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05" windowWidth="19095" windowHeight="6930" tabRatio="547" activeTab="4"/>
  </bookViews>
  <sheets>
    <sheet name="Girls" sheetId="4" r:id="rId1"/>
    <sheet name="Boys" sheetId="5" r:id="rId2"/>
    <sheet name="Girls (2)" sheetId="7" r:id="rId3"/>
    <sheet name="All_student (2)" sheetId="8" r:id="rId4"/>
    <sheet name="All_student" sheetId="6" r:id="rId5"/>
    <sheet name="Sheet2" sheetId="2" r:id="rId6"/>
    <sheet name="Sheet3" sheetId="3" r:id="rId7"/>
  </sheets>
  <definedNames>
    <definedName name="_xlnm._FilterDatabase" localSheetId="4" hidden="1">All_student!$A$4:$DJ$463</definedName>
    <definedName name="_xlnm._FilterDatabase" localSheetId="3" hidden="1">'All_student (2)'!$A$4:$AT$460</definedName>
    <definedName name="_xlnm._FilterDatabase" localSheetId="1" hidden="1">Boys!$A$1:$H$311</definedName>
    <definedName name="_xlnm._FilterDatabase" localSheetId="0" hidden="1">Girls!$G$1:$G$196</definedName>
    <definedName name="_xlnm._FilterDatabase" localSheetId="2" hidden="1">'Girls (2)'!$G$1:$G$184</definedName>
    <definedName name="_xlnm.Print_Area" localSheetId="0">Girls!$A$1:$CP$246</definedName>
    <definedName name="_xlnm.Print_Area" localSheetId="2">'Girls (2)'!$A$1:$CP$230</definedName>
    <definedName name="_xlnm.Print_Titles" localSheetId="0">Girls!$A$3:$IV$3</definedName>
    <definedName name="_xlnm.Print_Titles" localSheetId="2">'Girls (2)'!$A$3:$IV$3</definedName>
  </definedNames>
  <calcPr calcId="124519"/>
</workbook>
</file>

<file path=xl/calcChain.xml><?xml version="1.0" encoding="utf-8"?>
<calcChain xmlns="http://schemas.openxmlformats.org/spreadsheetml/2006/main">
  <c r="FK463" i="6"/>
  <c r="FJ463"/>
  <c r="FL463" s="1"/>
  <c r="FK462"/>
  <c r="FL462" s="1"/>
  <c r="FJ462"/>
  <c r="FK461"/>
  <c r="FJ461"/>
  <c r="FK460"/>
  <c r="FJ460"/>
  <c r="FK459"/>
  <c r="FJ459"/>
  <c r="FK458"/>
  <c r="FL458" s="1"/>
  <c r="FJ458"/>
  <c r="FK457"/>
  <c r="FJ457"/>
  <c r="FL457" s="1"/>
  <c r="FK456"/>
  <c r="FL456" s="1"/>
  <c r="FJ456"/>
  <c r="FK455"/>
  <c r="FJ455"/>
  <c r="FK454"/>
  <c r="FJ454"/>
  <c r="FK453"/>
  <c r="FJ453"/>
  <c r="FK452"/>
  <c r="FL452" s="1"/>
  <c r="FJ452"/>
  <c r="FK451"/>
  <c r="FJ451"/>
  <c r="FL451" s="1"/>
  <c r="FK450"/>
  <c r="FL450" s="1"/>
  <c r="FJ450"/>
  <c r="FK449"/>
  <c r="FJ449"/>
  <c r="FK448"/>
  <c r="FJ448"/>
  <c r="FK447"/>
  <c r="FJ447"/>
  <c r="FK446"/>
  <c r="FL446" s="1"/>
  <c r="FJ446"/>
  <c r="FK445"/>
  <c r="FJ445"/>
  <c r="FL445" s="1"/>
  <c r="FK444"/>
  <c r="FL444" s="1"/>
  <c r="FJ444"/>
  <c r="FK443"/>
  <c r="FJ443"/>
  <c r="FK442"/>
  <c r="FJ442"/>
  <c r="FK441"/>
  <c r="FJ441"/>
  <c r="FK440"/>
  <c r="FJ440"/>
  <c r="FK439"/>
  <c r="FJ439"/>
  <c r="FL439" s="1"/>
  <c r="FK438"/>
  <c r="FJ438"/>
  <c r="FK437"/>
  <c r="FJ437"/>
  <c r="FK436"/>
  <c r="FJ436"/>
  <c r="FL436" s="1"/>
  <c r="FK435"/>
  <c r="FJ435"/>
  <c r="FK434"/>
  <c r="FJ434"/>
  <c r="FK433"/>
  <c r="FJ433"/>
  <c r="FL433" s="1"/>
  <c r="FK432"/>
  <c r="FJ432"/>
  <c r="FK431"/>
  <c r="FJ431"/>
  <c r="FK430"/>
  <c r="FJ430"/>
  <c r="FL430" s="1"/>
  <c r="FK429"/>
  <c r="FJ429"/>
  <c r="FK428"/>
  <c r="FJ428"/>
  <c r="FK427"/>
  <c r="FJ427"/>
  <c r="FL427" s="1"/>
  <c r="FK426"/>
  <c r="FJ426"/>
  <c r="FK425"/>
  <c r="FJ425"/>
  <c r="FK424"/>
  <c r="FJ424"/>
  <c r="FL424" s="1"/>
  <c r="FK423"/>
  <c r="FJ423"/>
  <c r="FK422"/>
  <c r="FJ422"/>
  <c r="FK421"/>
  <c r="FJ421"/>
  <c r="FL421" s="1"/>
  <c r="FK420"/>
  <c r="FJ420"/>
  <c r="FK419"/>
  <c r="FJ419"/>
  <c r="FK418"/>
  <c r="FJ418"/>
  <c r="FL418" s="1"/>
  <c r="FK417"/>
  <c r="FJ417"/>
  <c r="FK416"/>
  <c r="FJ416"/>
  <c r="FK415"/>
  <c r="FJ415"/>
  <c r="FL415" s="1"/>
  <c r="FK414"/>
  <c r="FJ414"/>
  <c r="FK413"/>
  <c r="FJ413"/>
  <c r="FK412"/>
  <c r="FJ412"/>
  <c r="FL412" s="1"/>
  <c r="FK411"/>
  <c r="FJ411"/>
  <c r="FK410"/>
  <c r="FJ410"/>
  <c r="FK409"/>
  <c r="FJ409"/>
  <c r="FL409" s="1"/>
  <c r="FK408"/>
  <c r="FJ408"/>
  <c r="FK407"/>
  <c r="FJ407"/>
  <c r="FK406"/>
  <c r="FJ406"/>
  <c r="FL406" s="1"/>
  <c r="FK405"/>
  <c r="FJ405"/>
  <c r="FK404"/>
  <c r="FJ404"/>
  <c r="FK403"/>
  <c r="FJ403"/>
  <c r="FL403" s="1"/>
  <c r="FK402"/>
  <c r="FJ402"/>
  <c r="FK401"/>
  <c r="FJ401"/>
  <c r="FK400"/>
  <c r="FJ400"/>
  <c r="FL400" s="1"/>
  <c r="FK399"/>
  <c r="FJ399"/>
  <c r="FK398"/>
  <c r="FJ398"/>
  <c r="FK397"/>
  <c r="FJ397"/>
  <c r="FL397" s="1"/>
  <c r="FK396"/>
  <c r="FJ396"/>
  <c r="FK395"/>
  <c r="FJ395"/>
  <c r="FK394"/>
  <c r="FJ394"/>
  <c r="FL394" s="1"/>
  <c r="FK393"/>
  <c r="FJ393"/>
  <c r="FK392"/>
  <c r="FJ392"/>
  <c r="FK391"/>
  <c r="FJ391"/>
  <c r="FL391" s="1"/>
  <c r="FK390"/>
  <c r="FJ390"/>
  <c r="FK389"/>
  <c r="FJ389"/>
  <c r="FK388"/>
  <c r="FJ388"/>
  <c r="FL388" s="1"/>
  <c r="FK387"/>
  <c r="FJ387"/>
  <c r="FK386"/>
  <c r="FJ386"/>
  <c r="FK385"/>
  <c r="FJ385"/>
  <c r="FL385" s="1"/>
  <c r="FK384"/>
  <c r="FJ384"/>
  <c r="FK383"/>
  <c r="FJ383"/>
  <c r="FK382"/>
  <c r="FJ382"/>
  <c r="FL382" s="1"/>
  <c r="FK381"/>
  <c r="FJ381"/>
  <c r="FK380"/>
  <c r="FJ380"/>
  <c r="FK379"/>
  <c r="FJ379"/>
  <c r="FL379" s="1"/>
  <c r="FK378"/>
  <c r="FJ378"/>
  <c r="FK377"/>
  <c r="FJ377"/>
  <c r="FK376"/>
  <c r="FJ376"/>
  <c r="FL376" s="1"/>
  <c r="FK375"/>
  <c r="FJ375"/>
  <c r="FK374"/>
  <c r="FJ374"/>
  <c r="FK373"/>
  <c r="FJ373"/>
  <c r="FL373" s="1"/>
  <c r="FK372"/>
  <c r="FJ372"/>
  <c r="FK371"/>
  <c r="FJ371"/>
  <c r="FK370"/>
  <c r="FJ370"/>
  <c r="FL370" s="1"/>
  <c r="FK369"/>
  <c r="FJ369"/>
  <c r="FK368"/>
  <c r="FJ368"/>
  <c r="FK367"/>
  <c r="FJ367"/>
  <c r="FL367" s="1"/>
  <c r="FK366"/>
  <c r="FJ366"/>
  <c r="FK365"/>
  <c r="FJ365"/>
  <c r="FK364"/>
  <c r="FJ364"/>
  <c r="FL364" s="1"/>
  <c r="FK363"/>
  <c r="FJ363"/>
  <c r="FK362"/>
  <c r="FJ362"/>
  <c r="FK361"/>
  <c r="FJ361"/>
  <c r="FL361" s="1"/>
  <c r="FK360"/>
  <c r="FJ360"/>
  <c r="FK359"/>
  <c r="FJ359"/>
  <c r="FK358"/>
  <c r="FJ358"/>
  <c r="FL358" s="1"/>
  <c r="FK357"/>
  <c r="FJ357"/>
  <c r="FK356"/>
  <c r="FJ356"/>
  <c r="FK355"/>
  <c r="FJ355"/>
  <c r="FL355" s="1"/>
  <c r="FK354"/>
  <c r="FJ354"/>
  <c r="FK353"/>
  <c r="FJ353"/>
  <c r="FK352"/>
  <c r="FJ352"/>
  <c r="FL352" s="1"/>
  <c r="FK351"/>
  <c r="FJ351"/>
  <c r="FK350"/>
  <c r="FJ350"/>
  <c r="FK349"/>
  <c r="FJ349"/>
  <c r="FL349" s="1"/>
  <c r="FK348"/>
  <c r="FJ348"/>
  <c r="FK347"/>
  <c r="FJ347"/>
  <c r="FK346"/>
  <c r="FJ346"/>
  <c r="FL346" s="1"/>
  <c r="FK345"/>
  <c r="FJ345"/>
  <c r="FK344"/>
  <c r="FJ344"/>
  <c r="FK343"/>
  <c r="FJ343"/>
  <c r="FL343" s="1"/>
  <c r="FK342"/>
  <c r="FJ342"/>
  <c r="FK341"/>
  <c r="FJ341"/>
  <c r="FK340"/>
  <c r="FJ340"/>
  <c r="FL340" s="1"/>
  <c r="FK339"/>
  <c r="FJ339"/>
  <c r="FK338"/>
  <c r="FJ338"/>
  <c r="FK337"/>
  <c r="FJ337"/>
  <c r="FL337" s="1"/>
  <c r="FK336"/>
  <c r="FJ336"/>
  <c r="FK335"/>
  <c r="FJ335"/>
  <c r="FK334"/>
  <c r="FJ334"/>
  <c r="FL334" s="1"/>
  <c r="FK333"/>
  <c r="FJ333"/>
  <c r="FK332"/>
  <c r="FJ332"/>
  <c r="FK331"/>
  <c r="FJ331"/>
  <c r="FL331" s="1"/>
  <c r="FK330"/>
  <c r="FJ330"/>
  <c r="FK329"/>
  <c r="FJ329"/>
  <c r="FK328"/>
  <c r="FJ328"/>
  <c r="FL328" s="1"/>
  <c r="FK327"/>
  <c r="FJ327"/>
  <c r="FK326"/>
  <c r="FJ326"/>
  <c r="FK325"/>
  <c r="FJ325"/>
  <c r="FL325" s="1"/>
  <c r="FK324"/>
  <c r="FJ324"/>
  <c r="FK323"/>
  <c r="FJ323"/>
  <c r="FK322"/>
  <c r="FJ322"/>
  <c r="FL322" s="1"/>
  <c r="FK321"/>
  <c r="FJ321"/>
  <c r="FK320"/>
  <c r="FJ320"/>
  <c r="FK319"/>
  <c r="FJ319"/>
  <c r="FL319" s="1"/>
  <c r="FK318"/>
  <c r="FJ318"/>
  <c r="FK317"/>
  <c r="FJ317"/>
  <c r="FK316"/>
  <c r="FJ316"/>
  <c r="FL316" s="1"/>
  <c r="FK315"/>
  <c r="FJ315"/>
  <c r="FK314"/>
  <c r="FJ314"/>
  <c r="FK313"/>
  <c r="FJ313"/>
  <c r="FL313" s="1"/>
  <c r="FK312"/>
  <c r="FJ312"/>
  <c r="FK311"/>
  <c r="FJ311"/>
  <c r="FK310"/>
  <c r="FJ310"/>
  <c r="FL310" s="1"/>
  <c r="FK309"/>
  <c r="FJ309"/>
  <c r="FK308"/>
  <c r="FJ308"/>
  <c r="FK307"/>
  <c r="FJ307"/>
  <c r="FL307" s="1"/>
  <c r="FK306"/>
  <c r="FJ306"/>
  <c r="FK305"/>
  <c r="FJ305"/>
  <c r="FK304"/>
  <c r="FJ304"/>
  <c r="FL304" s="1"/>
  <c r="FK303"/>
  <c r="FJ303"/>
  <c r="FK302"/>
  <c r="FJ302"/>
  <c r="FK301"/>
  <c r="FJ301"/>
  <c r="FL301" s="1"/>
  <c r="FK300"/>
  <c r="FJ300"/>
  <c r="FK299"/>
  <c r="FJ299"/>
  <c r="FK298"/>
  <c r="FJ298"/>
  <c r="FL298" s="1"/>
  <c r="FK297"/>
  <c r="FJ297"/>
  <c r="FK296"/>
  <c r="FJ296"/>
  <c r="FK295"/>
  <c r="FJ295"/>
  <c r="FL295" s="1"/>
  <c r="FK294"/>
  <c r="FJ294"/>
  <c r="FK293"/>
  <c r="FJ293"/>
  <c r="FK292"/>
  <c r="FJ292"/>
  <c r="FL292" s="1"/>
  <c r="FK291"/>
  <c r="FJ291"/>
  <c r="FK290"/>
  <c r="FJ290"/>
  <c r="FK289"/>
  <c r="FJ289"/>
  <c r="FL289" s="1"/>
  <c r="FK288"/>
  <c r="FJ288"/>
  <c r="FL288" s="1"/>
  <c r="FK287"/>
  <c r="FJ287"/>
  <c r="FL287" s="1"/>
  <c r="FK286"/>
  <c r="FJ286"/>
  <c r="FL286" s="1"/>
  <c r="FK285"/>
  <c r="FJ285"/>
  <c r="FL285" s="1"/>
  <c r="FK284"/>
  <c r="FJ284"/>
  <c r="FL284" s="1"/>
  <c r="FK283"/>
  <c r="FJ283"/>
  <c r="FL283" s="1"/>
  <c r="FK282"/>
  <c r="FJ282"/>
  <c r="FL282" s="1"/>
  <c r="FK281"/>
  <c r="FJ281"/>
  <c r="FL281" s="1"/>
  <c r="FK280"/>
  <c r="FJ280"/>
  <c r="FL280" s="1"/>
  <c r="FK279"/>
  <c r="FJ279"/>
  <c r="FL279" s="1"/>
  <c r="FK278"/>
  <c r="FJ278"/>
  <c r="FL278" s="1"/>
  <c r="FK277"/>
  <c r="FJ277"/>
  <c r="FL277" s="1"/>
  <c r="FK276"/>
  <c r="FJ276"/>
  <c r="FL276" s="1"/>
  <c r="FK275"/>
  <c r="FJ275"/>
  <c r="FL275" s="1"/>
  <c r="FK274"/>
  <c r="FJ274"/>
  <c r="FL274" s="1"/>
  <c r="FK273"/>
  <c r="FJ273"/>
  <c r="FL273" s="1"/>
  <c r="FK272"/>
  <c r="FJ272"/>
  <c r="FL272" s="1"/>
  <c r="FK271"/>
  <c r="FJ271"/>
  <c r="FL271" s="1"/>
  <c r="FK270"/>
  <c r="FJ270"/>
  <c r="FL270" s="1"/>
  <c r="FK269"/>
  <c r="FJ269"/>
  <c r="FL269" s="1"/>
  <c r="FK268"/>
  <c r="FJ268"/>
  <c r="FL268" s="1"/>
  <c r="FK267"/>
  <c r="FJ267"/>
  <c r="FL267" s="1"/>
  <c r="FK266"/>
  <c r="FJ266"/>
  <c r="FL266" s="1"/>
  <c r="FK265"/>
  <c r="FJ265"/>
  <c r="FL265" s="1"/>
  <c r="FK264"/>
  <c r="FJ264"/>
  <c r="FL264" s="1"/>
  <c r="FK263"/>
  <c r="FJ263"/>
  <c r="FL263" s="1"/>
  <c r="FK262"/>
  <c r="FJ262"/>
  <c r="FL262" s="1"/>
  <c r="FK261"/>
  <c r="FJ261"/>
  <c r="FL261" s="1"/>
  <c r="FK260"/>
  <c r="FJ260"/>
  <c r="FL260" s="1"/>
  <c r="FK259"/>
  <c r="FJ259"/>
  <c r="FL259" s="1"/>
  <c r="FK258"/>
  <c r="FJ258"/>
  <c r="FL258" s="1"/>
  <c r="FK257"/>
  <c r="FJ257"/>
  <c r="FL257" s="1"/>
  <c r="FK256"/>
  <c r="FJ256"/>
  <c r="FL256" s="1"/>
  <c r="FK255"/>
  <c r="FJ255"/>
  <c r="FL255" s="1"/>
  <c r="FK254"/>
  <c r="FJ254"/>
  <c r="FL254" s="1"/>
  <c r="FK253"/>
  <c r="FJ253"/>
  <c r="FL253" s="1"/>
  <c r="FK252"/>
  <c r="FJ252"/>
  <c r="FL252" s="1"/>
  <c r="FK251"/>
  <c r="FJ251"/>
  <c r="FL251" s="1"/>
  <c r="FK250"/>
  <c r="FJ250"/>
  <c r="FL250" s="1"/>
  <c r="FK249"/>
  <c r="FJ249"/>
  <c r="FL249" s="1"/>
  <c r="FK248"/>
  <c r="FJ248"/>
  <c r="FL248" s="1"/>
  <c r="FK247"/>
  <c r="FJ247"/>
  <c r="FL247" s="1"/>
  <c r="FK246"/>
  <c r="FJ246"/>
  <c r="FL246" s="1"/>
  <c r="FK245"/>
  <c r="FJ245"/>
  <c r="FL245" s="1"/>
  <c r="FK244"/>
  <c r="FJ244"/>
  <c r="FL244" s="1"/>
  <c r="FK243"/>
  <c r="FJ243"/>
  <c r="FL243" s="1"/>
  <c r="FK242"/>
  <c r="FJ242"/>
  <c r="FL242" s="1"/>
  <c r="FK241"/>
  <c r="FJ241"/>
  <c r="FL241" s="1"/>
  <c r="FK240"/>
  <c r="FJ240"/>
  <c r="FL240" s="1"/>
  <c r="FK239"/>
  <c r="FJ239"/>
  <c r="FL239" s="1"/>
  <c r="FK238"/>
  <c r="FJ238"/>
  <c r="FL238" s="1"/>
  <c r="FK237"/>
  <c r="FJ237"/>
  <c r="FL237" s="1"/>
  <c r="FK236"/>
  <c r="FJ236"/>
  <c r="FL236" s="1"/>
  <c r="FK235"/>
  <c r="FJ235"/>
  <c r="FL235" s="1"/>
  <c r="FK234"/>
  <c r="FJ234"/>
  <c r="FL234" s="1"/>
  <c r="FK233"/>
  <c r="FJ233"/>
  <c r="FL233" s="1"/>
  <c r="FK232"/>
  <c r="FJ232"/>
  <c r="FL232" s="1"/>
  <c r="FK231"/>
  <c r="FJ231"/>
  <c r="FL231" s="1"/>
  <c r="FK230"/>
  <c r="FJ230"/>
  <c r="FL230" s="1"/>
  <c r="FK229"/>
  <c r="FJ229"/>
  <c r="FL229" s="1"/>
  <c r="FK228"/>
  <c r="FJ228"/>
  <c r="FL228" s="1"/>
  <c r="FK227"/>
  <c r="FJ227"/>
  <c r="FL227" s="1"/>
  <c r="FK226"/>
  <c r="FJ226"/>
  <c r="FL226" s="1"/>
  <c r="FK225"/>
  <c r="FJ225"/>
  <c r="FL225" s="1"/>
  <c r="FK224"/>
  <c r="FJ224"/>
  <c r="FL224" s="1"/>
  <c r="FK223"/>
  <c r="FJ223"/>
  <c r="FL223" s="1"/>
  <c r="FK222"/>
  <c r="FJ222"/>
  <c r="FL222" s="1"/>
  <c r="FK221"/>
  <c r="FJ221"/>
  <c r="FL221" s="1"/>
  <c r="FK220"/>
  <c r="FJ220"/>
  <c r="FL220" s="1"/>
  <c r="FK219"/>
  <c r="FJ219"/>
  <c r="FL219" s="1"/>
  <c r="FK218"/>
  <c r="FJ218"/>
  <c r="FL218" s="1"/>
  <c r="FK217"/>
  <c r="FJ217"/>
  <c r="FL217" s="1"/>
  <c r="FK216"/>
  <c r="FJ216"/>
  <c r="FL216" s="1"/>
  <c r="FK215"/>
  <c r="FJ215"/>
  <c r="FL215" s="1"/>
  <c r="FK214"/>
  <c r="FJ214"/>
  <c r="FL214" s="1"/>
  <c r="FK213"/>
  <c r="FJ213"/>
  <c r="FL213" s="1"/>
  <c r="FK212"/>
  <c r="FJ212"/>
  <c r="FL212" s="1"/>
  <c r="FK211"/>
  <c r="FJ211"/>
  <c r="FL211" s="1"/>
  <c r="FK210"/>
  <c r="FJ210"/>
  <c r="FL210" s="1"/>
  <c r="FK209"/>
  <c r="FJ209"/>
  <c r="FL209" s="1"/>
  <c r="FK208"/>
  <c r="FJ208"/>
  <c r="FL208" s="1"/>
  <c r="FK207"/>
  <c r="FJ207"/>
  <c r="FL207" s="1"/>
  <c r="FK206"/>
  <c r="FJ206"/>
  <c r="FL206" s="1"/>
  <c r="FK205"/>
  <c r="FJ205"/>
  <c r="FL205" s="1"/>
  <c r="FK204"/>
  <c r="FJ204"/>
  <c r="FL204" s="1"/>
  <c r="FK203"/>
  <c r="FJ203"/>
  <c r="FL203" s="1"/>
  <c r="FK202"/>
  <c r="FJ202"/>
  <c r="FL202" s="1"/>
  <c r="FK201"/>
  <c r="FJ201"/>
  <c r="FL201" s="1"/>
  <c r="FK200"/>
  <c r="FJ200"/>
  <c r="FL200" s="1"/>
  <c r="FK199"/>
  <c r="FJ199"/>
  <c r="FL199" s="1"/>
  <c r="FK198"/>
  <c r="FJ198"/>
  <c r="FL198" s="1"/>
  <c r="FK197"/>
  <c r="FJ197"/>
  <c r="FL197" s="1"/>
  <c r="FK196"/>
  <c r="FJ196"/>
  <c r="FL196" s="1"/>
  <c r="FK195"/>
  <c r="FJ195"/>
  <c r="FL195" s="1"/>
  <c r="FK194"/>
  <c r="FJ194"/>
  <c r="FL194" s="1"/>
  <c r="FK193"/>
  <c r="FJ193"/>
  <c r="FL193" s="1"/>
  <c r="FK192"/>
  <c r="FJ192"/>
  <c r="FL192" s="1"/>
  <c r="FK191"/>
  <c r="FJ191"/>
  <c r="FL191" s="1"/>
  <c r="FK190"/>
  <c r="FJ190"/>
  <c r="FL190" s="1"/>
  <c r="FK189"/>
  <c r="FJ189"/>
  <c r="FL189" s="1"/>
  <c r="FK188"/>
  <c r="FJ188"/>
  <c r="FL188" s="1"/>
  <c r="FK187"/>
  <c r="FJ187"/>
  <c r="FL187" s="1"/>
  <c r="FK186"/>
  <c r="FJ186"/>
  <c r="FL186" s="1"/>
  <c r="FK185"/>
  <c r="FJ185"/>
  <c r="FL185" s="1"/>
  <c r="FK184"/>
  <c r="FJ184"/>
  <c r="FL184" s="1"/>
  <c r="FK183"/>
  <c r="FJ183"/>
  <c r="FL183" s="1"/>
  <c r="FK182"/>
  <c r="FJ182"/>
  <c r="FL182" s="1"/>
  <c r="FK181"/>
  <c r="FJ181"/>
  <c r="FL181" s="1"/>
  <c r="FK180"/>
  <c r="FJ180"/>
  <c r="FL180" s="1"/>
  <c r="FK179"/>
  <c r="FJ179"/>
  <c r="FL179" s="1"/>
  <c r="FK178"/>
  <c r="FJ178"/>
  <c r="FL178" s="1"/>
  <c r="FK177"/>
  <c r="FJ177"/>
  <c r="FL177" s="1"/>
  <c r="FK176"/>
  <c r="FJ176"/>
  <c r="FL176" s="1"/>
  <c r="FK175"/>
  <c r="FJ175"/>
  <c r="FL175" s="1"/>
  <c r="FK174"/>
  <c r="FJ174"/>
  <c r="FL174" s="1"/>
  <c r="FK173"/>
  <c r="FJ173"/>
  <c r="FL173" s="1"/>
  <c r="FK172"/>
  <c r="FJ172"/>
  <c r="FL172" s="1"/>
  <c r="FK171"/>
  <c r="FJ171"/>
  <c r="FL171" s="1"/>
  <c r="FK170"/>
  <c r="FJ170"/>
  <c r="FL170" s="1"/>
  <c r="FK169"/>
  <c r="FJ169"/>
  <c r="FL169" s="1"/>
  <c r="FK168"/>
  <c r="FJ168"/>
  <c r="FL168" s="1"/>
  <c r="FK167"/>
  <c r="FJ167"/>
  <c r="FL167" s="1"/>
  <c r="FK166"/>
  <c r="FJ166"/>
  <c r="FL166" s="1"/>
  <c r="FK165"/>
  <c r="FJ165"/>
  <c r="FL165" s="1"/>
  <c r="FK164"/>
  <c r="FJ164"/>
  <c r="FL164" s="1"/>
  <c r="FK163"/>
  <c r="FJ163"/>
  <c r="FL163" s="1"/>
  <c r="FK162"/>
  <c r="FJ162"/>
  <c r="FL162" s="1"/>
  <c r="FK161"/>
  <c r="FJ161"/>
  <c r="FL161" s="1"/>
  <c r="FK160"/>
  <c r="FJ160"/>
  <c r="FL160" s="1"/>
  <c r="FK159"/>
  <c r="FJ159"/>
  <c r="FL159" s="1"/>
  <c r="FK158"/>
  <c r="FJ158"/>
  <c r="FL158" s="1"/>
  <c r="FK157"/>
  <c r="FJ157"/>
  <c r="FL157" s="1"/>
  <c r="FK156"/>
  <c r="FJ156"/>
  <c r="FL156" s="1"/>
  <c r="FK155"/>
  <c r="FJ155"/>
  <c r="FL155" s="1"/>
  <c r="FK154"/>
  <c r="FJ154"/>
  <c r="FL154" s="1"/>
  <c r="FK153"/>
  <c r="FJ153"/>
  <c r="FL153" s="1"/>
  <c r="FK152"/>
  <c r="FJ152"/>
  <c r="FL152" s="1"/>
  <c r="FK151"/>
  <c r="FJ151"/>
  <c r="FL151" s="1"/>
  <c r="FK150"/>
  <c r="FJ150"/>
  <c r="FL150" s="1"/>
  <c r="FK149"/>
  <c r="FJ149"/>
  <c r="FL149" s="1"/>
  <c r="FK148"/>
  <c r="FJ148"/>
  <c r="FL148" s="1"/>
  <c r="FK147"/>
  <c r="FJ147"/>
  <c r="FL147" s="1"/>
  <c r="FK146"/>
  <c r="FJ146"/>
  <c r="FL146" s="1"/>
  <c r="FK145"/>
  <c r="FJ145"/>
  <c r="FL145" s="1"/>
  <c r="FK144"/>
  <c r="FJ144"/>
  <c r="FL144" s="1"/>
  <c r="FK143"/>
  <c r="FJ143"/>
  <c r="FL143" s="1"/>
  <c r="FK142"/>
  <c r="FJ142"/>
  <c r="FL142" s="1"/>
  <c r="FK141"/>
  <c r="FJ141"/>
  <c r="FL141" s="1"/>
  <c r="FK140"/>
  <c r="FJ140"/>
  <c r="FL140" s="1"/>
  <c r="FK139"/>
  <c r="FJ139"/>
  <c r="FL139" s="1"/>
  <c r="FK138"/>
  <c r="FJ138"/>
  <c r="FL138" s="1"/>
  <c r="FK137"/>
  <c r="FJ137"/>
  <c r="FL137" s="1"/>
  <c r="FK136"/>
  <c r="FJ136"/>
  <c r="FL136" s="1"/>
  <c r="FK135"/>
  <c r="FJ135"/>
  <c r="FL135" s="1"/>
  <c r="FK134"/>
  <c r="FJ134"/>
  <c r="FL134" s="1"/>
  <c r="FK133"/>
  <c r="FJ133"/>
  <c r="FL133" s="1"/>
  <c r="FK132"/>
  <c r="FJ132"/>
  <c r="FL132" s="1"/>
  <c r="FK131"/>
  <c r="FJ131"/>
  <c r="FL131" s="1"/>
  <c r="FK130"/>
  <c r="FJ130"/>
  <c r="FL130" s="1"/>
  <c r="FK129"/>
  <c r="FJ129"/>
  <c r="FL129" s="1"/>
  <c r="FK128"/>
  <c r="FJ128"/>
  <c r="FL128" s="1"/>
  <c r="FK127"/>
  <c r="FJ127"/>
  <c r="FL127" s="1"/>
  <c r="FK126"/>
  <c r="FJ126"/>
  <c r="FL126" s="1"/>
  <c r="FK125"/>
  <c r="FJ125"/>
  <c r="FL125" s="1"/>
  <c r="FK124"/>
  <c r="FJ124"/>
  <c r="FL124" s="1"/>
  <c r="FK123"/>
  <c r="FJ123"/>
  <c r="FL123" s="1"/>
  <c r="FK122"/>
  <c r="FJ122"/>
  <c r="FL122" s="1"/>
  <c r="FK121"/>
  <c r="FJ121"/>
  <c r="FL121" s="1"/>
  <c r="FK120"/>
  <c r="FJ120"/>
  <c r="FL120" s="1"/>
  <c r="FK119"/>
  <c r="FJ119"/>
  <c r="FL119" s="1"/>
  <c r="FK118"/>
  <c r="FJ118"/>
  <c r="FL118" s="1"/>
  <c r="FK117"/>
  <c r="FJ117"/>
  <c r="FL117" s="1"/>
  <c r="FK116"/>
  <c r="FJ116"/>
  <c r="FL116" s="1"/>
  <c r="FK115"/>
  <c r="FJ115"/>
  <c r="FL115" s="1"/>
  <c r="FK114"/>
  <c r="FJ114"/>
  <c r="FL114" s="1"/>
  <c r="FK113"/>
  <c r="FJ113"/>
  <c r="FL113" s="1"/>
  <c r="FK112"/>
  <c r="FJ112"/>
  <c r="FL112" s="1"/>
  <c r="FK111"/>
  <c r="FJ111"/>
  <c r="FL111" s="1"/>
  <c r="FK110"/>
  <c r="FJ110"/>
  <c r="FL110" s="1"/>
  <c r="FK109"/>
  <c r="FJ109"/>
  <c r="FL109" s="1"/>
  <c r="FK108"/>
  <c r="FJ108"/>
  <c r="FL108" s="1"/>
  <c r="FK107"/>
  <c r="FJ107"/>
  <c r="FL107" s="1"/>
  <c r="FK106"/>
  <c r="FJ106"/>
  <c r="FL106" s="1"/>
  <c r="FK105"/>
  <c r="FJ105"/>
  <c r="FL105" s="1"/>
  <c r="FK104"/>
  <c r="FJ104"/>
  <c r="FL104" s="1"/>
  <c r="FK103"/>
  <c r="FJ103"/>
  <c r="FL103" s="1"/>
  <c r="FK102"/>
  <c r="FJ102"/>
  <c r="FL102" s="1"/>
  <c r="FK101"/>
  <c r="FJ101"/>
  <c r="FL101" s="1"/>
  <c r="FK100"/>
  <c r="FJ100"/>
  <c r="FL100" s="1"/>
  <c r="FK99"/>
  <c r="FJ99"/>
  <c r="FL99" s="1"/>
  <c r="FK98"/>
  <c r="FJ98"/>
  <c r="FL98" s="1"/>
  <c r="FK97"/>
  <c r="FJ97"/>
  <c r="FL97" s="1"/>
  <c r="FK96"/>
  <c r="FJ96"/>
  <c r="FL96" s="1"/>
  <c r="FK95"/>
  <c r="FJ95"/>
  <c r="FL95" s="1"/>
  <c r="FK94"/>
  <c r="FJ94"/>
  <c r="FL94" s="1"/>
  <c r="FK93"/>
  <c r="FJ93"/>
  <c r="FL93" s="1"/>
  <c r="FK92"/>
  <c r="FJ92"/>
  <c r="FL92" s="1"/>
  <c r="FK91"/>
  <c r="FJ91"/>
  <c r="FL91" s="1"/>
  <c r="FK90"/>
  <c r="FJ90"/>
  <c r="FL90" s="1"/>
  <c r="FK89"/>
  <c r="FJ89"/>
  <c r="FL89" s="1"/>
  <c r="FK88"/>
  <c r="FJ88"/>
  <c r="FL88" s="1"/>
  <c r="FK87"/>
  <c r="FJ87"/>
  <c r="FL87" s="1"/>
  <c r="FK86"/>
  <c r="FJ86"/>
  <c r="FL86" s="1"/>
  <c r="FK85"/>
  <c r="FJ85"/>
  <c r="FL85" s="1"/>
  <c r="FK84"/>
  <c r="FJ84"/>
  <c r="FL84" s="1"/>
  <c r="FK83"/>
  <c r="FJ83"/>
  <c r="FL83" s="1"/>
  <c r="FK82"/>
  <c r="FJ82"/>
  <c r="FL82" s="1"/>
  <c r="FK81"/>
  <c r="FJ81"/>
  <c r="FL81" s="1"/>
  <c r="FK80"/>
  <c r="FJ80"/>
  <c r="FL80" s="1"/>
  <c r="FK79"/>
  <c r="FJ79"/>
  <c r="FL79" s="1"/>
  <c r="FK78"/>
  <c r="FJ78"/>
  <c r="FL78" s="1"/>
  <c r="FK77"/>
  <c r="FJ77"/>
  <c r="FL77" s="1"/>
  <c r="FK76"/>
  <c r="FJ76"/>
  <c r="FL76" s="1"/>
  <c r="FK75"/>
  <c r="FJ75"/>
  <c r="FL75" s="1"/>
  <c r="FK74"/>
  <c r="FJ74"/>
  <c r="FL74" s="1"/>
  <c r="FK73"/>
  <c r="FJ73"/>
  <c r="FL73" s="1"/>
  <c r="FK72"/>
  <c r="FJ72"/>
  <c r="FL72" s="1"/>
  <c r="FK71"/>
  <c r="FJ71"/>
  <c r="FL71" s="1"/>
  <c r="FK70"/>
  <c r="FJ70"/>
  <c r="FL70" s="1"/>
  <c r="FK69"/>
  <c r="FJ69"/>
  <c r="FL69" s="1"/>
  <c r="FK68"/>
  <c r="FJ68"/>
  <c r="FL68" s="1"/>
  <c r="FK67"/>
  <c r="FJ67"/>
  <c r="FL67" s="1"/>
  <c r="FK66"/>
  <c r="FJ66"/>
  <c r="FL66" s="1"/>
  <c r="FK65"/>
  <c r="FJ65"/>
  <c r="FL65" s="1"/>
  <c r="FK64"/>
  <c r="FJ64"/>
  <c r="FL64" s="1"/>
  <c r="FK63"/>
  <c r="FJ63"/>
  <c r="FL63" s="1"/>
  <c r="FK62"/>
  <c r="FJ62"/>
  <c r="FL62" s="1"/>
  <c r="FK61"/>
  <c r="FJ61"/>
  <c r="FL61" s="1"/>
  <c r="FK60"/>
  <c r="FJ60"/>
  <c r="FL60" s="1"/>
  <c r="FK59"/>
  <c r="FJ59"/>
  <c r="FL59" s="1"/>
  <c r="FK58"/>
  <c r="FJ58"/>
  <c r="FL58" s="1"/>
  <c r="FK57"/>
  <c r="FJ57"/>
  <c r="FL57" s="1"/>
  <c r="FK56"/>
  <c r="FJ56"/>
  <c r="FL56" s="1"/>
  <c r="FK55"/>
  <c r="FJ55"/>
  <c r="FL55" s="1"/>
  <c r="FK54"/>
  <c r="FJ54"/>
  <c r="FL54" s="1"/>
  <c r="FK53"/>
  <c r="FJ53"/>
  <c r="FL53" s="1"/>
  <c r="FK52"/>
  <c r="FJ52"/>
  <c r="FL52" s="1"/>
  <c r="FK51"/>
  <c r="FJ51"/>
  <c r="FL51" s="1"/>
  <c r="FK50"/>
  <c r="FJ50"/>
  <c r="FL50" s="1"/>
  <c r="FK49"/>
  <c r="FJ49"/>
  <c r="FL49" s="1"/>
  <c r="FK48"/>
  <c r="FJ48"/>
  <c r="FL48" s="1"/>
  <c r="FK47"/>
  <c r="FJ47"/>
  <c r="FL47" s="1"/>
  <c r="FK46"/>
  <c r="FJ46"/>
  <c r="FL46" s="1"/>
  <c r="FK45"/>
  <c r="FJ45"/>
  <c r="FL45" s="1"/>
  <c r="FK44"/>
  <c r="FJ44"/>
  <c r="FL44" s="1"/>
  <c r="FK43"/>
  <c r="FJ43"/>
  <c r="FL43" s="1"/>
  <c r="FK42"/>
  <c r="FJ42"/>
  <c r="FL42" s="1"/>
  <c r="FK41"/>
  <c r="FJ41"/>
  <c r="FL41" s="1"/>
  <c r="FK40"/>
  <c r="FJ40"/>
  <c r="FL40" s="1"/>
  <c r="FK39"/>
  <c r="FJ39"/>
  <c r="FL39" s="1"/>
  <c r="FK38"/>
  <c r="FJ38"/>
  <c r="FL38" s="1"/>
  <c r="FK37"/>
  <c r="FJ37"/>
  <c r="FL37" s="1"/>
  <c r="FK36"/>
  <c r="FJ36"/>
  <c r="FL36" s="1"/>
  <c r="FK35"/>
  <c r="FJ35"/>
  <c r="FL35" s="1"/>
  <c r="FK34"/>
  <c r="FJ34"/>
  <c r="FL34" s="1"/>
  <c r="FK33"/>
  <c r="FJ33"/>
  <c r="FL33" s="1"/>
  <c r="FK32"/>
  <c r="FJ32"/>
  <c r="FL32" s="1"/>
  <c r="FK31"/>
  <c r="FJ31"/>
  <c r="FL31" s="1"/>
  <c r="FK30"/>
  <c r="FJ30"/>
  <c r="FL30" s="1"/>
  <c r="FK29"/>
  <c r="FJ29"/>
  <c r="FL29" s="1"/>
  <c r="FK28"/>
  <c r="FJ28"/>
  <c r="FL28" s="1"/>
  <c r="FK27"/>
  <c r="FJ27"/>
  <c r="FL27" s="1"/>
  <c r="FK26"/>
  <c r="FJ26"/>
  <c r="FL26" s="1"/>
  <c r="FK25"/>
  <c r="FJ25"/>
  <c r="FL25" s="1"/>
  <c r="FK24"/>
  <c r="FJ24"/>
  <c r="FL24" s="1"/>
  <c r="FK23"/>
  <c r="FJ23"/>
  <c r="FL23" s="1"/>
  <c r="FK22"/>
  <c r="FJ22"/>
  <c r="FL22" s="1"/>
  <c r="FK21"/>
  <c r="FJ21"/>
  <c r="FL21" s="1"/>
  <c r="FK20"/>
  <c r="FJ20"/>
  <c r="FL20" s="1"/>
  <c r="FK19"/>
  <c r="FJ19"/>
  <c r="FL19" s="1"/>
  <c r="FK18"/>
  <c r="FJ18"/>
  <c r="FL18" s="1"/>
  <c r="FK17"/>
  <c r="FJ17"/>
  <c r="FL17" s="1"/>
  <c r="FK16"/>
  <c r="FJ16"/>
  <c r="FL16" s="1"/>
  <c r="FK15"/>
  <c r="FJ15"/>
  <c r="FL15" s="1"/>
  <c r="FK14"/>
  <c r="FJ14"/>
  <c r="FL14" s="1"/>
  <c r="FK13"/>
  <c r="FJ13"/>
  <c r="FL13" s="1"/>
  <c r="FK12"/>
  <c r="FJ12"/>
  <c r="FL12" s="1"/>
  <c r="FK11"/>
  <c r="FJ11"/>
  <c r="FL11" s="1"/>
  <c r="FK10"/>
  <c r="FJ10"/>
  <c r="FL10" s="1"/>
  <c r="FK9"/>
  <c r="FJ9"/>
  <c r="FL9" s="1"/>
  <c r="FL8"/>
  <c r="FK8"/>
  <c r="FJ8"/>
  <c r="K463"/>
  <c r="K462"/>
  <c r="K461"/>
  <c r="K460"/>
  <c r="K459"/>
  <c r="K458"/>
  <c r="K457"/>
  <c r="K456"/>
  <c r="K455"/>
  <c r="K454"/>
  <c r="K453"/>
  <c r="K452"/>
  <c r="K451"/>
  <c r="K450"/>
  <c r="K449"/>
  <c r="K448"/>
  <c r="K447"/>
  <c r="K446"/>
  <c r="K445"/>
  <c r="K444"/>
  <c r="K443"/>
  <c r="K442"/>
  <c r="K441"/>
  <c r="K440"/>
  <c r="K439"/>
  <c r="K438"/>
  <c r="K437"/>
  <c r="K436"/>
  <c r="K435"/>
  <c r="K434"/>
  <c r="K433"/>
  <c r="K432"/>
  <c r="K431"/>
  <c r="K430"/>
  <c r="K429"/>
  <c r="K428"/>
  <c r="K427"/>
  <c r="K426"/>
  <c r="K425"/>
  <c r="K424"/>
  <c r="K423"/>
  <c r="K422"/>
  <c r="K421"/>
  <c r="K420"/>
  <c r="K419"/>
  <c r="K418"/>
  <c r="K417"/>
  <c r="K416"/>
  <c r="K415"/>
  <c r="K414"/>
  <c r="K413"/>
  <c r="K412"/>
  <c r="K411"/>
  <c r="K410"/>
  <c r="K409"/>
  <c r="K408"/>
  <c r="K407"/>
  <c r="K406"/>
  <c r="K405"/>
  <c r="K404"/>
  <c r="K403"/>
  <c r="K402"/>
  <c r="K401"/>
  <c r="K400"/>
  <c r="K399"/>
  <c r="K398"/>
  <c r="K397"/>
  <c r="K396"/>
  <c r="K395"/>
  <c r="K394"/>
  <c r="K393"/>
  <c r="K392"/>
  <c r="K391"/>
  <c r="K390"/>
  <c r="K389"/>
  <c r="K388"/>
  <c r="K387"/>
  <c r="K386"/>
  <c r="K385"/>
  <c r="K384"/>
  <c r="K383"/>
  <c r="K382"/>
  <c r="K381"/>
  <c r="K380"/>
  <c r="K379"/>
  <c r="K378"/>
  <c r="K377"/>
  <c r="K376"/>
  <c r="K375"/>
  <c r="K374"/>
  <c r="K373"/>
  <c r="K372"/>
  <c r="K371"/>
  <c r="K370"/>
  <c r="K369"/>
  <c r="K368"/>
  <c r="K367"/>
  <c r="K366"/>
  <c r="K365"/>
  <c r="K364"/>
  <c r="K363"/>
  <c r="K362"/>
  <c r="K361"/>
  <c r="K360"/>
  <c r="K359"/>
  <c r="K358"/>
  <c r="K357"/>
  <c r="K356"/>
  <c r="K355"/>
  <c r="K354"/>
  <c r="K353"/>
  <c r="K352"/>
  <c r="K351"/>
  <c r="K350"/>
  <c r="K349"/>
  <c r="K348"/>
  <c r="K347"/>
  <c r="K346"/>
  <c r="K345"/>
  <c r="K344"/>
  <c r="K343"/>
  <c r="K342"/>
  <c r="K341"/>
  <c r="K340"/>
  <c r="K339"/>
  <c r="K338"/>
  <c r="K337"/>
  <c r="K336"/>
  <c r="K335"/>
  <c r="K334"/>
  <c r="K333"/>
  <c r="K332"/>
  <c r="K331"/>
  <c r="K330"/>
  <c r="K329"/>
  <c r="K328"/>
  <c r="K327"/>
  <c r="K326"/>
  <c r="K325"/>
  <c r="K324"/>
  <c r="K323"/>
  <c r="K322"/>
  <c r="K321"/>
  <c r="K320"/>
  <c r="K319"/>
  <c r="K318"/>
  <c r="K317"/>
  <c r="K316"/>
  <c r="K315"/>
  <c r="K314"/>
  <c r="K313"/>
  <c r="K312"/>
  <c r="K311"/>
  <c r="K310"/>
  <c r="K309"/>
  <c r="K308"/>
  <c r="K307"/>
  <c r="K306"/>
  <c r="K305"/>
  <c r="K304"/>
  <c r="K303"/>
  <c r="K302"/>
  <c r="K301"/>
  <c r="K300"/>
  <c r="K299"/>
  <c r="K298"/>
  <c r="K297"/>
  <c r="K296"/>
  <c r="K295"/>
  <c r="K294"/>
  <c r="K293"/>
  <c r="K292"/>
  <c r="K291"/>
  <c r="K290"/>
  <c r="K289"/>
  <c r="K288"/>
  <c r="K287"/>
  <c r="K286"/>
  <c r="K285"/>
  <c r="K284"/>
  <c r="K283"/>
  <c r="K282"/>
  <c r="K281"/>
  <c r="K280"/>
  <c r="K279"/>
  <c r="K278"/>
  <c r="K277"/>
  <c r="K276"/>
  <c r="K275"/>
  <c r="K274"/>
  <c r="K273"/>
  <c r="K272"/>
  <c r="K271"/>
  <c r="K270"/>
  <c r="K269"/>
  <c r="K268"/>
  <c r="K267"/>
  <c r="K266"/>
  <c r="K265"/>
  <c r="K264"/>
  <c r="K263"/>
  <c r="K262"/>
  <c r="K261"/>
  <c r="K260"/>
  <c r="K259"/>
  <c r="K258"/>
  <c r="K257"/>
  <c r="K256"/>
  <c r="K255"/>
  <c r="K254"/>
  <c r="K253"/>
  <c r="K252"/>
  <c r="K251"/>
  <c r="K250"/>
  <c r="K249"/>
  <c r="K248"/>
  <c r="K247"/>
  <c r="K246"/>
  <c r="K245"/>
  <c r="K244"/>
  <c r="K243"/>
  <c r="K242"/>
  <c r="K241"/>
  <c r="K240"/>
  <c r="K239"/>
  <c r="K238"/>
  <c r="K237"/>
  <c r="K236"/>
  <c r="K235"/>
  <c r="K234"/>
  <c r="K233"/>
  <c r="K232"/>
  <c r="K231"/>
  <c r="K230"/>
  <c r="K229"/>
  <c r="K228"/>
  <c r="K227"/>
  <c r="K226"/>
  <c r="K225"/>
  <c r="K224"/>
  <c r="K223"/>
  <c r="K222"/>
  <c r="K221"/>
  <c r="K220"/>
  <c r="K219"/>
  <c r="K218"/>
  <c r="K217"/>
  <c r="K216"/>
  <c r="K215"/>
  <c r="K214"/>
  <c r="K213"/>
  <c r="K212"/>
  <c r="K211"/>
  <c r="K210"/>
  <c r="K209"/>
  <c r="K208"/>
  <c r="K207"/>
  <c r="K206"/>
  <c r="K205"/>
  <c r="K204"/>
  <c r="K203"/>
  <c r="K202"/>
  <c r="K201"/>
  <c r="K200"/>
  <c r="K199"/>
  <c r="K198"/>
  <c r="K197"/>
  <c r="K196"/>
  <c r="K195"/>
  <c r="K194"/>
  <c r="K193"/>
  <c r="K192"/>
  <c r="K191"/>
  <c r="K190"/>
  <c r="K189"/>
  <c r="K188"/>
  <c r="K187"/>
  <c r="K186"/>
  <c r="K185"/>
  <c r="K184"/>
  <c r="K183"/>
  <c r="K182"/>
  <c r="K181"/>
  <c r="K180"/>
  <c r="K179"/>
  <c r="K178"/>
  <c r="K177"/>
  <c r="K176"/>
  <c r="K175"/>
  <c r="K174"/>
  <c r="K173"/>
  <c r="K172"/>
  <c r="K171"/>
  <c r="K170"/>
  <c r="K169"/>
  <c r="K168"/>
  <c r="K167"/>
  <c r="K166"/>
  <c r="K165"/>
  <c r="K164"/>
  <c r="K163"/>
  <c r="K162"/>
  <c r="K161"/>
  <c r="K160"/>
  <c r="K159"/>
  <c r="K158"/>
  <c r="K157"/>
  <c r="K156"/>
  <c r="K155"/>
  <c r="K154"/>
  <c r="K153"/>
  <c r="K152"/>
  <c r="K151"/>
  <c r="K150"/>
  <c r="K149"/>
  <c r="K148"/>
  <c r="K147"/>
  <c r="K146"/>
  <c r="K145"/>
  <c r="K144"/>
  <c r="K143"/>
  <c r="K142"/>
  <c r="K141"/>
  <c r="K140"/>
  <c r="K139"/>
  <c r="K138"/>
  <c r="K137"/>
  <c r="K136"/>
  <c r="K135"/>
  <c r="K134"/>
  <c r="K133"/>
  <c r="K132"/>
  <c r="K131"/>
  <c r="K130"/>
  <c r="K129"/>
  <c r="K128"/>
  <c r="K127"/>
  <c r="K126"/>
  <c r="K125"/>
  <c r="K124"/>
  <c r="K123"/>
  <c r="K122"/>
  <c r="K121"/>
  <c r="K120"/>
  <c r="K119"/>
  <c r="K118"/>
  <c r="K117"/>
  <c r="K116"/>
  <c r="K115"/>
  <c r="K114"/>
  <c r="K113"/>
  <c r="K112"/>
  <c r="K111"/>
  <c r="K110"/>
  <c r="K109"/>
  <c r="K108"/>
  <c r="K107"/>
  <c r="K106"/>
  <c r="K105"/>
  <c r="K104"/>
  <c r="K103"/>
  <c r="K102"/>
  <c r="K101"/>
  <c r="K100"/>
  <c r="K99"/>
  <c r="K98"/>
  <c r="K97"/>
  <c r="K96"/>
  <c r="K95"/>
  <c r="K94"/>
  <c r="K93"/>
  <c r="K92"/>
  <c r="K91"/>
  <c r="K90"/>
  <c r="K89"/>
  <c r="K88"/>
  <c r="K87"/>
  <c r="K86"/>
  <c r="K85"/>
  <c r="K84"/>
  <c r="K83"/>
  <c r="K82"/>
  <c r="K81"/>
  <c r="K80"/>
  <c r="K79"/>
  <c r="K78"/>
  <c r="K77"/>
  <c r="K76"/>
  <c r="K75"/>
  <c r="K74"/>
  <c r="K73"/>
  <c r="K72"/>
  <c r="K71"/>
  <c r="K70"/>
  <c r="K69"/>
  <c r="K68"/>
  <c r="K67"/>
  <c r="K66"/>
  <c r="K65"/>
  <c r="K64"/>
  <c r="K63"/>
  <c r="K62"/>
  <c r="K61"/>
  <c r="K60"/>
  <c r="K59"/>
  <c r="K58"/>
  <c r="K57"/>
  <c r="K56"/>
  <c r="K55"/>
  <c r="K54"/>
  <c r="K53"/>
  <c r="K52"/>
  <c r="K51"/>
  <c r="K50"/>
  <c r="K49"/>
  <c r="K48"/>
  <c r="K47"/>
  <c r="K46"/>
  <c r="K45"/>
  <c r="K44"/>
  <c r="K43"/>
  <c r="K42"/>
  <c r="K41"/>
  <c r="K40"/>
  <c r="K39"/>
  <c r="K38"/>
  <c r="K37"/>
  <c r="K36"/>
  <c r="K35"/>
  <c r="K34"/>
  <c r="K33"/>
  <c r="K32"/>
  <c r="K31"/>
  <c r="K30"/>
  <c r="K29"/>
  <c r="K28"/>
  <c r="K27"/>
  <c r="K26"/>
  <c r="K25"/>
  <c r="K24"/>
  <c r="K23"/>
  <c r="K22"/>
  <c r="K21"/>
  <c r="K20"/>
  <c r="K19"/>
  <c r="K18"/>
  <c r="K17"/>
  <c r="K16"/>
  <c r="K15"/>
  <c r="K14"/>
  <c r="K13"/>
  <c r="K12"/>
  <c r="K11"/>
  <c r="K10"/>
  <c r="K9"/>
  <c r="K8"/>
  <c r="CB8"/>
  <c r="Q8"/>
  <c r="CS460" i="8"/>
  <c r="CR460"/>
  <c r="CT460" s="1"/>
  <c r="K460"/>
  <c r="CT459"/>
  <c r="CS459"/>
  <c r="CR459"/>
  <c r="K459"/>
  <c r="CT458"/>
  <c r="CS458"/>
  <c r="CR458"/>
  <c r="K458"/>
  <c r="CS457"/>
  <c r="CR457"/>
  <c r="CT457" s="1"/>
  <c r="T457"/>
  <c r="K457"/>
  <c r="CR456"/>
  <c r="T456"/>
  <c r="CS456" s="1"/>
  <c r="K456"/>
  <c r="CT455"/>
  <c r="CS455"/>
  <c r="CR455"/>
  <c r="K455"/>
  <c r="CT454"/>
  <c r="CS454"/>
  <c r="CR454"/>
  <c r="K454"/>
  <c r="CS453"/>
  <c r="CR453"/>
  <c r="CT453" s="1"/>
  <c r="K453" s="1"/>
  <c r="CT452"/>
  <c r="CS452"/>
  <c r="CR452"/>
  <c r="K452"/>
  <c r="CT451"/>
  <c r="CS451"/>
  <c r="CR451"/>
  <c r="K451"/>
  <c r="CS450"/>
  <c r="CR450"/>
  <c r="CT450" s="1"/>
  <c r="K450"/>
  <c r="CT449"/>
  <c r="CS449"/>
  <c r="CR449"/>
  <c r="K449"/>
  <c r="CT448"/>
  <c r="CS448"/>
  <c r="CR448"/>
  <c r="K448"/>
  <c r="CS447"/>
  <c r="CR447"/>
  <c r="CT447" s="1"/>
  <c r="AB447"/>
  <c r="K447"/>
  <c r="CS446"/>
  <c r="CR446"/>
  <c r="CT446" s="1"/>
  <c r="K446"/>
  <c r="CS445"/>
  <c r="CT445" s="1"/>
  <c r="CR445"/>
  <c r="K445"/>
  <c r="CT444"/>
  <c r="CS444"/>
  <c r="CR444"/>
  <c r="K444"/>
  <c r="CS443"/>
  <c r="CR443"/>
  <c r="CT443" s="1"/>
  <c r="K443" s="1"/>
  <c r="CS442"/>
  <c r="CT442" s="1"/>
  <c r="CR442"/>
  <c r="K442"/>
  <c r="CS441"/>
  <c r="CT441" s="1"/>
  <c r="CR441"/>
  <c r="AD441"/>
  <c r="K441"/>
  <c r="CS440"/>
  <c r="CR440"/>
  <c r="CT440" s="1"/>
  <c r="K440" s="1"/>
  <c r="CT439"/>
  <c r="CS439"/>
  <c r="CR439"/>
  <c r="K439"/>
  <c r="CT438"/>
  <c r="CS438"/>
  <c r="CR438"/>
  <c r="K438"/>
  <c r="CS437"/>
  <c r="CR437"/>
  <c r="CT437" s="1"/>
  <c r="K437"/>
  <c r="CR436"/>
  <c r="AB436"/>
  <c r="CS436" s="1"/>
  <c r="CT436" s="1"/>
  <c r="K436"/>
  <c r="CS435"/>
  <c r="CT435" s="1"/>
  <c r="K435" s="1"/>
  <c r="CR435"/>
  <c r="T435"/>
  <c r="CT434"/>
  <c r="CS434"/>
  <c r="CR434"/>
  <c r="K434"/>
  <c r="CS433"/>
  <c r="CR433"/>
  <c r="CT433" s="1"/>
  <c r="AN433"/>
  <c r="X433"/>
  <c r="K433"/>
  <c r="CS432"/>
  <c r="CR432"/>
  <c r="CT432" s="1"/>
  <c r="K432" s="1"/>
  <c r="CT431"/>
  <c r="CS431"/>
  <c r="CR431"/>
  <c r="K431"/>
  <c r="CT430"/>
  <c r="CS430"/>
  <c r="CR430"/>
  <c r="Z430"/>
  <c r="K430"/>
  <c r="CS429"/>
  <c r="CT429" s="1"/>
  <c r="CR429"/>
  <c r="K429"/>
  <c r="CS428"/>
  <c r="CR428"/>
  <c r="CT428" s="1"/>
  <c r="K428"/>
  <c r="CS427"/>
  <c r="CT427" s="1"/>
  <c r="CR427"/>
  <c r="K427"/>
  <c r="CS426"/>
  <c r="CT426" s="1"/>
  <c r="CR426"/>
  <c r="K426"/>
  <c r="CR425"/>
  <c r="Z425"/>
  <c r="CS425" s="1"/>
  <c r="K425"/>
  <c r="CR424"/>
  <c r="AD424"/>
  <c r="CS424" s="1"/>
  <c r="CT424" s="1"/>
  <c r="AB424"/>
  <c r="K424"/>
  <c r="CT423"/>
  <c r="CS423"/>
  <c r="CR423"/>
  <c r="K423"/>
  <c r="CT422"/>
  <c r="K422" s="1"/>
  <c r="CS422"/>
  <c r="CR422"/>
  <c r="CS421"/>
  <c r="CR421"/>
  <c r="CT421" s="1"/>
  <c r="K421" s="1"/>
  <c r="CT420"/>
  <c r="CS420"/>
  <c r="CR420"/>
  <c r="K420"/>
  <c r="CT419"/>
  <c r="K419" s="1"/>
  <c r="CS419"/>
  <c r="CR419"/>
  <c r="R419"/>
  <c r="CS418"/>
  <c r="CT418" s="1"/>
  <c r="CR418"/>
  <c r="K418"/>
  <c r="CS417"/>
  <c r="CR417"/>
  <c r="CT417" s="1"/>
  <c r="K417"/>
  <c r="CT416"/>
  <c r="CS416"/>
  <c r="CR416"/>
  <c r="K416"/>
  <c r="CS415"/>
  <c r="CT415" s="1"/>
  <c r="CR415"/>
  <c r="K415"/>
  <c r="CS414"/>
  <c r="CR414"/>
  <c r="CT414" s="1"/>
  <c r="K414" s="1"/>
  <c r="CT413"/>
  <c r="CS413"/>
  <c r="CR413"/>
  <c r="K413"/>
  <c r="CS412"/>
  <c r="CT412" s="1"/>
  <c r="K412" s="1"/>
  <c r="CR412"/>
  <c r="AF412"/>
  <c r="CS411"/>
  <c r="CR411"/>
  <c r="CT411" s="1"/>
  <c r="K411"/>
  <c r="CT410"/>
  <c r="CS410"/>
  <c r="CR410"/>
  <c r="K410"/>
  <c r="CT409"/>
  <c r="CS409"/>
  <c r="CR409"/>
  <c r="K409"/>
  <c r="CS408"/>
  <c r="CR408"/>
  <c r="CT408" s="1"/>
  <c r="K408"/>
  <c r="CR407"/>
  <c r="AD407"/>
  <c r="CS407" s="1"/>
  <c r="CT407" s="1"/>
  <c r="K407"/>
  <c r="CT406"/>
  <c r="CS406"/>
  <c r="CR406"/>
  <c r="K406"/>
  <c r="CS405"/>
  <c r="CT405" s="1"/>
  <c r="CR405"/>
  <c r="K405"/>
  <c r="CS404"/>
  <c r="CR404"/>
  <c r="CT404" s="1"/>
  <c r="K404" s="1"/>
  <c r="CT403"/>
  <c r="CS403"/>
  <c r="CR403"/>
  <c r="T403"/>
  <c r="K403"/>
  <c r="CT402"/>
  <c r="K402" s="1"/>
  <c r="CS402"/>
  <c r="CR402"/>
  <c r="CS401"/>
  <c r="CR401"/>
  <c r="CT401" s="1"/>
  <c r="K401"/>
  <c r="CT400"/>
  <c r="CS400"/>
  <c r="CR400"/>
  <c r="K400"/>
  <c r="CT399"/>
  <c r="K399" s="1"/>
  <c r="CS399"/>
  <c r="CR399"/>
  <c r="CS398"/>
  <c r="CR398"/>
  <c r="CT398" s="1"/>
  <c r="K398" s="1"/>
  <c r="AD398"/>
  <c r="CS397"/>
  <c r="CR397"/>
  <c r="CT397" s="1"/>
  <c r="K397"/>
  <c r="CS396"/>
  <c r="CT396" s="1"/>
  <c r="K396" s="1"/>
  <c r="CR396"/>
  <c r="CT395"/>
  <c r="K395" s="1"/>
  <c r="CS395"/>
  <c r="CR395"/>
  <c r="CR394"/>
  <c r="Z394"/>
  <c r="CS394" s="1"/>
  <c r="K394"/>
  <c r="CR393"/>
  <c r="AB393"/>
  <c r="CS393" s="1"/>
  <c r="CT393" s="1"/>
  <c r="K393"/>
  <c r="CS392"/>
  <c r="CT392" s="1"/>
  <c r="CR392"/>
  <c r="Z392"/>
  <c r="K392"/>
  <c r="CT391"/>
  <c r="CS391"/>
  <c r="CR391"/>
  <c r="AD391"/>
  <c r="K391"/>
  <c r="CS390"/>
  <c r="CT390" s="1"/>
  <c r="CR390"/>
  <c r="AD390"/>
  <c r="K390"/>
  <c r="CS389"/>
  <c r="CR389"/>
  <c r="CT389" s="1"/>
  <c r="K389"/>
  <c r="CT388"/>
  <c r="CS388"/>
  <c r="CR388"/>
  <c r="K388"/>
  <c r="CT387"/>
  <c r="CS387"/>
  <c r="CR387"/>
  <c r="K387"/>
  <c r="CS386"/>
  <c r="CR386"/>
  <c r="CT386" s="1"/>
  <c r="K386" s="1"/>
  <c r="CT385"/>
  <c r="CS385"/>
  <c r="CR385"/>
  <c r="K385"/>
  <c r="CT384"/>
  <c r="CS384"/>
  <c r="CR384"/>
  <c r="Z384"/>
  <c r="K384"/>
  <c r="CS383"/>
  <c r="CT383" s="1"/>
  <c r="K383" s="1"/>
  <c r="CR383"/>
  <c r="AJ383"/>
  <c r="AD383"/>
  <c r="AB383"/>
  <c r="CS382"/>
  <c r="CT382" s="1"/>
  <c r="CR382"/>
  <c r="K382"/>
  <c r="CS381"/>
  <c r="CR381"/>
  <c r="CT381" s="1"/>
  <c r="K381" s="1"/>
  <c r="CT380"/>
  <c r="CS380"/>
  <c r="CR380"/>
  <c r="K380"/>
  <c r="CS379"/>
  <c r="CT379" s="1"/>
  <c r="CR379"/>
  <c r="K379"/>
  <c r="CS378"/>
  <c r="CR378"/>
  <c r="CT378" s="1"/>
  <c r="R378"/>
  <c r="K378"/>
  <c r="CS377"/>
  <c r="CR377"/>
  <c r="CT377" s="1"/>
  <c r="K377"/>
  <c r="CT376"/>
  <c r="CS376"/>
  <c r="CR376"/>
  <c r="K376"/>
  <c r="CS375"/>
  <c r="CT375" s="1"/>
  <c r="K375" s="1"/>
  <c r="CR375"/>
  <c r="CS374"/>
  <c r="CR374"/>
  <c r="CT374" s="1"/>
  <c r="K374"/>
  <c r="CT373"/>
  <c r="K373" s="1"/>
  <c r="CS373"/>
  <c r="CR373"/>
  <c r="CS372"/>
  <c r="CT372" s="1"/>
  <c r="CR372"/>
  <c r="K372"/>
  <c r="CS371"/>
  <c r="CR371"/>
  <c r="CT371" s="1"/>
  <c r="K371"/>
  <c r="CT370"/>
  <c r="CS370"/>
  <c r="CR370"/>
  <c r="K370"/>
  <c r="CS369"/>
  <c r="CT369" s="1"/>
  <c r="K369" s="1"/>
  <c r="CR369"/>
  <c r="Z369"/>
  <c r="CS368"/>
  <c r="CR368"/>
  <c r="CT368" s="1"/>
  <c r="K368"/>
  <c r="CT367"/>
  <c r="CS367"/>
  <c r="CR367"/>
  <c r="K367"/>
  <c r="CT366"/>
  <c r="CS366"/>
  <c r="CR366"/>
  <c r="Z366"/>
  <c r="K366"/>
  <c r="CS365"/>
  <c r="CR365"/>
  <c r="CT365" s="1"/>
  <c r="AB365"/>
  <c r="Z365"/>
  <c r="K365"/>
  <c r="CS364"/>
  <c r="CR364"/>
  <c r="CT364" s="1"/>
  <c r="K364"/>
  <c r="CS363"/>
  <c r="CR363"/>
  <c r="CT363" s="1"/>
  <c r="K363"/>
  <c r="CT362"/>
  <c r="CS362"/>
  <c r="CR362"/>
  <c r="K362"/>
  <c r="CS361"/>
  <c r="CR361"/>
  <c r="CT361" s="1"/>
  <c r="Z361"/>
  <c r="K361"/>
  <c r="CS360"/>
  <c r="CR360"/>
  <c r="CT360" s="1"/>
  <c r="K360"/>
  <c r="CT359"/>
  <c r="CS359"/>
  <c r="CR359"/>
  <c r="K359"/>
  <c r="CT358"/>
  <c r="CS358"/>
  <c r="CR358"/>
  <c r="AF358"/>
  <c r="K358"/>
  <c r="CS357"/>
  <c r="CR357"/>
  <c r="CT357" s="1"/>
  <c r="K357"/>
  <c r="CS356"/>
  <c r="CR356"/>
  <c r="CT356" s="1"/>
  <c r="K356"/>
  <c r="CT355"/>
  <c r="CS355"/>
  <c r="CR355"/>
  <c r="K355"/>
  <c r="CS354"/>
  <c r="CR354"/>
  <c r="CT354" s="1"/>
  <c r="K354"/>
  <c r="CS353"/>
  <c r="CR353"/>
  <c r="CT353" s="1"/>
  <c r="K353"/>
  <c r="CT352"/>
  <c r="K352" s="1"/>
  <c r="CS352"/>
  <c r="CR352"/>
  <c r="CS351"/>
  <c r="CR351"/>
  <c r="CT351" s="1"/>
  <c r="K351" s="1"/>
  <c r="Z351"/>
  <c r="CS350"/>
  <c r="CR350"/>
  <c r="CT350" s="1"/>
  <c r="K350" s="1"/>
  <c r="CT349"/>
  <c r="CS349"/>
  <c r="CR349"/>
  <c r="K349"/>
  <c r="CT348"/>
  <c r="K348" s="1"/>
  <c r="CS348"/>
  <c r="CR348"/>
  <c r="CS347"/>
  <c r="CR347"/>
  <c r="CT347" s="1"/>
  <c r="K347"/>
  <c r="CT346"/>
  <c r="CS346"/>
  <c r="CR346"/>
  <c r="K346"/>
  <c r="CT345"/>
  <c r="CS345"/>
  <c r="CR345"/>
  <c r="K345"/>
  <c r="CR344"/>
  <c r="T344"/>
  <c r="CS344" s="1"/>
  <c r="K344"/>
  <c r="CR343"/>
  <c r="CT343" s="1"/>
  <c r="X343"/>
  <c r="CS343" s="1"/>
  <c r="T343"/>
  <c r="K343"/>
  <c r="CR342"/>
  <c r="CT342" s="1"/>
  <c r="AF342"/>
  <c r="CS342" s="1"/>
  <c r="K342"/>
  <c r="CT341"/>
  <c r="CS341"/>
  <c r="CR341"/>
  <c r="K341"/>
  <c r="CT340"/>
  <c r="CS340"/>
  <c r="CR340"/>
  <c r="AB340"/>
  <c r="K340"/>
  <c r="CS339"/>
  <c r="CR339"/>
  <c r="CT339" s="1"/>
  <c r="K339"/>
  <c r="CS338"/>
  <c r="CR338"/>
  <c r="CT338" s="1"/>
  <c r="K338"/>
  <c r="CT337"/>
  <c r="K337" s="1"/>
  <c r="CS337"/>
  <c r="CR337"/>
  <c r="CS336"/>
  <c r="CR336"/>
  <c r="CT336" s="1"/>
  <c r="K336"/>
  <c r="CS335"/>
  <c r="CR335"/>
  <c r="CT335" s="1"/>
  <c r="K335" s="1"/>
  <c r="CT334"/>
  <c r="CS334"/>
  <c r="CR334"/>
  <c r="K334"/>
  <c r="CS333"/>
  <c r="CR333"/>
  <c r="CT333" s="1"/>
  <c r="K333"/>
  <c r="CS332"/>
  <c r="CR332"/>
  <c r="CT332" s="1"/>
  <c r="K332"/>
  <c r="CT331"/>
  <c r="K331" s="1"/>
  <c r="CS331"/>
  <c r="CR331"/>
  <c r="CS330"/>
  <c r="CR330"/>
  <c r="CT330" s="1"/>
  <c r="K330"/>
  <c r="CS329"/>
  <c r="CR329"/>
  <c r="CT329" s="1"/>
  <c r="K329"/>
  <c r="CT328"/>
  <c r="CS328"/>
  <c r="CR328"/>
  <c r="K328"/>
  <c r="CS327"/>
  <c r="CR327"/>
  <c r="CT327" s="1"/>
  <c r="K327" s="1"/>
  <c r="CS326"/>
  <c r="CR326"/>
  <c r="CT326" s="1"/>
  <c r="K326"/>
  <c r="CT325"/>
  <c r="CS325"/>
  <c r="CR325"/>
  <c r="K325"/>
  <c r="CS324"/>
  <c r="CR324"/>
  <c r="CT324" s="1"/>
  <c r="K324" s="1"/>
  <c r="Z324"/>
  <c r="CS323"/>
  <c r="CR323"/>
  <c r="CT323" s="1"/>
  <c r="K323" s="1"/>
  <c r="CT322"/>
  <c r="CS322"/>
  <c r="CR322"/>
  <c r="K322"/>
  <c r="CT321"/>
  <c r="CS321"/>
  <c r="CR321"/>
  <c r="K321"/>
  <c r="CS320"/>
  <c r="CR320"/>
  <c r="CT320" s="1"/>
  <c r="K320"/>
  <c r="CT319"/>
  <c r="CS319"/>
  <c r="CR319"/>
  <c r="K319"/>
  <c r="CT318"/>
  <c r="CS318"/>
  <c r="CR318"/>
  <c r="K318"/>
  <c r="CS317"/>
  <c r="CR317"/>
  <c r="CT317" s="1"/>
  <c r="K317"/>
  <c r="CT316"/>
  <c r="CS316"/>
  <c r="CR316"/>
  <c r="K316"/>
  <c r="CT315"/>
  <c r="K315" s="1"/>
  <c r="CS315"/>
  <c r="CR315"/>
  <c r="AN315"/>
  <c r="AF315"/>
  <c r="CS314"/>
  <c r="CT314" s="1"/>
  <c r="K314" s="1"/>
  <c r="CR314"/>
  <c r="AF314"/>
  <c r="CS313"/>
  <c r="CR313"/>
  <c r="CT313" s="1"/>
  <c r="K313" s="1"/>
  <c r="AF313"/>
  <c r="CR312"/>
  <c r="AD312"/>
  <c r="CS312" s="1"/>
  <c r="K312"/>
  <c r="CS311"/>
  <c r="CR311"/>
  <c r="CT311" s="1"/>
  <c r="K311"/>
  <c r="CT310"/>
  <c r="CS310"/>
  <c r="CR310"/>
  <c r="K310"/>
  <c r="CS309"/>
  <c r="CR309"/>
  <c r="CT309" s="1"/>
  <c r="AD309"/>
  <c r="K309"/>
  <c r="CS308"/>
  <c r="CR308"/>
  <c r="CT308" s="1"/>
  <c r="K308"/>
  <c r="CT307"/>
  <c r="CS307"/>
  <c r="CR307"/>
  <c r="K307"/>
  <c r="CT306"/>
  <c r="CS306"/>
  <c r="CR306"/>
  <c r="K306"/>
  <c r="CR305"/>
  <c r="AD305"/>
  <c r="CS305" s="1"/>
  <c r="K305"/>
  <c r="CR304"/>
  <c r="CT304" s="1"/>
  <c r="AB304"/>
  <c r="CS304" s="1"/>
  <c r="T304"/>
  <c r="K304"/>
  <c r="CR303"/>
  <c r="CT303" s="1"/>
  <c r="K303" s="1"/>
  <c r="AF303"/>
  <c r="CS303" s="1"/>
  <c r="AB303"/>
  <c r="CS302"/>
  <c r="CR302"/>
  <c r="CT302" s="1"/>
  <c r="K302"/>
  <c r="CR301"/>
  <c r="AN301"/>
  <c r="AF301"/>
  <c r="CS301" s="1"/>
  <c r="CT301" s="1"/>
  <c r="K301" s="1"/>
  <c r="CT300"/>
  <c r="K300" s="1"/>
  <c r="CS300"/>
  <c r="CR300"/>
  <c r="CS299"/>
  <c r="CR299"/>
  <c r="CT299" s="1"/>
  <c r="K299" s="1"/>
  <c r="AP299"/>
  <c r="AB299"/>
  <c r="CS298"/>
  <c r="CR298"/>
  <c r="CT298" s="1"/>
  <c r="K298"/>
  <c r="CS297"/>
  <c r="CR297"/>
  <c r="CT297" s="1"/>
  <c r="K297"/>
  <c r="CT296"/>
  <c r="CS296"/>
  <c r="CR296"/>
  <c r="K296"/>
  <c r="CS295"/>
  <c r="CR295"/>
  <c r="CT295" s="1"/>
  <c r="K295"/>
  <c r="CR294"/>
  <c r="AB294"/>
  <c r="CS294" s="1"/>
  <c r="K294"/>
  <c r="CT293"/>
  <c r="CS293"/>
  <c r="CR293"/>
  <c r="K293"/>
  <c r="CT292"/>
  <c r="CS292"/>
  <c r="CR292"/>
  <c r="AB292"/>
  <c r="K292"/>
  <c r="CS291"/>
  <c r="CR291"/>
  <c r="CT291" s="1"/>
  <c r="K291"/>
  <c r="CS290"/>
  <c r="CR290"/>
  <c r="CT290" s="1"/>
  <c r="K290"/>
  <c r="CT289"/>
  <c r="CS289"/>
  <c r="CR289"/>
  <c r="R289"/>
  <c r="K289"/>
  <c r="CS288"/>
  <c r="CT288" s="1"/>
  <c r="CR288"/>
  <c r="K288"/>
  <c r="CT287"/>
  <c r="K287" s="1"/>
  <c r="AB287"/>
  <c r="CU287" s="1"/>
  <c r="CU286"/>
  <c r="CT286"/>
  <c r="CV286" s="1"/>
  <c r="K286" s="1"/>
  <c r="CV285"/>
  <c r="K285" s="1"/>
  <c r="CU285"/>
  <c r="CT285"/>
  <c r="CU284"/>
  <c r="CT284"/>
  <c r="CV284" s="1"/>
  <c r="K284" s="1"/>
  <c r="CU283"/>
  <c r="CT283"/>
  <c r="CV283" s="1"/>
  <c r="K283" s="1"/>
  <c r="CV282"/>
  <c r="K282" s="1"/>
  <c r="CU282"/>
  <c r="CT282"/>
  <c r="CU281"/>
  <c r="CT281"/>
  <c r="CV281" s="1"/>
  <c r="K281" s="1"/>
  <c r="AD281"/>
  <c r="CT280"/>
  <c r="K280" s="1"/>
  <c r="AF280"/>
  <c r="CU280" s="1"/>
  <c r="CU279"/>
  <c r="CT279"/>
  <c r="CV279" s="1"/>
  <c r="K279" s="1"/>
  <c r="CV278"/>
  <c r="CU278"/>
  <c r="CT278"/>
  <c r="Z278"/>
  <c r="K278"/>
  <c r="CV277"/>
  <c r="K277" s="1"/>
  <c r="CU277"/>
  <c r="CT277"/>
  <c r="CT276"/>
  <c r="K276" s="1"/>
  <c r="AJ276"/>
  <c r="CU276" s="1"/>
  <c r="AD276"/>
  <c r="CU275"/>
  <c r="CT275"/>
  <c r="CV275" s="1"/>
  <c r="K275" s="1"/>
  <c r="CV274"/>
  <c r="CU274"/>
  <c r="CT274"/>
  <c r="K274"/>
  <c r="CV273"/>
  <c r="CU273"/>
  <c r="CT273"/>
  <c r="K273" s="1"/>
  <c r="T273"/>
  <c r="CU272"/>
  <c r="CT272"/>
  <c r="K272" s="1"/>
  <c r="CU271"/>
  <c r="CT271"/>
  <c r="CV271" s="1"/>
  <c r="K271" s="1"/>
  <c r="CV270"/>
  <c r="K270" s="1"/>
  <c r="CU270"/>
  <c r="CT270"/>
  <c r="CU269"/>
  <c r="CT269"/>
  <c r="CV269" s="1"/>
  <c r="K269" s="1"/>
  <c r="AD269"/>
  <c r="CU268"/>
  <c r="CT268"/>
  <c r="K268" s="1"/>
  <c r="CV267"/>
  <c r="CU267"/>
  <c r="CT267"/>
  <c r="K267"/>
  <c r="CV266"/>
  <c r="K266" s="1"/>
  <c r="CU266"/>
  <c r="CT266"/>
  <c r="CU265"/>
  <c r="CT265"/>
  <c r="CV265" s="1"/>
  <c r="K265" s="1"/>
  <c r="CT264"/>
  <c r="Z264"/>
  <c r="CU264" s="1"/>
  <c r="CV264" s="1"/>
  <c r="K264"/>
  <c r="CV263"/>
  <c r="CU263"/>
  <c r="CT263"/>
  <c r="K263" s="1"/>
  <c r="CU262"/>
  <c r="CT262"/>
  <c r="CV262" s="1"/>
  <c r="K262" s="1"/>
  <c r="CU261"/>
  <c r="CT261"/>
  <c r="CV261" s="1"/>
  <c r="K261"/>
  <c r="CV260"/>
  <c r="K260" s="1"/>
  <c r="CU260"/>
  <c r="CT260"/>
  <c r="CU259"/>
  <c r="CT259"/>
  <c r="CV259" s="1"/>
  <c r="K259" s="1"/>
  <c r="CU258"/>
  <c r="CT258"/>
  <c r="CV258" s="1"/>
  <c r="K258"/>
  <c r="CV257"/>
  <c r="CU257"/>
  <c r="CT257"/>
  <c r="K257" s="1"/>
  <c r="CU256"/>
  <c r="CT256"/>
  <c r="K256" s="1"/>
  <c r="R256"/>
  <c r="CU255"/>
  <c r="CT255"/>
  <c r="CV255" s="1"/>
  <c r="K255" s="1"/>
  <c r="CV254"/>
  <c r="CU254"/>
  <c r="CT254"/>
  <c r="K254"/>
  <c r="CV253"/>
  <c r="CU253"/>
  <c r="CT253"/>
  <c r="K253" s="1"/>
  <c r="CU252"/>
  <c r="CT252"/>
  <c r="K252" s="1"/>
  <c r="CV251"/>
  <c r="CU251"/>
  <c r="CT251"/>
  <c r="K251"/>
  <c r="CV250"/>
  <c r="K250" s="1"/>
  <c r="CU250"/>
  <c r="CT250"/>
  <c r="CU249"/>
  <c r="CT249"/>
  <c r="CV249" s="1"/>
  <c r="K249" s="1"/>
  <c r="CT248"/>
  <c r="AB248"/>
  <c r="CU248" s="1"/>
  <c r="CV248" s="1"/>
  <c r="K248" s="1"/>
  <c r="CV247"/>
  <c r="CU247"/>
  <c r="CT247"/>
  <c r="AF247"/>
  <c r="K247"/>
  <c r="CV246"/>
  <c r="K246" s="1"/>
  <c r="CU246"/>
  <c r="CT246"/>
  <c r="CT245"/>
  <c r="Z245"/>
  <c r="CU245" s="1"/>
  <c r="CU244"/>
  <c r="CT244"/>
  <c r="CV244" s="1"/>
  <c r="K244"/>
  <c r="CV243"/>
  <c r="CU243"/>
  <c r="CT243"/>
  <c r="AB243"/>
  <c r="K243"/>
  <c r="CV242"/>
  <c r="K242" s="1"/>
  <c r="CU242"/>
  <c r="CT242"/>
  <c r="CU241"/>
  <c r="CT241"/>
  <c r="K241" s="1"/>
  <c r="CV240"/>
  <c r="CU240"/>
  <c r="CT240"/>
  <c r="K240"/>
  <c r="CV239"/>
  <c r="K239" s="1"/>
  <c r="CU239"/>
  <c r="CT239"/>
  <c r="CT238"/>
  <c r="CV238" s="1"/>
  <c r="K238" s="1"/>
  <c r="AN238"/>
  <c r="CU238" s="1"/>
  <c r="CU237"/>
  <c r="CT237"/>
  <c r="CV237" s="1"/>
  <c r="K237" s="1"/>
  <c r="CV236"/>
  <c r="K236" s="1"/>
  <c r="CU236"/>
  <c r="CT236"/>
  <c r="CU235"/>
  <c r="CV235" s="1"/>
  <c r="K235" s="1"/>
  <c r="CT235"/>
  <c r="CU234"/>
  <c r="CT234"/>
  <c r="CV234" s="1"/>
  <c r="K234"/>
  <c r="CV233"/>
  <c r="CU233"/>
  <c r="CT233"/>
  <c r="K233" s="1"/>
  <c r="CU232"/>
  <c r="CV232" s="1"/>
  <c r="K232" s="1"/>
  <c r="CT232"/>
  <c r="CU231"/>
  <c r="CT231"/>
  <c r="CV231" s="1"/>
  <c r="K231" s="1"/>
  <c r="CV230"/>
  <c r="K230" s="1"/>
  <c r="CU230"/>
  <c r="CT230"/>
  <c r="CU229"/>
  <c r="CV229" s="1"/>
  <c r="CT229"/>
  <c r="K229" s="1"/>
  <c r="CU228"/>
  <c r="CT228"/>
  <c r="CV228" s="1"/>
  <c r="K228"/>
  <c r="CV227"/>
  <c r="K227" s="1"/>
  <c r="CU227"/>
  <c r="CT227"/>
  <c r="CU226"/>
  <c r="CV226" s="1"/>
  <c r="K226" s="1"/>
  <c r="CT226"/>
  <c r="CT225"/>
  <c r="AD225"/>
  <c r="CU225" s="1"/>
  <c r="AB225"/>
  <c r="CT224"/>
  <c r="CV224" s="1"/>
  <c r="K224" s="1"/>
  <c r="AF224"/>
  <c r="CU224" s="1"/>
  <c r="CT223"/>
  <c r="T223"/>
  <c r="CU223" s="1"/>
  <c r="CV223" s="1"/>
  <c r="K223" s="1"/>
  <c r="CV222"/>
  <c r="CU222"/>
  <c r="CT222"/>
  <c r="T222"/>
  <c r="K222"/>
  <c r="CV221"/>
  <c r="CU221"/>
  <c r="CT221"/>
  <c r="K221" s="1"/>
  <c r="T221"/>
  <c r="CU220"/>
  <c r="CV220" s="1"/>
  <c r="CT220"/>
  <c r="K220" s="1"/>
  <c r="T220"/>
  <c r="CU219"/>
  <c r="CT219"/>
  <c r="K219" s="1"/>
  <c r="AF219"/>
  <c r="T219"/>
  <c r="CU218"/>
  <c r="CT218"/>
  <c r="CV218" s="1"/>
  <c r="K218" s="1"/>
  <c r="T218"/>
  <c r="CT217"/>
  <c r="T217"/>
  <c r="CU217" s="1"/>
  <c r="CT216"/>
  <c r="T216"/>
  <c r="CU216" s="1"/>
  <c r="CV216" s="1"/>
  <c r="K216"/>
  <c r="CV215"/>
  <c r="CU215"/>
  <c r="CT215"/>
  <c r="R215"/>
  <c r="K215"/>
  <c r="CV214"/>
  <c r="K214" s="1"/>
  <c r="CU214"/>
  <c r="CT214"/>
  <c r="T214"/>
  <c r="CU213"/>
  <c r="CV213" s="1"/>
  <c r="K213" s="1"/>
  <c r="CT213"/>
  <c r="CT212"/>
  <c r="AJ212"/>
  <c r="CU212" s="1"/>
  <c r="T212"/>
  <c r="CU211"/>
  <c r="CT211"/>
  <c r="CV211" s="1"/>
  <c r="K211"/>
  <c r="CV210"/>
  <c r="CU210"/>
  <c r="CT210"/>
  <c r="K210" s="1"/>
  <c r="CU209"/>
  <c r="CV209" s="1"/>
  <c r="CT209"/>
  <c r="K209" s="1"/>
  <c r="CT208"/>
  <c r="T208"/>
  <c r="CU208" s="1"/>
  <c r="CT207"/>
  <c r="T207"/>
  <c r="CU207" s="1"/>
  <c r="CV207" s="1"/>
  <c r="K207" s="1"/>
  <c r="CV206"/>
  <c r="CU206"/>
  <c r="CT206"/>
  <c r="Z206"/>
  <c r="K206"/>
  <c r="CV205"/>
  <c r="K205" s="1"/>
  <c r="CU205"/>
  <c r="CT205"/>
  <c r="Z205"/>
  <c r="T205"/>
  <c r="CV204"/>
  <c r="K204" s="1"/>
  <c r="CU204"/>
  <c r="CT204"/>
  <c r="AH204"/>
  <c r="Z204"/>
  <c r="CV203"/>
  <c r="CU203"/>
  <c r="CT203"/>
  <c r="K203" s="1"/>
  <c r="CU202"/>
  <c r="CT202"/>
  <c r="CV202" s="1"/>
  <c r="K202" s="1"/>
  <c r="CT201"/>
  <c r="AD201"/>
  <c r="CU201" s="1"/>
  <c r="CV201" s="1"/>
  <c r="K201" s="1"/>
  <c r="AB201"/>
  <c r="T201"/>
  <c r="CT200"/>
  <c r="CV200" s="1"/>
  <c r="K200" s="1"/>
  <c r="T200"/>
  <c r="CU200" s="1"/>
  <c r="CV199"/>
  <c r="CU199"/>
  <c r="CT199"/>
  <c r="K199"/>
  <c r="CV198"/>
  <c r="K198" s="1"/>
  <c r="CU198"/>
  <c r="CT198"/>
  <c r="AB198"/>
  <c r="CU197"/>
  <c r="CV197" s="1"/>
  <c r="K197" s="1"/>
  <c r="CT197"/>
  <c r="T197"/>
  <c r="CU196"/>
  <c r="CT196"/>
  <c r="CV196" s="1"/>
  <c r="K196" s="1"/>
  <c r="CV195"/>
  <c r="CU195"/>
  <c r="CT195"/>
  <c r="K195"/>
  <c r="CV194"/>
  <c r="CU194"/>
  <c r="CT194"/>
  <c r="K194" s="1"/>
  <c r="AF194"/>
  <c r="CU193"/>
  <c r="CV193" s="1"/>
  <c r="K193" s="1"/>
  <c r="CT193"/>
  <c r="T193"/>
  <c r="CU192"/>
  <c r="CT192"/>
  <c r="K192" s="1"/>
  <c r="CV191"/>
  <c r="CU191"/>
  <c r="CT191"/>
  <c r="K191"/>
  <c r="CV190"/>
  <c r="K190" s="1"/>
  <c r="CU190"/>
  <c r="CT190"/>
  <c r="CU189"/>
  <c r="CT189"/>
  <c r="K189" s="1"/>
  <c r="T189"/>
  <c r="CT188"/>
  <c r="T188"/>
  <c r="CU188" s="1"/>
  <c r="CT187"/>
  <c r="AB187"/>
  <c r="CU187" s="1"/>
  <c r="CV187" s="1"/>
  <c r="K187" s="1"/>
  <c r="T187"/>
  <c r="CV186"/>
  <c r="CU186"/>
  <c r="CT186"/>
  <c r="K186"/>
  <c r="CV185"/>
  <c r="CU185"/>
  <c r="CT185"/>
  <c r="K185" s="1"/>
  <c r="T185"/>
  <c r="CU184"/>
  <c r="CV184" s="1"/>
  <c r="K184" s="1"/>
  <c r="CT184"/>
  <c r="AH184"/>
  <c r="T184"/>
  <c r="CU183"/>
  <c r="CT183"/>
  <c r="CV183" s="1"/>
  <c r="K183" s="1"/>
  <c r="T183"/>
  <c r="CU182"/>
  <c r="CT182"/>
  <c r="CV182" s="1"/>
  <c r="AH182"/>
  <c r="T182"/>
  <c r="P182"/>
  <c r="CU181"/>
  <c r="CT181"/>
  <c r="CV181" s="1"/>
  <c r="K181" s="1"/>
  <c r="CT180"/>
  <c r="CV180" s="1"/>
  <c r="K180" s="1"/>
  <c r="R180"/>
  <c r="CU180" s="1"/>
  <c r="CV179"/>
  <c r="CU179"/>
  <c r="CT179"/>
  <c r="K179"/>
  <c r="CV178"/>
  <c r="CU178"/>
  <c r="CT178"/>
  <c r="K178" s="1"/>
  <c r="T178"/>
  <c r="CU177"/>
  <c r="CT177"/>
  <c r="CV177" s="1"/>
  <c r="K177" s="1"/>
  <c r="AD177"/>
  <c r="T177"/>
  <c r="CU176"/>
  <c r="CT176"/>
  <c r="CV176" s="1"/>
  <c r="K176" s="1"/>
  <c r="CU175"/>
  <c r="CT175"/>
  <c r="CV175" s="1"/>
  <c r="K175"/>
  <c r="CV174"/>
  <c r="CU174"/>
  <c r="CT174"/>
  <c r="P174"/>
  <c r="K174"/>
  <c r="CU173"/>
  <c r="CV173" s="1"/>
  <c r="CT173"/>
  <c r="K173" s="1"/>
  <c r="T173"/>
  <c r="CU172"/>
  <c r="CT172"/>
  <c r="K172" s="1"/>
  <c r="T172"/>
  <c r="CU171"/>
  <c r="CT171"/>
  <c r="K171" s="1"/>
  <c r="CT170"/>
  <c r="T170"/>
  <c r="CU170" s="1"/>
  <c r="CV170" s="1"/>
  <c r="K170" s="1"/>
  <c r="CV169"/>
  <c r="K169" s="1"/>
  <c r="CU169"/>
  <c r="CT169"/>
  <c r="CU168"/>
  <c r="CT168"/>
  <c r="K168" s="1"/>
  <c r="CU167"/>
  <c r="CT167"/>
  <c r="CV167" s="1"/>
  <c r="K167" s="1"/>
  <c r="CV166"/>
  <c r="K166" s="1"/>
  <c r="CU166"/>
  <c r="CT166"/>
  <c r="CU165"/>
  <c r="CT165"/>
  <c r="CV165" s="1"/>
  <c r="K165" s="1"/>
  <c r="CU164"/>
  <c r="CT164"/>
  <c r="CV164" s="1"/>
  <c r="K164" s="1"/>
  <c r="CV163"/>
  <c r="K163" s="1"/>
  <c r="CU163"/>
  <c r="CT163"/>
  <c r="AB163"/>
  <c r="CU162"/>
  <c r="CV162" s="1"/>
  <c r="K162" s="1"/>
  <c r="CT162"/>
  <c r="CT161"/>
  <c r="CV161" s="1"/>
  <c r="K161" s="1"/>
  <c r="AD161"/>
  <c r="CU161" s="1"/>
  <c r="T161"/>
  <c r="CU160"/>
  <c r="CT160"/>
  <c r="CV160" s="1"/>
  <c r="K160" s="1"/>
  <c r="CV159"/>
  <c r="CU159"/>
  <c r="CT159"/>
  <c r="K159"/>
  <c r="CV158"/>
  <c r="CU158"/>
  <c r="CT158"/>
  <c r="AD158"/>
  <c r="P158"/>
  <c r="K158"/>
  <c r="CU157"/>
  <c r="CV157" s="1"/>
  <c r="CT157"/>
  <c r="AB157"/>
  <c r="T157"/>
  <c r="K157"/>
  <c r="CU156"/>
  <c r="CV156" s="1"/>
  <c r="CT156"/>
  <c r="K156" s="1"/>
  <c r="T156"/>
  <c r="CU155"/>
  <c r="CT155"/>
  <c r="CV155" s="1"/>
  <c r="K155" s="1"/>
  <c r="Z155"/>
  <c r="T155"/>
  <c r="CU154"/>
  <c r="CT154"/>
  <c r="CV154" s="1"/>
  <c r="K154" s="1"/>
  <c r="AD154"/>
  <c r="R154"/>
  <c r="CU153"/>
  <c r="CT153"/>
  <c r="CV153" s="1"/>
  <c r="K153" s="1"/>
  <c r="T153"/>
  <c r="CT152"/>
  <c r="CV152" s="1"/>
  <c r="K152" s="1"/>
  <c r="T152"/>
  <c r="CU152" s="1"/>
  <c r="CU151"/>
  <c r="CT151"/>
  <c r="CV151" s="1"/>
  <c r="K151" s="1"/>
  <c r="CV150"/>
  <c r="CU150"/>
  <c r="CT150"/>
  <c r="K150" s="1"/>
  <c r="CU149"/>
  <c r="CT149"/>
  <c r="K149" s="1"/>
  <c r="T149"/>
  <c r="CT148"/>
  <c r="K148" s="1"/>
  <c r="AP148"/>
  <c r="CU148" s="1"/>
  <c r="T148"/>
  <c r="CT147"/>
  <c r="CV147" s="1"/>
  <c r="K147" s="1"/>
  <c r="AB147"/>
  <c r="CU147" s="1"/>
  <c r="X147"/>
  <c r="R147"/>
  <c r="CU146"/>
  <c r="CT146"/>
  <c r="CV146" s="1"/>
  <c r="K146" s="1"/>
  <c r="CT145"/>
  <c r="T145"/>
  <c r="CU145" s="1"/>
  <c r="K145"/>
  <c r="CT144"/>
  <c r="Z144"/>
  <c r="CU144" s="1"/>
  <c r="CV144" s="1"/>
  <c r="K144" s="1"/>
  <c r="X144"/>
  <c r="CV143"/>
  <c r="CU143"/>
  <c r="CT143"/>
  <c r="K143"/>
  <c r="CV142"/>
  <c r="K142" s="1"/>
  <c r="CU142"/>
  <c r="CT142"/>
  <c r="AD142"/>
  <c r="T142"/>
  <c r="CV141"/>
  <c r="K141" s="1"/>
  <c r="CU141"/>
  <c r="CT141"/>
  <c r="CT140"/>
  <c r="AN140"/>
  <c r="CU140" s="1"/>
  <c r="T140"/>
  <c r="CT139"/>
  <c r="K139" s="1"/>
  <c r="T139"/>
  <c r="CU139" s="1"/>
  <c r="R139"/>
  <c r="CU138"/>
  <c r="CT138"/>
  <c r="CV138" s="1"/>
  <c r="K138" s="1"/>
  <c r="CV137"/>
  <c r="CU137"/>
  <c r="CT137"/>
  <c r="K137"/>
  <c r="CV136"/>
  <c r="K136" s="1"/>
  <c r="CU136"/>
  <c r="CT136"/>
  <c r="AJ136"/>
  <c r="AB136"/>
  <c r="CV135"/>
  <c r="K135" s="1"/>
  <c r="CU135"/>
  <c r="CT135"/>
  <c r="CT134"/>
  <c r="K134" s="1"/>
  <c r="T134"/>
  <c r="CU134" s="1"/>
  <c r="CT133"/>
  <c r="T133"/>
  <c r="CU133" s="1"/>
  <c r="K133"/>
  <c r="CV132"/>
  <c r="CU132"/>
  <c r="CT132"/>
  <c r="K132"/>
  <c r="CV131"/>
  <c r="CU131"/>
  <c r="CT131"/>
  <c r="Z131"/>
  <c r="T131"/>
  <c r="K131"/>
  <c r="CU130"/>
  <c r="CV130" s="1"/>
  <c r="CT130"/>
  <c r="AD130"/>
  <c r="T130"/>
  <c r="K130"/>
  <c r="CU129"/>
  <c r="CV129" s="1"/>
  <c r="CT129"/>
  <c r="K129" s="1"/>
  <c r="CT128"/>
  <c r="K128" s="1"/>
  <c r="R128"/>
  <c r="CU128" s="1"/>
  <c r="CU127"/>
  <c r="CT127"/>
  <c r="CV127" s="1"/>
  <c r="K127" s="1"/>
  <c r="CV126"/>
  <c r="CU126"/>
  <c r="CT126"/>
  <c r="R126"/>
  <c r="K126"/>
  <c r="CU125"/>
  <c r="CV125" s="1"/>
  <c r="K125" s="1"/>
  <c r="CT125"/>
  <c r="T125"/>
  <c r="CU124"/>
  <c r="CT124"/>
  <c r="CV124" s="1"/>
  <c r="K124" s="1"/>
  <c r="CU123"/>
  <c r="CT123"/>
  <c r="CV123" s="1"/>
  <c r="K123" s="1"/>
  <c r="CT122"/>
  <c r="AD122"/>
  <c r="T122"/>
  <c r="CU122" s="1"/>
  <c r="CV122" s="1"/>
  <c r="K122" s="1"/>
  <c r="CV121"/>
  <c r="CU121"/>
  <c r="CT121"/>
  <c r="K121" s="1"/>
  <c r="CU120"/>
  <c r="CT120"/>
  <c r="CV120" s="1"/>
  <c r="K120" s="1"/>
  <c r="AD120"/>
  <c r="T120"/>
  <c r="CU119"/>
  <c r="CT119"/>
  <c r="CV119" s="1"/>
  <c r="K119" s="1"/>
  <c r="T119"/>
  <c r="CU118"/>
  <c r="CT118"/>
  <c r="CV118" s="1"/>
  <c r="K118" s="1"/>
  <c r="CV117"/>
  <c r="CU117"/>
  <c r="CT117"/>
  <c r="K117"/>
  <c r="CU116"/>
  <c r="CV116" s="1"/>
  <c r="CT116"/>
  <c r="K116" s="1"/>
  <c r="T116"/>
  <c r="CU115"/>
  <c r="CT115"/>
  <c r="K115" s="1"/>
  <c r="AD115"/>
  <c r="CT114"/>
  <c r="CV114" s="1"/>
  <c r="K114" s="1"/>
  <c r="Z114"/>
  <c r="CU114" s="1"/>
  <c r="T114"/>
  <c r="CU113"/>
  <c r="CT113"/>
  <c r="K113" s="1"/>
  <c r="CT112"/>
  <c r="T112"/>
  <c r="CU112" s="1"/>
  <c r="CV112" s="1"/>
  <c r="K112"/>
  <c r="CV111"/>
  <c r="CU111"/>
  <c r="CT111"/>
  <c r="T111"/>
  <c r="K111"/>
  <c r="CV110"/>
  <c r="CU110"/>
  <c r="CT110"/>
  <c r="AP110"/>
  <c r="T110"/>
  <c r="K110"/>
  <c r="CU109"/>
  <c r="CV109" s="1"/>
  <c r="CT109"/>
  <c r="K109" s="1"/>
  <c r="T109"/>
  <c r="CU108"/>
  <c r="CT108"/>
  <c r="CV108" s="1"/>
  <c r="K108" s="1"/>
  <c r="AB108"/>
  <c r="T108"/>
  <c r="CU107"/>
  <c r="CT107"/>
  <c r="K107" s="1"/>
  <c r="CT106"/>
  <c r="CV106" s="1"/>
  <c r="P106"/>
  <c r="CU106" s="1"/>
  <c r="K106"/>
  <c r="CT105"/>
  <c r="AF105"/>
  <c r="CU105" s="1"/>
  <c r="CV105" s="1"/>
  <c r="T105"/>
  <c r="K105"/>
  <c r="CT104"/>
  <c r="X104"/>
  <c r="CU104" s="1"/>
  <c r="CV104" s="1"/>
  <c r="K104" s="1"/>
  <c r="CV103"/>
  <c r="CU103"/>
  <c r="CT103"/>
  <c r="T103"/>
  <c r="K103"/>
  <c r="CU102"/>
  <c r="CV102" s="1"/>
  <c r="CT102"/>
  <c r="K102" s="1"/>
  <c r="P102"/>
  <c r="CU101"/>
  <c r="CT101"/>
  <c r="CV101" s="1"/>
  <c r="K101" s="1"/>
  <c r="P101"/>
  <c r="CT100"/>
  <c r="CV100" s="1"/>
  <c r="K100" s="1"/>
  <c r="P100"/>
  <c r="CU100" s="1"/>
  <c r="CT99"/>
  <c r="CV99" s="1"/>
  <c r="K99" s="1"/>
  <c r="T99"/>
  <c r="CU99" s="1"/>
  <c r="CT98"/>
  <c r="T98"/>
  <c r="CU98" s="1"/>
  <c r="CV98" s="1"/>
  <c r="K98" s="1"/>
  <c r="CV97"/>
  <c r="K97" s="1"/>
  <c r="CU97"/>
  <c r="CT97"/>
  <c r="T97"/>
  <c r="CU96"/>
  <c r="CV96" s="1"/>
  <c r="CT96"/>
  <c r="K96" s="1"/>
  <c r="CU95"/>
  <c r="CT95"/>
  <c r="CV95" s="1"/>
  <c r="K95" s="1"/>
  <c r="CV94"/>
  <c r="CU94"/>
  <c r="CT94"/>
  <c r="K94"/>
  <c r="CU93"/>
  <c r="CV93" s="1"/>
  <c r="CT93"/>
  <c r="AP93"/>
  <c r="AF93"/>
  <c r="T93"/>
  <c r="K93"/>
  <c r="CV92"/>
  <c r="CU92"/>
  <c r="CT92"/>
  <c r="T92"/>
  <c r="K92"/>
  <c r="CU91"/>
  <c r="CV91" s="1"/>
  <c r="CT91"/>
  <c r="K91" s="1"/>
  <c r="P91"/>
  <c r="CU90"/>
  <c r="CT90"/>
  <c r="CV90" s="1"/>
  <c r="K90" s="1"/>
  <c r="P90"/>
  <c r="CT89"/>
  <c r="K89" s="1"/>
  <c r="P89"/>
  <c r="CU89" s="1"/>
  <c r="CT88"/>
  <c r="AP88"/>
  <c r="CU88" s="1"/>
  <c r="P88"/>
  <c r="CT87"/>
  <c r="CV87" s="1"/>
  <c r="K87" s="1"/>
  <c r="X87"/>
  <c r="CU87" s="1"/>
  <c r="CT86"/>
  <c r="AF86"/>
  <c r="CU86" s="1"/>
  <c r="CV86" s="1"/>
  <c r="T86"/>
  <c r="K86"/>
  <c r="CT85"/>
  <c r="T85"/>
  <c r="CU85" s="1"/>
  <c r="CV85" s="1"/>
  <c r="K85"/>
  <c r="CV84"/>
  <c r="CU84"/>
  <c r="CT84"/>
  <c r="K84" s="1"/>
  <c r="CU83"/>
  <c r="CT83"/>
  <c r="CV83" s="1"/>
  <c r="K83" s="1"/>
  <c r="CT82"/>
  <c r="CV82" s="1"/>
  <c r="K82" s="1"/>
  <c r="AD82"/>
  <c r="CU82" s="1"/>
  <c r="T82"/>
  <c r="CT81"/>
  <c r="CV81" s="1"/>
  <c r="T81"/>
  <c r="CU81" s="1"/>
  <c r="K81"/>
  <c r="CT80"/>
  <c r="T80"/>
  <c r="CU80" s="1"/>
  <c r="CV80" s="1"/>
  <c r="K80" s="1"/>
  <c r="CV79"/>
  <c r="K79" s="1"/>
  <c r="CU79"/>
  <c r="CT79"/>
  <c r="CU78"/>
  <c r="CT78"/>
  <c r="CV78" s="1"/>
  <c r="K78" s="1"/>
  <c r="AD78"/>
  <c r="CT77"/>
  <c r="CV77" s="1"/>
  <c r="K77" s="1"/>
  <c r="AN77"/>
  <c r="CU77" s="1"/>
  <c r="CT76"/>
  <c r="CV76" s="1"/>
  <c r="K76" s="1"/>
  <c r="AJ76"/>
  <c r="CU76" s="1"/>
  <c r="CT75"/>
  <c r="AJ75"/>
  <c r="CU75" s="1"/>
  <c r="CV75" s="1"/>
  <c r="T75"/>
  <c r="K75"/>
  <c r="CV74"/>
  <c r="CU74"/>
  <c r="CT74"/>
  <c r="K74"/>
  <c r="CU73"/>
  <c r="CV73" s="1"/>
  <c r="K73" s="1"/>
  <c r="CT73"/>
  <c r="CT72"/>
  <c r="K72" s="1"/>
  <c r="T72"/>
  <c r="CU72" s="1"/>
  <c r="CT71"/>
  <c r="T71"/>
  <c r="CU71" s="1"/>
  <c r="K71"/>
  <c r="CT70"/>
  <c r="T70"/>
  <c r="CU70" s="1"/>
  <c r="CV70" s="1"/>
  <c r="K70"/>
  <c r="CV69"/>
  <c r="CU69"/>
  <c r="CT69"/>
  <c r="T69"/>
  <c r="K69"/>
  <c r="CU68"/>
  <c r="CV68" s="1"/>
  <c r="CT68"/>
  <c r="K68" s="1"/>
  <c r="CU67"/>
  <c r="CT67"/>
  <c r="CV67" s="1"/>
  <c r="K67" s="1"/>
  <c r="CT66"/>
  <c r="T66"/>
  <c r="CU66" s="1"/>
  <c r="CV66" s="1"/>
  <c r="K66"/>
  <c r="CV65"/>
  <c r="K65" s="1"/>
  <c r="CU65"/>
  <c r="CT65"/>
  <c r="CU64"/>
  <c r="CT64"/>
  <c r="K64" s="1"/>
  <c r="T64"/>
  <c r="CT63"/>
  <c r="AP63"/>
  <c r="CU63" s="1"/>
  <c r="AF63"/>
  <c r="T63"/>
  <c r="CU62"/>
  <c r="CT62"/>
  <c r="K62" s="1"/>
  <c r="T62"/>
  <c r="CT61"/>
  <c r="K61" s="1"/>
  <c r="AF61"/>
  <c r="CU61" s="1"/>
  <c r="T61"/>
  <c r="CT60"/>
  <c r="K60" s="1"/>
  <c r="AF60"/>
  <c r="CU60" s="1"/>
  <c r="T60"/>
  <c r="CT59"/>
  <c r="CV59" s="1"/>
  <c r="K59" s="1"/>
  <c r="T59"/>
  <c r="CU59" s="1"/>
  <c r="CT58"/>
  <c r="CV58" s="1"/>
  <c r="K58" s="1"/>
  <c r="T58"/>
  <c r="CU58" s="1"/>
  <c r="CT57"/>
  <c r="T57"/>
  <c r="CU57" s="1"/>
  <c r="CV57" s="1"/>
  <c r="K57" s="1"/>
  <c r="CV56"/>
  <c r="CU56"/>
  <c r="CT56"/>
  <c r="K56" s="1"/>
  <c r="CU55"/>
  <c r="CT55"/>
  <c r="K55" s="1"/>
  <c r="CT54"/>
  <c r="T54"/>
  <c r="CU54" s="1"/>
  <c r="CT53"/>
  <c r="T53"/>
  <c r="CU53" s="1"/>
  <c r="CV53" s="1"/>
  <c r="K53"/>
  <c r="CT52"/>
  <c r="AF52"/>
  <c r="AD52"/>
  <c r="CU52" s="1"/>
  <c r="CV52" s="1"/>
  <c r="T52"/>
  <c r="K52"/>
  <c r="CT51"/>
  <c r="T51"/>
  <c r="CU51" s="1"/>
  <c r="CV51" s="1"/>
  <c r="K51"/>
  <c r="CV50"/>
  <c r="CU50"/>
  <c r="CT50"/>
  <c r="AD50"/>
  <c r="K50"/>
  <c r="CV49"/>
  <c r="K49" s="1"/>
  <c r="CU49"/>
  <c r="CT49"/>
  <c r="CU48"/>
  <c r="CT48"/>
  <c r="CV48" s="1"/>
  <c r="K48" s="1"/>
  <c r="CV47"/>
  <c r="CU47"/>
  <c r="CT47"/>
  <c r="K47"/>
  <c r="CV46"/>
  <c r="CU46"/>
  <c r="CT46"/>
  <c r="AF46"/>
  <c r="AD46"/>
  <c r="AB46"/>
  <c r="L46"/>
  <c r="K46"/>
  <c r="CV45"/>
  <c r="CU45"/>
  <c r="CT45"/>
  <c r="K45"/>
  <c r="CV44"/>
  <c r="CU44"/>
  <c r="CT44"/>
  <c r="K44" s="1"/>
  <c r="CU43"/>
  <c r="CT43"/>
  <c r="CV43" s="1"/>
  <c r="K43" s="1"/>
  <c r="CT42"/>
  <c r="AF42"/>
  <c r="CU42" s="1"/>
  <c r="CV42" s="1"/>
  <c r="K42"/>
  <c r="CV41"/>
  <c r="K41" s="1"/>
  <c r="CU41"/>
  <c r="CT41"/>
  <c r="CU40"/>
  <c r="CT40"/>
  <c r="CV40" s="1"/>
  <c r="K40" s="1"/>
  <c r="CU39"/>
  <c r="CT39"/>
  <c r="CV39" s="1"/>
  <c r="K39" s="1"/>
  <c r="CV38"/>
  <c r="K38" s="1"/>
  <c r="CU38"/>
  <c r="CT38"/>
  <c r="CU37"/>
  <c r="CT37"/>
  <c r="CV37" s="1"/>
  <c r="K37" s="1"/>
  <c r="CU36"/>
  <c r="CT36"/>
  <c r="CV36" s="1"/>
  <c r="K36" s="1"/>
  <c r="CT35"/>
  <c r="AD35"/>
  <c r="T35"/>
  <c r="CU35" s="1"/>
  <c r="CV35" s="1"/>
  <c r="K35" s="1"/>
  <c r="CV34"/>
  <c r="CU34"/>
  <c r="CT34"/>
  <c r="K34" s="1"/>
  <c r="CU33"/>
  <c r="CT33"/>
  <c r="CV33" s="1"/>
  <c r="K33" s="1"/>
  <c r="CT32"/>
  <c r="CV32" s="1"/>
  <c r="AD32"/>
  <c r="CU32" s="1"/>
  <c r="K32"/>
  <c r="CT31"/>
  <c r="T31"/>
  <c r="CU31" s="1"/>
  <c r="CV31" s="1"/>
  <c r="K31" s="1"/>
  <c r="CV30"/>
  <c r="K30" s="1"/>
  <c r="CU30"/>
  <c r="CT30"/>
  <c r="CU29"/>
  <c r="CT29"/>
  <c r="K29" s="1"/>
  <c r="CU28"/>
  <c r="CT28"/>
  <c r="CV28" s="1"/>
  <c r="K28"/>
  <c r="CV27"/>
  <c r="K27" s="1"/>
  <c r="CU27"/>
  <c r="CT27"/>
  <c r="T27"/>
  <c r="CV26"/>
  <c r="CU26"/>
  <c r="CT26"/>
  <c r="K26" s="1"/>
  <c r="T26"/>
  <c r="CU25"/>
  <c r="CT25"/>
  <c r="CV25" s="1"/>
  <c r="K25" s="1"/>
  <c r="CU24"/>
  <c r="CT24"/>
  <c r="CV24" s="1"/>
  <c r="K24" s="1"/>
  <c r="CT23"/>
  <c r="AB23"/>
  <c r="T23"/>
  <c r="CU23" s="1"/>
  <c r="CV23" s="1"/>
  <c r="K23"/>
  <c r="CV22"/>
  <c r="K22" s="1"/>
  <c r="CU22"/>
  <c r="CT22"/>
  <c r="CU21"/>
  <c r="CT21"/>
  <c r="K21" s="1"/>
  <c r="T21"/>
  <c r="CU20"/>
  <c r="CT20"/>
  <c r="CV20" s="1"/>
  <c r="K20" s="1"/>
  <c r="CV19"/>
  <c r="CU19"/>
  <c r="CT19"/>
  <c r="K19"/>
  <c r="CV18"/>
  <c r="K18" s="1"/>
  <c r="CU18"/>
  <c r="CT18"/>
  <c r="P18"/>
  <c r="CU17"/>
  <c r="CT17"/>
  <c r="K17" s="1"/>
  <c r="CT16"/>
  <c r="CV16" s="1"/>
  <c r="K16" s="1"/>
  <c r="AD16"/>
  <c r="CU16" s="1"/>
  <c r="AB16"/>
  <c r="Z16"/>
  <c r="T16"/>
  <c r="CU15"/>
  <c r="CT15"/>
  <c r="CV15" s="1"/>
  <c r="K15" s="1"/>
  <c r="AL15"/>
  <c r="AD15"/>
  <c r="CU14"/>
  <c r="CT14"/>
  <c r="CV14" s="1"/>
  <c r="K14" s="1"/>
  <c r="T14"/>
  <c r="CT13"/>
  <c r="K13" s="1"/>
  <c r="AF13"/>
  <c r="CU13" s="1"/>
  <c r="T13"/>
  <c r="CT12"/>
  <c r="AD12"/>
  <c r="CU12" s="1"/>
  <c r="CT11"/>
  <c r="CV11" s="1"/>
  <c r="AF11"/>
  <c r="CU11" s="1"/>
  <c r="T11"/>
  <c r="CT10"/>
  <c r="CV10" s="1"/>
  <c r="K10" s="1"/>
  <c r="T10"/>
  <c r="CU10" s="1"/>
  <c r="CV9"/>
  <c r="CU9"/>
  <c r="CT9"/>
  <c r="K9"/>
  <c r="CV8"/>
  <c r="CU8"/>
  <c r="CT8"/>
  <c r="K8" s="1"/>
  <c r="CT7"/>
  <c r="K7" s="1"/>
  <c r="AP7"/>
  <c r="CU7" s="1"/>
  <c r="AD7"/>
  <c r="CU6"/>
  <c r="CT6"/>
  <c r="CV6" s="1"/>
  <c r="K6" s="1"/>
  <c r="CT5"/>
  <c r="T5"/>
  <c r="CU5" s="1"/>
  <c r="CV5" s="1"/>
  <c r="K5"/>
  <c r="CT53" i="6"/>
  <c r="FI463" s="1"/>
  <c r="CV49"/>
  <c r="FI462" s="1"/>
  <c r="CT49"/>
  <c r="CR49"/>
  <c r="FI461"/>
  <c r="CV45"/>
  <c r="FI458"/>
  <c r="CT35"/>
  <c r="FI457" s="1"/>
  <c r="FI456"/>
  <c r="FI455"/>
  <c r="FI454"/>
  <c r="CJ29"/>
  <c r="CR26"/>
  <c r="FI453" s="1"/>
  <c r="CJ26"/>
  <c r="FI452"/>
  <c r="CJ24"/>
  <c r="FI451"/>
  <c r="CV16"/>
  <c r="CJ16"/>
  <c r="CV14"/>
  <c r="FI449" s="1"/>
  <c r="CJ14"/>
  <c r="FI448"/>
  <c r="FI447"/>
  <c r="DF10"/>
  <c r="CT10"/>
  <c r="CJ8"/>
  <c r="FI446" s="1"/>
  <c r="FI445"/>
  <c r="FI443"/>
  <c r="FI442"/>
  <c r="FI441"/>
  <c r="FI440"/>
  <c r="CJ438"/>
  <c r="FI438" s="1"/>
  <c r="FI437"/>
  <c r="FI435"/>
  <c r="CH422"/>
  <c r="FI434" s="1"/>
  <c r="FI432"/>
  <c r="CV415"/>
  <c r="FI415" s="1"/>
  <c r="FI431"/>
  <c r="FI430"/>
  <c r="FI429"/>
  <c r="CT401"/>
  <c r="FI426"/>
  <c r="FI425"/>
  <c r="FI424"/>
  <c r="FI423"/>
  <c r="CZ386"/>
  <c r="FI422" s="1"/>
  <c r="CT386"/>
  <c r="CR386"/>
  <c r="FI421"/>
  <c r="FI420"/>
  <c r="FI419"/>
  <c r="FI418"/>
  <c r="CP372"/>
  <c r="FI417" s="1"/>
  <c r="FI416"/>
  <c r="FI414"/>
  <c r="CP354"/>
  <c r="FI413"/>
  <c r="FI412"/>
  <c r="FI411"/>
  <c r="FI409"/>
  <c r="FI408"/>
  <c r="CP327"/>
  <c r="FI407" s="1"/>
  <c r="FI405"/>
  <c r="DD318"/>
  <c r="FI404" s="1"/>
  <c r="CV318"/>
  <c r="FI403"/>
  <c r="CV317"/>
  <c r="CV316"/>
  <c r="FI402" s="1"/>
  <c r="CV306"/>
  <c r="CR306"/>
  <c r="DD304"/>
  <c r="CV304"/>
  <c r="FI399"/>
  <c r="DF302"/>
  <c r="FI398" s="1"/>
  <c r="CR302"/>
  <c r="CR290"/>
  <c r="CV283"/>
  <c r="CP281"/>
  <c r="CZ279"/>
  <c r="CT279"/>
  <c r="CJ276"/>
  <c r="FI392" s="1"/>
  <c r="FI391"/>
  <c r="FI390"/>
  <c r="CP267"/>
  <c r="FI389" s="1"/>
  <c r="FI388"/>
  <c r="FI385"/>
  <c r="CH259"/>
  <c r="FI384" s="1"/>
  <c r="FI383"/>
  <c r="FI382"/>
  <c r="FI380"/>
  <c r="CV250"/>
  <c r="FI379"/>
  <c r="FI378"/>
  <c r="CR246"/>
  <c r="FI377"/>
  <c r="FI376"/>
  <c r="FI375"/>
  <c r="FI374"/>
  <c r="FI373"/>
  <c r="CT228"/>
  <c r="CR228"/>
  <c r="CJ224"/>
  <c r="FI371" s="1"/>
  <c r="FI370"/>
  <c r="CJ223"/>
  <c r="CV222"/>
  <c r="CJ222"/>
  <c r="CJ219"/>
  <c r="FI367"/>
  <c r="FI366"/>
  <c r="FI365"/>
  <c r="CJ211"/>
  <c r="FI363"/>
  <c r="CV197"/>
  <c r="FI362" s="1"/>
  <c r="CJ192"/>
  <c r="FI360" s="1"/>
  <c r="CJ188"/>
  <c r="FI359" s="1"/>
  <c r="CX185"/>
  <c r="CJ185"/>
  <c r="CF185"/>
  <c r="FI357"/>
  <c r="CJ181"/>
  <c r="FI356" s="1"/>
  <c r="FI355"/>
  <c r="CF177"/>
  <c r="FI354" s="1"/>
  <c r="CJ176"/>
  <c r="FI353" s="1"/>
  <c r="CJ175"/>
  <c r="FI352" s="1"/>
  <c r="FI351"/>
  <c r="FI350"/>
  <c r="CT161"/>
  <c r="FI349" s="1"/>
  <c r="CF161"/>
  <c r="CR160"/>
  <c r="CJ160"/>
  <c r="FI348" s="1"/>
  <c r="CJ159"/>
  <c r="CJ152"/>
  <c r="DF151"/>
  <c r="CJ151"/>
  <c r="FI344" s="1"/>
  <c r="CJ148"/>
  <c r="FI342"/>
  <c r="CJ142"/>
  <c r="CH142"/>
  <c r="CJ137"/>
  <c r="FI340" s="1"/>
  <c r="CJ136"/>
  <c r="FI339" s="1"/>
  <c r="FI338"/>
  <c r="FI337"/>
  <c r="CP134"/>
  <c r="CJ134"/>
  <c r="CT133"/>
  <c r="FI336" s="1"/>
  <c r="CJ133"/>
  <c r="FI335"/>
  <c r="CH131"/>
  <c r="FI334" s="1"/>
  <c r="CH129"/>
  <c r="FI333" s="1"/>
  <c r="FI332"/>
  <c r="FI331"/>
  <c r="CJ119"/>
  <c r="FI330" s="1"/>
  <c r="CT118"/>
  <c r="FI329" s="1"/>
  <c r="FI328"/>
  <c r="FI327"/>
  <c r="CJ115"/>
  <c r="CJ114"/>
  <c r="FI326" s="1"/>
  <c r="DF113"/>
  <c r="FI325" s="1"/>
  <c r="CJ113"/>
  <c r="CJ112"/>
  <c r="FI324" s="1"/>
  <c r="FI323"/>
  <c r="CF109"/>
  <c r="FI322" s="1"/>
  <c r="FI321"/>
  <c r="CV108"/>
  <c r="CJ108"/>
  <c r="CJ106"/>
  <c r="FI320" s="1"/>
  <c r="CF105"/>
  <c r="FI319" s="1"/>
  <c r="FI318"/>
  <c r="FI317"/>
  <c r="DF96"/>
  <c r="CV96"/>
  <c r="CJ96"/>
  <c r="CJ95"/>
  <c r="CF94"/>
  <c r="FI314" s="1"/>
  <c r="FI313"/>
  <c r="CF92"/>
  <c r="DF91"/>
  <c r="CF91"/>
  <c r="CV89"/>
  <c r="CJ89"/>
  <c r="CJ88"/>
  <c r="FI310" s="1"/>
  <c r="FI309"/>
  <c r="CJ84"/>
  <c r="CZ78"/>
  <c r="CJ78"/>
  <c r="FI306"/>
  <c r="CJ75"/>
  <c r="CJ74"/>
  <c r="FI305" s="1"/>
  <c r="CJ73"/>
  <c r="FI304" s="1"/>
  <c r="CJ72"/>
  <c r="FI303" s="1"/>
  <c r="FI302"/>
  <c r="CJ69"/>
  <c r="FI301" s="1"/>
  <c r="CJ67"/>
  <c r="FI300" s="1"/>
  <c r="DF66"/>
  <c r="CV66"/>
  <c r="CJ66"/>
  <c r="FI298"/>
  <c r="CJ65"/>
  <c r="CV64"/>
  <c r="CJ64"/>
  <c r="CV63"/>
  <c r="FI296" s="1"/>
  <c r="CJ63"/>
  <c r="FI294"/>
  <c r="CJ56"/>
  <c r="FI293" s="1"/>
  <c r="CV55"/>
  <c r="CT55"/>
  <c r="CJ55"/>
  <c r="FI291"/>
  <c r="CJ54"/>
  <c r="CP184" i="7"/>
  <c r="CO184"/>
  <c r="CP183"/>
  <c r="CO183"/>
  <c r="CP182"/>
  <c r="CO182"/>
  <c r="CP181"/>
  <c r="CO181"/>
  <c r="CP180"/>
  <c r="CO180"/>
  <c r="CP179"/>
  <c r="CO179"/>
  <c r="CP178"/>
  <c r="CO178"/>
  <c r="CP177"/>
  <c r="CO177"/>
  <c r="CO176"/>
  <c r="AA176"/>
  <c r="CP176" s="1"/>
  <c r="CO175"/>
  <c r="AC175"/>
  <c r="AA175"/>
  <c r="Y175"/>
  <c r="I175"/>
  <c r="CP174"/>
  <c r="CO174"/>
  <c r="CP173"/>
  <c r="CO173"/>
  <c r="CO172"/>
  <c r="AC172"/>
  <c r="CP172" s="1"/>
  <c r="CQ172" s="1"/>
  <c r="H172" s="1"/>
  <c r="CP171"/>
  <c r="CO171"/>
  <c r="CO170"/>
  <c r="AA170"/>
  <c r="CP170" s="1"/>
  <c r="CP169"/>
  <c r="CO169"/>
  <c r="CQ169" s="1"/>
  <c r="H169" s="1"/>
  <c r="CP168"/>
  <c r="CO168"/>
  <c r="CQ168" s="1"/>
  <c r="H168" s="1"/>
  <c r="CO167"/>
  <c r="Q167"/>
  <c r="CP167" s="1"/>
  <c r="CO166"/>
  <c r="Y166"/>
  <c r="CP166" s="1"/>
  <c r="Q166"/>
  <c r="CO165"/>
  <c r="Q165"/>
  <c r="CP165" s="1"/>
  <c r="CP164"/>
  <c r="CQ164" s="1"/>
  <c r="H164" s="1"/>
  <c r="CO164"/>
  <c r="CO163"/>
  <c r="AC163"/>
  <c r="CP163" s="1"/>
  <c r="CQ163" s="1"/>
  <c r="H163" s="1"/>
  <c r="Q163"/>
  <c r="CO162"/>
  <c r="AC162"/>
  <c r="Q162"/>
  <c r="CP161"/>
  <c r="CO161"/>
  <c r="CO160"/>
  <c r="AM160"/>
  <c r="AA160"/>
  <c r="CO159"/>
  <c r="Q159"/>
  <c r="CP159" s="1"/>
  <c r="CP158"/>
  <c r="CQ158" s="1"/>
  <c r="H158" s="1"/>
  <c r="CO158"/>
  <c r="CP157"/>
  <c r="CO157"/>
  <c r="CP156"/>
  <c r="CO156"/>
  <c r="CP155"/>
  <c r="CO155"/>
  <c r="CP154"/>
  <c r="CO154"/>
  <c r="CQ154" s="1"/>
  <c r="H154" s="1"/>
  <c r="CO153"/>
  <c r="Q153"/>
  <c r="CP153" s="1"/>
  <c r="CP152"/>
  <c r="CO152"/>
  <c r="CP151"/>
  <c r="CO151"/>
  <c r="CP150"/>
  <c r="CO150"/>
  <c r="CP149"/>
  <c r="CO149"/>
  <c r="CP148"/>
  <c r="CQ148" s="1"/>
  <c r="H148" s="1"/>
  <c r="CO148"/>
  <c r="CO147"/>
  <c r="O147"/>
  <c r="CP147" s="1"/>
  <c r="CP146"/>
  <c r="CO146"/>
  <c r="CO145"/>
  <c r="AC145"/>
  <c r="CP145" s="1"/>
  <c r="CP144"/>
  <c r="CO144"/>
  <c r="CP143"/>
  <c r="CO143"/>
  <c r="CP142"/>
  <c r="CO142"/>
  <c r="CP141"/>
  <c r="CO141"/>
  <c r="CQ141" s="1"/>
  <c r="H141" s="1"/>
  <c r="CO140"/>
  <c r="AA140"/>
  <c r="CP140" s="1"/>
  <c r="CP139"/>
  <c r="CO139"/>
  <c r="CP138"/>
  <c r="CO138"/>
  <c r="CP137"/>
  <c r="CO137"/>
  <c r="CP136"/>
  <c r="CO136"/>
  <c r="CO135"/>
  <c r="AG135"/>
  <c r="AA135"/>
  <c r="Y135"/>
  <c r="CP134"/>
  <c r="CO134"/>
  <c r="CP133"/>
  <c r="CO133"/>
  <c r="CQ133" s="1"/>
  <c r="H133" s="1"/>
  <c r="CP132"/>
  <c r="CO132"/>
  <c r="CP131"/>
  <c r="CO131"/>
  <c r="CO130"/>
  <c r="W130"/>
  <c r="CP130" s="1"/>
  <c r="CP129"/>
  <c r="CO129"/>
  <c r="CP128"/>
  <c r="CO128"/>
  <c r="CO127"/>
  <c r="W127"/>
  <c r="CP127" s="1"/>
  <c r="CP126"/>
  <c r="CQ126" s="1"/>
  <c r="H126" s="1"/>
  <c r="CO126"/>
  <c r="CP125"/>
  <c r="CO125"/>
  <c r="CP124"/>
  <c r="CO124"/>
  <c r="CP123"/>
  <c r="CO123"/>
  <c r="CP122"/>
  <c r="CO122"/>
  <c r="CP121"/>
  <c r="CO121"/>
  <c r="CP120"/>
  <c r="CO120"/>
  <c r="W120"/>
  <c r="CP119"/>
  <c r="CO119"/>
  <c r="CP118"/>
  <c r="CO118"/>
  <c r="CQ118" s="1"/>
  <c r="H118" s="1"/>
  <c r="CO117"/>
  <c r="AK117"/>
  <c r="AC117"/>
  <c r="CO116"/>
  <c r="AC116"/>
  <c r="CP116" s="1"/>
  <c r="CO115"/>
  <c r="AC115"/>
  <c r="CP115" s="1"/>
  <c r="CQ115" s="1"/>
  <c r="H115" s="1"/>
  <c r="CO114"/>
  <c r="AC114"/>
  <c r="Y114"/>
  <c r="CO113"/>
  <c r="AK113"/>
  <c r="CP113" s="1"/>
  <c r="AC113"/>
  <c r="CP112"/>
  <c r="CO112"/>
  <c r="CO111"/>
  <c r="AM111"/>
  <c r="Y111"/>
  <c r="CO110"/>
  <c r="Y110"/>
  <c r="CP110" s="1"/>
  <c r="CO109"/>
  <c r="AC109"/>
  <c r="CP109" s="1"/>
  <c r="CO108"/>
  <c r="W108"/>
  <c r="CP108" s="1"/>
  <c r="CO107"/>
  <c r="AG107"/>
  <c r="CP107" s="1"/>
  <c r="AA107"/>
  <c r="CP106"/>
  <c r="CO106"/>
  <c r="CQ106" s="1"/>
  <c r="H106" s="1"/>
  <c r="CO105"/>
  <c r="Q105"/>
  <c r="CP105" s="1"/>
  <c r="CP104"/>
  <c r="CO104"/>
  <c r="CP103"/>
  <c r="CO103"/>
  <c r="CQ103" s="1"/>
  <c r="H103" s="1"/>
  <c r="CO102"/>
  <c r="W102"/>
  <c r="CP102" s="1"/>
  <c r="CP101"/>
  <c r="CO101"/>
  <c r="CP100"/>
  <c r="CO100"/>
  <c r="CQ99"/>
  <c r="H99" s="1"/>
  <c r="CP99"/>
  <c r="CO99"/>
  <c r="CP98"/>
  <c r="CO98"/>
  <c r="CO97"/>
  <c r="O97"/>
  <c r="CP97" s="1"/>
  <c r="CP96"/>
  <c r="CO96"/>
  <c r="CP95"/>
  <c r="CO95"/>
  <c r="CP94"/>
  <c r="CO94"/>
  <c r="CO93"/>
  <c r="AC93"/>
  <c r="CP93" s="1"/>
  <c r="CP92"/>
  <c r="CO92"/>
  <c r="CQ92" s="1"/>
  <c r="H92" s="1"/>
  <c r="CO91"/>
  <c r="Y91"/>
  <c r="CP91" s="1"/>
  <c r="CP90"/>
  <c r="CO90"/>
  <c r="CP89"/>
  <c r="CO89"/>
  <c r="CP88"/>
  <c r="CO88"/>
  <c r="CQ88" s="1"/>
  <c r="H88" s="1"/>
  <c r="CP87"/>
  <c r="CO87"/>
  <c r="CP86"/>
  <c r="CO86"/>
  <c r="CQ86" s="1"/>
  <c r="H86" s="1"/>
  <c r="CP85"/>
  <c r="CO85"/>
  <c r="AA85"/>
  <c r="Y85"/>
  <c r="CO84"/>
  <c r="Q84"/>
  <c r="CP84" s="1"/>
  <c r="CO83"/>
  <c r="Q83"/>
  <c r="CP83" s="1"/>
  <c r="CO82"/>
  <c r="AC82"/>
  <c r="Q82"/>
  <c r="CO81"/>
  <c r="Q81"/>
  <c r="CP81" s="1"/>
  <c r="CP80"/>
  <c r="CO80"/>
  <c r="CP79"/>
  <c r="CO79"/>
  <c r="CQ79" s="1"/>
  <c r="H79" s="1"/>
  <c r="CP78"/>
  <c r="CO78"/>
  <c r="CO77"/>
  <c r="Q77"/>
  <c r="CP77" s="1"/>
  <c r="CP76"/>
  <c r="CO76"/>
  <c r="CQ76" s="1"/>
  <c r="H76" s="1"/>
  <c r="CP75"/>
  <c r="CO75"/>
  <c r="AC75"/>
  <c r="CP74"/>
  <c r="CO74"/>
  <c r="CO73"/>
  <c r="Q73"/>
  <c r="CP73" s="1"/>
  <c r="CO72"/>
  <c r="Q72"/>
  <c r="CP72" s="1"/>
  <c r="CO71"/>
  <c r="AE71"/>
  <c r="CP71" s="1"/>
  <c r="CQ71" s="1"/>
  <c r="H71" s="1"/>
  <c r="Q71"/>
  <c r="M71"/>
  <c r="CQ70"/>
  <c r="H70" s="1"/>
  <c r="CP70"/>
  <c r="CO70"/>
  <c r="CO69"/>
  <c r="Q69"/>
  <c r="CP69" s="1"/>
  <c r="CP68"/>
  <c r="CO68"/>
  <c r="CO67"/>
  <c r="M67"/>
  <c r="CP67" s="1"/>
  <c r="CO66"/>
  <c r="Q66"/>
  <c r="CP66" s="1"/>
  <c r="CP65"/>
  <c r="CQ65" s="1"/>
  <c r="H65" s="1"/>
  <c r="CO65"/>
  <c r="Q65"/>
  <c r="CP64"/>
  <c r="CO64"/>
  <c r="CQ64" s="1"/>
  <c r="H64" s="1"/>
  <c r="CP63"/>
  <c r="CO63"/>
  <c r="CQ63" s="1"/>
  <c r="H63" s="1"/>
  <c r="CO62"/>
  <c r="AA62"/>
  <c r="CP62" s="1"/>
  <c r="M62"/>
  <c r="CO61"/>
  <c r="Y61"/>
  <c r="Q61"/>
  <c r="CO60"/>
  <c r="Q60"/>
  <c r="CP60" s="1"/>
  <c r="CP59"/>
  <c r="CO59"/>
  <c r="CQ59" s="1"/>
  <c r="H59" s="1"/>
  <c r="CO58"/>
  <c r="Q58"/>
  <c r="CP58" s="1"/>
  <c r="CO57"/>
  <c r="AM57"/>
  <c r="Q57"/>
  <c r="CO56"/>
  <c r="Q56"/>
  <c r="CP56" s="1"/>
  <c r="CP55"/>
  <c r="CO55"/>
  <c r="CO54"/>
  <c r="CQ54" s="1"/>
  <c r="H54" s="1"/>
  <c r="Q54"/>
  <c r="CP54" s="1"/>
  <c r="O54"/>
  <c r="CO53"/>
  <c r="Q53"/>
  <c r="CP53" s="1"/>
  <c r="CQ53" s="1"/>
  <c r="H53" s="1"/>
  <c r="CO52"/>
  <c r="Q52"/>
  <c r="CP52" s="1"/>
  <c r="CP51"/>
  <c r="CO51"/>
  <c r="CO50"/>
  <c r="W50"/>
  <c r="CP50" s="1"/>
  <c r="Q50"/>
  <c r="CO49"/>
  <c r="AA49"/>
  <c r="CP49" s="1"/>
  <c r="Q49"/>
  <c r="CP48"/>
  <c r="CO48"/>
  <c r="CP47"/>
  <c r="CO47"/>
  <c r="CQ47" s="1"/>
  <c r="H47" s="1"/>
  <c r="O47"/>
  <c r="CO46"/>
  <c r="O46"/>
  <c r="CP46" s="1"/>
  <c r="CP45"/>
  <c r="CO45"/>
  <c r="CQ45" s="1"/>
  <c r="H45" s="1"/>
  <c r="CP44"/>
  <c r="CO44"/>
  <c r="CO43"/>
  <c r="Q43"/>
  <c r="CP43" s="1"/>
  <c r="CP42"/>
  <c r="CO42"/>
  <c r="CQ42" s="1"/>
  <c r="H42" s="1"/>
  <c r="AA42"/>
  <c r="CP41"/>
  <c r="CO41"/>
  <c r="CO40"/>
  <c r="Q40"/>
  <c r="CP40" s="1"/>
  <c r="CO39"/>
  <c r="Q39"/>
  <c r="CP39" s="1"/>
  <c r="CO38"/>
  <c r="AM38"/>
  <c r="CP38" s="1"/>
  <c r="Q38"/>
  <c r="CO37"/>
  <c r="Q37"/>
  <c r="CP37" s="1"/>
  <c r="CP36"/>
  <c r="CO36"/>
  <c r="CO35"/>
  <c r="M35"/>
  <c r="CP35" s="1"/>
  <c r="CO34"/>
  <c r="AC34"/>
  <c r="Q34"/>
  <c r="CO33"/>
  <c r="Q33"/>
  <c r="CP33" s="1"/>
  <c r="CO32"/>
  <c r="M32"/>
  <c r="CP32" s="1"/>
  <c r="CP31"/>
  <c r="CO31"/>
  <c r="CP30"/>
  <c r="CO30"/>
  <c r="CQ30" s="1"/>
  <c r="H30" s="1"/>
  <c r="CO29"/>
  <c r="AM29"/>
  <c r="AC29"/>
  <c r="Q29"/>
  <c r="CO28"/>
  <c r="Q28"/>
  <c r="CP28" s="1"/>
  <c r="CO27"/>
  <c r="M27"/>
  <c r="CP27" s="1"/>
  <c r="CO26"/>
  <c r="M26"/>
  <c r="CP26" s="1"/>
  <c r="CO25"/>
  <c r="AM25"/>
  <c r="CP25" s="1"/>
  <c r="M25"/>
  <c r="CO24"/>
  <c r="AC24"/>
  <c r="Q24"/>
  <c r="CP24" s="1"/>
  <c r="CO23"/>
  <c r="Q23"/>
  <c r="CP23" s="1"/>
  <c r="CP22"/>
  <c r="CO22"/>
  <c r="CO21"/>
  <c r="Q21"/>
  <c r="CP21" s="1"/>
  <c r="CO20"/>
  <c r="AG20"/>
  <c r="Q20"/>
  <c r="CO19"/>
  <c r="Q19"/>
  <c r="CP19" s="1"/>
  <c r="CO18"/>
  <c r="Q18"/>
  <c r="CP18" s="1"/>
  <c r="CQ18" s="1"/>
  <c r="H18" s="1"/>
  <c r="CP17"/>
  <c r="CO17"/>
  <c r="Q17"/>
  <c r="CO16"/>
  <c r="Q16"/>
  <c r="CP16" s="1"/>
  <c r="CP15"/>
  <c r="CO15"/>
  <c r="CO14"/>
  <c r="Q14"/>
  <c r="CP14" s="1"/>
  <c r="CO13"/>
  <c r="Q13"/>
  <c r="CP13" s="1"/>
  <c r="CQ13" s="1"/>
  <c r="H13" s="1"/>
  <c r="CO12"/>
  <c r="AM12"/>
  <c r="AC12"/>
  <c r="CP12" s="1"/>
  <c r="Q12"/>
  <c r="CP11"/>
  <c r="CO11"/>
  <c r="Q11"/>
  <c r="CO10"/>
  <c r="AC10"/>
  <c r="Q10"/>
  <c r="CP9"/>
  <c r="CO9"/>
  <c r="AC9"/>
  <c r="Q9"/>
  <c r="CP8"/>
  <c r="CO8"/>
  <c r="CQ8" s="1"/>
  <c r="H8" s="1"/>
  <c r="CP7"/>
  <c r="CO7"/>
  <c r="CO6"/>
  <c r="CQ6" s="1"/>
  <c r="H6" s="1"/>
  <c r="Q6"/>
  <c r="CP6" s="1"/>
  <c r="CO5"/>
  <c r="AC5"/>
  <c r="AA5"/>
  <c r="CP5" s="1"/>
  <c r="CQ5" s="1"/>
  <c r="H5" s="1"/>
  <c r="Q5"/>
  <c r="CO4"/>
  <c r="Q4"/>
  <c r="CP4" s="1"/>
  <c r="CT38" i="6"/>
  <c r="CJ38"/>
  <c r="CJ34"/>
  <c r="CJ30"/>
  <c r="CF21"/>
  <c r="CT19"/>
  <c r="CR19"/>
  <c r="CP19"/>
  <c r="CJ19"/>
  <c r="DB18"/>
  <c r="CT18"/>
  <c r="CJ17"/>
  <c r="CT15"/>
  <c r="CJ13"/>
  <c r="CJ460"/>
  <c r="CJ459"/>
  <c r="CR450"/>
  <c r="CT444"/>
  <c r="CR439"/>
  <c r="DD436"/>
  <c r="CN436"/>
  <c r="CP433"/>
  <c r="CP428"/>
  <c r="CT427"/>
  <c r="CR427"/>
  <c r="CT410"/>
  <c r="CJ406"/>
  <c r="FI406" s="1"/>
  <c r="CP397"/>
  <c r="CR396"/>
  <c r="CP395"/>
  <c r="CT394"/>
  <c r="CT393"/>
  <c r="CP387"/>
  <c r="FI387" s="1"/>
  <c r="CH381"/>
  <c r="CP369"/>
  <c r="CR368"/>
  <c r="CP368"/>
  <c r="CP364"/>
  <c r="CV361"/>
  <c r="FI361" s="1"/>
  <c r="CJ347"/>
  <c r="CN346"/>
  <c r="FI346" s="1"/>
  <c r="CJ346"/>
  <c r="CV345"/>
  <c r="CR343"/>
  <c r="CT315"/>
  <c r="FI315" s="1"/>
  <c r="CT312"/>
  <c r="CT308"/>
  <c r="CR307"/>
  <c r="FI307" s="1"/>
  <c r="CJ307"/>
  <c r="CR297"/>
  <c r="CR295"/>
  <c r="CH292"/>
  <c r="CT284"/>
  <c r="CT272"/>
  <c r="CR251"/>
  <c r="CP248"/>
  <c r="DD241"/>
  <c r="CV227"/>
  <c r="CJ226"/>
  <c r="CJ225"/>
  <c r="CJ221"/>
  <c r="CJ220"/>
  <c r="CH218"/>
  <c r="CJ217"/>
  <c r="CZ215"/>
  <c r="CJ215"/>
  <c r="CJ210"/>
  <c r="CP209"/>
  <c r="CP208"/>
  <c r="CJ208"/>
  <c r="CX207"/>
  <c r="CP207"/>
  <c r="CT204"/>
  <c r="CR204"/>
  <c r="CJ204"/>
  <c r="CJ203"/>
  <c r="CR201"/>
  <c r="CJ200"/>
  <c r="CJ196"/>
  <c r="CJ191"/>
  <c r="CR190"/>
  <c r="CJ190"/>
  <c r="CX187"/>
  <c r="CJ187"/>
  <c r="CJ186"/>
  <c r="CH183"/>
  <c r="CT180"/>
  <c r="CJ180"/>
  <c r="CJ173"/>
  <c r="CR166"/>
  <c r="CT164"/>
  <c r="CJ164"/>
  <c r="CP158"/>
  <c r="CJ158"/>
  <c r="CT157"/>
  <c r="CH157"/>
  <c r="CJ156"/>
  <c r="CJ155"/>
  <c r="CR150"/>
  <c r="CN150"/>
  <c r="CH150"/>
  <c r="CP147"/>
  <c r="CN147"/>
  <c r="CT145"/>
  <c r="CJ145"/>
  <c r="DD143"/>
  <c r="CJ143"/>
  <c r="CZ139"/>
  <c r="CR139"/>
  <c r="CJ128"/>
  <c r="CT125"/>
  <c r="CJ125"/>
  <c r="CT123"/>
  <c r="CJ123"/>
  <c r="CJ122"/>
  <c r="CP117"/>
  <c r="CJ117"/>
  <c r="CR111"/>
  <c r="CJ111"/>
  <c r="CN107"/>
  <c r="CF104"/>
  <c r="CF103"/>
  <c r="CJ102"/>
  <c r="CJ101"/>
  <c r="CJ100"/>
  <c r="CF93"/>
  <c r="CN90"/>
  <c r="CT85"/>
  <c r="CJ85"/>
  <c r="CJ83"/>
  <c r="CT81"/>
  <c r="DD80"/>
  <c r="CZ79"/>
  <c r="CJ62"/>
  <c r="CJ61"/>
  <c r="CJ60"/>
  <c r="CJ57"/>
  <c r="BW310" i="5"/>
  <c r="BV310"/>
  <c r="BU310"/>
  <c r="BT310"/>
  <c r="BS310"/>
  <c r="BR310"/>
  <c r="BQ310"/>
  <c r="BP310"/>
  <c r="BO310"/>
  <c r="BN310"/>
  <c r="BM310"/>
  <c r="BL310"/>
  <c r="BK310"/>
  <c r="BJ310"/>
  <c r="BI310"/>
  <c r="BH310"/>
  <c r="BG310"/>
  <c r="BF310"/>
  <c r="BE310"/>
  <c r="BD310"/>
  <c r="BC310"/>
  <c r="BB310"/>
  <c r="BA310"/>
  <c r="AZ310"/>
  <c r="AY310"/>
  <c r="AX310"/>
  <c r="AW310"/>
  <c r="AV310"/>
  <c r="AU310"/>
  <c r="AT310"/>
  <c r="AS310"/>
  <c r="AR310"/>
  <c r="AQ310"/>
  <c r="AP310"/>
  <c r="AO310"/>
  <c r="AN310"/>
  <c r="AM310"/>
  <c r="AL310"/>
  <c r="AK310"/>
  <c r="AJ310"/>
  <c r="AH310"/>
  <c r="AG310"/>
  <c r="AF310"/>
  <c r="AE310"/>
  <c r="AD310"/>
  <c r="AC310"/>
  <c r="AB310"/>
  <c r="Z310"/>
  <c r="X310"/>
  <c r="V310"/>
  <c r="U310"/>
  <c r="T310"/>
  <c r="S310"/>
  <c r="R310"/>
  <c r="P310"/>
  <c r="O310"/>
  <c r="N310"/>
  <c r="L310"/>
  <c r="K310"/>
  <c r="J310"/>
  <c r="F310"/>
  <c r="CR309"/>
  <c r="CS309" s="1"/>
  <c r="H309" s="1"/>
  <c r="CQ309"/>
  <c r="CR308"/>
  <c r="CS308" s="1"/>
  <c r="H308" s="1"/>
  <c r="CQ308"/>
  <c r="CR307"/>
  <c r="CQ307"/>
  <c r="CS307" s="1"/>
  <c r="H307" s="1"/>
  <c r="CR306"/>
  <c r="CS306" s="1"/>
  <c r="H306" s="1"/>
  <c r="CQ306"/>
  <c r="CR305"/>
  <c r="CS305" s="1"/>
  <c r="H305" s="1"/>
  <c r="CQ305"/>
  <c r="CR304"/>
  <c r="CQ304"/>
  <c r="CS304" s="1"/>
  <c r="H304" s="1"/>
  <c r="CR303"/>
  <c r="CS303" s="1"/>
  <c r="H303" s="1"/>
  <c r="CQ303"/>
  <c r="CR302"/>
  <c r="CS302" s="1"/>
  <c r="H302" s="1"/>
  <c r="CQ302"/>
  <c r="CR301"/>
  <c r="CQ301"/>
  <c r="CS301" s="1"/>
  <c r="H301" s="1"/>
  <c r="CR300"/>
  <c r="CS300" s="1"/>
  <c r="H300" s="1"/>
  <c r="CQ300"/>
  <c r="CR299"/>
  <c r="CS299" s="1"/>
  <c r="H299" s="1"/>
  <c r="CQ299"/>
  <c r="CR298"/>
  <c r="CQ298"/>
  <c r="CS298" s="1"/>
  <c r="H298" s="1"/>
  <c r="CR297"/>
  <c r="CS297" s="1"/>
  <c r="H297" s="1"/>
  <c r="CQ297"/>
  <c r="CR296"/>
  <c r="CS296" s="1"/>
  <c r="H296" s="1"/>
  <c r="CQ296"/>
  <c r="CQ295"/>
  <c r="CS295" s="1"/>
  <c r="H295" s="1"/>
  <c r="AA295"/>
  <c r="CR295" s="1"/>
  <c r="Q295"/>
  <c r="CR294"/>
  <c r="CQ294"/>
  <c r="CS294" s="1"/>
  <c r="H294" s="1"/>
  <c r="CR293"/>
  <c r="CS293" s="1"/>
  <c r="H293" s="1"/>
  <c r="CQ293"/>
  <c r="Q293"/>
  <c r="CR292"/>
  <c r="CQ292"/>
  <c r="CS292" s="1"/>
  <c r="H292" s="1"/>
  <c r="CR291"/>
  <c r="CQ291"/>
  <c r="CS291" s="1"/>
  <c r="H291" s="1"/>
  <c r="Q291"/>
  <c r="CR290"/>
  <c r="CQ290"/>
  <c r="CS290" s="1"/>
  <c r="H290" s="1"/>
  <c r="CR289"/>
  <c r="CS289" s="1"/>
  <c r="H289" s="1"/>
  <c r="CQ289"/>
  <c r="CS288"/>
  <c r="H288" s="1"/>
  <c r="CR288"/>
  <c r="CQ288"/>
  <c r="CR287"/>
  <c r="CQ287"/>
  <c r="CS287" s="1"/>
  <c r="H287" s="1"/>
  <c r="CR286"/>
  <c r="CS286" s="1"/>
  <c r="H286" s="1"/>
  <c r="CQ286"/>
  <c r="CQ285"/>
  <c r="M285"/>
  <c r="M310" s="1"/>
  <c r="CR284"/>
  <c r="CQ284"/>
  <c r="CS284" s="1"/>
  <c r="H284" s="1"/>
  <c r="AA284"/>
  <c r="Y284"/>
  <c r="Y310" s="1"/>
  <c r="W284"/>
  <c r="W310" s="1"/>
  <c r="Q284"/>
  <c r="CR283"/>
  <c r="CQ283"/>
  <c r="CS283" s="1"/>
  <c r="H283" s="1"/>
  <c r="AI283"/>
  <c r="AI310" s="1"/>
  <c r="AA283"/>
  <c r="CR282"/>
  <c r="CQ282"/>
  <c r="CS282" s="1"/>
  <c r="H282" s="1"/>
  <c r="Q282"/>
  <c r="CQ281"/>
  <c r="AA281"/>
  <c r="CR281" s="1"/>
  <c r="CS281" s="1"/>
  <c r="H281" s="1"/>
  <c r="CR280"/>
  <c r="CQ280"/>
  <c r="CS280" s="1"/>
  <c r="H280" s="1"/>
  <c r="Q280"/>
  <c r="Q310" s="1"/>
  <c r="CR279"/>
  <c r="CQ279"/>
  <c r="CS279" s="1"/>
  <c r="H279" s="1"/>
  <c r="CR278"/>
  <c r="CQ278"/>
  <c r="CQ310" s="1"/>
  <c r="BJ274"/>
  <c r="BI274"/>
  <c r="BH274"/>
  <c r="BG274"/>
  <c r="BF274"/>
  <c r="BE274"/>
  <c r="BD274"/>
  <c r="BC274"/>
  <c r="BB274"/>
  <c r="BA274"/>
  <c r="AZ274"/>
  <c r="AY274"/>
  <c r="AX274"/>
  <c r="AW274"/>
  <c r="AV274"/>
  <c r="AU274"/>
  <c r="AT274"/>
  <c r="AS274"/>
  <c r="AR274"/>
  <c r="AQ274"/>
  <c r="AP274"/>
  <c r="AO274"/>
  <c r="AN274"/>
  <c r="AM274"/>
  <c r="AL274"/>
  <c r="AJ274"/>
  <c r="AI274"/>
  <c r="AH274"/>
  <c r="AF274"/>
  <c r="AD274"/>
  <c r="AB274"/>
  <c r="Z274"/>
  <c r="X274"/>
  <c r="V274"/>
  <c r="T274"/>
  <c r="F274"/>
  <c r="CR273"/>
  <c r="CS273" s="1"/>
  <c r="H273" s="1"/>
  <c r="CQ273"/>
  <c r="CR272"/>
  <c r="CQ272"/>
  <c r="CS272" s="1"/>
  <c r="H272" s="1"/>
  <c r="CR271"/>
  <c r="CS271" s="1"/>
  <c r="H271" s="1"/>
  <c r="CQ271"/>
  <c r="CR270"/>
  <c r="CS270" s="1"/>
  <c r="H270" s="1"/>
  <c r="CQ270"/>
  <c r="CR269"/>
  <c r="CQ269"/>
  <c r="CS269" s="1"/>
  <c r="H269" s="1"/>
  <c r="CR268"/>
  <c r="CS268" s="1"/>
  <c r="H268" s="1"/>
  <c r="CQ268"/>
  <c r="CR267"/>
  <c r="CS267" s="1"/>
  <c r="H267" s="1"/>
  <c r="CQ267"/>
  <c r="CR266"/>
  <c r="CQ266"/>
  <c r="CS266" s="1"/>
  <c r="H266" s="1"/>
  <c r="CR265"/>
  <c r="CS265" s="1"/>
  <c r="H265" s="1"/>
  <c r="CQ265"/>
  <c r="CR264"/>
  <c r="CS264" s="1"/>
  <c r="H264" s="1"/>
  <c r="CQ264"/>
  <c r="CR263"/>
  <c r="CQ263"/>
  <c r="CS263" s="1"/>
  <c r="H263" s="1"/>
  <c r="CR262"/>
  <c r="CS262" s="1"/>
  <c r="H262" s="1"/>
  <c r="CQ262"/>
  <c r="CR261"/>
  <c r="CS261" s="1"/>
  <c r="H261" s="1"/>
  <c r="CQ261"/>
  <c r="CR260"/>
  <c r="CQ260"/>
  <c r="CS260" s="1"/>
  <c r="H260" s="1"/>
  <c r="CR259"/>
  <c r="CS259" s="1"/>
  <c r="H259" s="1"/>
  <c r="CQ259"/>
  <c r="CR258"/>
  <c r="CS258" s="1"/>
  <c r="H258" s="1"/>
  <c r="CQ258"/>
  <c r="CR257"/>
  <c r="CQ257"/>
  <c r="CS257" s="1"/>
  <c r="H257" s="1"/>
  <c r="CR256"/>
  <c r="CS256" s="1"/>
  <c r="H256" s="1"/>
  <c r="CQ256"/>
  <c r="CQ255"/>
  <c r="Q255"/>
  <c r="CR255" s="1"/>
  <c r="CS255" s="1"/>
  <c r="H255" s="1"/>
  <c r="CR254"/>
  <c r="CQ254"/>
  <c r="CS254" s="1"/>
  <c r="H254" s="1"/>
  <c r="Q254"/>
  <c r="CR253"/>
  <c r="CQ253"/>
  <c r="CS253" s="1"/>
  <c r="H253" s="1"/>
  <c r="CR252"/>
  <c r="CS252" s="1"/>
  <c r="H252" s="1"/>
  <c r="CQ252"/>
  <c r="CR251"/>
  <c r="CS251" s="1"/>
  <c r="H251" s="1"/>
  <c r="CQ251"/>
  <c r="CR250"/>
  <c r="CQ250"/>
  <c r="CS250" s="1"/>
  <c r="H250" s="1"/>
  <c r="CR249"/>
  <c r="CS249" s="1"/>
  <c r="H249" s="1"/>
  <c r="CQ249"/>
  <c r="CR248"/>
  <c r="CS248" s="1"/>
  <c r="H248" s="1"/>
  <c r="CQ248"/>
  <c r="CR247"/>
  <c r="CQ247"/>
  <c r="CS247" s="1"/>
  <c r="H247" s="1"/>
  <c r="Y247"/>
  <c r="CS246"/>
  <c r="H246" s="1"/>
  <c r="CR246"/>
  <c r="CQ246"/>
  <c r="CR245"/>
  <c r="CQ245"/>
  <c r="CS245" s="1"/>
  <c r="H245" s="1"/>
  <c r="CS244"/>
  <c r="H244" s="1"/>
  <c r="CR244"/>
  <c r="CQ244"/>
  <c r="CS243"/>
  <c r="H243" s="1"/>
  <c r="CR243"/>
  <c r="CQ243"/>
  <c r="CR242"/>
  <c r="CQ242"/>
  <c r="CS242" s="1"/>
  <c r="H242" s="1"/>
  <c r="AA242"/>
  <c r="CR241"/>
  <c r="CS241" s="1"/>
  <c r="H241" s="1"/>
  <c r="CQ241"/>
  <c r="CR240"/>
  <c r="CQ240"/>
  <c r="CS240" s="1"/>
  <c r="H240" s="1"/>
  <c r="CR239"/>
  <c r="CS239" s="1"/>
  <c r="H239" s="1"/>
  <c r="CQ239"/>
  <c r="Y239"/>
  <c r="CR238"/>
  <c r="CQ238"/>
  <c r="CS238" s="1"/>
  <c r="H238" s="1"/>
  <c r="CQ237"/>
  <c r="AK237"/>
  <c r="U237"/>
  <c r="CR237" s="1"/>
  <c r="CS237" s="1"/>
  <c r="H237" s="1"/>
  <c r="CS236"/>
  <c r="H236" s="1"/>
  <c r="CR236"/>
  <c r="CQ236"/>
  <c r="CQ235"/>
  <c r="W235"/>
  <c r="CR235" s="1"/>
  <c r="CS235" s="1"/>
  <c r="H235" s="1"/>
  <c r="CR234"/>
  <c r="CS234" s="1"/>
  <c r="H234" s="1"/>
  <c r="CQ234"/>
  <c r="CR233"/>
  <c r="CS233" s="1"/>
  <c r="H233" s="1"/>
  <c r="CQ233"/>
  <c r="CR232"/>
  <c r="CQ232"/>
  <c r="CS232" s="1"/>
  <c r="H232" s="1"/>
  <c r="CR231"/>
  <c r="CS231" s="1"/>
  <c r="H231" s="1"/>
  <c r="CQ231"/>
  <c r="CQ230"/>
  <c r="W230"/>
  <c r="CR230" s="1"/>
  <c r="CS230" s="1"/>
  <c r="H230" s="1"/>
  <c r="CQ229"/>
  <c r="AA229"/>
  <c r="Y229"/>
  <c r="CR229" s="1"/>
  <c r="CS229" s="1"/>
  <c r="H229" s="1"/>
  <c r="CR228"/>
  <c r="CQ228"/>
  <c r="CS228" s="1"/>
  <c r="H228" s="1"/>
  <c r="CS227"/>
  <c r="H227" s="1"/>
  <c r="CR227"/>
  <c r="CQ227"/>
  <c r="CR226"/>
  <c r="CQ226"/>
  <c r="CS226" s="1"/>
  <c r="H226" s="1"/>
  <c r="CR225"/>
  <c r="CQ225"/>
  <c r="CS225" s="1"/>
  <c r="H225" s="1"/>
  <c r="CS224"/>
  <c r="H224" s="1"/>
  <c r="CR224"/>
  <c r="CQ224"/>
  <c r="CR223"/>
  <c r="CQ223"/>
  <c r="CS223" s="1"/>
  <c r="H223" s="1"/>
  <c r="CR222"/>
  <c r="CQ222"/>
  <c r="CS222" s="1"/>
  <c r="H222" s="1"/>
  <c r="CS221"/>
  <c r="H221" s="1"/>
  <c r="CR221"/>
  <c r="CQ221"/>
  <c r="CR220"/>
  <c r="CQ220"/>
  <c r="CS220" s="1"/>
  <c r="H220" s="1"/>
  <c r="CR219"/>
  <c r="CQ219"/>
  <c r="CS219" s="1"/>
  <c r="H219" s="1"/>
  <c r="AA219"/>
  <c r="CR218"/>
  <c r="CQ218"/>
  <c r="CS218" s="1"/>
  <c r="H218" s="1"/>
  <c r="CR217"/>
  <c r="CS217" s="1"/>
  <c r="H217" s="1"/>
  <c r="CQ217"/>
  <c r="CQ216"/>
  <c r="Q216"/>
  <c r="CR216" s="1"/>
  <c r="CS216" s="1"/>
  <c r="H216" s="1"/>
  <c r="CR215"/>
  <c r="CQ215"/>
  <c r="CS215" s="1"/>
  <c r="H215" s="1"/>
  <c r="CS214"/>
  <c r="H214" s="1"/>
  <c r="CR214"/>
  <c r="CQ214"/>
  <c r="CR213"/>
  <c r="CQ213"/>
  <c r="CS213" s="1"/>
  <c r="H213" s="1"/>
  <c r="W213"/>
  <c r="CQ212"/>
  <c r="Y212"/>
  <c r="CR212" s="1"/>
  <c r="CS212" s="1"/>
  <c r="H212" s="1"/>
  <c r="CR211"/>
  <c r="CQ211"/>
  <c r="CS211" s="1"/>
  <c r="H211" s="1"/>
  <c r="W211"/>
  <c r="CQ210"/>
  <c r="CS210" s="1"/>
  <c r="H210" s="1"/>
  <c r="AA210"/>
  <c r="CR210" s="1"/>
  <c r="CQ209"/>
  <c r="AA209"/>
  <c r="CR209" s="1"/>
  <c r="CS209" s="1"/>
  <c r="H209" s="1"/>
  <c r="CR208"/>
  <c r="CS208" s="1"/>
  <c r="H208" s="1"/>
  <c r="CQ208"/>
  <c r="CR207"/>
  <c r="CS207" s="1"/>
  <c r="H207" s="1"/>
  <c r="CQ207"/>
  <c r="CR206"/>
  <c r="CQ206"/>
  <c r="CS206" s="1"/>
  <c r="H206" s="1"/>
  <c r="CR205"/>
  <c r="CS205" s="1"/>
  <c r="H205" s="1"/>
  <c r="CQ205"/>
  <c r="W205"/>
  <c r="CR204"/>
  <c r="CQ204"/>
  <c r="CS204" s="1"/>
  <c r="H204" s="1"/>
  <c r="CR203"/>
  <c r="CQ203"/>
  <c r="CS203" s="1"/>
  <c r="H203" s="1"/>
  <c r="CQ202"/>
  <c r="O202"/>
  <c r="CR202" s="1"/>
  <c r="CS202" s="1"/>
  <c r="H202" s="1"/>
  <c r="CR201"/>
  <c r="CS201" s="1"/>
  <c r="H201" s="1"/>
  <c r="CQ201"/>
  <c r="CR200"/>
  <c r="CS200" s="1"/>
  <c r="H200" s="1"/>
  <c r="CQ200"/>
  <c r="CR199"/>
  <c r="CQ199"/>
  <c r="CS199" s="1"/>
  <c r="H199" s="1"/>
  <c r="CR198"/>
  <c r="CS198" s="1"/>
  <c r="H198" s="1"/>
  <c r="CQ198"/>
  <c r="CR197"/>
  <c r="CS197" s="1"/>
  <c r="H197" s="1"/>
  <c r="CQ197"/>
  <c r="CR196"/>
  <c r="CQ196"/>
  <c r="CS196" s="1"/>
  <c r="H196" s="1"/>
  <c r="CR195"/>
  <c r="CS195" s="1"/>
  <c r="H195" s="1"/>
  <c r="CQ195"/>
  <c r="CQ194"/>
  <c r="W194"/>
  <c r="CR194" s="1"/>
  <c r="CS194" s="1"/>
  <c r="H194" s="1"/>
  <c r="CQ193"/>
  <c r="CS193" s="1"/>
  <c r="H193" s="1"/>
  <c r="Y193"/>
  <c r="W193"/>
  <c r="CR193" s="1"/>
  <c r="CR192"/>
  <c r="CQ192"/>
  <c r="CS192" s="1"/>
  <c r="H192" s="1"/>
  <c r="CS191"/>
  <c r="H191" s="1"/>
  <c r="CR191"/>
  <c r="CQ191"/>
  <c r="CR190"/>
  <c r="CQ190"/>
  <c r="CS190" s="1"/>
  <c r="H190" s="1"/>
  <c r="CR189"/>
  <c r="CQ189"/>
  <c r="CS189" s="1"/>
  <c r="H189" s="1"/>
  <c r="W189"/>
  <c r="CR188"/>
  <c r="CQ188"/>
  <c r="CS188" s="1"/>
  <c r="H188" s="1"/>
  <c r="CR187"/>
  <c r="CS187" s="1"/>
  <c r="H187" s="1"/>
  <c r="CQ187"/>
  <c r="CQ186"/>
  <c r="AC186"/>
  <c r="CR186" s="1"/>
  <c r="CS186" s="1"/>
  <c r="H186" s="1"/>
  <c r="CR185"/>
  <c r="CQ185"/>
  <c r="CS185" s="1"/>
  <c r="H185" s="1"/>
  <c r="CS184"/>
  <c r="H184" s="1"/>
  <c r="CR184"/>
  <c r="CQ184"/>
  <c r="CR183"/>
  <c r="CQ183"/>
  <c r="CS183" s="1"/>
  <c r="H183" s="1"/>
  <c r="CR182"/>
  <c r="CQ182"/>
  <c r="CS182" s="1"/>
  <c r="H182" s="1"/>
  <c r="CS181"/>
  <c r="H181" s="1"/>
  <c r="CR181"/>
  <c r="CQ181"/>
  <c r="CR180"/>
  <c r="CQ180"/>
  <c r="CS180" s="1"/>
  <c r="H180" s="1"/>
  <c r="CR179"/>
  <c r="CQ179"/>
  <c r="CS179" s="1"/>
  <c r="H179" s="1"/>
  <c r="CS178"/>
  <c r="H178" s="1"/>
  <c r="CR178"/>
  <c r="CQ178"/>
  <c r="CR177"/>
  <c r="CQ177"/>
  <c r="CS177" s="1"/>
  <c r="H177" s="1"/>
  <c r="CR176"/>
  <c r="CQ176"/>
  <c r="CS176" s="1"/>
  <c r="H176" s="1"/>
  <c r="Q176"/>
  <c r="CQ175"/>
  <c r="CS175" s="1"/>
  <c r="H175" s="1"/>
  <c r="U175"/>
  <c r="CR175" s="1"/>
  <c r="Q175"/>
  <c r="CQ174"/>
  <c r="AC174"/>
  <c r="CR174" s="1"/>
  <c r="CS173"/>
  <c r="H173" s="1"/>
  <c r="CR173"/>
  <c r="CQ173"/>
  <c r="CR172"/>
  <c r="CQ172"/>
  <c r="CS172" s="1"/>
  <c r="H172" s="1"/>
  <c r="Y172"/>
  <c r="CR171"/>
  <c r="CS171" s="1"/>
  <c r="H171" s="1"/>
  <c r="CQ171"/>
  <c r="CR170"/>
  <c r="CQ170"/>
  <c r="CS170" s="1"/>
  <c r="H170" s="1"/>
  <c r="CR169"/>
  <c r="CS169" s="1"/>
  <c r="H169" s="1"/>
  <c r="CQ169"/>
  <c r="CR168"/>
  <c r="CS168" s="1"/>
  <c r="H168" s="1"/>
  <c r="CQ168"/>
  <c r="CR167"/>
  <c r="CQ167"/>
  <c r="CS167" s="1"/>
  <c r="H167" s="1"/>
  <c r="CR166"/>
  <c r="CS166" s="1"/>
  <c r="H166" s="1"/>
  <c r="CQ166"/>
  <c r="CR165"/>
  <c r="CS165" s="1"/>
  <c r="H165" s="1"/>
  <c r="CQ165"/>
  <c r="CR164"/>
  <c r="CQ164"/>
  <c r="CS164" s="1"/>
  <c r="H164" s="1"/>
  <c r="CR163"/>
  <c r="CS163" s="1"/>
  <c r="H163" s="1"/>
  <c r="CQ163"/>
  <c r="CR162"/>
  <c r="CS162" s="1"/>
  <c r="H162" s="1"/>
  <c r="CQ162"/>
  <c r="CR161"/>
  <c r="CQ161"/>
  <c r="CS161" s="1"/>
  <c r="H161" s="1"/>
  <c r="CR160"/>
  <c r="CS160" s="1"/>
  <c r="H160" s="1"/>
  <c r="CQ160"/>
  <c r="CR159"/>
  <c r="CS159" s="1"/>
  <c r="H159" s="1"/>
  <c r="CQ159"/>
  <c r="CR158"/>
  <c r="CQ158"/>
  <c r="CS158" s="1"/>
  <c r="H158" s="1"/>
  <c r="CR157"/>
  <c r="CS157" s="1"/>
  <c r="H157" s="1"/>
  <c r="CQ157"/>
  <c r="CR156"/>
  <c r="CS156" s="1"/>
  <c r="H156" s="1"/>
  <c r="CQ156"/>
  <c r="CR155"/>
  <c r="CQ155"/>
  <c r="CS155" s="1"/>
  <c r="H155" s="1"/>
  <c r="CR154"/>
  <c r="CS154" s="1"/>
  <c r="H154" s="1"/>
  <c r="CQ154"/>
  <c r="AA154"/>
  <c r="CR153"/>
  <c r="CQ153"/>
  <c r="CS153" s="1"/>
  <c r="H153" s="1"/>
  <c r="CR152"/>
  <c r="CQ152"/>
  <c r="CS152" s="1"/>
  <c r="H152" s="1"/>
  <c r="CQ151"/>
  <c r="AA151"/>
  <c r="CR151" s="1"/>
  <c r="CS151" s="1"/>
  <c r="H151" s="1"/>
  <c r="CR150"/>
  <c r="CS150" s="1"/>
  <c r="H150" s="1"/>
  <c r="CQ150"/>
  <c r="CR149"/>
  <c r="CS149" s="1"/>
  <c r="H149" s="1"/>
  <c r="CQ149"/>
  <c r="CR148"/>
  <c r="CQ148"/>
  <c r="CS148" s="1"/>
  <c r="H148" s="1"/>
  <c r="CR147"/>
  <c r="CS147" s="1"/>
  <c r="H147" s="1"/>
  <c r="CQ147"/>
  <c r="AA147"/>
  <c r="CQ146"/>
  <c r="Y146"/>
  <c r="Q146"/>
  <c r="CR146" s="1"/>
  <c r="CR145"/>
  <c r="CQ145"/>
  <c r="CS145" s="1"/>
  <c r="H145" s="1"/>
  <c r="CR144"/>
  <c r="CQ144"/>
  <c r="CS144" s="1"/>
  <c r="H144" s="1"/>
  <c r="CS143"/>
  <c r="H143" s="1"/>
  <c r="CR143"/>
  <c r="CQ143"/>
  <c r="CR142"/>
  <c r="CQ142"/>
  <c r="CS142" s="1"/>
  <c r="H142" s="1"/>
  <c r="CR141"/>
  <c r="CQ141"/>
  <c r="CS141" s="1"/>
  <c r="H141" s="1"/>
  <c r="CQ140"/>
  <c r="Y140"/>
  <c r="CR140" s="1"/>
  <c r="CS140" s="1"/>
  <c r="H140" s="1"/>
  <c r="CR139"/>
  <c r="CS139" s="1"/>
  <c r="H139" s="1"/>
  <c r="CQ139"/>
  <c r="CQ138"/>
  <c r="Y138"/>
  <c r="CR138" s="1"/>
  <c r="CS138" s="1"/>
  <c r="H138" s="1"/>
  <c r="CR137"/>
  <c r="CQ137"/>
  <c r="CS137" s="1"/>
  <c r="H137" s="1"/>
  <c r="CS136"/>
  <c r="H136" s="1"/>
  <c r="CR136"/>
  <c r="CQ136"/>
  <c r="CR135"/>
  <c r="CQ135"/>
  <c r="CS135" s="1"/>
  <c r="H135" s="1"/>
  <c r="O135"/>
  <c r="CR134"/>
  <c r="CS134" s="1"/>
  <c r="H134" s="1"/>
  <c r="CQ134"/>
  <c r="CR133"/>
  <c r="CQ133"/>
  <c r="CS133" s="1"/>
  <c r="H133" s="1"/>
  <c r="CR132"/>
  <c r="CS132" s="1"/>
  <c r="H132" s="1"/>
  <c r="CQ132"/>
  <c r="CR131"/>
  <c r="CS131" s="1"/>
  <c r="H131" s="1"/>
  <c r="CQ131"/>
  <c r="CR130"/>
  <c r="CQ130"/>
  <c r="CS130" s="1"/>
  <c r="H130" s="1"/>
  <c r="CR129"/>
  <c r="CS129" s="1"/>
  <c r="H129" s="1"/>
  <c r="CQ129"/>
  <c r="CQ128"/>
  <c r="AA128"/>
  <c r="CR128" s="1"/>
  <c r="CS128" s="1"/>
  <c r="H128" s="1"/>
  <c r="CR127"/>
  <c r="CQ127"/>
  <c r="CS127" s="1"/>
  <c r="H127" s="1"/>
  <c r="CS126"/>
  <c r="H126" s="1"/>
  <c r="CR126"/>
  <c r="CQ126"/>
  <c r="CR125"/>
  <c r="CQ125"/>
  <c r="CS125" s="1"/>
  <c r="H125" s="1"/>
  <c r="CR124"/>
  <c r="CQ124"/>
  <c r="CS124" s="1"/>
  <c r="H124" s="1"/>
  <c r="CS123"/>
  <c r="H123" s="1"/>
  <c r="CR123"/>
  <c r="CQ123"/>
  <c r="CR122"/>
  <c r="CQ122"/>
  <c r="CS122" s="1"/>
  <c r="H122" s="1"/>
  <c r="AA122"/>
  <c r="CR121"/>
  <c r="CS121" s="1"/>
  <c r="H121" s="1"/>
  <c r="CQ121"/>
  <c r="CR120"/>
  <c r="CQ120"/>
  <c r="CS120" s="1"/>
  <c r="H120" s="1"/>
  <c r="CR119"/>
  <c r="CS119" s="1"/>
  <c r="H119" s="1"/>
  <c r="CQ119"/>
  <c r="CR118"/>
  <c r="CS118" s="1"/>
  <c r="H118" s="1"/>
  <c r="CQ118"/>
  <c r="CR117"/>
  <c r="CQ117"/>
  <c r="CS117" s="1"/>
  <c r="H117" s="1"/>
  <c r="CR116"/>
  <c r="CS116" s="1"/>
  <c r="H116" s="1"/>
  <c r="CQ116"/>
  <c r="CR115"/>
  <c r="CS115" s="1"/>
  <c r="H115" s="1"/>
  <c r="CQ115"/>
  <c r="CR114"/>
  <c r="CQ114"/>
  <c r="CS114" s="1"/>
  <c r="H114" s="1"/>
  <c r="CR113"/>
  <c r="CS113" s="1"/>
  <c r="H113" s="1"/>
  <c r="CQ113"/>
  <c r="CR112"/>
  <c r="CS112" s="1"/>
  <c r="H112" s="1"/>
  <c r="CQ112"/>
  <c r="CQ111"/>
  <c r="Y111"/>
  <c r="CR111" s="1"/>
  <c r="CS110"/>
  <c r="H110" s="1"/>
  <c r="CR110"/>
  <c r="CQ110"/>
  <c r="CR109"/>
  <c r="CQ109"/>
  <c r="CS109" s="1"/>
  <c r="H109" s="1"/>
  <c r="W109"/>
  <c r="CR108"/>
  <c r="CS108" s="1"/>
  <c r="H108" s="1"/>
  <c r="CQ108"/>
  <c r="CR107"/>
  <c r="CQ107"/>
  <c r="CS107" s="1"/>
  <c r="H107" s="1"/>
  <c r="CR106"/>
  <c r="CS106" s="1"/>
  <c r="H106" s="1"/>
  <c r="CQ106"/>
  <c r="CQ105"/>
  <c r="AK105"/>
  <c r="CR105" s="1"/>
  <c r="CS105" s="1"/>
  <c r="H105" s="1"/>
  <c r="CR104"/>
  <c r="CQ104"/>
  <c r="CS104" s="1"/>
  <c r="H104" s="1"/>
  <c r="CS103"/>
  <c r="H103" s="1"/>
  <c r="CR103"/>
  <c r="CQ103"/>
  <c r="CR102"/>
  <c r="CQ102"/>
  <c r="CS102" s="1"/>
  <c r="H102" s="1"/>
  <c r="CR101"/>
  <c r="CQ101"/>
  <c r="CS101" s="1"/>
  <c r="H101" s="1"/>
  <c r="CS100"/>
  <c r="H100" s="1"/>
  <c r="CR100"/>
  <c r="CQ100"/>
  <c r="CR99"/>
  <c r="CQ99"/>
  <c r="CS99" s="1"/>
  <c r="H99" s="1"/>
  <c r="CR98"/>
  <c r="CQ98"/>
  <c r="CS98" s="1"/>
  <c r="H98" s="1"/>
  <c r="CS97"/>
  <c r="H97" s="1"/>
  <c r="CR97"/>
  <c r="CQ97"/>
  <c r="CR96"/>
  <c r="CQ96"/>
  <c r="CS96" s="1"/>
  <c r="H96" s="1"/>
  <c r="AC96"/>
  <c r="AC274" s="1"/>
  <c r="CQ95"/>
  <c r="Q95"/>
  <c r="CR95" s="1"/>
  <c r="CS95" s="1"/>
  <c r="H95" s="1"/>
  <c r="CR94"/>
  <c r="CQ94"/>
  <c r="CS94" s="1"/>
  <c r="H94" s="1"/>
  <c r="Q94"/>
  <c r="CQ93"/>
  <c r="CS93" s="1"/>
  <c r="H93" s="1"/>
  <c r="Q93"/>
  <c r="CR93" s="1"/>
  <c r="CQ92"/>
  <c r="Q92"/>
  <c r="CR92" s="1"/>
  <c r="CS92" s="1"/>
  <c r="H92" s="1"/>
  <c r="CR91"/>
  <c r="CS91" s="1"/>
  <c r="H91" s="1"/>
  <c r="CQ91"/>
  <c r="O91"/>
  <c r="CR90"/>
  <c r="CQ90"/>
  <c r="CS90" s="1"/>
  <c r="H90" s="1"/>
  <c r="Q90"/>
  <c r="CR89"/>
  <c r="CS89" s="1"/>
  <c r="H89" s="1"/>
  <c r="CQ89"/>
  <c r="CQ88"/>
  <c r="CS88" s="1"/>
  <c r="H88" s="1"/>
  <c r="AG88"/>
  <c r="CR88" s="1"/>
  <c r="Q88"/>
  <c r="CQ87"/>
  <c r="CS87" s="1"/>
  <c r="H87" s="1"/>
  <c r="Q87"/>
  <c r="CR87" s="1"/>
  <c r="CQ86"/>
  <c r="W86"/>
  <c r="CR86" s="1"/>
  <c r="CS86" s="1"/>
  <c r="H86" s="1"/>
  <c r="CR85"/>
  <c r="CS85" s="1"/>
  <c r="H85" s="1"/>
  <c r="CQ85"/>
  <c r="W85"/>
  <c r="Q85"/>
  <c r="CR84"/>
  <c r="CS84" s="1"/>
  <c r="H84" s="1"/>
  <c r="CQ84"/>
  <c r="AE84"/>
  <c r="W84"/>
  <c r="CR83"/>
  <c r="CS83" s="1"/>
  <c r="H83" s="1"/>
  <c r="CQ83"/>
  <c r="CQ82"/>
  <c r="AA82"/>
  <c r="CR82" s="1"/>
  <c r="CS82" s="1"/>
  <c r="H82" s="1"/>
  <c r="Y82"/>
  <c r="Q82"/>
  <c r="CR81"/>
  <c r="CQ81"/>
  <c r="CS81" s="1"/>
  <c r="H81" s="1"/>
  <c r="Q81"/>
  <c r="CR80"/>
  <c r="CS80" s="1"/>
  <c r="H80" s="1"/>
  <c r="CQ80"/>
  <c r="CQ79"/>
  <c r="CS79" s="1"/>
  <c r="H79" s="1"/>
  <c r="Y79"/>
  <c r="CR79" s="1"/>
  <c r="CQ78"/>
  <c r="Q78"/>
  <c r="CR78" s="1"/>
  <c r="CS78" s="1"/>
  <c r="H78" s="1"/>
  <c r="CR77"/>
  <c r="CS77" s="1"/>
  <c r="H77" s="1"/>
  <c r="CQ77"/>
  <c r="CR76"/>
  <c r="CS76" s="1"/>
  <c r="H76" s="1"/>
  <c r="CQ76"/>
  <c r="CQ75"/>
  <c r="CS75" s="1"/>
  <c r="H75" s="1"/>
  <c r="Q75"/>
  <c r="CR75" s="1"/>
  <c r="CS74"/>
  <c r="H74" s="1"/>
  <c r="CR74"/>
  <c r="CQ74"/>
  <c r="CR73"/>
  <c r="CQ73"/>
  <c r="CS73" s="1"/>
  <c r="H73" s="1"/>
  <c r="CR72"/>
  <c r="CQ72"/>
  <c r="CS72" s="1"/>
  <c r="H72" s="1"/>
  <c r="Q72"/>
  <c r="CQ71"/>
  <c r="CS71" s="1"/>
  <c r="H71" s="1"/>
  <c r="Y71"/>
  <c r="CR71" s="1"/>
  <c r="Q71"/>
  <c r="CR70"/>
  <c r="CQ70"/>
  <c r="CS70" s="1"/>
  <c r="H70" s="1"/>
  <c r="CR69"/>
  <c r="CS69" s="1"/>
  <c r="H69" s="1"/>
  <c r="CQ69"/>
  <c r="AE69"/>
  <c r="AE274" s="1"/>
  <c r="Q69"/>
  <c r="CR68"/>
  <c r="CS68" s="1"/>
  <c r="H68" s="1"/>
  <c r="CQ68"/>
  <c r="Q68"/>
  <c r="CR67"/>
  <c r="CQ67"/>
  <c r="CS67" s="1"/>
  <c r="H67" s="1"/>
  <c r="CR66"/>
  <c r="CQ66"/>
  <c r="CS66" s="1"/>
  <c r="H66" s="1"/>
  <c r="O66"/>
  <c r="CQ65"/>
  <c r="CS65" s="1"/>
  <c r="H65" s="1"/>
  <c r="AA65"/>
  <c r="CR65" s="1"/>
  <c r="Q65"/>
  <c r="CR64"/>
  <c r="CQ64"/>
  <c r="CS64" s="1"/>
  <c r="H64" s="1"/>
  <c r="CR63"/>
  <c r="CS63" s="1"/>
  <c r="H63" s="1"/>
  <c r="CQ63"/>
  <c r="Q63"/>
  <c r="CR62"/>
  <c r="CQ62"/>
  <c r="CS62" s="1"/>
  <c r="H62" s="1"/>
  <c r="CR61"/>
  <c r="CQ61"/>
  <c r="CS61" s="1"/>
  <c r="H61" s="1"/>
  <c r="CS60"/>
  <c r="H60" s="1"/>
  <c r="CR60"/>
  <c r="CQ60"/>
  <c r="CR59"/>
  <c r="CQ59"/>
  <c r="CS59" s="1"/>
  <c r="H59" s="1"/>
  <c r="CR58"/>
  <c r="CQ58"/>
  <c r="CS58" s="1"/>
  <c r="H58" s="1"/>
  <c r="CQ57"/>
  <c r="Y57"/>
  <c r="CR57" s="1"/>
  <c r="CS57" s="1"/>
  <c r="H57" s="1"/>
  <c r="CR56"/>
  <c r="CS56" s="1"/>
  <c r="H56" s="1"/>
  <c r="CQ56"/>
  <c r="CQ55"/>
  <c r="AA55"/>
  <c r="CR55" s="1"/>
  <c r="CS55" s="1"/>
  <c r="H55" s="1"/>
  <c r="Q55"/>
  <c r="CS54"/>
  <c r="CR54"/>
  <c r="CQ54"/>
  <c r="H54"/>
  <c r="CR53"/>
  <c r="CQ53"/>
  <c r="CS53" s="1"/>
  <c r="H53" s="1"/>
  <c r="CR52"/>
  <c r="CS52" s="1"/>
  <c r="H52" s="1"/>
  <c r="CQ52"/>
  <c r="W52"/>
  <c r="Q52"/>
  <c r="CR51"/>
  <c r="CS51" s="1"/>
  <c r="H51" s="1"/>
  <c r="CQ51"/>
  <c r="AA51"/>
  <c r="O51"/>
  <c r="CR50"/>
  <c r="CS50" s="1"/>
  <c r="H50" s="1"/>
  <c r="CQ50"/>
  <c r="Q50"/>
  <c r="CR49"/>
  <c r="CQ49"/>
  <c r="CS49" s="1"/>
  <c r="H49" s="1"/>
  <c r="Q49"/>
  <c r="CS48"/>
  <c r="CR48"/>
  <c r="CQ48"/>
  <c r="H48"/>
  <c r="CQ47"/>
  <c r="CS47" s="1"/>
  <c r="H47" s="1"/>
  <c r="Y47"/>
  <c r="CR47" s="1"/>
  <c r="U47"/>
  <c r="O47"/>
  <c r="CR46"/>
  <c r="CQ46"/>
  <c r="CS46" s="1"/>
  <c r="H46" s="1"/>
  <c r="CQ45"/>
  <c r="W45"/>
  <c r="CR45" s="1"/>
  <c r="CS45" s="1"/>
  <c r="H45" s="1"/>
  <c r="U45"/>
  <c r="CQ44"/>
  <c r="AA44"/>
  <c r="CR44" s="1"/>
  <c r="CS44" s="1"/>
  <c r="H44" s="1"/>
  <c r="Q44"/>
  <c r="CS43"/>
  <c r="H43" s="1"/>
  <c r="CR43"/>
  <c r="CQ43"/>
  <c r="CQ42"/>
  <c r="CS42" s="1"/>
  <c r="H42" s="1"/>
  <c r="AK42"/>
  <c r="Q42"/>
  <c r="CR42" s="1"/>
  <c r="CR41"/>
  <c r="CQ41"/>
  <c r="CS41" s="1"/>
  <c r="H41" s="1"/>
  <c r="CR40"/>
  <c r="CS40" s="1"/>
  <c r="H40" s="1"/>
  <c r="CQ40"/>
  <c r="CQ39"/>
  <c r="AG39"/>
  <c r="CR39" s="1"/>
  <c r="CS39" s="1"/>
  <c r="H39" s="1"/>
  <c r="Y39"/>
  <c r="CS38"/>
  <c r="H38" s="1"/>
  <c r="CR38"/>
  <c r="CQ38"/>
  <c r="CR37"/>
  <c r="CQ37"/>
  <c r="CS37" s="1"/>
  <c r="H37" s="1"/>
  <c r="CR36"/>
  <c r="CS36" s="1"/>
  <c r="H36" s="1"/>
  <c r="CQ36"/>
  <c r="Q36"/>
  <c r="CR35"/>
  <c r="CQ35"/>
  <c r="CS35" s="1"/>
  <c r="H35" s="1"/>
  <c r="CR34"/>
  <c r="CS34" s="1"/>
  <c r="H34" s="1"/>
  <c r="CQ34"/>
  <c r="CQ33"/>
  <c r="AA33"/>
  <c r="CR33" s="1"/>
  <c r="CS33" s="1"/>
  <c r="H33" s="1"/>
  <c r="Q33"/>
  <c r="CQ32"/>
  <c r="AA32"/>
  <c r="CR32" s="1"/>
  <c r="CS32" s="1"/>
  <c r="H32" s="1"/>
  <c r="Q32"/>
  <c r="CQ31"/>
  <c r="Q31"/>
  <c r="CR31" s="1"/>
  <c r="CS31" s="1"/>
  <c r="H31" s="1"/>
  <c r="CR30"/>
  <c r="CQ30"/>
  <c r="CS30" s="1"/>
  <c r="H30" s="1"/>
  <c r="CQ29"/>
  <c r="W29"/>
  <c r="CR29" s="1"/>
  <c r="CS29" s="1"/>
  <c r="H29" s="1"/>
  <c r="Q29"/>
  <c r="CQ28"/>
  <c r="Y28"/>
  <c r="Y274" s="1"/>
  <c r="Q28"/>
  <c r="CQ27"/>
  <c r="U27"/>
  <c r="CR27" s="1"/>
  <c r="CS27" s="1"/>
  <c r="H27" s="1"/>
  <c r="CR26"/>
  <c r="CS26" s="1"/>
  <c r="H26" s="1"/>
  <c r="CQ26"/>
  <c r="M26"/>
  <c r="CR25"/>
  <c r="CQ25"/>
  <c r="CS25" s="1"/>
  <c r="H25" s="1"/>
  <c r="M25"/>
  <c r="CQ24"/>
  <c r="Q24"/>
  <c r="CR24" s="1"/>
  <c r="CS24" s="1"/>
  <c r="H24" s="1"/>
  <c r="CR23"/>
  <c r="CS23" s="1"/>
  <c r="H23" s="1"/>
  <c r="CQ23"/>
  <c r="Q23"/>
  <c r="CR22"/>
  <c r="CQ22"/>
  <c r="CS22" s="1"/>
  <c r="H22" s="1"/>
  <c r="Q22"/>
  <c r="CS21"/>
  <c r="H21" s="1"/>
  <c r="CR21"/>
  <c r="CQ21"/>
  <c r="CR20"/>
  <c r="CQ20"/>
  <c r="CS20" s="1"/>
  <c r="H20" s="1"/>
  <c r="M20"/>
  <c r="CQ19"/>
  <c r="U19"/>
  <c r="U274" s="1"/>
  <c r="CR18"/>
  <c r="CS18" s="1"/>
  <c r="H18" s="1"/>
  <c r="CQ18"/>
  <c r="CQ17"/>
  <c r="AA17"/>
  <c r="CR17" s="1"/>
  <c r="CS17" s="1"/>
  <c r="H17" s="1"/>
  <c r="Q17"/>
  <c r="CQ16"/>
  <c r="Q16"/>
  <c r="CR16" s="1"/>
  <c r="CS16" s="1"/>
  <c r="H16" s="1"/>
  <c r="CR15"/>
  <c r="CS15" s="1"/>
  <c r="H15" s="1"/>
  <c r="CQ15"/>
  <c r="CQ14"/>
  <c r="AA14"/>
  <c r="AA274" s="1"/>
  <c r="CR13"/>
  <c r="CS13" s="1"/>
  <c r="H13" s="1"/>
  <c r="CQ13"/>
  <c r="AK13"/>
  <c r="AK274" s="1"/>
  <c r="CR12"/>
  <c r="CQ12"/>
  <c r="CS12" s="1"/>
  <c r="H12" s="1"/>
  <c r="AG12"/>
  <c r="AG274" s="1"/>
  <c r="CS11"/>
  <c r="H11" s="1"/>
  <c r="CR11"/>
  <c r="CQ11"/>
  <c r="CR10"/>
  <c r="CQ10"/>
  <c r="CS10" s="1"/>
  <c r="H10" s="1"/>
  <c r="CR9"/>
  <c r="CS9" s="1"/>
  <c r="H9" s="1"/>
  <c r="CQ9"/>
  <c r="CS8"/>
  <c r="H8" s="1"/>
  <c r="CR8"/>
  <c r="CQ8"/>
  <c r="CR7"/>
  <c r="CQ7"/>
  <c r="CS7" s="1"/>
  <c r="H7" s="1"/>
  <c r="Q7"/>
  <c r="CQ6"/>
  <c r="Q6"/>
  <c r="CR6" s="1"/>
  <c r="CS6" s="1"/>
  <c r="H6" s="1"/>
  <c r="CR5"/>
  <c r="CS5" s="1"/>
  <c r="H5" s="1"/>
  <c r="CQ5"/>
  <c r="Q5"/>
  <c r="CR4"/>
  <c r="CQ4"/>
  <c r="CS4" s="1"/>
  <c r="Q4"/>
  <c r="BE195" i="4"/>
  <c r="BD195"/>
  <c r="BC195"/>
  <c r="BB195"/>
  <c r="BA195"/>
  <c r="AZ195"/>
  <c r="AY195"/>
  <c r="AX195"/>
  <c r="AW195"/>
  <c r="AV195"/>
  <c r="AU195"/>
  <c r="AT195"/>
  <c r="AS195"/>
  <c r="AR195"/>
  <c r="AQ195"/>
  <c r="AP195"/>
  <c r="AO195"/>
  <c r="AN195"/>
  <c r="AL195"/>
  <c r="AK195"/>
  <c r="AJ195"/>
  <c r="AI195"/>
  <c r="AH195"/>
  <c r="AG195"/>
  <c r="AF195"/>
  <c r="AE195"/>
  <c r="AD195"/>
  <c r="AB195"/>
  <c r="F195"/>
  <c r="CP194"/>
  <c r="CQ194" s="1"/>
  <c r="H194" s="1"/>
  <c r="CO194"/>
  <c r="CP193"/>
  <c r="CO193"/>
  <c r="CQ193" s="1"/>
  <c r="H193" s="1"/>
  <c r="CP192"/>
  <c r="CO192"/>
  <c r="CQ192" s="1"/>
  <c r="H192" s="1"/>
  <c r="CP191"/>
  <c r="CQ191" s="1"/>
  <c r="H191" s="1"/>
  <c r="CO191"/>
  <c r="CP190"/>
  <c r="CO190"/>
  <c r="CQ190" s="1"/>
  <c r="H190" s="1"/>
  <c r="CP189"/>
  <c r="CO189"/>
  <c r="CQ189" s="1"/>
  <c r="H189" s="1"/>
  <c r="CP188"/>
  <c r="CQ188" s="1"/>
  <c r="H188" s="1"/>
  <c r="CO188"/>
  <c r="CP187"/>
  <c r="CO187"/>
  <c r="CQ187" s="1"/>
  <c r="H187" s="1"/>
  <c r="CO186"/>
  <c r="AA186"/>
  <c r="CP186" s="1"/>
  <c r="CO185"/>
  <c r="AC185"/>
  <c r="CP185" s="1"/>
  <c r="CQ185" s="1"/>
  <c r="H185" s="1"/>
  <c r="AA185"/>
  <c r="Y185"/>
  <c r="I185"/>
  <c r="CP184"/>
  <c r="CO184"/>
  <c r="CQ184" s="1"/>
  <c r="H184" s="1"/>
  <c r="CQ183"/>
  <c r="H183" s="1"/>
  <c r="CP183"/>
  <c r="CO183"/>
  <c r="CP182"/>
  <c r="CO182"/>
  <c r="CQ182" s="1"/>
  <c r="H182" s="1"/>
  <c r="AC182"/>
  <c r="CP181"/>
  <c r="CO181"/>
  <c r="CQ181" s="1"/>
  <c r="H181" s="1"/>
  <c r="CO180"/>
  <c r="AA180"/>
  <c r="CP180" s="1"/>
  <c r="CQ179"/>
  <c r="H179" s="1"/>
  <c r="CP179"/>
  <c r="CO179"/>
  <c r="CP178"/>
  <c r="CO178"/>
  <c r="CQ178" s="1"/>
  <c r="H178" s="1"/>
  <c r="CO177"/>
  <c r="Q177"/>
  <c r="CP177" s="1"/>
  <c r="CO176"/>
  <c r="CQ176" s="1"/>
  <c r="H176" s="1"/>
  <c r="Y176"/>
  <c r="CP176" s="1"/>
  <c r="Q176"/>
  <c r="CO175"/>
  <c r="Q175"/>
  <c r="CP175" s="1"/>
  <c r="CQ174"/>
  <c r="H174" s="1"/>
  <c r="CP174"/>
  <c r="CO174"/>
  <c r="CP173"/>
  <c r="CO173"/>
  <c r="CQ173" s="1"/>
  <c r="H173" s="1"/>
  <c r="AC173"/>
  <c r="Q173"/>
  <c r="CP172"/>
  <c r="CO172"/>
  <c r="CQ172" s="1"/>
  <c r="H172" s="1"/>
  <c r="AC172"/>
  <c r="AC195" s="1"/>
  <c r="Q172"/>
  <c r="CP171"/>
  <c r="CO171"/>
  <c r="CQ171" s="1"/>
  <c r="H171" s="1"/>
  <c r="CO170"/>
  <c r="AM170"/>
  <c r="AM195" s="1"/>
  <c r="AA170"/>
  <c r="CO169"/>
  <c r="CO195" s="1"/>
  <c r="Q169"/>
  <c r="CP169" s="1"/>
  <c r="BK165"/>
  <c r="BJ165"/>
  <c r="BI165"/>
  <c r="BH165"/>
  <c r="BG165"/>
  <c r="BF165"/>
  <c r="BE165"/>
  <c r="BD165"/>
  <c r="BC165"/>
  <c r="BB165"/>
  <c r="BA165"/>
  <c r="AZ165"/>
  <c r="AY165"/>
  <c r="AX165"/>
  <c r="AW165"/>
  <c r="AV165"/>
  <c r="AU165"/>
  <c r="AT165"/>
  <c r="AS165"/>
  <c r="AR165"/>
  <c r="AQ165"/>
  <c r="AP165"/>
  <c r="AO165"/>
  <c r="AN165"/>
  <c r="AL165"/>
  <c r="AJ165"/>
  <c r="AI165"/>
  <c r="AH165"/>
  <c r="AF165"/>
  <c r="AD165"/>
  <c r="AB165"/>
  <c r="F165"/>
  <c r="CQ164"/>
  <c r="H164" s="1"/>
  <c r="CP164"/>
  <c r="CO164"/>
  <c r="CP163"/>
  <c r="CO163"/>
  <c r="CQ163" s="1"/>
  <c r="H163" s="1"/>
  <c r="CP162"/>
  <c r="CO162"/>
  <c r="CQ162" s="1"/>
  <c r="H162" s="1"/>
  <c r="CQ161"/>
  <c r="H161" s="1"/>
  <c r="CP161"/>
  <c r="CO161"/>
  <c r="CP160"/>
  <c r="CO160"/>
  <c r="CQ160" s="1"/>
  <c r="H160" s="1"/>
  <c r="CP159"/>
  <c r="CO159"/>
  <c r="CQ159" s="1"/>
  <c r="H159" s="1"/>
  <c r="CQ158"/>
  <c r="H158" s="1"/>
  <c r="CP158"/>
  <c r="CO158"/>
  <c r="CP157"/>
  <c r="CO157"/>
  <c r="CQ157" s="1"/>
  <c r="H157" s="1"/>
  <c r="CP156"/>
  <c r="CO156"/>
  <c r="CQ156" s="1"/>
  <c r="H156" s="1"/>
  <c r="CQ155"/>
  <c r="H155" s="1"/>
  <c r="CP155"/>
  <c r="CO155"/>
  <c r="CP154"/>
  <c r="CO154"/>
  <c r="CQ154" s="1"/>
  <c r="H154" s="1"/>
  <c r="CO153"/>
  <c r="Q153"/>
  <c r="CP153" s="1"/>
  <c r="CP152"/>
  <c r="CO152"/>
  <c r="CQ152" s="1"/>
  <c r="H152" s="1"/>
  <c r="CQ151"/>
  <c r="H151" s="1"/>
  <c r="CP151"/>
  <c r="CO151"/>
  <c r="CP150"/>
  <c r="CO150"/>
  <c r="CQ150" s="1"/>
  <c r="H150" s="1"/>
  <c r="CP149"/>
  <c r="CO149"/>
  <c r="CQ149" s="1"/>
  <c r="H149" s="1"/>
  <c r="CQ148"/>
  <c r="H148" s="1"/>
  <c r="CP148"/>
  <c r="CO148"/>
  <c r="CO147"/>
  <c r="CQ147" s="1"/>
  <c r="H147" s="1"/>
  <c r="O147"/>
  <c r="CP147" s="1"/>
  <c r="CP146"/>
  <c r="CO146"/>
  <c r="CQ146" s="1"/>
  <c r="H146" s="1"/>
  <c r="CO145"/>
  <c r="AC145"/>
  <c r="CP145" s="1"/>
  <c r="CQ145" s="1"/>
  <c r="H145" s="1"/>
  <c r="CQ144"/>
  <c r="H144" s="1"/>
  <c r="CP144"/>
  <c r="CO144"/>
  <c r="CP143"/>
  <c r="CO143"/>
  <c r="CQ143" s="1"/>
  <c r="H143" s="1"/>
  <c r="CP142"/>
  <c r="CO142"/>
  <c r="CQ142" s="1"/>
  <c r="H142" s="1"/>
  <c r="CQ141"/>
  <c r="H141" s="1"/>
  <c r="CP141"/>
  <c r="CO141"/>
  <c r="CO140"/>
  <c r="AA140"/>
  <c r="CP140" s="1"/>
  <c r="CP139"/>
  <c r="CO139"/>
  <c r="CQ139" s="1"/>
  <c r="H139" s="1"/>
  <c r="CQ138"/>
  <c r="H138" s="1"/>
  <c r="CP138"/>
  <c r="CO138"/>
  <c r="CP137"/>
  <c r="CO137"/>
  <c r="CQ137" s="1"/>
  <c r="H137" s="1"/>
  <c r="CP136"/>
  <c r="CO136"/>
  <c r="CQ136" s="1"/>
  <c r="H136" s="1"/>
  <c r="CO135"/>
  <c r="AG135"/>
  <c r="CP135" s="1"/>
  <c r="CQ135" s="1"/>
  <c r="H135" s="1"/>
  <c r="AA135"/>
  <c r="Y135"/>
  <c r="CP134"/>
  <c r="CO134"/>
  <c r="CQ134" s="1"/>
  <c r="H134" s="1"/>
  <c r="CQ133"/>
  <c r="H133" s="1"/>
  <c r="CP133"/>
  <c r="CO133"/>
  <c r="CP132"/>
  <c r="CO132"/>
  <c r="CQ132" s="1"/>
  <c r="H132" s="1"/>
  <c r="CP131"/>
  <c r="CO131"/>
  <c r="CQ131" s="1"/>
  <c r="H131" s="1"/>
  <c r="CQ130"/>
  <c r="H130" s="1"/>
  <c r="CP130"/>
  <c r="CO130"/>
  <c r="W130"/>
  <c r="CP129"/>
  <c r="CO129"/>
  <c r="CQ129" s="1"/>
  <c r="H129" s="1"/>
  <c r="CP128"/>
  <c r="CO128"/>
  <c r="CQ128" s="1"/>
  <c r="H128" s="1"/>
  <c r="CO127"/>
  <c r="W127"/>
  <c r="CP127" s="1"/>
  <c r="CQ127" s="1"/>
  <c r="H127" s="1"/>
  <c r="CQ126"/>
  <c r="H126" s="1"/>
  <c r="CP126"/>
  <c r="CO126"/>
  <c r="CP125"/>
  <c r="CO125"/>
  <c r="CQ125" s="1"/>
  <c r="H125" s="1"/>
  <c r="CP124"/>
  <c r="CO124"/>
  <c r="CQ124" s="1"/>
  <c r="H124" s="1"/>
  <c r="CQ123"/>
  <c r="H123" s="1"/>
  <c r="CP123"/>
  <c r="CO123"/>
  <c r="CP122"/>
  <c r="CO122"/>
  <c r="CQ122" s="1"/>
  <c r="H122" s="1"/>
  <c r="CP121"/>
  <c r="CO121"/>
  <c r="CQ121" s="1"/>
  <c r="H121" s="1"/>
  <c r="CQ120"/>
  <c r="H120" s="1"/>
  <c r="CP120"/>
  <c r="CO120"/>
  <c r="W120"/>
  <c r="CP119"/>
  <c r="CO119"/>
  <c r="CQ119" s="1"/>
  <c r="H119" s="1"/>
  <c r="CP118"/>
  <c r="CO118"/>
  <c r="CQ118" s="1"/>
  <c r="H118" s="1"/>
  <c r="CO117"/>
  <c r="AK117"/>
  <c r="CP117" s="1"/>
  <c r="CQ117" s="1"/>
  <c r="H117" s="1"/>
  <c r="AC117"/>
  <c r="CO116"/>
  <c r="AC116"/>
  <c r="CP116" s="1"/>
  <c r="CQ116" s="1"/>
  <c r="H116" s="1"/>
  <c r="CP115"/>
  <c r="CQ115" s="1"/>
  <c r="H115" s="1"/>
  <c r="CO115"/>
  <c r="AC115"/>
  <c r="CP114"/>
  <c r="CO114"/>
  <c r="CQ114" s="1"/>
  <c r="H114" s="1"/>
  <c r="AC114"/>
  <c r="Y114"/>
  <c r="CP113"/>
  <c r="CO113"/>
  <c r="CQ113" s="1"/>
  <c r="H113" s="1"/>
  <c r="AK113"/>
  <c r="AK165" s="1"/>
  <c r="AC113"/>
  <c r="CP112"/>
  <c r="CO112"/>
  <c r="CQ112" s="1"/>
  <c r="H112" s="1"/>
  <c r="CO111"/>
  <c r="CQ111" s="1"/>
  <c r="H111" s="1"/>
  <c r="AM111"/>
  <c r="CP111" s="1"/>
  <c r="Y111"/>
  <c r="CO110"/>
  <c r="Y110"/>
  <c r="CP110" s="1"/>
  <c r="CO109"/>
  <c r="CQ109" s="1"/>
  <c r="H109" s="1"/>
  <c r="AC109"/>
  <c r="CP109" s="1"/>
  <c r="CO108"/>
  <c r="W108"/>
  <c r="CP108" s="1"/>
  <c r="CQ108" s="1"/>
  <c r="H108" s="1"/>
  <c r="CP107"/>
  <c r="CQ107" s="1"/>
  <c r="H107" s="1"/>
  <c r="CO107"/>
  <c r="AG107"/>
  <c r="AA107"/>
  <c r="CP106"/>
  <c r="CQ106" s="1"/>
  <c r="H106" s="1"/>
  <c r="CO106"/>
  <c r="CO105"/>
  <c r="Q105"/>
  <c r="CP105" s="1"/>
  <c r="CP104"/>
  <c r="CO104"/>
  <c r="CQ104" s="1"/>
  <c r="H104" s="1"/>
  <c r="CQ103"/>
  <c r="H103" s="1"/>
  <c r="CP103"/>
  <c r="CO103"/>
  <c r="CP102"/>
  <c r="CO102"/>
  <c r="CQ102" s="1"/>
  <c r="H102" s="1"/>
  <c r="W102"/>
  <c r="CP101"/>
  <c r="CO101"/>
  <c r="CQ101" s="1"/>
  <c r="H101" s="1"/>
  <c r="CP100"/>
  <c r="CO100"/>
  <c r="CQ100" s="1"/>
  <c r="H100" s="1"/>
  <c r="CP99"/>
  <c r="CQ99" s="1"/>
  <c r="H99" s="1"/>
  <c r="CO99"/>
  <c r="CP98"/>
  <c r="CO98"/>
  <c r="CQ98" s="1"/>
  <c r="H98" s="1"/>
  <c r="CO97"/>
  <c r="O97"/>
  <c r="CP97" s="1"/>
  <c r="CQ96"/>
  <c r="H96" s="1"/>
  <c r="CP96"/>
  <c r="CO96"/>
  <c r="CP95"/>
  <c r="CO95"/>
  <c r="CQ95" s="1"/>
  <c r="H95" s="1"/>
  <c r="CP94"/>
  <c r="CO94"/>
  <c r="CQ94" s="1"/>
  <c r="H94" s="1"/>
  <c r="CO93"/>
  <c r="AC93"/>
  <c r="CP93" s="1"/>
  <c r="CQ93" s="1"/>
  <c r="H93" s="1"/>
  <c r="CP92"/>
  <c r="CQ92" s="1"/>
  <c r="H92" s="1"/>
  <c r="CO92"/>
  <c r="CO91"/>
  <c r="Y91"/>
  <c r="CP91" s="1"/>
  <c r="CP90"/>
  <c r="CO90"/>
  <c r="CQ90" s="1"/>
  <c r="H90" s="1"/>
  <c r="CQ89"/>
  <c r="H89" s="1"/>
  <c r="CP89"/>
  <c r="CO89"/>
  <c r="CP88"/>
  <c r="CO88"/>
  <c r="CQ88" s="1"/>
  <c r="H88" s="1"/>
  <c r="CP87"/>
  <c r="CO87"/>
  <c r="CQ87" s="1"/>
  <c r="H87" s="1"/>
  <c r="CQ86"/>
  <c r="H86" s="1"/>
  <c r="CP86"/>
  <c r="CO86"/>
  <c r="CP85"/>
  <c r="CO85"/>
  <c r="CQ85" s="1"/>
  <c r="H85" s="1"/>
  <c r="AA85"/>
  <c r="Y85"/>
  <c r="CP84"/>
  <c r="CO84"/>
  <c r="CQ84" s="1"/>
  <c r="H84" s="1"/>
  <c r="Q84"/>
  <c r="CO83"/>
  <c r="CQ83" s="1"/>
  <c r="H83" s="1"/>
  <c r="Q83"/>
  <c r="CP83" s="1"/>
  <c r="CO82"/>
  <c r="AC82"/>
  <c r="CP82" s="1"/>
  <c r="Q82"/>
  <c r="CO81"/>
  <c r="CQ81" s="1"/>
  <c r="H81" s="1"/>
  <c r="Q81"/>
  <c r="CP81" s="1"/>
  <c r="CP80"/>
  <c r="CO80"/>
  <c r="CQ80" s="1"/>
  <c r="H80" s="1"/>
  <c r="CQ79"/>
  <c r="H79" s="1"/>
  <c r="CP79"/>
  <c r="CO79"/>
  <c r="CP78"/>
  <c r="CO78"/>
  <c r="CQ78" s="1"/>
  <c r="H78" s="1"/>
  <c r="CO77"/>
  <c r="Q77"/>
  <c r="CP77" s="1"/>
  <c r="CQ76"/>
  <c r="H76" s="1"/>
  <c r="CP76"/>
  <c r="CO76"/>
  <c r="CP75"/>
  <c r="CO75"/>
  <c r="CQ75" s="1"/>
  <c r="H75" s="1"/>
  <c r="AC75"/>
  <c r="CP74"/>
  <c r="CO74"/>
  <c r="CQ74" s="1"/>
  <c r="H74" s="1"/>
  <c r="CO73"/>
  <c r="CQ73" s="1"/>
  <c r="H73" s="1"/>
  <c r="Q73"/>
  <c r="CP73" s="1"/>
  <c r="CO72"/>
  <c r="Q72"/>
  <c r="CP72" s="1"/>
  <c r="CQ72" s="1"/>
  <c r="H72" s="1"/>
  <c r="CQ71"/>
  <c r="CP71"/>
  <c r="CO71"/>
  <c r="AE71"/>
  <c r="AE165" s="1"/>
  <c r="Q71"/>
  <c r="M71"/>
  <c r="H71"/>
  <c r="CQ70"/>
  <c r="H70" s="1"/>
  <c r="CP70"/>
  <c r="CO70"/>
  <c r="CP69"/>
  <c r="CO69"/>
  <c r="CQ69" s="1"/>
  <c r="H69" s="1"/>
  <c r="Q69"/>
  <c r="CP68"/>
  <c r="CO68"/>
  <c r="CQ68" s="1"/>
  <c r="H68" s="1"/>
  <c r="CO67"/>
  <c r="M67"/>
  <c r="CP67" s="1"/>
  <c r="CO66"/>
  <c r="Q66"/>
  <c r="CP66" s="1"/>
  <c r="CQ66" s="1"/>
  <c r="H66" s="1"/>
  <c r="CQ65"/>
  <c r="H65" s="1"/>
  <c r="CP65"/>
  <c r="CO65"/>
  <c r="Q65"/>
  <c r="CP64"/>
  <c r="CO64"/>
  <c r="CQ64" s="1"/>
  <c r="H64" s="1"/>
  <c r="CP63"/>
  <c r="CO63"/>
  <c r="CQ63" s="1"/>
  <c r="H63" s="1"/>
  <c r="CO62"/>
  <c r="AA62"/>
  <c r="CP62" s="1"/>
  <c r="CQ62" s="1"/>
  <c r="H62" s="1"/>
  <c r="M62"/>
  <c r="CO61"/>
  <c r="Y61"/>
  <c r="CP61" s="1"/>
  <c r="CQ61" s="1"/>
  <c r="H61" s="1"/>
  <c r="Q61"/>
  <c r="CO60"/>
  <c r="Q60"/>
  <c r="CP60" s="1"/>
  <c r="CQ60" s="1"/>
  <c r="H60" s="1"/>
  <c r="CQ59"/>
  <c r="H59" s="1"/>
  <c r="CP59"/>
  <c r="CO59"/>
  <c r="CO58"/>
  <c r="CQ58" s="1"/>
  <c r="H58" s="1"/>
  <c r="Q58"/>
  <c r="CP58" s="1"/>
  <c r="CO57"/>
  <c r="AM57"/>
  <c r="CP57" s="1"/>
  <c r="Q57"/>
  <c r="CO56"/>
  <c r="CQ56" s="1"/>
  <c r="H56" s="1"/>
  <c r="Q56"/>
  <c r="CP56" s="1"/>
  <c r="CP55"/>
  <c r="CO55"/>
  <c r="CQ55" s="1"/>
  <c r="H55" s="1"/>
  <c r="CQ54"/>
  <c r="H54" s="1"/>
  <c r="CP54"/>
  <c r="CO54"/>
  <c r="Q54"/>
  <c r="O54"/>
  <c r="CP53"/>
  <c r="CQ53" s="1"/>
  <c r="H53" s="1"/>
  <c r="CO53"/>
  <c r="Q53"/>
  <c r="CP52"/>
  <c r="CO52"/>
  <c r="CQ52" s="1"/>
  <c r="H52" s="1"/>
  <c r="Q52"/>
  <c r="CP51"/>
  <c r="CO51"/>
  <c r="CQ51" s="1"/>
  <c r="H51" s="1"/>
  <c r="CO50"/>
  <c r="CQ50" s="1"/>
  <c r="H50" s="1"/>
  <c r="W50"/>
  <c r="CP50" s="1"/>
  <c r="Q50"/>
  <c r="CO49"/>
  <c r="AA49"/>
  <c r="CP49" s="1"/>
  <c r="Q49"/>
  <c r="CP48"/>
  <c r="CO48"/>
  <c r="CQ48" s="1"/>
  <c r="H48" s="1"/>
  <c r="CP47"/>
  <c r="CQ47" s="1"/>
  <c r="H47" s="1"/>
  <c r="CO47"/>
  <c r="O47"/>
  <c r="CP46"/>
  <c r="CO46"/>
  <c r="CQ46" s="1"/>
  <c r="H46" s="1"/>
  <c r="O46"/>
  <c r="CP45"/>
  <c r="CO45"/>
  <c r="CQ45" s="1"/>
  <c r="H45" s="1"/>
  <c r="CP44"/>
  <c r="CO44"/>
  <c r="CQ44" s="1"/>
  <c r="H44" s="1"/>
  <c r="CQ43"/>
  <c r="H43" s="1"/>
  <c r="CP43"/>
  <c r="CO43"/>
  <c r="Q43"/>
  <c r="CP42"/>
  <c r="CO42"/>
  <c r="CQ42" s="1"/>
  <c r="H42" s="1"/>
  <c r="AA42"/>
  <c r="CP41"/>
  <c r="CO41"/>
  <c r="CQ41" s="1"/>
  <c r="H41" s="1"/>
  <c r="CO40"/>
  <c r="Q40"/>
  <c r="CP40" s="1"/>
  <c r="CO39"/>
  <c r="Q39"/>
  <c r="CP39" s="1"/>
  <c r="CQ39" s="1"/>
  <c r="H39" s="1"/>
  <c r="CQ38"/>
  <c r="H38" s="1"/>
  <c r="CP38"/>
  <c r="CO38"/>
  <c r="AM38"/>
  <c r="Q38"/>
  <c r="CP37"/>
  <c r="CQ37" s="1"/>
  <c r="H37" s="1"/>
  <c r="CO37"/>
  <c r="Q37"/>
  <c r="CP36"/>
  <c r="CO36"/>
  <c r="CQ36" s="1"/>
  <c r="H36" s="1"/>
  <c r="CO35"/>
  <c r="M35"/>
  <c r="CP35" s="1"/>
  <c r="CO34"/>
  <c r="CQ34" s="1"/>
  <c r="H34" s="1"/>
  <c r="AC34"/>
  <c r="CP34" s="1"/>
  <c r="Q34"/>
  <c r="CO33"/>
  <c r="Q33"/>
  <c r="CP33" s="1"/>
  <c r="CO32"/>
  <c r="M32"/>
  <c r="CP32" s="1"/>
  <c r="CQ32" s="1"/>
  <c r="H32" s="1"/>
  <c r="CP31"/>
  <c r="CQ31" s="1"/>
  <c r="H31" s="1"/>
  <c r="CO31"/>
  <c r="CP30"/>
  <c r="CO30"/>
  <c r="CQ30" s="1"/>
  <c r="H30" s="1"/>
  <c r="CO29"/>
  <c r="CQ29" s="1"/>
  <c r="H29" s="1"/>
  <c r="AM29"/>
  <c r="CP29" s="1"/>
  <c r="AC29"/>
  <c r="Q29"/>
  <c r="CO28"/>
  <c r="Q28"/>
  <c r="CP28" s="1"/>
  <c r="CO27"/>
  <c r="CQ27" s="1"/>
  <c r="H27" s="1"/>
  <c r="M27"/>
  <c r="CP27" s="1"/>
  <c r="CO26"/>
  <c r="M26"/>
  <c r="CP26" s="1"/>
  <c r="CQ26" s="1"/>
  <c r="H26" s="1"/>
  <c r="CP25"/>
  <c r="CQ25" s="1"/>
  <c r="H25" s="1"/>
  <c r="CO25"/>
  <c r="AM25"/>
  <c r="M25"/>
  <c r="CP24"/>
  <c r="CQ24" s="1"/>
  <c r="H24" s="1"/>
  <c r="CO24"/>
  <c r="AC24"/>
  <c r="Q24"/>
  <c r="CP23"/>
  <c r="CQ23" s="1"/>
  <c r="H23" s="1"/>
  <c r="CO23"/>
  <c r="Q23"/>
  <c r="CP22"/>
  <c r="CO22"/>
  <c r="CQ22" s="1"/>
  <c r="H22" s="1"/>
  <c r="CO21"/>
  <c r="Q21"/>
  <c r="CP21" s="1"/>
  <c r="CO20"/>
  <c r="AG20"/>
  <c r="AG165" s="1"/>
  <c r="Q20"/>
  <c r="CO19"/>
  <c r="Q19"/>
  <c r="CP19" s="1"/>
  <c r="CO18"/>
  <c r="Q18"/>
  <c r="CP18" s="1"/>
  <c r="CQ18" s="1"/>
  <c r="H18" s="1"/>
  <c r="CP17"/>
  <c r="CQ17" s="1"/>
  <c r="H17" s="1"/>
  <c r="CO17"/>
  <c r="Q17"/>
  <c r="CP16"/>
  <c r="CO16"/>
  <c r="CQ16" s="1"/>
  <c r="H16" s="1"/>
  <c r="Q16"/>
  <c r="CP15"/>
  <c r="CO15"/>
  <c r="CQ15" s="1"/>
  <c r="H15" s="1"/>
  <c r="CO14"/>
  <c r="Q14"/>
  <c r="CP14" s="1"/>
  <c r="CO13"/>
  <c r="Q13"/>
  <c r="CP13" s="1"/>
  <c r="CQ13" s="1"/>
  <c r="H13" s="1"/>
  <c r="CP12"/>
  <c r="CQ12" s="1"/>
  <c r="H12" s="1"/>
  <c r="CO12"/>
  <c r="AM12"/>
  <c r="AM165" s="1"/>
  <c r="AC12"/>
  <c r="Q12"/>
  <c r="CQ11"/>
  <c r="H11" s="1"/>
  <c r="CP11"/>
  <c r="CO11"/>
  <c r="Q11"/>
  <c r="CP10"/>
  <c r="CQ10" s="1"/>
  <c r="H10" s="1"/>
  <c r="CO10"/>
  <c r="AC10"/>
  <c r="Q10"/>
  <c r="CP9"/>
  <c r="CQ9" s="1"/>
  <c r="H9" s="1"/>
  <c r="CO9"/>
  <c r="AC9"/>
  <c r="Q9"/>
  <c r="CP8"/>
  <c r="CQ8" s="1"/>
  <c r="H8" s="1"/>
  <c r="CO8"/>
  <c r="CP7"/>
  <c r="CO7"/>
  <c r="CQ7" s="1"/>
  <c r="H7" s="1"/>
  <c r="CQ6"/>
  <c r="CP6"/>
  <c r="CO6"/>
  <c r="Q6"/>
  <c r="H6"/>
  <c r="CO5"/>
  <c r="AC5"/>
  <c r="AC165" s="1"/>
  <c r="AA5"/>
  <c r="Q5"/>
  <c r="CP5" s="1"/>
  <c r="CQ5" s="1"/>
  <c r="H5" s="1"/>
  <c r="CQ4"/>
  <c r="CP4"/>
  <c r="CO4"/>
  <c r="CO165" s="1"/>
  <c r="Q4"/>
  <c r="H4"/>
  <c r="FL442" i="6" l="1"/>
  <c r="FL448"/>
  <c r="FL454"/>
  <c r="FL460"/>
  <c r="FL291"/>
  <c r="FL294"/>
  <c r="FL297"/>
  <c r="FL300"/>
  <c r="FL303"/>
  <c r="FL306"/>
  <c r="FL309"/>
  <c r="FL312"/>
  <c r="FL315"/>
  <c r="FL318"/>
  <c r="FL321"/>
  <c r="FL324"/>
  <c r="FL327"/>
  <c r="FL330"/>
  <c r="FL333"/>
  <c r="FL336"/>
  <c r="FL339"/>
  <c r="FL342"/>
  <c r="FL345"/>
  <c r="FL348"/>
  <c r="FL351"/>
  <c r="FL354"/>
  <c r="FL357"/>
  <c r="FL360"/>
  <c r="FL363"/>
  <c r="FL366"/>
  <c r="FL369"/>
  <c r="FL372"/>
  <c r="FL375"/>
  <c r="FL378"/>
  <c r="FL381"/>
  <c r="FL384"/>
  <c r="FL387"/>
  <c r="FL390"/>
  <c r="FL393"/>
  <c r="FL396"/>
  <c r="FL399"/>
  <c r="FL402"/>
  <c r="FL405"/>
  <c r="FL408"/>
  <c r="L408" s="1"/>
  <c r="FL411"/>
  <c r="FL414"/>
  <c r="FL417"/>
  <c r="FL420"/>
  <c r="FL423"/>
  <c r="FL426"/>
  <c r="FL429"/>
  <c r="FL432"/>
  <c r="FL435"/>
  <c r="FL438"/>
  <c r="FL441"/>
  <c r="FL447"/>
  <c r="FL453"/>
  <c r="FL459"/>
  <c r="FL290"/>
  <c r="FL293"/>
  <c r="FL296"/>
  <c r="FL299"/>
  <c r="FL302"/>
  <c r="FL305"/>
  <c r="L305" s="1"/>
  <c r="FL308"/>
  <c r="FL311"/>
  <c r="FL314"/>
  <c r="FL317"/>
  <c r="FL320"/>
  <c r="FL323"/>
  <c r="FL326"/>
  <c r="FL329"/>
  <c r="FL332"/>
  <c r="FL335"/>
  <c r="L335" s="1"/>
  <c r="FL338"/>
  <c r="FL341"/>
  <c r="FL344"/>
  <c r="FL347"/>
  <c r="FL350"/>
  <c r="FL353"/>
  <c r="FL356"/>
  <c r="FL359"/>
  <c r="L359" s="1"/>
  <c r="FL362"/>
  <c r="L362" s="1"/>
  <c r="FL365"/>
  <c r="FL368"/>
  <c r="FL371"/>
  <c r="FL374"/>
  <c r="L374" s="1"/>
  <c r="FL377"/>
  <c r="FL380"/>
  <c r="FL383"/>
  <c r="FL386"/>
  <c r="FL389"/>
  <c r="FL392"/>
  <c r="FL395"/>
  <c r="FL398"/>
  <c r="FL401"/>
  <c r="FL404"/>
  <c r="FL407"/>
  <c r="FL410"/>
  <c r="FL413"/>
  <c r="FL416"/>
  <c r="L416" s="1"/>
  <c r="FL419"/>
  <c r="FL422"/>
  <c r="FL425"/>
  <c r="FL428"/>
  <c r="FL431"/>
  <c r="L431" s="1"/>
  <c r="FL434"/>
  <c r="FL437"/>
  <c r="FL440"/>
  <c r="FL443"/>
  <c r="FL449"/>
  <c r="FL455"/>
  <c r="FL461"/>
  <c r="FI316"/>
  <c r="L96" s="1"/>
  <c r="FI436"/>
  <c r="FI386"/>
  <c r="L339"/>
  <c r="FI397"/>
  <c r="FI450"/>
  <c r="L16" s="1"/>
  <c r="FI460"/>
  <c r="FI308"/>
  <c r="FI345"/>
  <c r="FI364"/>
  <c r="L211" s="1"/>
  <c r="FI394"/>
  <c r="L279" s="1"/>
  <c r="FI396"/>
  <c r="L283" s="1"/>
  <c r="FI428"/>
  <c r="L314"/>
  <c r="L361"/>
  <c r="L412"/>
  <c r="L447"/>
  <c r="FI369"/>
  <c r="L222" s="1"/>
  <c r="FI433"/>
  <c r="FI439"/>
  <c r="L298"/>
  <c r="L357"/>
  <c r="L450"/>
  <c r="FI347"/>
  <c r="FI381"/>
  <c r="L255" s="1"/>
  <c r="FI393"/>
  <c r="L277" s="1"/>
  <c r="FI444"/>
  <c r="FI459"/>
  <c r="L45" s="1"/>
  <c r="L373"/>
  <c r="L377"/>
  <c r="L400"/>
  <c r="L414"/>
  <c r="FI292"/>
  <c r="L55" s="1"/>
  <c r="FI295"/>
  <c r="FI410"/>
  <c r="FI427"/>
  <c r="L387"/>
  <c r="FI297"/>
  <c r="FI343"/>
  <c r="L148" s="1"/>
  <c r="FI368"/>
  <c r="L219" s="1"/>
  <c r="FI395"/>
  <c r="L281" s="1"/>
  <c r="CV12" i="8"/>
  <c r="K12" s="1"/>
  <c r="CV133"/>
  <c r="CV188"/>
  <c r="K188" s="1"/>
  <c r="CV208"/>
  <c r="CT312"/>
  <c r="CT394"/>
  <c r="CV54"/>
  <c r="K54" s="1"/>
  <c r="CV63"/>
  <c r="CV71"/>
  <c r="CV212"/>
  <c r="K212" s="1"/>
  <c r="CV225"/>
  <c r="CV245"/>
  <c r="K245" s="1"/>
  <c r="CT294"/>
  <c r="CT305"/>
  <c r="CT344"/>
  <c r="CT425"/>
  <c r="CV88"/>
  <c r="CV140"/>
  <c r="K140" s="1"/>
  <c r="CV145"/>
  <c r="CV217"/>
  <c r="K217" s="1"/>
  <c r="CT456"/>
  <c r="CV7"/>
  <c r="CV13"/>
  <c r="CV60"/>
  <c r="CV61"/>
  <c r="K63"/>
  <c r="CV72"/>
  <c r="CV89"/>
  <c r="CV113"/>
  <c r="CV128"/>
  <c r="CV134"/>
  <c r="CV139"/>
  <c r="CV148"/>
  <c r="CV171"/>
  <c r="K182"/>
  <c r="CV189"/>
  <c r="CV192"/>
  <c r="CV219"/>
  <c r="CV241"/>
  <c r="CV252"/>
  <c r="CV268"/>
  <c r="CV276"/>
  <c r="CV280"/>
  <c r="CV287"/>
  <c r="CV17"/>
  <c r="CV21"/>
  <c r="CV29"/>
  <c r="CV55"/>
  <c r="CV62"/>
  <c r="CV64"/>
  <c r="CV107"/>
  <c r="CV115"/>
  <c r="CV149"/>
  <c r="CV168"/>
  <c r="CV172"/>
  <c r="CV256"/>
  <c r="CV272"/>
  <c r="K208"/>
  <c r="K11"/>
  <c r="K88"/>
  <c r="K225"/>
  <c r="L84" i="6"/>
  <c r="L97"/>
  <c r="L73"/>
  <c r="L106"/>
  <c r="L129"/>
  <c r="L99"/>
  <c r="L110"/>
  <c r="L116"/>
  <c r="L120"/>
  <c r="L37"/>
  <c r="L108"/>
  <c r="L206"/>
  <c r="L213"/>
  <c r="L247"/>
  <c r="L113"/>
  <c r="L267"/>
  <c r="L58"/>
  <c r="L75"/>
  <c r="L260"/>
  <c r="L266"/>
  <c r="L275"/>
  <c r="L78"/>
  <c r="L131"/>
  <c r="L264"/>
  <c r="L135"/>
  <c r="L171"/>
  <c r="L195"/>
  <c r="L69"/>
  <c r="L95"/>
  <c r="L118"/>
  <c r="L124"/>
  <c r="L132"/>
  <c r="L136"/>
  <c r="L146"/>
  <c r="L151"/>
  <c r="L177"/>
  <c r="L214"/>
  <c r="L257"/>
  <c r="L14"/>
  <c r="L32"/>
  <c r="L63"/>
  <c r="L232"/>
  <c r="L244"/>
  <c r="L8"/>
  <c r="L11"/>
  <c r="L31"/>
  <c r="L48"/>
  <c r="L49"/>
  <c r="L54"/>
  <c r="L71"/>
  <c r="L178"/>
  <c r="L192"/>
  <c r="L259"/>
  <c r="L276"/>
  <c r="L290"/>
  <c r="L423"/>
  <c r="L29"/>
  <c r="L59"/>
  <c r="L109"/>
  <c r="L115"/>
  <c r="L134"/>
  <c r="L197"/>
  <c r="L212"/>
  <c r="L223"/>
  <c r="L246"/>
  <c r="L10"/>
  <c r="L56"/>
  <c r="L94"/>
  <c r="L133"/>
  <c r="FI299"/>
  <c r="L66" s="1"/>
  <c r="L105"/>
  <c r="FI341"/>
  <c r="L142" s="1"/>
  <c r="L153"/>
  <c r="FI358"/>
  <c r="L185" s="1"/>
  <c r="L231"/>
  <c r="L236"/>
  <c r="L261"/>
  <c r="FI400"/>
  <c r="L47"/>
  <c r="L74"/>
  <c r="L114"/>
  <c r="L161"/>
  <c r="L26"/>
  <c r="L35"/>
  <c r="L53"/>
  <c r="L321"/>
  <c r="L324"/>
  <c r="L331"/>
  <c r="L346"/>
  <c r="L371"/>
  <c r="L375"/>
  <c r="L380"/>
  <c r="L391"/>
  <c r="FI312"/>
  <c r="L91" s="1"/>
  <c r="L152"/>
  <c r="L174"/>
  <c r="FI372"/>
  <c r="L228" s="1"/>
  <c r="L271"/>
  <c r="L20"/>
  <c r="L67"/>
  <c r="L159"/>
  <c r="L176"/>
  <c r="L188"/>
  <c r="FI401"/>
  <c r="L299"/>
  <c r="L348"/>
  <c r="L352"/>
  <c r="L358"/>
  <c r="L65"/>
  <c r="L87"/>
  <c r="L182"/>
  <c r="L250"/>
  <c r="L72"/>
  <c r="FI311"/>
  <c r="L89" s="1"/>
  <c r="L92"/>
  <c r="L160"/>
  <c r="L175"/>
  <c r="L181"/>
  <c r="L237"/>
  <c r="L256"/>
  <c r="L398"/>
  <c r="L415"/>
  <c r="L24"/>
  <c r="L461"/>
  <c r="L451"/>
  <c r="L64"/>
  <c r="L112"/>
  <c r="L88"/>
  <c r="L119"/>
  <c r="L137"/>
  <c r="L224"/>
  <c r="CQ4" i="7"/>
  <c r="H4" s="1"/>
  <c r="CQ19"/>
  <c r="H19" s="1"/>
  <c r="CQ38"/>
  <c r="H38" s="1"/>
  <c r="CQ41"/>
  <c r="H41" s="1"/>
  <c r="CQ43"/>
  <c r="H43" s="1"/>
  <c r="CP57"/>
  <c r="CP82"/>
  <c r="CQ89"/>
  <c r="H89" s="1"/>
  <c r="CQ101"/>
  <c r="H101" s="1"/>
  <c r="CP111"/>
  <c r="CQ113"/>
  <c r="H113" s="1"/>
  <c r="CQ128"/>
  <c r="H128" s="1"/>
  <c r="CQ138"/>
  <c r="H138" s="1"/>
  <c r="CQ144"/>
  <c r="H144" s="1"/>
  <c r="CQ150"/>
  <c r="H150" s="1"/>
  <c r="CQ156"/>
  <c r="H156" s="1"/>
  <c r="CQ178"/>
  <c r="H178" s="1"/>
  <c r="CQ181"/>
  <c r="H181" s="1"/>
  <c r="CQ184"/>
  <c r="H184" s="1"/>
  <c r="CP10"/>
  <c r="CQ40"/>
  <c r="H40" s="1"/>
  <c r="CQ130"/>
  <c r="H130" s="1"/>
  <c r="CP61"/>
  <c r="CQ66"/>
  <c r="H66" s="1"/>
  <c r="CQ97"/>
  <c r="H97" s="1"/>
  <c r="CQ155"/>
  <c r="H155" s="1"/>
  <c r="CQ173"/>
  <c r="H173" s="1"/>
  <c r="CQ102"/>
  <c r="H102" s="1"/>
  <c r="CQ107"/>
  <c r="H107" s="1"/>
  <c r="CP114"/>
  <c r="CQ124"/>
  <c r="H124" s="1"/>
  <c r="CQ146"/>
  <c r="H146" s="1"/>
  <c r="CQ151"/>
  <c r="H151" s="1"/>
  <c r="CQ11"/>
  <c r="H11" s="1"/>
  <c r="CQ15"/>
  <c r="H15" s="1"/>
  <c r="CQ37"/>
  <c r="H37" s="1"/>
  <c r="CQ26"/>
  <c r="H26" s="1"/>
  <c r="CQ44"/>
  <c r="H44" s="1"/>
  <c r="CQ55"/>
  <c r="H55" s="1"/>
  <c r="CQ60"/>
  <c r="H60" s="1"/>
  <c r="CQ93"/>
  <c r="H93" s="1"/>
  <c r="CQ96"/>
  <c r="H96" s="1"/>
  <c r="CQ120"/>
  <c r="H120" s="1"/>
  <c r="CQ123"/>
  <c r="H123" s="1"/>
  <c r="CQ134"/>
  <c r="H134" s="1"/>
  <c r="CQ136"/>
  <c r="H136" s="1"/>
  <c r="CQ142"/>
  <c r="H142" s="1"/>
  <c r="CP162"/>
  <c r="CQ162" s="1"/>
  <c r="H162" s="1"/>
  <c r="CQ179"/>
  <c r="H179" s="1"/>
  <c r="CQ182"/>
  <c r="H182" s="1"/>
  <c r="CQ10"/>
  <c r="H10" s="1"/>
  <c r="CQ23"/>
  <c r="H23" s="1"/>
  <c r="CP29"/>
  <c r="CQ32"/>
  <c r="H32" s="1"/>
  <c r="CQ52"/>
  <c r="H52" s="1"/>
  <c r="CQ69"/>
  <c r="H69" s="1"/>
  <c r="CQ72"/>
  <c r="H72" s="1"/>
  <c r="CQ84"/>
  <c r="H84" s="1"/>
  <c r="CQ110"/>
  <c r="H110" s="1"/>
  <c r="CQ114"/>
  <c r="H114" s="1"/>
  <c r="CQ116"/>
  <c r="H116" s="1"/>
  <c r="CP135"/>
  <c r="CQ135" s="1"/>
  <c r="H135" s="1"/>
  <c r="CQ145"/>
  <c r="H145" s="1"/>
  <c r="CQ165"/>
  <c r="H165" s="1"/>
  <c r="CP175"/>
  <c r="CQ175" s="1"/>
  <c r="H175" s="1"/>
  <c r="CQ24"/>
  <c r="H24" s="1"/>
  <c r="CQ31"/>
  <c r="H31" s="1"/>
  <c r="CP34"/>
  <c r="CQ34" s="1"/>
  <c r="H34" s="1"/>
  <c r="CQ61"/>
  <c r="H61" s="1"/>
  <c r="CQ74"/>
  <c r="H74" s="1"/>
  <c r="CQ85"/>
  <c r="H85" s="1"/>
  <c r="CQ90"/>
  <c r="H90" s="1"/>
  <c r="CQ98"/>
  <c r="H98" s="1"/>
  <c r="CQ112"/>
  <c r="H112" s="1"/>
  <c r="CQ125"/>
  <c r="H125" s="1"/>
  <c r="CQ137"/>
  <c r="H137" s="1"/>
  <c r="CQ139"/>
  <c r="H139" s="1"/>
  <c r="CQ152"/>
  <c r="H152" s="1"/>
  <c r="CQ157"/>
  <c r="H157" s="1"/>
  <c r="CQ177"/>
  <c r="H177" s="1"/>
  <c r="CQ180"/>
  <c r="H180" s="1"/>
  <c r="CQ183"/>
  <c r="H183" s="1"/>
  <c r="CQ12"/>
  <c r="H12" s="1"/>
  <c r="CQ17"/>
  <c r="H17" s="1"/>
  <c r="CQ22"/>
  <c r="H22" s="1"/>
  <c r="CQ25"/>
  <c r="H25" s="1"/>
  <c r="CQ36"/>
  <c r="H36" s="1"/>
  <c r="CQ51"/>
  <c r="H51" s="1"/>
  <c r="CQ68"/>
  <c r="H68" s="1"/>
  <c r="CQ73"/>
  <c r="H73" s="1"/>
  <c r="CQ78"/>
  <c r="H78" s="1"/>
  <c r="CQ87"/>
  <c r="H87" s="1"/>
  <c r="CQ95"/>
  <c r="H95" s="1"/>
  <c r="CQ100"/>
  <c r="H100" s="1"/>
  <c r="CQ111"/>
  <c r="H111" s="1"/>
  <c r="CP117"/>
  <c r="CQ117" s="1"/>
  <c r="H117" s="1"/>
  <c r="CQ122"/>
  <c r="H122" s="1"/>
  <c r="CQ127"/>
  <c r="H127" s="1"/>
  <c r="CQ132"/>
  <c r="H132" s="1"/>
  <c r="CQ149"/>
  <c r="H149" s="1"/>
  <c r="CQ161"/>
  <c r="H161" s="1"/>
  <c r="CQ171"/>
  <c r="H171" s="1"/>
  <c r="CQ7"/>
  <c r="H7" s="1"/>
  <c r="CQ9"/>
  <c r="H9" s="1"/>
  <c r="CQ14"/>
  <c r="H14" s="1"/>
  <c r="CQ80"/>
  <c r="H80" s="1"/>
  <c r="CQ39"/>
  <c r="H39" s="1"/>
  <c r="CQ46"/>
  <c r="H46" s="1"/>
  <c r="CQ48"/>
  <c r="H48" s="1"/>
  <c r="CQ62"/>
  <c r="H62" s="1"/>
  <c r="CQ75"/>
  <c r="H75" s="1"/>
  <c r="CQ94"/>
  <c r="H94" s="1"/>
  <c r="CQ104"/>
  <c r="H104" s="1"/>
  <c r="CQ108"/>
  <c r="H108" s="1"/>
  <c r="CQ119"/>
  <c r="H119" s="1"/>
  <c r="CQ121"/>
  <c r="H121" s="1"/>
  <c r="CQ129"/>
  <c r="H129" s="1"/>
  <c r="CQ131"/>
  <c r="H131" s="1"/>
  <c r="CQ143"/>
  <c r="H143" s="1"/>
  <c r="CQ174"/>
  <c r="H174" s="1"/>
  <c r="CQ49"/>
  <c r="H49" s="1"/>
  <c r="CQ57"/>
  <c r="H57" s="1"/>
  <c r="CQ81"/>
  <c r="H81" s="1"/>
  <c r="CQ147"/>
  <c r="H147" s="1"/>
  <c r="CQ167"/>
  <c r="H167" s="1"/>
  <c r="CQ83"/>
  <c r="H83" s="1"/>
  <c r="CQ105"/>
  <c r="H105" s="1"/>
  <c r="CQ109"/>
  <c r="H109" s="1"/>
  <c r="CQ28"/>
  <c r="H28" s="1"/>
  <c r="CQ33"/>
  <c r="H33" s="1"/>
  <c r="CQ166"/>
  <c r="H166" s="1"/>
  <c r="CQ176"/>
  <c r="H176" s="1"/>
  <c r="CQ21"/>
  <c r="H21" s="1"/>
  <c r="CQ35"/>
  <c r="H35" s="1"/>
  <c r="CQ50"/>
  <c r="H50" s="1"/>
  <c r="CQ56"/>
  <c r="H56" s="1"/>
  <c r="CQ67"/>
  <c r="H67" s="1"/>
  <c r="CQ77"/>
  <c r="H77" s="1"/>
  <c r="CQ82"/>
  <c r="H82" s="1"/>
  <c r="CQ170"/>
  <c r="H170" s="1"/>
  <c r="CQ16"/>
  <c r="H16" s="1"/>
  <c r="CQ27"/>
  <c r="H27" s="1"/>
  <c r="CQ29"/>
  <c r="H29" s="1"/>
  <c r="CQ58"/>
  <c r="H58" s="1"/>
  <c r="CQ91"/>
  <c r="H91" s="1"/>
  <c r="CQ140"/>
  <c r="H140" s="1"/>
  <c r="CQ153"/>
  <c r="H153" s="1"/>
  <c r="CP20"/>
  <c r="CQ20" s="1"/>
  <c r="H20" s="1"/>
  <c r="CQ159"/>
  <c r="CP160"/>
  <c r="CQ160" s="1"/>
  <c r="H160" s="1"/>
  <c r="L310" i="6"/>
  <c r="L369"/>
  <c r="L396"/>
  <c r="L379"/>
  <c r="L292"/>
  <c r="L308"/>
  <c r="L427"/>
  <c r="L436"/>
  <c r="L444"/>
  <c r="L294"/>
  <c r="L300"/>
  <c r="L365"/>
  <c r="L343"/>
  <c r="L57"/>
  <c r="L167"/>
  <c r="L291"/>
  <c r="L381"/>
  <c r="L392"/>
  <c r="L434"/>
  <c r="L441"/>
  <c r="L463"/>
  <c r="L198"/>
  <c r="L345"/>
  <c r="L433"/>
  <c r="L296"/>
  <c r="L309"/>
  <c r="L404"/>
  <c r="L409"/>
  <c r="L454"/>
  <c r="L320"/>
  <c r="L323"/>
  <c r="L329"/>
  <c r="L333"/>
  <c r="L337"/>
  <c r="L342"/>
  <c r="L360"/>
  <c r="L429"/>
  <c r="L432"/>
  <c r="L295"/>
  <c r="L349"/>
  <c r="L421"/>
  <c r="L453"/>
  <c r="L458"/>
  <c r="L459"/>
  <c r="L98"/>
  <c r="L307"/>
  <c r="L315"/>
  <c r="L347"/>
  <c r="L356"/>
  <c r="L366"/>
  <c r="L420"/>
  <c r="L430"/>
  <c r="L440"/>
  <c r="L448"/>
  <c r="L460"/>
  <c r="L311"/>
  <c r="L344"/>
  <c r="L363"/>
  <c r="L368"/>
  <c r="L385"/>
  <c r="L411"/>
  <c r="L419"/>
  <c r="L439"/>
  <c r="L452"/>
  <c r="L457"/>
  <c r="L462"/>
  <c r="L319"/>
  <c r="L322"/>
  <c r="L328"/>
  <c r="L332"/>
  <c r="L336"/>
  <c r="L341"/>
  <c r="L367"/>
  <c r="L382"/>
  <c r="L390"/>
  <c r="L410"/>
  <c r="L413"/>
  <c r="L418"/>
  <c r="L428"/>
  <c r="L437"/>
  <c r="L449"/>
  <c r="L293"/>
  <c r="L301"/>
  <c r="L313"/>
  <c r="L350"/>
  <c r="L364"/>
  <c r="L395"/>
  <c r="L397"/>
  <c r="L406"/>
  <c r="L445"/>
  <c r="L312"/>
  <c r="L297"/>
  <c r="L394"/>
  <c r="L393"/>
  <c r="L13"/>
  <c r="CS111" i="5"/>
  <c r="H111" s="1"/>
  <c r="CS146"/>
  <c r="H146" s="1"/>
  <c r="CS174"/>
  <c r="H174" s="1"/>
  <c r="H4"/>
  <c r="W274"/>
  <c r="AA310"/>
  <c r="CR14"/>
  <c r="CS14" s="1"/>
  <c r="H14" s="1"/>
  <c r="CR19"/>
  <c r="CS19" s="1"/>
  <c r="H19" s="1"/>
  <c r="CR285"/>
  <c r="CS285" s="1"/>
  <c r="H285" s="1"/>
  <c r="CQ274"/>
  <c r="CQ313" s="1"/>
  <c r="CS278"/>
  <c r="CR28"/>
  <c r="CS28" s="1"/>
  <c r="H28" s="1"/>
  <c r="CP165" i="4"/>
  <c r="CQ40"/>
  <c r="H40" s="1"/>
  <c r="CQ49"/>
  <c r="H49" s="1"/>
  <c r="CQ67"/>
  <c r="H67" s="1"/>
  <c r="CO198"/>
  <c r="CQ14"/>
  <c r="H14" s="1"/>
  <c r="G165" s="1"/>
  <c r="CQ19"/>
  <c r="H19" s="1"/>
  <c r="CQ28"/>
  <c r="H28" s="1"/>
  <c r="CQ33"/>
  <c r="H33" s="1"/>
  <c r="CQ57"/>
  <c r="H57" s="1"/>
  <c r="CQ77"/>
  <c r="H77" s="1"/>
  <c r="CQ82"/>
  <c r="H82" s="1"/>
  <c r="CQ97"/>
  <c r="H97" s="1"/>
  <c r="CQ105"/>
  <c r="H105" s="1"/>
  <c r="CQ110"/>
  <c r="H110" s="1"/>
  <c r="CQ21"/>
  <c r="H21" s="1"/>
  <c r="CQ35"/>
  <c r="H35" s="1"/>
  <c r="CQ91"/>
  <c r="H91" s="1"/>
  <c r="CQ140"/>
  <c r="H140" s="1"/>
  <c r="CQ153"/>
  <c r="H153" s="1"/>
  <c r="CQ175"/>
  <c r="H175" s="1"/>
  <c r="CQ180"/>
  <c r="H180" s="1"/>
  <c r="CQ177"/>
  <c r="H177" s="1"/>
  <c r="CQ186"/>
  <c r="H186" s="1"/>
  <c r="CP20"/>
  <c r="CQ20" s="1"/>
  <c r="H20" s="1"/>
  <c r="CQ169"/>
  <c r="CP170"/>
  <c r="CQ170" s="1"/>
  <c r="H170" s="1"/>
  <c r="L241" i="6" l="1"/>
  <c r="L252"/>
  <c r="L40"/>
  <c r="L12"/>
  <c r="L15"/>
  <c r="L245"/>
  <c r="L150"/>
  <c r="L103"/>
  <c r="L383"/>
  <c r="L318"/>
  <c r="L23"/>
  <c r="L262"/>
  <c r="L273"/>
  <c r="L278"/>
  <c r="L209"/>
  <c r="L80"/>
  <c r="L270"/>
  <c r="L205"/>
  <c r="L27"/>
  <c r="L370"/>
  <c r="L268"/>
  <c r="L158"/>
  <c r="L28"/>
  <c r="L199"/>
  <c r="L107"/>
  <c r="L130"/>
  <c r="L240"/>
  <c r="L251"/>
  <c r="L143"/>
  <c r="L126"/>
  <c r="L200"/>
  <c r="L210"/>
  <c r="L52"/>
  <c r="L253"/>
  <c r="L41"/>
  <c r="L157"/>
  <c r="L435"/>
  <c r="L83"/>
  <c r="L190"/>
  <c r="L42"/>
  <c r="L39"/>
  <c r="L184"/>
  <c r="L221"/>
  <c r="L30"/>
  <c r="L169"/>
  <c r="L170"/>
  <c r="L306"/>
  <c r="L317"/>
  <c r="L234"/>
  <c r="L111"/>
  <c r="L196"/>
  <c r="L202"/>
  <c r="L44"/>
  <c r="L172"/>
  <c r="L17"/>
  <c r="L258"/>
  <c r="L163"/>
  <c r="L19"/>
  <c r="L125"/>
  <c r="L193"/>
  <c r="L407"/>
  <c r="L304"/>
  <c r="L60"/>
  <c r="L302"/>
  <c r="L378"/>
  <c r="L338"/>
  <c r="L446"/>
  <c r="L82"/>
  <c r="L139"/>
  <c r="L173"/>
  <c r="L456"/>
  <c r="L334"/>
  <c r="L187"/>
  <c r="L191"/>
  <c r="L38"/>
  <c r="L194"/>
  <c r="L164"/>
  <c r="L100"/>
  <c r="L207"/>
  <c r="L93"/>
  <c r="L204"/>
  <c r="L287"/>
  <c r="L225"/>
  <c r="L122"/>
  <c r="L121"/>
  <c r="L85"/>
  <c r="L180"/>
  <c r="L217"/>
  <c r="L62"/>
  <c r="L422"/>
  <c r="L303"/>
  <c r="L354"/>
  <c r="L388"/>
  <c r="L424"/>
  <c r="L230"/>
  <c r="L285"/>
  <c r="L201"/>
  <c r="L288"/>
  <c r="L218"/>
  <c r="L46"/>
  <c r="L104"/>
  <c r="L186"/>
  <c r="L149"/>
  <c r="L68"/>
  <c r="L208"/>
  <c r="L249"/>
  <c r="L280"/>
  <c r="L86"/>
  <c r="L284"/>
  <c r="L90"/>
  <c r="L70"/>
  <c r="L22"/>
  <c r="L145"/>
  <c r="L189"/>
  <c r="L372"/>
  <c r="L401"/>
  <c r="L351"/>
  <c r="L384"/>
  <c r="L128"/>
  <c r="L216"/>
  <c r="L81"/>
  <c r="L426"/>
  <c r="L154"/>
  <c r="L425"/>
  <c r="L101"/>
  <c r="L233"/>
  <c r="L34"/>
  <c r="L248"/>
  <c r="L326"/>
  <c r="L403"/>
  <c r="L399"/>
  <c r="L229"/>
  <c r="L138"/>
  <c r="L243"/>
  <c r="L226"/>
  <c r="L33"/>
  <c r="L144"/>
  <c r="L51"/>
  <c r="L123"/>
  <c r="L227"/>
  <c r="L36"/>
  <c r="L265"/>
  <c r="L165"/>
  <c r="L166"/>
  <c r="L254"/>
  <c r="L162"/>
  <c r="L156"/>
  <c r="L238"/>
  <c r="L43"/>
  <c r="L274"/>
  <c r="L455"/>
  <c r="L340"/>
  <c r="L438"/>
  <c r="L355"/>
  <c r="L325"/>
  <c r="L405"/>
  <c r="L353"/>
  <c r="L147"/>
  <c r="L282"/>
  <c r="L183"/>
  <c r="L215"/>
  <c r="L263"/>
  <c r="L140"/>
  <c r="L21"/>
  <c r="L50"/>
  <c r="L327"/>
  <c r="L443"/>
  <c r="L286"/>
  <c r="L376"/>
  <c r="L389"/>
  <c r="L402"/>
  <c r="L330"/>
  <c r="L117"/>
  <c r="L127"/>
  <c r="L77"/>
  <c r="L155"/>
  <c r="L239"/>
  <c r="L179"/>
  <c r="L79"/>
  <c r="L242"/>
  <c r="L18"/>
  <c r="L102"/>
  <c r="L203"/>
  <c r="L235"/>
  <c r="L269"/>
  <c r="L76"/>
  <c r="L25"/>
  <c r="L61"/>
  <c r="L141"/>
  <c r="L316"/>
  <c r="L289"/>
  <c r="L168"/>
  <c r="L272"/>
  <c r="L386"/>
  <c r="L442"/>
  <c r="L417"/>
  <c r="L220"/>
  <c r="H159" i="7"/>
  <c r="L9" i="6"/>
  <c r="CR274" i="5"/>
  <c r="CR313" s="1"/>
  <c r="CS313" s="1"/>
  <c r="G274"/>
  <c r="CS274"/>
  <c r="CR310"/>
  <c r="CS310"/>
  <c r="H278"/>
  <c r="G310" s="1"/>
  <c r="CQ195" i="4"/>
  <c r="G195" s="1"/>
  <c r="H196" s="1"/>
  <c r="H169"/>
  <c r="CP195"/>
  <c r="CP198" s="1"/>
  <c r="CQ198" s="1"/>
  <c r="CQ165"/>
  <c r="G311" i="5" l="1"/>
</calcChain>
</file>

<file path=xl/comments1.xml><?xml version="1.0" encoding="utf-8"?>
<comments xmlns="http://schemas.openxmlformats.org/spreadsheetml/2006/main">
  <authors>
    <author>Windows User</author>
  </authors>
  <commentList>
    <comment ref="K4" authorId="0">
      <text>
        <r>
          <rPr>
            <b/>
            <sz val="9"/>
            <color indexed="81"/>
            <rFont val="Tahoma"/>
            <family val="2"/>
          </rPr>
          <t>Windows User:</t>
        </r>
        <r>
          <rPr>
            <sz val="9"/>
            <color indexed="81"/>
            <rFont val="Tahoma"/>
            <family val="2"/>
          </rPr>
          <t xml:space="preserve">
16/08/2020
9,000/-</t>
        </r>
      </text>
    </comment>
    <comment ref="M4" authorId="0">
      <text>
        <r>
          <rPr>
            <b/>
            <sz val="9"/>
            <color indexed="81"/>
            <rFont val="Tahoma"/>
            <family val="2"/>
          </rPr>
          <t>Windows User:</t>
        </r>
        <r>
          <rPr>
            <sz val="9"/>
            <color indexed="81"/>
            <rFont val="Tahoma"/>
            <family val="2"/>
          </rPr>
          <t xml:space="preserve">
16/08/2020
9,000/-</t>
        </r>
      </text>
    </comment>
    <comment ref="O4" authorId="0">
      <text>
        <r>
          <rPr>
            <b/>
            <sz val="9"/>
            <color indexed="81"/>
            <rFont val="Tahoma"/>
            <family val="2"/>
          </rPr>
          <t>Windows User:</t>
        </r>
        <r>
          <rPr>
            <sz val="9"/>
            <color indexed="81"/>
            <rFont val="Tahoma"/>
            <family val="2"/>
          </rPr>
          <t xml:space="preserve">
16/08/2020
9,000/-</t>
        </r>
      </text>
    </comment>
    <comment ref="Q4" authorId="0">
      <text>
        <r>
          <rPr>
            <b/>
            <sz val="9"/>
            <color indexed="81"/>
            <rFont val="Tahoma"/>
            <family val="2"/>
          </rPr>
          <t>Windows User:</t>
        </r>
        <r>
          <rPr>
            <sz val="9"/>
            <color indexed="81"/>
            <rFont val="Tahoma"/>
            <family val="2"/>
          </rPr>
          <t xml:space="preserve">
16/08/2020
9,000/-
07/10/20
8950
O/fee=6500
Paid to Oct/20</t>
        </r>
      </text>
    </comment>
    <comment ref="W4" authorId="0">
      <text>
        <r>
          <rPr>
            <b/>
            <sz val="9"/>
            <color indexed="81"/>
            <rFont val="Tahoma"/>
            <family val="2"/>
          </rPr>
          <t>Windows User:</t>
        </r>
        <r>
          <rPr>
            <sz val="9"/>
            <color indexed="81"/>
            <rFont val="Tahoma"/>
            <family val="2"/>
          </rPr>
          <t xml:space="preserve">
07/10/20
8950
11,120/-
O/fee=6,500
Oct=4,620/-</t>
        </r>
      </text>
    </comment>
    <comment ref="Y4" authorId="0">
      <text>
        <r>
          <rPr>
            <b/>
            <sz val="9"/>
            <color indexed="81"/>
            <rFont val="Tahoma"/>
            <family val="2"/>
          </rPr>
          <t>Windows User:</t>
        </r>
        <r>
          <rPr>
            <sz val="9"/>
            <color indexed="81"/>
            <rFont val="Tahoma"/>
            <family val="2"/>
          </rPr>
          <t xml:space="preserve">
09/11/2020
by bkash
C=4620
H=2130
T=6750</t>
        </r>
      </text>
    </comment>
    <comment ref="AA4" authorId="0">
      <text>
        <r>
          <rPr>
            <b/>
            <sz val="9"/>
            <color indexed="81"/>
            <rFont val="Tahoma"/>
            <family val="2"/>
          </rPr>
          <t>Windows User:</t>
        </r>
        <r>
          <rPr>
            <sz val="9"/>
            <color indexed="81"/>
            <rFont val="Tahoma"/>
            <family val="2"/>
          </rPr>
          <t xml:space="preserve">
25/01/21
8951
Dec + Janu/21
Paid in Janu/21</t>
        </r>
      </text>
    </comment>
    <comment ref="AC4" authorId="0">
      <text>
        <r>
          <rPr>
            <b/>
            <sz val="9"/>
            <color indexed="81"/>
            <rFont val="Tahoma"/>
            <family val="2"/>
          </rPr>
          <t>Windows User:</t>
        </r>
        <r>
          <rPr>
            <sz val="9"/>
            <color indexed="81"/>
            <rFont val="Tahoma"/>
            <family val="2"/>
          </rPr>
          <t xml:space="preserve">
25/01/21
8951
Dec + Janu/21
Paid in Janu/21</t>
        </r>
      </text>
    </comment>
    <comment ref="G5" authorId="0">
      <text>
        <r>
          <rPr>
            <b/>
            <sz val="9"/>
            <color indexed="81"/>
            <rFont val="Tahoma"/>
            <family val="2"/>
          </rPr>
          <t>Windows User:</t>
        </r>
        <r>
          <rPr>
            <sz val="9"/>
            <color indexed="81"/>
            <rFont val="Tahoma"/>
            <family val="2"/>
          </rPr>
          <t xml:space="preserve">
Less-1,000/-</t>
        </r>
      </text>
    </comment>
    <comment ref="K5" authorId="0">
      <text>
        <r>
          <rPr>
            <b/>
            <sz val="9"/>
            <color indexed="81"/>
            <rFont val="Tahoma"/>
            <family val="2"/>
          </rPr>
          <t>Windows User:</t>
        </r>
        <r>
          <rPr>
            <sz val="9"/>
            <color indexed="81"/>
            <rFont val="Tahoma"/>
            <family val="2"/>
          </rPr>
          <t xml:space="preserve">
16/08/2020
9,000/-</t>
        </r>
      </text>
    </comment>
    <comment ref="M5" authorId="0">
      <text>
        <r>
          <rPr>
            <b/>
            <sz val="9"/>
            <color indexed="81"/>
            <rFont val="Tahoma"/>
            <family val="2"/>
          </rPr>
          <t>Windows User:</t>
        </r>
        <r>
          <rPr>
            <sz val="9"/>
            <color indexed="81"/>
            <rFont val="Tahoma"/>
            <family val="2"/>
          </rPr>
          <t xml:space="preserve">
16/08/2020
9,000/-</t>
        </r>
      </text>
    </comment>
    <comment ref="O5" authorId="0">
      <text>
        <r>
          <rPr>
            <b/>
            <sz val="9"/>
            <color indexed="81"/>
            <rFont val="Tahoma"/>
            <family val="2"/>
          </rPr>
          <t>Windows User:</t>
        </r>
        <r>
          <rPr>
            <sz val="9"/>
            <color indexed="81"/>
            <rFont val="Tahoma"/>
            <family val="2"/>
          </rPr>
          <t xml:space="preserve">
16/08/2020
9,000/-</t>
        </r>
      </text>
    </comment>
    <comment ref="Q5" authorId="0">
      <text>
        <r>
          <rPr>
            <b/>
            <sz val="9"/>
            <color indexed="81"/>
            <rFont val="Tahoma"/>
            <family val="2"/>
          </rPr>
          <t>Windows User:</t>
        </r>
        <r>
          <rPr>
            <sz val="9"/>
            <color indexed="81"/>
            <rFont val="Tahoma"/>
            <family val="2"/>
          </rPr>
          <t xml:space="preserve">
16/08/2020
9,000/-
07/10/20
8902
6,500/-
Paid to Oct/20</t>
        </r>
      </text>
    </comment>
    <comment ref="W5" authorId="0">
      <text>
        <r>
          <rPr>
            <b/>
            <sz val="9"/>
            <color indexed="81"/>
            <rFont val="Tahoma"/>
            <family val="2"/>
          </rPr>
          <t>Windows User:</t>
        </r>
        <r>
          <rPr>
            <sz val="9"/>
            <color indexed="81"/>
            <rFont val="Tahoma"/>
            <family val="2"/>
          </rPr>
          <t xml:space="preserve">
07/10/20
8902
O/fee-6500
Oct=3420
Nov=700</t>
        </r>
      </text>
    </comment>
    <comment ref="Y5" authorId="0">
      <text>
        <r>
          <rPr>
            <b/>
            <sz val="9"/>
            <color indexed="81"/>
            <rFont val="Tahoma"/>
            <family val="2"/>
          </rPr>
          <t>Windows User:</t>
        </r>
        <r>
          <rPr>
            <sz val="9"/>
            <color indexed="81"/>
            <rFont val="Tahoma"/>
            <family val="2"/>
          </rPr>
          <t xml:space="preserve">
07/11/2020
8903
</t>
        </r>
      </text>
    </comment>
    <comment ref="AA5" authorId="0">
      <text>
        <r>
          <rPr>
            <b/>
            <sz val="9"/>
            <color indexed="81"/>
            <rFont val="Tahoma"/>
            <family val="2"/>
          </rPr>
          <t>Windows User:</t>
        </r>
        <r>
          <rPr>
            <sz val="9"/>
            <color indexed="81"/>
            <rFont val="Tahoma"/>
            <family val="2"/>
          </rPr>
          <t xml:space="preserve">
05/12/2020
8904
24/12/2020
8905
January/20
Paid in Dec/20</t>
        </r>
      </text>
    </comment>
    <comment ref="AC5" authorId="0">
      <text>
        <r>
          <rPr>
            <b/>
            <sz val="9"/>
            <color indexed="81"/>
            <rFont val="Tahoma"/>
            <family val="2"/>
          </rPr>
          <t>Windows User:</t>
        </r>
        <r>
          <rPr>
            <sz val="9"/>
            <color indexed="81"/>
            <rFont val="Tahoma"/>
            <family val="2"/>
          </rPr>
          <t xml:space="preserve">
24/12/2020
8905
January/20
Paid in Dec/20
25/01/21
8906
Feb/21
Paid in Janu/21</t>
        </r>
      </text>
    </comment>
    <comment ref="AE5" authorId="0">
      <text>
        <r>
          <rPr>
            <b/>
            <sz val="9"/>
            <color indexed="81"/>
            <rFont val="Tahoma"/>
            <family val="2"/>
          </rPr>
          <t>Windows User:</t>
        </r>
        <r>
          <rPr>
            <sz val="9"/>
            <color indexed="81"/>
            <rFont val="Tahoma"/>
            <family val="2"/>
          </rPr>
          <t xml:space="preserve">
24/12/2020
8905
January/20
Paid in Dec/20
25/01/21
8906
Feb/21
Paid in Janu/21</t>
        </r>
      </text>
    </comment>
    <comment ref="AG5" authorId="0">
      <text>
        <r>
          <rPr>
            <b/>
            <sz val="9"/>
            <color indexed="81"/>
            <rFont val="Tahoma"/>
            <family val="2"/>
          </rPr>
          <t>Windows User:</t>
        </r>
        <r>
          <rPr>
            <sz val="9"/>
            <color indexed="81"/>
            <rFont val="Tahoma"/>
            <family val="2"/>
          </rPr>
          <t xml:space="preserve">
09/03/21
8907</t>
        </r>
      </text>
    </comment>
    <comment ref="AI5" authorId="0">
      <text>
        <r>
          <rPr>
            <b/>
            <sz val="9"/>
            <color indexed="81"/>
            <rFont val="Tahoma"/>
            <family val="2"/>
          </rPr>
          <t>Windows User:</t>
        </r>
        <r>
          <rPr>
            <sz val="9"/>
            <color indexed="81"/>
            <rFont val="Tahoma"/>
            <family val="2"/>
          </rPr>
          <t xml:space="preserve">
04/04/2021
8908
April/21</t>
        </r>
      </text>
    </comment>
    <comment ref="AK5" authorId="0">
      <text>
        <r>
          <rPr>
            <b/>
            <sz val="9"/>
            <color indexed="81"/>
            <rFont val="Tahoma"/>
            <family val="2"/>
          </rPr>
          <t>Windows User:</t>
        </r>
        <r>
          <rPr>
            <sz val="9"/>
            <color indexed="81"/>
            <rFont val="Tahoma"/>
            <family val="2"/>
          </rPr>
          <t xml:space="preserve">
06/05/21
8909</t>
        </r>
      </text>
    </comment>
    <comment ref="AM5" authorId="0">
      <text>
        <r>
          <rPr>
            <b/>
            <sz val="9"/>
            <color indexed="81"/>
            <rFont val="Tahoma"/>
            <family val="2"/>
          </rPr>
          <t>Windows User:</t>
        </r>
        <r>
          <rPr>
            <sz val="9"/>
            <color indexed="81"/>
            <rFont val="Tahoma"/>
            <family val="2"/>
          </rPr>
          <t xml:space="preserve">
05/06/21
8910</t>
        </r>
      </text>
    </comment>
    <comment ref="K6" authorId="0">
      <text>
        <r>
          <rPr>
            <b/>
            <sz val="9"/>
            <color indexed="81"/>
            <rFont val="Tahoma"/>
            <family val="2"/>
          </rPr>
          <t>Windows User:</t>
        </r>
        <r>
          <rPr>
            <sz val="9"/>
            <color indexed="81"/>
            <rFont val="Tahoma"/>
            <family val="2"/>
          </rPr>
          <t xml:space="preserve">
16/08/2020
9,000/-</t>
        </r>
      </text>
    </comment>
    <comment ref="M6" authorId="0">
      <text>
        <r>
          <rPr>
            <b/>
            <sz val="9"/>
            <color indexed="81"/>
            <rFont val="Tahoma"/>
            <family val="2"/>
          </rPr>
          <t>Windows User:</t>
        </r>
        <r>
          <rPr>
            <sz val="9"/>
            <color indexed="81"/>
            <rFont val="Tahoma"/>
            <family val="2"/>
          </rPr>
          <t xml:space="preserve">
16/08/2020
9,000/-</t>
        </r>
      </text>
    </comment>
    <comment ref="O6" authorId="0">
      <text>
        <r>
          <rPr>
            <b/>
            <sz val="9"/>
            <color indexed="81"/>
            <rFont val="Tahoma"/>
            <family val="2"/>
          </rPr>
          <t>Windows User:</t>
        </r>
        <r>
          <rPr>
            <sz val="9"/>
            <color indexed="81"/>
            <rFont val="Tahoma"/>
            <family val="2"/>
          </rPr>
          <t xml:space="preserve">
16/08/2020
9,000/-</t>
        </r>
      </text>
    </comment>
    <comment ref="Q6" authorId="0">
      <text>
        <r>
          <rPr>
            <b/>
            <sz val="9"/>
            <color indexed="81"/>
            <rFont val="Tahoma"/>
            <family val="2"/>
          </rPr>
          <t>Windows User:</t>
        </r>
        <r>
          <rPr>
            <sz val="9"/>
            <color indexed="81"/>
            <rFont val="Tahoma"/>
            <family val="2"/>
          </rPr>
          <t xml:space="preserve">
16/08/2020
9,000/-
08/10/20
8878
O/fee6500
paid to  Oct/20</t>
        </r>
      </text>
    </comment>
    <comment ref="W6" authorId="0">
      <text>
        <r>
          <rPr>
            <b/>
            <sz val="9"/>
            <color indexed="81"/>
            <rFont val="Tahoma"/>
            <family val="2"/>
          </rPr>
          <t>Windows User:</t>
        </r>
        <r>
          <rPr>
            <sz val="9"/>
            <color indexed="81"/>
            <rFont val="Tahoma"/>
            <family val="2"/>
          </rPr>
          <t xml:space="preserve">
08/10/20
8878
O/fee=6500
Oct=4620</t>
        </r>
      </text>
    </comment>
    <comment ref="Y6" authorId="0">
      <text>
        <r>
          <rPr>
            <b/>
            <sz val="9"/>
            <color indexed="81"/>
            <rFont val="Tahoma"/>
            <family val="2"/>
          </rPr>
          <t>Windows User:</t>
        </r>
        <r>
          <rPr>
            <sz val="9"/>
            <color indexed="81"/>
            <rFont val="Tahoma"/>
            <family val="2"/>
          </rPr>
          <t xml:space="preserve">
04/11/2020
8879
</t>
        </r>
      </text>
    </comment>
    <comment ref="AA6" authorId="0">
      <text>
        <r>
          <rPr>
            <b/>
            <sz val="9"/>
            <color indexed="81"/>
            <rFont val="Tahoma"/>
            <family val="2"/>
          </rPr>
          <t>Windows User:</t>
        </r>
        <r>
          <rPr>
            <sz val="9"/>
            <color indexed="81"/>
            <rFont val="Tahoma"/>
            <family val="2"/>
          </rPr>
          <t xml:space="preserve">
05/12/2020
8880
</t>
        </r>
      </text>
    </comment>
    <comment ref="AC6" authorId="0">
      <text>
        <r>
          <rPr>
            <b/>
            <sz val="9"/>
            <color indexed="81"/>
            <rFont val="Tahoma"/>
            <family val="2"/>
          </rPr>
          <t>Windows User:</t>
        </r>
        <r>
          <rPr>
            <sz val="9"/>
            <color indexed="81"/>
            <rFont val="Tahoma"/>
            <family val="2"/>
          </rPr>
          <t xml:space="preserve">
02/01/2021
8881
</t>
        </r>
      </text>
    </comment>
    <comment ref="AE6" authorId="0">
      <text>
        <r>
          <rPr>
            <b/>
            <sz val="9"/>
            <color indexed="81"/>
            <rFont val="Tahoma"/>
            <family val="2"/>
          </rPr>
          <t>Windows User:</t>
        </r>
        <r>
          <rPr>
            <sz val="9"/>
            <color indexed="81"/>
            <rFont val="Tahoma"/>
            <family val="2"/>
          </rPr>
          <t xml:space="preserve">
06/02/21
8882
</t>
        </r>
      </text>
    </comment>
    <comment ref="AG6" authorId="0">
      <text>
        <r>
          <rPr>
            <b/>
            <sz val="9"/>
            <color indexed="81"/>
            <rFont val="Tahoma"/>
            <family val="2"/>
          </rPr>
          <t>Windows User:</t>
        </r>
        <r>
          <rPr>
            <sz val="9"/>
            <color indexed="81"/>
            <rFont val="Tahoma"/>
            <family val="2"/>
          </rPr>
          <t xml:space="preserve">
06/03/21
8883</t>
        </r>
      </text>
    </comment>
    <comment ref="AI6" authorId="0">
      <text>
        <r>
          <rPr>
            <b/>
            <sz val="9"/>
            <color indexed="81"/>
            <rFont val="Tahoma"/>
            <family val="2"/>
          </rPr>
          <t>Windows User:</t>
        </r>
        <r>
          <rPr>
            <sz val="9"/>
            <color indexed="81"/>
            <rFont val="Tahoma"/>
            <family val="2"/>
          </rPr>
          <t xml:space="preserve">
03/04/2021
8884
</t>
        </r>
      </text>
    </comment>
    <comment ref="AK6" authorId="0">
      <text>
        <r>
          <rPr>
            <b/>
            <sz val="9"/>
            <color indexed="81"/>
            <rFont val="Tahoma"/>
            <family val="2"/>
          </rPr>
          <t>Windows User:</t>
        </r>
        <r>
          <rPr>
            <sz val="9"/>
            <color indexed="81"/>
            <rFont val="Tahoma"/>
            <family val="2"/>
          </rPr>
          <t xml:space="preserve">
04/05/21
8885
</t>
        </r>
      </text>
    </comment>
    <comment ref="CM6" authorId="0">
      <text>
        <r>
          <rPr>
            <b/>
            <sz val="9"/>
            <color indexed="81"/>
            <rFont val="Tahoma"/>
            <family val="2"/>
          </rPr>
          <t>Windows User:</t>
        </r>
        <r>
          <rPr>
            <sz val="9"/>
            <color indexed="81"/>
            <rFont val="Tahoma"/>
            <family val="2"/>
          </rPr>
          <t xml:space="preserve">
03/06/21
8886
</t>
        </r>
      </text>
    </comment>
    <comment ref="G7" authorId="0">
      <text>
        <r>
          <rPr>
            <b/>
            <sz val="9"/>
            <color indexed="81"/>
            <rFont val="Tahoma"/>
            <family val="2"/>
          </rPr>
          <t>Windows User:</t>
        </r>
        <r>
          <rPr>
            <sz val="9"/>
            <color indexed="81"/>
            <rFont val="Tahoma"/>
            <family val="2"/>
          </rPr>
          <t xml:space="preserve">
Less-2,000/-</t>
        </r>
      </text>
    </comment>
    <comment ref="K7" authorId="0">
      <text>
        <r>
          <rPr>
            <b/>
            <sz val="9"/>
            <color indexed="81"/>
            <rFont val="Tahoma"/>
            <family val="2"/>
          </rPr>
          <t>Windows User:</t>
        </r>
        <r>
          <rPr>
            <sz val="9"/>
            <color indexed="81"/>
            <rFont val="Tahoma"/>
            <family val="2"/>
          </rPr>
          <t xml:space="preserve">
16/08/2020
9,000/-</t>
        </r>
      </text>
    </comment>
    <comment ref="M7" authorId="0">
      <text>
        <r>
          <rPr>
            <b/>
            <sz val="9"/>
            <color indexed="81"/>
            <rFont val="Tahoma"/>
            <family val="2"/>
          </rPr>
          <t>Windows User:</t>
        </r>
        <r>
          <rPr>
            <sz val="9"/>
            <color indexed="81"/>
            <rFont val="Tahoma"/>
            <family val="2"/>
          </rPr>
          <t xml:space="preserve">
16/08/2020
9,000/-</t>
        </r>
      </text>
    </comment>
    <comment ref="O7" authorId="0">
      <text>
        <r>
          <rPr>
            <b/>
            <sz val="9"/>
            <color indexed="81"/>
            <rFont val="Tahoma"/>
            <family val="2"/>
          </rPr>
          <t>Windows User:</t>
        </r>
        <r>
          <rPr>
            <sz val="9"/>
            <color indexed="81"/>
            <rFont val="Tahoma"/>
            <family val="2"/>
          </rPr>
          <t xml:space="preserve">
16/08/2020
9,000/-</t>
        </r>
      </text>
    </comment>
    <comment ref="Q7" authorId="0">
      <text>
        <r>
          <rPr>
            <b/>
            <sz val="9"/>
            <color indexed="81"/>
            <rFont val="Tahoma"/>
            <family val="2"/>
          </rPr>
          <t>Windows User:</t>
        </r>
        <r>
          <rPr>
            <sz val="9"/>
            <color indexed="81"/>
            <rFont val="Tahoma"/>
            <family val="2"/>
          </rPr>
          <t xml:space="preserve">
16/08/2020
9,000/-</t>
        </r>
      </text>
    </comment>
    <comment ref="W7" authorId="0">
      <text>
        <r>
          <rPr>
            <b/>
            <sz val="9"/>
            <color indexed="81"/>
            <rFont val="Tahoma"/>
            <family val="2"/>
          </rPr>
          <t>Windows User:</t>
        </r>
        <r>
          <rPr>
            <sz val="9"/>
            <color indexed="81"/>
            <rFont val="Tahoma"/>
            <family val="2"/>
          </rPr>
          <t xml:space="preserve">
10/10/20
6210 
Oct/20</t>
        </r>
      </text>
    </comment>
    <comment ref="Y7" authorId="0">
      <text>
        <r>
          <rPr>
            <b/>
            <sz val="9"/>
            <color indexed="81"/>
            <rFont val="Tahoma"/>
            <family val="2"/>
          </rPr>
          <t>Windows User:</t>
        </r>
        <r>
          <rPr>
            <sz val="9"/>
            <color indexed="81"/>
            <rFont val="Tahoma"/>
            <family val="2"/>
          </rPr>
          <t xml:space="preserve">
26/01/21
Nov/20
Paid in Dec/21</t>
        </r>
      </text>
    </comment>
    <comment ref="AC7" authorId="0">
      <text>
        <r>
          <rPr>
            <b/>
            <sz val="9"/>
            <color indexed="81"/>
            <rFont val="Tahoma"/>
            <family val="2"/>
          </rPr>
          <t>Windows User:</t>
        </r>
        <r>
          <rPr>
            <sz val="9"/>
            <color indexed="81"/>
            <rFont val="Tahoma"/>
            <family val="2"/>
          </rPr>
          <t xml:space="preserve">
26/01/21
Nov/20
Paid in Dec/21</t>
        </r>
      </text>
    </comment>
    <comment ref="AM7" authorId="0">
      <text>
        <r>
          <rPr>
            <b/>
            <sz val="9"/>
            <color indexed="81"/>
            <rFont val="Tahoma"/>
            <family val="2"/>
          </rPr>
          <t>Windows User:</t>
        </r>
        <r>
          <rPr>
            <sz val="9"/>
            <color indexed="81"/>
            <rFont val="Tahoma"/>
            <family val="2"/>
          </rPr>
          <t xml:space="preserve">
05/06/21
6312
O/fee=6500</t>
        </r>
      </text>
    </comment>
    <comment ref="G8" authorId="0">
      <text>
        <r>
          <rPr>
            <b/>
            <sz val="9"/>
            <color indexed="81"/>
            <rFont val="Tahoma"/>
            <family val="2"/>
          </rPr>
          <t>Windows User:</t>
        </r>
        <r>
          <rPr>
            <sz val="9"/>
            <color indexed="81"/>
            <rFont val="Tahoma"/>
            <family val="2"/>
          </rPr>
          <t xml:space="preserve">
Less-6,600/-</t>
        </r>
      </text>
    </comment>
    <comment ref="J8" authorId="0">
      <text>
        <r>
          <rPr>
            <b/>
            <sz val="9"/>
            <color indexed="81"/>
            <rFont val="Tahoma"/>
            <family val="2"/>
          </rPr>
          <t>Windows User:</t>
        </r>
        <r>
          <rPr>
            <sz val="9"/>
            <color indexed="81"/>
            <rFont val="Tahoma"/>
            <family val="2"/>
          </rPr>
          <t xml:space="preserve">
Only for pay=2,000/-
</t>
        </r>
      </text>
    </comment>
    <comment ref="K8" authorId="0">
      <text>
        <r>
          <rPr>
            <b/>
            <sz val="9"/>
            <color indexed="81"/>
            <rFont val="Tahoma"/>
            <family val="2"/>
          </rPr>
          <t>Windows User:</t>
        </r>
        <r>
          <rPr>
            <sz val="9"/>
            <color indexed="81"/>
            <rFont val="Tahoma"/>
            <family val="2"/>
          </rPr>
          <t xml:space="preserve">
16/08/2020
2.000/-</t>
        </r>
      </text>
    </comment>
    <comment ref="M8" authorId="0">
      <text>
        <r>
          <rPr>
            <b/>
            <sz val="9"/>
            <color indexed="81"/>
            <rFont val="Tahoma"/>
            <family val="2"/>
          </rPr>
          <t>Windows User:</t>
        </r>
        <r>
          <rPr>
            <sz val="9"/>
            <color indexed="81"/>
            <rFont val="Tahoma"/>
            <family val="2"/>
          </rPr>
          <t xml:space="preserve">
16/08/2020
2.000/-</t>
        </r>
      </text>
    </comment>
    <comment ref="N8" authorId="0">
      <text>
        <r>
          <rPr>
            <b/>
            <sz val="9"/>
            <color indexed="81"/>
            <rFont val="Tahoma"/>
            <family val="2"/>
          </rPr>
          <t>Windows User:</t>
        </r>
        <r>
          <rPr>
            <sz val="9"/>
            <color indexed="81"/>
            <rFont val="Tahoma"/>
            <family val="2"/>
          </rPr>
          <t xml:space="preserve">
Less-S/c</t>
        </r>
      </text>
    </comment>
    <comment ref="P8" authorId="0">
      <text>
        <r>
          <rPr>
            <b/>
            <sz val="9"/>
            <color indexed="81"/>
            <rFont val="Tahoma"/>
            <family val="2"/>
          </rPr>
          <t>Windows User:</t>
        </r>
        <r>
          <rPr>
            <sz val="9"/>
            <color indexed="81"/>
            <rFont val="Tahoma"/>
            <family val="2"/>
          </rPr>
          <t xml:space="preserve">
Less-O/Fee</t>
        </r>
      </text>
    </comment>
    <comment ref="G9" authorId="0">
      <text>
        <r>
          <rPr>
            <b/>
            <sz val="9"/>
            <color indexed="81"/>
            <rFont val="Tahoma"/>
            <family val="2"/>
          </rPr>
          <t>Windows User:</t>
        </r>
        <r>
          <rPr>
            <sz val="9"/>
            <color indexed="81"/>
            <rFont val="Tahoma"/>
            <family val="2"/>
          </rPr>
          <t xml:space="preserve">
Less-4,000/-</t>
        </r>
      </text>
    </comment>
    <comment ref="K9" authorId="0">
      <text>
        <r>
          <rPr>
            <b/>
            <sz val="9"/>
            <color indexed="81"/>
            <rFont val="Tahoma"/>
            <family val="2"/>
          </rPr>
          <t>Windows User:</t>
        </r>
        <r>
          <rPr>
            <sz val="9"/>
            <color indexed="81"/>
            <rFont val="Tahoma"/>
            <family val="2"/>
          </rPr>
          <t xml:space="preserve">
16/08/2020
9,000/-</t>
        </r>
      </text>
    </comment>
    <comment ref="M9" authorId="0">
      <text>
        <r>
          <rPr>
            <b/>
            <sz val="9"/>
            <color indexed="81"/>
            <rFont val="Tahoma"/>
            <family val="2"/>
          </rPr>
          <t>Windows User:</t>
        </r>
        <r>
          <rPr>
            <sz val="9"/>
            <color indexed="81"/>
            <rFont val="Tahoma"/>
            <family val="2"/>
          </rPr>
          <t xml:space="preserve">
16/08/2020
9,000/-</t>
        </r>
      </text>
    </comment>
    <comment ref="O9" authorId="0">
      <text>
        <r>
          <rPr>
            <b/>
            <sz val="9"/>
            <color indexed="81"/>
            <rFont val="Tahoma"/>
            <family val="2"/>
          </rPr>
          <t>Windows User:</t>
        </r>
        <r>
          <rPr>
            <sz val="9"/>
            <color indexed="81"/>
            <rFont val="Tahoma"/>
            <family val="2"/>
          </rPr>
          <t xml:space="preserve">
16/08/2020
9,000/-</t>
        </r>
      </text>
    </comment>
    <comment ref="Q9" authorId="0">
      <text>
        <r>
          <rPr>
            <b/>
            <sz val="9"/>
            <color indexed="81"/>
            <rFont val="Tahoma"/>
            <family val="2"/>
          </rPr>
          <t>Windows User:</t>
        </r>
        <r>
          <rPr>
            <sz val="9"/>
            <color indexed="81"/>
            <rFont val="Tahoma"/>
            <family val="2"/>
          </rPr>
          <t xml:space="preserve">
16/08/2020
9,000/-
27/01/2021
By bkash
C-7040
H=0
Janu/21
</t>
        </r>
        <r>
          <rPr>
            <sz val="9"/>
            <color indexed="10"/>
            <rFont val="Tahoma"/>
            <family val="2"/>
          </rPr>
          <t>O/fee= 6500</t>
        </r>
        <r>
          <rPr>
            <sz val="9"/>
            <color indexed="81"/>
            <rFont val="Tahoma"/>
            <family val="2"/>
          </rPr>
          <t xml:space="preserve">
Janu-540</t>
        </r>
      </text>
    </comment>
    <comment ref="W9" authorId="0">
      <text>
        <r>
          <rPr>
            <b/>
            <sz val="9"/>
            <color indexed="81"/>
            <rFont val="Tahoma"/>
            <family val="2"/>
          </rPr>
          <t>Windows User:</t>
        </r>
        <r>
          <rPr>
            <sz val="9"/>
            <color indexed="81"/>
            <rFont val="Tahoma"/>
            <family val="2"/>
          </rPr>
          <t xml:space="preserve">
08/10/2020
By bkash 
1,820/-
Oct/2020</t>
        </r>
      </text>
    </comment>
    <comment ref="Y9" authorId="0">
      <text>
        <r>
          <rPr>
            <b/>
            <sz val="9"/>
            <color indexed="81"/>
            <rFont val="Tahoma"/>
            <family val="2"/>
          </rPr>
          <t>Windows User:</t>
        </r>
        <r>
          <rPr>
            <sz val="9"/>
            <color indexed="81"/>
            <rFont val="Tahoma"/>
            <family val="2"/>
          </rPr>
          <t xml:space="preserve">
14/11/2020
By bkash
C=1800
H=4320
T=6120</t>
        </r>
      </text>
    </comment>
    <comment ref="AA9" authorId="0">
      <text>
        <r>
          <rPr>
            <b/>
            <sz val="9"/>
            <color indexed="81"/>
            <rFont val="Tahoma"/>
            <family val="2"/>
          </rPr>
          <t>Windows User:</t>
        </r>
        <r>
          <rPr>
            <sz val="9"/>
            <color indexed="81"/>
            <rFont val="Tahoma"/>
            <family val="2"/>
          </rPr>
          <t xml:space="preserve">
20/12/2020
By bkash
C-1000
H=2160
T=3160</t>
        </r>
      </text>
    </comment>
    <comment ref="AC9" authorId="0">
      <text>
        <r>
          <rPr>
            <b/>
            <sz val="9"/>
            <color indexed="81"/>
            <rFont val="Tahoma"/>
            <family val="2"/>
          </rPr>
          <t>Windows User:</t>
        </r>
        <r>
          <rPr>
            <sz val="9"/>
            <color indexed="81"/>
            <rFont val="Tahoma"/>
            <family val="2"/>
          </rPr>
          <t xml:space="preserve">
23/01/2021
By bash
C=1000
H=2160
T=3160
Janu/21
27/01/2021
By bkash
C-7040
H=0
Janu/21
O/fee= 6500
Janu-540</t>
        </r>
      </text>
    </comment>
    <comment ref="AE9" authorId="0">
      <text>
        <r>
          <rPr>
            <b/>
            <sz val="9"/>
            <color indexed="81"/>
            <rFont val="Tahoma"/>
            <family val="2"/>
          </rPr>
          <t>Windows User:</t>
        </r>
        <r>
          <rPr>
            <sz val="9"/>
            <color indexed="81"/>
            <rFont val="Tahoma"/>
            <family val="2"/>
          </rPr>
          <t xml:space="preserve">
08/02/21
By bash
C=1540
H=2160
T=3700
Frb/21</t>
        </r>
      </text>
    </comment>
    <comment ref="AG9" authorId="0">
      <text>
        <r>
          <rPr>
            <b/>
            <sz val="9"/>
            <color indexed="81"/>
            <rFont val="Tahoma"/>
            <family val="2"/>
          </rPr>
          <t>Windows User:</t>
        </r>
        <r>
          <rPr>
            <sz val="9"/>
            <color indexed="81"/>
            <rFont val="Tahoma"/>
            <family val="2"/>
          </rPr>
          <t xml:space="preserve">
10/03/21
6195</t>
        </r>
      </text>
    </comment>
    <comment ref="AI9" authorId="0">
      <text>
        <r>
          <rPr>
            <b/>
            <sz val="9"/>
            <color indexed="81"/>
            <rFont val="Tahoma"/>
            <family val="2"/>
          </rPr>
          <t>Windows User:</t>
        </r>
        <r>
          <rPr>
            <sz val="9"/>
            <color indexed="81"/>
            <rFont val="Tahoma"/>
            <family val="2"/>
          </rPr>
          <t xml:space="preserve">
11/04/21
By bkash
C=1540
H=2160
T=3700</t>
        </r>
      </text>
    </comment>
    <comment ref="AK9" authorId="0">
      <text>
        <r>
          <rPr>
            <b/>
            <sz val="9"/>
            <color indexed="81"/>
            <rFont val="Tahoma"/>
            <family val="2"/>
          </rPr>
          <t>Windows User:</t>
        </r>
        <r>
          <rPr>
            <sz val="9"/>
            <color indexed="81"/>
            <rFont val="Tahoma"/>
            <family val="2"/>
          </rPr>
          <t xml:space="preserve">
09/05/21
By bkash
C=1540
H=2160
T=3700</t>
        </r>
      </text>
    </comment>
    <comment ref="K10" authorId="0">
      <text>
        <r>
          <rPr>
            <b/>
            <sz val="9"/>
            <color indexed="81"/>
            <rFont val="Tahoma"/>
            <family val="2"/>
          </rPr>
          <t>Windows User:</t>
        </r>
        <r>
          <rPr>
            <sz val="9"/>
            <color indexed="81"/>
            <rFont val="Tahoma"/>
            <family val="2"/>
          </rPr>
          <t xml:space="preserve">
16/08/2020
9,000/-</t>
        </r>
      </text>
    </comment>
    <comment ref="M10" authorId="0">
      <text>
        <r>
          <rPr>
            <b/>
            <sz val="9"/>
            <color indexed="81"/>
            <rFont val="Tahoma"/>
            <family val="2"/>
          </rPr>
          <t>Windows User:</t>
        </r>
        <r>
          <rPr>
            <sz val="9"/>
            <color indexed="81"/>
            <rFont val="Tahoma"/>
            <family val="2"/>
          </rPr>
          <t xml:space="preserve">
16/08/2020
9,000/-</t>
        </r>
      </text>
    </comment>
    <comment ref="O10" authorId="0">
      <text>
        <r>
          <rPr>
            <b/>
            <sz val="9"/>
            <color indexed="81"/>
            <rFont val="Tahoma"/>
            <family val="2"/>
          </rPr>
          <t>Windows User:</t>
        </r>
        <r>
          <rPr>
            <sz val="9"/>
            <color indexed="81"/>
            <rFont val="Tahoma"/>
            <family val="2"/>
          </rPr>
          <t xml:space="preserve">
16/08/2020
9,000/-</t>
        </r>
      </text>
    </comment>
    <comment ref="Q10" authorId="0">
      <text>
        <r>
          <rPr>
            <b/>
            <sz val="9"/>
            <color indexed="81"/>
            <rFont val="Tahoma"/>
            <family val="2"/>
          </rPr>
          <t>Windows User:</t>
        </r>
        <r>
          <rPr>
            <sz val="9"/>
            <color indexed="81"/>
            <rFont val="Tahoma"/>
            <family val="2"/>
          </rPr>
          <t xml:space="preserve">
16/08/2020
9,000/-
27/01/2021
By bkash
C=6500( O/fee)
H=0
Janu//21</t>
        </r>
      </text>
    </comment>
    <comment ref="W10" authorId="0">
      <text>
        <r>
          <rPr>
            <b/>
            <sz val="9"/>
            <color indexed="81"/>
            <rFont val="Tahoma"/>
            <family val="2"/>
          </rPr>
          <t>Windows User:</t>
        </r>
        <r>
          <rPr>
            <sz val="9"/>
            <color indexed="81"/>
            <rFont val="Tahoma"/>
            <family val="2"/>
          </rPr>
          <t xml:space="preserve">
08/10/2020
By bkash
C=4620/-
H=0
</t>
        </r>
      </text>
    </comment>
    <comment ref="Y10" authorId="0">
      <text>
        <r>
          <rPr>
            <b/>
            <sz val="9"/>
            <color indexed="81"/>
            <rFont val="Tahoma"/>
            <family val="2"/>
          </rPr>
          <t>Windows User:</t>
        </r>
        <r>
          <rPr>
            <sz val="9"/>
            <color indexed="81"/>
            <rFont val="Tahoma"/>
            <family val="2"/>
          </rPr>
          <t xml:space="preserve">
10/11/2020
By bkash
C=4620
H=4320
T=8940</t>
        </r>
      </text>
    </comment>
    <comment ref="AA10" authorId="0">
      <text>
        <r>
          <rPr>
            <b/>
            <sz val="9"/>
            <color indexed="81"/>
            <rFont val="Tahoma"/>
            <family val="2"/>
          </rPr>
          <t>Windows User:</t>
        </r>
        <r>
          <rPr>
            <sz val="9"/>
            <color indexed="81"/>
            <rFont val="Tahoma"/>
            <family val="2"/>
          </rPr>
          <t xml:space="preserve">
20/12/2020
By bkash
C=4620
H=2160
T=6780
</t>
        </r>
      </text>
    </comment>
    <comment ref="AC10" authorId="0">
      <text>
        <r>
          <rPr>
            <b/>
            <sz val="9"/>
            <color indexed="81"/>
            <rFont val="Tahoma"/>
            <family val="2"/>
          </rPr>
          <t>Windows User:</t>
        </r>
        <r>
          <rPr>
            <sz val="9"/>
            <color indexed="81"/>
            <rFont val="Tahoma"/>
            <family val="2"/>
          </rPr>
          <t xml:space="preserve">
19/01/2021
By bkash
C=4620
H=2160
T=6780
Janu/21
27/01/2021
By bkash
C=6500( O/fee)
H=0
Janu//21</t>
        </r>
      </text>
    </comment>
    <comment ref="AE10" authorId="0">
      <text>
        <r>
          <rPr>
            <b/>
            <sz val="9"/>
            <color indexed="81"/>
            <rFont val="Tahoma"/>
            <family val="2"/>
          </rPr>
          <t>Windows User:</t>
        </r>
        <r>
          <rPr>
            <sz val="9"/>
            <color indexed="81"/>
            <rFont val="Tahoma"/>
            <family val="2"/>
          </rPr>
          <t xml:space="preserve">
23/02/21
By bkash
C=4620
H=2160
T=6780
Feb/21</t>
        </r>
      </text>
    </comment>
    <comment ref="AG10" authorId="0">
      <text>
        <r>
          <rPr>
            <b/>
            <sz val="9"/>
            <color indexed="81"/>
            <rFont val="Tahoma"/>
            <family val="2"/>
          </rPr>
          <t>Windows User:</t>
        </r>
        <r>
          <rPr>
            <sz val="9"/>
            <color indexed="81"/>
            <rFont val="Tahoma"/>
            <family val="2"/>
          </rPr>
          <t xml:space="preserve">
13/03/21
6171
</t>
        </r>
      </text>
    </comment>
    <comment ref="AI10" authorId="0">
      <text>
        <r>
          <rPr>
            <b/>
            <sz val="9"/>
            <color indexed="81"/>
            <rFont val="Tahoma"/>
            <family val="2"/>
          </rPr>
          <t>Windows User:</t>
        </r>
        <r>
          <rPr>
            <sz val="9"/>
            <color indexed="81"/>
            <rFont val="Tahoma"/>
            <family val="2"/>
          </rPr>
          <t xml:space="preserve">
26/04/21
By bkash
C=4620
H=2160
T=6780
April/21</t>
        </r>
      </text>
    </comment>
    <comment ref="AK10" authorId="0">
      <text>
        <r>
          <rPr>
            <b/>
            <sz val="9"/>
            <color indexed="81"/>
            <rFont val="Tahoma"/>
            <family val="2"/>
          </rPr>
          <t>Windows User:</t>
        </r>
        <r>
          <rPr>
            <sz val="9"/>
            <color indexed="81"/>
            <rFont val="Tahoma"/>
            <family val="2"/>
          </rPr>
          <t xml:space="preserve">
24/05/21
By bkash
C=4620
H=2160
T=6780</t>
        </r>
      </text>
    </comment>
    <comment ref="AM10" authorId="0">
      <text>
        <r>
          <rPr>
            <b/>
            <sz val="9"/>
            <color indexed="81"/>
            <rFont val="Tahoma"/>
            <family val="2"/>
          </rPr>
          <t>Windows User:</t>
        </r>
        <r>
          <rPr>
            <sz val="9"/>
            <color indexed="81"/>
            <rFont val="Tahoma"/>
            <family val="2"/>
          </rPr>
          <t xml:space="preserve">
02/06/21
6173
</t>
        </r>
      </text>
    </comment>
    <comment ref="G11" authorId="0">
      <text>
        <r>
          <rPr>
            <b/>
            <sz val="9"/>
            <color indexed="81"/>
            <rFont val="Tahoma"/>
            <family val="2"/>
          </rPr>
          <t>Windows User:</t>
        </r>
        <r>
          <rPr>
            <sz val="9"/>
            <color indexed="81"/>
            <rFont val="Tahoma"/>
            <family val="2"/>
          </rPr>
          <t xml:space="preserve">
Less-1,000/-</t>
        </r>
      </text>
    </comment>
    <comment ref="K11" authorId="0">
      <text>
        <r>
          <rPr>
            <b/>
            <sz val="9"/>
            <color indexed="81"/>
            <rFont val="Tahoma"/>
            <family val="2"/>
          </rPr>
          <t>Windows User:</t>
        </r>
        <r>
          <rPr>
            <sz val="9"/>
            <color indexed="81"/>
            <rFont val="Tahoma"/>
            <family val="2"/>
          </rPr>
          <t xml:space="preserve">
16/08/2020
9,000/-</t>
        </r>
      </text>
    </comment>
    <comment ref="M11" authorId="0">
      <text>
        <r>
          <rPr>
            <b/>
            <sz val="9"/>
            <color indexed="81"/>
            <rFont val="Tahoma"/>
            <family val="2"/>
          </rPr>
          <t>Windows User:</t>
        </r>
        <r>
          <rPr>
            <sz val="9"/>
            <color indexed="81"/>
            <rFont val="Tahoma"/>
            <family val="2"/>
          </rPr>
          <t xml:space="preserve">
16/08/2020
9,000/-</t>
        </r>
      </text>
    </comment>
    <comment ref="O11" authorId="0">
      <text>
        <r>
          <rPr>
            <b/>
            <sz val="9"/>
            <color indexed="81"/>
            <rFont val="Tahoma"/>
            <family val="2"/>
          </rPr>
          <t>Windows User:</t>
        </r>
        <r>
          <rPr>
            <sz val="9"/>
            <color indexed="81"/>
            <rFont val="Tahoma"/>
            <family val="2"/>
          </rPr>
          <t xml:space="preserve">
16/08/2020
9,000/-</t>
        </r>
      </text>
    </comment>
    <comment ref="Q11" authorId="0">
      <text>
        <r>
          <rPr>
            <b/>
            <sz val="9"/>
            <color indexed="81"/>
            <rFont val="Tahoma"/>
            <family val="2"/>
          </rPr>
          <t>Windows User:</t>
        </r>
        <r>
          <rPr>
            <sz val="9"/>
            <color indexed="81"/>
            <rFont val="Tahoma"/>
            <family val="2"/>
          </rPr>
          <t xml:space="preserve">
16/08/2020
9,000/-
08/10/20
6146
Paid in Oct/20</t>
        </r>
      </text>
    </comment>
    <comment ref="W11" authorId="0">
      <text>
        <r>
          <rPr>
            <b/>
            <sz val="9"/>
            <color indexed="81"/>
            <rFont val="Tahoma"/>
            <family val="2"/>
          </rPr>
          <t xml:space="preserve">Windows User:
</t>
        </r>
        <r>
          <rPr>
            <sz val="9"/>
            <color indexed="81"/>
            <rFont val="Tahoma"/>
            <family val="2"/>
          </rPr>
          <t xml:space="preserve">08/10/20
6146
O/fee=6500
Oct=3920
</t>
        </r>
      </text>
    </comment>
    <comment ref="Y11" authorId="0">
      <text>
        <r>
          <rPr>
            <b/>
            <sz val="9"/>
            <color indexed="81"/>
            <rFont val="Tahoma"/>
            <family val="2"/>
          </rPr>
          <t>Windows User:</t>
        </r>
        <r>
          <rPr>
            <sz val="9"/>
            <color indexed="81"/>
            <rFont val="Tahoma"/>
            <family val="2"/>
          </rPr>
          <t xml:space="preserve">
03/11/2020
6147
Nov/2020</t>
        </r>
      </text>
    </comment>
    <comment ref="AA11" authorId="0">
      <text>
        <r>
          <rPr>
            <b/>
            <sz val="9"/>
            <color indexed="81"/>
            <rFont val="Tahoma"/>
            <family val="2"/>
          </rPr>
          <t>Windows User:</t>
        </r>
        <r>
          <rPr>
            <sz val="9"/>
            <color indexed="81"/>
            <rFont val="Tahoma"/>
            <family val="2"/>
          </rPr>
          <t xml:space="preserve">
08/12/2020
6148
</t>
        </r>
      </text>
    </comment>
    <comment ref="AC11" authorId="0">
      <text>
        <r>
          <rPr>
            <b/>
            <sz val="9"/>
            <color indexed="81"/>
            <rFont val="Tahoma"/>
            <family val="2"/>
          </rPr>
          <t>Windows User:</t>
        </r>
        <r>
          <rPr>
            <sz val="9"/>
            <color indexed="81"/>
            <rFont val="Tahoma"/>
            <family val="2"/>
          </rPr>
          <t xml:space="preserve">
06/01/2021
6149</t>
        </r>
      </text>
    </comment>
    <comment ref="AE11" authorId="0">
      <text>
        <r>
          <rPr>
            <b/>
            <sz val="9"/>
            <color indexed="81"/>
            <rFont val="Tahoma"/>
            <family val="2"/>
          </rPr>
          <t>Windows User:</t>
        </r>
        <r>
          <rPr>
            <sz val="9"/>
            <color indexed="81"/>
            <rFont val="Tahoma"/>
            <family val="2"/>
          </rPr>
          <t xml:space="preserve">
08/02/21
6150
</t>
        </r>
      </text>
    </comment>
    <comment ref="AG11" authorId="0">
      <text>
        <r>
          <rPr>
            <b/>
            <sz val="9"/>
            <color indexed="81"/>
            <rFont val="Tahoma"/>
            <family val="2"/>
          </rPr>
          <t>Windows User:</t>
        </r>
        <r>
          <rPr>
            <sz val="9"/>
            <color indexed="81"/>
            <rFont val="Tahoma"/>
            <family val="2"/>
          </rPr>
          <t xml:space="preserve">
07/03/21
6151
</t>
        </r>
      </text>
    </comment>
    <comment ref="AI11" authorId="0">
      <text>
        <r>
          <rPr>
            <b/>
            <sz val="9"/>
            <color indexed="81"/>
            <rFont val="Tahoma"/>
            <family val="2"/>
          </rPr>
          <t>Windows User:</t>
        </r>
        <r>
          <rPr>
            <sz val="9"/>
            <color indexed="81"/>
            <rFont val="Tahoma"/>
            <family val="2"/>
          </rPr>
          <t xml:space="preserve">
12/04/21
6152</t>
        </r>
      </text>
    </comment>
    <comment ref="AK11" authorId="0">
      <text>
        <r>
          <rPr>
            <b/>
            <sz val="9"/>
            <color indexed="81"/>
            <rFont val="Tahoma"/>
            <family val="2"/>
          </rPr>
          <t>Windows User:</t>
        </r>
        <r>
          <rPr>
            <sz val="9"/>
            <color indexed="81"/>
            <rFont val="Tahoma"/>
            <family val="2"/>
          </rPr>
          <t xml:space="preserve">
01/05/21
6153
</t>
        </r>
      </text>
    </comment>
    <comment ref="CM11" authorId="0">
      <text>
        <r>
          <rPr>
            <b/>
            <sz val="9"/>
            <color indexed="81"/>
            <rFont val="Tahoma"/>
            <family val="2"/>
          </rPr>
          <t>Windows User:</t>
        </r>
        <r>
          <rPr>
            <sz val="9"/>
            <color indexed="81"/>
            <rFont val="Tahoma"/>
            <family val="2"/>
          </rPr>
          <t xml:space="preserve">
03/06/21
6154
</t>
        </r>
      </text>
    </comment>
    <comment ref="K12" authorId="0">
      <text>
        <r>
          <rPr>
            <b/>
            <sz val="9"/>
            <color indexed="81"/>
            <rFont val="Tahoma"/>
            <family val="2"/>
          </rPr>
          <t>Windows User:</t>
        </r>
        <r>
          <rPr>
            <sz val="9"/>
            <color indexed="81"/>
            <rFont val="Tahoma"/>
            <family val="2"/>
          </rPr>
          <t xml:space="preserve">
16/08/2020
9,000/-</t>
        </r>
      </text>
    </comment>
    <comment ref="M12" authorId="0">
      <text>
        <r>
          <rPr>
            <b/>
            <sz val="9"/>
            <color indexed="81"/>
            <rFont val="Tahoma"/>
            <family val="2"/>
          </rPr>
          <t>Windows User:</t>
        </r>
        <r>
          <rPr>
            <sz val="9"/>
            <color indexed="81"/>
            <rFont val="Tahoma"/>
            <family val="2"/>
          </rPr>
          <t xml:space="preserve">
16/08/2020
9,000/-</t>
        </r>
      </text>
    </comment>
    <comment ref="O12" authorId="0">
      <text>
        <r>
          <rPr>
            <b/>
            <sz val="9"/>
            <color indexed="81"/>
            <rFont val="Tahoma"/>
            <family val="2"/>
          </rPr>
          <t>Windows User:</t>
        </r>
        <r>
          <rPr>
            <sz val="9"/>
            <color indexed="81"/>
            <rFont val="Tahoma"/>
            <family val="2"/>
          </rPr>
          <t xml:space="preserve">
16/08/2020
9,000/-</t>
        </r>
      </text>
    </comment>
    <comment ref="Q12" authorId="0">
      <text>
        <r>
          <rPr>
            <b/>
            <sz val="9"/>
            <color indexed="81"/>
            <rFont val="Tahoma"/>
            <family val="2"/>
          </rPr>
          <t>Windows User:</t>
        </r>
        <r>
          <rPr>
            <sz val="9"/>
            <color indexed="81"/>
            <rFont val="Tahoma"/>
            <family val="2"/>
          </rPr>
          <t xml:space="preserve">
16/08/2020
9,000/-
09/01/2021
6053
Janu + O/fee=6500
Paid in Janu/21</t>
        </r>
      </text>
    </comment>
    <comment ref="W12" authorId="0">
      <text>
        <r>
          <rPr>
            <b/>
            <sz val="9"/>
            <color indexed="81"/>
            <rFont val="Tahoma"/>
            <family val="2"/>
          </rPr>
          <t>Windows User:</t>
        </r>
        <r>
          <rPr>
            <sz val="9"/>
            <color indexed="81"/>
            <rFont val="Tahoma"/>
            <family val="2"/>
          </rPr>
          <t xml:space="preserve">
10/10/20
6050
</t>
        </r>
      </text>
    </comment>
    <comment ref="Y12" authorId="0">
      <text>
        <r>
          <rPr>
            <b/>
            <sz val="9"/>
            <color indexed="81"/>
            <rFont val="Tahoma"/>
            <family val="2"/>
          </rPr>
          <t>Windows User:</t>
        </r>
        <r>
          <rPr>
            <sz val="9"/>
            <color indexed="81"/>
            <rFont val="Tahoma"/>
            <family val="2"/>
          </rPr>
          <t xml:space="preserve">
07/11/2020
6051
</t>
        </r>
      </text>
    </comment>
    <comment ref="AA12" authorId="0">
      <text>
        <r>
          <rPr>
            <b/>
            <sz val="9"/>
            <color indexed="81"/>
            <rFont val="Tahoma"/>
            <family val="2"/>
          </rPr>
          <t>Windows User:</t>
        </r>
        <r>
          <rPr>
            <sz val="9"/>
            <color indexed="81"/>
            <rFont val="Tahoma"/>
            <family val="2"/>
          </rPr>
          <t xml:space="preserve">
05/12/2020
6052
</t>
        </r>
      </text>
    </comment>
    <comment ref="AC12" authorId="0">
      <text>
        <r>
          <rPr>
            <b/>
            <sz val="9"/>
            <color indexed="81"/>
            <rFont val="Tahoma"/>
            <family val="2"/>
          </rPr>
          <t>Windows User:</t>
        </r>
        <r>
          <rPr>
            <sz val="9"/>
            <color indexed="81"/>
            <rFont val="Tahoma"/>
            <family val="2"/>
          </rPr>
          <t xml:space="preserve">
09/01/2021
6053
Janu + O/fee=6500
Paid in Janu/21
25/01/21
6054
Feb/21
Paid in Janu/21</t>
        </r>
      </text>
    </comment>
    <comment ref="AE12" authorId="0">
      <text>
        <r>
          <rPr>
            <b/>
            <sz val="9"/>
            <color indexed="81"/>
            <rFont val="Tahoma"/>
            <family val="2"/>
          </rPr>
          <t>Windows User:</t>
        </r>
        <r>
          <rPr>
            <sz val="9"/>
            <color indexed="81"/>
            <rFont val="Tahoma"/>
            <family val="2"/>
          </rPr>
          <t xml:space="preserve">
25/01/21
6054
Feb/21
Paid in Janu/21</t>
        </r>
      </text>
    </comment>
    <comment ref="AG12" authorId="0">
      <text>
        <r>
          <rPr>
            <b/>
            <sz val="9"/>
            <color indexed="81"/>
            <rFont val="Tahoma"/>
            <family val="2"/>
          </rPr>
          <t>Windows User:</t>
        </r>
        <r>
          <rPr>
            <sz val="9"/>
            <color indexed="81"/>
            <rFont val="Tahoma"/>
            <family val="2"/>
          </rPr>
          <t xml:space="preserve">
06/03/21
6055</t>
        </r>
      </text>
    </comment>
    <comment ref="AI12" authorId="0">
      <text>
        <r>
          <rPr>
            <b/>
            <sz val="9"/>
            <color indexed="81"/>
            <rFont val="Tahoma"/>
            <family val="2"/>
          </rPr>
          <t>Windows User:</t>
        </r>
        <r>
          <rPr>
            <sz val="9"/>
            <color indexed="81"/>
            <rFont val="Tahoma"/>
            <family val="2"/>
          </rPr>
          <t xml:space="preserve">
10/04/2021
6056</t>
        </r>
      </text>
    </comment>
    <comment ref="AM12" authorId="0">
      <text>
        <r>
          <rPr>
            <b/>
            <sz val="9"/>
            <color indexed="81"/>
            <rFont val="Tahoma"/>
            <family val="2"/>
          </rPr>
          <t>Windows User:</t>
        </r>
        <r>
          <rPr>
            <sz val="9"/>
            <color indexed="81"/>
            <rFont val="Tahoma"/>
            <family val="2"/>
          </rPr>
          <t xml:space="preserve">
05/06/21
6057/58
</t>
        </r>
      </text>
    </comment>
    <comment ref="G13" authorId="0">
      <text>
        <r>
          <rPr>
            <b/>
            <sz val="9"/>
            <color indexed="81"/>
            <rFont val="Tahoma"/>
            <family val="2"/>
          </rPr>
          <t>Windows User:</t>
        </r>
        <r>
          <rPr>
            <sz val="9"/>
            <color indexed="81"/>
            <rFont val="Tahoma"/>
            <family val="2"/>
          </rPr>
          <t xml:space="preserve">
Less-6,600/-</t>
        </r>
      </text>
    </comment>
    <comment ref="K13" authorId="0">
      <text>
        <r>
          <rPr>
            <b/>
            <sz val="9"/>
            <color indexed="81"/>
            <rFont val="Tahoma"/>
            <family val="2"/>
          </rPr>
          <t>Windows User:</t>
        </r>
        <r>
          <rPr>
            <sz val="9"/>
            <color indexed="81"/>
            <rFont val="Tahoma"/>
            <family val="2"/>
          </rPr>
          <t xml:space="preserve">
16/08/2020
15,500/-</t>
        </r>
      </text>
    </comment>
    <comment ref="M13" authorId="0">
      <text>
        <r>
          <rPr>
            <b/>
            <sz val="9"/>
            <color indexed="81"/>
            <rFont val="Tahoma"/>
            <family val="2"/>
          </rPr>
          <t>Windows User:</t>
        </r>
        <r>
          <rPr>
            <sz val="9"/>
            <color indexed="81"/>
            <rFont val="Tahoma"/>
            <family val="2"/>
          </rPr>
          <t xml:space="preserve">
16/08/2020
15,500/-</t>
        </r>
      </text>
    </comment>
    <comment ref="O13" authorId="0">
      <text>
        <r>
          <rPr>
            <b/>
            <sz val="9"/>
            <color indexed="81"/>
            <rFont val="Tahoma"/>
            <family val="2"/>
          </rPr>
          <t>Windows User:</t>
        </r>
        <r>
          <rPr>
            <sz val="9"/>
            <color indexed="81"/>
            <rFont val="Tahoma"/>
            <family val="2"/>
          </rPr>
          <t xml:space="preserve">
16/08/2020
15,500/-</t>
        </r>
      </text>
    </comment>
    <comment ref="Q13" authorId="0">
      <text>
        <r>
          <rPr>
            <b/>
            <sz val="9"/>
            <color indexed="81"/>
            <rFont val="Tahoma"/>
            <family val="2"/>
          </rPr>
          <t>Windows User:</t>
        </r>
        <r>
          <rPr>
            <sz val="9"/>
            <color indexed="81"/>
            <rFont val="Tahoma"/>
            <family val="2"/>
          </rPr>
          <t xml:space="preserve">
16/08/2020
15,500/-</t>
        </r>
      </text>
    </comment>
    <comment ref="G14" authorId="0">
      <text>
        <r>
          <rPr>
            <b/>
            <sz val="9"/>
            <color indexed="81"/>
            <rFont val="Tahoma"/>
            <family val="2"/>
          </rPr>
          <t>Windows User:</t>
        </r>
        <r>
          <rPr>
            <sz val="9"/>
            <color indexed="81"/>
            <rFont val="Tahoma"/>
            <family val="2"/>
          </rPr>
          <t xml:space="preserve">
Less-2,000/-</t>
        </r>
      </text>
    </comment>
    <comment ref="K14" authorId="0">
      <text>
        <r>
          <rPr>
            <b/>
            <sz val="9"/>
            <color indexed="81"/>
            <rFont val="Tahoma"/>
            <family val="2"/>
          </rPr>
          <t>Windows User:</t>
        </r>
        <r>
          <rPr>
            <sz val="9"/>
            <color indexed="81"/>
            <rFont val="Tahoma"/>
            <family val="2"/>
          </rPr>
          <t xml:space="preserve">
16/08/2020
9,000/-</t>
        </r>
      </text>
    </comment>
    <comment ref="M14" authorId="0">
      <text>
        <r>
          <rPr>
            <b/>
            <sz val="9"/>
            <color indexed="81"/>
            <rFont val="Tahoma"/>
            <family val="2"/>
          </rPr>
          <t>Windows User:</t>
        </r>
        <r>
          <rPr>
            <sz val="9"/>
            <color indexed="81"/>
            <rFont val="Tahoma"/>
            <family val="2"/>
          </rPr>
          <t xml:space="preserve">
16/08/2020
9,000/-</t>
        </r>
      </text>
    </comment>
    <comment ref="O14" authorId="0">
      <text>
        <r>
          <rPr>
            <b/>
            <sz val="9"/>
            <color indexed="81"/>
            <rFont val="Tahoma"/>
            <family val="2"/>
          </rPr>
          <t>Windows User:</t>
        </r>
        <r>
          <rPr>
            <sz val="9"/>
            <color indexed="81"/>
            <rFont val="Tahoma"/>
            <family val="2"/>
          </rPr>
          <t xml:space="preserve">
16/08/2020
9,000/-</t>
        </r>
      </text>
    </comment>
    <comment ref="Q14" authorId="0">
      <text>
        <r>
          <rPr>
            <b/>
            <sz val="9"/>
            <color indexed="81"/>
            <rFont val="Tahoma"/>
            <family val="2"/>
          </rPr>
          <t>Windows User:</t>
        </r>
        <r>
          <rPr>
            <sz val="9"/>
            <color indexed="81"/>
            <rFont val="Tahoma"/>
            <family val="2"/>
          </rPr>
          <t xml:space="preserve">
16/08/2020
9,000/-
04/11/2020
8974
S/c
Paid to Nov/2020</t>
        </r>
      </text>
    </comment>
    <comment ref="W14" authorId="0">
      <text>
        <r>
          <rPr>
            <b/>
            <sz val="9"/>
            <color indexed="81"/>
            <rFont val="Tahoma"/>
            <family val="2"/>
          </rPr>
          <t>Windows User:</t>
        </r>
        <r>
          <rPr>
            <sz val="9"/>
            <color indexed="81"/>
            <rFont val="Tahoma"/>
            <family val="2"/>
          </rPr>
          <t xml:space="preserve">
04/11/2020
8974
Oct + Nov/2020
With S/c
Padi to Nov/2020</t>
        </r>
      </text>
    </comment>
    <comment ref="Y14" authorId="0">
      <text>
        <r>
          <rPr>
            <b/>
            <sz val="9"/>
            <color indexed="81"/>
            <rFont val="Tahoma"/>
            <family val="2"/>
          </rPr>
          <t>Windows User:</t>
        </r>
        <r>
          <rPr>
            <sz val="9"/>
            <color indexed="81"/>
            <rFont val="Tahoma"/>
            <family val="2"/>
          </rPr>
          <t xml:space="preserve">
04/11/2020
8974
Oct + Nov/2020
With S/c</t>
        </r>
      </text>
    </comment>
    <comment ref="AA14" authorId="0">
      <text>
        <r>
          <rPr>
            <b/>
            <sz val="9"/>
            <color indexed="81"/>
            <rFont val="Tahoma"/>
            <family val="2"/>
          </rPr>
          <t>Windows User:</t>
        </r>
        <r>
          <rPr>
            <sz val="9"/>
            <color indexed="81"/>
            <rFont val="Tahoma"/>
            <family val="2"/>
          </rPr>
          <t xml:space="preserve">
25/01/21
8975
Dec + Janu/21
Paid in Janu/21</t>
        </r>
      </text>
    </comment>
    <comment ref="AC14" authorId="0">
      <text>
        <r>
          <rPr>
            <b/>
            <sz val="9"/>
            <color indexed="81"/>
            <rFont val="Tahoma"/>
            <family val="2"/>
          </rPr>
          <t>Windows User:</t>
        </r>
        <r>
          <rPr>
            <sz val="9"/>
            <color indexed="81"/>
            <rFont val="Tahoma"/>
            <family val="2"/>
          </rPr>
          <t xml:space="preserve">
25/01/21
8975
Dec + Janu/21
Paid in Janu/21</t>
        </r>
      </text>
    </comment>
    <comment ref="AI14" authorId="0">
      <text>
        <r>
          <rPr>
            <b/>
            <sz val="9"/>
            <color indexed="81"/>
            <rFont val="Tahoma"/>
            <family val="2"/>
          </rPr>
          <t>Windows User:</t>
        </r>
        <r>
          <rPr>
            <sz val="9"/>
            <color indexed="81"/>
            <rFont val="Tahoma"/>
            <family val="2"/>
          </rPr>
          <t xml:space="preserve">
12/04/21
8976</t>
        </r>
      </text>
    </comment>
    <comment ref="AM14" authorId="0">
      <text>
        <r>
          <rPr>
            <b/>
            <sz val="9"/>
            <color indexed="81"/>
            <rFont val="Tahoma"/>
            <family val="2"/>
          </rPr>
          <t>Windows User:</t>
        </r>
        <r>
          <rPr>
            <sz val="9"/>
            <color indexed="81"/>
            <rFont val="Tahoma"/>
            <family val="2"/>
          </rPr>
          <t xml:space="preserve">
06/06/21
8977
Up to June/21</t>
        </r>
      </text>
    </comment>
    <comment ref="G15" authorId="0">
      <text>
        <r>
          <rPr>
            <b/>
            <sz val="9"/>
            <color indexed="81"/>
            <rFont val="Tahoma"/>
            <family val="2"/>
          </rPr>
          <t>Windows User:</t>
        </r>
        <r>
          <rPr>
            <sz val="9"/>
            <color indexed="81"/>
            <rFont val="Tahoma"/>
            <family val="2"/>
          </rPr>
          <t xml:space="preserve">
Less-6,500/-</t>
        </r>
      </text>
    </comment>
    <comment ref="K15" authorId="0">
      <text>
        <r>
          <rPr>
            <b/>
            <sz val="9"/>
            <color indexed="81"/>
            <rFont val="Tahoma"/>
            <family val="2"/>
          </rPr>
          <t>Windows User:</t>
        </r>
        <r>
          <rPr>
            <sz val="9"/>
            <color indexed="81"/>
            <rFont val="Tahoma"/>
            <family val="2"/>
          </rPr>
          <t xml:space="preserve">
16/08/2020
5,000/-
Only Pay-5,000/-</t>
        </r>
      </text>
    </comment>
    <comment ref="M15" authorId="0">
      <text>
        <r>
          <rPr>
            <b/>
            <sz val="9"/>
            <color indexed="81"/>
            <rFont val="Tahoma"/>
            <family val="2"/>
          </rPr>
          <t>Windows User:</t>
        </r>
        <r>
          <rPr>
            <sz val="9"/>
            <color indexed="81"/>
            <rFont val="Tahoma"/>
            <family val="2"/>
          </rPr>
          <t xml:space="preserve">
16/08/2020
5,000/-
Only Pay-5,000/-</t>
        </r>
      </text>
    </comment>
    <comment ref="O15" authorId="0">
      <text>
        <r>
          <rPr>
            <b/>
            <sz val="9"/>
            <color indexed="81"/>
            <rFont val="Tahoma"/>
            <family val="2"/>
          </rPr>
          <t>Windows User:</t>
        </r>
        <r>
          <rPr>
            <sz val="9"/>
            <color indexed="81"/>
            <rFont val="Tahoma"/>
            <family val="2"/>
          </rPr>
          <t xml:space="preserve">
16/08/2020
5,000/-
Only Pay-5,000/-</t>
        </r>
      </text>
    </comment>
    <comment ref="K16" authorId="0">
      <text>
        <r>
          <rPr>
            <b/>
            <sz val="9"/>
            <color indexed="81"/>
            <rFont val="Tahoma"/>
            <family val="2"/>
          </rPr>
          <t>Windows User:</t>
        </r>
        <r>
          <rPr>
            <sz val="9"/>
            <color indexed="81"/>
            <rFont val="Tahoma"/>
            <family val="2"/>
          </rPr>
          <t xml:space="preserve">
16/08/2020
9,000/-</t>
        </r>
      </text>
    </comment>
    <comment ref="M16" authorId="0">
      <text>
        <r>
          <rPr>
            <b/>
            <sz val="9"/>
            <color indexed="81"/>
            <rFont val="Tahoma"/>
            <family val="2"/>
          </rPr>
          <t>Windows User:</t>
        </r>
        <r>
          <rPr>
            <sz val="9"/>
            <color indexed="81"/>
            <rFont val="Tahoma"/>
            <family val="2"/>
          </rPr>
          <t xml:space="preserve">
16/08/2020
9,000/-</t>
        </r>
      </text>
    </comment>
    <comment ref="O16" authorId="0">
      <text>
        <r>
          <rPr>
            <b/>
            <sz val="9"/>
            <color indexed="81"/>
            <rFont val="Tahoma"/>
            <family val="2"/>
          </rPr>
          <t>Windows User:</t>
        </r>
        <r>
          <rPr>
            <sz val="9"/>
            <color indexed="81"/>
            <rFont val="Tahoma"/>
            <family val="2"/>
          </rPr>
          <t xml:space="preserve">
16/08/2020
9,000/-</t>
        </r>
      </text>
    </comment>
    <comment ref="Q16" authorId="0">
      <text>
        <r>
          <rPr>
            <b/>
            <sz val="9"/>
            <color indexed="81"/>
            <rFont val="Tahoma"/>
            <family val="2"/>
          </rPr>
          <t>Windows User:</t>
        </r>
        <r>
          <rPr>
            <sz val="9"/>
            <color indexed="81"/>
            <rFont val="Tahoma"/>
            <family val="2"/>
          </rPr>
          <t xml:space="preserve">
16/08/2020
9,000/-
07/10/20
Paid to Oct/20
</t>
        </r>
      </text>
    </comment>
    <comment ref="W16" authorId="0">
      <text>
        <r>
          <rPr>
            <b/>
            <sz val="9"/>
            <color indexed="81"/>
            <rFont val="Tahoma"/>
            <family val="2"/>
          </rPr>
          <t>Windows User:</t>
        </r>
        <r>
          <rPr>
            <sz val="9"/>
            <color indexed="81"/>
            <rFont val="Tahoma"/>
            <family val="2"/>
          </rPr>
          <t xml:space="preserve">
07/10/20
5006
11,120/-
O/see=6,500
Oct=4620</t>
        </r>
      </text>
    </comment>
    <comment ref="Y16" authorId="0">
      <text>
        <r>
          <rPr>
            <b/>
            <sz val="9"/>
            <color indexed="81"/>
            <rFont val="Tahoma"/>
            <family val="2"/>
          </rPr>
          <t>Windows User:</t>
        </r>
        <r>
          <rPr>
            <sz val="9"/>
            <color indexed="81"/>
            <rFont val="Tahoma"/>
            <family val="2"/>
          </rPr>
          <t xml:space="preserve">
07/11/2020
By bkash
C=4620
H=2160
T=6780</t>
        </r>
      </text>
    </comment>
    <comment ref="AA16" authorId="0">
      <text>
        <r>
          <rPr>
            <b/>
            <sz val="9"/>
            <color indexed="81"/>
            <rFont val="Tahoma"/>
            <family val="2"/>
          </rPr>
          <t>Windows User:</t>
        </r>
        <r>
          <rPr>
            <sz val="9"/>
            <color indexed="81"/>
            <rFont val="Tahoma"/>
            <family val="2"/>
          </rPr>
          <t xml:space="preserve">
10/12/2020
By bkash
C=4620
H=2160
T=6780
Dec/20</t>
        </r>
      </text>
    </comment>
    <comment ref="AC16" authorId="0">
      <text>
        <r>
          <rPr>
            <b/>
            <sz val="9"/>
            <color indexed="81"/>
            <rFont val="Tahoma"/>
            <family val="2"/>
          </rPr>
          <t>Windows User:</t>
        </r>
        <r>
          <rPr>
            <sz val="9"/>
            <color indexed="81"/>
            <rFont val="Tahoma"/>
            <family val="2"/>
          </rPr>
          <t xml:space="preserve">
16/01/2021
By bkash
C=3500
H=2160
T=5660
Janu/21</t>
        </r>
      </text>
    </comment>
    <comment ref="AG16" authorId="0">
      <text>
        <r>
          <rPr>
            <b/>
            <sz val="9"/>
            <color indexed="81"/>
            <rFont val="Tahoma"/>
            <family val="2"/>
          </rPr>
          <t>Windows User:</t>
        </r>
        <r>
          <rPr>
            <sz val="9"/>
            <color indexed="81"/>
            <rFont val="Tahoma"/>
            <family val="2"/>
          </rPr>
          <t xml:space="preserve">
10/03/21
By bkash
C=8680
H=3900
T= 12,580
Feb + March/21</t>
        </r>
      </text>
    </comment>
    <comment ref="AK16" authorId="0">
      <text>
        <r>
          <rPr>
            <b/>
            <sz val="9"/>
            <color indexed="81"/>
            <rFont val="Tahoma"/>
            <family val="2"/>
          </rPr>
          <t>Windows User:</t>
        </r>
        <r>
          <rPr>
            <sz val="9"/>
            <color indexed="81"/>
            <rFont val="Tahoma"/>
            <family val="2"/>
          </rPr>
          <t xml:space="preserve">
06/05/21
C=4340
H=1950
T=6290</t>
        </r>
      </text>
    </comment>
    <comment ref="K17" authorId="0">
      <text>
        <r>
          <rPr>
            <b/>
            <sz val="9"/>
            <color indexed="81"/>
            <rFont val="Tahoma"/>
            <family val="2"/>
          </rPr>
          <t>Windows User:</t>
        </r>
        <r>
          <rPr>
            <sz val="9"/>
            <color indexed="81"/>
            <rFont val="Tahoma"/>
            <family val="2"/>
          </rPr>
          <t xml:space="preserve">
16/08/2020
9,000/-</t>
        </r>
      </text>
    </comment>
    <comment ref="M17" authorId="0">
      <text>
        <r>
          <rPr>
            <b/>
            <sz val="9"/>
            <color indexed="81"/>
            <rFont val="Tahoma"/>
            <family val="2"/>
          </rPr>
          <t>Windows User:</t>
        </r>
        <r>
          <rPr>
            <sz val="9"/>
            <color indexed="81"/>
            <rFont val="Tahoma"/>
            <family val="2"/>
          </rPr>
          <t xml:space="preserve">
16/08/2020
9,000/-</t>
        </r>
      </text>
    </comment>
    <comment ref="O17" authorId="0">
      <text>
        <r>
          <rPr>
            <b/>
            <sz val="9"/>
            <color indexed="81"/>
            <rFont val="Tahoma"/>
            <family val="2"/>
          </rPr>
          <t>Windows User:</t>
        </r>
        <r>
          <rPr>
            <sz val="9"/>
            <color indexed="81"/>
            <rFont val="Tahoma"/>
            <family val="2"/>
          </rPr>
          <t xml:space="preserve">
16/08/2020
9,000/-</t>
        </r>
      </text>
    </comment>
    <comment ref="Q17" authorId="0">
      <text>
        <r>
          <rPr>
            <b/>
            <sz val="9"/>
            <color indexed="81"/>
            <rFont val="Tahoma"/>
            <family val="2"/>
          </rPr>
          <t>Windows User:</t>
        </r>
        <r>
          <rPr>
            <sz val="9"/>
            <color indexed="81"/>
            <rFont val="Tahoma"/>
            <family val="2"/>
          </rPr>
          <t xml:space="preserve">
16/08/2020
9,000/-
10/10/20
8686
O/fee=6500
Paid to Oct/20</t>
        </r>
      </text>
    </comment>
    <comment ref="W17" authorId="0">
      <text>
        <r>
          <rPr>
            <b/>
            <sz val="9"/>
            <color indexed="81"/>
            <rFont val="Tahoma"/>
            <family val="2"/>
          </rPr>
          <t>Windows User:</t>
        </r>
        <r>
          <rPr>
            <sz val="9"/>
            <color indexed="81"/>
            <rFont val="Tahoma"/>
            <family val="2"/>
          </rPr>
          <t xml:space="preserve">
10/10/20
8686
O/fe6500
Oct=4620</t>
        </r>
      </text>
    </comment>
    <comment ref="Y17" authorId="0">
      <text>
        <r>
          <rPr>
            <b/>
            <sz val="9"/>
            <color indexed="81"/>
            <rFont val="Tahoma"/>
            <family val="2"/>
          </rPr>
          <t>Windows User:</t>
        </r>
        <r>
          <rPr>
            <sz val="9"/>
            <color indexed="81"/>
            <rFont val="Tahoma"/>
            <family val="2"/>
          </rPr>
          <t xml:space="preserve">
12/11/2020
8687
</t>
        </r>
      </text>
    </comment>
    <comment ref="AA17" authorId="0">
      <text>
        <r>
          <rPr>
            <b/>
            <sz val="9"/>
            <color indexed="81"/>
            <rFont val="Tahoma"/>
            <family val="2"/>
          </rPr>
          <t>Windows User:
13/01/21</t>
        </r>
        <r>
          <rPr>
            <sz val="9"/>
            <color indexed="81"/>
            <rFont val="Tahoma"/>
            <family val="2"/>
          </rPr>
          <t xml:space="preserve">
8688
Dec + Janu/21
Paid in Janu/21
</t>
        </r>
      </text>
    </comment>
    <comment ref="AC17" authorId="0">
      <text>
        <r>
          <rPr>
            <b/>
            <sz val="9"/>
            <color indexed="81"/>
            <rFont val="Tahoma"/>
            <family val="2"/>
          </rPr>
          <t>Windows User:
13/01/21</t>
        </r>
        <r>
          <rPr>
            <sz val="9"/>
            <color indexed="81"/>
            <rFont val="Tahoma"/>
            <family val="2"/>
          </rPr>
          <t xml:space="preserve">
8688
Dec + Janu/21
Paid in Janu/21
</t>
        </r>
      </text>
    </comment>
    <comment ref="AK17" authorId="0">
      <text>
        <r>
          <rPr>
            <b/>
            <sz val="9"/>
            <color indexed="81"/>
            <rFont val="Tahoma"/>
            <family val="2"/>
          </rPr>
          <t>Windows User:</t>
        </r>
        <r>
          <rPr>
            <sz val="9"/>
            <color indexed="81"/>
            <rFont val="Tahoma"/>
            <family val="2"/>
          </rPr>
          <t xml:space="preserve">
09/05/21
8689</t>
        </r>
      </text>
    </comment>
    <comment ref="AM17" authorId="0">
      <text>
        <r>
          <rPr>
            <b/>
            <sz val="9"/>
            <color indexed="81"/>
            <rFont val="Tahoma"/>
            <family val="2"/>
          </rPr>
          <t>Windows User:</t>
        </r>
        <r>
          <rPr>
            <sz val="9"/>
            <color indexed="81"/>
            <rFont val="Tahoma"/>
            <family val="2"/>
          </rPr>
          <t xml:space="preserve">
05/06/21
8690
May/21</t>
        </r>
      </text>
    </comment>
    <comment ref="K18" authorId="0">
      <text>
        <r>
          <rPr>
            <b/>
            <sz val="9"/>
            <color indexed="81"/>
            <rFont val="Tahoma"/>
            <family val="2"/>
          </rPr>
          <t>Windows User:</t>
        </r>
        <r>
          <rPr>
            <sz val="9"/>
            <color indexed="81"/>
            <rFont val="Tahoma"/>
            <family val="2"/>
          </rPr>
          <t xml:space="preserve">
16/08/2020
9,000/-</t>
        </r>
      </text>
    </comment>
    <comment ref="M18" authorId="0">
      <text>
        <r>
          <rPr>
            <b/>
            <sz val="9"/>
            <color indexed="81"/>
            <rFont val="Tahoma"/>
            <family val="2"/>
          </rPr>
          <t>Windows User:</t>
        </r>
        <r>
          <rPr>
            <sz val="9"/>
            <color indexed="81"/>
            <rFont val="Tahoma"/>
            <family val="2"/>
          </rPr>
          <t xml:space="preserve">
16/08/2020
9,000/-</t>
        </r>
      </text>
    </comment>
    <comment ref="O18" authorId="0">
      <text>
        <r>
          <rPr>
            <b/>
            <sz val="9"/>
            <color indexed="81"/>
            <rFont val="Tahoma"/>
            <family val="2"/>
          </rPr>
          <t>Windows User:</t>
        </r>
        <r>
          <rPr>
            <sz val="9"/>
            <color indexed="81"/>
            <rFont val="Tahoma"/>
            <family val="2"/>
          </rPr>
          <t xml:space="preserve">
16/08/2020
9,000/-</t>
        </r>
      </text>
    </comment>
    <comment ref="Q18" authorId="0">
      <text>
        <r>
          <rPr>
            <b/>
            <sz val="9"/>
            <color indexed="81"/>
            <rFont val="Tahoma"/>
            <family val="2"/>
          </rPr>
          <t>Windows User:</t>
        </r>
        <r>
          <rPr>
            <sz val="9"/>
            <color indexed="81"/>
            <rFont val="Tahoma"/>
            <family val="2"/>
          </rPr>
          <t xml:space="preserve">
16/08/2020
9,000/-
08/10/20
8662
Paid to Oct/20</t>
        </r>
      </text>
    </comment>
    <comment ref="W18" authorId="0">
      <text>
        <r>
          <rPr>
            <b/>
            <sz val="9"/>
            <color indexed="81"/>
            <rFont val="Tahoma"/>
            <family val="2"/>
          </rPr>
          <t>Windows User:</t>
        </r>
        <r>
          <rPr>
            <sz val="9"/>
            <color indexed="81"/>
            <rFont val="Tahoma"/>
            <family val="2"/>
          </rPr>
          <t xml:space="preserve">
08/10/20
8662
O/fee=6500
Oct 4620</t>
        </r>
      </text>
    </comment>
    <comment ref="Y18" authorId="0">
      <text>
        <r>
          <rPr>
            <b/>
            <sz val="9"/>
            <color indexed="81"/>
            <rFont val="Tahoma"/>
            <family val="2"/>
          </rPr>
          <t>Windows User:</t>
        </r>
        <r>
          <rPr>
            <sz val="9"/>
            <color indexed="81"/>
            <rFont val="Tahoma"/>
            <family val="2"/>
          </rPr>
          <t xml:space="preserve">
11/11/2020
8663
</t>
        </r>
      </text>
    </comment>
    <comment ref="AA18" authorId="0">
      <text>
        <r>
          <rPr>
            <b/>
            <sz val="9"/>
            <color indexed="81"/>
            <rFont val="Tahoma"/>
            <family val="2"/>
          </rPr>
          <t>Windows User:</t>
        </r>
        <r>
          <rPr>
            <sz val="9"/>
            <color indexed="81"/>
            <rFont val="Tahoma"/>
            <family val="2"/>
          </rPr>
          <t xml:space="preserve">
10/12/2020
8664
</t>
        </r>
      </text>
    </comment>
    <comment ref="AC18" authorId="0">
      <text>
        <r>
          <rPr>
            <b/>
            <sz val="9"/>
            <color indexed="81"/>
            <rFont val="Tahoma"/>
            <family val="2"/>
          </rPr>
          <t>Windows User:</t>
        </r>
        <r>
          <rPr>
            <sz val="9"/>
            <color indexed="81"/>
            <rFont val="Tahoma"/>
            <family val="2"/>
          </rPr>
          <t xml:space="preserve">
09/01/2021
8665
</t>
        </r>
      </text>
    </comment>
    <comment ref="AG18" authorId="0">
      <text>
        <r>
          <rPr>
            <b/>
            <sz val="9"/>
            <color indexed="81"/>
            <rFont val="Tahoma"/>
            <family val="2"/>
          </rPr>
          <t>Windows User:</t>
        </r>
        <r>
          <rPr>
            <sz val="9"/>
            <color indexed="81"/>
            <rFont val="Tahoma"/>
            <family val="2"/>
          </rPr>
          <t xml:space="preserve">
08/03/21
8566
Feb+ March/21</t>
        </r>
      </text>
    </comment>
    <comment ref="AI18" authorId="0">
      <text>
        <r>
          <rPr>
            <b/>
            <sz val="9"/>
            <color indexed="81"/>
            <rFont val="Tahoma"/>
            <family val="2"/>
          </rPr>
          <t>Windows User:</t>
        </r>
        <r>
          <rPr>
            <sz val="9"/>
            <color indexed="81"/>
            <rFont val="Tahoma"/>
            <family val="2"/>
          </rPr>
          <t xml:space="preserve">
29/04/21
8667
April/21</t>
        </r>
      </text>
    </comment>
    <comment ref="AM18" authorId="0">
      <text>
        <r>
          <rPr>
            <b/>
            <sz val="9"/>
            <color indexed="81"/>
            <rFont val="Tahoma"/>
            <family val="2"/>
          </rPr>
          <t>Windows User:</t>
        </r>
        <r>
          <rPr>
            <sz val="9"/>
            <color indexed="81"/>
            <rFont val="Tahoma"/>
            <family val="2"/>
          </rPr>
          <t xml:space="preserve">
05/06/21
8668
May/21</t>
        </r>
      </text>
    </comment>
    <comment ref="G19" authorId="0">
      <text>
        <r>
          <rPr>
            <b/>
            <sz val="9"/>
            <color indexed="81"/>
            <rFont val="Tahoma"/>
            <family val="2"/>
          </rPr>
          <t>Windows User:</t>
        </r>
        <r>
          <rPr>
            <sz val="9"/>
            <color indexed="81"/>
            <rFont val="Tahoma"/>
            <family val="2"/>
          </rPr>
          <t xml:space="preserve">
Less-4,000/-</t>
        </r>
      </text>
    </comment>
    <comment ref="K19" authorId="0">
      <text>
        <r>
          <rPr>
            <b/>
            <sz val="9"/>
            <color indexed="81"/>
            <rFont val="Tahoma"/>
            <family val="2"/>
          </rPr>
          <t>Windows User:</t>
        </r>
        <r>
          <rPr>
            <sz val="9"/>
            <color indexed="81"/>
            <rFont val="Tahoma"/>
            <family val="2"/>
          </rPr>
          <t xml:space="preserve">
27/08/2020
9,000/-</t>
        </r>
      </text>
    </comment>
    <comment ref="M19" authorId="0">
      <text>
        <r>
          <rPr>
            <b/>
            <sz val="9"/>
            <color indexed="81"/>
            <rFont val="Tahoma"/>
            <family val="2"/>
          </rPr>
          <t>Windows User:</t>
        </r>
        <r>
          <rPr>
            <sz val="9"/>
            <color indexed="81"/>
            <rFont val="Tahoma"/>
            <family val="2"/>
          </rPr>
          <t xml:space="preserve">
27/08/2020
9,000/-</t>
        </r>
      </text>
    </comment>
    <comment ref="O19" authorId="0">
      <text>
        <r>
          <rPr>
            <b/>
            <sz val="9"/>
            <color indexed="81"/>
            <rFont val="Tahoma"/>
            <family val="2"/>
          </rPr>
          <t>Windows User:</t>
        </r>
        <r>
          <rPr>
            <sz val="9"/>
            <color indexed="81"/>
            <rFont val="Tahoma"/>
            <family val="2"/>
          </rPr>
          <t xml:space="preserve">
27/08/2020
9,000/-</t>
        </r>
      </text>
    </comment>
    <comment ref="Q19" authorId="0">
      <text>
        <r>
          <rPr>
            <b/>
            <sz val="9"/>
            <color indexed="81"/>
            <rFont val="Tahoma"/>
            <family val="2"/>
          </rPr>
          <t>Windows User:</t>
        </r>
        <r>
          <rPr>
            <sz val="9"/>
            <color indexed="81"/>
            <rFont val="Tahoma"/>
            <family val="2"/>
          </rPr>
          <t xml:space="preserve">
27/08/2020
9,000/-
09/10/20
8638
O/fee6500
paid to Oct/20</t>
        </r>
      </text>
    </comment>
    <comment ref="W19" authorId="0">
      <text>
        <r>
          <rPr>
            <b/>
            <sz val="9"/>
            <color indexed="81"/>
            <rFont val="Tahoma"/>
            <family val="2"/>
          </rPr>
          <t>Windows User:</t>
        </r>
        <r>
          <rPr>
            <sz val="9"/>
            <color indexed="81"/>
            <rFont val="Tahoma"/>
            <family val="2"/>
          </rPr>
          <t xml:space="preserve">
09/10/20
8638
O/fee6500
Oct=1820</t>
        </r>
      </text>
    </comment>
    <comment ref="Y19" authorId="0">
      <text>
        <r>
          <rPr>
            <b/>
            <sz val="9"/>
            <color indexed="81"/>
            <rFont val="Tahoma"/>
            <family val="2"/>
          </rPr>
          <t>Windows User:</t>
        </r>
        <r>
          <rPr>
            <sz val="9"/>
            <color indexed="81"/>
            <rFont val="Tahoma"/>
            <family val="2"/>
          </rPr>
          <t xml:space="preserve">
07/11/2020
8639
</t>
        </r>
      </text>
    </comment>
    <comment ref="AA19" authorId="0">
      <text>
        <r>
          <rPr>
            <b/>
            <sz val="9"/>
            <color indexed="81"/>
            <rFont val="Tahoma"/>
            <family val="2"/>
          </rPr>
          <t>Windows User:</t>
        </r>
        <r>
          <rPr>
            <sz val="9"/>
            <color indexed="81"/>
            <rFont val="Tahoma"/>
            <family val="2"/>
          </rPr>
          <t xml:space="preserve">
09/12/2020
By bkash
C=2530
H=1530
T=4060</t>
        </r>
      </text>
    </comment>
    <comment ref="AC19" authorId="0">
      <text>
        <r>
          <rPr>
            <b/>
            <sz val="9"/>
            <color indexed="81"/>
            <rFont val="Tahoma"/>
            <family val="2"/>
          </rPr>
          <t>Windows User:</t>
        </r>
        <r>
          <rPr>
            <sz val="9"/>
            <color indexed="81"/>
            <rFont val="Tahoma"/>
            <family val="2"/>
          </rPr>
          <t xml:space="preserve">
09/01/21
8641</t>
        </r>
      </text>
    </comment>
    <comment ref="AE19" authorId="0">
      <text>
        <r>
          <rPr>
            <b/>
            <sz val="9"/>
            <color indexed="81"/>
            <rFont val="Tahoma"/>
            <family val="2"/>
          </rPr>
          <t>Windows User:</t>
        </r>
        <r>
          <rPr>
            <sz val="9"/>
            <color indexed="81"/>
            <rFont val="Tahoma"/>
            <family val="2"/>
          </rPr>
          <t xml:space="preserve">
09/02/21
8642</t>
        </r>
      </text>
    </comment>
    <comment ref="AG19" authorId="0">
      <text>
        <r>
          <rPr>
            <b/>
            <sz val="9"/>
            <color indexed="81"/>
            <rFont val="Tahoma"/>
            <family val="2"/>
          </rPr>
          <t>Windows User:</t>
        </r>
        <r>
          <rPr>
            <sz val="9"/>
            <color indexed="81"/>
            <rFont val="Tahoma"/>
            <family val="2"/>
          </rPr>
          <t xml:space="preserve">
09/03/21
8643</t>
        </r>
      </text>
    </comment>
    <comment ref="AK19" authorId="0">
      <text>
        <r>
          <rPr>
            <b/>
            <sz val="9"/>
            <color indexed="81"/>
            <rFont val="Tahoma"/>
            <family val="2"/>
          </rPr>
          <t>Windows User:</t>
        </r>
        <r>
          <rPr>
            <sz val="9"/>
            <color indexed="81"/>
            <rFont val="Tahoma"/>
            <family val="2"/>
          </rPr>
          <t xml:space="preserve">
06/05/21
8644/45
April/21 + May/21</t>
        </r>
      </text>
    </comment>
    <comment ref="AM19" authorId="0">
      <text>
        <r>
          <rPr>
            <b/>
            <sz val="9"/>
            <color indexed="81"/>
            <rFont val="Tahoma"/>
            <family val="2"/>
          </rPr>
          <t>Windows User:</t>
        </r>
        <r>
          <rPr>
            <sz val="9"/>
            <color indexed="81"/>
            <rFont val="Tahoma"/>
            <family val="2"/>
          </rPr>
          <t xml:space="preserve">
05/06/21
8646
</t>
        </r>
      </text>
    </comment>
    <comment ref="G20" authorId="0">
      <text>
        <r>
          <rPr>
            <b/>
            <sz val="9"/>
            <color indexed="81"/>
            <rFont val="Tahoma"/>
            <family val="2"/>
          </rPr>
          <t>Windows User:</t>
        </r>
        <r>
          <rPr>
            <sz val="9"/>
            <color indexed="81"/>
            <rFont val="Tahoma"/>
            <family val="2"/>
          </rPr>
          <t xml:space="preserve">
Less-3,300/-</t>
        </r>
      </text>
    </comment>
    <comment ref="K20" authorId="0">
      <text>
        <r>
          <rPr>
            <b/>
            <sz val="9"/>
            <color indexed="81"/>
            <rFont val="Tahoma"/>
            <family val="2"/>
          </rPr>
          <t>Windows User:</t>
        </r>
        <r>
          <rPr>
            <sz val="9"/>
            <color indexed="81"/>
            <rFont val="Tahoma"/>
            <family val="2"/>
          </rPr>
          <t xml:space="preserve">
27/08/2020
9,000/-</t>
        </r>
      </text>
    </comment>
    <comment ref="M20" authorId="0">
      <text>
        <r>
          <rPr>
            <b/>
            <sz val="9"/>
            <color indexed="81"/>
            <rFont val="Tahoma"/>
            <family val="2"/>
          </rPr>
          <t>Windows User:</t>
        </r>
        <r>
          <rPr>
            <sz val="9"/>
            <color indexed="81"/>
            <rFont val="Tahoma"/>
            <family val="2"/>
          </rPr>
          <t xml:space="preserve">
27/08/2020
9,000/-</t>
        </r>
      </text>
    </comment>
    <comment ref="O20" authorId="0">
      <text>
        <r>
          <rPr>
            <b/>
            <sz val="9"/>
            <color indexed="81"/>
            <rFont val="Tahoma"/>
            <family val="2"/>
          </rPr>
          <t>Windows User:</t>
        </r>
        <r>
          <rPr>
            <sz val="9"/>
            <color indexed="81"/>
            <rFont val="Tahoma"/>
            <family val="2"/>
          </rPr>
          <t xml:space="preserve">
27/08/2020
9,000/-</t>
        </r>
      </text>
    </comment>
    <comment ref="Q20" authorId="0">
      <text>
        <r>
          <rPr>
            <b/>
            <sz val="9"/>
            <color indexed="81"/>
            <rFont val="Tahoma"/>
            <family val="2"/>
          </rPr>
          <t>Windows User:</t>
        </r>
        <r>
          <rPr>
            <sz val="9"/>
            <color indexed="81"/>
            <rFont val="Tahoma"/>
            <family val="2"/>
          </rPr>
          <t xml:space="preserve">
27/08/2020
9,000/-
10/10/20
6122
O/fee=6500
paid to Oct/20</t>
        </r>
      </text>
    </comment>
    <comment ref="W20" authorId="0">
      <text>
        <r>
          <rPr>
            <b/>
            <sz val="9"/>
            <color indexed="81"/>
            <rFont val="Tahoma"/>
            <family val="2"/>
          </rPr>
          <t>Windows User:</t>
        </r>
        <r>
          <rPr>
            <sz val="9"/>
            <color indexed="81"/>
            <rFont val="Tahoma"/>
            <family val="2"/>
          </rPr>
          <t xml:space="preserve">
10/10/20
6122
O/fee=6500
Oct=2310</t>
        </r>
      </text>
    </comment>
    <comment ref="Y20" authorId="0">
      <text>
        <r>
          <rPr>
            <b/>
            <sz val="9"/>
            <color indexed="81"/>
            <rFont val="Tahoma"/>
            <family val="2"/>
          </rPr>
          <t>Windows User:</t>
        </r>
        <r>
          <rPr>
            <sz val="9"/>
            <color indexed="81"/>
            <rFont val="Tahoma"/>
            <family val="2"/>
          </rPr>
          <t xml:space="preserve">
10/11/2020
6123
</t>
        </r>
      </text>
    </comment>
    <comment ref="AA20" authorId="0">
      <text>
        <r>
          <rPr>
            <b/>
            <sz val="9"/>
            <color indexed="81"/>
            <rFont val="Tahoma"/>
            <family val="2"/>
          </rPr>
          <t>Windows User:</t>
        </r>
        <r>
          <rPr>
            <sz val="9"/>
            <color indexed="81"/>
            <rFont val="Tahoma"/>
            <family val="2"/>
          </rPr>
          <t xml:space="preserve">
20/12/2020
6124
</t>
        </r>
      </text>
    </comment>
    <comment ref="AC20" authorId="0">
      <text>
        <r>
          <rPr>
            <b/>
            <sz val="9"/>
            <color indexed="81"/>
            <rFont val="Tahoma"/>
            <family val="2"/>
          </rPr>
          <t>Windows User:</t>
        </r>
        <r>
          <rPr>
            <sz val="9"/>
            <color indexed="81"/>
            <rFont val="Tahoma"/>
            <family val="2"/>
          </rPr>
          <t xml:space="preserve">
20/01/2021
6125
</t>
        </r>
      </text>
    </comment>
    <comment ref="AG20" authorId="0">
      <text>
        <r>
          <rPr>
            <b/>
            <sz val="9"/>
            <color indexed="81"/>
            <rFont val="Tahoma"/>
            <family val="2"/>
          </rPr>
          <t>Windows User:</t>
        </r>
        <r>
          <rPr>
            <sz val="9"/>
            <color indexed="81"/>
            <rFont val="Tahoma"/>
            <family val="2"/>
          </rPr>
          <t xml:space="preserve">
01/03/21
6126
Feb/21
23/03/2021
6127
March/21</t>
        </r>
      </text>
    </comment>
    <comment ref="AK20" authorId="0">
      <text>
        <r>
          <rPr>
            <b/>
            <sz val="9"/>
            <color indexed="81"/>
            <rFont val="Tahoma"/>
            <family val="2"/>
          </rPr>
          <t>Windows User:</t>
        </r>
        <r>
          <rPr>
            <sz val="9"/>
            <color indexed="81"/>
            <rFont val="Tahoma"/>
            <family val="2"/>
          </rPr>
          <t xml:space="preserve">
02/052/1
6128
April/21</t>
        </r>
      </text>
    </comment>
    <comment ref="AM20" authorId="0">
      <text>
        <r>
          <rPr>
            <b/>
            <sz val="9"/>
            <color indexed="81"/>
            <rFont val="Tahoma"/>
            <family val="2"/>
          </rPr>
          <t>Windows User:</t>
        </r>
        <r>
          <rPr>
            <sz val="9"/>
            <color indexed="81"/>
            <rFont val="Tahoma"/>
            <family val="2"/>
          </rPr>
          <t xml:space="preserve">
06/06/21
6129
May/21</t>
        </r>
      </text>
    </comment>
    <comment ref="K21" authorId="0">
      <text>
        <r>
          <rPr>
            <b/>
            <sz val="9"/>
            <color indexed="81"/>
            <rFont val="Tahoma"/>
            <family val="2"/>
          </rPr>
          <t>Windows User:</t>
        </r>
        <r>
          <rPr>
            <sz val="9"/>
            <color indexed="81"/>
            <rFont val="Tahoma"/>
            <family val="2"/>
          </rPr>
          <t xml:space="preserve">
27/08/2020
9,000/-</t>
        </r>
      </text>
    </comment>
    <comment ref="M21" authorId="0">
      <text>
        <r>
          <rPr>
            <b/>
            <sz val="9"/>
            <color indexed="81"/>
            <rFont val="Tahoma"/>
            <family val="2"/>
          </rPr>
          <t>Windows User:</t>
        </r>
        <r>
          <rPr>
            <sz val="9"/>
            <color indexed="81"/>
            <rFont val="Tahoma"/>
            <family val="2"/>
          </rPr>
          <t xml:space="preserve">
27/08/2020
9,000/-</t>
        </r>
      </text>
    </comment>
    <comment ref="O21" authorId="0">
      <text>
        <r>
          <rPr>
            <b/>
            <sz val="9"/>
            <color indexed="81"/>
            <rFont val="Tahoma"/>
            <family val="2"/>
          </rPr>
          <t>Windows User:</t>
        </r>
        <r>
          <rPr>
            <sz val="9"/>
            <color indexed="81"/>
            <rFont val="Tahoma"/>
            <family val="2"/>
          </rPr>
          <t xml:space="preserve">
27/08/2020
9,000/-</t>
        </r>
      </text>
    </comment>
    <comment ref="Q21" authorId="0">
      <text>
        <r>
          <rPr>
            <b/>
            <sz val="9"/>
            <color indexed="81"/>
            <rFont val="Tahoma"/>
            <family val="2"/>
          </rPr>
          <t>Windows User:</t>
        </r>
        <r>
          <rPr>
            <sz val="9"/>
            <color indexed="81"/>
            <rFont val="Tahoma"/>
            <family val="2"/>
          </rPr>
          <t xml:space="preserve">
27/08/2020
9,000/-
27/01/2021
By bkash
C=15000
O/fe= 6500
Nov/20=04620
Dec=3880 (Deu=740)
Paid in Janu/21</t>
        </r>
      </text>
    </comment>
    <comment ref="W21" authorId="0">
      <text>
        <r>
          <rPr>
            <b/>
            <sz val="9"/>
            <color indexed="81"/>
            <rFont val="Tahoma"/>
            <family val="2"/>
          </rPr>
          <t>Windows User:</t>
        </r>
        <r>
          <rPr>
            <sz val="9"/>
            <color indexed="81"/>
            <rFont val="Tahoma"/>
            <family val="2"/>
          </rPr>
          <t xml:space="preserve">
09/10/2020
By bkash
C=4620
H=1950
T=6570</t>
        </r>
      </text>
    </comment>
    <comment ref="Y21" authorId="0">
      <text>
        <r>
          <rPr>
            <b/>
            <sz val="9"/>
            <color indexed="81"/>
            <rFont val="Tahoma"/>
            <family val="2"/>
          </rPr>
          <t>Windows User:</t>
        </r>
        <r>
          <rPr>
            <sz val="9"/>
            <color indexed="81"/>
            <rFont val="Tahoma"/>
            <family val="2"/>
          </rPr>
          <t xml:space="preserve">
27/01/2021
By bkash
C=15000
O/fe= 6500
Nov/20=04620
Dec=3880 (Deu=740)
Paid in Janu/21
</t>
        </r>
      </text>
    </comment>
    <comment ref="AA21" authorId="0">
      <text>
        <r>
          <rPr>
            <b/>
            <sz val="9"/>
            <color indexed="81"/>
            <rFont val="Tahoma"/>
            <family val="2"/>
          </rPr>
          <t>Windows User:</t>
        </r>
        <r>
          <rPr>
            <sz val="9"/>
            <color indexed="81"/>
            <rFont val="Tahoma"/>
            <family val="2"/>
          </rPr>
          <t xml:space="preserve">
27/01/2021
By bkash
C=15000
O/fe= 6500
Nov/20=04620
Dec=3880 (Deu=740)
Paid in Janu/21
</t>
        </r>
      </text>
    </comment>
    <comment ref="AC21" authorId="0">
      <text>
        <r>
          <rPr>
            <b/>
            <sz val="9"/>
            <color indexed="81"/>
            <rFont val="Tahoma"/>
            <family val="2"/>
          </rPr>
          <t>Windows User:</t>
        </r>
        <r>
          <rPr>
            <sz val="9"/>
            <color indexed="81"/>
            <rFont val="Tahoma"/>
            <family val="2"/>
          </rPr>
          <t xml:space="preserve">
27/01/2021
By bkash
C=15000
O/fe= 6500
Nov/20=04620
Dec=3880 (Deu=740)
Paid in Janu/21
</t>
        </r>
      </text>
    </comment>
    <comment ref="K22" authorId="0">
      <text>
        <r>
          <rPr>
            <b/>
            <sz val="9"/>
            <color indexed="81"/>
            <rFont val="Tahoma"/>
            <family val="2"/>
          </rPr>
          <t>Windows User:</t>
        </r>
        <r>
          <rPr>
            <sz val="9"/>
            <color indexed="81"/>
            <rFont val="Tahoma"/>
            <family val="2"/>
          </rPr>
          <t xml:space="preserve">
27/08/2020
9,000/-</t>
        </r>
      </text>
    </comment>
    <comment ref="M22" authorId="0">
      <text>
        <r>
          <rPr>
            <b/>
            <sz val="9"/>
            <color indexed="81"/>
            <rFont val="Tahoma"/>
            <family val="2"/>
          </rPr>
          <t>Windows User:</t>
        </r>
        <r>
          <rPr>
            <sz val="9"/>
            <color indexed="81"/>
            <rFont val="Tahoma"/>
            <family val="2"/>
          </rPr>
          <t xml:space="preserve">
27/08/2020
9,000/-</t>
        </r>
      </text>
    </comment>
    <comment ref="O22" authorId="0">
      <text>
        <r>
          <rPr>
            <b/>
            <sz val="9"/>
            <color indexed="81"/>
            <rFont val="Tahoma"/>
            <family val="2"/>
          </rPr>
          <t>Windows User:</t>
        </r>
        <r>
          <rPr>
            <sz val="9"/>
            <color indexed="81"/>
            <rFont val="Tahoma"/>
            <family val="2"/>
          </rPr>
          <t xml:space="preserve">
27/08/2020
9,000/-</t>
        </r>
      </text>
    </comment>
    <comment ref="Q22" authorId="0">
      <text>
        <r>
          <rPr>
            <b/>
            <sz val="9"/>
            <color indexed="81"/>
            <rFont val="Tahoma"/>
            <family val="2"/>
          </rPr>
          <t>Windows User:</t>
        </r>
        <r>
          <rPr>
            <sz val="9"/>
            <color indexed="81"/>
            <rFont val="Tahoma"/>
            <family val="2"/>
          </rPr>
          <t xml:space="preserve">
27/08/2020
9,000/-</t>
        </r>
      </text>
    </comment>
    <comment ref="W22" authorId="0">
      <text>
        <r>
          <rPr>
            <b/>
            <sz val="9"/>
            <color indexed="81"/>
            <rFont val="Tahoma"/>
            <family val="2"/>
          </rPr>
          <t>Windows User:</t>
        </r>
        <r>
          <rPr>
            <sz val="9"/>
            <color indexed="81"/>
            <rFont val="Tahoma"/>
            <family val="2"/>
          </rPr>
          <t xml:space="preserve">
18/11/2020
8519
Oct/20
Paid in Nov/20</t>
        </r>
      </text>
    </comment>
    <comment ref="Y22" authorId="0">
      <text>
        <r>
          <rPr>
            <b/>
            <sz val="9"/>
            <color indexed="81"/>
            <rFont val="Tahoma"/>
            <family val="2"/>
          </rPr>
          <t>Windows User:</t>
        </r>
        <r>
          <rPr>
            <sz val="9"/>
            <color indexed="81"/>
            <rFont val="Tahoma"/>
            <family val="2"/>
          </rPr>
          <t xml:space="preserve">
18/11/2020
8519
Oct/20</t>
        </r>
      </text>
    </comment>
    <comment ref="AE22" authorId="0">
      <text>
        <r>
          <rPr>
            <b/>
            <sz val="9"/>
            <color indexed="81"/>
            <rFont val="Tahoma"/>
            <family val="2"/>
          </rPr>
          <t>Windows User:</t>
        </r>
        <r>
          <rPr>
            <sz val="9"/>
            <color indexed="81"/>
            <rFont val="Tahoma"/>
            <family val="2"/>
          </rPr>
          <t xml:space="preserve">
10/02/21
8521/8522</t>
        </r>
      </text>
    </comment>
    <comment ref="AI22" authorId="0">
      <text>
        <r>
          <rPr>
            <b/>
            <sz val="9"/>
            <color indexed="81"/>
            <rFont val="Tahoma"/>
            <family val="2"/>
          </rPr>
          <t>Windows User:</t>
        </r>
        <r>
          <rPr>
            <sz val="9"/>
            <color indexed="81"/>
            <rFont val="Tahoma"/>
            <family val="2"/>
          </rPr>
          <t xml:space="preserve">
10/04/021
Feb + March/21
O/fee Due=6500/-</t>
        </r>
      </text>
    </comment>
    <comment ref="AM22" authorId="0">
      <text>
        <r>
          <rPr>
            <b/>
            <sz val="9"/>
            <color indexed="81"/>
            <rFont val="Tahoma"/>
            <family val="2"/>
          </rPr>
          <t>Windows User:</t>
        </r>
        <r>
          <rPr>
            <sz val="9"/>
            <color indexed="81"/>
            <rFont val="Tahoma"/>
            <family val="2"/>
          </rPr>
          <t xml:space="preserve">
07/06/21
8524
</t>
        </r>
      </text>
    </comment>
    <comment ref="G23" authorId="0">
      <text>
        <r>
          <rPr>
            <b/>
            <sz val="9"/>
            <color indexed="81"/>
            <rFont val="Tahoma"/>
            <family val="2"/>
          </rPr>
          <t xml:space="preserve">Windows User:
Note-149
</t>
        </r>
        <r>
          <rPr>
            <sz val="9"/>
            <color indexed="81"/>
            <rFont val="Tahoma"/>
            <family val="2"/>
          </rPr>
          <t xml:space="preserve">Meeting 20/10/2020
Less 50%
Opening to Clossing period
</t>
        </r>
      </text>
    </comment>
    <comment ref="K23" authorId="0">
      <text>
        <r>
          <rPr>
            <b/>
            <sz val="9"/>
            <color indexed="81"/>
            <rFont val="Tahoma"/>
            <family val="2"/>
          </rPr>
          <t>Windows User:</t>
        </r>
        <r>
          <rPr>
            <sz val="9"/>
            <color indexed="81"/>
            <rFont val="Tahoma"/>
            <family val="2"/>
          </rPr>
          <t xml:space="preserve">
27/08/2020
9,000/-</t>
        </r>
      </text>
    </comment>
    <comment ref="M23" authorId="0">
      <text>
        <r>
          <rPr>
            <b/>
            <sz val="9"/>
            <color indexed="81"/>
            <rFont val="Tahoma"/>
            <family val="2"/>
          </rPr>
          <t>Windows User:</t>
        </r>
        <r>
          <rPr>
            <sz val="9"/>
            <color indexed="81"/>
            <rFont val="Tahoma"/>
            <family val="2"/>
          </rPr>
          <t xml:space="preserve">
27/08/2020
9,000/-</t>
        </r>
      </text>
    </comment>
    <comment ref="O23" authorId="0">
      <text>
        <r>
          <rPr>
            <b/>
            <sz val="9"/>
            <color indexed="81"/>
            <rFont val="Tahoma"/>
            <family val="2"/>
          </rPr>
          <t>Windows User:</t>
        </r>
        <r>
          <rPr>
            <sz val="9"/>
            <color indexed="81"/>
            <rFont val="Tahoma"/>
            <family val="2"/>
          </rPr>
          <t xml:space="preserve">
27/08/2020
9,000/-</t>
        </r>
      </text>
    </comment>
    <comment ref="Q23" authorId="0">
      <text>
        <r>
          <rPr>
            <b/>
            <sz val="9"/>
            <color indexed="81"/>
            <rFont val="Tahoma"/>
            <family val="2"/>
          </rPr>
          <t>Windows User:</t>
        </r>
        <r>
          <rPr>
            <sz val="9"/>
            <color indexed="81"/>
            <rFont val="Tahoma"/>
            <family val="2"/>
          </rPr>
          <t xml:space="preserve">
27/08/2020
9,000/-
15/10/20
8494
O/fee=6500
Paid to Oct/20</t>
        </r>
      </text>
    </comment>
    <comment ref="W23" authorId="0">
      <text>
        <r>
          <rPr>
            <b/>
            <sz val="9"/>
            <color indexed="81"/>
            <rFont val="Tahoma"/>
            <family val="2"/>
          </rPr>
          <t>Windows User:</t>
        </r>
        <r>
          <rPr>
            <sz val="9"/>
            <color indexed="81"/>
            <rFont val="Tahoma"/>
            <family val="2"/>
          </rPr>
          <t xml:space="preserve">
15/10/20
8494
O/f=6500
Oct=4620</t>
        </r>
      </text>
    </comment>
    <comment ref="AA23" authorId="0">
      <text>
        <r>
          <rPr>
            <b/>
            <sz val="9"/>
            <color indexed="81"/>
            <rFont val="Tahoma"/>
            <family val="2"/>
          </rPr>
          <t>Windows User:</t>
        </r>
        <r>
          <rPr>
            <sz val="9"/>
            <color indexed="81"/>
            <rFont val="Tahoma"/>
            <family val="2"/>
          </rPr>
          <t xml:space="preserve">
03/01/2021
8496
Dec/20
paid in Janu/21</t>
        </r>
      </text>
    </comment>
    <comment ref="AC23" authorId="0">
      <text>
        <r>
          <rPr>
            <b/>
            <sz val="9"/>
            <color indexed="81"/>
            <rFont val="Tahoma"/>
            <family val="2"/>
          </rPr>
          <t>Windows User:</t>
        </r>
        <r>
          <rPr>
            <sz val="9"/>
            <color indexed="81"/>
            <rFont val="Tahoma"/>
            <family val="2"/>
          </rPr>
          <t xml:space="preserve">
03/01/2021
8496
Dec/20
paid in Janu/21</t>
        </r>
      </text>
    </comment>
    <comment ref="AE23" authorId="0">
      <text>
        <r>
          <rPr>
            <b/>
            <sz val="9"/>
            <color indexed="81"/>
            <rFont val="Tahoma"/>
            <family val="2"/>
          </rPr>
          <t>Windows User:</t>
        </r>
        <r>
          <rPr>
            <sz val="9"/>
            <color indexed="81"/>
            <rFont val="Tahoma"/>
            <family val="2"/>
          </rPr>
          <t xml:space="preserve">
09/02/21
8497
Janu/21</t>
        </r>
      </text>
    </comment>
    <comment ref="AG23" authorId="0">
      <text>
        <r>
          <rPr>
            <b/>
            <sz val="9"/>
            <color indexed="81"/>
            <rFont val="Tahoma"/>
            <family val="2"/>
          </rPr>
          <t>Windows User:</t>
        </r>
        <r>
          <rPr>
            <sz val="9"/>
            <color indexed="81"/>
            <rFont val="Tahoma"/>
            <family val="2"/>
          </rPr>
          <t xml:space="preserve">
23/03/2021
8498/99
Feb/21 + March/21</t>
        </r>
      </text>
    </comment>
    <comment ref="G24" authorId="0">
      <text>
        <r>
          <rPr>
            <b/>
            <sz val="9"/>
            <color indexed="81"/>
            <rFont val="Tahoma"/>
            <family val="2"/>
          </rPr>
          <t>Windows User:</t>
        </r>
        <r>
          <rPr>
            <sz val="9"/>
            <color indexed="81"/>
            <rFont val="Tahoma"/>
            <family val="2"/>
          </rPr>
          <t xml:space="preserve">
Less-2,000/-</t>
        </r>
      </text>
    </comment>
    <comment ref="K24" authorId="0">
      <text>
        <r>
          <rPr>
            <b/>
            <sz val="9"/>
            <color indexed="81"/>
            <rFont val="Tahoma"/>
            <family val="2"/>
          </rPr>
          <t>Windows User:</t>
        </r>
        <r>
          <rPr>
            <sz val="9"/>
            <color indexed="81"/>
            <rFont val="Tahoma"/>
            <family val="2"/>
          </rPr>
          <t xml:space="preserve">
27/08/2020
9,000/-</t>
        </r>
      </text>
    </comment>
    <comment ref="M24" authorId="0">
      <text>
        <r>
          <rPr>
            <b/>
            <sz val="9"/>
            <color indexed="81"/>
            <rFont val="Tahoma"/>
            <family val="2"/>
          </rPr>
          <t>Windows User:</t>
        </r>
        <r>
          <rPr>
            <sz val="9"/>
            <color indexed="81"/>
            <rFont val="Tahoma"/>
            <family val="2"/>
          </rPr>
          <t xml:space="preserve">
27/08/2020
9,000/-</t>
        </r>
      </text>
    </comment>
    <comment ref="O24" authorId="0">
      <text>
        <r>
          <rPr>
            <b/>
            <sz val="9"/>
            <color indexed="81"/>
            <rFont val="Tahoma"/>
            <family val="2"/>
          </rPr>
          <t>Windows User:</t>
        </r>
        <r>
          <rPr>
            <sz val="9"/>
            <color indexed="81"/>
            <rFont val="Tahoma"/>
            <family val="2"/>
          </rPr>
          <t xml:space="preserve">
27/08/2020
9,000/-</t>
        </r>
      </text>
    </comment>
    <comment ref="Q24" authorId="0">
      <text>
        <r>
          <rPr>
            <b/>
            <sz val="9"/>
            <color indexed="81"/>
            <rFont val="Tahoma"/>
            <family val="2"/>
          </rPr>
          <t>Windows User:</t>
        </r>
        <r>
          <rPr>
            <sz val="9"/>
            <color indexed="81"/>
            <rFont val="Tahoma"/>
            <family val="2"/>
          </rPr>
          <t xml:space="preserve">
27/08/2020
9,000/-
08/10/20
8471
Paid to Oct/20</t>
        </r>
      </text>
    </comment>
    <comment ref="W24" authorId="0">
      <text>
        <r>
          <rPr>
            <b/>
            <sz val="9"/>
            <color indexed="81"/>
            <rFont val="Tahoma"/>
            <family val="2"/>
          </rPr>
          <t>Windows User:</t>
        </r>
        <r>
          <rPr>
            <sz val="9"/>
            <color indexed="81"/>
            <rFont val="Tahoma"/>
            <family val="2"/>
          </rPr>
          <t xml:space="preserve">
08/10/20
8471
O/fee=6500
Oct=3,220</t>
        </r>
      </text>
    </comment>
    <comment ref="Y24" authorId="0">
      <text>
        <r>
          <rPr>
            <b/>
            <sz val="9"/>
            <color indexed="81"/>
            <rFont val="Tahoma"/>
            <family val="2"/>
          </rPr>
          <t>Windows User:</t>
        </r>
        <r>
          <rPr>
            <sz val="9"/>
            <color indexed="81"/>
            <rFont val="Tahoma"/>
            <family val="2"/>
          </rPr>
          <t xml:space="preserve">
04/11/2020
8472
</t>
        </r>
      </text>
    </comment>
    <comment ref="AA24" authorId="0">
      <text>
        <r>
          <rPr>
            <b/>
            <sz val="9"/>
            <color indexed="81"/>
            <rFont val="Tahoma"/>
            <family val="2"/>
          </rPr>
          <t>Windows User:</t>
        </r>
        <r>
          <rPr>
            <sz val="9"/>
            <color indexed="81"/>
            <rFont val="Tahoma"/>
            <family val="2"/>
          </rPr>
          <t xml:space="preserve">
02/10/2020
8473
</t>
        </r>
      </text>
    </comment>
    <comment ref="AC24" authorId="0">
      <text>
        <r>
          <rPr>
            <b/>
            <sz val="9"/>
            <color indexed="81"/>
            <rFont val="Tahoma"/>
            <family val="2"/>
          </rPr>
          <t>Windows User:</t>
        </r>
        <r>
          <rPr>
            <sz val="9"/>
            <color indexed="81"/>
            <rFont val="Tahoma"/>
            <family val="2"/>
          </rPr>
          <t xml:space="preserve">
07/01/2021
8474
25/01/21
8475
Feb/21
Paid in Janu/21</t>
        </r>
      </text>
    </comment>
    <comment ref="AE24" authorId="0">
      <text>
        <r>
          <rPr>
            <b/>
            <sz val="9"/>
            <color indexed="81"/>
            <rFont val="Tahoma"/>
            <family val="2"/>
          </rPr>
          <t>Windows User:</t>
        </r>
        <r>
          <rPr>
            <sz val="9"/>
            <color indexed="81"/>
            <rFont val="Tahoma"/>
            <family val="2"/>
          </rPr>
          <t xml:space="preserve">
25/01/21
8475
Feb/21
Paid in Janu/21</t>
        </r>
      </text>
    </comment>
    <comment ref="AG24" authorId="0">
      <text>
        <r>
          <rPr>
            <b/>
            <sz val="9"/>
            <color indexed="81"/>
            <rFont val="Tahoma"/>
            <family val="2"/>
          </rPr>
          <t>Windows User:</t>
        </r>
        <r>
          <rPr>
            <sz val="9"/>
            <color indexed="81"/>
            <rFont val="Tahoma"/>
            <family val="2"/>
          </rPr>
          <t xml:space="preserve">
09/03/21
8476</t>
        </r>
      </text>
    </comment>
    <comment ref="AI24" authorId="0">
      <text>
        <r>
          <rPr>
            <b/>
            <sz val="9"/>
            <color indexed="81"/>
            <rFont val="Tahoma"/>
            <family val="2"/>
          </rPr>
          <t>Windows User:</t>
        </r>
        <r>
          <rPr>
            <sz val="9"/>
            <color indexed="81"/>
            <rFont val="Tahoma"/>
            <family val="2"/>
          </rPr>
          <t xml:space="preserve">
04/04/2021
8477
</t>
        </r>
      </text>
    </comment>
    <comment ref="AK24" authorId="0">
      <text>
        <r>
          <rPr>
            <b/>
            <sz val="9"/>
            <color indexed="81"/>
            <rFont val="Tahoma"/>
            <family val="2"/>
          </rPr>
          <t>Windows User:</t>
        </r>
        <r>
          <rPr>
            <sz val="9"/>
            <color indexed="81"/>
            <rFont val="Tahoma"/>
            <family val="2"/>
          </rPr>
          <t xml:space="preserve">
08/05/21
8478</t>
        </r>
      </text>
    </comment>
    <comment ref="AM24" authorId="0">
      <text>
        <r>
          <rPr>
            <b/>
            <sz val="9"/>
            <color indexed="81"/>
            <rFont val="Tahoma"/>
            <family val="2"/>
          </rPr>
          <t>Windows User:</t>
        </r>
        <r>
          <rPr>
            <sz val="9"/>
            <color indexed="81"/>
            <rFont val="Tahoma"/>
            <family val="2"/>
          </rPr>
          <t xml:space="preserve">
05/06/21
8479</t>
        </r>
      </text>
    </comment>
    <comment ref="K25" authorId="0">
      <text>
        <r>
          <rPr>
            <b/>
            <sz val="9"/>
            <color indexed="81"/>
            <rFont val="Tahoma"/>
            <family val="2"/>
          </rPr>
          <t>Windows User:</t>
        </r>
        <r>
          <rPr>
            <sz val="9"/>
            <color indexed="81"/>
            <rFont val="Tahoma"/>
            <family val="2"/>
          </rPr>
          <t xml:space="preserve">
27/08/2020
2,000/-</t>
        </r>
      </text>
    </comment>
    <comment ref="M25" authorId="0">
      <text>
        <r>
          <rPr>
            <b/>
            <sz val="9"/>
            <color indexed="81"/>
            <rFont val="Tahoma"/>
            <family val="2"/>
          </rPr>
          <t>Windows User:</t>
        </r>
        <r>
          <rPr>
            <sz val="9"/>
            <color indexed="81"/>
            <rFont val="Tahoma"/>
            <family val="2"/>
          </rPr>
          <t xml:space="preserve">
27/08/2020
9,000/-
08/10/20
8423
Paid to Oct/20
</t>
        </r>
      </text>
    </comment>
    <comment ref="O25" authorId="0">
      <text>
        <r>
          <rPr>
            <b/>
            <sz val="9"/>
            <color indexed="81"/>
            <rFont val="Tahoma"/>
            <family val="2"/>
          </rPr>
          <t>Windows User:</t>
        </r>
        <r>
          <rPr>
            <sz val="9"/>
            <color indexed="81"/>
            <rFont val="Tahoma"/>
            <family val="2"/>
          </rPr>
          <t xml:space="preserve">
08/10/20
8423
Paid to Oct/2020</t>
        </r>
      </text>
    </comment>
    <comment ref="Q25" authorId="0">
      <text>
        <r>
          <rPr>
            <b/>
            <sz val="9"/>
            <color indexed="81"/>
            <rFont val="Tahoma"/>
            <family val="2"/>
          </rPr>
          <t>Windows User:</t>
        </r>
        <r>
          <rPr>
            <sz val="9"/>
            <color indexed="81"/>
            <rFont val="Tahoma"/>
            <family val="2"/>
          </rPr>
          <t xml:space="preserve">
08/10/20
8423
Paid to Oct/2020</t>
        </r>
      </text>
    </comment>
    <comment ref="W25" authorId="0">
      <text>
        <r>
          <rPr>
            <b/>
            <sz val="9"/>
            <color indexed="81"/>
            <rFont val="Tahoma"/>
            <family val="2"/>
          </rPr>
          <t>Windows User:</t>
        </r>
        <r>
          <rPr>
            <sz val="9"/>
            <color indexed="81"/>
            <rFont val="Tahoma"/>
            <family val="2"/>
          </rPr>
          <t xml:space="preserve">
08/10/20
8423
O/fe=8000
S/c=5000
Ad fee=500
Oct=4620</t>
        </r>
      </text>
    </comment>
    <comment ref="Y25" authorId="0">
      <text>
        <r>
          <rPr>
            <b/>
            <sz val="9"/>
            <color indexed="81"/>
            <rFont val="Tahoma"/>
            <family val="2"/>
          </rPr>
          <t>Windows User:</t>
        </r>
        <r>
          <rPr>
            <sz val="9"/>
            <color indexed="81"/>
            <rFont val="Tahoma"/>
            <family val="2"/>
          </rPr>
          <t xml:space="preserve">
08/11/2020
By bkash
C=4620
H=1950
T=6570</t>
        </r>
      </text>
    </comment>
    <comment ref="AA25" authorId="0">
      <text>
        <r>
          <rPr>
            <b/>
            <sz val="9"/>
            <color indexed="81"/>
            <rFont val="Tahoma"/>
            <family val="2"/>
          </rPr>
          <t>Windows User:</t>
        </r>
        <r>
          <rPr>
            <sz val="9"/>
            <color indexed="81"/>
            <rFont val="Tahoma"/>
            <family val="2"/>
          </rPr>
          <t xml:space="preserve">
09/12/2020
By bkash
C=4620
H=1950
T=6570</t>
        </r>
      </text>
    </comment>
    <comment ref="AC25" authorId="0">
      <text>
        <r>
          <rPr>
            <b/>
            <sz val="9"/>
            <color indexed="81"/>
            <rFont val="Tahoma"/>
            <family val="2"/>
          </rPr>
          <t>Windows User:</t>
        </r>
        <r>
          <rPr>
            <sz val="9"/>
            <color indexed="81"/>
            <rFont val="Tahoma"/>
            <family val="2"/>
          </rPr>
          <t xml:space="preserve">
09/01/2021
By bkash
C=4620
H=1950
T=6570
Janu/21</t>
        </r>
      </text>
    </comment>
    <comment ref="AE25" authorId="0">
      <text>
        <r>
          <rPr>
            <b/>
            <sz val="9"/>
            <color indexed="81"/>
            <rFont val="Tahoma"/>
            <family val="2"/>
          </rPr>
          <t>Windows User:</t>
        </r>
        <r>
          <rPr>
            <sz val="9"/>
            <color indexed="81"/>
            <rFont val="Tahoma"/>
            <family val="2"/>
          </rPr>
          <t xml:space="preserve">
08/02/21
8425
</t>
        </r>
      </text>
    </comment>
    <comment ref="AG25" authorId="0">
      <text>
        <r>
          <rPr>
            <b/>
            <sz val="9"/>
            <color indexed="81"/>
            <rFont val="Tahoma"/>
            <family val="2"/>
          </rPr>
          <t>Windows User:</t>
        </r>
        <r>
          <rPr>
            <sz val="9"/>
            <color indexed="81"/>
            <rFont val="Tahoma"/>
            <family val="2"/>
          </rPr>
          <t xml:space="preserve">
09/03/21
8426</t>
        </r>
      </text>
    </comment>
    <comment ref="AK25" authorId="0">
      <text>
        <r>
          <rPr>
            <b/>
            <sz val="9"/>
            <color indexed="81"/>
            <rFont val="Tahoma"/>
            <family val="2"/>
          </rPr>
          <t>Windows User:</t>
        </r>
        <r>
          <rPr>
            <sz val="9"/>
            <color indexed="81"/>
            <rFont val="Tahoma"/>
            <family val="2"/>
          </rPr>
          <t xml:space="preserve">
10/05/21
By bkash
C=6000</t>
        </r>
      </text>
    </comment>
    <comment ref="AM25" authorId="0">
      <text>
        <r>
          <rPr>
            <b/>
            <sz val="9"/>
            <color indexed="81"/>
            <rFont val="Tahoma"/>
            <family val="2"/>
          </rPr>
          <t>Windows User:</t>
        </r>
        <r>
          <rPr>
            <sz val="9"/>
            <color indexed="81"/>
            <rFont val="Tahoma"/>
            <family val="2"/>
          </rPr>
          <t xml:space="preserve">
06/06/21
8427/28
</t>
        </r>
      </text>
    </comment>
    <comment ref="G26" authorId="0">
      <text>
        <r>
          <rPr>
            <b/>
            <sz val="9"/>
            <color indexed="81"/>
            <rFont val="Tahoma"/>
            <family val="2"/>
          </rPr>
          <t>Windows User:</t>
        </r>
        <r>
          <rPr>
            <sz val="9"/>
            <color indexed="81"/>
            <rFont val="Tahoma"/>
            <family val="2"/>
          </rPr>
          <t xml:space="preserve">
Less-3,300/-</t>
        </r>
      </text>
    </comment>
    <comment ref="K26" authorId="0">
      <text>
        <r>
          <rPr>
            <b/>
            <sz val="9"/>
            <color indexed="81"/>
            <rFont val="Tahoma"/>
            <family val="2"/>
          </rPr>
          <t>Windows User:</t>
        </r>
        <r>
          <rPr>
            <sz val="9"/>
            <color indexed="81"/>
            <rFont val="Tahoma"/>
            <family val="2"/>
          </rPr>
          <t xml:space="preserve">
27/08/2020
2,000/-</t>
        </r>
      </text>
    </comment>
    <comment ref="M26" authorId="0">
      <text>
        <r>
          <rPr>
            <b/>
            <sz val="9"/>
            <color indexed="81"/>
            <rFont val="Tahoma"/>
            <family val="2"/>
          </rPr>
          <t>Windows User:</t>
        </r>
        <r>
          <rPr>
            <sz val="9"/>
            <color indexed="81"/>
            <rFont val="Tahoma"/>
            <family val="2"/>
          </rPr>
          <t xml:space="preserve">
27/08/2020
9,000/-
08/10/20
6075
paid to Oct/20</t>
        </r>
      </text>
    </comment>
    <comment ref="O26" authorId="0">
      <text>
        <r>
          <rPr>
            <b/>
            <sz val="9"/>
            <color indexed="81"/>
            <rFont val="Tahoma"/>
            <family val="2"/>
          </rPr>
          <t>Windows User:</t>
        </r>
        <r>
          <rPr>
            <sz val="9"/>
            <color indexed="81"/>
            <rFont val="Tahoma"/>
            <family val="2"/>
          </rPr>
          <t xml:space="preserve">
04/11/2020
6076
S/c
Paid to Nov/2020</t>
        </r>
      </text>
    </comment>
    <comment ref="Q26" authorId="0">
      <text>
        <r>
          <rPr>
            <b/>
            <sz val="9"/>
            <color indexed="81"/>
            <rFont val="Tahoma"/>
            <family val="2"/>
          </rPr>
          <t>Windows User:</t>
        </r>
        <r>
          <rPr>
            <sz val="9"/>
            <color indexed="81"/>
            <rFont val="Tahoma"/>
            <family val="2"/>
          </rPr>
          <t xml:space="preserve">
08/10/20
6075
Paid to Oct/20</t>
        </r>
      </text>
    </comment>
    <comment ref="W26" authorId="0">
      <text>
        <r>
          <rPr>
            <b/>
            <sz val="9"/>
            <color indexed="81"/>
            <rFont val="Tahoma"/>
            <family val="2"/>
          </rPr>
          <t>Windows User:</t>
        </r>
        <r>
          <rPr>
            <sz val="9"/>
            <color indexed="81"/>
            <rFont val="Tahoma"/>
            <family val="2"/>
          </rPr>
          <t xml:space="preserve">
08/10/20
6075
Dv fee=500
O/fee=8000
Oct=2310</t>
        </r>
      </text>
    </comment>
    <comment ref="Y26" authorId="0">
      <text>
        <r>
          <rPr>
            <b/>
            <sz val="9"/>
            <color indexed="81"/>
            <rFont val="Tahoma"/>
            <family val="2"/>
          </rPr>
          <t>Windows User:</t>
        </r>
        <r>
          <rPr>
            <sz val="9"/>
            <color indexed="81"/>
            <rFont val="Tahoma"/>
            <family val="2"/>
          </rPr>
          <t xml:space="preserve">
04/11/2020
6076
S/c With
Non/2020</t>
        </r>
      </text>
    </comment>
    <comment ref="AA26" authorId="0">
      <text>
        <r>
          <rPr>
            <b/>
            <sz val="9"/>
            <color indexed="81"/>
            <rFont val="Tahoma"/>
            <family val="2"/>
          </rPr>
          <t>Windows User:</t>
        </r>
        <r>
          <rPr>
            <sz val="9"/>
            <color indexed="81"/>
            <rFont val="Tahoma"/>
            <family val="2"/>
          </rPr>
          <t xml:space="preserve">
09/12/2020
By bkash
C=2310
H=1950
T=4260</t>
        </r>
      </text>
    </comment>
    <comment ref="AC26" authorId="0">
      <text>
        <r>
          <rPr>
            <b/>
            <sz val="9"/>
            <color indexed="81"/>
            <rFont val="Tahoma"/>
            <family val="2"/>
          </rPr>
          <t>Windows User:</t>
        </r>
        <r>
          <rPr>
            <sz val="9"/>
            <color indexed="81"/>
            <rFont val="Tahoma"/>
            <family val="2"/>
          </rPr>
          <t xml:space="preserve">
06/01/2021
By bkash
C=2310
H=1950
T=4260
Janu/21</t>
        </r>
      </text>
    </comment>
    <comment ref="AE26" authorId="0">
      <text>
        <r>
          <rPr>
            <b/>
            <sz val="9"/>
            <color indexed="81"/>
            <rFont val="Tahoma"/>
            <family val="2"/>
          </rPr>
          <t>Windows User:</t>
        </r>
        <r>
          <rPr>
            <sz val="9"/>
            <color indexed="81"/>
            <rFont val="Tahoma"/>
            <family val="2"/>
          </rPr>
          <t xml:space="preserve">
08/02/21
6078</t>
        </r>
      </text>
    </comment>
    <comment ref="AG26" authorId="0">
      <text>
        <r>
          <rPr>
            <b/>
            <sz val="9"/>
            <color indexed="81"/>
            <rFont val="Tahoma"/>
            <family val="2"/>
          </rPr>
          <t>Windows User:</t>
        </r>
        <r>
          <rPr>
            <sz val="9"/>
            <color indexed="81"/>
            <rFont val="Tahoma"/>
            <family val="2"/>
          </rPr>
          <t xml:space="preserve">
13/03/21
By bkash
C=2310
H=1950
T=4260</t>
        </r>
      </text>
    </comment>
    <comment ref="AI26" authorId="0">
      <text>
        <r>
          <rPr>
            <b/>
            <sz val="9"/>
            <color indexed="81"/>
            <rFont val="Tahoma"/>
            <family val="2"/>
          </rPr>
          <t>Windows User:</t>
        </r>
        <r>
          <rPr>
            <sz val="9"/>
            <color indexed="81"/>
            <rFont val="Tahoma"/>
            <family val="2"/>
          </rPr>
          <t xml:space="preserve">
04/04/21
By bkash
C=2310
H=1950
T=4260</t>
        </r>
      </text>
    </comment>
    <comment ref="AK26" authorId="0">
      <text>
        <r>
          <rPr>
            <b/>
            <sz val="9"/>
            <color indexed="81"/>
            <rFont val="Tahoma"/>
            <family val="2"/>
          </rPr>
          <t>Windows User:</t>
        </r>
        <r>
          <rPr>
            <sz val="9"/>
            <color indexed="81"/>
            <rFont val="Tahoma"/>
            <family val="2"/>
          </rPr>
          <t xml:space="preserve">
06/05/21
By bkash
C=2310
H=6000
T=8310</t>
        </r>
      </text>
    </comment>
    <comment ref="AM26" authorId="0">
      <text>
        <r>
          <rPr>
            <b/>
            <sz val="9"/>
            <color indexed="81"/>
            <rFont val="Tahoma"/>
            <family val="2"/>
          </rPr>
          <t>Windows User:</t>
        </r>
        <r>
          <rPr>
            <sz val="9"/>
            <color indexed="81"/>
            <rFont val="Tahoma"/>
            <family val="2"/>
          </rPr>
          <t xml:space="preserve">
04/06/21
6079</t>
        </r>
      </text>
    </comment>
    <comment ref="G27" authorId="0">
      <text>
        <r>
          <rPr>
            <b/>
            <sz val="9"/>
            <color indexed="81"/>
            <rFont val="Tahoma"/>
            <family val="2"/>
          </rPr>
          <t>Windows User:</t>
        </r>
        <r>
          <rPr>
            <sz val="9"/>
            <color indexed="81"/>
            <rFont val="Tahoma"/>
            <family val="2"/>
          </rPr>
          <t xml:space="preserve">
Less-3,300/-</t>
        </r>
      </text>
    </comment>
    <comment ref="K27" authorId="0">
      <text>
        <r>
          <rPr>
            <b/>
            <sz val="9"/>
            <color indexed="81"/>
            <rFont val="Tahoma"/>
            <family val="2"/>
          </rPr>
          <t>Windows User:</t>
        </r>
        <r>
          <rPr>
            <sz val="9"/>
            <color indexed="81"/>
            <rFont val="Tahoma"/>
            <family val="2"/>
          </rPr>
          <t xml:space="preserve">
27/08/2020
2,000/-</t>
        </r>
      </text>
    </comment>
    <comment ref="M27" authorId="0">
      <text>
        <r>
          <rPr>
            <b/>
            <sz val="9"/>
            <color indexed="81"/>
            <rFont val="Tahoma"/>
            <family val="2"/>
          </rPr>
          <t>Windows User:</t>
        </r>
        <r>
          <rPr>
            <sz val="9"/>
            <color indexed="81"/>
            <rFont val="Tahoma"/>
            <family val="2"/>
          </rPr>
          <t xml:space="preserve">
27/08/2020
9,000/-
24/01/2021
7438
Oct to Dec/20
Dev fee=500
S/c=5000
O/fee=8000
Total-19590/-
Paidi in Janu/21</t>
        </r>
      </text>
    </comment>
    <comment ref="O27"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Q27"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W27"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Y27"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AA27"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AC27"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AM27" authorId="0">
      <text>
        <r>
          <rPr>
            <b/>
            <sz val="9"/>
            <color indexed="81"/>
            <rFont val="Tahoma"/>
            <family val="2"/>
          </rPr>
          <t>Windows User:</t>
        </r>
        <r>
          <rPr>
            <sz val="9"/>
            <color indexed="81"/>
            <rFont val="Tahoma"/>
            <family val="2"/>
          </rPr>
          <t xml:space="preserve">
05/06/21
7439
</t>
        </r>
      </text>
    </comment>
    <comment ref="K28" authorId="0">
      <text>
        <r>
          <rPr>
            <b/>
            <sz val="9"/>
            <color indexed="81"/>
            <rFont val="Tahoma"/>
            <family val="2"/>
          </rPr>
          <t>Windows User:</t>
        </r>
        <r>
          <rPr>
            <sz val="9"/>
            <color indexed="81"/>
            <rFont val="Tahoma"/>
            <family val="2"/>
          </rPr>
          <t xml:space="preserve">
27/08/2020
9,000/-</t>
        </r>
      </text>
    </comment>
    <comment ref="M28" authorId="0">
      <text>
        <r>
          <rPr>
            <b/>
            <sz val="9"/>
            <color indexed="81"/>
            <rFont val="Tahoma"/>
            <family val="2"/>
          </rPr>
          <t>Windows User:</t>
        </r>
        <r>
          <rPr>
            <sz val="9"/>
            <color indexed="81"/>
            <rFont val="Tahoma"/>
            <family val="2"/>
          </rPr>
          <t xml:space="preserve">
27/08/2020
9,000/-</t>
        </r>
      </text>
    </comment>
    <comment ref="O28" authorId="0">
      <text>
        <r>
          <rPr>
            <b/>
            <sz val="9"/>
            <color indexed="81"/>
            <rFont val="Tahoma"/>
            <family val="2"/>
          </rPr>
          <t>Windows User:</t>
        </r>
        <r>
          <rPr>
            <sz val="9"/>
            <color indexed="81"/>
            <rFont val="Tahoma"/>
            <family val="2"/>
          </rPr>
          <t xml:space="preserve">
27/08/2020
9,000/-</t>
        </r>
      </text>
    </comment>
    <comment ref="Q28" authorId="0">
      <text>
        <r>
          <rPr>
            <b/>
            <sz val="9"/>
            <color indexed="81"/>
            <rFont val="Tahoma"/>
            <family val="2"/>
          </rPr>
          <t>Windows User:</t>
        </r>
        <r>
          <rPr>
            <sz val="9"/>
            <color indexed="81"/>
            <rFont val="Tahoma"/>
            <family val="2"/>
          </rPr>
          <t xml:space="preserve">
27/08/2020
9,000/-
12/10/20
7463
O/fee=6500
paid to Oct/20</t>
        </r>
      </text>
    </comment>
    <comment ref="W28" authorId="0">
      <text>
        <r>
          <rPr>
            <b/>
            <sz val="9"/>
            <color indexed="81"/>
            <rFont val="Tahoma"/>
            <family val="2"/>
          </rPr>
          <t>Windows User:</t>
        </r>
        <r>
          <rPr>
            <sz val="9"/>
            <color indexed="81"/>
            <rFont val="Tahoma"/>
            <family val="2"/>
          </rPr>
          <t xml:space="preserve">
12/10/20
7463
O/fee=6500
Oct=4620</t>
        </r>
      </text>
    </comment>
    <comment ref="Y28" authorId="0">
      <text>
        <r>
          <rPr>
            <b/>
            <sz val="9"/>
            <color indexed="81"/>
            <rFont val="Tahoma"/>
            <family val="2"/>
          </rPr>
          <t>Windows User:</t>
        </r>
        <r>
          <rPr>
            <sz val="9"/>
            <color indexed="81"/>
            <rFont val="Tahoma"/>
            <family val="2"/>
          </rPr>
          <t xml:space="preserve">
12/11/2020
7464
</t>
        </r>
      </text>
    </comment>
    <comment ref="AA28" authorId="0">
      <text>
        <r>
          <rPr>
            <b/>
            <sz val="9"/>
            <color indexed="81"/>
            <rFont val="Tahoma"/>
            <family val="2"/>
          </rPr>
          <t>Windows User:</t>
        </r>
        <r>
          <rPr>
            <sz val="9"/>
            <color indexed="81"/>
            <rFont val="Tahoma"/>
            <family val="2"/>
          </rPr>
          <t xml:space="preserve">
14/12/2020
By bkash
C=4620
H=1950
T=6570
Dec/20</t>
        </r>
      </text>
    </comment>
    <comment ref="AC28" authorId="0">
      <text>
        <r>
          <rPr>
            <b/>
            <sz val="9"/>
            <color indexed="81"/>
            <rFont val="Tahoma"/>
            <family val="2"/>
          </rPr>
          <t>Windows User:</t>
        </r>
        <r>
          <rPr>
            <sz val="9"/>
            <color indexed="81"/>
            <rFont val="Tahoma"/>
            <family val="2"/>
          </rPr>
          <t xml:space="preserve">
21/01/2021
By bkash
C=4620
H=1950
T=6570
Janu/21</t>
        </r>
      </text>
    </comment>
    <comment ref="AG28" authorId="0">
      <text>
        <r>
          <rPr>
            <b/>
            <sz val="9"/>
            <color indexed="81"/>
            <rFont val="Tahoma"/>
            <family val="2"/>
          </rPr>
          <t>Windows User:</t>
        </r>
        <r>
          <rPr>
            <sz val="9"/>
            <color indexed="81"/>
            <rFont val="Tahoma"/>
            <family val="2"/>
          </rPr>
          <t xml:space="preserve">
04/03/21
By bash
C=4630
H=2150
T=6780
Feb/21</t>
        </r>
      </text>
    </comment>
    <comment ref="AI28" authorId="0">
      <text>
        <r>
          <rPr>
            <b/>
            <sz val="9"/>
            <color indexed="81"/>
            <rFont val="Tahoma"/>
            <family val="2"/>
          </rPr>
          <t>Windows User:</t>
        </r>
        <r>
          <rPr>
            <sz val="9"/>
            <color indexed="81"/>
            <rFont val="Tahoma"/>
            <family val="2"/>
          </rPr>
          <t xml:space="preserve">
12/04/21
By bash
C=4610
H=1750
T=6360
March/21</t>
        </r>
      </text>
    </comment>
    <comment ref="AK28" authorId="0">
      <text>
        <r>
          <rPr>
            <b/>
            <sz val="9"/>
            <color indexed="81"/>
            <rFont val="Tahoma"/>
            <family val="2"/>
          </rPr>
          <t>Windows User:</t>
        </r>
        <r>
          <rPr>
            <sz val="9"/>
            <color indexed="81"/>
            <rFont val="Tahoma"/>
            <family val="2"/>
          </rPr>
          <t xml:space="preserve">
06/05/21
By bkash
C=4620
H=1950
T=6570</t>
        </r>
      </text>
    </comment>
    <comment ref="AM28" authorId="0">
      <text>
        <r>
          <rPr>
            <b/>
            <sz val="9"/>
            <color indexed="81"/>
            <rFont val="Tahoma"/>
            <family val="2"/>
          </rPr>
          <t>Windows User:</t>
        </r>
        <r>
          <rPr>
            <sz val="9"/>
            <color indexed="81"/>
            <rFont val="Tahoma"/>
            <family val="2"/>
          </rPr>
          <t xml:space="preserve">
02/06/21
7466
</t>
        </r>
      </text>
    </comment>
    <comment ref="G29" authorId="0">
      <text>
        <r>
          <rPr>
            <b/>
            <sz val="9"/>
            <color indexed="81"/>
            <rFont val="Tahoma"/>
            <family val="2"/>
          </rPr>
          <t xml:space="preserve">Windows User:
Note-149
</t>
        </r>
        <r>
          <rPr>
            <sz val="9"/>
            <color indexed="81"/>
            <rFont val="Tahoma"/>
            <family val="2"/>
          </rPr>
          <t xml:space="preserve">Meeting 20/10/2020
Less 1,000-
Opening to Clossing period
</t>
        </r>
      </text>
    </comment>
    <comment ref="K29" authorId="0">
      <text>
        <r>
          <rPr>
            <b/>
            <sz val="9"/>
            <color indexed="81"/>
            <rFont val="Tahoma"/>
            <family val="2"/>
          </rPr>
          <t>Windows User:</t>
        </r>
        <r>
          <rPr>
            <sz val="9"/>
            <color indexed="81"/>
            <rFont val="Tahoma"/>
            <family val="2"/>
          </rPr>
          <t xml:space="preserve">
27/08/2020
9,000/-</t>
        </r>
      </text>
    </comment>
    <comment ref="M29" authorId="0">
      <text>
        <r>
          <rPr>
            <b/>
            <sz val="9"/>
            <color indexed="81"/>
            <rFont val="Tahoma"/>
            <family val="2"/>
          </rPr>
          <t>Windows User:</t>
        </r>
        <r>
          <rPr>
            <sz val="9"/>
            <color indexed="81"/>
            <rFont val="Tahoma"/>
            <family val="2"/>
          </rPr>
          <t xml:space="preserve">
27/08/2020
9,000/-</t>
        </r>
      </text>
    </comment>
    <comment ref="O29" authorId="0">
      <text>
        <r>
          <rPr>
            <b/>
            <sz val="9"/>
            <color indexed="81"/>
            <rFont val="Tahoma"/>
            <family val="2"/>
          </rPr>
          <t>Windows User:</t>
        </r>
        <r>
          <rPr>
            <sz val="9"/>
            <color indexed="81"/>
            <rFont val="Tahoma"/>
            <family val="2"/>
          </rPr>
          <t xml:space="preserve">
27/08/2020
9,000/-</t>
        </r>
      </text>
    </comment>
    <comment ref="Q29" authorId="0">
      <text>
        <r>
          <rPr>
            <b/>
            <sz val="9"/>
            <color indexed="81"/>
            <rFont val="Tahoma"/>
            <family val="2"/>
          </rPr>
          <t>Windows User:</t>
        </r>
        <r>
          <rPr>
            <sz val="9"/>
            <color indexed="81"/>
            <rFont val="Tahoma"/>
            <family val="2"/>
          </rPr>
          <t xml:space="preserve">
27/08/2020
9,000/-
25/01/21
7491
O/fee=6500
Feb/21
Paid in Janu/21</t>
        </r>
      </text>
    </comment>
    <comment ref="W29" authorId="0">
      <text>
        <r>
          <rPr>
            <b/>
            <sz val="9"/>
            <color indexed="81"/>
            <rFont val="Tahoma"/>
            <family val="2"/>
          </rPr>
          <t>Windows User:</t>
        </r>
        <r>
          <rPr>
            <sz val="9"/>
            <color indexed="81"/>
            <rFont val="Tahoma"/>
            <family val="2"/>
          </rPr>
          <t xml:space="preserve">
10/10/20
7487
</t>
        </r>
      </text>
    </comment>
    <comment ref="Y29" authorId="0">
      <text>
        <r>
          <rPr>
            <b/>
            <sz val="9"/>
            <color indexed="81"/>
            <rFont val="Tahoma"/>
            <family val="2"/>
          </rPr>
          <t>Windows User:</t>
        </r>
        <r>
          <rPr>
            <sz val="9"/>
            <color indexed="81"/>
            <rFont val="Tahoma"/>
            <family val="2"/>
          </rPr>
          <t xml:space="preserve">
07/11/2020
7488
</t>
        </r>
      </text>
    </comment>
    <comment ref="AA29" authorId="0">
      <text>
        <r>
          <rPr>
            <b/>
            <sz val="9"/>
            <color indexed="81"/>
            <rFont val="Tahoma"/>
            <family val="2"/>
          </rPr>
          <t>Windows User:</t>
        </r>
        <r>
          <rPr>
            <sz val="9"/>
            <color indexed="81"/>
            <rFont val="Tahoma"/>
            <family val="2"/>
          </rPr>
          <t xml:space="preserve">
05/12/2020
7489</t>
        </r>
      </text>
    </comment>
    <comment ref="AC29" authorId="0">
      <text>
        <r>
          <rPr>
            <b/>
            <sz val="9"/>
            <color indexed="81"/>
            <rFont val="Tahoma"/>
            <family val="2"/>
          </rPr>
          <t>Windows User:</t>
        </r>
        <r>
          <rPr>
            <sz val="9"/>
            <color indexed="81"/>
            <rFont val="Tahoma"/>
            <family val="2"/>
          </rPr>
          <t xml:space="preserve">
09/01/2021
7490
25/01/21
7491
O/fee=6500
Feb/21
Paid in Janu/21</t>
        </r>
      </text>
    </comment>
    <comment ref="AE29" authorId="0">
      <text>
        <r>
          <rPr>
            <b/>
            <sz val="9"/>
            <color indexed="81"/>
            <rFont val="Tahoma"/>
            <family val="2"/>
          </rPr>
          <t>Windows User:</t>
        </r>
        <r>
          <rPr>
            <sz val="9"/>
            <color indexed="81"/>
            <rFont val="Tahoma"/>
            <family val="2"/>
          </rPr>
          <t xml:space="preserve">
25/01/21
7491
O/fee=6500
Feb/21
Paid in Janu/21</t>
        </r>
      </text>
    </comment>
    <comment ref="AG29" authorId="0">
      <text>
        <r>
          <rPr>
            <b/>
            <sz val="9"/>
            <color indexed="81"/>
            <rFont val="Tahoma"/>
            <family val="2"/>
          </rPr>
          <t>Windows User:</t>
        </r>
        <r>
          <rPr>
            <sz val="9"/>
            <color indexed="81"/>
            <rFont val="Tahoma"/>
            <family val="2"/>
          </rPr>
          <t xml:space="preserve">
06/03/21
7492</t>
        </r>
      </text>
    </comment>
    <comment ref="AI29" authorId="0">
      <text>
        <r>
          <rPr>
            <b/>
            <sz val="9"/>
            <color indexed="81"/>
            <rFont val="Tahoma"/>
            <family val="2"/>
          </rPr>
          <t>Windows User:</t>
        </r>
        <r>
          <rPr>
            <sz val="9"/>
            <color indexed="81"/>
            <rFont val="Tahoma"/>
            <family val="2"/>
          </rPr>
          <t xml:space="preserve">
10/04/21
7493
</t>
        </r>
      </text>
    </comment>
    <comment ref="AM29" authorId="0">
      <text>
        <r>
          <rPr>
            <b/>
            <sz val="9"/>
            <color indexed="81"/>
            <rFont val="Tahoma"/>
            <family val="2"/>
          </rPr>
          <t>Windows User:</t>
        </r>
        <r>
          <rPr>
            <sz val="9"/>
            <color indexed="81"/>
            <rFont val="Tahoma"/>
            <family val="2"/>
          </rPr>
          <t xml:space="preserve">
05/06/21
7494/95
May + June/21
</t>
        </r>
      </text>
    </comment>
    <comment ref="G30" authorId="0">
      <text>
        <r>
          <rPr>
            <b/>
            <sz val="9"/>
            <color indexed="81"/>
            <rFont val="Tahoma"/>
            <family val="2"/>
          </rPr>
          <t>Windows User:</t>
        </r>
        <r>
          <rPr>
            <sz val="9"/>
            <color indexed="81"/>
            <rFont val="Tahoma"/>
            <family val="2"/>
          </rPr>
          <t xml:space="preserve">
Less-3,300/-</t>
        </r>
      </text>
    </comment>
    <comment ref="K30" authorId="0">
      <text>
        <r>
          <rPr>
            <b/>
            <sz val="9"/>
            <color indexed="81"/>
            <rFont val="Tahoma"/>
            <family val="2"/>
          </rPr>
          <t>Windows User:</t>
        </r>
        <r>
          <rPr>
            <sz val="9"/>
            <color indexed="81"/>
            <rFont val="Tahoma"/>
            <family val="2"/>
          </rPr>
          <t xml:space="preserve">
27/08/2020
15,500/-</t>
        </r>
      </text>
    </comment>
    <comment ref="M30" authorId="0">
      <text>
        <r>
          <rPr>
            <b/>
            <sz val="9"/>
            <color indexed="81"/>
            <rFont val="Tahoma"/>
            <family val="2"/>
          </rPr>
          <t>Windows User:</t>
        </r>
        <r>
          <rPr>
            <sz val="9"/>
            <color indexed="81"/>
            <rFont val="Tahoma"/>
            <family val="2"/>
          </rPr>
          <t xml:space="preserve">
27/08/2020
15,500/-</t>
        </r>
      </text>
    </comment>
    <comment ref="O30" authorId="0">
      <text>
        <r>
          <rPr>
            <b/>
            <sz val="9"/>
            <color indexed="81"/>
            <rFont val="Tahoma"/>
            <family val="2"/>
          </rPr>
          <t>Windows User:</t>
        </r>
        <r>
          <rPr>
            <sz val="9"/>
            <color indexed="81"/>
            <rFont val="Tahoma"/>
            <family val="2"/>
          </rPr>
          <t xml:space="preserve">
27/08/2020
15,500/-</t>
        </r>
      </text>
    </comment>
    <comment ref="Q30" authorId="0">
      <text>
        <r>
          <rPr>
            <b/>
            <sz val="9"/>
            <color indexed="81"/>
            <rFont val="Tahoma"/>
            <family val="2"/>
          </rPr>
          <t>Windows User:</t>
        </r>
        <r>
          <rPr>
            <sz val="9"/>
            <color indexed="81"/>
            <rFont val="Tahoma"/>
            <family val="2"/>
          </rPr>
          <t xml:space="preserve">
27/08/2020
15,500/-</t>
        </r>
      </text>
    </comment>
    <comment ref="W30" authorId="0">
      <text>
        <r>
          <rPr>
            <b/>
            <sz val="9"/>
            <color indexed="81"/>
            <rFont val="Tahoma"/>
            <family val="2"/>
          </rPr>
          <t>Windows User:</t>
        </r>
        <r>
          <rPr>
            <sz val="9"/>
            <color indexed="81"/>
            <rFont val="Tahoma"/>
            <family val="2"/>
          </rPr>
          <t xml:space="preserve">
26/01/21
7511
Oct to  Janu/21
Paid in Janu/21</t>
        </r>
      </text>
    </comment>
    <comment ref="Y30" authorId="0">
      <text>
        <r>
          <rPr>
            <b/>
            <sz val="9"/>
            <color indexed="81"/>
            <rFont val="Tahoma"/>
            <family val="2"/>
          </rPr>
          <t>Windows User:</t>
        </r>
        <r>
          <rPr>
            <sz val="9"/>
            <color indexed="81"/>
            <rFont val="Tahoma"/>
            <family val="2"/>
          </rPr>
          <t xml:space="preserve">
26/01/21
7511
Oct to  Janu/21
Paid in Janu/21</t>
        </r>
      </text>
    </comment>
    <comment ref="AA30" authorId="0">
      <text>
        <r>
          <rPr>
            <b/>
            <sz val="9"/>
            <color indexed="81"/>
            <rFont val="Tahoma"/>
            <family val="2"/>
          </rPr>
          <t>Windows User:</t>
        </r>
        <r>
          <rPr>
            <sz val="9"/>
            <color indexed="81"/>
            <rFont val="Tahoma"/>
            <family val="2"/>
          </rPr>
          <t xml:space="preserve">
26/01/21
7511
Oct to  Janu/21
Paid in Janu/21</t>
        </r>
      </text>
    </comment>
    <comment ref="AC30" authorId="0">
      <text>
        <r>
          <rPr>
            <b/>
            <sz val="9"/>
            <color indexed="81"/>
            <rFont val="Tahoma"/>
            <family val="2"/>
          </rPr>
          <t>Windows User:</t>
        </r>
        <r>
          <rPr>
            <sz val="9"/>
            <color indexed="81"/>
            <rFont val="Tahoma"/>
            <family val="2"/>
          </rPr>
          <t xml:space="preserve">
26/01/21
7511
Oct to  Janu/21
Paid in Janu/21</t>
        </r>
      </text>
    </comment>
    <comment ref="AK30" authorId="0">
      <text>
        <r>
          <rPr>
            <b/>
            <sz val="9"/>
            <color indexed="81"/>
            <rFont val="Tahoma"/>
            <family val="2"/>
          </rPr>
          <t>Windows User:</t>
        </r>
        <r>
          <rPr>
            <sz val="9"/>
            <color indexed="81"/>
            <rFont val="Tahoma"/>
            <family val="2"/>
          </rPr>
          <t xml:space="preserve">
25/05/21
7512
Up to April/21</t>
        </r>
      </text>
    </comment>
    <comment ref="K31" authorId="0">
      <text>
        <r>
          <rPr>
            <b/>
            <sz val="9"/>
            <color indexed="81"/>
            <rFont val="Tahoma"/>
            <family val="2"/>
          </rPr>
          <t>Windows User:</t>
        </r>
        <r>
          <rPr>
            <sz val="9"/>
            <color indexed="81"/>
            <rFont val="Tahoma"/>
            <family val="2"/>
          </rPr>
          <t xml:space="preserve">
27/08/2020
9,000/-</t>
        </r>
      </text>
    </comment>
    <comment ref="M31" authorId="0">
      <text>
        <r>
          <rPr>
            <b/>
            <sz val="9"/>
            <color indexed="81"/>
            <rFont val="Tahoma"/>
            <family val="2"/>
          </rPr>
          <t>Windows User:</t>
        </r>
        <r>
          <rPr>
            <sz val="9"/>
            <color indexed="81"/>
            <rFont val="Tahoma"/>
            <family val="2"/>
          </rPr>
          <t xml:space="preserve">
27/08/2020
9,000/-</t>
        </r>
      </text>
    </comment>
    <comment ref="O31" authorId="0">
      <text>
        <r>
          <rPr>
            <b/>
            <sz val="9"/>
            <color indexed="81"/>
            <rFont val="Tahoma"/>
            <family val="2"/>
          </rPr>
          <t>Windows User:</t>
        </r>
        <r>
          <rPr>
            <sz val="9"/>
            <color indexed="81"/>
            <rFont val="Tahoma"/>
            <family val="2"/>
          </rPr>
          <t xml:space="preserve">
27/08/2020
9,000/-</t>
        </r>
      </text>
    </comment>
    <comment ref="Q31" authorId="0">
      <text>
        <r>
          <rPr>
            <b/>
            <sz val="9"/>
            <color indexed="81"/>
            <rFont val="Tahoma"/>
            <family val="2"/>
          </rPr>
          <t>Windows User:</t>
        </r>
        <r>
          <rPr>
            <sz val="9"/>
            <color indexed="81"/>
            <rFont val="Tahoma"/>
            <family val="2"/>
          </rPr>
          <t xml:space="preserve">
27/08/2020
9,000/-</t>
        </r>
      </text>
    </comment>
    <comment ref="W31" authorId="0">
      <text>
        <r>
          <rPr>
            <b/>
            <sz val="9"/>
            <color indexed="81"/>
            <rFont val="Tahoma"/>
            <family val="2"/>
          </rPr>
          <t>Windows User:</t>
        </r>
        <r>
          <rPr>
            <sz val="9"/>
            <color indexed="81"/>
            <rFont val="Tahoma"/>
            <family val="2"/>
          </rPr>
          <t xml:space="preserve">
10/10/2020
By bash
C=11120
H=1950
T=13070</t>
        </r>
      </text>
    </comment>
    <comment ref="AA31" authorId="0">
      <text>
        <r>
          <rPr>
            <b/>
            <sz val="9"/>
            <color indexed="81"/>
            <rFont val="Tahoma"/>
            <family val="2"/>
          </rPr>
          <t>Windows User:</t>
        </r>
        <r>
          <rPr>
            <sz val="9"/>
            <color indexed="81"/>
            <rFont val="Tahoma"/>
            <family val="2"/>
          </rPr>
          <t xml:space="preserve">
27/01/2021
40905
O/fee=6500
Dec + Janu/21
Paid in jsnu/21</t>
        </r>
      </text>
    </comment>
    <comment ref="AC31" authorId="0">
      <text>
        <r>
          <rPr>
            <b/>
            <sz val="9"/>
            <color indexed="81"/>
            <rFont val="Tahoma"/>
            <family val="2"/>
          </rPr>
          <t>Windows User:</t>
        </r>
        <r>
          <rPr>
            <sz val="9"/>
            <color indexed="81"/>
            <rFont val="Tahoma"/>
            <family val="2"/>
          </rPr>
          <t xml:space="preserve">
27/01/2021
40905
O/fee=6500
Dec + Janu/21
Paid in jsnu/21</t>
        </r>
      </text>
    </comment>
    <comment ref="AK31" authorId="0">
      <text>
        <r>
          <rPr>
            <b/>
            <sz val="9"/>
            <color indexed="81"/>
            <rFont val="Tahoma"/>
            <family val="2"/>
          </rPr>
          <t>Windows User:</t>
        </r>
        <r>
          <rPr>
            <sz val="9"/>
            <color indexed="81"/>
            <rFont val="Tahoma"/>
            <family val="2"/>
          </rPr>
          <t xml:space="preserve">
10/05/21
By bkash
C=18480
H=3520
T=22000</t>
        </r>
      </text>
    </comment>
    <comment ref="AM31" authorId="0">
      <text>
        <r>
          <rPr>
            <b/>
            <sz val="9"/>
            <color indexed="81"/>
            <rFont val="Tahoma"/>
            <family val="2"/>
          </rPr>
          <t>Windows User:</t>
        </r>
        <r>
          <rPr>
            <sz val="9"/>
            <color indexed="81"/>
            <rFont val="Tahoma"/>
            <family val="2"/>
          </rPr>
          <t xml:space="preserve">
06/06/21
7561
</t>
        </r>
      </text>
    </comment>
    <comment ref="B32" authorId="0">
      <text>
        <r>
          <rPr>
            <b/>
            <sz val="9"/>
            <color indexed="81"/>
            <rFont val="Tahoma"/>
            <family val="2"/>
          </rPr>
          <t>Windows User:</t>
        </r>
        <r>
          <rPr>
            <sz val="9"/>
            <color indexed="81"/>
            <rFont val="Tahoma"/>
            <family val="2"/>
          </rPr>
          <t xml:space="preserve">
T.c 1st Year
O/fee less=50%
Order by P.sir</t>
        </r>
      </text>
    </comment>
    <comment ref="E32" authorId="0">
      <text>
        <r>
          <rPr>
            <b/>
            <sz val="9"/>
            <color indexed="81"/>
            <rFont val="Tahoma"/>
            <family val="2"/>
          </rPr>
          <t>Windows User:</t>
        </r>
        <r>
          <rPr>
            <sz val="9"/>
            <color indexed="81"/>
            <rFont val="Tahoma"/>
            <family val="2"/>
          </rPr>
          <t xml:space="preserve">
Less-1,000/-
+ Teacher Quatas</t>
        </r>
      </text>
    </comment>
    <comment ref="G32" authorId="0">
      <text>
        <r>
          <rPr>
            <b/>
            <sz val="9"/>
            <color indexed="81"/>
            <rFont val="Tahoma"/>
            <family val="2"/>
          </rPr>
          <t>Windows User:</t>
        </r>
        <r>
          <rPr>
            <sz val="9"/>
            <color indexed="81"/>
            <rFont val="Tahoma"/>
            <family val="2"/>
          </rPr>
          <t xml:space="preserve">
T.c Order By
 board  25/02/21
College=28/02/21</t>
        </r>
      </text>
    </comment>
    <comment ref="K32" authorId="0">
      <text>
        <r>
          <rPr>
            <b/>
            <sz val="9"/>
            <color indexed="81"/>
            <rFont val="Tahoma"/>
            <family val="2"/>
          </rPr>
          <t>Windows User:</t>
        </r>
        <r>
          <rPr>
            <sz val="9"/>
            <color indexed="81"/>
            <rFont val="Tahoma"/>
            <family val="2"/>
          </rPr>
          <t xml:space="preserve">
28/08/2020
2,000/-</t>
        </r>
      </text>
    </comment>
    <comment ref="M32" authorId="0">
      <text>
        <r>
          <rPr>
            <b/>
            <sz val="9"/>
            <color indexed="81"/>
            <rFont val="Tahoma"/>
            <family val="2"/>
          </rPr>
          <t>Windows User:</t>
        </r>
        <r>
          <rPr>
            <sz val="9"/>
            <color indexed="81"/>
            <rFont val="Tahoma"/>
            <family val="2"/>
          </rPr>
          <t xml:space="preserve">
28/08/2020
2,000/-
13.09.2020
1826
S/C=5,000/-
Dev-fee=500/-
O. fee=8,000/-</t>
        </r>
      </text>
    </comment>
    <comment ref="O32" authorId="0">
      <text>
        <r>
          <rPr>
            <b/>
            <sz val="9"/>
            <color indexed="81"/>
            <rFont val="Tahoma"/>
            <family val="2"/>
          </rPr>
          <t>Windows User:</t>
        </r>
        <r>
          <rPr>
            <sz val="9"/>
            <color indexed="81"/>
            <rFont val="Tahoma"/>
            <family val="2"/>
          </rPr>
          <t xml:space="preserve">
13.09.2020
1826
S/C=5,000/-
Dev-fee=500/-
O. fee=8,000/-</t>
        </r>
      </text>
    </comment>
    <comment ref="P32" authorId="0">
      <text>
        <r>
          <rPr>
            <b/>
            <sz val="9"/>
            <color indexed="81"/>
            <rFont val="Tahoma"/>
            <family val="2"/>
          </rPr>
          <t>Windows User:</t>
        </r>
        <r>
          <rPr>
            <sz val="9"/>
            <color indexed="81"/>
            <rFont val="Tahoma"/>
            <family val="2"/>
          </rPr>
          <t xml:space="preserve">
T.c 1st Year
O/fee less=50%</t>
        </r>
      </text>
    </comment>
    <comment ref="Q32" authorId="0">
      <text>
        <r>
          <rPr>
            <b/>
            <sz val="9"/>
            <color indexed="81"/>
            <rFont val="Tahoma"/>
            <family val="2"/>
          </rPr>
          <t>Windows User:</t>
        </r>
        <r>
          <rPr>
            <sz val="9"/>
            <color indexed="81"/>
            <rFont val="Tahoma"/>
            <family val="2"/>
          </rPr>
          <t xml:space="preserve">
13.09.2020
1826
S/C=5,000/-
Dev-fee=500/-
O. fee=8,000/-</t>
        </r>
      </text>
    </comment>
    <comment ref="W32" authorId="0">
      <text>
        <r>
          <rPr>
            <b/>
            <sz val="9"/>
            <color indexed="81"/>
            <rFont val="Tahoma"/>
            <family val="2"/>
          </rPr>
          <t>Windows User:</t>
        </r>
        <r>
          <rPr>
            <sz val="9"/>
            <color indexed="81"/>
            <rFont val="Tahoma"/>
            <family val="2"/>
          </rPr>
          <t xml:space="preserve">
26/01/21
1827
Oct to Janu/21
Paid in Janu/21</t>
        </r>
      </text>
    </comment>
    <comment ref="Y32" authorId="0">
      <text>
        <r>
          <rPr>
            <b/>
            <sz val="9"/>
            <color indexed="81"/>
            <rFont val="Tahoma"/>
            <family val="2"/>
          </rPr>
          <t>Windows User:</t>
        </r>
        <r>
          <rPr>
            <sz val="9"/>
            <color indexed="81"/>
            <rFont val="Tahoma"/>
            <family val="2"/>
          </rPr>
          <t xml:space="preserve">
26/01/21
1827
Oct to Janu/21
Paid in Janu/21</t>
        </r>
      </text>
    </comment>
    <comment ref="AA32" authorId="0">
      <text>
        <r>
          <rPr>
            <b/>
            <sz val="9"/>
            <color indexed="81"/>
            <rFont val="Tahoma"/>
            <family val="2"/>
          </rPr>
          <t>Windows User:</t>
        </r>
        <r>
          <rPr>
            <sz val="9"/>
            <color indexed="81"/>
            <rFont val="Tahoma"/>
            <family val="2"/>
          </rPr>
          <t xml:space="preserve">
26/01/21
1827
Oct to Janu/21
Paid in Janu/21</t>
        </r>
      </text>
    </comment>
    <comment ref="AC32" authorId="0">
      <text>
        <r>
          <rPr>
            <b/>
            <sz val="9"/>
            <color indexed="81"/>
            <rFont val="Tahoma"/>
            <family val="2"/>
          </rPr>
          <t>Windows User:</t>
        </r>
        <r>
          <rPr>
            <sz val="9"/>
            <color indexed="81"/>
            <rFont val="Tahoma"/>
            <family val="2"/>
          </rPr>
          <t xml:space="preserve">
26/01/21
1827
Oct to Janu/21
Paid in Janu/21</t>
        </r>
      </text>
    </comment>
    <comment ref="G33" authorId="0">
      <text>
        <r>
          <rPr>
            <b/>
            <sz val="9"/>
            <color indexed="81"/>
            <rFont val="Tahoma"/>
            <family val="2"/>
          </rPr>
          <t>Windows User:</t>
        </r>
        <r>
          <rPr>
            <sz val="9"/>
            <color indexed="81"/>
            <rFont val="Tahoma"/>
            <family val="2"/>
          </rPr>
          <t xml:space="preserve">
Less-4,000/-</t>
        </r>
      </text>
    </comment>
    <comment ref="K33" authorId="0">
      <text>
        <r>
          <rPr>
            <b/>
            <sz val="9"/>
            <color indexed="81"/>
            <rFont val="Tahoma"/>
            <family val="2"/>
          </rPr>
          <t>Windows User:</t>
        </r>
        <r>
          <rPr>
            <sz val="9"/>
            <color indexed="81"/>
            <rFont val="Tahoma"/>
            <family val="2"/>
          </rPr>
          <t xml:space="preserve">
28/08/2020
9,000/-</t>
        </r>
      </text>
    </comment>
    <comment ref="M33" authorId="0">
      <text>
        <r>
          <rPr>
            <b/>
            <sz val="9"/>
            <color indexed="81"/>
            <rFont val="Tahoma"/>
            <family val="2"/>
          </rPr>
          <t>Windows User:</t>
        </r>
        <r>
          <rPr>
            <sz val="9"/>
            <color indexed="81"/>
            <rFont val="Tahoma"/>
            <family val="2"/>
          </rPr>
          <t xml:space="preserve">
28/08/2020
9,000/-</t>
        </r>
      </text>
    </comment>
    <comment ref="O33" authorId="0">
      <text>
        <r>
          <rPr>
            <b/>
            <sz val="9"/>
            <color indexed="81"/>
            <rFont val="Tahoma"/>
            <family val="2"/>
          </rPr>
          <t>Windows User:</t>
        </r>
        <r>
          <rPr>
            <sz val="9"/>
            <color indexed="81"/>
            <rFont val="Tahoma"/>
            <family val="2"/>
          </rPr>
          <t xml:space="preserve">
28/08/2020
9,000/-</t>
        </r>
      </text>
    </comment>
    <comment ref="Q33" authorId="0">
      <text>
        <r>
          <rPr>
            <b/>
            <sz val="9"/>
            <color indexed="81"/>
            <rFont val="Tahoma"/>
            <family val="2"/>
          </rPr>
          <t>Windows User:</t>
        </r>
        <r>
          <rPr>
            <sz val="9"/>
            <color indexed="81"/>
            <rFont val="Tahoma"/>
            <family val="2"/>
          </rPr>
          <t xml:space="preserve">
28/08/2020
9,000/-
07/10/20
1851
O/fee
paid to Oct/20</t>
        </r>
      </text>
    </comment>
    <comment ref="W33" authorId="0">
      <text>
        <r>
          <rPr>
            <b/>
            <sz val="9"/>
            <color indexed="81"/>
            <rFont val="Tahoma"/>
            <family val="2"/>
          </rPr>
          <t>Windows User:</t>
        </r>
        <r>
          <rPr>
            <sz val="9"/>
            <color indexed="81"/>
            <rFont val="Tahoma"/>
            <family val="2"/>
          </rPr>
          <t xml:space="preserve">
07/10/20
1851
O/fee=6500
Oct=1820</t>
        </r>
      </text>
    </comment>
    <comment ref="Y33" authorId="0">
      <text>
        <r>
          <rPr>
            <b/>
            <sz val="9"/>
            <color indexed="81"/>
            <rFont val="Tahoma"/>
            <family val="2"/>
          </rPr>
          <t>Windows User:</t>
        </r>
        <r>
          <rPr>
            <sz val="9"/>
            <color indexed="81"/>
            <rFont val="Tahoma"/>
            <family val="2"/>
          </rPr>
          <t xml:space="preserve">
16/11/2020
1852</t>
        </r>
      </text>
    </comment>
    <comment ref="AA33" authorId="0">
      <text>
        <r>
          <rPr>
            <b/>
            <sz val="9"/>
            <color indexed="81"/>
            <rFont val="Tahoma"/>
            <family val="2"/>
          </rPr>
          <t>Windows User:</t>
        </r>
        <r>
          <rPr>
            <sz val="9"/>
            <color indexed="81"/>
            <rFont val="Tahoma"/>
            <family val="2"/>
          </rPr>
          <t xml:space="preserve">
05/01/2021
Dec/20 + Janu/21
Paid in Janu/21</t>
        </r>
      </text>
    </comment>
    <comment ref="AC33" authorId="0">
      <text>
        <r>
          <rPr>
            <b/>
            <sz val="9"/>
            <color indexed="81"/>
            <rFont val="Tahoma"/>
            <family val="2"/>
          </rPr>
          <t>Windows User:</t>
        </r>
        <r>
          <rPr>
            <sz val="9"/>
            <color indexed="81"/>
            <rFont val="Tahoma"/>
            <family val="2"/>
          </rPr>
          <t xml:space="preserve">
05/01/2021
Dec/20 + Janu/21
Paid in Janu/21</t>
        </r>
      </text>
    </comment>
    <comment ref="AE33" authorId="0">
      <text>
        <r>
          <rPr>
            <b/>
            <sz val="9"/>
            <color indexed="81"/>
            <rFont val="Tahoma"/>
            <family val="2"/>
          </rPr>
          <t>Windows User:</t>
        </r>
        <r>
          <rPr>
            <sz val="9"/>
            <color indexed="81"/>
            <rFont val="Tahoma"/>
            <family val="2"/>
          </rPr>
          <t xml:space="preserve">
10/02/21
1854</t>
        </r>
      </text>
    </comment>
    <comment ref="AG33" authorId="0">
      <text>
        <r>
          <rPr>
            <b/>
            <sz val="9"/>
            <color indexed="81"/>
            <rFont val="Tahoma"/>
            <family val="2"/>
          </rPr>
          <t>Windows User:</t>
        </r>
        <r>
          <rPr>
            <sz val="9"/>
            <color indexed="81"/>
            <rFont val="Tahoma"/>
            <family val="2"/>
          </rPr>
          <t xml:space="preserve">
06/03/21
1855
</t>
        </r>
      </text>
    </comment>
    <comment ref="AK33" authorId="0">
      <text>
        <r>
          <rPr>
            <b/>
            <sz val="9"/>
            <color indexed="81"/>
            <rFont val="Tahoma"/>
            <family val="2"/>
          </rPr>
          <t>Windows User:</t>
        </r>
        <r>
          <rPr>
            <sz val="9"/>
            <color indexed="81"/>
            <rFont val="Tahoma"/>
            <family val="2"/>
          </rPr>
          <t xml:space="preserve">
06/05/21
9336
April/21
</t>
        </r>
      </text>
    </comment>
    <comment ref="AM33" authorId="0">
      <text>
        <r>
          <rPr>
            <b/>
            <sz val="9"/>
            <color indexed="81"/>
            <rFont val="Tahoma"/>
            <family val="2"/>
          </rPr>
          <t>Windows User:</t>
        </r>
        <r>
          <rPr>
            <sz val="9"/>
            <color indexed="81"/>
            <rFont val="Tahoma"/>
            <family val="2"/>
          </rPr>
          <t xml:space="preserve">
06/06/21
1856
May/21</t>
        </r>
      </text>
    </comment>
    <comment ref="K34" authorId="0">
      <text>
        <r>
          <rPr>
            <b/>
            <sz val="9"/>
            <color indexed="81"/>
            <rFont val="Tahoma"/>
            <family val="2"/>
          </rPr>
          <t>Windows User:</t>
        </r>
        <r>
          <rPr>
            <sz val="9"/>
            <color indexed="81"/>
            <rFont val="Tahoma"/>
            <family val="2"/>
          </rPr>
          <t xml:space="preserve">
28/08/2020
9,000/-</t>
        </r>
      </text>
    </comment>
    <comment ref="M34" authorId="0">
      <text>
        <r>
          <rPr>
            <b/>
            <sz val="9"/>
            <color indexed="81"/>
            <rFont val="Tahoma"/>
            <family val="2"/>
          </rPr>
          <t>Windows User:</t>
        </r>
        <r>
          <rPr>
            <sz val="9"/>
            <color indexed="81"/>
            <rFont val="Tahoma"/>
            <family val="2"/>
          </rPr>
          <t xml:space="preserve">
28/08/2020
9,000/-</t>
        </r>
      </text>
    </comment>
    <comment ref="O34" authorId="0">
      <text>
        <r>
          <rPr>
            <b/>
            <sz val="9"/>
            <color indexed="81"/>
            <rFont val="Tahoma"/>
            <family val="2"/>
          </rPr>
          <t>Windows User:</t>
        </r>
        <r>
          <rPr>
            <sz val="9"/>
            <color indexed="81"/>
            <rFont val="Tahoma"/>
            <family val="2"/>
          </rPr>
          <t xml:space="preserve">
28/08/2020
9,000/-</t>
        </r>
      </text>
    </comment>
    <comment ref="Q34" authorId="0">
      <text>
        <r>
          <rPr>
            <b/>
            <sz val="9"/>
            <color indexed="81"/>
            <rFont val="Tahoma"/>
            <family val="2"/>
          </rPr>
          <t>Windows User:</t>
        </r>
        <r>
          <rPr>
            <sz val="9"/>
            <color indexed="81"/>
            <rFont val="Tahoma"/>
            <family val="2"/>
          </rPr>
          <t xml:space="preserve">
28/08/2020
9,000/-
15/10/20
1899
O/fee=6500
Paid to Oct/20`</t>
        </r>
      </text>
    </comment>
    <comment ref="W34" authorId="0">
      <text>
        <r>
          <rPr>
            <b/>
            <sz val="9"/>
            <color indexed="81"/>
            <rFont val="Tahoma"/>
            <family val="2"/>
          </rPr>
          <t>Windows User:</t>
        </r>
        <r>
          <rPr>
            <sz val="9"/>
            <color indexed="81"/>
            <rFont val="Tahoma"/>
            <family val="2"/>
          </rPr>
          <t xml:space="preserve">
15/10/20
1899
O/fee=6500
Oct=4620</t>
        </r>
      </text>
    </comment>
    <comment ref="Y34" authorId="0">
      <text>
        <r>
          <rPr>
            <b/>
            <sz val="9"/>
            <color indexed="81"/>
            <rFont val="Tahoma"/>
            <family val="2"/>
          </rPr>
          <t>Windows User:</t>
        </r>
        <r>
          <rPr>
            <sz val="9"/>
            <color indexed="81"/>
            <rFont val="Tahoma"/>
            <family val="2"/>
          </rPr>
          <t xml:space="preserve">
07/11/2020
1900
</t>
        </r>
      </text>
    </comment>
    <comment ref="AA34" authorId="0">
      <text>
        <r>
          <rPr>
            <b/>
            <sz val="9"/>
            <color indexed="81"/>
            <rFont val="Tahoma"/>
            <family val="2"/>
          </rPr>
          <t>Windows User:</t>
        </r>
        <r>
          <rPr>
            <sz val="9"/>
            <color indexed="81"/>
            <rFont val="Tahoma"/>
            <family val="2"/>
          </rPr>
          <t xml:space="preserve">
01/12/2020
1901
</t>
        </r>
      </text>
    </comment>
    <comment ref="AC34" authorId="0">
      <text>
        <r>
          <rPr>
            <b/>
            <sz val="9"/>
            <color indexed="81"/>
            <rFont val="Tahoma"/>
            <family val="2"/>
          </rPr>
          <t>Windows User:</t>
        </r>
        <r>
          <rPr>
            <sz val="9"/>
            <color indexed="81"/>
            <rFont val="Tahoma"/>
            <family val="2"/>
          </rPr>
          <t xml:space="preserve">
04/01/2021
1902
27/01/21
1903
Feb/21
Paid in Janu/21</t>
        </r>
      </text>
    </comment>
    <comment ref="AE34" authorId="0">
      <text>
        <r>
          <rPr>
            <b/>
            <sz val="9"/>
            <color indexed="81"/>
            <rFont val="Tahoma"/>
            <family val="2"/>
          </rPr>
          <t>Windows User:</t>
        </r>
        <r>
          <rPr>
            <sz val="9"/>
            <color indexed="81"/>
            <rFont val="Tahoma"/>
            <family val="2"/>
          </rPr>
          <t xml:space="preserve">
27/01/21
1903
Feb/21
Paid in Janu/21</t>
        </r>
      </text>
    </comment>
    <comment ref="AG34" authorId="0">
      <text>
        <r>
          <rPr>
            <b/>
            <sz val="9"/>
            <color indexed="81"/>
            <rFont val="Tahoma"/>
            <family val="2"/>
          </rPr>
          <t>Windows User:</t>
        </r>
        <r>
          <rPr>
            <sz val="9"/>
            <color indexed="81"/>
            <rFont val="Tahoma"/>
            <family val="2"/>
          </rPr>
          <t xml:space="preserve">
04/03/21
1904</t>
        </r>
      </text>
    </comment>
    <comment ref="AI34" authorId="0">
      <text>
        <r>
          <rPr>
            <b/>
            <sz val="9"/>
            <color indexed="81"/>
            <rFont val="Tahoma"/>
            <family val="2"/>
          </rPr>
          <t>Windows User:</t>
        </r>
        <r>
          <rPr>
            <sz val="9"/>
            <color indexed="81"/>
            <rFont val="Tahoma"/>
            <family val="2"/>
          </rPr>
          <t xml:space="preserve">
10/04/021
1905
</t>
        </r>
      </text>
    </comment>
    <comment ref="AK34" authorId="0">
      <text>
        <r>
          <rPr>
            <b/>
            <sz val="9"/>
            <color indexed="81"/>
            <rFont val="Tahoma"/>
            <family val="2"/>
          </rPr>
          <t>Windows User:</t>
        </r>
        <r>
          <rPr>
            <sz val="9"/>
            <color indexed="81"/>
            <rFont val="Tahoma"/>
            <family val="2"/>
          </rPr>
          <t xml:space="preserve">
27/05/21
1906
</t>
        </r>
      </text>
    </comment>
    <comment ref="G35" authorId="0">
      <text>
        <r>
          <rPr>
            <b/>
            <sz val="9"/>
            <color indexed="81"/>
            <rFont val="Tahoma"/>
            <family val="2"/>
          </rPr>
          <t>Windows User:</t>
        </r>
        <r>
          <rPr>
            <sz val="9"/>
            <color indexed="81"/>
            <rFont val="Tahoma"/>
            <family val="2"/>
          </rPr>
          <t xml:space="preserve">
Less-3,300/-</t>
        </r>
      </text>
    </comment>
    <comment ref="K35" authorId="0">
      <text>
        <r>
          <rPr>
            <b/>
            <sz val="9"/>
            <color indexed="81"/>
            <rFont val="Tahoma"/>
            <family val="2"/>
          </rPr>
          <t>Windows User:</t>
        </r>
        <r>
          <rPr>
            <sz val="9"/>
            <color indexed="81"/>
            <rFont val="Tahoma"/>
            <family val="2"/>
          </rPr>
          <t xml:space="preserve">
28/08/2020
2,000/-</t>
        </r>
      </text>
    </comment>
    <comment ref="M35" authorId="0">
      <text>
        <r>
          <rPr>
            <b/>
            <sz val="9"/>
            <color indexed="81"/>
            <rFont val="Tahoma"/>
            <family val="2"/>
          </rPr>
          <t>Windows User:</t>
        </r>
        <r>
          <rPr>
            <sz val="9"/>
            <color indexed="81"/>
            <rFont val="Tahoma"/>
            <family val="2"/>
          </rPr>
          <t xml:space="preserve">
28/08/2020
2,000/-
10/10/20
867
dev = 500</t>
        </r>
      </text>
    </comment>
    <comment ref="O35" authorId="0">
      <text>
        <r>
          <rPr>
            <b/>
            <sz val="9"/>
            <color indexed="81"/>
            <rFont val="Tahoma"/>
            <family val="2"/>
          </rPr>
          <t>Windows User:</t>
        </r>
        <r>
          <rPr>
            <sz val="9"/>
            <color indexed="81"/>
            <rFont val="Tahoma"/>
            <family val="2"/>
          </rPr>
          <t xml:space="preserve">
10/10/20
867
Paid to Oct/20</t>
        </r>
      </text>
    </comment>
    <comment ref="Q35" authorId="0">
      <text>
        <r>
          <rPr>
            <b/>
            <sz val="9"/>
            <color indexed="81"/>
            <rFont val="Tahoma"/>
            <family val="2"/>
          </rPr>
          <t>Windows User:</t>
        </r>
        <r>
          <rPr>
            <sz val="9"/>
            <color indexed="81"/>
            <rFont val="Tahoma"/>
            <family val="2"/>
          </rPr>
          <t xml:space="preserve">
10/10/20
867
Paid to Oct/20</t>
        </r>
      </text>
    </comment>
    <comment ref="W35" authorId="0">
      <text>
        <r>
          <rPr>
            <b/>
            <sz val="9"/>
            <color indexed="81"/>
            <rFont val="Tahoma"/>
            <family val="2"/>
          </rPr>
          <t>Windows User:</t>
        </r>
        <r>
          <rPr>
            <sz val="9"/>
            <color indexed="81"/>
            <rFont val="Tahoma"/>
            <family val="2"/>
          </rPr>
          <t xml:space="preserve">
10/10/20
867
S/c=5000
Dev = 500
O/fee=8000
Oct=2310</t>
        </r>
      </text>
    </comment>
    <comment ref="Y35" authorId="0">
      <text>
        <r>
          <rPr>
            <b/>
            <sz val="9"/>
            <color indexed="81"/>
            <rFont val="Tahoma"/>
            <family val="2"/>
          </rPr>
          <t>Windows User:</t>
        </r>
        <r>
          <rPr>
            <sz val="9"/>
            <color indexed="81"/>
            <rFont val="Tahoma"/>
            <family val="2"/>
          </rPr>
          <t xml:space="preserve">
11/11/2020
By bkash
C=2310
H=1950
t=4260</t>
        </r>
      </text>
    </comment>
    <comment ref="AA35" authorId="0">
      <text>
        <r>
          <rPr>
            <b/>
            <sz val="9"/>
            <color indexed="81"/>
            <rFont val="Tahoma"/>
            <family val="2"/>
          </rPr>
          <t>Windows User:</t>
        </r>
        <r>
          <rPr>
            <sz val="9"/>
            <color indexed="81"/>
            <rFont val="Tahoma"/>
            <family val="2"/>
          </rPr>
          <t xml:space="preserve">
25/01/21
869
Dec + Janu/21
Paid in Janu/21</t>
        </r>
      </text>
    </comment>
    <comment ref="AC35" authorId="0">
      <text>
        <r>
          <rPr>
            <b/>
            <sz val="9"/>
            <color indexed="81"/>
            <rFont val="Tahoma"/>
            <family val="2"/>
          </rPr>
          <t>Windows User:</t>
        </r>
        <r>
          <rPr>
            <sz val="9"/>
            <color indexed="81"/>
            <rFont val="Tahoma"/>
            <family val="2"/>
          </rPr>
          <t xml:space="preserve">
25/01/21
869
Dec + Janu/21
Paid in Janu/21</t>
        </r>
      </text>
    </comment>
    <comment ref="AK35" authorId="0">
      <text>
        <r>
          <rPr>
            <b/>
            <sz val="9"/>
            <color indexed="81"/>
            <rFont val="Tahoma"/>
            <family val="2"/>
          </rPr>
          <t>Windows User:</t>
        </r>
        <r>
          <rPr>
            <sz val="9"/>
            <color indexed="81"/>
            <rFont val="Tahoma"/>
            <family val="2"/>
          </rPr>
          <t xml:space="preserve">
030/5/21
By bkash
C=4620
H=3900
T=8520</t>
        </r>
      </text>
    </comment>
    <comment ref="AM35" authorId="0">
      <text>
        <r>
          <rPr>
            <b/>
            <sz val="9"/>
            <color indexed="81"/>
            <rFont val="Tahoma"/>
            <family val="2"/>
          </rPr>
          <t>Windows User:</t>
        </r>
        <r>
          <rPr>
            <sz val="9"/>
            <color indexed="81"/>
            <rFont val="Tahoma"/>
            <family val="2"/>
          </rPr>
          <t xml:space="preserve">
07/06/21
871
April + May/21</t>
        </r>
      </text>
    </comment>
    <comment ref="K36" authorId="0">
      <text>
        <r>
          <rPr>
            <b/>
            <sz val="9"/>
            <color indexed="81"/>
            <rFont val="Tahoma"/>
            <family val="2"/>
          </rPr>
          <t>Windows User:</t>
        </r>
        <r>
          <rPr>
            <sz val="9"/>
            <color indexed="81"/>
            <rFont val="Tahoma"/>
            <family val="2"/>
          </rPr>
          <t xml:space="preserve">
28/08/2020
9,000/-</t>
        </r>
      </text>
    </comment>
    <comment ref="M36" authorId="0">
      <text>
        <r>
          <rPr>
            <b/>
            <sz val="9"/>
            <color indexed="81"/>
            <rFont val="Tahoma"/>
            <family val="2"/>
          </rPr>
          <t>Windows User:</t>
        </r>
        <r>
          <rPr>
            <sz val="9"/>
            <color indexed="81"/>
            <rFont val="Tahoma"/>
            <family val="2"/>
          </rPr>
          <t xml:space="preserve">
28/08/2020
9,000/-</t>
        </r>
      </text>
    </comment>
    <comment ref="O36" authorId="0">
      <text>
        <r>
          <rPr>
            <b/>
            <sz val="9"/>
            <color indexed="81"/>
            <rFont val="Tahoma"/>
            <family val="2"/>
          </rPr>
          <t>Windows User:</t>
        </r>
        <r>
          <rPr>
            <sz val="9"/>
            <color indexed="81"/>
            <rFont val="Tahoma"/>
            <family val="2"/>
          </rPr>
          <t xml:space="preserve">
28/08/2020
9,000/-</t>
        </r>
      </text>
    </comment>
    <comment ref="Q36" authorId="0">
      <text>
        <r>
          <rPr>
            <b/>
            <sz val="9"/>
            <color indexed="81"/>
            <rFont val="Tahoma"/>
            <family val="2"/>
          </rPr>
          <t>Windows User:</t>
        </r>
        <r>
          <rPr>
            <sz val="9"/>
            <color indexed="81"/>
            <rFont val="Tahoma"/>
            <family val="2"/>
          </rPr>
          <t xml:space="preserve">
28/08/2020
9,000/-</t>
        </r>
      </text>
    </comment>
    <comment ref="W36" authorId="0">
      <text>
        <r>
          <rPr>
            <b/>
            <sz val="9"/>
            <color indexed="81"/>
            <rFont val="Tahoma"/>
            <family val="2"/>
          </rPr>
          <t>Windows User:</t>
        </r>
        <r>
          <rPr>
            <sz val="9"/>
            <color indexed="81"/>
            <rFont val="Tahoma"/>
            <family val="2"/>
          </rPr>
          <t xml:space="preserve">
10/10/2020
By bkash
C=4620
H=2160
T=6780</t>
        </r>
      </text>
    </comment>
    <comment ref="Y36" authorId="0">
      <text>
        <r>
          <rPr>
            <b/>
            <sz val="9"/>
            <color indexed="81"/>
            <rFont val="Tahoma"/>
            <family val="2"/>
          </rPr>
          <t>Windows User:</t>
        </r>
        <r>
          <rPr>
            <sz val="9"/>
            <color indexed="81"/>
            <rFont val="Tahoma"/>
            <family val="2"/>
          </rPr>
          <t xml:space="preserve">
09/11/2020
By bkash
C=4620
H=2160
T=6780</t>
        </r>
      </text>
    </comment>
    <comment ref="AA36" authorId="0">
      <text>
        <r>
          <rPr>
            <b/>
            <sz val="9"/>
            <color indexed="81"/>
            <rFont val="Tahoma"/>
            <family val="2"/>
          </rPr>
          <t>Windows User:</t>
        </r>
        <r>
          <rPr>
            <sz val="9"/>
            <color indexed="81"/>
            <rFont val="Tahoma"/>
            <family val="2"/>
          </rPr>
          <t xml:space="preserve">
26/01/2021
By bkash
C=4620
H=2160
T=6780
Dec/20
Paid inJanu/21
</t>
        </r>
      </text>
    </comment>
    <comment ref="AC36" authorId="0">
      <text>
        <r>
          <rPr>
            <b/>
            <sz val="9"/>
            <color indexed="81"/>
            <rFont val="Tahoma"/>
            <family val="2"/>
          </rPr>
          <t>Windows User:</t>
        </r>
        <r>
          <rPr>
            <sz val="9"/>
            <color indexed="81"/>
            <rFont val="Tahoma"/>
            <family val="2"/>
          </rPr>
          <t xml:space="preserve">
26/01/2021
By bkash
C=4620
H=2160
T=6780
Dec/20
Paid inJanu/21
</t>
        </r>
      </text>
    </comment>
    <comment ref="AE36" authorId="0">
      <text>
        <r>
          <rPr>
            <b/>
            <sz val="9"/>
            <color indexed="81"/>
            <rFont val="Tahoma"/>
            <family val="2"/>
          </rPr>
          <t>Windows User:</t>
        </r>
        <r>
          <rPr>
            <sz val="9"/>
            <color indexed="81"/>
            <rFont val="Tahoma"/>
            <family val="2"/>
          </rPr>
          <t xml:space="preserve">
10/02/21
891
Janu/21</t>
        </r>
      </text>
    </comment>
    <comment ref="K37" authorId="0">
      <text>
        <r>
          <rPr>
            <b/>
            <sz val="9"/>
            <color indexed="81"/>
            <rFont val="Tahoma"/>
            <family val="2"/>
          </rPr>
          <t>Windows User:</t>
        </r>
        <r>
          <rPr>
            <sz val="9"/>
            <color indexed="81"/>
            <rFont val="Tahoma"/>
            <family val="2"/>
          </rPr>
          <t xml:space="preserve">
29/08/2020
9,000/-</t>
        </r>
      </text>
    </comment>
    <comment ref="M37" authorId="0">
      <text>
        <r>
          <rPr>
            <b/>
            <sz val="9"/>
            <color indexed="81"/>
            <rFont val="Tahoma"/>
            <family val="2"/>
          </rPr>
          <t>Windows User:</t>
        </r>
        <r>
          <rPr>
            <sz val="9"/>
            <color indexed="81"/>
            <rFont val="Tahoma"/>
            <family val="2"/>
          </rPr>
          <t xml:space="preserve">
29/08/2020
9,000/-</t>
        </r>
      </text>
    </comment>
    <comment ref="O37" authorId="0">
      <text>
        <r>
          <rPr>
            <b/>
            <sz val="9"/>
            <color indexed="81"/>
            <rFont val="Tahoma"/>
            <family val="2"/>
          </rPr>
          <t>Windows User:</t>
        </r>
        <r>
          <rPr>
            <sz val="9"/>
            <color indexed="81"/>
            <rFont val="Tahoma"/>
            <family val="2"/>
          </rPr>
          <t xml:space="preserve">
29/08/2020
9,000/-</t>
        </r>
      </text>
    </comment>
    <comment ref="Q37" authorId="0">
      <text>
        <r>
          <rPr>
            <b/>
            <sz val="9"/>
            <color indexed="81"/>
            <rFont val="Tahoma"/>
            <family val="2"/>
          </rPr>
          <t>Windows User:</t>
        </r>
        <r>
          <rPr>
            <sz val="9"/>
            <color indexed="81"/>
            <rFont val="Tahoma"/>
            <family val="2"/>
          </rPr>
          <t xml:space="preserve">
29/08/2020
9,000/-
27/01/21
939
O/fee=3760 Due=4240
Oct + Nov/20
Paid  in janu/21</t>
        </r>
      </text>
    </comment>
    <comment ref="W37" authorId="0">
      <text>
        <r>
          <rPr>
            <b/>
            <sz val="9"/>
            <color indexed="81"/>
            <rFont val="Tahoma"/>
            <family val="2"/>
          </rPr>
          <t>Windows User:</t>
        </r>
        <r>
          <rPr>
            <sz val="9"/>
            <color indexed="81"/>
            <rFont val="Tahoma"/>
            <family val="2"/>
          </rPr>
          <t xml:space="preserve">
27/01/21
939
O/fee=3760 Due=4240
Oct + Nov/20
Paid  in janu/21</t>
        </r>
      </text>
    </comment>
    <comment ref="Y37" authorId="0">
      <text>
        <r>
          <rPr>
            <b/>
            <sz val="9"/>
            <color indexed="81"/>
            <rFont val="Tahoma"/>
            <family val="2"/>
          </rPr>
          <t>Windows User:</t>
        </r>
        <r>
          <rPr>
            <sz val="9"/>
            <color indexed="81"/>
            <rFont val="Tahoma"/>
            <family val="2"/>
          </rPr>
          <t xml:space="preserve">
27/01/21
939
O/fee=3760 Due=4240
Oct + Nov/20
Paid  in janu/21</t>
        </r>
      </text>
    </comment>
    <comment ref="AC37" authorId="0">
      <text>
        <r>
          <rPr>
            <b/>
            <sz val="9"/>
            <color indexed="81"/>
            <rFont val="Tahoma"/>
            <family val="2"/>
          </rPr>
          <t>Windows User:</t>
        </r>
        <r>
          <rPr>
            <sz val="9"/>
            <color indexed="81"/>
            <rFont val="Tahoma"/>
            <family val="2"/>
          </rPr>
          <t xml:space="preserve">
27/01/21
939
O/fee=3760 Due=4240
Oct + Nov/20
Paid  in janu/21</t>
        </r>
      </text>
    </comment>
    <comment ref="AM37" authorId="0">
      <text>
        <r>
          <rPr>
            <b/>
            <sz val="9"/>
            <color indexed="81"/>
            <rFont val="Tahoma"/>
            <family val="2"/>
          </rPr>
          <t>Windows User:</t>
        </r>
        <r>
          <rPr>
            <sz val="9"/>
            <color indexed="81"/>
            <rFont val="Tahoma"/>
            <family val="2"/>
          </rPr>
          <t xml:space="preserve">
08/06/21
940
Nov + Dec/20</t>
        </r>
      </text>
    </comment>
    <comment ref="K38" authorId="0">
      <text>
        <r>
          <rPr>
            <b/>
            <sz val="9"/>
            <color indexed="81"/>
            <rFont val="Tahoma"/>
            <family val="2"/>
          </rPr>
          <t>Windows User:</t>
        </r>
        <r>
          <rPr>
            <sz val="9"/>
            <color indexed="81"/>
            <rFont val="Tahoma"/>
            <family val="2"/>
          </rPr>
          <t xml:space="preserve">
29/08/2020
9,000/-</t>
        </r>
      </text>
    </comment>
    <comment ref="M38" authorId="0">
      <text>
        <r>
          <rPr>
            <b/>
            <sz val="9"/>
            <color indexed="81"/>
            <rFont val="Tahoma"/>
            <family val="2"/>
          </rPr>
          <t>Windows User:</t>
        </r>
        <r>
          <rPr>
            <sz val="9"/>
            <color indexed="81"/>
            <rFont val="Tahoma"/>
            <family val="2"/>
          </rPr>
          <t xml:space="preserve">
29/08/2020
9,000/-</t>
        </r>
      </text>
    </comment>
    <comment ref="O38" authorId="0">
      <text>
        <r>
          <rPr>
            <b/>
            <sz val="9"/>
            <color indexed="81"/>
            <rFont val="Tahoma"/>
            <family val="2"/>
          </rPr>
          <t>Windows User:</t>
        </r>
        <r>
          <rPr>
            <sz val="9"/>
            <color indexed="81"/>
            <rFont val="Tahoma"/>
            <family val="2"/>
          </rPr>
          <t xml:space="preserve">
29/08/2020
9,000/-</t>
        </r>
      </text>
    </comment>
    <comment ref="Q38" authorId="0">
      <text>
        <r>
          <rPr>
            <b/>
            <sz val="9"/>
            <color indexed="81"/>
            <rFont val="Tahoma"/>
            <family val="2"/>
          </rPr>
          <t>Windows User:</t>
        </r>
        <r>
          <rPr>
            <sz val="9"/>
            <color indexed="81"/>
            <rFont val="Tahoma"/>
            <family val="2"/>
          </rPr>
          <t xml:space="preserve">
29/08/2020
9,000/-
14/11/2020
964
O/fee=6500
Paif to Nov/2020</t>
        </r>
      </text>
    </comment>
    <comment ref="W38" authorId="0">
      <text>
        <r>
          <rPr>
            <b/>
            <sz val="9"/>
            <color indexed="81"/>
            <rFont val="Tahoma"/>
            <family val="2"/>
          </rPr>
          <t>Windows User:</t>
        </r>
        <r>
          <rPr>
            <sz val="9"/>
            <color indexed="81"/>
            <rFont val="Tahoma"/>
            <family val="2"/>
          </rPr>
          <t xml:space="preserve">
08/10/20
963
</t>
        </r>
      </text>
    </comment>
    <comment ref="Y38" authorId="0">
      <text>
        <r>
          <rPr>
            <b/>
            <sz val="9"/>
            <color indexed="81"/>
            <rFont val="Tahoma"/>
            <family val="2"/>
          </rPr>
          <t>Windows User:</t>
        </r>
        <r>
          <rPr>
            <sz val="9"/>
            <color indexed="81"/>
            <rFont val="Tahoma"/>
            <family val="2"/>
          </rPr>
          <t xml:space="preserve">
14/11/2020
864
Nov/2020
O/fee=6500/-
</t>
        </r>
      </text>
    </comment>
    <comment ref="AA38" authorId="0">
      <text>
        <r>
          <rPr>
            <b/>
            <sz val="9"/>
            <color indexed="81"/>
            <rFont val="Tahoma"/>
            <family val="2"/>
          </rPr>
          <t>Windows User:</t>
        </r>
        <r>
          <rPr>
            <sz val="9"/>
            <color indexed="81"/>
            <rFont val="Tahoma"/>
            <family val="2"/>
          </rPr>
          <t xml:space="preserve">
20/12/2020
965
</t>
        </r>
      </text>
    </comment>
    <comment ref="AC38" authorId="0">
      <text>
        <r>
          <rPr>
            <b/>
            <sz val="9"/>
            <color indexed="81"/>
            <rFont val="Tahoma"/>
            <family val="2"/>
          </rPr>
          <t>Windows User:</t>
        </r>
        <r>
          <rPr>
            <sz val="9"/>
            <color indexed="81"/>
            <rFont val="Tahoma"/>
            <family val="2"/>
          </rPr>
          <t xml:space="preserve">
10/01/2021
966
</t>
        </r>
      </text>
    </comment>
    <comment ref="AE38" authorId="0">
      <text>
        <r>
          <rPr>
            <b/>
            <sz val="9"/>
            <color indexed="81"/>
            <rFont val="Tahoma"/>
            <family val="2"/>
          </rPr>
          <t>Windows User:</t>
        </r>
        <r>
          <rPr>
            <sz val="9"/>
            <color indexed="81"/>
            <rFont val="Tahoma"/>
            <family val="2"/>
          </rPr>
          <t xml:space="preserve">
10/02/21
967</t>
        </r>
      </text>
    </comment>
    <comment ref="AG38" authorId="0">
      <text>
        <r>
          <rPr>
            <b/>
            <sz val="9"/>
            <color indexed="81"/>
            <rFont val="Tahoma"/>
            <family val="2"/>
          </rPr>
          <t>Windows User:</t>
        </r>
        <r>
          <rPr>
            <sz val="9"/>
            <color indexed="81"/>
            <rFont val="Tahoma"/>
            <family val="2"/>
          </rPr>
          <t xml:space="preserve">
18/03/21
968</t>
        </r>
      </text>
    </comment>
    <comment ref="AM38" authorId="0">
      <text>
        <r>
          <rPr>
            <b/>
            <sz val="9"/>
            <color indexed="81"/>
            <rFont val="Tahoma"/>
            <family val="2"/>
          </rPr>
          <t>Windows User:</t>
        </r>
        <r>
          <rPr>
            <sz val="9"/>
            <color indexed="81"/>
            <rFont val="Tahoma"/>
            <family val="2"/>
          </rPr>
          <t xml:space="preserve">
03/06/21
969/970
April/21</t>
        </r>
      </text>
    </comment>
    <comment ref="K39" authorId="0">
      <text>
        <r>
          <rPr>
            <b/>
            <sz val="9"/>
            <color indexed="81"/>
            <rFont val="Tahoma"/>
            <family val="2"/>
          </rPr>
          <t>Windows User:</t>
        </r>
        <r>
          <rPr>
            <sz val="9"/>
            <color indexed="81"/>
            <rFont val="Tahoma"/>
            <family val="2"/>
          </rPr>
          <t xml:space="preserve">
29/08/2020
9,000/-</t>
        </r>
      </text>
    </comment>
    <comment ref="M39" authorId="0">
      <text>
        <r>
          <rPr>
            <b/>
            <sz val="9"/>
            <color indexed="81"/>
            <rFont val="Tahoma"/>
            <family val="2"/>
          </rPr>
          <t>Windows User:</t>
        </r>
        <r>
          <rPr>
            <sz val="9"/>
            <color indexed="81"/>
            <rFont val="Tahoma"/>
            <family val="2"/>
          </rPr>
          <t xml:space="preserve">
29/08/2020
9,000/-</t>
        </r>
      </text>
    </comment>
    <comment ref="O39" authorId="0">
      <text>
        <r>
          <rPr>
            <b/>
            <sz val="9"/>
            <color indexed="81"/>
            <rFont val="Tahoma"/>
            <family val="2"/>
          </rPr>
          <t>Windows User:</t>
        </r>
        <r>
          <rPr>
            <sz val="9"/>
            <color indexed="81"/>
            <rFont val="Tahoma"/>
            <family val="2"/>
          </rPr>
          <t xml:space="preserve">
29/08/2020
9,000/-</t>
        </r>
      </text>
    </comment>
    <comment ref="Q39" authorId="0">
      <text>
        <r>
          <rPr>
            <b/>
            <sz val="9"/>
            <color indexed="81"/>
            <rFont val="Tahoma"/>
            <family val="2"/>
          </rPr>
          <t>Windows User:</t>
        </r>
        <r>
          <rPr>
            <sz val="9"/>
            <color indexed="81"/>
            <rFont val="Tahoma"/>
            <family val="2"/>
          </rPr>
          <t xml:space="preserve">
29/08/2020
9,000/-
08/10/20
987
Paid to Oct/20</t>
        </r>
      </text>
    </comment>
    <comment ref="W39" authorId="0">
      <text>
        <r>
          <rPr>
            <b/>
            <sz val="9"/>
            <color indexed="81"/>
            <rFont val="Tahoma"/>
            <family val="2"/>
          </rPr>
          <t>Windows User:</t>
        </r>
        <r>
          <rPr>
            <sz val="9"/>
            <color indexed="81"/>
            <rFont val="Tahoma"/>
            <family val="2"/>
          </rPr>
          <t xml:space="preserve">
08/10/20
987
O/fee=6500
oct=4620</t>
        </r>
      </text>
    </comment>
    <comment ref="Y39" authorId="0">
      <text>
        <r>
          <rPr>
            <b/>
            <sz val="9"/>
            <color indexed="81"/>
            <rFont val="Tahoma"/>
            <family val="2"/>
          </rPr>
          <t>Windows User:</t>
        </r>
        <r>
          <rPr>
            <sz val="9"/>
            <color indexed="81"/>
            <rFont val="Tahoma"/>
            <family val="2"/>
          </rPr>
          <t xml:space="preserve">
09/11/2020
988/989
Nov + Dec/2020
</t>
        </r>
      </text>
    </comment>
    <comment ref="AA39" authorId="0">
      <text>
        <r>
          <rPr>
            <b/>
            <sz val="9"/>
            <color indexed="81"/>
            <rFont val="Tahoma"/>
            <family val="2"/>
          </rPr>
          <t>Windows User:</t>
        </r>
        <r>
          <rPr>
            <sz val="9"/>
            <color indexed="81"/>
            <rFont val="Tahoma"/>
            <family val="2"/>
          </rPr>
          <t xml:space="preserve">
09/11/2020
988/989
Nov + Dec/2020
Paid to Nov/20</t>
        </r>
      </text>
    </comment>
    <comment ref="AC39" authorId="0">
      <text>
        <r>
          <rPr>
            <b/>
            <sz val="9"/>
            <color indexed="81"/>
            <rFont val="Tahoma"/>
            <family val="2"/>
          </rPr>
          <t>Windows User:</t>
        </r>
        <r>
          <rPr>
            <sz val="9"/>
            <color indexed="81"/>
            <rFont val="Tahoma"/>
            <family val="2"/>
          </rPr>
          <t xml:space="preserve">
10/01/2021
990
Janu/21 to March/21
Paid in Janu/21</t>
        </r>
      </text>
    </comment>
    <comment ref="AE39" authorId="0">
      <text>
        <r>
          <rPr>
            <b/>
            <sz val="9"/>
            <color indexed="81"/>
            <rFont val="Tahoma"/>
            <family val="2"/>
          </rPr>
          <t>Windows User:</t>
        </r>
        <r>
          <rPr>
            <sz val="9"/>
            <color indexed="81"/>
            <rFont val="Tahoma"/>
            <family val="2"/>
          </rPr>
          <t xml:space="preserve">
10/01/2021
990
Janu/21 to March/21
Paid in Janu/21</t>
        </r>
      </text>
    </comment>
    <comment ref="AG39" authorId="0">
      <text>
        <r>
          <rPr>
            <b/>
            <sz val="9"/>
            <color indexed="81"/>
            <rFont val="Tahoma"/>
            <family val="2"/>
          </rPr>
          <t>Windows User:</t>
        </r>
        <r>
          <rPr>
            <sz val="9"/>
            <color indexed="81"/>
            <rFont val="Tahoma"/>
            <family val="2"/>
          </rPr>
          <t xml:space="preserve">
10/01/2021
990
Janu/21 to March/21
Paid in Janu/21</t>
        </r>
      </text>
    </comment>
    <comment ref="K40" authorId="0">
      <text>
        <r>
          <rPr>
            <b/>
            <sz val="9"/>
            <color indexed="81"/>
            <rFont val="Tahoma"/>
            <family val="2"/>
          </rPr>
          <t>Windows User:</t>
        </r>
        <r>
          <rPr>
            <sz val="9"/>
            <color indexed="81"/>
            <rFont val="Tahoma"/>
            <family val="2"/>
          </rPr>
          <t xml:space="preserve">
29/08/2020
9,000/-</t>
        </r>
      </text>
    </comment>
    <comment ref="M40" authorId="0">
      <text>
        <r>
          <rPr>
            <b/>
            <sz val="9"/>
            <color indexed="81"/>
            <rFont val="Tahoma"/>
            <family val="2"/>
          </rPr>
          <t>Windows User:</t>
        </r>
        <r>
          <rPr>
            <sz val="9"/>
            <color indexed="81"/>
            <rFont val="Tahoma"/>
            <family val="2"/>
          </rPr>
          <t xml:space="preserve">
29/08/2020
9,000/-</t>
        </r>
      </text>
    </comment>
    <comment ref="O40" authorId="0">
      <text>
        <r>
          <rPr>
            <b/>
            <sz val="9"/>
            <color indexed="81"/>
            <rFont val="Tahoma"/>
            <family val="2"/>
          </rPr>
          <t>Windows User:</t>
        </r>
        <r>
          <rPr>
            <sz val="9"/>
            <color indexed="81"/>
            <rFont val="Tahoma"/>
            <family val="2"/>
          </rPr>
          <t xml:space="preserve">
29/08/2020
9,000/-</t>
        </r>
      </text>
    </comment>
    <comment ref="Q40" authorId="0">
      <text>
        <r>
          <rPr>
            <b/>
            <sz val="9"/>
            <color indexed="81"/>
            <rFont val="Tahoma"/>
            <family val="2"/>
          </rPr>
          <t>Windows User:</t>
        </r>
        <r>
          <rPr>
            <sz val="9"/>
            <color indexed="81"/>
            <rFont val="Tahoma"/>
            <family val="2"/>
          </rPr>
          <t xml:space="preserve">
29/08/2020
9,000/-
08/10/20
1011
Paid to Oct/20</t>
        </r>
      </text>
    </comment>
    <comment ref="W40" authorId="0">
      <text>
        <r>
          <rPr>
            <b/>
            <sz val="9"/>
            <color indexed="81"/>
            <rFont val="Tahoma"/>
            <family val="2"/>
          </rPr>
          <t>Windows User:</t>
        </r>
        <r>
          <rPr>
            <sz val="9"/>
            <color indexed="81"/>
            <rFont val="Tahoma"/>
            <family val="2"/>
          </rPr>
          <t xml:space="preserve">
08/10/20
1011
O/fee=6500
Oct=4620</t>
        </r>
      </text>
    </comment>
    <comment ref="Y40" authorId="0">
      <text>
        <r>
          <rPr>
            <b/>
            <sz val="9"/>
            <color indexed="81"/>
            <rFont val="Tahoma"/>
            <family val="2"/>
          </rPr>
          <t>Windows User:</t>
        </r>
        <r>
          <rPr>
            <sz val="9"/>
            <color indexed="81"/>
            <rFont val="Tahoma"/>
            <family val="2"/>
          </rPr>
          <t xml:space="preserve">
08/12/2020
1012
Nov + Dec/20
Paid in Dec/20</t>
        </r>
      </text>
    </comment>
    <comment ref="AA40" authorId="0">
      <text>
        <r>
          <rPr>
            <b/>
            <sz val="9"/>
            <color indexed="81"/>
            <rFont val="Tahoma"/>
            <family val="2"/>
          </rPr>
          <t>Windows User:</t>
        </r>
        <r>
          <rPr>
            <sz val="9"/>
            <color indexed="81"/>
            <rFont val="Tahoma"/>
            <family val="2"/>
          </rPr>
          <t xml:space="preserve">
08/12/2020
1012
Nov + Dec/20
Paid in Dec/20</t>
        </r>
      </text>
    </comment>
    <comment ref="AC40" authorId="0">
      <text>
        <r>
          <rPr>
            <b/>
            <sz val="9"/>
            <color indexed="81"/>
            <rFont val="Tahoma"/>
            <family val="2"/>
          </rPr>
          <t>Windows User:</t>
        </r>
        <r>
          <rPr>
            <sz val="9"/>
            <color indexed="81"/>
            <rFont val="Tahoma"/>
            <family val="2"/>
          </rPr>
          <t xml:space="preserve">
27/01/21
1013</t>
        </r>
      </text>
    </comment>
    <comment ref="AE40" authorId="0">
      <text>
        <r>
          <rPr>
            <b/>
            <sz val="9"/>
            <color indexed="81"/>
            <rFont val="Tahoma"/>
            <family val="2"/>
          </rPr>
          <t>Windows User:</t>
        </r>
        <r>
          <rPr>
            <sz val="9"/>
            <color indexed="81"/>
            <rFont val="Tahoma"/>
            <family val="2"/>
          </rPr>
          <t xml:space="preserve">
10/02/21
40915</t>
        </r>
      </text>
    </comment>
    <comment ref="AM40" authorId="0">
      <text>
        <r>
          <rPr>
            <b/>
            <sz val="9"/>
            <color indexed="81"/>
            <rFont val="Tahoma"/>
            <family val="2"/>
          </rPr>
          <t>Windows User:</t>
        </r>
        <r>
          <rPr>
            <sz val="9"/>
            <color indexed="81"/>
            <rFont val="Tahoma"/>
            <family val="2"/>
          </rPr>
          <t xml:space="preserve">
03/06/21
1015
4340/-</t>
        </r>
      </text>
    </comment>
    <comment ref="K41" authorId="0">
      <text>
        <r>
          <rPr>
            <b/>
            <sz val="9"/>
            <color indexed="81"/>
            <rFont val="Tahoma"/>
            <family val="2"/>
          </rPr>
          <t>Windows User:</t>
        </r>
        <r>
          <rPr>
            <sz val="9"/>
            <color indexed="81"/>
            <rFont val="Tahoma"/>
            <family val="2"/>
          </rPr>
          <t xml:space="preserve">
29/08/2020
9,000/-</t>
        </r>
      </text>
    </comment>
    <comment ref="M41" authorId="0">
      <text>
        <r>
          <rPr>
            <b/>
            <sz val="9"/>
            <color indexed="81"/>
            <rFont val="Tahoma"/>
            <family val="2"/>
          </rPr>
          <t>Windows User:</t>
        </r>
        <r>
          <rPr>
            <sz val="9"/>
            <color indexed="81"/>
            <rFont val="Tahoma"/>
            <family val="2"/>
          </rPr>
          <t xml:space="preserve">
29/08/2020
9,000/-</t>
        </r>
      </text>
    </comment>
    <comment ref="O41" authorId="0">
      <text>
        <r>
          <rPr>
            <b/>
            <sz val="9"/>
            <color indexed="81"/>
            <rFont val="Tahoma"/>
            <family val="2"/>
          </rPr>
          <t>Windows User:</t>
        </r>
        <r>
          <rPr>
            <sz val="9"/>
            <color indexed="81"/>
            <rFont val="Tahoma"/>
            <family val="2"/>
          </rPr>
          <t xml:space="preserve">
29/08/2020
9,000/-</t>
        </r>
      </text>
    </comment>
    <comment ref="Q41" authorId="0">
      <text>
        <r>
          <rPr>
            <b/>
            <sz val="9"/>
            <color indexed="81"/>
            <rFont val="Tahoma"/>
            <family val="2"/>
          </rPr>
          <t>Windows User:</t>
        </r>
        <r>
          <rPr>
            <sz val="9"/>
            <color indexed="81"/>
            <rFont val="Tahoma"/>
            <family val="2"/>
          </rPr>
          <t xml:space="preserve">
29/08/2020
9,000/-</t>
        </r>
      </text>
    </comment>
    <comment ref="AM41" authorId="0">
      <text>
        <r>
          <rPr>
            <b/>
            <sz val="9"/>
            <color indexed="81"/>
            <rFont val="Tahoma"/>
            <family val="2"/>
          </rPr>
          <t>Windows User:</t>
        </r>
        <r>
          <rPr>
            <sz val="9"/>
            <color indexed="81"/>
            <rFont val="Tahoma"/>
            <family val="2"/>
          </rPr>
          <t xml:space="preserve">
07/06/21
1035
10,000/-</t>
        </r>
      </text>
    </comment>
    <comment ref="K42" authorId="0">
      <text>
        <r>
          <rPr>
            <b/>
            <sz val="9"/>
            <color indexed="81"/>
            <rFont val="Tahoma"/>
            <family val="2"/>
          </rPr>
          <t>Windows User:</t>
        </r>
        <r>
          <rPr>
            <sz val="9"/>
            <color indexed="81"/>
            <rFont val="Tahoma"/>
            <family val="2"/>
          </rPr>
          <t xml:space="preserve">
29/08/2020
9,000/-</t>
        </r>
      </text>
    </comment>
    <comment ref="M42" authorId="0">
      <text>
        <r>
          <rPr>
            <b/>
            <sz val="9"/>
            <color indexed="81"/>
            <rFont val="Tahoma"/>
            <family val="2"/>
          </rPr>
          <t>Windows User:</t>
        </r>
        <r>
          <rPr>
            <sz val="9"/>
            <color indexed="81"/>
            <rFont val="Tahoma"/>
            <family val="2"/>
          </rPr>
          <t xml:space="preserve">
29/08/2020
9,000/-</t>
        </r>
      </text>
    </comment>
    <comment ref="O42" authorId="0">
      <text>
        <r>
          <rPr>
            <b/>
            <sz val="9"/>
            <color indexed="81"/>
            <rFont val="Tahoma"/>
            <family val="2"/>
          </rPr>
          <t>Windows User:</t>
        </r>
        <r>
          <rPr>
            <sz val="9"/>
            <color indexed="81"/>
            <rFont val="Tahoma"/>
            <family val="2"/>
          </rPr>
          <t xml:space="preserve">
29/08/2020
9,000/-</t>
        </r>
      </text>
    </comment>
    <comment ref="Q42" authorId="0">
      <text>
        <r>
          <rPr>
            <b/>
            <sz val="9"/>
            <color indexed="81"/>
            <rFont val="Tahoma"/>
            <family val="2"/>
          </rPr>
          <t>Windows User:</t>
        </r>
        <r>
          <rPr>
            <sz val="9"/>
            <color indexed="81"/>
            <rFont val="Tahoma"/>
            <family val="2"/>
          </rPr>
          <t xml:space="preserve">
29/08/2020
9,000/-</t>
        </r>
      </text>
    </comment>
    <comment ref="W42" authorId="0">
      <text>
        <r>
          <rPr>
            <b/>
            <sz val="9"/>
            <color indexed="81"/>
            <rFont val="Tahoma"/>
            <family val="2"/>
          </rPr>
          <t>Windows User:</t>
        </r>
        <r>
          <rPr>
            <sz val="9"/>
            <color indexed="81"/>
            <rFont val="Tahoma"/>
            <family val="2"/>
          </rPr>
          <t xml:space="preserve">
09/10/2020
By bkash
C=11120
H=1950
T=13070</t>
        </r>
      </text>
    </comment>
    <comment ref="Y42" authorId="0">
      <text>
        <r>
          <rPr>
            <b/>
            <sz val="9"/>
            <color indexed="81"/>
            <rFont val="Tahoma"/>
            <family val="2"/>
          </rPr>
          <t>Windows User:</t>
        </r>
        <r>
          <rPr>
            <sz val="9"/>
            <color indexed="81"/>
            <rFont val="Tahoma"/>
            <family val="2"/>
          </rPr>
          <t xml:space="preserve">
10/11/2020
By bkash
C=4620
H=1950
T=6570</t>
        </r>
      </text>
    </comment>
    <comment ref="AA42" authorId="0">
      <text>
        <r>
          <rPr>
            <b/>
            <sz val="9"/>
            <color indexed="81"/>
            <rFont val="Tahoma"/>
            <family val="2"/>
          </rPr>
          <t>Windows User:</t>
        </r>
        <r>
          <rPr>
            <sz val="9"/>
            <color indexed="81"/>
            <rFont val="Tahoma"/>
            <family val="2"/>
          </rPr>
          <t xml:space="preserve">
10/12/2020
By bkash
C=2520
H=1950
T=4470
Dec/20 Due=2100
26/01/21
604
Dec=2100
Janu/21=1820 Due=2800
Paid in Janu/21</t>
        </r>
      </text>
    </comment>
    <comment ref="AC42" authorId="0">
      <text>
        <r>
          <rPr>
            <b/>
            <sz val="9"/>
            <color indexed="81"/>
            <rFont val="Tahoma"/>
            <family val="2"/>
          </rPr>
          <t>Windows User:</t>
        </r>
        <r>
          <rPr>
            <sz val="9"/>
            <color indexed="81"/>
            <rFont val="Tahoma"/>
            <family val="2"/>
          </rPr>
          <t xml:space="preserve">
26/01/21
604
Dec=2100
Janu/21=1820 Due=2800
Paid in Janu/21</t>
        </r>
      </text>
    </comment>
    <comment ref="AE42" authorId="0">
      <text>
        <r>
          <rPr>
            <b/>
            <sz val="9"/>
            <color indexed="81"/>
            <rFont val="Tahoma"/>
            <family val="2"/>
          </rPr>
          <t>Windows User:</t>
        </r>
        <r>
          <rPr>
            <sz val="9"/>
            <color indexed="81"/>
            <rFont val="Tahoma"/>
            <family val="2"/>
          </rPr>
          <t xml:space="preserve">
10/02/21
605
O/fee=6500</t>
        </r>
      </text>
    </comment>
    <comment ref="AI42" authorId="0">
      <text>
        <r>
          <rPr>
            <b/>
            <sz val="9"/>
            <color indexed="81"/>
            <rFont val="Tahoma"/>
            <family val="2"/>
          </rPr>
          <t>Windows User:</t>
        </r>
        <r>
          <rPr>
            <sz val="9"/>
            <color indexed="81"/>
            <rFont val="Tahoma"/>
            <family val="2"/>
          </rPr>
          <t xml:space="preserve">
11/04/21
By bkash
C=920
h=1950
T=2870</t>
        </r>
      </text>
    </comment>
    <comment ref="K43" authorId="0">
      <text>
        <r>
          <rPr>
            <b/>
            <sz val="9"/>
            <color indexed="81"/>
            <rFont val="Tahoma"/>
            <family val="2"/>
          </rPr>
          <t>Windows User:</t>
        </r>
        <r>
          <rPr>
            <sz val="9"/>
            <color indexed="81"/>
            <rFont val="Tahoma"/>
            <family val="2"/>
          </rPr>
          <t xml:space="preserve">
29/08/2020
9,000/-</t>
        </r>
      </text>
    </comment>
    <comment ref="M43" authorId="0">
      <text>
        <r>
          <rPr>
            <b/>
            <sz val="9"/>
            <color indexed="81"/>
            <rFont val="Tahoma"/>
            <family val="2"/>
          </rPr>
          <t>Windows User:</t>
        </r>
        <r>
          <rPr>
            <sz val="9"/>
            <color indexed="81"/>
            <rFont val="Tahoma"/>
            <family val="2"/>
          </rPr>
          <t xml:space="preserve">
29/08/2020
9,000/-</t>
        </r>
      </text>
    </comment>
    <comment ref="O43" authorId="0">
      <text>
        <r>
          <rPr>
            <b/>
            <sz val="9"/>
            <color indexed="81"/>
            <rFont val="Tahoma"/>
            <family val="2"/>
          </rPr>
          <t>Windows User:</t>
        </r>
        <r>
          <rPr>
            <sz val="9"/>
            <color indexed="81"/>
            <rFont val="Tahoma"/>
            <family val="2"/>
          </rPr>
          <t xml:space="preserve">
29/08/2020
9,000/-</t>
        </r>
      </text>
    </comment>
    <comment ref="Q43" authorId="0">
      <text>
        <r>
          <rPr>
            <b/>
            <sz val="9"/>
            <color indexed="81"/>
            <rFont val="Tahoma"/>
            <family val="2"/>
          </rPr>
          <t>Windows User:</t>
        </r>
        <r>
          <rPr>
            <sz val="9"/>
            <color indexed="81"/>
            <rFont val="Tahoma"/>
            <family val="2"/>
          </rPr>
          <t xml:space="preserve">
29/08/2020
9,000/-
10/08/20
627
Paid to Opct/20</t>
        </r>
      </text>
    </comment>
    <comment ref="W43" authorId="0">
      <text>
        <r>
          <rPr>
            <b/>
            <sz val="9"/>
            <color indexed="81"/>
            <rFont val="Tahoma"/>
            <family val="2"/>
          </rPr>
          <t>Windows User:</t>
        </r>
        <r>
          <rPr>
            <sz val="9"/>
            <color indexed="81"/>
            <rFont val="Tahoma"/>
            <family val="2"/>
          </rPr>
          <t xml:space="preserve">
10/08/20
627
O/fee=6500
Oct=4620</t>
        </r>
      </text>
    </comment>
    <comment ref="Y43" authorId="0">
      <text>
        <r>
          <rPr>
            <b/>
            <sz val="9"/>
            <color indexed="81"/>
            <rFont val="Tahoma"/>
            <family val="2"/>
          </rPr>
          <t>Windows User:</t>
        </r>
        <r>
          <rPr>
            <sz val="9"/>
            <color indexed="81"/>
            <rFont val="Tahoma"/>
            <family val="2"/>
          </rPr>
          <t xml:space="preserve">
08/11/2020
628</t>
        </r>
      </text>
    </comment>
    <comment ref="AA43" authorId="0">
      <text>
        <r>
          <rPr>
            <b/>
            <sz val="9"/>
            <color indexed="81"/>
            <rFont val="Tahoma"/>
            <family val="2"/>
          </rPr>
          <t>Windows User:</t>
        </r>
        <r>
          <rPr>
            <sz val="9"/>
            <color indexed="81"/>
            <rFont val="Tahoma"/>
            <family val="2"/>
          </rPr>
          <t xml:space="preserve">
09/12/2020
629
</t>
        </r>
      </text>
    </comment>
    <comment ref="AC43" authorId="0">
      <text>
        <r>
          <rPr>
            <b/>
            <sz val="9"/>
            <color indexed="81"/>
            <rFont val="Tahoma"/>
            <family val="2"/>
          </rPr>
          <t>Windows User:</t>
        </r>
        <r>
          <rPr>
            <sz val="9"/>
            <color indexed="81"/>
            <rFont val="Tahoma"/>
            <family val="2"/>
          </rPr>
          <t xml:space="preserve">
08/01/2021
By bkash
C=4620
H=1950
T=6570
Janu/21</t>
        </r>
      </text>
    </comment>
    <comment ref="AE43" authorId="0">
      <text>
        <r>
          <rPr>
            <b/>
            <sz val="9"/>
            <color indexed="81"/>
            <rFont val="Tahoma"/>
            <family val="2"/>
          </rPr>
          <t>Windows User:</t>
        </r>
        <r>
          <rPr>
            <sz val="9"/>
            <color indexed="81"/>
            <rFont val="Tahoma"/>
            <family val="2"/>
          </rPr>
          <t xml:space="preserve">
06/02/21
By bkash
C=4620
H=1950
T=6570
Feb/21</t>
        </r>
      </text>
    </comment>
    <comment ref="AG43" authorId="0">
      <text>
        <r>
          <rPr>
            <b/>
            <sz val="9"/>
            <color indexed="81"/>
            <rFont val="Tahoma"/>
            <family val="2"/>
          </rPr>
          <t>Windows User:</t>
        </r>
        <r>
          <rPr>
            <sz val="9"/>
            <color indexed="81"/>
            <rFont val="Tahoma"/>
            <family val="2"/>
          </rPr>
          <t xml:space="preserve">
08/03/21
By bkash
C=4620
H=1950
T=6570</t>
        </r>
      </text>
    </comment>
    <comment ref="AI43" authorId="0">
      <text>
        <r>
          <rPr>
            <b/>
            <sz val="9"/>
            <color indexed="81"/>
            <rFont val="Tahoma"/>
            <family val="2"/>
          </rPr>
          <t>Windows User:</t>
        </r>
        <r>
          <rPr>
            <sz val="9"/>
            <color indexed="81"/>
            <rFont val="Tahoma"/>
            <family val="2"/>
          </rPr>
          <t xml:space="preserve">
13/04/21
By bkash
C=4620
H=1950
T=6570</t>
        </r>
      </text>
    </comment>
    <comment ref="AK43" authorId="0">
      <text>
        <r>
          <rPr>
            <b/>
            <sz val="9"/>
            <color indexed="81"/>
            <rFont val="Tahoma"/>
            <family val="2"/>
          </rPr>
          <t>Windows User:</t>
        </r>
        <r>
          <rPr>
            <sz val="9"/>
            <color indexed="81"/>
            <rFont val="Tahoma"/>
            <family val="2"/>
          </rPr>
          <t xml:space="preserve">
05/05/21
By bkash
C=1950
H=1950
T=3900</t>
        </r>
      </text>
    </comment>
    <comment ref="K44" authorId="0">
      <text>
        <r>
          <rPr>
            <b/>
            <sz val="9"/>
            <color indexed="81"/>
            <rFont val="Tahoma"/>
            <family val="2"/>
          </rPr>
          <t>Windows User:</t>
        </r>
        <r>
          <rPr>
            <sz val="9"/>
            <color indexed="81"/>
            <rFont val="Tahoma"/>
            <family val="2"/>
          </rPr>
          <t xml:space="preserve">
29/08/2020
15,500/-</t>
        </r>
      </text>
    </comment>
    <comment ref="M44" authorId="0">
      <text>
        <r>
          <rPr>
            <b/>
            <sz val="9"/>
            <color indexed="81"/>
            <rFont val="Tahoma"/>
            <family val="2"/>
          </rPr>
          <t>Windows User:</t>
        </r>
        <r>
          <rPr>
            <sz val="9"/>
            <color indexed="81"/>
            <rFont val="Tahoma"/>
            <family val="2"/>
          </rPr>
          <t xml:space="preserve">
29/08/2020
15,500/-</t>
        </r>
      </text>
    </comment>
    <comment ref="O44" authorId="0">
      <text>
        <r>
          <rPr>
            <b/>
            <sz val="9"/>
            <color indexed="81"/>
            <rFont val="Tahoma"/>
            <family val="2"/>
          </rPr>
          <t>Windows User:</t>
        </r>
        <r>
          <rPr>
            <sz val="9"/>
            <color indexed="81"/>
            <rFont val="Tahoma"/>
            <family val="2"/>
          </rPr>
          <t xml:space="preserve">
29/08/2020
15,500/-</t>
        </r>
      </text>
    </comment>
    <comment ref="Q44" authorId="0">
      <text>
        <r>
          <rPr>
            <b/>
            <sz val="9"/>
            <color indexed="81"/>
            <rFont val="Tahoma"/>
            <family val="2"/>
          </rPr>
          <t>Windows User:</t>
        </r>
        <r>
          <rPr>
            <sz val="9"/>
            <color indexed="81"/>
            <rFont val="Tahoma"/>
            <family val="2"/>
          </rPr>
          <t xml:space="preserve">
29/08/2020
15,500/-</t>
        </r>
      </text>
    </comment>
    <comment ref="W44" authorId="0">
      <text>
        <r>
          <rPr>
            <b/>
            <sz val="9"/>
            <color indexed="81"/>
            <rFont val="Tahoma"/>
            <family val="2"/>
          </rPr>
          <t>Windows User:</t>
        </r>
        <r>
          <rPr>
            <sz val="9"/>
            <color indexed="81"/>
            <rFont val="Tahoma"/>
            <family val="2"/>
          </rPr>
          <t xml:space="preserve">
10/10/20
651</t>
        </r>
      </text>
    </comment>
    <comment ref="Y44" authorId="0">
      <text>
        <r>
          <rPr>
            <b/>
            <sz val="9"/>
            <color indexed="81"/>
            <rFont val="Tahoma"/>
            <family val="2"/>
          </rPr>
          <t>Windows User:</t>
        </r>
        <r>
          <rPr>
            <sz val="9"/>
            <color indexed="81"/>
            <rFont val="Tahoma"/>
            <family val="2"/>
          </rPr>
          <t xml:space="preserve">
09/11/2020
652
</t>
        </r>
      </text>
    </comment>
    <comment ref="AA44" authorId="0">
      <text>
        <r>
          <rPr>
            <b/>
            <sz val="9"/>
            <color indexed="81"/>
            <rFont val="Tahoma"/>
            <family val="2"/>
          </rPr>
          <t>Windows User:</t>
        </r>
        <r>
          <rPr>
            <sz val="9"/>
            <color indexed="81"/>
            <rFont val="Tahoma"/>
            <family val="2"/>
          </rPr>
          <t xml:space="preserve">
09/12/2020
653
</t>
        </r>
      </text>
    </comment>
    <comment ref="AC44" authorId="0">
      <text>
        <r>
          <rPr>
            <b/>
            <sz val="9"/>
            <color indexed="81"/>
            <rFont val="Tahoma"/>
            <family val="2"/>
          </rPr>
          <t>Windows User:</t>
        </r>
        <r>
          <rPr>
            <sz val="9"/>
            <color indexed="81"/>
            <rFont val="Tahoma"/>
            <family val="2"/>
          </rPr>
          <t xml:space="preserve">
10/01/2021
654</t>
        </r>
      </text>
    </comment>
    <comment ref="B45" authorId="0">
      <text>
        <r>
          <rPr>
            <b/>
            <sz val="9"/>
            <color indexed="81"/>
            <rFont val="Tahoma"/>
            <family val="2"/>
          </rPr>
          <t xml:space="preserve">Windows User:
Less 50%
</t>
        </r>
        <r>
          <rPr>
            <sz val="9"/>
            <color indexed="81"/>
            <rFont val="Tahoma"/>
            <family val="2"/>
          </rPr>
          <t>Munna sir &amp; Bizoy sir</t>
        </r>
        <r>
          <rPr>
            <sz val="9"/>
            <color indexed="81"/>
            <rFont val="Tahoma"/>
            <family val="2"/>
          </rPr>
          <t xml:space="preserve">
</t>
        </r>
      </text>
    </comment>
    <comment ref="K45" authorId="0">
      <text>
        <r>
          <rPr>
            <b/>
            <sz val="9"/>
            <color indexed="81"/>
            <rFont val="Tahoma"/>
            <family val="2"/>
          </rPr>
          <t>Windows User:</t>
        </r>
        <r>
          <rPr>
            <sz val="9"/>
            <color indexed="81"/>
            <rFont val="Tahoma"/>
            <family val="2"/>
          </rPr>
          <t xml:space="preserve">
29/08/2020
9,000/-</t>
        </r>
      </text>
    </comment>
    <comment ref="M45" authorId="0">
      <text>
        <r>
          <rPr>
            <b/>
            <sz val="9"/>
            <color indexed="81"/>
            <rFont val="Tahoma"/>
            <family val="2"/>
          </rPr>
          <t>Windows User:</t>
        </r>
        <r>
          <rPr>
            <sz val="9"/>
            <color indexed="81"/>
            <rFont val="Tahoma"/>
            <family val="2"/>
          </rPr>
          <t xml:space="preserve">
29/08/2020
9,000/-</t>
        </r>
      </text>
    </comment>
    <comment ref="O45" authorId="0">
      <text>
        <r>
          <rPr>
            <b/>
            <sz val="9"/>
            <color indexed="81"/>
            <rFont val="Tahoma"/>
            <family val="2"/>
          </rPr>
          <t>Windows User:</t>
        </r>
        <r>
          <rPr>
            <sz val="9"/>
            <color indexed="81"/>
            <rFont val="Tahoma"/>
            <family val="2"/>
          </rPr>
          <t xml:space="preserve">
29/08/2020
9,000/-</t>
        </r>
      </text>
    </comment>
    <comment ref="Q45" authorId="0">
      <text>
        <r>
          <rPr>
            <b/>
            <sz val="9"/>
            <color indexed="81"/>
            <rFont val="Tahoma"/>
            <family val="2"/>
          </rPr>
          <t>Windows User:</t>
        </r>
        <r>
          <rPr>
            <sz val="9"/>
            <color indexed="81"/>
            <rFont val="Tahoma"/>
            <family val="2"/>
          </rPr>
          <t xml:space="preserve">
29/08/2020
9,000/-</t>
        </r>
      </text>
    </comment>
    <comment ref="AC45" authorId="0">
      <text>
        <r>
          <rPr>
            <b/>
            <sz val="9"/>
            <color indexed="81"/>
            <rFont val="Tahoma"/>
            <family val="2"/>
          </rPr>
          <t>Windows User:</t>
        </r>
        <r>
          <rPr>
            <sz val="9"/>
            <color indexed="81"/>
            <rFont val="Tahoma"/>
            <family val="2"/>
          </rPr>
          <t xml:space="preserve">
27/01/21
819/820
6500/9240=
15740/-</t>
        </r>
      </text>
    </comment>
    <comment ref="AK45" authorId="0">
      <text>
        <r>
          <rPr>
            <b/>
            <sz val="9"/>
            <color indexed="81"/>
            <rFont val="Tahoma"/>
            <family val="2"/>
          </rPr>
          <t>Windows User:</t>
        </r>
        <r>
          <rPr>
            <sz val="9"/>
            <color indexed="81"/>
            <rFont val="Tahoma"/>
            <family val="2"/>
          </rPr>
          <t xml:space="preserve">
30/05/21
821
Up to May/21</t>
        </r>
      </text>
    </comment>
    <comment ref="G46" authorId="0">
      <text>
        <r>
          <rPr>
            <b/>
            <sz val="9"/>
            <color indexed="81"/>
            <rFont val="Tahoma"/>
            <family val="2"/>
          </rPr>
          <t>Windows User:</t>
        </r>
        <r>
          <rPr>
            <sz val="9"/>
            <color indexed="81"/>
            <rFont val="Tahoma"/>
            <family val="2"/>
          </rPr>
          <t xml:space="preserve">
Less-3,300/-</t>
        </r>
      </text>
    </comment>
    <comment ref="K46" authorId="0">
      <text>
        <r>
          <rPr>
            <b/>
            <sz val="9"/>
            <color indexed="81"/>
            <rFont val="Tahoma"/>
            <family val="2"/>
          </rPr>
          <t>Windows User:</t>
        </r>
        <r>
          <rPr>
            <sz val="9"/>
            <color indexed="81"/>
            <rFont val="Tahoma"/>
            <family val="2"/>
          </rPr>
          <t xml:space="preserve">
29/08/2020
5,000/-</t>
        </r>
      </text>
    </comment>
    <comment ref="M46" authorId="0">
      <text>
        <r>
          <rPr>
            <b/>
            <sz val="9"/>
            <color indexed="81"/>
            <rFont val="Tahoma"/>
            <family val="2"/>
          </rPr>
          <t>Windows User:</t>
        </r>
        <r>
          <rPr>
            <sz val="9"/>
            <color indexed="81"/>
            <rFont val="Tahoma"/>
            <family val="2"/>
          </rPr>
          <t xml:space="preserve">
29/08/2020
5,000/-</t>
        </r>
      </text>
    </comment>
    <comment ref="O46" authorId="0">
      <text>
        <r>
          <rPr>
            <b/>
            <sz val="9"/>
            <color indexed="81"/>
            <rFont val="Tahoma"/>
            <family val="2"/>
          </rPr>
          <t>Windows User:</t>
        </r>
        <r>
          <rPr>
            <sz val="9"/>
            <color indexed="81"/>
            <rFont val="Tahoma"/>
            <family val="2"/>
          </rPr>
          <t xml:space="preserve">
29/08/2020
5,000/-
07/10/20
795
S/c2500
Paid to Oct/20</t>
        </r>
      </text>
    </comment>
    <comment ref="Q46" authorId="0">
      <text>
        <r>
          <rPr>
            <b/>
            <sz val="9"/>
            <color indexed="81"/>
            <rFont val="Tahoma"/>
            <family val="2"/>
          </rPr>
          <t>Windows User:</t>
        </r>
        <r>
          <rPr>
            <sz val="9"/>
            <color indexed="81"/>
            <rFont val="Tahoma"/>
            <family val="2"/>
          </rPr>
          <t xml:space="preserve">
07/10/20
795
Paid to Oct/2020</t>
        </r>
      </text>
    </comment>
    <comment ref="W46" authorId="0">
      <text>
        <r>
          <rPr>
            <b/>
            <sz val="9"/>
            <color indexed="81"/>
            <rFont val="Tahoma"/>
            <family val="2"/>
          </rPr>
          <t>Windows User:</t>
        </r>
        <r>
          <rPr>
            <sz val="9"/>
            <color indexed="81"/>
            <rFont val="Tahoma"/>
            <family val="2"/>
          </rPr>
          <t xml:space="preserve">
07/10/20
795
O/fee=8000
S/c=2500
Oct=2310</t>
        </r>
      </text>
    </comment>
    <comment ref="Y46" authorId="0">
      <text>
        <r>
          <rPr>
            <b/>
            <sz val="9"/>
            <color indexed="81"/>
            <rFont val="Tahoma"/>
            <family val="2"/>
          </rPr>
          <t>Windows User:</t>
        </r>
        <r>
          <rPr>
            <sz val="9"/>
            <color indexed="81"/>
            <rFont val="Tahoma"/>
            <family val="2"/>
          </rPr>
          <t xml:space="preserve">
09/11/2020
796</t>
        </r>
      </text>
    </comment>
    <comment ref="AA46" authorId="0">
      <text>
        <r>
          <rPr>
            <b/>
            <sz val="9"/>
            <color indexed="81"/>
            <rFont val="Tahoma"/>
            <family val="2"/>
          </rPr>
          <t>Windows User:</t>
        </r>
        <r>
          <rPr>
            <sz val="9"/>
            <color indexed="81"/>
            <rFont val="Tahoma"/>
            <family val="2"/>
          </rPr>
          <t xml:space="preserve">
25/01/21
797
Dec + Janu/21
Paid in janu/21</t>
        </r>
      </text>
    </comment>
    <comment ref="AC46" authorId="0">
      <text>
        <r>
          <rPr>
            <b/>
            <sz val="9"/>
            <color indexed="81"/>
            <rFont val="Tahoma"/>
            <family val="2"/>
          </rPr>
          <t>Windows User:</t>
        </r>
        <r>
          <rPr>
            <sz val="9"/>
            <color indexed="81"/>
            <rFont val="Tahoma"/>
            <family val="2"/>
          </rPr>
          <t xml:space="preserve">
25/01/21
797
Dec + Janu/21
Paid in janu/21</t>
        </r>
      </text>
    </comment>
    <comment ref="AI46" authorId="0">
      <text>
        <r>
          <rPr>
            <b/>
            <sz val="9"/>
            <color indexed="81"/>
            <rFont val="Tahoma"/>
            <family val="2"/>
          </rPr>
          <t>Windows User:</t>
        </r>
        <r>
          <rPr>
            <sz val="9"/>
            <color indexed="81"/>
            <rFont val="Tahoma"/>
            <family val="2"/>
          </rPr>
          <t xml:space="preserve">
19/04/2021
798
Feb/21</t>
        </r>
      </text>
    </comment>
    <comment ref="AM46" authorId="0">
      <text>
        <r>
          <rPr>
            <b/>
            <sz val="9"/>
            <color indexed="81"/>
            <rFont val="Tahoma"/>
            <family val="2"/>
          </rPr>
          <t>Windows User:</t>
        </r>
        <r>
          <rPr>
            <sz val="9"/>
            <color indexed="81"/>
            <rFont val="Tahoma"/>
            <family val="2"/>
          </rPr>
          <t xml:space="preserve">
03/06/21
799
March + April/21</t>
        </r>
      </text>
    </comment>
    <comment ref="G47"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K47" authorId="0">
      <text>
        <r>
          <rPr>
            <b/>
            <sz val="9"/>
            <color indexed="81"/>
            <rFont val="Tahoma"/>
            <family val="2"/>
          </rPr>
          <t>Windows User:</t>
        </r>
        <r>
          <rPr>
            <sz val="9"/>
            <color indexed="81"/>
            <rFont val="Tahoma"/>
            <family val="2"/>
          </rPr>
          <t xml:space="preserve">
30/08/2020
7,000/-</t>
        </r>
      </text>
    </comment>
    <comment ref="M47" authorId="0">
      <text>
        <r>
          <rPr>
            <b/>
            <sz val="9"/>
            <color indexed="81"/>
            <rFont val="Tahoma"/>
            <family val="2"/>
          </rPr>
          <t>Windows User:</t>
        </r>
        <r>
          <rPr>
            <sz val="9"/>
            <color indexed="81"/>
            <rFont val="Tahoma"/>
            <family val="2"/>
          </rPr>
          <t xml:space="preserve">
30/08/2020
7,000/-</t>
        </r>
      </text>
    </comment>
    <comment ref="O47" authorId="0">
      <text>
        <r>
          <rPr>
            <b/>
            <sz val="9"/>
            <color indexed="81"/>
            <rFont val="Tahoma"/>
            <family val="2"/>
          </rPr>
          <t>Windows User:</t>
        </r>
        <r>
          <rPr>
            <sz val="9"/>
            <color indexed="81"/>
            <rFont val="Tahoma"/>
            <family val="2"/>
          </rPr>
          <t xml:space="preserve">
30/08/2020
7,000/-
08/10/20
2286
500/-
Paid to Oct/20</t>
        </r>
      </text>
    </comment>
    <comment ref="Q47" authorId="0">
      <text>
        <r>
          <rPr>
            <b/>
            <sz val="9"/>
            <color indexed="81"/>
            <rFont val="Tahoma"/>
            <family val="2"/>
          </rPr>
          <t>Windows User:
08/11/2020</t>
        </r>
        <r>
          <rPr>
            <sz val="9"/>
            <color indexed="81"/>
            <rFont val="Tahoma"/>
            <family val="2"/>
          </rPr>
          <t xml:space="preserve">
2287
O/fee
Paid to Nov/2020</t>
        </r>
      </text>
    </comment>
    <comment ref="W47" authorId="0">
      <text>
        <r>
          <rPr>
            <b/>
            <sz val="9"/>
            <color indexed="81"/>
            <rFont val="Tahoma"/>
            <family val="2"/>
          </rPr>
          <t>Windows User:</t>
        </r>
        <r>
          <rPr>
            <sz val="9"/>
            <color indexed="81"/>
            <rFont val="Tahoma"/>
            <family val="2"/>
          </rPr>
          <t xml:space="preserve">
08/10/20
2286
dev fe=500
Oct=4620</t>
        </r>
      </text>
    </comment>
    <comment ref="Y47" authorId="0">
      <text>
        <r>
          <rPr>
            <b/>
            <sz val="9"/>
            <color indexed="81"/>
            <rFont val="Tahoma"/>
            <family val="2"/>
          </rPr>
          <t>Windows User:
08/11/2020</t>
        </r>
        <r>
          <rPr>
            <sz val="9"/>
            <color indexed="81"/>
            <rFont val="Tahoma"/>
            <family val="2"/>
          </rPr>
          <t xml:space="preserve">
2287
O/fee</t>
        </r>
      </text>
    </comment>
    <comment ref="AA47" authorId="0">
      <text>
        <r>
          <rPr>
            <b/>
            <sz val="9"/>
            <color indexed="81"/>
            <rFont val="Tahoma"/>
            <family val="2"/>
          </rPr>
          <t>Windows User:</t>
        </r>
        <r>
          <rPr>
            <sz val="9"/>
            <color indexed="81"/>
            <rFont val="Tahoma"/>
            <family val="2"/>
          </rPr>
          <t xml:space="preserve">
09/12/2020
By bkash
C=2310
H=1950
T=4260</t>
        </r>
      </text>
    </comment>
    <comment ref="AC47" authorId="0">
      <text>
        <r>
          <rPr>
            <b/>
            <sz val="9"/>
            <color indexed="81"/>
            <rFont val="Tahoma"/>
            <family val="2"/>
          </rPr>
          <t>Windows User:</t>
        </r>
        <r>
          <rPr>
            <sz val="9"/>
            <color indexed="81"/>
            <rFont val="Tahoma"/>
            <family val="2"/>
          </rPr>
          <t xml:space="preserve">
09/01/2021
By bkash
C=2310
H=1950
T=4260
Janu/21</t>
        </r>
      </text>
    </comment>
    <comment ref="AE47" authorId="0">
      <text>
        <r>
          <rPr>
            <b/>
            <sz val="9"/>
            <color indexed="81"/>
            <rFont val="Tahoma"/>
            <family val="2"/>
          </rPr>
          <t>Windows User:</t>
        </r>
        <r>
          <rPr>
            <sz val="9"/>
            <color indexed="81"/>
            <rFont val="Tahoma"/>
            <family val="2"/>
          </rPr>
          <t xml:space="preserve">
09/02/21
By bkash
C-2310
H-1950
T=4260
Feb/21</t>
        </r>
      </text>
    </comment>
    <comment ref="AG47" authorId="0">
      <text>
        <r>
          <rPr>
            <b/>
            <sz val="9"/>
            <color indexed="81"/>
            <rFont val="Tahoma"/>
            <family val="2"/>
          </rPr>
          <t>Windows User:</t>
        </r>
        <r>
          <rPr>
            <sz val="9"/>
            <color indexed="81"/>
            <rFont val="Tahoma"/>
            <family val="2"/>
          </rPr>
          <t xml:space="preserve">
10/03/21
By bkash
C=2310
H=1950
T=4260</t>
        </r>
      </text>
    </comment>
    <comment ref="AI47" authorId="0">
      <text>
        <r>
          <rPr>
            <b/>
            <sz val="9"/>
            <color indexed="81"/>
            <rFont val="Tahoma"/>
            <family val="2"/>
          </rPr>
          <t>Windows User:</t>
        </r>
        <r>
          <rPr>
            <sz val="9"/>
            <color indexed="81"/>
            <rFont val="Tahoma"/>
            <family val="2"/>
          </rPr>
          <t xml:space="preserve">
12/04/21
By bkash
C=2310
H=1950
T=4260</t>
        </r>
      </text>
    </comment>
    <comment ref="AK47" authorId="0">
      <text>
        <r>
          <rPr>
            <b/>
            <sz val="9"/>
            <color indexed="81"/>
            <rFont val="Tahoma"/>
            <family val="2"/>
          </rPr>
          <t>Windows User:</t>
        </r>
        <r>
          <rPr>
            <sz val="9"/>
            <color indexed="81"/>
            <rFont val="Tahoma"/>
            <family val="2"/>
          </rPr>
          <t xml:space="preserve">
22/05/21
By baksh
C=2310
H=1950
T=4260</t>
        </r>
      </text>
    </comment>
    <comment ref="AM47" authorId="0">
      <text>
        <r>
          <rPr>
            <b/>
            <sz val="9"/>
            <color indexed="81"/>
            <rFont val="Tahoma"/>
            <family val="2"/>
          </rPr>
          <t>Windows User:</t>
        </r>
        <r>
          <rPr>
            <sz val="9"/>
            <color indexed="81"/>
            <rFont val="Tahoma"/>
            <family val="2"/>
          </rPr>
          <t xml:space="preserve">
07/06/21
2290</t>
        </r>
      </text>
    </comment>
    <comment ref="K48" authorId="0">
      <text>
        <r>
          <rPr>
            <b/>
            <sz val="9"/>
            <color indexed="81"/>
            <rFont val="Tahoma"/>
            <family val="2"/>
          </rPr>
          <t>Windows User:</t>
        </r>
        <r>
          <rPr>
            <sz val="9"/>
            <color indexed="81"/>
            <rFont val="Tahoma"/>
            <family val="2"/>
          </rPr>
          <t xml:space="preserve">
30/08/2020
9,000/-</t>
        </r>
      </text>
    </comment>
    <comment ref="M48" authorId="0">
      <text>
        <r>
          <rPr>
            <b/>
            <sz val="9"/>
            <color indexed="81"/>
            <rFont val="Tahoma"/>
            <family val="2"/>
          </rPr>
          <t>Windows User:</t>
        </r>
        <r>
          <rPr>
            <sz val="9"/>
            <color indexed="81"/>
            <rFont val="Tahoma"/>
            <family val="2"/>
          </rPr>
          <t xml:space="preserve">
30/08/2020
9,000/-</t>
        </r>
      </text>
    </comment>
    <comment ref="O48" authorId="0">
      <text>
        <r>
          <rPr>
            <b/>
            <sz val="9"/>
            <color indexed="81"/>
            <rFont val="Tahoma"/>
            <family val="2"/>
          </rPr>
          <t>Windows User:</t>
        </r>
        <r>
          <rPr>
            <sz val="9"/>
            <color indexed="81"/>
            <rFont val="Tahoma"/>
            <family val="2"/>
          </rPr>
          <t xml:space="preserve">
30/08/2020
9,000/-</t>
        </r>
      </text>
    </comment>
    <comment ref="Q48" authorId="0">
      <text>
        <r>
          <rPr>
            <b/>
            <sz val="9"/>
            <color indexed="81"/>
            <rFont val="Tahoma"/>
            <family val="2"/>
          </rPr>
          <t>Windows User:</t>
        </r>
        <r>
          <rPr>
            <sz val="9"/>
            <color indexed="81"/>
            <rFont val="Tahoma"/>
            <family val="2"/>
          </rPr>
          <t xml:space="preserve">
30/08/2020
9,000/-</t>
        </r>
      </text>
    </comment>
    <comment ref="W48" authorId="0">
      <text>
        <r>
          <rPr>
            <b/>
            <sz val="9"/>
            <color indexed="81"/>
            <rFont val="Tahoma"/>
            <family val="2"/>
          </rPr>
          <t>Windows User:</t>
        </r>
        <r>
          <rPr>
            <sz val="9"/>
            <color indexed="81"/>
            <rFont val="Tahoma"/>
            <family val="2"/>
          </rPr>
          <t xml:space="preserve">
09/10/2020
By bkash
C= 11120
H=2160
T=13280</t>
        </r>
      </text>
    </comment>
    <comment ref="Y48" authorId="0">
      <text>
        <r>
          <rPr>
            <b/>
            <sz val="9"/>
            <color indexed="81"/>
            <rFont val="Tahoma"/>
            <family val="2"/>
          </rPr>
          <t>Windows User:</t>
        </r>
        <r>
          <rPr>
            <sz val="9"/>
            <color indexed="81"/>
            <rFont val="Tahoma"/>
            <family val="2"/>
          </rPr>
          <t xml:space="preserve">
09/11/2020
By bkash
C=4620
H=2160
T=6780</t>
        </r>
      </text>
    </comment>
    <comment ref="AA48" authorId="0">
      <text>
        <r>
          <rPr>
            <b/>
            <sz val="9"/>
            <color indexed="81"/>
            <rFont val="Tahoma"/>
            <family val="2"/>
          </rPr>
          <t>Windows User:</t>
        </r>
        <r>
          <rPr>
            <sz val="9"/>
            <color indexed="81"/>
            <rFont val="Tahoma"/>
            <family val="2"/>
          </rPr>
          <t xml:space="preserve">
09/12/2020
By bkash
C=4620
H=2160
T=6780</t>
        </r>
      </text>
    </comment>
    <comment ref="AC48" authorId="0">
      <text>
        <r>
          <rPr>
            <b/>
            <sz val="9"/>
            <color indexed="81"/>
            <rFont val="Tahoma"/>
            <family val="2"/>
          </rPr>
          <t>Windows User:</t>
        </r>
        <r>
          <rPr>
            <sz val="9"/>
            <color indexed="81"/>
            <rFont val="Tahoma"/>
            <family val="2"/>
          </rPr>
          <t xml:space="preserve">
09/01/2021
By bkash
C=4620
H=2160
T=6780
Janu/21</t>
        </r>
      </text>
    </comment>
    <comment ref="AE48" authorId="0">
      <text>
        <r>
          <rPr>
            <b/>
            <sz val="9"/>
            <color indexed="81"/>
            <rFont val="Tahoma"/>
            <family val="2"/>
          </rPr>
          <t>Windows User:</t>
        </r>
        <r>
          <rPr>
            <sz val="9"/>
            <color indexed="81"/>
            <rFont val="Tahoma"/>
            <family val="2"/>
          </rPr>
          <t xml:space="preserve">
09/02/21
By bkash
C=4620
H=2160
T=6780
Feb/21</t>
        </r>
      </text>
    </comment>
    <comment ref="AG48" authorId="0">
      <text>
        <r>
          <rPr>
            <b/>
            <sz val="9"/>
            <color indexed="81"/>
            <rFont val="Tahoma"/>
            <family val="2"/>
          </rPr>
          <t>Windows User:</t>
        </r>
        <r>
          <rPr>
            <sz val="9"/>
            <color indexed="81"/>
            <rFont val="Tahoma"/>
            <family val="2"/>
          </rPr>
          <t xml:space="preserve">
09/03/21
By bash
C=4620
H=2160
T=6780</t>
        </r>
      </text>
    </comment>
    <comment ref="AI48" authorId="0">
      <text>
        <r>
          <rPr>
            <b/>
            <sz val="9"/>
            <color indexed="81"/>
            <rFont val="Tahoma"/>
            <family val="2"/>
          </rPr>
          <t>Windows User:</t>
        </r>
        <r>
          <rPr>
            <sz val="9"/>
            <color indexed="81"/>
            <rFont val="Tahoma"/>
            <family val="2"/>
          </rPr>
          <t xml:space="preserve">
13/04/21
By bash
C=4620
H=2160
T=6780</t>
        </r>
      </text>
    </comment>
    <comment ref="AK48" authorId="0">
      <text>
        <r>
          <rPr>
            <b/>
            <sz val="9"/>
            <color indexed="81"/>
            <rFont val="Tahoma"/>
            <family val="2"/>
          </rPr>
          <t>Windows User:</t>
        </r>
        <r>
          <rPr>
            <sz val="9"/>
            <color indexed="81"/>
            <rFont val="Tahoma"/>
            <family val="2"/>
          </rPr>
          <t xml:space="preserve">
08/05/21
By bkash
C=4620
H=2160
T=6780</t>
        </r>
      </text>
    </comment>
    <comment ref="AM48" authorId="0">
      <text>
        <r>
          <rPr>
            <b/>
            <sz val="9"/>
            <color indexed="81"/>
            <rFont val="Tahoma"/>
            <family val="2"/>
          </rPr>
          <t>Windows User:</t>
        </r>
        <r>
          <rPr>
            <sz val="9"/>
            <color indexed="81"/>
            <rFont val="Tahoma"/>
            <family val="2"/>
          </rPr>
          <t xml:space="preserve">
06/06/21
2313
</t>
        </r>
      </text>
    </comment>
    <comment ref="K49" authorId="0">
      <text>
        <r>
          <rPr>
            <b/>
            <sz val="9"/>
            <color indexed="81"/>
            <rFont val="Tahoma"/>
            <family val="2"/>
          </rPr>
          <t>Windows User:</t>
        </r>
        <r>
          <rPr>
            <sz val="9"/>
            <color indexed="81"/>
            <rFont val="Tahoma"/>
            <family val="2"/>
          </rPr>
          <t xml:space="preserve">
30/08/2020
9,000/-</t>
        </r>
      </text>
    </comment>
    <comment ref="M49" authorId="0">
      <text>
        <r>
          <rPr>
            <b/>
            <sz val="9"/>
            <color indexed="81"/>
            <rFont val="Tahoma"/>
            <family val="2"/>
          </rPr>
          <t>Windows User:</t>
        </r>
        <r>
          <rPr>
            <sz val="9"/>
            <color indexed="81"/>
            <rFont val="Tahoma"/>
            <family val="2"/>
          </rPr>
          <t xml:space="preserve">
30/08/2020
9,000/-</t>
        </r>
      </text>
    </comment>
    <comment ref="O49" authorId="0">
      <text>
        <r>
          <rPr>
            <b/>
            <sz val="9"/>
            <color indexed="81"/>
            <rFont val="Tahoma"/>
            <family val="2"/>
          </rPr>
          <t>Windows User:</t>
        </r>
        <r>
          <rPr>
            <sz val="9"/>
            <color indexed="81"/>
            <rFont val="Tahoma"/>
            <family val="2"/>
          </rPr>
          <t xml:space="preserve">
30/08/2020
9,000/-</t>
        </r>
      </text>
    </comment>
    <comment ref="Q49" authorId="0">
      <text>
        <r>
          <rPr>
            <b/>
            <sz val="9"/>
            <color indexed="81"/>
            <rFont val="Tahoma"/>
            <family val="2"/>
          </rPr>
          <t>Windows User:</t>
        </r>
        <r>
          <rPr>
            <sz val="9"/>
            <color indexed="81"/>
            <rFont val="Tahoma"/>
            <family val="2"/>
          </rPr>
          <t xml:space="preserve">
30/08/2020
9,000/-
05/11/2020
By bkash
C=11120 
H=1950
T=13070
Nov/20 , O/fee with
Paid in Nov/20
</t>
        </r>
      </text>
    </comment>
    <comment ref="W49" authorId="0">
      <text>
        <r>
          <rPr>
            <b/>
            <sz val="9"/>
            <color indexed="81"/>
            <rFont val="Tahoma"/>
            <family val="2"/>
          </rPr>
          <t>Windows User:</t>
        </r>
        <r>
          <rPr>
            <sz val="9"/>
            <color indexed="81"/>
            <rFont val="Tahoma"/>
            <family val="2"/>
          </rPr>
          <t xml:space="preserve">
05/10/2020
By bkash
C=4620 
h=1950
Oct/20 
Paid iin oct/20
</t>
        </r>
      </text>
    </comment>
    <comment ref="Y49" authorId="0">
      <text>
        <r>
          <rPr>
            <b/>
            <sz val="9"/>
            <color indexed="81"/>
            <rFont val="Tahoma"/>
            <family val="2"/>
          </rPr>
          <t>Windows User:</t>
        </r>
        <r>
          <rPr>
            <sz val="9"/>
            <color indexed="81"/>
            <rFont val="Tahoma"/>
            <family val="2"/>
          </rPr>
          <t xml:space="preserve">
05/11/2020
By bkash
C=11120 
H=1950
T=13070
Nov/20 , O/fee with
Paid in Nov/20
</t>
        </r>
      </text>
    </comment>
    <comment ref="Z49" authorId="0">
      <text>
        <r>
          <rPr>
            <b/>
            <sz val="9"/>
            <color indexed="81"/>
            <rFont val="Tahoma"/>
            <family val="2"/>
          </rPr>
          <t>Windows User:</t>
        </r>
        <r>
          <rPr>
            <sz val="9"/>
            <color indexed="81"/>
            <rFont val="Tahoma"/>
            <family val="2"/>
          </rPr>
          <t xml:space="preserve">
</t>
        </r>
      </text>
    </comment>
    <comment ref="AA49" authorId="0">
      <text>
        <r>
          <rPr>
            <b/>
            <sz val="9"/>
            <color indexed="81"/>
            <rFont val="Tahoma"/>
            <family val="2"/>
          </rPr>
          <t>Windows User:</t>
        </r>
        <r>
          <rPr>
            <sz val="9"/>
            <color indexed="81"/>
            <rFont val="Tahoma"/>
            <family val="2"/>
          </rPr>
          <t xml:space="preserve">
09/12/2020
By bkash
C=4620
G=1950
T=6570
Dec/20
paid in Dec/20
</t>
        </r>
      </text>
    </comment>
    <comment ref="AC49" authorId="0">
      <text>
        <r>
          <rPr>
            <b/>
            <sz val="9"/>
            <color indexed="81"/>
            <rFont val="Tahoma"/>
            <family val="2"/>
          </rPr>
          <t>Windows User:</t>
        </r>
        <r>
          <rPr>
            <sz val="9"/>
            <color indexed="81"/>
            <rFont val="Tahoma"/>
            <family val="2"/>
          </rPr>
          <t xml:space="preserve">
09/01/2021
By bkash
C=4620
H=1950
T=6570
Janu/21
Paid inJanu/21</t>
        </r>
      </text>
    </comment>
    <comment ref="AE49" authorId="0">
      <text>
        <r>
          <rPr>
            <b/>
            <sz val="9"/>
            <color indexed="81"/>
            <rFont val="Tahoma"/>
            <family val="2"/>
          </rPr>
          <t>Windows User:</t>
        </r>
        <r>
          <rPr>
            <sz val="9"/>
            <color indexed="81"/>
            <rFont val="Tahoma"/>
            <family val="2"/>
          </rPr>
          <t xml:space="preserve">
09/02/21
By bkash
C=4620
H=1950
T=6570
Feb/21</t>
        </r>
      </text>
    </comment>
    <comment ref="AG49" authorId="0">
      <text>
        <r>
          <rPr>
            <b/>
            <sz val="9"/>
            <color indexed="81"/>
            <rFont val="Tahoma"/>
            <family val="2"/>
          </rPr>
          <t>Windows User:</t>
        </r>
        <r>
          <rPr>
            <sz val="9"/>
            <color indexed="81"/>
            <rFont val="Tahoma"/>
            <family val="2"/>
          </rPr>
          <t xml:space="preserve">
09/03/21
By bkash
C=4620
H=1950
T=6570</t>
        </r>
      </text>
    </comment>
    <comment ref="AK49" authorId="0">
      <text>
        <r>
          <rPr>
            <b/>
            <sz val="9"/>
            <color indexed="81"/>
            <rFont val="Tahoma"/>
            <family val="2"/>
          </rPr>
          <t>Windows User:</t>
        </r>
        <r>
          <rPr>
            <sz val="9"/>
            <color indexed="81"/>
            <rFont val="Tahoma"/>
            <family val="2"/>
          </rPr>
          <t xml:space="preserve">
10/05/21
By bkash
C=9240
H=3900
T=13140</t>
        </r>
      </text>
    </comment>
    <comment ref="K50" authorId="0">
      <text>
        <r>
          <rPr>
            <b/>
            <sz val="9"/>
            <color indexed="81"/>
            <rFont val="Tahoma"/>
            <family val="2"/>
          </rPr>
          <t>Windows User:</t>
        </r>
        <r>
          <rPr>
            <sz val="9"/>
            <color indexed="81"/>
            <rFont val="Tahoma"/>
            <family val="2"/>
          </rPr>
          <t xml:space="preserve">
30/08/2020
9,000/-</t>
        </r>
      </text>
    </comment>
    <comment ref="M50" authorId="0">
      <text>
        <r>
          <rPr>
            <b/>
            <sz val="9"/>
            <color indexed="81"/>
            <rFont val="Tahoma"/>
            <family val="2"/>
          </rPr>
          <t>Windows User:</t>
        </r>
        <r>
          <rPr>
            <sz val="9"/>
            <color indexed="81"/>
            <rFont val="Tahoma"/>
            <family val="2"/>
          </rPr>
          <t xml:space="preserve">
30/08/2020
9,000/-</t>
        </r>
      </text>
    </comment>
    <comment ref="O50" authorId="0">
      <text>
        <r>
          <rPr>
            <b/>
            <sz val="9"/>
            <color indexed="81"/>
            <rFont val="Tahoma"/>
            <family val="2"/>
          </rPr>
          <t>Windows User:</t>
        </r>
        <r>
          <rPr>
            <sz val="9"/>
            <color indexed="81"/>
            <rFont val="Tahoma"/>
            <family val="2"/>
          </rPr>
          <t xml:space="preserve">
30/08/2020
9,000/-</t>
        </r>
      </text>
    </comment>
    <comment ref="Q50" authorId="0">
      <text>
        <r>
          <rPr>
            <b/>
            <sz val="9"/>
            <color indexed="81"/>
            <rFont val="Tahoma"/>
            <family val="2"/>
          </rPr>
          <t>Windows User:</t>
        </r>
        <r>
          <rPr>
            <sz val="9"/>
            <color indexed="81"/>
            <rFont val="Tahoma"/>
            <family val="2"/>
          </rPr>
          <t xml:space="preserve">
30/08/2020
9,000/-
15/10/20
2359
O/fee=6500
paid to Oct/20</t>
        </r>
      </text>
    </comment>
    <comment ref="W50" authorId="0">
      <text>
        <r>
          <rPr>
            <b/>
            <sz val="9"/>
            <color indexed="81"/>
            <rFont val="Tahoma"/>
            <family val="2"/>
          </rPr>
          <t>Windows User:</t>
        </r>
        <r>
          <rPr>
            <sz val="9"/>
            <color indexed="81"/>
            <rFont val="Tahoma"/>
            <family val="2"/>
          </rPr>
          <t xml:space="preserve">
15/10/20
2359
O/fee=6500
12/11/2020
2360
Oct/2020
paidf to Nov/2020</t>
        </r>
      </text>
    </comment>
    <comment ref="Y50" authorId="0">
      <text>
        <r>
          <rPr>
            <b/>
            <sz val="9"/>
            <color indexed="81"/>
            <rFont val="Tahoma"/>
            <family val="2"/>
          </rPr>
          <t>Windows User:</t>
        </r>
        <r>
          <rPr>
            <sz val="9"/>
            <color indexed="81"/>
            <rFont val="Tahoma"/>
            <family val="2"/>
          </rPr>
          <t xml:space="preserve">
12/11/2020
2360
Oct + Nov/2020</t>
        </r>
      </text>
    </comment>
    <comment ref="AA50" authorId="0">
      <text>
        <r>
          <rPr>
            <b/>
            <sz val="9"/>
            <color indexed="81"/>
            <rFont val="Tahoma"/>
            <family val="2"/>
          </rPr>
          <t>Windows User:</t>
        </r>
        <r>
          <rPr>
            <sz val="9"/>
            <color indexed="81"/>
            <rFont val="Tahoma"/>
            <family val="2"/>
          </rPr>
          <t xml:space="preserve">
26/01/21
2361
Dec + Janu/21
Paid in Janu/21</t>
        </r>
      </text>
    </comment>
    <comment ref="AC50" authorId="0">
      <text>
        <r>
          <rPr>
            <b/>
            <sz val="9"/>
            <color indexed="81"/>
            <rFont val="Tahoma"/>
            <family val="2"/>
          </rPr>
          <t>Windows User:</t>
        </r>
        <r>
          <rPr>
            <sz val="9"/>
            <color indexed="81"/>
            <rFont val="Tahoma"/>
            <family val="2"/>
          </rPr>
          <t xml:space="preserve">
26/01/21
2361
Dec + Janu/21
Paid in Janu/21</t>
        </r>
      </text>
    </comment>
    <comment ref="AK50" authorId="0">
      <text>
        <r>
          <rPr>
            <b/>
            <sz val="9"/>
            <color indexed="81"/>
            <rFont val="Tahoma"/>
            <family val="2"/>
          </rPr>
          <t>Windows User:</t>
        </r>
        <r>
          <rPr>
            <sz val="9"/>
            <color indexed="81"/>
            <rFont val="Tahoma"/>
            <family val="2"/>
          </rPr>
          <t xml:space="preserve">
10/05/21
2362
Feb + March/21</t>
        </r>
      </text>
    </comment>
    <comment ref="AM50" authorId="0">
      <text>
        <r>
          <rPr>
            <b/>
            <sz val="9"/>
            <color indexed="81"/>
            <rFont val="Tahoma"/>
            <family val="2"/>
          </rPr>
          <t>Windows User:</t>
        </r>
        <r>
          <rPr>
            <sz val="9"/>
            <color indexed="81"/>
            <rFont val="Tahoma"/>
            <family val="2"/>
          </rPr>
          <t xml:space="preserve">
03/06/21
2363
April + May/21</t>
        </r>
      </text>
    </comment>
    <comment ref="K51" authorId="0">
      <text>
        <r>
          <rPr>
            <b/>
            <sz val="9"/>
            <color indexed="81"/>
            <rFont val="Tahoma"/>
            <family val="2"/>
          </rPr>
          <t>Windows User:</t>
        </r>
        <r>
          <rPr>
            <sz val="9"/>
            <color indexed="81"/>
            <rFont val="Tahoma"/>
            <family val="2"/>
          </rPr>
          <t xml:space="preserve">
30/08/2020
9,000/-</t>
        </r>
      </text>
    </comment>
    <comment ref="M51" authorId="0">
      <text>
        <r>
          <rPr>
            <b/>
            <sz val="9"/>
            <color indexed="81"/>
            <rFont val="Tahoma"/>
            <family val="2"/>
          </rPr>
          <t>Windows User:</t>
        </r>
        <r>
          <rPr>
            <sz val="9"/>
            <color indexed="81"/>
            <rFont val="Tahoma"/>
            <family val="2"/>
          </rPr>
          <t xml:space="preserve">
30/08/2020
9,000/-</t>
        </r>
      </text>
    </comment>
    <comment ref="O51" authorId="0">
      <text>
        <r>
          <rPr>
            <b/>
            <sz val="9"/>
            <color indexed="81"/>
            <rFont val="Tahoma"/>
            <family val="2"/>
          </rPr>
          <t>Windows User:</t>
        </r>
        <r>
          <rPr>
            <sz val="9"/>
            <color indexed="81"/>
            <rFont val="Tahoma"/>
            <family val="2"/>
          </rPr>
          <t xml:space="preserve">
30/08/2020
9,000/-</t>
        </r>
      </text>
    </comment>
    <comment ref="Q51" authorId="0">
      <text>
        <r>
          <rPr>
            <b/>
            <sz val="9"/>
            <color indexed="81"/>
            <rFont val="Tahoma"/>
            <family val="2"/>
          </rPr>
          <t>Windows User:</t>
        </r>
        <r>
          <rPr>
            <sz val="9"/>
            <color indexed="81"/>
            <rFont val="Tahoma"/>
            <family val="2"/>
          </rPr>
          <t xml:space="preserve">
30/08/2020
9,000/-</t>
        </r>
      </text>
    </comment>
    <comment ref="W51" authorId="0">
      <text>
        <r>
          <rPr>
            <b/>
            <sz val="9"/>
            <color indexed="81"/>
            <rFont val="Tahoma"/>
            <family val="2"/>
          </rPr>
          <t>Windows User:</t>
        </r>
        <r>
          <rPr>
            <sz val="9"/>
            <color indexed="81"/>
            <rFont val="Tahoma"/>
            <family val="2"/>
          </rPr>
          <t xml:space="preserve">
30/01/21
2384
Oct=2980 Due=1640
Paid in janu/21</t>
        </r>
      </text>
    </comment>
    <comment ref="AC51" authorId="0">
      <text>
        <r>
          <rPr>
            <b/>
            <sz val="9"/>
            <color indexed="81"/>
            <rFont val="Tahoma"/>
            <family val="2"/>
          </rPr>
          <t>Windows User:</t>
        </r>
        <r>
          <rPr>
            <sz val="9"/>
            <color indexed="81"/>
            <rFont val="Tahoma"/>
            <family val="2"/>
          </rPr>
          <t xml:space="preserve">
30/01/21
2384
Oct=2980 Due=1640
Paid in janu/21</t>
        </r>
      </text>
    </comment>
    <comment ref="AM51" authorId="0">
      <text>
        <r>
          <rPr>
            <b/>
            <sz val="9"/>
            <color indexed="81"/>
            <rFont val="Tahoma"/>
            <family val="2"/>
          </rPr>
          <t>Windows User:</t>
        </r>
        <r>
          <rPr>
            <sz val="9"/>
            <color indexed="81"/>
            <rFont val="Tahoma"/>
            <family val="2"/>
          </rPr>
          <t xml:space="preserve">
06/06/21
2385
Up to Dec/21
Janu 3840/- Due=780/-</t>
        </r>
      </text>
    </comment>
    <comment ref="K52" authorId="0">
      <text>
        <r>
          <rPr>
            <b/>
            <sz val="9"/>
            <color indexed="81"/>
            <rFont val="Tahoma"/>
            <family val="2"/>
          </rPr>
          <t>Windows User:</t>
        </r>
        <r>
          <rPr>
            <sz val="9"/>
            <color indexed="81"/>
            <rFont val="Tahoma"/>
            <family val="2"/>
          </rPr>
          <t xml:space="preserve">
30/08/2020
9,000/-</t>
        </r>
      </text>
    </comment>
    <comment ref="M52" authorId="0">
      <text>
        <r>
          <rPr>
            <b/>
            <sz val="9"/>
            <color indexed="81"/>
            <rFont val="Tahoma"/>
            <family val="2"/>
          </rPr>
          <t>Windows User:</t>
        </r>
        <r>
          <rPr>
            <sz val="9"/>
            <color indexed="81"/>
            <rFont val="Tahoma"/>
            <family val="2"/>
          </rPr>
          <t xml:space="preserve">
30/08/2020
9,000/-</t>
        </r>
      </text>
    </comment>
    <comment ref="O52" authorId="0">
      <text>
        <r>
          <rPr>
            <b/>
            <sz val="9"/>
            <color indexed="81"/>
            <rFont val="Tahoma"/>
            <family val="2"/>
          </rPr>
          <t>Windows User:</t>
        </r>
        <r>
          <rPr>
            <sz val="9"/>
            <color indexed="81"/>
            <rFont val="Tahoma"/>
            <family val="2"/>
          </rPr>
          <t xml:space="preserve">
30/08/2020
9,000/-</t>
        </r>
      </text>
    </comment>
    <comment ref="Q52" authorId="0">
      <text>
        <r>
          <rPr>
            <b/>
            <sz val="9"/>
            <color indexed="81"/>
            <rFont val="Tahoma"/>
            <family val="2"/>
          </rPr>
          <t>Windows User:</t>
        </r>
        <r>
          <rPr>
            <sz val="9"/>
            <color indexed="81"/>
            <rFont val="Tahoma"/>
            <family val="2"/>
          </rPr>
          <t xml:space="preserve">
30/08/2020
9,000/-
30/01/21
2407
O/fee=5000 Due=1500
Paid in janu/21</t>
        </r>
      </text>
    </comment>
    <comment ref="AC52" authorId="0">
      <text>
        <r>
          <rPr>
            <b/>
            <sz val="9"/>
            <color indexed="81"/>
            <rFont val="Tahoma"/>
            <family val="2"/>
          </rPr>
          <t>Windows User:</t>
        </r>
        <r>
          <rPr>
            <sz val="9"/>
            <color indexed="81"/>
            <rFont val="Tahoma"/>
            <family val="2"/>
          </rPr>
          <t xml:space="preserve">
30/01/21
2407
O/fee=5000 Due=1500
Paid in janu/21</t>
        </r>
      </text>
    </comment>
    <comment ref="AM52" authorId="0">
      <text>
        <r>
          <rPr>
            <b/>
            <sz val="9"/>
            <color indexed="81"/>
            <rFont val="Tahoma"/>
            <family val="2"/>
          </rPr>
          <t>Windows User:</t>
        </r>
        <r>
          <rPr>
            <sz val="9"/>
            <color indexed="81"/>
            <rFont val="Tahoma"/>
            <family val="2"/>
          </rPr>
          <t xml:space="preserve">
08/06/21
2408
Tution fee=Oct=2000 Due=2620
O/fee=1500  Paid
T=3500</t>
        </r>
      </text>
    </comment>
    <comment ref="K53" authorId="0">
      <text>
        <r>
          <rPr>
            <b/>
            <sz val="9"/>
            <color indexed="81"/>
            <rFont val="Tahoma"/>
            <family val="2"/>
          </rPr>
          <t>Windows User:</t>
        </r>
        <r>
          <rPr>
            <sz val="9"/>
            <color indexed="81"/>
            <rFont val="Tahoma"/>
            <family val="2"/>
          </rPr>
          <t xml:space="preserve">
30/08/2020
9,000/-</t>
        </r>
      </text>
    </comment>
    <comment ref="M53" authorId="0">
      <text>
        <r>
          <rPr>
            <b/>
            <sz val="9"/>
            <color indexed="81"/>
            <rFont val="Tahoma"/>
            <family val="2"/>
          </rPr>
          <t>Windows User:</t>
        </r>
        <r>
          <rPr>
            <sz val="9"/>
            <color indexed="81"/>
            <rFont val="Tahoma"/>
            <family val="2"/>
          </rPr>
          <t xml:space="preserve">
30/08/2020
9,000/-</t>
        </r>
      </text>
    </comment>
    <comment ref="O53" authorId="0">
      <text>
        <r>
          <rPr>
            <b/>
            <sz val="9"/>
            <color indexed="81"/>
            <rFont val="Tahoma"/>
            <family val="2"/>
          </rPr>
          <t>Windows User:</t>
        </r>
        <r>
          <rPr>
            <sz val="9"/>
            <color indexed="81"/>
            <rFont val="Tahoma"/>
            <family val="2"/>
          </rPr>
          <t xml:space="preserve">
30/08/2020
9,000/-</t>
        </r>
      </text>
    </comment>
    <comment ref="Q53" authorId="0">
      <text>
        <r>
          <rPr>
            <b/>
            <sz val="9"/>
            <color indexed="81"/>
            <rFont val="Tahoma"/>
            <family val="2"/>
          </rPr>
          <t>Windows User:</t>
        </r>
        <r>
          <rPr>
            <sz val="9"/>
            <color indexed="81"/>
            <rFont val="Tahoma"/>
            <family val="2"/>
          </rPr>
          <t xml:space="preserve">
30/08/2020
9,000/-
09/11/2020
2432
O/fee6500/-
Paid to Nov/2020
</t>
        </r>
      </text>
    </comment>
    <comment ref="W53" authorId="0">
      <text>
        <r>
          <rPr>
            <b/>
            <sz val="9"/>
            <color indexed="81"/>
            <rFont val="Tahoma"/>
            <family val="2"/>
          </rPr>
          <t>Windows User:</t>
        </r>
        <r>
          <rPr>
            <sz val="9"/>
            <color indexed="81"/>
            <rFont val="Tahoma"/>
            <family val="2"/>
          </rPr>
          <t xml:space="preserve">
09/10/20
2431
</t>
        </r>
      </text>
    </comment>
    <comment ref="Y53" authorId="0">
      <text>
        <r>
          <rPr>
            <b/>
            <sz val="9"/>
            <color indexed="81"/>
            <rFont val="Tahoma"/>
            <family val="2"/>
          </rPr>
          <t>Windows User:</t>
        </r>
        <r>
          <rPr>
            <sz val="9"/>
            <color indexed="81"/>
            <rFont val="Tahoma"/>
            <family val="2"/>
          </rPr>
          <t xml:space="preserve">
09/11/2020
2432
O/fee=6500/-</t>
        </r>
      </text>
    </comment>
    <comment ref="AA53" authorId="0">
      <text>
        <r>
          <rPr>
            <b/>
            <sz val="9"/>
            <color indexed="81"/>
            <rFont val="Tahoma"/>
            <family val="2"/>
          </rPr>
          <t>Windows User:</t>
        </r>
        <r>
          <rPr>
            <sz val="9"/>
            <color indexed="81"/>
            <rFont val="Tahoma"/>
            <family val="2"/>
          </rPr>
          <t xml:space="preserve">
09/12/2020
2433</t>
        </r>
      </text>
    </comment>
    <comment ref="AC53" authorId="0">
      <text>
        <r>
          <rPr>
            <b/>
            <sz val="9"/>
            <color indexed="81"/>
            <rFont val="Tahoma"/>
            <family val="2"/>
          </rPr>
          <t>Windows User:</t>
        </r>
        <r>
          <rPr>
            <sz val="9"/>
            <color indexed="81"/>
            <rFont val="Tahoma"/>
            <family val="2"/>
          </rPr>
          <t xml:space="preserve">
09/01/21
2434
</t>
        </r>
      </text>
    </comment>
    <comment ref="AE53" authorId="0">
      <text>
        <r>
          <rPr>
            <b/>
            <sz val="9"/>
            <color indexed="81"/>
            <rFont val="Tahoma"/>
            <family val="2"/>
          </rPr>
          <t>Windows User:</t>
        </r>
        <r>
          <rPr>
            <sz val="9"/>
            <color indexed="81"/>
            <rFont val="Tahoma"/>
            <family val="2"/>
          </rPr>
          <t xml:space="preserve">
10/02/21
2435</t>
        </r>
      </text>
    </comment>
    <comment ref="AG53" authorId="0">
      <text>
        <r>
          <rPr>
            <b/>
            <sz val="9"/>
            <color indexed="81"/>
            <rFont val="Tahoma"/>
            <family val="2"/>
          </rPr>
          <t>Windows User:</t>
        </r>
        <r>
          <rPr>
            <sz val="9"/>
            <color indexed="81"/>
            <rFont val="Tahoma"/>
            <family val="2"/>
          </rPr>
          <t xml:space="preserve">
10/03/21
2436</t>
        </r>
      </text>
    </comment>
    <comment ref="AI53" authorId="0">
      <text>
        <r>
          <rPr>
            <b/>
            <sz val="9"/>
            <color indexed="81"/>
            <rFont val="Tahoma"/>
            <family val="2"/>
          </rPr>
          <t>Windows User:</t>
        </r>
        <r>
          <rPr>
            <sz val="9"/>
            <color indexed="81"/>
            <rFont val="Tahoma"/>
            <family val="2"/>
          </rPr>
          <t xml:space="preserve">
13/04/2021
2437
</t>
        </r>
      </text>
    </comment>
    <comment ref="AM53" authorId="0">
      <text>
        <r>
          <rPr>
            <b/>
            <sz val="9"/>
            <color indexed="81"/>
            <rFont val="Tahoma"/>
            <family val="2"/>
          </rPr>
          <t>Windows User:</t>
        </r>
        <r>
          <rPr>
            <sz val="9"/>
            <color indexed="81"/>
            <rFont val="Tahoma"/>
            <family val="2"/>
          </rPr>
          <t xml:space="preserve">
01/06/21
2438
</t>
        </r>
      </text>
    </comment>
    <comment ref="K54" authorId="0">
      <text>
        <r>
          <rPr>
            <b/>
            <sz val="9"/>
            <color indexed="81"/>
            <rFont val="Tahoma"/>
            <family val="2"/>
          </rPr>
          <t>Windows User:</t>
        </r>
        <r>
          <rPr>
            <sz val="9"/>
            <color indexed="81"/>
            <rFont val="Tahoma"/>
            <family val="2"/>
          </rPr>
          <t xml:space="preserve">
31/08/2020
5,000/-</t>
        </r>
      </text>
    </comment>
    <comment ref="M54" authorId="0">
      <text>
        <r>
          <rPr>
            <b/>
            <sz val="9"/>
            <color indexed="81"/>
            <rFont val="Tahoma"/>
            <family val="2"/>
          </rPr>
          <t>Windows User:</t>
        </r>
        <r>
          <rPr>
            <sz val="9"/>
            <color indexed="81"/>
            <rFont val="Tahoma"/>
            <family val="2"/>
          </rPr>
          <t xml:space="preserve">
31/08/2020
5,000/-</t>
        </r>
      </text>
    </comment>
    <comment ref="O54" authorId="0">
      <text>
        <r>
          <rPr>
            <b/>
            <sz val="9"/>
            <color indexed="81"/>
            <rFont val="Tahoma"/>
            <family val="2"/>
          </rPr>
          <t>Windows User:</t>
        </r>
        <r>
          <rPr>
            <sz val="9"/>
            <color indexed="81"/>
            <rFont val="Tahoma"/>
            <family val="2"/>
          </rPr>
          <t xml:space="preserve">
31/08/2020
5,000/-
20/09/2020
S/c=2500
Paid to sep/20</t>
        </r>
      </text>
    </comment>
    <comment ref="Q54" authorId="0">
      <text>
        <r>
          <rPr>
            <b/>
            <sz val="9"/>
            <color indexed="81"/>
            <rFont val="Tahoma"/>
            <family val="2"/>
          </rPr>
          <t>Windows User:</t>
        </r>
        <r>
          <rPr>
            <sz val="9"/>
            <color indexed="81"/>
            <rFont val="Tahoma"/>
            <family val="2"/>
          </rPr>
          <t xml:space="preserve">
20/09/2020
1347
O/fee=2,500
Due=5,500
15/10/20
1348
O/fee=6500
paid to Oct/20</t>
        </r>
      </text>
    </comment>
    <comment ref="U54" authorId="0">
      <text>
        <r>
          <rPr>
            <b/>
            <sz val="9"/>
            <color indexed="81"/>
            <rFont val="Tahoma"/>
            <family val="2"/>
          </rPr>
          <t>Windows User:</t>
        </r>
        <r>
          <rPr>
            <sz val="9"/>
            <color indexed="81"/>
            <rFont val="Tahoma"/>
            <family val="2"/>
          </rPr>
          <t xml:space="preserve">
20/09/2020
1347
S/c=2,500
O/fee=2500</t>
        </r>
      </text>
    </comment>
    <comment ref="W54" authorId="0">
      <text>
        <r>
          <rPr>
            <b/>
            <sz val="9"/>
            <color indexed="81"/>
            <rFont val="Tahoma"/>
            <family val="2"/>
          </rPr>
          <t>Windows User:</t>
        </r>
        <r>
          <rPr>
            <sz val="9"/>
            <color indexed="81"/>
            <rFont val="Tahoma"/>
            <family val="2"/>
          </rPr>
          <t xml:space="preserve">
15/10/20
1348
O/fee=6500
Oct=4620</t>
        </r>
      </text>
    </comment>
    <comment ref="Y54" authorId="0">
      <text>
        <r>
          <rPr>
            <b/>
            <sz val="9"/>
            <color indexed="81"/>
            <rFont val="Tahoma"/>
            <family val="2"/>
          </rPr>
          <t>Windows User:</t>
        </r>
        <r>
          <rPr>
            <sz val="9"/>
            <color indexed="81"/>
            <rFont val="Tahoma"/>
            <family val="2"/>
          </rPr>
          <t xml:space="preserve">
09/11/2020
1349</t>
        </r>
      </text>
    </comment>
    <comment ref="AA54" authorId="0">
      <text>
        <r>
          <rPr>
            <b/>
            <sz val="9"/>
            <color indexed="81"/>
            <rFont val="Tahoma"/>
            <family val="2"/>
          </rPr>
          <t>Windows User:</t>
        </r>
        <r>
          <rPr>
            <sz val="9"/>
            <color indexed="81"/>
            <rFont val="Tahoma"/>
            <family val="2"/>
          </rPr>
          <t xml:space="preserve">
09/12/2020
1350</t>
        </r>
      </text>
    </comment>
    <comment ref="AC54" authorId="0">
      <text>
        <r>
          <rPr>
            <b/>
            <sz val="9"/>
            <color indexed="81"/>
            <rFont val="Tahoma"/>
            <family val="2"/>
          </rPr>
          <t>Windows User:</t>
        </r>
        <r>
          <rPr>
            <sz val="9"/>
            <color indexed="81"/>
            <rFont val="Tahoma"/>
            <family val="2"/>
          </rPr>
          <t xml:space="preserve">
07/01/2021
1351</t>
        </r>
      </text>
    </comment>
    <comment ref="AE54" authorId="0">
      <text>
        <r>
          <rPr>
            <b/>
            <sz val="9"/>
            <color indexed="81"/>
            <rFont val="Tahoma"/>
            <family val="2"/>
          </rPr>
          <t>Windows User:</t>
        </r>
        <r>
          <rPr>
            <sz val="9"/>
            <color indexed="81"/>
            <rFont val="Tahoma"/>
            <family val="2"/>
          </rPr>
          <t xml:space="preserve">
09/02/21
1352</t>
        </r>
      </text>
    </comment>
    <comment ref="AG54" authorId="0">
      <text>
        <r>
          <rPr>
            <b/>
            <sz val="9"/>
            <color indexed="81"/>
            <rFont val="Tahoma"/>
            <family val="2"/>
          </rPr>
          <t>Windows User:</t>
        </r>
        <r>
          <rPr>
            <sz val="9"/>
            <color indexed="81"/>
            <rFont val="Tahoma"/>
            <family val="2"/>
          </rPr>
          <t xml:space="preserve">
13/03/21
1353
</t>
        </r>
      </text>
    </comment>
    <comment ref="AI54" authorId="0">
      <text>
        <r>
          <rPr>
            <b/>
            <sz val="9"/>
            <color indexed="81"/>
            <rFont val="Tahoma"/>
            <family val="2"/>
          </rPr>
          <t>Windows User:</t>
        </r>
        <r>
          <rPr>
            <sz val="9"/>
            <color indexed="81"/>
            <rFont val="Tahoma"/>
            <family val="2"/>
          </rPr>
          <t xml:space="preserve">
12/04/21
1354</t>
        </r>
      </text>
    </comment>
    <comment ref="AM54" authorId="0">
      <text>
        <r>
          <rPr>
            <b/>
            <sz val="9"/>
            <color indexed="81"/>
            <rFont val="Tahoma"/>
            <family val="2"/>
          </rPr>
          <t>Windows User:</t>
        </r>
        <r>
          <rPr>
            <sz val="9"/>
            <color indexed="81"/>
            <rFont val="Tahoma"/>
            <family val="2"/>
          </rPr>
          <t xml:space="preserve">
06/06/21
1355
May/21</t>
        </r>
      </text>
    </comment>
    <comment ref="G55" authorId="0">
      <text>
        <r>
          <rPr>
            <b/>
            <sz val="9"/>
            <color indexed="81"/>
            <rFont val="Tahoma"/>
            <family val="2"/>
          </rPr>
          <t>Windows User:</t>
        </r>
        <r>
          <rPr>
            <sz val="9"/>
            <color indexed="81"/>
            <rFont val="Tahoma"/>
            <family val="2"/>
          </rPr>
          <t xml:space="preserve">
Less-2,000/-</t>
        </r>
      </text>
    </comment>
    <comment ref="K55" authorId="0">
      <text>
        <r>
          <rPr>
            <b/>
            <sz val="9"/>
            <color indexed="81"/>
            <rFont val="Tahoma"/>
            <family val="2"/>
          </rPr>
          <t>Windows User:</t>
        </r>
        <r>
          <rPr>
            <sz val="9"/>
            <color indexed="81"/>
            <rFont val="Tahoma"/>
            <family val="2"/>
          </rPr>
          <t xml:space="preserve">
01/09/2020
9,000/-</t>
        </r>
      </text>
    </comment>
    <comment ref="M55" authorId="0">
      <text>
        <r>
          <rPr>
            <b/>
            <sz val="9"/>
            <color indexed="81"/>
            <rFont val="Tahoma"/>
            <family val="2"/>
          </rPr>
          <t>Windows User:</t>
        </r>
        <r>
          <rPr>
            <sz val="9"/>
            <color indexed="81"/>
            <rFont val="Tahoma"/>
            <family val="2"/>
          </rPr>
          <t xml:space="preserve">
01/09/2020
9,000/-</t>
        </r>
      </text>
    </comment>
    <comment ref="O55" authorId="0">
      <text>
        <r>
          <rPr>
            <b/>
            <sz val="9"/>
            <color indexed="81"/>
            <rFont val="Tahoma"/>
            <family val="2"/>
          </rPr>
          <t>Windows User:</t>
        </r>
        <r>
          <rPr>
            <sz val="9"/>
            <color indexed="81"/>
            <rFont val="Tahoma"/>
            <family val="2"/>
          </rPr>
          <t xml:space="preserve">
01/09/2020
9,000/-</t>
        </r>
      </text>
    </comment>
    <comment ref="Q55" authorId="0">
      <text>
        <r>
          <rPr>
            <b/>
            <sz val="9"/>
            <color indexed="81"/>
            <rFont val="Tahoma"/>
            <family val="2"/>
          </rPr>
          <t>Windows User:</t>
        </r>
        <r>
          <rPr>
            <sz val="9"/>
            <color indexed="81"/>
            <rFont val="Tahoma"/>
            <family val="2"/>
          </rPr>
          <t xml:space="preserve">
01/09/2020
9,000/-</t>
        </r>
      </text>
    </comment>
    <comment ref="W55" authorId="0">
      <text>
        <r>
          <rPr>
            <b/>
            <sz val="9"/>
            <color indexed="81"/>
            <rFont val="Tahoma"/>
            <family val="2"/>
          </rPr>
          <t>Windows User:</t>
        </r>
        <r>
          <rPr>
            <sz val="9"/>
            <color indexed="81"/>
            <rFont val="Tahoma"/>
            <family val="2"/>
          </rPr>
          <t xml:space="preserve">
07/10/2020
By bkash
C=9720
H=2260</t>
        </r>
      </text>
    </comment>
    <comment ref="Y55" authorId="0">
      <text>
        <r>
          <rPr>
            <b/>
            <sz val="9"/>
            <color indexed="81"/>
            <rFont val="Tahoma"/>
            <family val="2"/>
          </rPr>
          <t>Windows User:</t>
        </r>
        <r>
          <rPr>
            <sz val="9"/>
            <color indexed="81"/>
            <rFont val="Tahoma"/>
            <family val="2"/>
          </rPr>
          <t xml:space="preserve">
08/11/2020
By bkash
C=3220
H=2060
T=5280</t>
        </r>
      </text>
    </comment>
    <comment ref="AA55" authorId="0">
      <text>
        <r>
          <rPr>
            <b/>
            <sz val="9"/>
            <color indexed="81"/>
            <rFont val="Tahoma"/>
            <family val="2"/>
          </rPr>
          <t>Windows User:</t>
        </r>
        <r>
          <rPr>
            <sz val="9"/>
            <color indexed="81"/>
            <rFont val="Tahoma"/>
            <family val="2"/>
          </rPr>
          <t xml:space="preserve">
09/12/2020
By bkash
C=3220
H=2040
T=5260</t>
        </r>
      </text>
    </comment>
    <comment ref="AC55" authorId="0">
      <text>
        <r>
          <rPr>
            <b/>
            <sz val="9"/>
            <color indexed="81"/>
            <rFont val="Tahoma"/>
            <family val="2"/>
          </rPr>
          <t>Windows User:</t>
        </r>
        <r>
          <rPr>
            <sz val="9"/>
            <color indexed="81"/>
            <rFont val="Tahoma"/>
            <family val="2"/>
          </rPr>
          <t xml:space="preserve">
09/01/2021
By bkash
C=3220
H=2040
T=5260
Janu/21</t>
        </r>
      </text>
    </comment>
    <comment ref="AE55" authorId="0">
      <text>
        <r>
          <rPr>
            <b/>
            <sz val="9"/>
            <color indexed="81"/>
            <rFont val="Tahoma"/>
            <family val="2"/>
          </rPr>
          <t>Windows User:</t>
        </r>
        <r>
          <rPr>
            <sz val="9"/>
            <color indexed="81"/>
            <rFont val="Tahoma"/>
            <family val="2"/>
          </rPr>
          <t xml:space="preserve">
08/02/21
By bkash
C=3220
H=2160
T=5380
Feb/21</t>
        </r>
      </text>
    </comment>
    <comment ref="AG55" authorId="0">
      <text>
        <r>
          <rPr>
            <b/>
            <sz val="9"/>
            <color indexed="81"/>
            <rFont val="Tahoma"/>
            <family val="2"/>
          </rPr>
          <t>Windows User:</t>
        </r>
        <r>
          <rPr>
            <sz val="9"/>
            <color indexed="81"/>
            <rFont val="Tahoma"/>
            <family val="2"/>
          </rPr>
          <t xml:space="preserve">
09/03/21
By bkash
C=3220
H=2160
T=5380</t>
        </r>
      </text>
    </comment>
    <comment ref="AK55" authorId="0">
      <text>
        <r>
          <rPr>
            <b/>
            <sz val="9"/>
            <color indexed="81"/>
            <rFont val="Tahoma"/>
            <family val="2"/>
          </rPr>
          <t>Windows User:</t>
        </r>
        <r>
          <rPr>
            <sz val="9"/>
            <color indexed="81"/>
            <rFont val="Tahoma"/>
            <family val="2"/>
          </rPr>
          <t xml:space="preserve">
04/05/21
C=6440
H=4320
T=10760</t>
        </r>
      </text>
    </comment>
    <comment ref="K56" authorId="0">
      <text>
        <r>
          <rPr>
            <b/>
            <sz val="9"/>
            <color indexed="81"/>
            <rFont val="Tahoma"/>
            <family val="2"/>
          </rPr>
          <t>Windows User:</t>
        </r>
        <r>
          <rPr>
            <sz val="9"/>
            <color indexed="81"/>
            <rFont val="Tahoma"/>
            <family val="2"/>
          </rPr>
          <t xml:space="preserve">
01/09/2020
9,000/-</t>
        </r>
      </text>
    </comment>
    <comment ref="M56" authorId="0">
      <text>
        <r>
          <rPr>
            <b/>
            <sz val="9"/>
            <color indexed="81"/>
            <rFont val="Tahoma"/>
            <family val="2"/>
          </rPr>
          <t>Windows User:</t>
        </r>
        <r>
          <rPr>
            <sz val="9"/>
            <color indexed="81"/>
            <rFont val="Tahoma"/>
            <family val="2"/>
          </rPr>
          <t xml:space="preserve">
01/09/2020
9,000/-</t>
        </r>
      </text>
    </comment>
    <comment ref="O56" authorId="0">
      <text>
        <r>
          <rPr>
            <b/>
            <sz val="9"/>
            <color indexed="81"/>
            <rFont val="Tahoma"/>
            <family val="2"/>
          </rPr>
          <t>Windows User:</t>
        </r>
        <r>
          <rPr>
            <sz val="9"/>
            <color indexed="81"/>
            <rFont val="Tahoma"/>
            <family val="2"/>
          </rPr>
          <t xml:space="preserve">
01/09/2020
9,000/-</t>
        </r>
      </text>
    </comment>
    <comment ref="Q56" authorId="0">
      <text>
        <r>
          <rPr>
            <b/>
            <sz val="9"/>
            <color indexed="81"/>
            <rFont val="Tahoma"/>
            <family val="2"/>
          </rPr>
          <t>Windows User:</t>
        </r>
        <r>
          <rPr>
            <sz val="9"/>
            <color indexed="81"/>
            <rFont val="Tahoma"/>
            <family val="2"/>
          </rPr>
          <t xml:space="preserve">
01/09/2020
9,000/-
25/01/21
55934
O/fee=6500
Oct to Janu/21
Paid in Janu/21</t>
        </r>
      </text>
    </comment>
    <comment ref="W56" authorId="0">
      <text>
        <r>
          <rPr>
            <b/>
            <sz val="9"/>
            <color indexed="81"/>
            <rFont val="Tahoma"/>
            <family val="2"/>
          </rPr>
          <t>Windows User:</t>
        </r>
        <r>
          <rPr>
            <sz val="9"/>
            <color indexed="81"/>
            <rFont val="Tahoma"/>
            <family val="2"/>
          </rPr>
          <t xml:space="preserve">
25/01/21
55934
O/fee=6500
Oct to Janu/21
Paid in Janu/21</t>
        </r>
      </text>
    </comment>
    <comment ref="Y56" authorId="0">
      <text>
        <r>
          <rPr>
            <b/>
            <sz val="9"/>
            <color indexed="81"/>
            <rFont val="Tahoma"/>
            <family val="2"/>
          </rPr>
          <t>Windows User:</t>
        </r>
        <r>
          <rPr>
            <sz val="9"/>
            <color indexed="81"/>
            <rFont val="Tahoma"/>
            <family val="2"/>
          </rPr>
          <t xml:space="preserve">
25/01/21
55934
O/fee=6500
Oct to Janu/21
Paid in Janu/21</t>
        </r>
      </text>
    </comment>
    <comment ref="AA56" authorId="0">
      <text>
        <r>
          <rPr>
            <b/>
            <sz val="9"/>
            <color indexed="81"/>
            <rFont val="Tahoma"/>
            <family val="2"/>
          </rPr>
          <t>Windows User:</t>
        </r>
        <r>
          <rPr>
            <sz val="9"/>
            <color indexed="81"/>
            <rFont val="Tahoma"/>
            <family val="2"/>
          </rPr>
          <t xml:space="preserve">
25/01/21
55934
O/fee=6500
Oct to Janu/21
Paid in Janu/21</t>
        </r>
      </text>
    </comment>
    <comment ref="AC56" authorId="0">
      <text>
        <r>
          <rPr>
            <b/>
            <sz val="9"/>
            <color indexed="81"/>
            <rFont val="Tahoma"/>
            <family val="2"/>
          </rPr>
          <t>Windows User:</t>
        </r>
        <r>
          <rPr>
            <sz val="9"/>
            <color indexed="81"/>
            <rFont val="Tahoma"/>
            <family val="2"/>
          </rPr>
          <t xml:space="preserve">
25/01/21
55934
O/fee=6500
Oct to Janu/21
Paid in Janu/21</t>
        </r>
      </text>
    </comment>
    <comment ref="AM56" authorId="0">
      <text>
        <r>
          <rPr>
            <b/>
            <sz val="9"/>
            <color indexed="81"/>
            <rFont val="Tahoma"/>
            <family val="2"/>
          </rPr>
          <t>Windows User:</t>
        </r>
        <r>
          <rPr>
            <sz val="9"/>
            <color indexed="81"/>
            <rFont val="Tahoma"/>
            <family val="2"/>
          </rPr>
          <t xml:space="preserve">
01/06/21
1491
Feb/21 May/21</t>
        </r>
      </text>
    </comment>
    <comment ref="K57" authorId="0">
      <text>
        <r>
          <rPr>
            <b/>
            <sz val="9"/>
            <color indexed="81"/>
            <rFont val="Tahoma"/>
            <family val="2"/>
          </rPr>
          <t>Windows User:</t>
        </r>
        <r>
          <rPr>
            <sz val="9"/>
            <color indexed="81"/>
            <rFont val="Tahoma"/>
            <family val="2"/>
          </rPr>
          <t xml:space="preserve">
02/09/2020
9,000/-</t>
        </r>
      </text>
    </comment>
    <comment ref="M57" authorId="0">
      <text>
        <r>
          <rPr>
            <b/>
            <sz val="9"/>
            <color indexed="81"/>
            <rFont val="Tahoma"/>
            <family val="2"/>
          </rPr>
          <t>Windows User:</t>
        </r>
        <r>
          <rPr>
            <sz val="9"/>
            <color indexed="81"/>
            <rFont val="Tahoma"/>
            <family val="2"/>
          </rPr>
          <t xml:space="preserve">
02/09/2020
9,000/-</t>
        </r>
      </text>
    </comment>
    <comment ref="O57" authorId="0">
      <text>
        <r>
          <rPr>
            <b/>
            <sz val="9"/>
            <color indexed="81"/>
            <rFont val="Tahoma"/>
            <family val="2"/>
          </rPr>
          <t>Windows User:</t>
        </r>
        <r>
          <rPr>
            <sz val="9"/>
            <color indexed="81"/>
            <rFont val="Tahoma"/>
            <family val="2"/>
          </rPr>
          <t xml:space="preserve">
02/09/2020
9,000/-</t>
        </r>
      </text>
    </comment>
    <comment ref="Q57" authorId="0">
      <text>
        <r>
          <rPr>
            <b/>
            <sz val="9"/>
            <color indexed="81"/>
            <rFont val="Tahoma"/>
            <family val="2"/>
          </rPr>
          <t>Windows User:</t>
        </r>
        <r>
          <rPr>
            <sz val="9"/>
            <color indexed="81"/>
            <rFont val="Tahoma"/>
            <family val="2"/>
          </rPr>
          <t xml:space="preserve">
02/09/2020
9,000/-
14/12/2020
1085
O/fee=6500/-
Dec/20
Paid in Dec/20</t>
        </r>
      </text>
    </comment>
    <comment ref="W57" authorId="0">
      <text>
        <r>
          <rPr>
            <b/>
            <sz val="9"/>
            <color indexed="81"/>
            <rFont val="Tahoma"/>
            <family val="2"/>
          </rPr>
          <t>Windows User:</t>
        </r>
        <r>
          <rPr>
            <sz val="9"/>
            <color indexed="81"/>
            <rFont val="Tahoma"/>
            <family val="2"/>
          </rPr>
          <t xml:space="preserve">
11/10/20
1083
</t>
        </r>
      </text>
    </comment>
    <comment ref="Y57" authorId="0">
      <text>
        <r>
          <rPr>
            <b/>
            <sz val="9"/>
            <color indexed="81"/>
            <rFont val="Tahoma"/>
            <family val="2"/>
          </rPr>
          <t>Windows User:</t>
        </r>
        <r>
          <rPr>
            <sz val="9"/>
            <color indexed="81"/>
            <rFont val="Tahoma"/>
            <family val="2"/>
          </rPr>
          <t xml:space="preserve">
123/11/2020
1084
</t>
        </r>
      </text>
    </comment>
    <comment ref="AA57" authorId="0">
      <text>
        <r>
          <rPr>
            <b/>
            <sz val="9"/>
            <color indexed="81"/>
            <rFont val="Tahoma"/>
            <family val="2"/>
          </rPr>
          <t>Windows User:</t>
        </r>
        <r>
          <rPr>
            <sz val="9"/>
            <color indexed="81"/>
            <rFont val="Tahoma"/>
            <family val="2"/>
          </rPr>
          <t xml:space="preserve">
14/12/2020
1085
O/fee=6500/-
Dec/20
Paid in Dec/20</t>
        </r>
      </text>
    </comment>
    <comment ref="AC57" authorId="0">
      <text>
        <r>
          <rPr>
            <b/>
            <sz val="9"/>
            <color indexed="81"/>
            <rFont val="Tahoma"/>
            <family val="2"/>
          </rPr>
          <t>Windows User:</t>
        </r>
        <r>
          <rPr>
            <sz val="9"/>
            <color indexed="81"/>
            <rFont val="Tahoma"/>
            <family val="2"/>
          </rPr>
          <t xml:space="preserve">
25/01/21
1086
Janu/21
Paid in janu/21</t>
        </r>
      </text>
    </comment>
    <comment ref="AE57" authorId="0">
      <text>
        <r>
          <rPr>
            <b/>
            <sz val="9"/>
            <color indexed="81"/>
            <rFont val="Tahoma"/>
            <family val="2"/>
          </rPr>
          <t>Windows User:</t>
        </r>
        <r>
          <rPr>
            <sz val="9"/>
            <color indexed="81"/>
            <rFont val="Tahoma"/>
            <family val="2"/>
          </rPr>
          <t xml:space="preserve">
09/02/21
1087</t>
        </r>
      </text>
    </comment>
    <comment ref="AM57" authorId="0">
      <text>
        <r>
          <rPr>
            <b/>
            <sz val="9"/>
            <color indexed="81"/>
            <rFont val="Tahoma"/>
            <family val="2"/>
          </rPr>
          <t>Windows User:</t>
        </r>
        <r>
          <rPr>
            <sz val="9"/>
            <color indexed="81"/>
            <rFont val="Tahoma"/>
            <family val="2"/>
          </rPr>
          <t xml:space="preserve">
01/06/21
1089/1088
</t>
        </r>
      </text>
    </comment>
    <comment ref="G58" authorId="0">
      <text>
        <r>
          <rPr>
            <b/>
            <sz val="9"/>
            <color indexed="81"/>
            <rFont val="Tahoma"/>
            <family val="2"/>
          </rPr>
          <t>Windows User:</t>
        </r>
        <r>
          <rPr>
            <sz val="9"/>
            <color indexed="81"/>
            <rFont val="Tahoma"/>
            <family val="2"/>
          </rPr>
          <t xml:space="preserve">
Less-2,000/-</t>
        </r>
      </text>
    </comment>
    <comment ref="K58" authorId="0">
      <text>
        <r>
          <rPr>
            <b/>
            <sz val="9"/>
            <color indexed="81"/>
            <rFont val="Tahoma"/>
            <family val="2"/>
          </rPr>
          <t>Windows User:</t>
        </r>
        <r>
          <rPr>
            <sz val="9"/>
            <color indexed="81"/>
            <rFont val="Tahoma"/>
            <family val="2"/>
          </rPr>
          <t xml:space="preserve">
02/09/2020
9,000/-</t>
        </r>
      </text>
    </comment>
    <comment ref="M58" authorId="0">
      <text>
        <r>
          <rPr>
            <b/>
            <sz val="9"/>
            <color indexed="81"/>
            <rFont val="Tahoma"/>
            <family val="2"/>
          </rPr>
          <t>Windows User:</t>
        </r>
        <r>
          <rPr>
            <sz val="9"/>
            <color indexed="81"/>
            <rFont val="Tahoma"/>
            <family val="2"/>
          </rPr>
          <t xml:space="preserve">
02/09/2020
9,000/-</t>
        </r>
      </text>
    </comment>
    <comment ref="O58" authorId="0">
      <text>
        <r>
          <rPr>
            <b/>
            <sz val="9"/>
            <color indexed="81"/>
            <rFont val="Tahoma"/>
            <family val="2"/>
          </rPr>
          <t>Windows User:</t>
        </r>
        <r>
          <rPr>
            <sz val="9"/>
            <color indexed="81"/>
            <rFont val="Tahoma"/>
            <family val="2"/>
          </rPr>
          <t xml:space="preserve">
02/09/2020
9,000/-</t>
        </r>
      </text>
    </comment>
    <comment ref="Q58" authorId="0">
      <text>
        <r>
          <rPr>
            <b/>
            <sz val="9"/>
            <color indexed="81"/>
            <rFont val="Tahoma"/>
            <family val="2"/>
          </rPr>
          <t>Windows User:</t>
        </r>
        <r>
          <rPr>
            <sz val="9"/>
            <color indexed="81"/>
            <rFont val="Tahoma"/>
            <family val="2"/>
          </rPr>
          <t xml:space="preserve">
02/09/2020
9,000/-
27/01/21
1107
O/fee=6500
Paid in janu/21</t>
        </r>
      </text>
    </comment>
    <comment ref="AC58" authorId="0">
      <text>
        <r>
          <rPr>
            <b/>
            <sz val="9"/>
            <color indexed="81"/>
            <rFont val="Tahoma"/>
            <family val="2"/>
          </rPr>
          <t>Windows User:</t>
        </r>
        <r>
          <rPr>
            <sz val="9"/>
            <color indexed="81"/>
            <rFont val="Tahoma"/>
            <family val="2"/>
          </rPr>
          <t xml:space="preserve">
27/01/21
1107
O/fee=6500
Paid in janu/21</t>
        </r>
      </text>
    </comment>
    <comment ref="AE58" authorId="0">
      <text>
        <r>
          <rPr>
            <b/>
            <sz val="9"/>
            <color indexed="81"/>
            <rFont val="Tahoma"/>
            <family val="2"/>
          </rPr>
          <t>Windows User:</t>
        </r>
        <r>
          <rPr>
            <sz val="9"/>
            <color indexed="81"/>
            <rFont val="Tahoma"/>
            <family val="2"/>
          </rPr>
          <t xml:space="preserve">
10/02/21
1108
Up to Janu/21</t>
        </r>
      </text>
    </comment>
    <comment ref="AM58" authorId="0">
      <text>
        <r>
          <rPr>
            <b/>
            <sz val="9"/>
            <color indexed="81"/>
            <rFont val="Tahoma"/>
            <family val="2"/>
          </rPr>
          <t>Windows User:</t>
        </r>
        <r>
          <rPr>
            <sz val="9"/>
            <color indexed="81"/>
            <rFont val="Tahoma"/>
            <family val="2"/>
          </rPr>
          <t xml:space="preserve">
03/06/21
1109
</t>
        </r>
      </text>
    </comment>
    <comment ref="K59" authorId="0">
      <text>
        <r>
          <rPr>
            <b/>
            <sz val="9"/>
            <color indexed="81"/>
            <rFont val="Tahoma"/>
            <family val="2"/>
          </rPr>
          <t>Windows User:</t>
        </r>
        <r>
          <rPr>
            <sz val="9"/>
            <color indexed="81"/>
            <rFont val="Tahoma"/>
            <family val="2"/>
          </rPr>
          <t xml:space="preserve">
02/09/2020
9,000/-</t>
        </r>
      </text>
    </comment>
    <comment ref="M59" authorId="0">
      <text>
        <r>
          <rPr>
            <b/>
            <sz val="9"/>
            <color indexed="81"/>
            <rFont val="Tahoma"/>
            <family val="2"/>
          </rPr>
          <t>Windows User:</t>
        </r>
        <r>
          <rPr>
            <sz val="9"/>
            <color indexed="81"/>
            <rFont val="Tahoma"/>
            <family val="2"/>
          </rPr>
          <t xml:space="preserve">
02/09/2020
9,000/-</t>
        </r>
      </text>
    </comment>
    <comment ref="O59" authorId="0">
      <text>
        <r>
          <rPr>
            <b/>
            <sz val="9"/>
            <color indexed="81"/>
            <rFont val="Tahoma"/>
            <family val="2"/>
          </rPr>
          <t>Windows User:</t>
        </r>
        <r>
          <rPr>
            <sz val="9"/>
            <color indexed="81"/>
            <rFont val="Tahoma"/>
            <family val="2"/>
          </rPr>
          <t xml:space="preserve">
02/09/2020
9,000/-</t>
        </r>
      </text>
    </comment>
    <comment ref="Q59" authorId="0">
      <text>
        <r>
          <rPr>
            <b/>
            <sz val="9"/>
            <color indexed="81"/>
            <rFont val="Tahoma"/>
            <family val="2"/>
          </rPr>
          <t>Windows User:</t>
        </r>
        <r>
          <rPr>
            <sz val="9"/>
            <color indexed="81"/>
            <rFont val="Tahoma"/>
            <family val="2"/>
          </rPr>
          <t xml:space="preserve">
02/09/2020
9,000/-
14.10.2020
Ridwan
1131
Oct/20 (Less=30%)
Others fee=6,500/-</t>
        </r>
      </text>
    </comment>
    <comment ref="W59" authorId="0">
      <text>
        <r>
          <rPr>
            <b/>
            <sz val="9"/>
            <color indexed="81"/>
            <rFont val="Tahoma"/>
            <family val="2"/>
          </rPr>
          <t>Windows User:</t>
        </r>
        <r>
          <rPr>
            <sz val="9"/>
            <color indexed="81"/>
            <rFont val="Tahoma"/>
            <family val="2"/>
          </rPr>
          <t xml:space="preserve">
14.10.2020
Ridwan
1131
Oct/20 (Less=30%)
Others fee=6,500/-</t>
        </r>
      </text>
    </comment>
    <comment ref="Y59" authorId="0">
      <text>
        <r>
          <rPr>
            <b/>
            <sz val="9"/>
            <color indexed="81"/>
            <rFont val="Tahoma"/>
            <family val="2"/>
          </rPr>
          <t>Windows User:</t>
        </r>
        <r>
          <rPr>
            <sz val="9"/>
            <color indexed="81"/>
            <rFont val="Tahoma"/>
            <family val="2"/>
          </rPr>
          <t xml:space="preserve">
09/11/2020
1132
</t>
        </r>
      </text>
    </comment>
    <comment ref="AA59" authorId="0">
      <text>
        <r>
          <rPr>
            <b/>
            <sz val="9"/>
            <color indexed="81"/>
            <rFont val="Tahoma"/>
            <family val="2"/>
          </rPr>
          <t>Windows User:</t>
        </r>
        <r>
          <rPr>
            <sz val="9"/>
            <color indexed="81"/>
            <rFont val="Tahoma"/>
            <family val="2"/>
          </rPr>
          <t xml:space="preserve">
09/12/2020
By bkash
C=4620
H=1950
T=6570</t>
        </r>
      </text>
    </comment>
    <comment ref="AC59" authorId="0">
      <text>
        <r>
          <rPr>
            <b/>
            <sz val="9"/>
            <color indexed="81"/>
            <rFont val="Tahoma"/>
            <family val="2"/>
          </rPr>
          <t>Windows User:</t>
        </r>
        <r>
          <rPr>
            <sz val="9"/>
            <color indexed="81"/>
            <rFont val="Tahoma"/>
            <family val="2"/>
          </rPr>
          <t xml:space="preserve">
09/01/2021
By bkash
C=4620
H=1950
T=6570
Janu/21</t>
        </r>
      </text>
    </comment>
    <comment ref="AE59" authorId="0">
      <text>
        <r>
          <rPr>
            <b/>
            <sz val="9"/>
            <color indexed="81"/>
            <rFont val="Tahoma"/>
            <family val="2"/>
          </rPr>
          <t>Windows User:</t>
        </r>
        <r>
          <rPr>
            <sz val="9"/>
            <color indexed="81"/>
            <rFont val="Tahoma"/>
            <family val="2"/>
          </rPr>
          <t xml:space="preserve">
08/02/21
1136</t>
        </r>
      </text>
    </comment>
    <comment ref="AG59" authorId="0">
      <text>
        <r>
          <rPr>
            <b/>
            <sz val="9"/>
            <color indexed="81"/>
            <rFont val="Tahoma"/>
            <family val="2"/>
          </rPr>
          <t>Windows User:</t>
        </r>
        <r>
          <rPr>
            <sz val="9"/>
            <color indexed="81"/>
            <rFont val="Tahoma"/>
            <family val="2"/>
          </rPr>
          <t xml:space="preserve">
09/03/21
1137</t>
        </r>
      </text>
    </comment>
    <comment ref="AK59" authorId="0">
      <text>
        <r>
          <rPr>
            <b/>
            <sz val="9"/>
            <color indexed="81"/>
            <rFont val="Tahoma"/>
            <family val="2"/>
          </rPr>
          <t>Windows User:</t>
        </r>
        <r>
          <rPr>
            <sz val="9"/>
            <color indexed="81"/>
            <rFont val="Tahoma"/>
            <family val="2"/>
          </rPr>
          <t xml:space="preserve">
06/05/21
By bkash
C=9240
H=3900
T=13140</t>
        </r>
      </text>
    </comment>
    <comment ref="AM59" authorId="0">
      <text>
        <r>
          <rPr>
            <b/>
            <sz val="9"/>
            <color indexed="81"/>
            <rFont val="Tahoma"/>
            <family val="2"/>
          </rPr>
          <t>Windows User:</t>
        </r>
        <r>
          <rPr>
            <sz val="9"/>
            <color indexed="81"/>
            <rFont val="Tahoma"/>
            <family val="2"/>
          </rPr>
          <t xml:space="preserve">
05/06/21
1139
June/21</t>
        </r>
      </text>
    </comment>
    <comment ref="K60" authorId="0">
      <text>
        <r>
          <rPr>
            <b/>
            <sz val="9"/>
            <color indexed="81"/>
            <rFont val="Tahoma"/>
            <family val="2"/>
          </rPr>
          <t>Windows User:</t>
        </r>
        <r>
          <rPr>
            <sz val="9"/>
            <color indexed="81"/>
            <rFont val="Tahoma"/>
            <family val="2"/>
          </rPr>
          <t xml:space="preserve">
03/09/2020
4,000/-</t>
        </r>
      </text>
    </comment>
    <comment ref="M60" authorId="0">
      <text>
        <r>
          <rPr>
            <b/>
            <sz val="9"/>
            <color indexed="81"/>
            <rFont val="Tahoma"/>
            <family val="2"/>
          </rPr>
          <t>Windows User:</t>
        </r>
        <r>
          <rPr>
            <sz val="9"/>
            <color indexed="81"/>
            <rFont val="Tahoma"/>
            <family val="2"/>
          </rPr>
          <t xml:space="preserve">
03/09/2020
4,000/-</t>
        </r>
      </text>
    </comment>
    <comment ref="O60" authorId="0">
      <text>
        <r>
          <rPr>
            <b/>
            <sz val="9"/>
            <color indexed="81"/>
            <rFont val="Tahoma"/>
            <family val="2"/>
          </rPr>
          <t>Windows User:</t>
        </r>
        <r>
          <rPr>
            <sz val="9"/>
            <color indexed="81"/>
            <rFont val="Tahoma"/>
            <family val="2"/>
          </rPr>
          <t xml:space="preserve">
20/09/2020
1275
Paid to sep/20</t>
        </r>
      </text>
    </comment>
    <comment ref="Q60" authorId="0">
      <text>
        <r>
          <rPr>
            <b/>
            <sz val="9"/>
            <color indexed="81"/>
            <rFont val="Tahoma"/>
            <family val="2"/>
          </rPr>
          <t>Windows User:</t>
        </r>
        <r>
          <rPr>
            <sz val="9"/>
            <color indexed="81"/>
            <rFont val="Tahoma"/>
            <family val="2"/>
          </rPr>
          <t xml:space="preserve">
03/09/2020
4,000/-
28/01/21
1276
O/fee=6500
Oct=1500 Due=3120
Paid in janu/21</t>
        </r>
      </text>
    </comment>
    <comment ref="U60" authorId="0">
      <text>
        <r>
          <rPr>
            <b/>
            <sz val="9"/>
            <color indexed="81"/>
            <rFont val="Tahoma"/>
            <family val="2"/>
          </rPr>
          <t>Windows User:</t>
        </r>
        <r>
          <rPr>
            <sz val="9"/>
            <color indexed="81"/>
            <rFont val="Tahoma"/>
            <family val="2"/>
          </rPr>
          <t xml:space="preserve">
20/09/2020
1275
S/c</t>
        </r>
      </text>
    </comment>
    <comment ref="W60" authorId="0">
      <text>
        <r>
          <rPr>
            <b/>
            <sz val="9"/>
            <color indexed="81"/>
            <rFont val="Tahoma"/>
            <family val="2"/>
          </rPr>
          <t>Windows User:</t>
        </r>
        <r>
          <rPr>
            <sz val="9"/>
            <color indexed="81"/>
            <rFont val="Tahoma"/>
            <family val="2"/>
          </rPr>
          <t xml:space="preserve">
28/01/21
1276
O/fee=6500
Oct=1500 Due=3120
Paid in janu/21</t>
        </r>
      </text>
    </comment>
    <comment ref="AC60" authorId="0">
      <text>
        <r>
          <rPr>
            <b/>
            <sz val="9"/>
            <color indexed="81"/>
            <rFont val="Tahoma"/>
            <family val="2"/>
          </rPr>
          <t>Windows User:</t>
        </r>
        <r>
          <rPr>
            <sz val="9"/>
            <color indexed="81"/>
            <rFont val="Tahoma"/>
            <family val="2"/>
          </rPr>
          <t xml:space="preserve">
28/01/21
1276
O/fee=6500
Oct=1500 Due=3120
Paid in janu/21</t>
        </r>
      </text>
    </comment>
    <comment ref="AE60" authorId="0">
      <text>
        <r>
          <rPr>
            <b/>
            <sz val="9"/>
            <color indexed="81"/>
            <rFont val="Tahoma"/>
            <family val="2"/>
          </rPr>
          <t>Windows User:</t>
        </r>
        <r>
          <rPr>
            <sz val="9"/>
            <color indexed="81"/>
            <rFont val="Tahoma"/>
            <family val="2"/>
          </rPr>
          <t xml:space="preserve">
10/02/21
1277
Dec due=2260
</t>
        </r>
      </text>
    </comment>
    <comment ref="AM60" authorId="0">
      <text>
        <r>
          <rPr>
            <b/>
            <sz val="9"/>
            <color indexed="81"/>
            <rFont val="Tahoma"/>
            <family val="2"/>
          </rPr>
          <t>Windows User:</t>
        </r>
        <r>
          <rPr>
            <sz val="9"/>
            <color indexed="81"/>
            <rFont val="Tahoma"/>
            <family val="2"/>
          </rPr>
          <t xml:space="preserve">
06/06/21
1278
20,000/-
Janu/21 to March/21
April due=840/-</t>
        </r>
      </text>
    </comment>
    <comment ref="K61" authorId="0">
      <text>
        <r>
          <rPr>
            <b/>
            <sz val="9"/>
            <color indexed="81"/>
            <rFont val="Tahoma"/>
            <family val="2"/>
          </rPr>
          <t>Windows User:</t>
        </r>
        <r>
          <rPr>
            <sz val="9"/>
            <color indexed="81"/>
            <rFont val="Tahoma"/>
            <family val="2"/>
          </rPr>
          <t xml:space="preserve">
03/09/2020
9,000/-</t>
        </r>
      </text>
    </comment>
    <comment ref="M61" authorId="0">
      <text>
        <r>
          <rPr>
            <b/>
            <sz val="9"/>
            <color indexed="81"/>
            <rFont val="Tahoma"/>
            <family val="2"/>
          </rPr>
          <t>Windows User:</t>
        </r>
        <r>
          <rPr>
            <sz val="9"/>
            <color indexed="81"/>
            <rFont val="Tahoma"/>
            <family val="2"/>
          </rPr>
          <t xml:space="preserve">
03/09/2020
9,000/-</t>
        </r>
      </text>
    </comment>
    <comment ref="O61" authorId="0">
      <text>
        <r>
          <rPr>
            <b/>
            <sz val="9"/>
            <color indexed="81"/>
            <rFont val="Tahoma"/>
            <family val="2"/>
          </rPr>
          <t>Windows User:</t>
        </r>
        <r>
          <rPr>
            <sz val="9"/>
            <color indexed="81"/>
            <rFont val="Tahoma"/>
            <family val="2"/>
          </rPr>
          <t xml:space="preserve">
03/09/2020
9,000/-</t>
        </r>
      </text>
    </comment>
    <comment ref="Q61" authorId="0">
      <text>
        <r>
          <rPr>
            <b/>
            <sz val="9"/>
            <color indexed="81"/>
            <rFont val="Tahoma"/>
            <family val="2"/>
          </rPr>
          <t>Windows User:</t>
        </r>
        <r>
          <rPr>
            <sz val="9"/>
            <color indexed="81"/>
            <rFont val="Tahoma"/>
            <family val="2"/>
          </rPr>
          <t xml:space="preserve">
03/09/2020
9,000/-
28/01/21
1299
O/fee=6500
Nov/20
Paid in Janu/21</t>
        </r>
      </text>
    </comment>
    <comment ref="W61" authorId="0">
      <text>
        <r>
          <rPr>
            <b/>
            <sz val="9"/>
            <color indexed="81"/>
            <rFont val="Tahoma"/>
            <family val="2"/>
          </rPr>
          <t>Windows User:</t>
        </r>
        <r>
          <rPr>
            <sz val="9"/>
            <color indexed="81"/>
            <rFont val="Tahoma"/>
            <family val="2"/>
          </rPr>
          <t xml:space="preserve">
09/11/20
By bkash
C=4620 (Oct/20)
H-2040
T=6660
Paid in Nov/20
</t>
        </r>
      </text>
    </comment>
    <comment ref="Y61" authorId="0">
      <text>
        <r>
          <rPr>
            <b/>
            <sz val="9"/>
            <color indexed="81"/>
            <rFont val="Tahoma"/>
            <family val="2"/>
          </rPr>
          <t>Windows User:</t>
        </r>
        <r>
          <rPr>
            <sz val="9"/>
            <color indexed="81"/>
            <rFont val="Tahoma"/>
            <family val="2"/>
          </rPr>
          <t xml:space="preserve">
09/11/20
By bkash
C=4620 (Oct/20)
H-2040
T=6660
28/01/21
1299
O/fee=6500
Nov/20
Paid in Janu/21</t>
        </r>
      </text>
    </comment>
    <comment ref="AA61" authorId="0">
      <text>
        <r>
          <rPr>
            <b/>
            <sz val="9"/>
            <color indexed="81"/>
            <rFont val="Tahoma"/>
            <family val="2"/>
          </rPr>
          <t>Windows User:</t>
        </r>
        <r>
          <rPr>
            <sz val="9"/>
            <color indexed="81"/>
            <rFont val="Tahoma"/>
            <family val="2"/>
          </rPr>
          <t xml:space="preserve">
28/01/21
1299
O/fee=6500
Nov/20
Paid in Janu/21</t>
        </r>
      </text>
    </comment>
    <comment ref="AC61" authorId="0">
      <text>
        <r>
          <rPr>
            <b/>
            <sz val="9"/>
            <color indexed="81"/>
            <rFont val="Tahoma"/>
            <family val="2"/>
          </rPr>
          <t>Windows User:</t>
        </r>
        <r>
          <rPr>
            <sz val="9"/>
            <color indexed="81"/>
            <rFont val="Tahoma"/>
            <family val="2"/>
          </rPr>
          <t xml:space="preserve">
28/01/21
1299
O/fee=6500
Nov/20
Paid in Janu/21</t>
        </r>
      </text>
    </comment>
    <comment ref="AE61" authorId="0">
      <text>
        <r>
          <rPr>
            <b/>
            <sz val="9"/>
            <color indexed="81"/>
            <rFont val="Tahoma"/>
            <family val="2"/>
          </rPr>
          <t>Windows User:</t>
        </r>
        <r>
          <rPr>
            <sz val="9"/>
            <color indexed="81"/>
            <rFont val="Tahoma"/>
            <family val="2"/>
          </rPr>
          <t xml:space="preserve">
11/02/21
1301
Dec/20</t>
        </r>
      </text>
    </comment>
    <comment ref="AM61" authorId="0">
      <text>
        <r>
          <rPr>
            <b/>
            <sz val="9"/>
            <color indexed="81"/>
            <rFont val="Tahoma"/>
            <family val="2"/>
          </rPr>
          <t>Windows User:</t>
        </r>
        <r>
          <rPr>
            <sz val="9"/>
            <color indexed="81"/>
            <rFont val="Tahoma"/>
            <family val="2"/>
          </rPr>
          <t xml:space="preserve">
06/06/21
1302
Janu/21</t>
        </r>
      </text>
    </comment>
    <comment ref="K62" authorId="0">
      <text>
        <r>
          <rPr>
            <b/>
            <sz val="9"/>
            <color indexed="81"/>
            <rFont val="Tahoma"/>
            <family val="2"/>
          </rPr>
          <t>Windows User:</t>
        </r>
        <r>
          <rPr>
            <sz val="9"/>
            <color indexed="81"/>
            <rFont val="Tahoma"/>
            <family val="2"/>
          </rPr>
          <t xml:space="preserve">
</t>
        </r>
      </text>
    </comment>
    <comment ref="M62" authorId="0">
      <text>
        <r>
          <rPr>
            <b/>
            <sz val="9"/>
            <color indexed="81"/>
            <rFont val="Tahoma"/>
            <family val="2"/>
          </rPr>
          <t>Windows User:</t>
        </r>
        <r>
          <rPr>
            <sz val="9"/>
            <color indexed="81"/>
            <rFont val="Tahoma"/>
            <family val="2"/>
          </rPr>
          <t xml:space="preserve">
20/09/2020
Dev fee=500
Paid to sep/20</t>
        </r>
      </text>
    </comment>
    <comment ref="O62" authorId="0">
      <text>
        <r>
          <rPr>
            <b/>
            <sz val="9"/>
            <color indexed="81"/>
            <rFont val="Tahoma"/>
            <family val="2"/>
          </rPr>
          <t xml:space="preserve">Windows User:
</t>
        </r>
        <r>
          <rPr>
            <sz val="9"/>
            <color indexed="81"/>
            <rFont val="Tahoma"/>
            <family val="2"/>
          </rPr>
          <t>20/09/2020
9388
S/c
Up to O/fee
Paid to sep/20</t>
        </r>
      </text>
    </comment>
    <comment ref="Q62" authorId="0">
      <text>
        <r>
          <rPr>
            <b/>
            <sz val="9"/>
            <color indexed="81"/>
            <rFont val="Tahoma"/>
            <family val="2"/>
          </rPr>
          <t xml:space="preserve">Windows User:
</t>
        </r>
        <r>
          <rPr>
            <sz val="9"/>
            <color indexed="81"/>
            <rFont val="Tahoma"/>
            <family val="2"/>
          </rPr>
          <t>20/09/2020
9388
Up to O/fee
Paid to Sep/20</t>
        </r>
      </text>
    </comment>
    <comment ref="U62" authorId="0">
      <text>
        <r>
          <rPr>
            <b/>
            <sz val="9"/>
            <color indexed="81"/>
            <rFont val="Tahoma"/>
            <family val="2"/>
          </rPr>
          <t>Windows User:</t>
        </r>
        <r>
          <rPr>
            <sz val="9"/>
            <color indexed="81"/>
            <rFont val="Tahoma"/>
            <family val="2"/>
          </rPr>
          <t xml:space="preserve">
20/09/2020
9388
Up  to O/fee</t>
        </r>
      </text>
    </comment>
    <comment ref="W62" authorId="0">
      <text>
        <r>
          <rPr>
            <b/>
            <sz val="9"/>
            <color indexed="81"/>
            <rFont val="Tahoma"/>
            <family val="2"/>
          </rPr>
          <t>Windows User:</t>
        </r>
        <r>
          <rPr>
            <sz val="9"/>
            <color indexed="81"/>
            <rFont val="Tahoma"/>
            <family val="2"/>
          </rPr>
          <t xml:space="preserve">
08/10/2020
By bkash
C=4620
H=2160
T=6780</t>
        </r>
      </text>
    </comment>
    <comment ref="Y62" authorId="0">
      <text>
        <r>
          <rPr>
            <b/>
            <sz val="9"/>
            <color indexed="81"/>
            <rFont val="Tahoma"/>
            <family val="2"/>
          </rPr>
          <t>Windows User:</t>
        </r>
        <r>
          <rPr>
            <sz val="9"/>
            <color indexed="81"/>
            <rFont val="Tahoma"/>
            <family val="2"/>
          </rPr>
          <t xml:space="preserve">
08/11/21
By bkadd+h
C=4620
H=2160
Nov/21</t>
        </r>
      </text>
    </comment>
    <comment ref="AA62" authorId="0">
      <text>
        <r>
          <rPr>
            <b/>
            <sz val="9"/>
            <color indexed="81"/>
            <rFont val="Tahoma"/>
            <family val="2"/>
          </rPr>
          <t>Windows User:</t>
        </r>
        <r>
          <rPr>
            <sz val="9"/>
            <color indexed="81"/>
            <rFont val="Tahoma"/>
            <family val="2"/>
          </rPr>
          <t xml:space="preserve">
08/12/2020
By bkash
C=4620
H=2160
Dec/20
Paid in Dec/20
09/01/2021
By bkash
C=4620
H=2160
T=6780
Dec/20
Janu/21</t>
        </r>
      </text>
    </comment>
    <comment ref="AC62" authorId="0">
      <text>
        <r>
          <rPr>
            <b/>
            <sz val="9"/>
            <color indexed="81"/>
            <rFont val="Tahoma"/>
            <family val="2"/>
          </rPr>
          <t>Windows User:</t>
        </r>
        <r>
          <rPr>
            <sz val="9"/>
            <color indexed="81"/>
            <rFont val="Tahoma"/>
            <family val="2"/>
          </rPr>
          <t xml:space="preserve">
09/01/2021
By bkash
C=4620
H=2160
T=6780
Dec/20
Janu/21</t>
        </r>
      </text>
    </comment>
    <comment ref="AE62" authorId="0">
      <text>
        <r>
          <rPr>
            <b/>
            <sz val="9"/>
            <color indexed="81"/>
            <rFont val="Tahoma"/>
            <family val="2"/>
          </rPr>
          <t>Windows User:</t>
        </r>
        <r>
          <rPr>
            <sz val="9"/>
            <color indexed="81"/>
            <rFont val="Tahoma"/>
            <family val="2"/>
          </rPr>
          <t xml:space="preserve">
09/02/21
9390
</t>
        </r>
      </text>
    </comment>
    <comment ref="AG62" authorId="0">
      <text>
        <r>
          <rPr>
            <b/>
            <sz val="9"/>
            <color indexed="81"/>
            <rFont val="Tahoma"/>
            <family val="2"/>
          </rPr>
          <t>Windows User:</t>
        </r>
        <r>
          <rPr>
            <sz val="9"/>
            <color indexed="81"/>
            <rFont val="Tahoma"/>
            <family val="2"/>
          </rPr>
          <t xml:space="preserve">
08/03/21
By bash
C=4620
H=2160
T=6780</t>
        </r>
      </text>
    </comment>
    <comment ref="AI62" authorId="0">
      <text>
        <r>
          <rPr>
            <b/>
            <sz val="9"/>
            <color indexed="81"/>
            <rFont val="Tahoma"/>
            <family val="2"/>
          </rPr>
          <t>Windows User:</t>
        </r>
        <r>
          <rPr>
            <sz val="9"/>
            <color indexed="81"/>
            <rFont val="Tahoma"/>
            <family val="2"/>
          </rPr>
          <t xml:space="preserve">
13/04/21
By bash
C=4620
H=2160
T=6780</t>
        </r>
      </text>
    </comment>
    <comment ref="AK62" authorId="0">
      <text>
        <r>
          <rPr>
            <b/>
            <sz val="9"/>
            <color indexed="81"/>
            <rFont val="Tahoma"/>
            <family val="2"/>
          </rPr>
          <t>Windows User:</t>
        </r>
        <r>
          <rPr>
            <sz val="9"/>
            <color indexed="81"/>
            <rFont val="Tahoma"/>
            <family val="2"/>
          </rPr>
          <t xml:space="preserve">
04/05/21
By bkash
C=4620
H=2160
T=6780</t>
        </r>
      </text>
    </comment>
    <comment ref="AM62" authorId="0">
      <text>
        <r>
          <rPr>
            <b/>
            <sz val="9"/>
            <color indexed="81"/>
            <rFont val="Tahoma"/>
            <family val="2"/>
          </rPr>
          <t>Windows User:</t>
        </r>
        <r>
          <rPr>
            <sz val="9"/>
            <color indexed="81"/>
            <rFont val="Tahoma"/>
            <family val="2"/>
          </rPr>
          <t xml:space="preserve">
03/06/21
9393</t>
        </r>
      </text>
    </comment>
    <comment ref="G63" authorId="0">
      <text>
        <r>
          <rPr>
            <b/>
            <sz val="9"/>
            <color indexed="81"/>
            <rFont val="Tahoma"/>
            <family val="2"/>
          </rPr>
          <t>Windows User:</t>
        </r>
        <r>
          <rPr>
            <sz val="9"/>
            <color indexed="81"/>
            <rFont val="Tahoma"/>
            <family val="2"/>
          </rPr>
          <t xml:space="preserve">
Less-6,600/-</t>
        </r>
      </text>
    </comment>
    <comment ref="K63" authorId="0">
      <text>
        <r>
          <rPr>
            <b/>
            <sz val="9"/>
            <color indexed="81"/>
            <rFont val="Tahoma"/>
            <family val="2"/>
          </rPr>
          <t>Windows User:</t>
        </r>
        <r>
          <rPr>
            <sz val="9"/>
            <color indexed="81"/>
            <rFont val="Tahoma"/>
            <family val="2"/>
          </rPr>
          <t xml:space="preserve">
05/09/2020
2,000/-  
Add Purpose Pay=2000
By Committe</t>
        </r>
      </text>
    </comment>
    <comment ref="L63" authorId="0">
      <text>
        <r>
          <rPr>
            <b/>
            <sz val="9"/>
            <color indexed="81"/>
            <rFont val="Tahoma"/>
            <family val="2"/>
          </rPr>
          <t>Windows User:</t>
        </r>
        <r>
          <rPr>
            <sz val="9"/>
            <color indexed="81"/>
            <rFont val="Tahoma"/>
            <family val="2"/>
          </rPr>
          <t xml:space="preserve">
Less-500/-
Dev  fee</t>
        </r>
      </text>
    </comment>
    <comment ref="M63" authorId="0">
      <text>
        <r>
          <rPr>
            <b/>
            <sz val="9"/>
            <color indexed="81"/>
            <rFont val="Tahoma"/>
            <family val="2"/>
          </rPr>
          <t>Windows User:</t>
        </r>
        <r>
          <rPr>
            <sz val="9"/>
            <color indexed="81"/>
            <rFont val="Tahoma"/>
            <family val="2"/>
          </rPr>
          <t xml:space="preserve">
05/09/2020</t>
        </r>
      </text>
    </comment>
    <comment ref="N63" authorId="0">
      <text>
        <r>
          <rPr>
            <b/>
            <sz val="9"/>
            <color indexed="81"/>
            <rFont val="Tahoma"/>
            <family val="2"/>
          </rPr>
          <t>Windows User:</t>
        </r>
        <r>
          <rPr>
            <sz val="9"/>
            <color indexed="81"/>
            <rFont val="Tahoma"/>
            <family val="2"/>
          </rPr>
          <t xml:space="preserve">
Less-S/c</t>
        </r>
      </text>
    </comment>
    <comment ref="P63" authorId="0">
      <text>
        <r>
          <rPr>
            <b/>
            <sz val="9"/>
            <color indexed="81"/>
            <rFont val="Tahoma"/>
            <family val="2"/>
          </rPr>
          <t>Windows User:</t>
        </r>
        <r>
          <rPr>
            <sz val="9"/>
            <color indexed="81"/>
            <rFont val="Tahoma"/>
            <family val="2"/>
          </rPr>
          <t xml:space="preserve">
Other fee Pay=6500
3 Inst Student</t>
        </r>
      </text>
    </comment>
    <comment ref="Q63" authorId="0">
      <text>
        <r>
          <rPr>
            <b/>
            <sz val="9"/>
            <color indexed="81"/>
            <rFont val="Tahoma"/>
            <family val="2"/>
          </rPr>
          <t>Windows User:</t>
        </r>
        <r>
          <rPr>
            <sz val="9"/>
            <color indexed="81"/>
            <rFont val="Tahoma"/>
            <family val="2"/>
          </rPr>
          <t xml:space="preserve">
26/01/21
56659
1st Installment=2000
Due=2nd &amp; 3rd Inst Due</t>
        </r>
      </text>
    </comment>
    <comment ref="AC63" authorId="0">
      <text>
        <r>
          <rPr>
            <b/>
            <sz val="9"/>
            <color indexed="81"/>
            <rFont val="Tahoma"/>
            <family val="2"/>
          </rPr>
          <t>Windows User:</t>
        </r>
        <r>
          <rPr>
            <sz val="9"/>
            <color indexed="81"/>
            <rFont val="Tahoma"/>
            <family val="2"/>
          </rPr>
          <t xml:space="preserve">
26/01/21
56659
1st Installment=2000
Due=2nd &amp; 3rd Inst Due</t>
        </r>
      </text>
    </comment>
    <comment ref="AM63" authorId="0">
      <text>
        <r>
          <rPr>
            <b/>
            <sz val="9"/>
            <color indexed="81"/>
            <rFont val="Tahoma"/>
            <family val="2"/>
          </rPr>
          <t>Windows User:</t>
        </r>
        <r>
          <rPr>
            <sz val="9"/>
            <color indexed="81"/>
            <rFont val="Tahoma"/>
            <family val="2"/>
          </rPr>
          <t xml:space="preserve">
03/06/21
9410
O/fee Due=3500/-</t>
        </r>
      </text>
    </comment>
    <comment ref="G64" authorId="0">
      <text>
        <r>
          <rPr>
            <b/>
            <sz val="9"/>
            <color indexed="81"/>
            <rFont val="Tahoma"/>
            <family val="2"/>
          </rPr>
          <t>Windows User:</t>
        </r>
        <r>
          <rPr>
            <sz val="9"/>
            <color indexed="81"/>
            <rFont val="Tahoma"/>
            <family val="2"/>
          </rPr>
          <t xml:space="preserve">
Less-3,300/-</t>
        </r>
      </text>
    </comment>
    <comment ref="K64" authorId="0">
      <text>
        <r>
          <rPr>
            <b/>
            <sz val="9"/>
            <color indexed="81"/>
            <rFont val="Tahoma"/>
            <family val="2"/>
          </rPr>
          <t>Windows User:</t>
        </r>
        <r>
          <rPr>
            <sz val="9"/>
            <color indexed="81"/>
            <rFont val="Tahoma"/>
            <family val="2"/>
          </rPr>
          <t xml:space="preserve">
05/09/2020
9,000/-</t>
        </r>
      </text>
    </comment>
    <comment ref="M64" authorId="0">
      <text>
        <r>
          <rPr>
            <b/>
            <sz val="9"/>
            <color indexed="81"/>
            <rFont val="Tahoma"/>
            <family val="2"/>
          </rPr>
          <t>Windows User:</t>
        </r>
        <r>
          <rPr>
            <sz val="9"/>
            <color indexed="81"/>
            <rFont val="Tahoma"/>
            <family val="2"/>
          </rPr>
          <t xml:space="preserve">
05/09/2020
9,000/-</t>
        </r>
      </text>
    </comment>
    <comment ref="O64" authorId="0">
      <text>
        <r>
          <rPr>
            <b/>
            <sz val="9"/>
            <color indexed="81"/>
            <rFont val="Tahoma"/>
            <family val="2"/>
          </rPr>
          <t>Windows User:</t>
        </r>
        <r>
          <rPr>
            <sz val="9"/>
            <color indexed="81"/>
            <rFont val="Tahoma"/>
            <family val="2"/>
          </rPr>
          <t xml:space="preserve">
05/09/2020
9,000/-</t>
        </r>
      </text>
    </comment>
    <comment ref="Q64" authorId="0">
      <text>
        <r>
          <rPr>
            <b/>
            <sz val="9"/>
            <color indexed="81"/>
            <rFont val="Tahoma"/>
            <family val="2"/>
          </rPr>
          <t>Windows User:</t>
        </r>
        <r>
          <rPr>
            <sz val="9"/>
            <color indexed="81"/>
            <rFont val="Tahoma"/>
            <family val="2"/>
          </rPr>
          <t xml:space="preserve">
05/09/2020
9,000/-
05/11/2020
1975
O/fee=6500
Paid to Nov/2020</t>
        </r>
      </text>
    </comment>
    <comment ref="W64" authorId="0">
      <text>
        <r>
          <rPr>
            <b/>
            <sz val="9"/>
            <color indexed="81"/>
            <rFont val="Tahoma"/>
            <family val="2"/>
          </rPr>
          <t>Windows User:</t>
        </r>
        <r>
          <rPr>
            <sz val="9"/>
            <color indexed="81"/>
            <rFont val="Tahoma"/>
            <family val="2"/>
          </rPr>
          <t xml:space="preserve">
05/11/2020
1975
O/fee With
Oct + Nov/2020
Paid to Nov/2020</t>
        </r>
      </text>
    </comment>
    <comment ref="Y64" authorId="0">
      <text>
        <r>
          <rPr>
            <b/>
            <sz val="9"/>
            <color indexed="81"/>
            <rFont val="Tahoma"/>
            <family val="2"/>
          </rPr>
          <t>Windows User:</t>
        </r>
        <r>
          <rPr>
            <sz val="9"/>
            <color indexed="81"/>
            <rFont val="Tahoma"/>
            <family val="2"/>
          </rPr>
          <t xml:space="preserve">
05/11/2020
1975
O/fee With
Oct + Nov/2020</t>
        </r>
      </text>
    </comment>
    <comment ref="AA64" authorId="0">
      <text>
        <r>
          <rPr>
            <b/>
            <sz val="9"/>
            <color indexed="81"/>
            <rFont val="Tahoma"/>
            <family val="2"/>
          </rPr>
          <t>Windows User:</t>
        </r>
        <r>
          <rPr>
            <sz val="9"/>
            <color indexed="81"/>
            <rFont val="Tahoma"/>
            <family val="2"/>
          </rPr>
          <t xml:space="preserve">
30/01/21
1976
Dec/20
Janu/21 Due=1000
Paid in Janu/21</t>
        </r>
      </text>
    </comment>
    <comment ref="AC64" authorId="0">
      <text>
        <r>
          <rPr>
            <b/>
            <sz val="9"/>
            <color indexed="81"/>
            <rFont val="Tahoma"/>
            <family val="2"/>
          </rPr>
          <t>Windows User:</t>
        </r>
        <r>
          <rPr>
            <sz val="9"/>
            <color indexed="81"/>
            <rFont val="Tahoma"/>
            <family val="2"/>
          </rPr>
          <t xml:space="preserve">
30/01/21
1976
Dec/20
Janu/21 Due=1000
Paid in Janu/21</t>
        </r>
      </text>
    </comment>
    <comment ref="AM64" authorId="0">
      <text>
        <r>
          <rPr>
            <b/>
            <sz val="9"/>
            <color indexed="81"/>
            <rFont val="Tahoma"/>
            <family val="2"/>
          </rPr>
          <t>Windows User:</t>
        </r>
        <r>
          <rPr>
            <sz val="9"/>
            <color indexed="81"/>
            <rFont val="Tahoma"/>
            <family val="2"/>
          </rPr>
          <t xml:space="preserve">
05/06/21
1977</t>
        </r>
      </text>
    </comment>
    <comment ref="K65" authorId="0">
      <text>
        <r>
          <rPr>
            <b/>
            <sz val="9"/>
            <color indexed="81"/>
            <rFont val="Tahoma"/>
            <family val="2"/>
          </rPr>
          <t>Windows User:</t>
        </r>
        <r>
          <rPr>
            <sz val="9"/>
            <color indexed="81"/>
            <rFont val="Tahoma"/>
            <family val="2"/>
          </rPr>
          <t xml:space="preserve">
06/09/2020
9,000/-</t>
        </r>
      </text>
    </comment>
    <comment ref="M65" authorId="0">
      <text>
        <r>
          <rPr>
            <b/>
            <sz val="9"/>
            <color indexed="81"/>
            <rFont val="Tahoma"/>
            <family val="2"/>
          </rPr>
          <t>Windows User:</t>
        </r>
        <r>
          <rPr>
            <sz val="9"/>
            <color indexed="81"/>
            <rFont val="Tahoma"/>
            <family val="2"/>
          </rPr>
          <t xml:space="preserve">
06/09/2020
9,000/-</t>
        </r>
      </text>
    </comment>
    <comment ref="O65" authorId="0">
      <text>
        <r>
          <rPr>
            <b/>
            <sz val="9"/>
            <color indexed="81"/>
            <rFont val="Tahoma"/>
            <family val="2"/>
          </rPr>
          <t>Windows User:</t>
        </r>
        <r>
          <rPr>
            <sz val="9"/>
            <color indexed="81"/>
            <rFont val="Tahoma"/>
            <family val="2"/>
          </rPr>
          <t xml:space="preserve">
06/09/2020
9,000/-</t>
        </r>
      </text>
    </comment>
    <comment ref="Q65" authorId="0">
      <text>
        <r>
          <rPr>
            <b/>
            <sz val="9"/>
            <color indexed="81"/>
            <rFont val="Tahoma"/>
            <family val="2"/>
          </rPr>
          <t>Windows User:</t>
        </r>
        <r>
          <rPr>
            <sz val="9"/>
            <color indexed="81"/>
            <rFont val="Tahoma"/>
            <family val="2"/>
          </rPr>
          <t xml:space="preserve">
06/09/2020
9,000/-
26/01/21
388
O/fee=6500
Janu/21
Paid in Janu/21</t>
        </r>
      </text>
    </comment>
    <comment ref="W65" authorId="0">
      <text>
        <r>
          <rPr>
            <b/>
            <sz val="9"/>
            <color indexed="81"/>
            <rFont val="Tahoma"/>
            <family val="2"/>
          </rPr>
          <t>Windows User:</t>
        </r>
        <r>
          <rPr>
            <sz val="9"/>
            <color indexed="81"/>
            <rFont val="Tahoma"/>
            <family val="2"/>
          </rPr>
          <t xml:space="preserve">
10/10/2020
By bash
C=4620
H=2160
T=6780</t>
        </r>
      </text>
    </comment>
    <comment ref="Y65" authorId="0">
      <text>
        <r>
          <rPr>
            <b/>
            <sz val="9"/>
            <color indexed="81"/>
            <rFont val="Tahoma"/>
            <family val="2"/>
          </rPr>
          <t>Windows User:</t>
        </r>
        <r>
          <rPr>
            <sz val="9"/>
            <color indexed="81"/>
            <rFont val="Tahoma"/>
            <family val="2"/>
          </rPr>
          <t xml:space="preserve">
11/11/2020
By bkash
C=4620
H=2160
T=6780</t>
        </r>
      </text>
    </comment>
    <comment ref="AA65" authorId="0">
      <text>
        <r>
          <rPr>
            <b/>
            <sz val="9"/>
            <color indexed="81"/>
            <rFont val="Tahoma"/>
            <family val="2"/>
          </rPr>
          <t>Windows User:</t>
        </r>
        <r>
          <rPr>
            <sz val="9"/>
            <color indexed="81"/>
            <rFont val="Tahoma"/>
            <family val="2"/>
          </rPr>
          <t xml:space="preserve">
15/12/2020
By bkash
C=4620
H=2160
T=6780
Dec/20</t>
        </r>
      </text>
    </comment>
    <comment ref="AC65" authorId="0">
      <text>
        <r>
          <rPr>
            <b/>
            <sz val="9"/>
            <color indexed="81"/>
            <rFont val="Tahoma"/>
            <family val="2"/>
          </rPr>
          <t>Windows User:</t>
        </r>
        <r>
          <rPr>
            <sz val="9"/>
            <color indexed="81"/>
            <rFont val="Tahoma"/>
            <family val="2"/>
          </rPr>
          <t xml:space="preserve">
26/01/21
388
O/fee=6500
Janu/21
Paid in Janu/21</t>
        </r>
      </text>
    </comment>
    <comment ref="AE65" authorId="0">
      <text>
        <r>
          <rPr>
            <b/>
            <sz val="9"/>
            <color indexed="81"/>
            <rFont val="Tahoma"/>
            <family val="2"/>
          </rPr>
          <t>Windows User:</t>
        </r>
        <r>
          <rPr>
            <sz val="9"/>
            <color indexed="81"/>
            <rFont val="Tahoma"/>
            <family val="2"/>
          </rPr>
          <t xml:space="preserve">
11/02/21
390</t>
        </r>
      </text>
    </comment>
    <comment ref="AG65" authorId="0">
      <text>
        <r>
          <rPr>
            <b/>
            <sz val="9"/>
            <color indexed="81"/>
            <rFont val="Tahoma"/>
            <family val="2"/>
          </rPr>
          <t>Windows User:</t>
        </r>
        <r>
          <rPr>
            <sz val="9"/>
            <color indexed="81"/>
            <rFont val="Tahoma"/>
            <family val="2"/>
          </rPr>
          <t xml:space="preserve">
20/03/2021
391
</t>
        </r>
      </text>
    </comment>
    <comment ref="K66" authorId="0">
      <text>
        <r>
          <rPr>
            <b/>
            <sz val="9"/>
            <color indexed="81"/>
            <rFont val="Tahoma"/>
            <family val="2"/>
          </rPr>
          <t>Windows User:</t>
        </r>
        <r>
          <rPr>
            <sz val="9"/>
            <color indexed="81"/>
            <rFont val="Tahoma"/>
            <family val="2"/>
          </rPr>
          <t xml:space="preserve">
06/09/2020
9,000/-</t>
        </r>
      </text>
    </comment>
    <comment ref="M66" authorId="0">
      <text>
        <r>
          <rPr>
            <b/>
            <sz val="9"/>
            <color indexed="81"/>
            <rFont val="Tahoma"/>
            <family val="2"/>
          </rPr>
          <t>Windows User:</t>
        </r>
        <r>
          <rPr>
            <sz val="9"/>
            <color indexed="81"/>
            <rFont val="Tahoma"/>
            <family val="2"/>
          </rPr>
          <t xml:space="preserve">
06/09/2020
9,000/-</t>
        </r>
      </text>
    </comment>
    <comment ref="O66" authorId="0">
      <text>
        <r>
          <rPr>
            <b/>
            <sz val="9"/>
            <color indexed="81"/>
            <rFont val="Tahoma"/>
            <family val="2"/>
          </rPr>
          <t>Windows User:</t>
        </r>
        <r>
          <rPr>
            <sz val="9"/>
            <color indexed="81"/>
            <rFont val="Tahoma"/>
            <family val="2"/>
          </rPr>
          <t xml:space="preserve">
06/09/2020
9,000/-</t>
        </r>
      </text>
    </comment>
    <comment ref="Q66" authorId="0">
      <text>
        <r>
          <rPr>
            <b/>
            <sz val="9"/>
            <color indexed="81"/>
            <rFont val="Tahoma"/>
            <family val="2"/>
          </rPr>
          <t>Windows User:</t>
        </r>
        <r>
          <rPr>
            <sz val="9"/>
            <color indexed="81"/>
            <rFont val="Tahoma"/>
            <family val="2"/>
          </rPr>
          <t xml:space="preserve">
06/09/2020
9,000/-
10/10/20
1611
O/fee6500
paid to Oct/20</t>
        </r>
      </text>
    </comment>
    <comment ref="W66" authorId="0">
      <text>
        <r>
          <rPr>
            <b/>
            <sz val="9"/>
            <color indexed="81"/>
            <rFont val="Tahoma"/>
            <family val="2"/>
          </rPr>
          <t>Windows User:</t>
        </r>
        <r>
          <rPr>
            <sz val="9"/>
            <color indexed="81"/>
            <rFont val="Tahoma"/>
            <family val="2"/>
          </rPr>
          <t xml:space="preserve">
10/10/20
1611
O/fee=6500
Oct=4620</t>
        </r>
      </text>
    </comment>
    <comment ref="Y66" authorId="0">
      <text>
        <r>
          <rPr>
            <b/>
            <sz val="9"/>
            <color indexed="81"/>
            <rFont val="Tahoma"/>
            <family val="2"/>
          </rPr>
          <t>Windows User:</t>
        </r>
        <r>
          <rPr>
            <sz val="9"/>
            <color indexed="81"/>
            <rFont val="Tahoma"/>
            <family val="2"/>
          </rPr>
          <t xml:space="preserve">
05/11/2020
By bkash 
C=4620
H=1950
T=6570/-</t>
        </r>
      </text>
    </comment>
    <comment ref="AA66" authorId="0">
      <text>
        <r>
          <rPr>
            <b/>
            <sz val="9"/>
            <color indexed="81"/>
            <rFont val="Tahoma"/>
            <family val="2"/>
          </rPr>
          <t>Windows User:</t>
        </r>
        <r>
          <rPr>
            <sz val="9"/>
            <color indexed="81"/>
            <rFont val="Tahoma"/>
            <family val="2"/>
          </rPr>
          <t xml:space="preserve">
06/12/2020
By bkash
C=3780
H=1950
Dec/2020</t>
        </r>
      </text>
    </comment>
    <comment ref="AC66" authorId="0">
      <text>
        <r>
          <rPr>
            <b/>
            <sz val="9"/>
            <color indexed="81"/>
            <rFont val="Tahoma"/>
            <family val="2"/>
          </rPr>
          <t>Windows User:</t>
        </r>
        <r>
          <rPr>
            <sz val="9"/>
            <color indexed="81"/>
            <rFont val="Tahoma"/>
            <family val="2"/>
          </rPr>
          <t xml:space="preserve">
05/01/2021
By bkash
C=4340
H=1950
T=6290
Janu/21</t>
        </r>
      </text>
    </comment>
    <comment ref="AE66" authorId="0">
      <text>
        <r>
          <rPr>
            <b/>
            <sz val="9"/>
            <color indexed="81"/>
            <rFont val="Tahoma"/>
            <family val="2"/>
          </rPr>
          <t>Windows User:</t>
        </r>
        <r>
          <rPr>
            <sz val="9"/>
            <color indexed="81"/>
            <rFont val="Tahoma"/>
            <family val="2"/>
          </rPr>
          <t xml:space="preserve">
06/02/21
By bkash
C=4340
H=1950
T=6290</t>
        </r>
      </text>
    </comment>
    <comment ref="AG66" authorId="0">
      <text>
        <r>
          <rPr>
            <b/>
            <sz val="9"/>
            <color indexed="81"/>
            <rFont val="Tahoma"/>
            <family val="2"/>
          </rPr>
          <t>Windows User:</t>
        </r>
        <r>
          <rPr>
            <sz val="9"/>
            <color indexed="81"/>
            <rFont val="Tahoma"/>
            <family val="2"/>
          </rPr>
          <t xml:space="preserve">
04/03/21
By bkash
C=4340</t>
        </r>
      </text>
    </comment>
    <comment ref="AI66" authorId="0">
      <text>
        <r>
          <rPr>
            <b/>
            <sz val="9"/>
            <color indexed="81"/>
            <rFont val="Tahoma"/>
            <family val="2"/>
          </rPr>
          <t>Windows User:</t>
        </r>
        <r>
          <rPr>
            <sz val="9"/>
            <color indexed="81"/>
            <rFont val="Tahoma"/>
            <family val="2"/>
          </rPr>
          <t xml:space="preserve">
04/04/21
By bkash
C=4340
H=0</t>
        </r>
      </text>
    </comment>
    <comment ref="AK66" authorId="0">
      <text>
        <r>
          <rPr>
            <b/>
            <sz val="9"/>
            <color indexed="81"/>
            <rFont val="Tahoma"/>
            <family val="2"/>
          </rPr>
          <t>Windows User:</t>
        </r>
        <r>
          <rPr>
            <sz val="9"/>
            <color indexed="81"/>
            <rFont val="Tahoma"/>
            <family val="2"/>
          </rPr>
          <t xml:space="preserve">
03/05/21
By bkash
C=4340</t>
        </r>
      </text>
    </comment>
    <comment ref="B67" authorId="0">
      <text>
        <r>
          <rPr>
            <b/>
            <sz val="9"/>
            <color indexed="81"/>
            <rFont val="Tahoma"/>
            <family val="2"/>
          </rPr>
          <t>Windows User:</t>
        </r>
        <r>
          <rPr>
            <sz val="9"/>
            <color indexed="81"/>
            <rFont val="Tahoma"/>
            <family val="2"/>
          </rPr>
          <t xml:space="preserve">
Tc purpose less 
O/fee=4000/-</t>
        </r>
      </text>
    </comment>
    <comment ref="G67" authorId="0">
      <text>
        <r>
          <rPr>
            <b/>
            <sz val="9"/>
            <color indexed="81"/>
            <rFont val="Tahoma"/>
            <family val="2"/>
          </rPr>
          <t>Windows User:</t>
        </r>
        <r>
          <rPr>
            <sz val="9"/>
            <color indexed="81"/>
            <rFont val="Tahoma"/>
            <family val="2"/>
          </rPr>
          <t xml:space="preserve">
T.c Order By
 board  28/03/21
College=03/04/21</t>
        </r>
      </text>
    </comment>
    <comment ref="K67" authorId="0">
      <text>
        <r>
          <rPr>
            <b/>
            <sz val="9"/>
            <color indexed="81"/>
            <rFont val="Tahoma"/>
            <family val="2"/>
          </rPr>
          <t>Windows User:</t>
        </r>
        <r>
          <rPr>
            <sz val="9"/>
            <color indexed="81"/>
            <rFont val="Tahoma"/>
            <family val="2"/>
          </rPr>
          <t xml:space="preserve">
06/09/2020
2,000/-</t>
        </r>
      </text>
    </comment>
    <comment ref="M67" authorId="0">
      <text>
        <r>
          <rPr>
            <b/>
            <sz val="9"/>
            <color indexed="81"/>
            <rFont val="Tahoma"/>
            <family val="2"/>
          </rPr>
          <t>Windows User:</t>
        </r>
        <r>
          <rPr>
            <sz val="9"/>
            <color indexed="81"/>
            <rFont val="Tahoma"/>
            <family val="2"/>
          </rPr>
          <t xml:space="preserve">
06/09/2020
2,000/-
19/09/2020
555
Dev=500
Paid to sep/2020</t>
        </r>
      </text>
    </comment>
    <comment ref="O67" authorId="0">
      <text>
        <r>
          <rPr>
            <b/>
            <sz val="9"/>
            <color indexed="81"/>
            <rFont val="Tahoma"/>
            <family val="2"/>
          </rPr>
          <t>Windows User:</t>
        </r>
        <r>
          <rPr>
            <sz val="9"/>
            <color indexed="81"/>
            <rFont val="Tahoma"/>
            <family val="2"/>
          </rPr>
          <t xml:space="preserve">
19/09/2020
555
S/c
Paid to sep/20</t>
        </r>
      </text>
    </comment>
    <comment ref="P67" authorId="0">
      <text>
        <r>
          <rPr>
            <b/>
            <sz val="9"/>
            <color indexed="81"/>
            <rFont val="Tahoma"/>
            <family val="2"/>
          </rPr>
          <t>Windows User:</t>
        </r>
        <r>
          <rPr>
            <sz val="9"/>
            <color indexed="81"/>
            <rFont val="Tahoma"/>
            <family val="2"/>
          </rPr>
          <t xml:space="preserve">
T.C purposr Less 4,000/-
1St Year</t>
        </r>
      </text>
    </comment>
    <comment ref="U67" authorId="0">
      <text>
        <r>
          <rPr>
            <b/>
            <sz val="9"/>
            <color indexed="81"/>
            <rFont val="Tahoma"/>
            <family val="2"/>
          </rPr>
          <t>Windows User:</t>
        </r>
        <r>
          <rPr>
            <sz val="9"/>
            <color indexed="81"/>
            <rFont val="Tahoma"/>
            <family val="2"/>
          </rPr>
          <t xml:space="preserve">
19/09/2020
S/c=5,000
Dev=500</t>
        </r>
      </text>
    </comment>
    <comment ref="AE67" authorId="0">
      <text>
        <r>
          <rPr>
            <b/>
            <sz val="9"/>
            <color indexed="81"/>
            <rFont val="Tahoma"/>
            <family val="2"/>
          </rPr>
          <t>Windows User:</t>
        </r>
        <r>
          <rPr>
            <sz val="9"/>
            <color indexed="81"/>
            <rFont val="Tahoma"/>
            <family val="2"/>
          </rPr>
          <t xml:space="preserve">
10/02/21
557
</t>
        </r>
      </text>
    </comment>
    <comment ref="AG67" authorId="0">
      <text>
        <r>
          <rPr>
            <b/>
            <sz val="9"/>
            <color indexed="81"/>
            <rFont val="Tahoma"/>
            <family val="2"/>
          </rPr>
          <t>Windows User:</t>
        </r>
        <r>
          <rPr>
            <sz val="9"/>
            <color indexed="81"/>
            <rFont val="Tahoma"/>
            <family val="2"/>
          </rPr>
          <t xml:space="preserve">
09/03/21
558</t>
        </r>
      </text>
    </comment>
    <comment ref="AI67" authorId="0">
      <text>
        <r>
          <rPr>
            <b/>
            <sz val="9"/>
            <color indexed="81"/>
            <rFont val="Tahoma"/>
            <family val="2"/>
          </rPr>
          <t>Windows User:</t>
        </r>
        <r>
          <rPr>
            <sz val="9"/>
            <color indexed="81"/>
            <rFont val="Tahoma"/>
            <family val="2"/>
          </rPr>
          <t xml:space="preserve">
03/04/2021
559
</t>
        </r>
      </text>
    </comment>
    <comment ref="K68" authorId="0">
      <text>
        <r>
          <rPr>
            <b/>
            <sz val="9"/>
            <color indexed="81"/>
            <rFont val="Tahoma"/>
            <family val="2"/>
          </rPr>
          <t>Windows User:</t>
        </r>
        <r>
          <rPr>
            <sz val="9"/>
            <color indexed="81"/>
            <rFont val="Tahoma"/>
            <family val="2"/>
          </rPr>
          <t xml:space="preserve">
06/09/2020
9,000/-</t>
        </r>
      </text>
    </comment>
    <comment ref="M68" authorId="0">
      <text>
        <r>
          <rPr>
            <b/>
            <sz val="9"/>
            <color indexed="81"/>
            <rFont val="Tahoma"/>
            <family val="2"/>
          </rPr>
          <t>Windows User:</t>
        </r>
        <r>
          <rPr>
            <sz val="9"/>
            <color indexed="81"/>
            <rFont val="Tahoma"/>
            <family val="2"/>
          </rPr>
          <t xml:space="preserve">
06/09/2020
9,000/-</t>
        </r>
      </text>
    </comment>
    <comment ref="O68" authorId="0">
      <text>
        <r>
          <rPr>
            <b/>
            <sz val="9"/>
            <color indexed="81"/>
            <rFont val="Tahoma"/>
            <family val="2"/>
          </rPr>
          <t>Windows User:</t>
        </r>
        <r>
          <rPr>
            <sz val="9"/>
            <color indexed="81"/>
            <rFont val="Tahoma"/>
            <family val="2"/>
          </rPr>
          <t xml:space="preserve">
06/09/2020
9,000/-</t>
        </r>
      </text>
    </comment>
    <comment ref="Q68" authorId="0">
      <text>
        <r>
          <rPr>
            <b/>
            <sz val="9"/>
            <color indexed="81"/>
            <rFont val="Tahoma"/>
            <family val="2"/>
          </rPr>
          <t>Windows User:</t>
        </r>
        <r>
          <rPr>
            <sz val="9"/>
            <color indexed="81"/>
            <rFont val="Tahoma"/>
            <family val="2"/>
          </rPr>
          <t xml:space="preserve">
06/09/2020
9,000/-</t>
        </r>
      </text>
    </comment>
    <comment ref="W68" authorId="0">
      <text>
        <r>
          <rPr>
            <b/>
            <sz val="9"/>
            <color indexed="81"/>
            <rFont val="Tahoma"/>
            <family val="2"/>
          </rPr>
          <t>Windows User:</t>
        </r>
        <r>
          <rPr>
            <sz val="9"/>
            <color indexed="81"/>
            <rFont val="Tahoma"/>
            <family val="2"/>
          </rPr>
          <t xml:space="preserve">
09/10/2020
By bkash
C=11120
H=1950
T=13070</t>
        </r>
      </text>
    </comment>
    <comment ref="Y68" authorId="0">
      <text>
        <r>
          <rPr>
            <b/>
            <sz val="9"/>
            <color indexed="81"/>
            <rFont val="Tahoma"/>
            <family val="2"/>
          </rPr>
          <t>Windows User:</t>
        </r>
        <r>
          <rPr>
            <sz val="9"/>
            <color indexed="81"/>
            <rFont val="Tahoma"/>
            <family val="2"/>
          </rPr>
          <t xml:space="preserve">
09/11/2020
By bkash
C=4620
H=1950
T=6570</t>
        </r>
      </text>
    </comment>
    <comment ref="AA68" authorId="0">
      <text>
        <r>
          <rPr>
            <b/>
            <sz val="9"/>
            <color indexed="81"/>
            <rFont val="Tahoma"/>
            <family val="2"/>
          </rPr>
          <t>Windows User:</t>
        </r>
        <r>
          <rPr>
            <sz val="9"/>
            <color indexed="81"/>
            <rFont val="Tahoma"/>
            <family val="2"/>
          </rPr>
          <t xml:space="preserve">
10/12/2020
By bkash
C=3780
H=1950
T=5730
Dec/20</t>
        </r>
      </text>
    </comment>
    <comment ref="AC68" authorId="0">
      <text>
        <r>
          <rPr>
            <b/>
            <sz val="9"/>
            <color indexed="81"/>
            <rFont val="Tahoma"/>
            <family val="2"/>
          </rPr>
          <t>Windows User:</t>
        </r>
        <r>
          <rPr>
            <sz val="9"/>
            <color indexed="81"/>
            <rFont val="Tahoma"/>
            <family val="2"/>
          </rPr>
          <t xml:space="preserve">
26/01/21
459</t>
        </r>
      </text>
    </comment>
    <comment ref="AE68" authorId="0">
      <text>
        <r>
          <rPr>
            <b/>
            <sz val="9"/>
            <color indexed="81"/>
            <rFont val="Tahoma"/>
            <family val="2"/>
          </rPr>
          <t>Windows User:</t>
        </r>
        <r>
          <rPr>
            <sz val="9"/>
            <color indexed="81"/>
            <rFont val="Tahoma"/>
            <family val="2"/>
          </rPr>
          <t xml:space="preserve">
10/02/21
By bkash
C=4340
H=1950
T=6290</t>
        </r>
      </text>
    </comment>
    <comment ref="AK68" authorId="0">
      <text>
        <r>
          <rPr>
            <b/>
            <sz val="9"/>
            <color indexed="81"/>
            <rFont val="Tahoma"/>
            <family val="2"/>
          </rPr>
          <t>Windows User:</t>
        </r>
        <r>
          <rPr>
            <sz val="9"/>
            <color indexed="81"/>
            <rFont val="Tahoma"/>
            <family val="2"/>
          </rPr>
          <t xml:space="preserve">
04/05/21
By bkash
C=13020</t>
        </r>
      </text>
    </comment>
    <comment ref="K69" authorId="0">
      <text>
        <r>
          <rPr>
            <b/>
            <sz val="9"/>
            <color indexed="81"/>
            <rFont val="Tahoma"/>
            <family val="2"/>
          </rPr>
          <t>Windows User:</t>
        </r>
        <r>
          <rPr>
            <sz val="9"/>
            <color indexed="81"/>
            <rFont val="Tahoma"/>
            <family val="2"/>
          </rPr>
          <t xml:space="preserve">
06/09/2020
9,000/-</t>
        </r>
      </text>
    </comment>
    <comment ref="M69" authorId="0">
      <text>
        <r>
          <rPr>
            <b/>
            <sz val="9"/>
            <color indexed="81"/>
            <rFont val="Tahoma"/>
            <family val="2"/>
          </rPr>
          <t>Windows User:</t>
        </r>
        <r>
          <rPr>
            <sz val="9"/>
            <color indexed="81"/>
            <rFont val="Tahoma"/>
            <family val="2"/>
          </rPr>
          <t xml:space="preserve">
06/09/2020
9,000/-</t>
        </r>
      </text>
    </comment>
    <comment ref="O69" authorId="0">
      <text>
        <r>
          <rPr>
            <b/>
            <sz val="9"/>
            <color indexed="81"/>
            <rFont val="Tahoma"/>
            <family val="2"/>
          </rPr>
          <t>Windows User:</t>
        </r>
        <r>
          <rPr>
            <sz val="9"/>
            <color indexed="81"/>
            <rFont val="Tahoma"/>
            <family val="2"/>
          </rPr>
          <t xml:space="preserve">
06/09/2020
9,000/-</t>
        </r>
      </text>
    </comment>
    <comment ref="Q69" authorId="0">
      <text>
        <r>
          <rPr>
            <b/>
            <sz val="9"/>
            <color indexed="81"/>
            <rFont val="Tahoma"/>
            <family val="2"/>
          </rPr>
          <t>Windows User:</t>
        </r>
        <r>
          <rPr>
            <sz val="9"/>
            <color indexed="81"/>
            <rFont val="Tahoma"/>
            <family val="2"/>
          </rPr>
          <t xml:space="preserve">
06/09/2020
9,000/-
19/12/2020
By bkash
C=20360
H=5400
T=25760/-
O/fee=6500
Oct to Dec/20
Paid in Dec/20</t>
        </r>
      </text>
    </comment>
    <comment ref="W69" authorId="0">
      <text>
        <r>
          <rPr>
            <b/>
            <sz val="9"/>
            <color indexed="81"/>
            <rFont val="Tahoma"/>
            <family val="2"/>
          </rPr>
          <t>Windows User:</t>
        </r>
        <r>
          <rPr>
            <sz val="9"/>
            <color indexed="81"/>
            <rFont val="Tahoma"/>
            <family val="2"/>
          </rPr>
          <t xml:space="preserve">
19/12/2020
By bkash
C=20360
H=5400
T=25760/-
O/fee=6500
Oct to Dec/20
Paid in Dec/20</t>
        </r>
      </text>
    </comment>
    <comment ref="Y69" authorId="0">
      <text>
        <r>
          <rPr>
            <b/>
            <sz val="9"/>
            <color indexed="81"/>
            <rFont val="Tahoma"/>
            <family val="2"/>
          </rPr>
          <t>Windows User:</t>
        </r>
        <r>
          <rPr>
            <sz val="9"/>
            <color indexed="81"/>
            <rFont val="Tahoma"/>
            <family val="2"/>
          </rPr>
          <t xml:space="preserve">
19/12/2020
By bkash
C=20360
H=5400
T=25760/-
O/fee=6500
Oct to Dec/20
Paid in Dec/20</t>
        </r>
      </text>
    </comment>
    <comment ref="AA69" authorId="0">
      <text>
        <r>
          <rPr>
            <b/>
            <sz val="9"/>
            <color indexed="81"/>
            <rFont val="Tahoma"/>
            <family val="2"/>
          </rPr>
          <t>Windows User:</t>
        </r>
        <r>
          <rPr>
            <sz val="9"/>
            <color indexed="81"/>
            <rFont val="Tahoma"/>
            <family val="2"/>
          </rPr>
          <t xml:space="preserve">
19/12/2020
By bkash
C=20360
H=5400
T=25760/-
O/fee=6500
Oct to Dec/20
Paid in Dec/20</t>
        </r>
      </text>
    </comment>
    <comment ref="AC69" authorId="0">
      <text>
        <r>
          <rPr>
            <b/>
            <sz val="9"/>
            <color indexed="81"/>
            <rFont val="Tahoma"/>
            <family val="2"/>
          </rPr>
          <t>Windows User:</t>
        </r>
        <r>
          <rPr>
            <sz val="9"/>
            <color indexed="81"/>
            <rFont val="Tahoma"/>
            <family val="2"/>
          </rPr>
          <t xml:space="preserve">
26/01/21
51</t>
        </r>
      </text>
    </comment>
    <comment ref="AK69" authorId="0">
      <text>
        <r>
          <rPr>
            <b/>
            <sz val="9"/>
            <color indexed="81"/>
            <rFont val="Tahoma"/>
            <family val="2"/>
          </rPr>
          <t>Windows User:</t>
        </r>
        <r>
          <rPr>
            <sz val="9"/>
            <color indexed="81"/>
            <rFont val="Tahoma"/>
            <family val="2"/>
          </rPr>
          <t xml:space="preserve">
04/05/21
By bkash
C=18480
H=9000
T=27480</t>
        </r>
      </text>
    </comment>
    <comment ref="G70" authorId="0">
      <text>
        <r>
          <rPr>
            <b/>
            <sz val="9"/>
            <color indexed="81"/>
            <rFont val="Tahoma"/>
            <family val="2"/>
          </rPr>
          <t xml:space="preserve">Windows User:
</t>
        </r>
        <r>
          <rPr>
            <sz val="9"/>
            <color indexed="81"/>
            <rFont val="Tahoma"/>
            <family val="2"/>
          </rPr>
          <t xml:space="preserve">Note-149
Less=2,000/-
Opening to Clossing Period
Meeting=20/10/2020
</t>
        </r>
      </text>
    </comment>
    <comment ref="K70" authorId="0">
      <text>
        <r>
          <rPr>
            <b/>
            <sz val="9"/>
            <color indexed="81"/>
            <rFont val="Tahoma"/>
            <family val="2"/>
          </rPr>
          <t>Windows User:</t>
        </r>
        <r>
          <rPr>
            <sz val="9"/>
            <color indexed="81"/>
            <rFont val="Tahoma"/>
            <family val="2"/>
          </rPr>
          <t xml:space="preserve">
06/09/2020
4,000/-</t>
        </r>
      </text>
    </comment>
    <comment ref="M70" authorId="0">
      <text>
        <r>
          <rPr>
            <b/>
            <sz val="9"/>
            <color indexed="81"/>
            <rFont val="Tahoma"/>
            <family val="2"/>
          </rPr>
          <t>Windows User:</t>
        </r>
        <r>
          <rPr>
            <sz val="9"/>
            <color indexed="81"/>
            <rFont val="Tahoma"/>
            <family val="2"/>
          </rPr>
          <t xml:space="preserve">
06/09/2020
4,000/-</t>
        </r>
      </text>
    </comment>
    <comment ref="O70" authorId="0">
      <text>
        <r>
          <rPr>
            <b/>
            <sz val="9"/>
            <color indexed="81"/>
            <rFont val="Tahoma"/>
            <family val="2"/>
          </rPr>
          <t>Windows User:</t>
        </r>
        <r>
          <rPr>
            <sz val="9"/>
            <color indexed="81"/>
            <rFont val="Tahoma"/>
            <family val="2"/>
          </rPr>
          <t xml:space="preserve">
06/09/2020
4,000/-</t>
        </r>
      </text>
    </comment>
    <comment ref="AC70" authorId="0">
      <text>
        <r>
          <rPr>
            <b/>
            <sz val="9"/>
            <color indexed="81"/>
            <rFont val="Tahoma"/>
            <family val="2"/>
          </rPr>
          <t>Windows User:</t>
        </r>
        <r>
          <rPr>
            <sz val="9"/>
            <color indexed="81"/>
            <rFont val="Tahoma"/>
            <family val="2"/>
          </rPr>
          <t xml:space="preserve">
26/01/21
56549</t>
        </r>
      </text>
    </comment>
    <comment ref="AE70" authorId="0">
      <text>
        <r>
          <rPr>
            <b/>
            <sz val="9"/>
            <color indexed="81"/>
            <rFont val="Tahoma"/>
            <family val="2"/>
          </rPr>
          <t>Windows User:</t>
        </r>
        <r>
          <rPr>
            <sz val="9"/>
            <color indexed="81"/>
            <rFont val="Tahoma"/>
            <family val="2"/>
          </rPr>
          <t xml:space="preserve">
10/02/21
075</t>
        </r>
      </text>
    </comment>
    <comment ref="AM70" authorId="0">
      <text>
        <r>
          <rPr>
            <b/>
            <sz val="9"/>
            <color indexed="81"/>
            <rFont val="Tahoma"/>
            <family val="2"/>
          </rPr>
          <t>Windows User:</t>
        </r>
        <r>
          <rPr>
            <sz val="9"/>
            <color indexed="81"/>
            <rFont val="Tahoma"/>
            <family val="2"/>
          </rPr>
          <t xml:space="preserve">
05/06/21
076
Janu + Feb/21
O/fee=5500 
T=16940</t>
        </r>
      </text>
    </comment>
    <comment ref="K71" authorId="0">
      <text>
        <r>
          <rPr>
            <b/>
            <sz val="9"/>
            <color indexed="81"/>
            <rFont val="Tahoma"/>
            <family val="2"/>
          </rPr>
          <t>Windows User:</t>
        </r>
        <r>
          <rPr>
            <sz val="9"/>
            <color indexed="81"/>
            <rFont val="Tahoma"/>
            <family val="2"/>
          </rPr>
          <t xml:space="preserve">
07/09/2020
2,000/-</t>
        </r>
      </text>
    </comment>
    <comment ref="M71" authorId="0">
      <text>
        <r>
          <rPr>
            <b/>
            <sz val="9"/>
            <color indexed="81"/>
            <rFont val="Tahoma"/>
            <family val="2"/>
          </rPr>
          <t>Windows User:</t>
        </r>
        <r>
          <rPr>
            <sz val="9"/>
            <color indexed="81"/>
            <rFont val="Tahoma"/>
            <family val="2"/>
          </rPr>
          <t xml:space="preserve">
07/09/2020
2,000/-
14.09.2020
147
S/C=5,000/-
Dev-fee=500/-</t>
        </r>
      </text>
    </comment>
    <comment ref="O71" authorId="0">
      <text>
        <r>
          <rPr>
            <b/>
            <sz val="9"/>
            <color indexed="81"/>
            <rFont val="Tahoma"/>
            <family val="2"/>
          </rPr>
          <t>Windows User:</t>
        </r>
        <r>
          <rPr>
            <sz val="9"/>
            <color indexed="81"/>
            <rFont val="Tahoma"/>
            <family val="2"/>
          </rPr>
          <t xml:space="preserve">
14.09.2020
147
S/C=5,000/-
Dev-fee=500/-</t>
        </r>
      </text>
    </comment>
    <comment ref="Q71" authorId="0">
      <text>
        <r>
          <rPr>
            <b/>
            <sz val="9"/>
            <color indexed="81"/>
            <rFont val="Tahoma"/>
            <family val="2"/>
          </rPr>
          <t>Windows User:</t>
        </r>
        <r>
          <rPr>
            <sz val="9"/>
            <color indexed="81"/>
            <rFont val="Tahoma"/>
            <family val="2"/>
          </rPr>
          <t xml:space="preserve">
09/11/2020
By bkash =6,000/-
Nov=4620/-
O/fee=1380 Due=6,620
11/02/21
150
O/fee</t>
        </r>
      </text>
    </comment>
    <comment ref="W71" authorId="0">
      <text>
        <r>
          <rPr>
            <b/>
            <sz val="9"/>
            <color indexed="81"/>
            <rFont val="Tahoma"/>
            <family val="2"/>
          </rPr>
          <t>Windows User:</t>
        </r>
        <r>
          <rPr>
            <sz val="9"/>
            <color indexed="81"/>
            <rFont val="Tahoma"/>
            <family val="2"/>
          </rPr>
          <t xml:space="preserve">
10/10/2020
By bash
C=4620
H=2160
T=6780</t>
        </r>
      </text>
    </comment>
    <comment ref="Y71" authorId="0">
      <text>
        <r>
          <rPr>
            <b/>
            <sz val="9"/>
            <color indexed="81"/>
            <rFont val="Tahoma"/>
            <family val="2"/>
          </rPr>
          <t>Windows User:</t>
        </r>
        <r>
          <rPr>
            <sz val="9"/>
            <color indexed="81"/>
            <rFont val="Tahoma"/>
            <family val="2"/>
          </rPr>
          <t xml:space="preserve">
09/11/2020
By bkash
C=6,000/-
H=0
Nov=4620/-
O/fee=1380 Due=6,620</t>
        </r>
      </text>
    </comment>
    <comment ref="AA71" authorId="0">
      <text>
        <r>
          <rPr>
            <b/>
            <sz val="9"/>
            <color indexed="81"/>
            <rFont val="Tahoma"/>
            <family val="2"/>
          </rPr>
          <t>Windows User:</t>
        </r>
        <r>
          <rPr>
            <sz val="9"/>
            <color indexed="81"/>
            <rFont val="Tahoma"/>
            <family val="2"/>
          </rPr>
          <t xml:space="preserve">
14/12/2020
By bkash 
C=3680
H=4320
T=8,000/-
Dec/20
O/fee Due=7,560/-</t>
        </r>
      </text>
    </comment>
    <comment ref="AC71" authorId="0">
      <text>
        <r>
          <rPr>
            <b/>
            <sz val="9"/>
            <color indexed="81"/>
            <rFont val="Tahoma"/>
            <family val="2"/>
          </rPr>
          <t>Windows User:</t>
        </r>
        <r>
          <rPr>
            <sz val="9"/>
            <color indexed="81"/>
            <rFont val="Tahoma"/>
            <family val="2"/>
          </rPr>
          <t xml:space="preserve">
12/01/2021
By bkash
C=4620
H=2160
T=6780
Janu/21
O/fe due=6620</t>
        </r>
      </text>
    </comment>
    <comment ref="AE71" authorId="0">
      <text>
        <r>
          <rPr>
            <b/>
            <sz val="9"/>
            <color indexed="81"/>
            <rFont val="Tahoma"/>
            <family val="2"/>
          </rPr>
          <t>Windows User:</t>
        </r>
        <r>
          <rPr>
            <sz val="9"/>
            <color indexed="81"/>
            <rFont val="Tahoma"/>
            <family val="2"/>
          </rPr>
          <t xml:space="preserve">
11/02/21
149
O/fee 
Feb/21</t>
        </r>
      </text>
    </comment>
    <comment ref="AG71" authorId="0">
      <text>
        <r>
          <rPr>
            <b/>
            <sz val="9"/>
            <color indexed="81"/>
            <rFont val="Tahoma"/>
            <family val="2"/>
          </rPr>
          <t>Windows User:</t>
        </r>
        <r>
          <rPr>
            <sz val="9"/>
            <color indexed="81"/>
            <rFont val="Tahoma"/>
            <family val="2"/>
          </rPr>
          <t xml:space="preserve">
15/03/21
151
</t>
        </r>
      </text>
    </comment>
    <comment ref="AI71" authorId="0">
      <text>
        <r>
          <rPr>
            <b/>
            <sz val="9"/>
            <color indexed="81"/>
            <rFont val="Tahoma"/>
            <family val="2"/>
          </rPr>
          <t>Windows User:</t>
        </r>
        <r>
          <rPr>
            <sz val="9"/>
            <color indexed="81"/>
            <rFont val="Tahoma"/>
            <family val="2"/>
          </rPr>
          <t xml:space="preserve">
15/04/21
By bkash
C=4340
H=2160
T=6500</t>
        </r>
      </text>
    </comment>
    <comment ref="AK71" authorId="0">
      <text>
        <r>
          <rPr>
            <b/>
            <sz val="9"/>
            <color indexed="81"/>
            <rFont val="Tahoma"/>
            <family val="2"/>
          </rPr>
          <t>Windows User:</t>
        </r>
        <r>
          <rPr>
            <sz val="9"/>
            <color indexed="81"/>
            <rFont val="Tahoma"/>
            <family val="2"/>
          </rPr>
          <t xml:space="preserve">
23/05/21
By bksh
C=2660
H=2160
T=4820</t>
        </r>
      </text>
    </comment>
    <comment ref="K72" authorId="0">
      <text>
        <r>
          <rPr>
            <b/>
            <sz val="9"/>
            <color indexed="81"/>
            <rFont val="Tahoma"/>
            <family val="2"/>
          </rPr>
          <t>Windows User:</t>
        </r>
        <r>
          <rPr>
            <sz val="9"/>
            <color indexed="81"/>
            <rFont val="Tahoma"/>
            <family val="2"/>
          </rPr>
          <t xml:space="preserve">
07/09/2020
9,000/-</t>
        </r>
      </text>
    </comment>
    <comment ref="M72" authorId="0">
      <text>
        <r>
          <rPr>
            <b/>
            <sz val="9"/>
            <color indexed="81"/>
            <rFont val="Tahoma"/>
            <family val="2"/>
          </rPr>
          <t>Windows User:</t>
        </r>
        <r>
          <rPr>
            <sz val="9"/>
            <color indexed="81"/>
            <rFont val="Tahoma"/>
            <family val="2"/>
          </rPr>
          <t xml:space="preserve">
07/09/2020
9,000/-</t>
        </r>
      </text>
    </comment>
    <comment ref="O72" authorId="0">
      <text>
        <r>
          <rPr>
            <b/>
            <sz val="9"/>
            <color indexed="81"/>
            <rFont val="Tahoma"/>
            <family val="2"/>
          </rPr>
          <t>Windows User:</t>
        </r>
        <r>
          <rPr>
            <sz val="9"/>
            <color indexed="81"/>
            <rFont val="Tahoma"/>
            <family val="2"/>
          </rPr>
          <t xml:space="preserve">
07/09/2020
9,000/-</t>
        </r>
      </text>
    </comment>
    <comment ref="Q72" authorId="0">
      <text>
        <r>
          <rPr>
            <b/>
            <sz val="9"/>
            <color indexed="81"/>
            <rFont val="Tahoma"/>
            <family val="2"/>
          </rPr>
          <t>Windows User:</t>
        </r>
        <r>
          <rPr>
            <sz val="9"/>
            <color indexed="81"/>
            <rFont val="Tahoma"/>
            <family val="2"/>
          </rPr>
          <t xml:space="preserve">
07/09/2020
9,000/-
08/10/20
219
Ofee6500 Paid to Oct/20</t>
        </r>
      </text>
    </comment>
    <comment ref="W72" authorId="0">
      <text>
        <r>
          <rPr>
            <b/>
            <sz val="9"/>
            <color indexed="81"/>
            <rFont val="Tahoma"/>
            <family val="2"/>
          </rPr>
          <t>Windows User:</t>
        </r>
        <r>
          <rPr>
            <sz val="9"/>
            <color indexed="81"/>
            <rFont val="Tahoma"/>
            <family val="2"/>
          </rPr>
          <t xml:space="preserve">
08/10/20
219
O/fee=6500
Oct/20=4620</t>
        </r>
      </text>
    </comment>
    <comment ref="Y72" authorId="0">
      <text>
        <r>
          <rPr>
            <b/>
            <sz val="9"/>
            <color indexed="81"/>
            <rFont val="Tahoma"/>
            <family val="2"/>
          </rPr>
          <t>Windows User:</t>
        </r>
        <r>
          <rPr>
            <sz val="9"/>
            <color indexed="81"/>
            <rFont val="Tahoma"/>
            <family val="2"/>
          </rPr>
          <t xml:space="preserve">
10/11/2020
220
</t>
        </r>
      </text>
    </comment>
    <comment ref="AA72" authorId="0">
      <text>
        <r>
          <rPr>
            <b/>
            <sz val="9"/>
            <color indexed="81"/>
            <rFont val="Tahoma"/>
            <family val="2"/>
          </rPr>
          <t>Windows User:</t>
        </r>
        <r>
          <rPr>
            <sz val="9"/>
            <color indexed="81"/>
            <rFont val="Tahoma"/>
            <family val="2"/>
          </rPr>
          <t xml:space="preserve">
07/.12/2020
221
</t>
        </r>
      </text>
    </comment>
    <comment ref="AC72" authorId="0">
      <text>
        <r>
          <rPr>
            <b/>
            <sz val="9"/>
            <color indexed="81"/>
            <rFont val="Tahoma"/>
            <family val="2"/>
          </rPr>
          <t>Windows User:</t>
        </r>
        <r>
          <rPr>
            <sz val="9"/>
            <color indexed="81"/>
            <rFont val="Tahoma"/>
            <family val="2"/>
          </rPr>
          <t xml:space="preserve">
09/01/2021
222</t>
        </r>
      </text>
    </comment>
    <comment ref="AE72" authorId="0">
      <text>
        <r>
          <rPr>
            <b/>
            <sz val="9"/>
            <color indexed="81"/>
            <rFont val="Tahoma"/>
            <family val="2"/>
          </rPr>
          <t>Windows User:</t>
        </r>
        <r>
          <rPr>
            <sz val="9"/>
            <color indexed="81"/>
            <rFont val="Tahoma"/>
            <family val="2"/>
          </rPr>
          <t xml:space="preserve">
10/02/21
223</t>
        </r>
      </text>
    </comment>
    <comment ref="AG72" authorId="0">
      <text>
        <r>
          <rPr>
            <b/>
            <sz val="9"/>
            <color indexed="81"/>
            <rFont val="Tahoma"/>
            <family val="2"/>
          </rPr>
          <t>Windows User:</t>
        </r>
        <r>
          <rPr>
            <sz val="9"/>
            <color indexed="81"/>
            <rFont val="Tahoma"/>
            <family val="2"/>
          </rPr>
          <t xml:space="preserve">
10/03/21
224</t>
        </r>
      </text>
    </comment>
    <comment ref="AI72" authorId="0">
      <text>
        <r>
          <rPr>
            <b/>
            <sz val="9"/>
            <color indexed="81"/>
            <rFont val="Tahoma"/>
            <family val="2"/>
          </rPr>
          <t>Windows User:</t>
        </r>
        <r>
          <rPr>
            <sz val="9"/>
            <color indexed="81"/>
            <rFont val="Tahoma"/>
            <family val="2"/>
          </rPr>
          <t xml:space="preserve">
12/04/21
225</t>
        </r>
      </text>
    </comment>
    <comment ref="AK72" authorId="0">
      <text>
        <r>
          <rPr>
            <b/>
            <sz val="9"/>
            <color indexed="81"/>
            <rFont val="Tahoma"/>
            <family val="2"/>
          </rPr>
          <t>Windows User:</t>
        </r>
        <r>
          <rPr>
            <sz val="9"/>
            <color indexed="81"/>
            <rFont val="Tahoma"/>
            <family val="2"/>
          </rPr>
          <t xml:space="preserve">
06/05/21
226
</t>
        </r>
      </text>
    </comment>
    <comment ref="AM72" authorId="0">
      <text>
        <r>
          <rPr>
            <b/>
            <sz val="9"/>
            <color indexed="81"/>
            <rFont val="Tahoma"/>
            <family val="2"/>
          </rPr>
          <t>Windows User:</t>
        </r>
        <r>
          <rPr>
            <sz val="9"/>
            <color indexed="81"/>
            <rFont val="Tahoma"/>
            <family val="2"/>
          </rPr>
          <t xml:space="preserve">
03/06/21
227</t>
        </r>
      </text>
    </comment>
    <comment ref="K73" authorId="0">
      <text>
        <r>
          <rPr>
            <b/>
            <sz val="9"/>
            <color indexed="81"/>
            <rFont val="Tahoma"/>
            <family val="2"/>
          </rPr>
          <t>Windows User:</t>
        </r>
        <r>
          <rPr>
            <sz val="9"/>
            <color indexed="81"/>
            <rFont val="Tahoma"/>
            <family val="2"/>
          </rPr>
          <t xml:space="preserve">
08/09/2020
9,000/-</t>
        </r>
      </text>
    </comment>
    <comment ref="M73" authorId="0">
      <text>
        <r>
          <rPr>
            <b/>
            <sz val="9"/>
            <color indexed="81"/>
            <rFont val="Tahoma"/>
            <family val="2"/>
          </rPr>
          <t>Windows User:</t>
        </r>
        <r>
          <rPr>
            <sz val="9"/>
            <color indexed="81"/>
            <rFont val="Tahoma"/>
            <family val="2"/>
          </rPr>
          <t xml:space="preserve">
08/09/2020
9,000/-</t>
        </r>
      </text>
    </comment>
    <comment ref="O73" authorId="0">
      <text>
        <r>
          <rPr>
            <b/>
            <sz val="9"/>
            <color indexed="81"/>
            <rFont val="Tahoma"/>
            <family val="2"/>
          </rPr>
          <t>Windows User:</t>
        </r>
        <r>
          <rPr>
            <sz val="9"/>
            <color indexed="81"/>
            <rFont val="Tahoma"/>
            <family val="2"/>
          </rPr>
          <t xml:space="preserve">
08/09/2020
9,000/-</t>
        </r>
      </text>
    </comment>
    <comment ref="Q73" authorId="0">
      <text>
        <r>
          <rPr>
            <b/>
            <sz val="9"/>
            <color indexed="81"/>
            <rFont val="Tahoma"/>
            <family val="2"/>
          </rPr>
          <t>Windows User:</t>
        </r>
        <r>
          <rPr>
            <sz val="9"/>
            <color indexed="81"/>
            <rFont val="Tahoma"/>
            <family val="2"/>
          </rPr>
          <t xml:space="preserve">
08/09/2020
9,000/-
08/10/20
O/fee=6500
paid to Oct/20</t>
        </r>
      </text>
    </comment>
    <comment ref="W73" authorId="0">
      <text>
        <r>
          <rPr>
            <b/>
            <sz val="9"/>
            <color indexed="81"/>
            <rFont val="Tahoma"/>
            <family val="2"/>
          </rPr>
          <t>Windows User:</t>
        </r>
        <r>
          <rPr>
            <sz val="9"/>
            <color indexed="81"/>
            <rFont val="Tahoma"/>
            <family val="2"/>
          </rPr>
          <t xml:space="preserve">
08/10/20
1323
O/fee=6500
Oct=4620</t>
        </r>
      </text>
    </comment>
    <comment ref="Y73" authorId="0">
      <text>
        <r>
          <rPr>
            <b/>
            <sz val="9"/>
            <color indexed="81"/>
            <rFont val="Tahoma"/>
            <family val="2"/>
          </rPr>
          <t>Windows User:</t>
        </r>
        <r>
          <rPr>
            <sz val="9"/>
            <color indexed="81"/>
            <rFont val="Tahoma"/>
            <family val="2"/>
          </rPr>
          <t xml:space="preserve">
05/11/2020
1324
Nov/2020</t>
        </r>
      </text>
    </comment>
    <comment ref="AA73" authorId="0">
      <text>
        <r>
          <rPr>
            <b/>
            <sz val="9"/>
            <color indexed="81"/>
            <rFont val="Tahoma"/>
            <family val="2"/>
          </rPr>
          <t>Windows User:</t>
        </r>
        <r>
          <rPr>
            <sz val="9"/>
            <color indexed="81"/>
            <rFont val="Tahoma"/>
            <family val="2"/>
          </rPr>
          <t xml:space="preserve">
06/12/2020
1325
</t>
        </r>
      </text>
    </comment>
    <comment ref="AC73" authorId="0">
      <text>
        <r>
          <rPr>
            <b/>
            <sz val="9"/>
            <color indexed="81"/>
            <rFont val="Tahoma"/>
            <family val="2"/>
          </rPr>
          <t>Windows User:</t>
        </r>
        <r>
          <rPr>
            <sz val="9"/>
            <color indexed="81"/>
            <rFont val="Tahoma"/>
            <family val="2"/>
          </rPr>
          <t xml:space="preserve">
27/01/21
1326
</t>
        </r>
      </text>
    </comment>
    <comment ref="AK73" authorId="0">
      <text>
        <r>
          <rPr>
            <b/>
            <sz val="9"/>
            <color indexed="81"/>
            <rFont val="Tahoma"/>
            <family val="2"/>
          </rPr>
          <t>Windows User:</t>
        </r>
        <r>
          <rPr>
            <sz val="9"/>
            <color indexed="81"/>
            <rFont val="Tahoma"/>
            <family val="2"/>
          </rPr>
          <t xml:space="preserve">
02/05/21
by bkash
C=9240
H=3900</t>
        </r>
      </text>
    </comment>
    <comment ref="G74" authorId="0">
      <text>
        <r>
          <rPr>
            <b/>
            <sz val="9"/>
            <color indexed="81"/>
            <rFont val="Tahoma"/>
            <family val="2"/>
          </rPr>
          <t xml:space="preserve">Windows User:
</t>
        </r>
        <r>
          <rPr>
            <sz val="9"/>
            <color indexed="81"/>
            <rFont val="Tahoma"/>
            <family val="2"/>
          </rPr>
          <t xml:space="preserve">Note= 168
Tuition Fee  + Hostel Fee 
Full Less.
</t>
        </r>
      </text>
    </comment>
    <comment ref="K74" authorId="0">
      <text>
        <r>
          <rPr>
            <b/>
            <sz val="9"/>
            <color indexed="81"/>
            <rFont val="Tahoma"/>
            <family val="2"/>
          </rPr>
          <t>Windows User:</t>
        </r>
        <r>
          <rPr>
            <sz val="9"/>
            <color indexed="81"/>
            <rFont val="Tahoma"/>
            <family val="2"/>
          </rPr>
          <t xml:space="preserve">
08/09/2020
9,000/-</t>
        </r>
      </text>
    </comment>
    <comment ref="M74" authorId="0">
      <text>
        <r>
          <rPr>
            <b/>
            <sz val="9"/>
            <color indexed="81"/>
            <rFont val="Tahoma"/>
            <family val="2"/>
          </rPr>
          <t>Windows User:</t>
        </r>
        <r>
          <rPr>
            <sz val="9"/>
            <color indexed="81"/>
            <rFont val="Tahoma"/>
            <family val="2"/>
          </rPr>
          <t xml:space="preserve">
08/09/2020
9,000/-</t>
        </r>
      </text>
    </comment>
    <comment ref="O74" authorId="0">
      <text>
        <r>
          <rPr>
            <b/>
            <sz val="9"/>
            <color indexed="81"/>
            <rFont val="Tahoma"/>
            <family val="2"/>
          </rPr>
          <t>Windows User:</t>
        </r>
        <r>
          <rPr>
            <sz val="9"/>
            <color indexed="81"/>
            <rFont val="Tahoma"/>
            <family val="2"/>
          </rPr>
          <t xml:space="preserve">
08/09/2020
9,000/-</t>
        </r>
      </text>
    </comment>
    <comment ref="Q74" authorId="0">
      <text>
        <r>
          <rPr>
            <b/>
            <sz val="9"/>
            <color indexed="81"/>
            <rFont val="Tahoma"/>
            <family val="2"/>
          </rPr>
          <t>Windows User:</t>
        </r>
        <r>
          <rPr>
            <sz val="9"/>
            <color indexed="81"/>
            <rFont val="Tahoma"/>
            <family val="2"/>
          </rPr>
          <t xml:space="preserve">
08/09/2020
9,000/-</t>
        </r>
      </text>
    </comment>
    <comment ref="K75" authorId="0">
      <text>
        <r>
          <rPr>
            <b/>
            <sz val="9"/>
            <color indexed="81"/>
            <rFont val="Tahoma"/>
            <family val="2"/>
          </rPr>
          <t>Windows User:</t>
        </r>
        <r>
          <rPr>
            <sz val="9"/>
            <color indexed="81"/>
            <rFont val="Tahoma"/>
            <family val="2"/>
          </rPr>
          <t xml:space="preserve">
09/09/2020
15,500/-</t>
        </r>
      </text>
    </comment>
    <comment ref="M75" authorId="0">
      <text>
        <r>
          <rPr>
            <b/>
            <sz val="9"/>
            <color indexed="81"/>
            <rFont val="Tahoma"/>
            <family val="2"/>
          </rPr>
          <t>Windows User:</t>
        </r>
        <r>
          <rPr>
            <sz val="9"/>
            <color indexed="81"/>
            <rFont val="Tahoma"/>
            <family val="2"/>
          </rPr>
          <t xml:space="preserve">
09/09/2020
15,500/-</t>
        </r>
      </text>
    </comment>
    <comment ref="O75" authorId="0">
      <text>
        <r>
          <rPr>
            <b/>
            <sz val="9"/>
            <color indexed="81"/>
            <rFont val="Tahoma"/>
            <family val="2"/>
          </rPr>
          <t>Windows User:</t>
        </r>
        <r>
          <rPr>
            <sz val="9"/>
            <color indexed="81"/>
            <rFont val="Tahoma"/>
            <family val="2"/>
          </rPr>
          <t xml:space="preserve">
09/09/2020
15,500/-</t>
        </r>
      </text>
    </comment>
    <comment ref="Q75" authorId="0">
      <text>
        <r>
          <rPr>
            <b/>
            <sz val="9"/>
            <color indexed="81"/>
            <rFont val="Tahoma"/>
            <family val="2"/>
          </rPr>
          <t>Windows User:</t>
        </r>
        <r>
          <rPr>
            <sz val="9"/>
            <color indexed="81"/>
            <rFont val="Tahoma"/>
            <family val="2"/>
          </rPr>
          <t xml:space="preserve">
09/09/2020
15,500/-</t>
        </r>
      </text>
    </comment>
    <comment ref="W75" authorId="0">
      <text>
        <r>
          <rPr>
            <b/>
            <sz val="9"/>
            <color indexed="81"/>
            <rFont val="Tahoma"/>
            <family val="2"/>
          </rPr>
          <t>Windows User:</t>
        </r>
        <r>
          <rPr>
            <sz val="9"/>
            <color indexed="81"/>
            <rFont val="Tahoma"/>
            <family val="2"/>
          </rPr>
          <t xml:space="preserve">
08/10/20
2912
</t>
        </r>
      </text>
    </comment>
    <comment ref="Y75" authorId="0">
      <text>
        <r>
          <rPr>
            <b/>
            <sz val="9"/>
            <color indexed="81"/>
            <rFont val="Tahoma"/>
            <family val="2"/>
          </rPr>
          <t>Windows User:</t>
        </r>
        <r>
          <rPr>
            <sz val="9"/>
            <color indexed="81"/>
            <rFont val="Tahoma"/>
            <family val="2"/>
          </rPr>
          <t xml:space="preserve">
03/11/2020
2913
</t>
        </r>
      </text>
    </comment>
    <comment ref="AA75" authorId="0">
      <text>
        <r>
          <rPr>
            <b/>
            <sz val="9"/>
            <color indexed="81"/>
            <rFont val="Tahoma"/>
            <family val="2"/>
          </rPr>
          <t>Windows User:</t>
        </r>
        <r>
          <rPr>
            <sz val="9"/>
            <color indexed="81"/>
            <rFont val="Tahoma"/>
            <family val="2"/>
          </rPr>
          <t xml:space="preserve">
06/12/2020
2914
</t>
        </r>
      </text>
    </comment>
    <comment ref="AC75" authorId="0">
      <text>
        <r>
          <rPr>
            <b/>
            <sz val="9"/>
            <color indexed="81"/>
            <rFont val="Tahoma"/>
            <family val="2"/>
          </rPr>
          <t>Windows User:</t>
        </r>
        <r>
          <rPr>
            <sz val="9"/>
            <color indexed="81"/>
            <rFont val="Tahoma"/>
            <family val="2"/>
          </rPr>
          <t xml:space="preserve">
06/01/2021
2915
25/01/21
2916
Feb/21
Paid in Janu/21</t>
        </r>
      </text>
    </comment>
    <comment ref="AE75" authorId="0">
      <text>
        <r>
          <rPr>
            <b/>
            <sz val="9"/>
            <color indexed="81"/>
            <rFont val="Tahoma"/>
            <family val="2"/>
          </rPr>
          <t>Windows User:</t>
        </r>
        <r>
          <rPr>
            <sz val="9"/>
            <color indexed="81"/>
            <rFont val="Tahoma"/>
            <family val="2"/>
          </rPr>
          <t xml:space="preserve">
25/01/21
2916
Feb/21
Paid in Janu/21</t>
        </r>
      </text>
    </comment>
    <comment ref="AG75" authorId="0">
      <text>
        <r>
          <rPr>
            <b/>
            <sz val="9"/>
            <color indexed="81"/>
            <rFont val="Tahoma"/>
            <family val="2"/>
          </rPr>
          <t>Windows User:</t>
        </r>
        <r>
          <rPr>
            <sz val="9"/>
            <color indexed="81"/>
            <rFont val="Tahoma"/>
            <family val="2"/>
          </rPr>
          <t xml:space="preserve">
06/03/21
2917</t>
        </r>
      </text>
    </comment>
    <comment ref="AI75" authorId="0">
      <text>
        <r>
          <rPr>
            <b/>
            <sz val="9"/>
            <color indexed="81"/>
            <rFont val="Tahoma"/>
            <family val="2"/>
          </rPr>
          <t>Windows User:</t>
        </r>
        <r>
          <rPr>
            <sz val="9"/>
            <color indexed="81"/>
            <rFont val="Tahoma"/>
            <family val="2"/>
          </rPr>
          <t xml:space="preserve">
03/04/2021
2918
</t>
        </r>
      </text>
    </comment>
    <comment ref="AK75" authorId="0">
      <text>
        <r>
          <rPr>
            <b/>
            <sz val="9"/>
            <color indexed="81"/>
            <rFont val="Tahoma"/>
            <family val="2"/>
          </rPr>
          <t>Windows User:</t>
        </r>
        <r>
          <rPr>
            <sz val="9"/>
            <color indexed="81"/>
            <rFont val="Tahoma"/>
            <family val="2"/>
          </rPr>
          <t xml:space="preserve">
05/05/21
2919</t>
        </r>
      </text>
    </comment>
    <comment ref="AM75" authorId="0">
      <text>
        <r>
          <rPr>
            <b/>
            <sz val="9"/>
            <color indexed="81"/>
            <rFont val="Tahoma"/>
            <family val="2"/>
          </rPr>
          <t>Windows User:</t>
        </r>
        <r>
          <rPr>
            <sz val="9"/>
            <color indexed="81"/>
            <rFont val="Tahoma"/>
            <family val="2"/>
          </rPr>
          <t xml:space="preserve">
03/06/21
2920</t>
        </r>
      </text>
    </comment>
    <comment ref="K76" authorId="0">
      <text>
        <r>
          <rPr>
            <b/>
            <sz val="9"/>
            <color indexed="81"/>
            <rFont val="Tahoma"/>
            <family val="2"/>
          </rPr>
          <t>Windows User:</t>
        </r>
        <r>
          <rPr>
            <sz val="9"/>
            <color indexed="81"/>
            <rFont val="Tahoma"/>
            <family val="2"/>
          </rPr>
          <t xml:space="preserve">
09/09/2020
9,000/-</t>
        </r>
      </text>
    </comment>
    <comment ref="M76" authorId="0">
      <text>
        <r>
          <rPr>
            <b/>
            <sz val="9"/>
            <color indexed="81"/>
            <rFont val="Tahoma"/>
            <family val="2"/>
          </rPr>
          <t>Windows User:</t>
        </r>
        <r>
          <rPr>
            <sz val="9"/>
            <color indexed="81"/>
            <rFont val="Tahoma"/>
            <family val="2"/>
          </rPr>
          <t xml:space="preserve">
09/09/2020
9,000/-</t>
        </r>
      </text>
    </comment>
    <comment ref="O76" authorId="0">
      <text>
        <r>
          <rPr>
            <b/>
            <sz val="9"/>
            <color indexed="81"/>
            <rFont val="Tahoma"/>
            <family val="2"/>
          </rPr>
          <t>Windows User:</t>
        </r>
        <r>
          <rPr>
            <sz val="9"/>
            <color indexed="81"/>
            <rFont val="Tahoma"/>
            <family val="2"/>
          </rPr>
          <t xml:space="preserve">
09/09/2020
9,000/-</t>
        </r>
      </text>
    </comment>
    <comment ref="Q76" authorId="0">
      <text>
        <r>
          <rPr>
            <b/>
            <sz val="9"/>
            <color indexed="81"/>
            <rFont val="Tahoma"/>
            <family val="2"/>
          </rPr>
          <t>Windows User:</t>
        </r>
        <r>
          <rPr>
            <sz val="9"/>
            <color indexed="81"/>
            <rFont val="Tahoma"/>
            <family val="2"/>
          </rPr>
          <t xml:space="preserve">
09/09/2020
9,000/-</t>
        </r>
      </text>
    </comment>
    <comment ref="W76" authorId="0">
      <text>
        <r>
          <rPr>
            <b/>
            <sz val="9"/>
            <color indexed="81"/>
            <rFont val="Tahoma"/>
            <family val="2"/>
          </rPr>
          <t>Windows User:</t>
        </r>
        <r>
          <rPr>
            <sz val="9"/>
            <color indexed="81"/>
            <rFont val="Tahoma"/>
            <family val="2"/>
          </rPr>
          <t xml:space="preserve">
10/10/2020
By bash
C=11120
H=2040
T=13160</t>
        </r>
      </text>
    </comment>
    <comment ref="Y76" authorId="0">
      <text>
        <r>
          <rPr>
            <b/>
            <sz val="9"/>
            <color indexed="81"/>
            <rFont val="Tahoma"/>
            <family val="2"/>
          </rPr>
          <t>Windows User:</t>
        </r>
        <r>
          <rPr>
            <sz val="9"/>
            <color indexed="81"/>
            <rFont val="Tahoma"/>
            <family val="2"/>
          </rPr>
          <t xml:space="preserve">
22/12/2020
40676
Nov + Dec/20
Paid in Dec/20</t>
        </r>
      </text>
    </comment>
    <comment ref="AA76" authorId="0">
      <text>
        <r>
          <rPr>
            <b/>
            <sz val="9"/>
            <color indexed="81"/>
            <rFont val="Tahoma"/>
            <family val="2"/>
          </rPr>
          <t>Windows User:</t>
        </r>
        <r>
          <rPr>
            <sz val="9"/>
            <color indexed="81"/>
            <rFont val="Tahoma"/>
            <family val="2"/>
          </rPr>
          <t xml:space="preserve">
22/12/2020
40676
Nov + Dec/20
Paid in Dec/20</t>
        </r>
      </text>
    </comment>
    <comment ref="AC76" authorId="0">
      <text>
        <r>
          <rPr>
            <b/>
            <sz val="9"/>
            <color indexed="81"/>
            <rFont val="Tahoma"/>
            <family val="2"/>
          </rPr>
          <t>Windows User:</t>
        </r>
        <r>
          <rPr>
            <sz val="9"/>
            <color indexed="81"/>
            <rFont val="Tahoma"/>
            <family val="2"/>
          </rPr>
          <t xml:space="preserve">
26/01/21
2214</t>
        </r>
      </text>
    </comment>
    <comment ref="G77" authorId="0">
      <text>
        <r>
          <rPr>
            <b/>
            <sz val="9"/>
            <color indexed="81"/>
            <rFont val="Tahoma"/>
            <family val="2"/>
          </rPr>
          <t>Windows User:</t>
        </r>
        <r>
          <rPr>
            <sz val="9"/>
            <color indexed="81"/>
            <rFont val="Tahoma"/>
            <family val="2"/>
          </rPr>
          <t xml:space="preserve">
Less-2,000/-</t>
        </r>
      </text>
    </comment>
    <comment ref="K77" authorId="0">
      <text>
        <r>
          <rPr>
            <b/>
            <sz val="9"/>
            <color indexed="81"/>
            <rFont val="Tahoma"/>
            <family val="2"/>
          </rPr>
          <t>Windows User:</t>
        </r>
        <r>
          <rPr>
            <sz val="9"/>
            <color indexed="81"/>
            <rFont val="Tahoma"/>
            <family val="2"/>
          </rPr>
          <t xml:space="preserve">
10/09/2020
9,000/-</t>
        </r>
      </text>
    </comment>
    <comment ref="M77" authorId="0">
      <text>
        <r>
          <rPr>
            <b/>
            <sz val="9"/>
            <color indexed="81"/>
            <rFont val="Tahoma"/>
            <family val="2"/>
          </rPr>
          <t>Windows User:</t>
        </r>
        <r>
          <rPr>
            <sz val="9"/>
            <color indexed="81"/>
            <rFont val="Tahoma"/>
            <family val="2"/>
          </rPr>
          <t xml:space="preserve">
10/09/2020
9,000/-</t>
        </r>
      </text>
    </comment>
    <comment ref="O77" authorId="0">
      <text>
        <r>
          <rPr>
            <b/>
            <sz val="9"/>
            <color indexed="81"/>
            <rFont val="Tahoma"/>
            <family val="2"/>
          </rPr>
          <t>Windows User:</t>
        </r>
        <r>
          <rPr>
            <sz val="9"/>
            <color indexed="81"/>
            <rFont val="Tahoma"/>
            <family val="2"/>
          </rPr>
          <t xml:space="preserve">
10/09/2020
9,000/-</t>
        </r>
      </text>
    </comment>
    <comment ref="Q77" authorId="0">
      <text>
        <r>
          <rPr>
            <b/>
            <sz val="9"/>
            <color indexed="81"/>
            <rFont val="Tahoma"/>
            <family val="2"/>
          </rPr>
          <t>Windows User:</t>
        </r>
        <r>
          <rPr>
            <sz val="9"/>
            <color indexed="81"/>
            <rFont val="Tahoma"/>
            <family val="2"/>
          </rPr>
          <t xml:space="preserve">
13/09/2020
9,000/-
26/01/21
2598
O/fee=6500
Nov to Janu/21
Paid in Janu/21</t>
        </r>
      </text>
    </comment>
    <comment ref="W77" authorId="0">
      <text>
        <r>
          <rPr>
            <b/>
            <sz val="9"/>
            <color indexed="81"/>
            <rFont val="Tahoma"/>
            <family val="2"/>
          </rPr>
          <t>Windows User:</t>
        </r>
        <r>
          <rPr>
            <sz val="9"/>
            <color indexed="81"/>
            <rFont val="Tahoma"/>
            <family val="2"/>
          </rPr>
          <t xml:space="preserve">
10/10/2020
By bash
C=3220
H=1950
T=5170</t>
        </r>
      </text>
    </comment>
    <comment ref="Y77" authorId="0">
      <text>
        <r>
          <rPr>
            <b/>
            <sz val="9"/>
            <color indexed="81"/>
            <rFont val="Tahoma"/>
            <family val="2"/>
          </rPr>
          <t>Windows User:</t>
        </r>
        <r>
          <rPr>
            <sz val="9"/>
            <color indexed="81"/>
            <rFont val="Tahoma"/>
            <family val="2"/>
          </rPr>
          <t xml:space="preserve">
26/01/21
2598
O/fee=6500
Nov to Janu/21
Paid in Janu/21</t>
        </r>
      </text>
    </comment>
    <comment ref="AA77" authorId="0">
      <text>
        <r>
          <rPr>
            <b/>
            <sz val="9"/>
            <color indexed="81"/>
            <rFont val="Tahoma"/>
            <family val="2"/>
          </rPr>
          <t>Windows User:</t>
        </r>
        <r>
          <rPr>
            <sz val="9"/>
            <color indexed="81"/>
            <rFont val="Tahoma"/>
            <family val="2"/>
          </rPr>
          <t xml:space="preserve">
26/01/21
2598
O/fee=6500
Nov to Janu/21
Paid in Janu/21</t>
        </r>
      </text>
    </comment>
    <comment ref="AC77" authorId="0">
      <text>
        <r>
          <rPr>
            <b/>
            <sz val="9"/>
            <color indexed="81"/>
            <rFont val="Tahoma"/>
            <family val="2"/>
          </rPr>
          <t>Windows User:</t>
        </r>
        <r>
          <rPr>
            <sz val="9"/>
            <color indexed="81"/>
            <rFont val="Tahoma"/>
            <family val="2"/>
          </rPr>
          <t xml:space="preserve">
26/01/21
2598
O/fee=6500
Nov to Janu/21
Paid in Janu/21</t>
        </r>
      </text>
    </comment>
    <comment ref="AE77" authorId="0">
      <text>
        <r>
          <rPr>
            <b/>
            <sz val="9"/>
            <color indexed="81"/>
            <rFont val="Tahoma"/>
            <family val="2"/>
          </rPr>
          <t>Windows User:</t>
        </r>
        <r>
          <rPr>
            <sz val="9"/>
            <color indexed="81"/>
            <rFont val="Tahoma"/>
            <family val="2"/>
          </rPr>
          <t xml:space="preserve">
11/02/21
2599</t>
        </r>
      </text>
    </comment>
    <comment ref="AM77" authorId="0">
      <text>
        <r>
          <rPr>
            <b/>
            <sz val="9"/>
            <color indexed="81"/>
            <rFont val="Tahoma"/>
            <family val="2"/>
          </rPr>
          <t>Windows User:</t>
        </r>
        <r>
          <rPr>
            <sz val="9"/>
            <color indexed="81"/>
            <rFont val="Tahoma"/>
            <family val="2"/>
          </rPr>
          <t xml:space="preserve">
02/06/21
2600
Up to june/21</t>
        </r>
      </text>
    </comment>
    <comment ref="G78" authorId="0">
      <text>
        <r>
          <rPr>
            <b/>
            <sz val="9"/>
            <color indexed="81"/>
            <rFont val="Tahoma"/>
            <family val="2"/>
          </rPr>
          <t>Windows User:</t>
        </r>
        <r>
          <rPr>
            <sz val="9"/>
            <color indexed="81"/>
            <rFont val="Tahoma"/>
            <family val="2"/>
          </rPr>
          <t xml:space="preserve">
Less-2,000/-</t>
        </r>
      </text>
    </comment>
    <comment ref="K78" authorId="0">
      <text>
        <r>
          <rPr>
            <b/>
            <sz val="9"/>
            <color indexed="81"/>
            <rFont val="Tahoma"/>
            <family val="2"/>
          </rPr>
          <t>Windows User:</t>
        </r>
        <r>
          <rPr>
            <sz val="9"/>
            <color indexed="81"/>
            <rFont val="Tahoma"/>
            <family val="2"/>
          </rPr>
          <t xml:space="preserve">
10/09/2020
15,500/-</t>
        </r>
      </text>
    </comment>
    <comment ref="M78" authorId="0">
      <text>
        <r>
          <rPr>
            <b/>
            <sz val="9"/>
            <color indexed="81"/>
            <rFont val="Tahoma"/>
            <family val="2"/>
          </rPr>
          <t>Windows User:</t>
        </r>
        <r>
          <rPr>
            <sz val="9"/>
            <color indexed="81"/>
            <rFont val="Tahoma"/>
            <family val="2"/>
          </rPr>
          <t xml:space="preserve">
10/09/2020
15,500/-</t>
        </r>
      </text>
    </comment>
    <comment ref="O78" authorId="0">
      <text>
        <r>
          <rPr>
            <b/>
            <sz val="9"/>
            <color indexed="81"/>
            <rFont val="Tahoma"/>
            <family val="2"/>
          </rPr>
          <t>Windows User:</t>
        </r>
        <r>
          <rPr>
            <sz val="9"/>
            <color indexed="81"/>
            <rFont val="Tahoma"/>
            <family val="2"/>
          </rPr>
          <t xml:space="preserve">
10/09/2020
15,500/-</t>
        </r>
      </text>
    </comment>
    <comment ref="Q78" authorId="0">
      <text>
        <r>
          <rPr>
            <b/>
            <sz val="9"/>
            <color indexed="81"/>
            <rFont val="Tahoma"/>
            <family val="2"/>
          </rPr>
          <t>Windows User:</t>
        </r>
        <r>
          <rPr>
            <sz val="9"/>
            <color indexed="81"/>
            <rFont val="Tahoma"/>
            <family val="2"/>
          </rPr>
          <t xml:space="preserve">
10/09/2020
15,500/-</t>
        </r>
      </text>
    </comment>
    <comment ref="W78" authorId="0">
      <text>
        <r>
          <rPr>
            <b/>
            <sz val="9"/>
            <color indexed="81"/>
            <rFont val="Tahoma"/>
            <family val="2"/>
          </rPr>
          <t>Windows User:</t>
        </r>
        <r>
          <rPr>
            <sz val="9"/>
            <color indexed="81"/>
            <rFont val="Tahoma"/>
            <family val="2"/>
          </rPr>
          <t xml:space="preserve">
08/10/20
2623
</t>
        </r>
      </text>
    </comment>
    <comment ref="Y78" authorId="0">
      <text>
        <r>
          <rPr>
            <b/>
            <sz val="9"/>
            <color indexed="81"/>
            <rFont val="Tahoma"/>
            <family val="2"/>
          </rPr>
          <t>Windows User:</t>
        </r>
        <r>
          <rPr>
            <sz val="9"/>
            <color indexed="81"/>
            <rFont val="Tahoma"/>
            <family val="2"/>
          </rPr>
          <t xml:space="preserve">
09/11/2020
2624
</t>
        </r>
      </text>
    </comment>
    <comment ref="AA78" authorId="0">
      <text>
        <r>
          <rPr>
            <b/>
            <sz val="9"/>
            <color indexed="81"/>
            <rFont val="Tahoma"/>
            <family val="2"/>
          </rPr>
          <t>Windows User:</t>
        </r>
        <r>
          <rPr>
            <sz val="9"/>
            <color indexed="81"/>
            <rFont val="Tahoma"/>
            <family val="2"/>
          </rPr>
          <t xml:space="preserve">
06/12/2020
2625</t>
        </r>
      </text>
    </comment>
    <comment ref="AC78" authorId="0">
      <text>
        <r>
          <rPr>
            <b/>
            <sz val="9"/>
            <color indexed="81"/>
            <rFont val="Tahoma"/>
            <family val="2"/>
          </rPr>
          <t>Windows User:</t>
        </r>
        <r>
          <rPr>
            <sz val="9"/>
            <color indexed="81"/>
            <rFont val="Tahoma"/>
            <family val="2"/>
          </rPr>
          <t xml:space="preserve">
06/01/2021
2626</t>
        </r>
      </text>
    </comment>
    <comment ref="AE78" authorId="0">
      <text>
        <r>
          <rPr>
            <b/>
            <sz val="9"/>
            <color indexed="81"/>
            <rFont val="Tahoma"/>
            <family val="2"/>
          </rPr>
          <t>Windows User:</t>
        </r>
        <r>
          <rPr>
            <sz val="9"/>
            <color indexed="81"/>
            <rFont val="Tahoma"/>
            <family val="2"/>
          </rPr>
          <t xml:space="preserve">
09/02/21
2627</t>
        </r>
      </text>
    </comment>
    <comment ref="AG78" authorId="0">
      <text>
        <r>
          <rPr>
            <b/>
            <sz val="9"/>
            <color indexed="81"/>
            <rFont val="Tahoma"/>
            <family val="2"/>
          </rPr>
          <t>Windows User:</t>
        </r>
        <r>
          <rPr>
            <sz val="9"/>
            <color indexed="81"/>
            <rFont val="Tahoma"/>
            <family val="2"/>
          </rPr>
          <t xml:space="preserve">
07/03/21
2628</t>
        </r>
      </text>
    </comment>
    <comment ref="AI78" authorId="0">
      <text>
        <r>
          <rPr>
            <b/>
            <sz val="9"/>
            <color indexed="81"/>
            <rFont val="Tahoma"/>
            <family val="2"/>
          </rPr>
          <t>Windows User:</t>
        </r>
        <r>
          <rPr>
            <sz val="9"/>
            <color indexed="81"/>
            <rFont val="Tahoma"/>
            <family val="2"/>
          </rPr>
          <t xml:space="preserve">
06/04/2021
2629
</t>
        </r>
      </text>
    </comment>
    <comment ref="AK78" authorId="0">
      <text>
        <r>
          <rPr>
            <b/>
            <sz val="9"/>
            <color indexed="81"/>
            <rFont val="Tahoma"/>
            <family val="2"/>
          </rPr>
          <t>Windows User:</t>
        </r>
        <r>
          <rPr>
            <sz val="9"/>
            <color indexed="81"/>
            <rFont val="Tahoma"/>
            <family val="2"/>
          </rPr>
          <t xml:space="preserve">
05/05/21
2630</t>
        </r>
      </text>
    </comment>
    <comment ref="AM78" authorId="0">
      <text>
        <r>
          <rPr>
            <b/>
            <sz val="9"/>
            <color indexed="81"/>
            <rFont val="Tahoma"/>
            <family val="2"/>
          </rPr>
          <t>Windows User:</t>
        </r>
        <r>
          <rPr>
            <sz val="9"/>
            <color indexed="81"/>
            <rFont val="Tahoma"/>
            <family val="2"/>
          </rPr>
          <t xml:space="preserve">
06/06/21
2631
June/21</t>
        </r>
      </text>
    </comment>
    <comment ref="K79" authorId="0">
      <text>
        <r>
          <rPr>
            <b/>
            <sz val="9"/>
            <color indexed="81"/>
            <rFont val="Tahoma"/>
            <family val="2"/>
          </rPr>
          <t>Windows User:</t>
        </r>
        <r>
          <rPr>
            <sz val="9"/>
            <color indexed="81"/>
            <rFont val="Tahoma"/>
            <family val="2"/>
          </rPr>
          <t xml:space="preserve">
10/09/2020
9,000/-</t>
        </r>
      </text>
    </comment>
    <comment ref="M79" authorId="0">
      <text>
        <r>
          <rPr>
            <b/>
            <sz val="9"/>
            <color indexed="81"/>
            <rFont val="Tahoma"/>
            <family val="2"/>
          </rPr>
          <t>Windows User:</t>
        </r>
        <r>
          <rPr>
            <sz val="9"/>
            <color indexed="81"/>
            <rFont val="Tahoma"/>
            <family val="2"/>
          </rPr>
          <t xml:space="preserve">
10/09/2020
9,000/-</t>
        </r>
      </text>
    </comment>
    <comment ref="O79" authorId="0">
      <text>
        <r>
          <rPr>
            <b/>
            <sz val="9"/>
            <color indexed="81"/>
            <rFont val="Tahoma"/>
            <family val="2"/>
          </rPr>
          <t>Windows User:</t>
        </r>
        <r>
          <rPr>
            <sz val="9"/>
            <color indexed="81"/>
            <rFont val="Tahoma"/>
            <family val="2"/>
          </rPr>
          <t xml:space="preserve">
10/09/2020
9,000/-</t>
        </r>
      </text>
    </comment>
    <comment ref="Q79" authorId="0">
      <text>
        <r>
          <rPr>
            <b/>
            <sz val="9"/>
            <color indexed="81"/>
            <rFont val="Tahoma"/>
            <family val="2"/>
          </rPr>
          <t>Windows User:</t>
        </r>
        <r>
          <rPr>
            <sz val="9"/>
            <color indexed="81"/>
            <rFont val="Tahoma"/>
            <family val="2"/>
          </rPr>
          <t xml:space="preserve">
10/09/2020
9,000/-</t>
        </r>
      </text>
    </comment>
    <comment ref="W79" authorId="0">
      <text>
        <r>
          <rPr>
            <b/>
            <sz val="9"/>
            <color indexed="81"/>
            <rFont val="Tahoma"/>
            <family val="2"/>
          </rPr>
          <t>Windows User:</t>
        </r>
        <r>
          <rPr>
            <sz val="9"/>
            <color indexed="81"/>
            <rFont val="Tahoma"/>
            <family val="2"/>
          </rPr>
          <t xml:space="preserve">
30/01/21
Oct=4620
Nov-4620
Dec=3280 Due=1360
Paid in Janu/21</t>
        </r>
      </text>
    </comment>
    <comment ref="Y79" authorId="0">
      <text>
        <r>
          <rPr>
            <b/>
            <sz val="9"/>
            <color indexed="81"/>
            <rFont val="Tahoma"/>
            <family val="2"/>
          </rPr>
          <t>Windows User:</t>
        </r>
        <r>
          <rPr>
            <sz val="9"/>
            <color indexed="81"/>
            <rFont val="Tahoma"/>
            <family val="2"/>
          </rPr>
          <t xml:space="preserve">
30/01/21
Oct=4620
Nov-4620
Dec=3280 Due=1360
Paid in Janu/21</t>
        </r>
      </text>
    </comment>
    <comment ref="AA79" authorId="0">
      <text>
        <r>
          <rPr>
            <b/>
            <sz val="9"/>
            <color indexed="81"/>
            <rFont val="Tahoma"/>
            <family val="2"/>
          </rPr>
          <t>Windows User:</t>
        </r>
        <r>
          <rPr>
            <sz val="9"/>
            <color indexed="81"/>
            <rFont val="Tahoma"/>
            <family val="2"/>
          </rPr>
          <t xml:space="preserve">
30/01/21
Oct=4620
Nov-4620
Dec=3280 Due=1360
Paid in Janu/21</t>
        </r>
      </text>
    </comment>
    <comment ref="AC79" authorId="0">
      <text>
        <r>
          <rPr>
            <b/>
            <sz val="9"/>
            <color indexed="81"/>
            <rFont val="Tahoma"/>
            <family val="2"/>
          </rPr>
          <t>Windows User:</t>
        </r>
        <r>
          <rPr>
            <sz val="9"/>
            <color indexed="81"/>
            <rFont val="Tahoma"/>
            <family val="2"/>
          </rPr>
          <t xml:space="preserve">
30/01/21
2647
Oct=4620
Nov-4620
Dec=3280 Due=1360
Paid in Janu/21</t>
        </r>
      </text>
    </comment>
    <comment ref="AM79" authorId="0">
      <text>
        <r>
          <rPr>
            <b/>
            <sz val="9"/>
            <color indexed="81"/>
            <rFont val="Tahoma"/>
            <family val="2"/>
          </rPr>
          <t>Windows User:</t>
        </r>
        <r>
          <rPr>
            <sz val="9"/>
            <color indexed="81"/>
            <rFont val="Tahoma"/>
            <family val="2"/>
          </rPr>
          <t xml:space="preserve">
07/06/21
2648
Fec/20</t>
        </r>
      </text>
    </comment>
    <comment ref="K80" authorId="0">
      <text>
        <r>
          <rPr>
            <b/>
            <sz val="9"/>
            <color indexed="81"/>
            <rFont val="Tahoma"/>
            <family val="2"/>
          </rPr>
          <t>Windows User:</t>
        </r>
        <r>
          <rPr>
            <sz val="9"/>
            <color indexed="81"/>
            <rFont val="Tahoma"/>
            <family val="2"/>
          </rPr>
          <t xml:space="preserve">
10/09/2020
9,000/-</t>
        </r>
      </text>
    </comment>
    <comment ref="M80" authorId="0">
      <text>
        <r>
          <rPr>
            <b/>
            <sz val="9"/>
            <color indexed="81"/>
            <rFont val="Tahoma"/>
            <family val="2"/>
          </rPr>
          <t>Windows User:</t>
        </r>
        <r>
          <rPr>
            <sz val="9"/>
            <color indexed="81"/>
            <rFont val="Tahoma"/>
            <family val="2"/>
          </rPr>
          <t xml:space="preserve">
10/09/2020
9,000/-</t>
        </r>
      </text>
    </comment>
    <comment ref="O80" authorId="0">
      <text>
        <r>
          <rPr>
            <b/>
            <sz val="9"/>
            <color indexed="81"/>
            <rFont val="Tahoma"/>
            <family val="2"/>
          </rPr>
          <t>Windows User:</t>
        </r>
        <r>
          <rPr>
            <sz val="9"/>
            <color indexed="81"/>
            <rFont val="Tahoma"/>
            <family val="2"/>
          </rPr>
          <t xml:space="preserve">
10/09/2020
9,000/-</t>
        </r>
      </text>
    </comment>
    <comment ref="Q80" authorId="0">
      <text>
        <r>
          <rPr>
            <b/>
            <sz val="9"/>
            <color indexed="81"/>
            <rFont val="Tahoma"/>
            <family val="2"/>
          </rPr>
          <t>Windows User:</t>
        </r>
        <r>
          <rPr>
            <sz val="9"/>
            <color indexed="81"/>
            <rFont val="Tahoma"/>
            <family val="2"/>
          </rPr>
          <t xml:space="preserve">
10/09/2020
9,000/-</t>
        </r>
      </text>
    </comment>
    <comment ref="W80" authorId="0">
      <text>
        <r>
          <rPr>
            <b/>
            <sz val="9"/>
            <color indexed="81"/>
            <rFont val="Tahoma"/>
            <family val="2"/>
          </rPr>
          <t>Windows User:</t>
        </r>
        <r>
          <rPr>
            <sz val="9"/>
            <color indexed="81"/>
            <rFont val="Tahoma"/>
            <family val="2"/>
          </rPr>
          <t xml:space="preserve">
30/01/21
2671
Oct=4620
Nov-4620
Dec=3280 Due=1360
Paid in Janu/21</t>
        </r>
      </text>
    </comment>
    <comment ref="Y80" authorId="0">
      <text>
        <r>
          <rPr>
            <b/>
            <sz val="9"/>
            <color indexed="81"/>
            <rFont val="Tahoma"/>
            <family val="2"/>
          </rPr>
          <t>Windows User:</t>
        </r>
        <r>
          <rPr>
            <sz val="9"/>
            <color indexed="81"/>
            <rFont val="Tahoma"/>
            <family val="2"/>
          </rPr>
          <t xml:space="preserve">
30/01/21
2671
Oct=4620
Nov-4620
Dec=3280 Due=1360
Paid in Janu/21</t>
        </r>
      </text>
    </comment>
    <comment ref="AA80" authorId="0">
      <text>
        <r>
          <rPr>
            <b/>
            <sz val="9"/>
            <color indexed="81"/>
            <rFont val="Tahoma"/>
            <family val="2"/>
          </rPr>
          <t>Windows User:</t>
        </r>
        <r>
          <rPr>
            <sz val="9"/>
            <color indexed="81"/>
            <rFont val="Tahoma"/>
            <family val="2"/>
          </rPr>
          <t xml:space="preserve">
30/01/21
2671
Oct=4620
Nov-4620
Dec=3280 Due=1360
Paid in Janu/21</t>
        </r>
      </text>
    </comment>
    <comment ref="AC80" authorId="0">
      <text>
        <r>
          <rPr>
            <b/>
            <sz val="9"/>
            <color indexed="81"/>
            <rFont val="Tahoma"/>
            <family val="2"/>
          </rPr>
          <t>Windows User:</t>
        </r>
        <r>
          <rPr>
            <sz val="9"/>
            <color indexed="81"/>
            <rFont val="Tahoma"/>
            <family val="2"/>
          </rPr>
          <t xml:space="preserve">
30/01/21
2671
Oct=4620
Nov-4620
Dec=3280 Due=1360
Paid in Janu/21</t>
        </r>
      </text>
    </comment>
    <comment ref="AM80" authorId="0">
      <text>
        <r>
          <rPr>
            <b/>
            <sz val="9"/>
            <color indexed="81"/>
            <rFont val="Tahoma"/>
            <family val="2"/>
          </rPr>
          <t>Windows User:</t>
        </r>
        <r>
          <rPr>
            <sz val="9"/>
            <color indexed="81"/>
            <rFont val="Tahoma"/>
            <family val="2"/>
          </rPr>
          <t xml:space="preserve">
07/06/21
2672
Dec/20 1360
O/fee=6500
T=7860</t>
        </r>
      </text>
    </comment>
    <comment ref="G81" authorId="0">
      <text>
        <r>
          <rPr>
            <b/>
            <sz val="9"/>
            <color indexed="81"/>
            <rFont val="Tahoma"/>
            <family val="2"/>
          </rPr>
          <t>Windows User:</t>
        </r>
        <r>
          <rPr>
            <sz val="9"/>
            <color indexed="81"/>
            <rFont val="Tahoma"/>
            <family val="2"/>
          </rPr>
          <t xml:space="preserve">
Less-2,000/-</t>
        </r>
      </text>
    </comment>
    <comment ref="K81" authorId="0">
      <text>
        <r>
          <rPr>
            <b/>
            <sz val="9"/>
            <color indexed="81"/>
            <rFont val="Tahoma"/>
            <family val="2"/>
          </rPr>
          <t>Windows User:</t>
        </r>
        <r>
          <rPr>
            <sz val="9"/>
            <color indexed="81"/>
            <rFont val="Tahoma"/>
            <family val="2"/>
          </rPr>
          <t xml:space="preserve">
10/09/2020
9,000/-</t>
        </r>
      </text>
    </comment>
    <comment ref="M81" authorId="0">
      <text>
        <r>
          <rPr>
            <b/>
            <sz val="9"/>
            <color indexed="81"/>
            <rFont val="Tahoma"/>
            <family val="2"/>
          </rPr>
          <t>Windows User:</t>
        </r>
        <r>
          <rPr>
            <sz val="9"/>
            <color indexed="81"/>
            <rFont val="Tahoma"/>
            <family val="2"/>
          </rPr>
          <t xml:space="preserve">
10/09/2020
9,000/-</t>
        </r>
      </text>
    </comment>
    <comment ref="O81" authorId="0">
      <text>
        <r>
          <rPr>
            <b/>
            <sz val="9"/>
            <color indexed="81"/>
            <rFont val="Tahoma"/>
            <family val="2"/>
          </rPr>
          <t>Windows User:</t>
        </r>
        <r>
          <rPr>
            <sz val="9"/>
            <color indexed="81"/>
            <rFont val="Tahoma"/>
            <family val="2"/>
          </rPr>
          <t xml:space="preserve">
10/09/2020
9,000/-</t>
        </r>
      </text>
    </comment>
    <comment ref="Q81" authorId="0">
      <text>
        <r>
          <rPr>
            <b/>
            <sz val="9"/>
            <color indexed="81"/>
            <rFont val="Tahoma"/>
            <family val="2"/>
          </rPr>
          <t>Windows User:</t>
        </r>
        <r>
          <rPr>
            <sz val="9"/>
            <color indexed="81"/>
            <rFont val="Tahoma"/>
            <family val="2"/>
          </rPr>
          <t xml:space="preserve">
10/09/2020
9,000/-
26/01/21
11546
O/fee=6500
Oct to Janbu/21
Paid in Janu/21</t>
        </r>
      </text>
    </comment>
    <comment ref="W81" authorId="0">
      <text>
        <r>
          <rPr>
            <b/>
            <sz val="9"/>
            <color indexed="81"/>
            <rFont val="Tahoma"/>
            <family val="2"/>
          </rPr>
          <t>Windows User:</t>
        </r>
        <r>
          <rPr>
            <sz val="9"/>
            <color indexed="81"/>
            <rFont val="Tahoma"/>
            <family val="2"/>
          </rPr>
          <t xml:space="preserve">
26/01/21
11546
O/fee=6500
Oct to Janbu/21
Paid in Janu/21</t>
        </r>
      </text>
    </comment>
    <comment ref="Y81" authorId="0">
      <text>
        <r>
          <rPr>
            <b/>
            <sz val="9"/>
            <color indexed="81"/>
            <rFont val="Tahoma"/>
            <family val="2"/>
          </rPr>
          <t>Windows User:</t>
        </r>
        <r>
          <rPr>
            <sz val="9"/>
            <color indexed="81"/>
            <rFont val="Tahoma"/>
            <family val="2"/>
          </rPr>
          <t xml:space="preserve">
26/01/21
11546
O/fee=6500
Oct to Janbu/21
Paid in Janu/21</t>
        </r>
      </text>
    </comment>
    <comment ref="AA81" authorId="0">
      <text>
        <r>
          <rPr>
            <b/>
            <sz val="9"/>
            <color indexed="81"/>
            <rFont val="Tahoma"/>
            <family val="2"/>
          </rPr>
          <t>Windows User:</t>
        </r>
        <r>
          <rPr>
            <sz val="9"/>
            <color indexed="81"/>
            <rFont val="Tahoma"/>
            <family val="2"/>
          </rPr>
          <t xml:space="preserve">
26/01/21
11546
O/fee=6500
Oct to Janbu/21
Paid in Janu/21</t>
        </r>
      </text>
    </comment>
    <comment ref="AC81" authorId="0">
      <text>
        <r>
          <rPr>
            <b/>
            <sz val="9"/>
            <color indexed="81"/>
            <rFont val="Tahoma"/>
            <family val="2"/>
          </rPr>
          <t>Windows User:</t>
        </r>
        <r>
          <rPr>
            <sz val="9"/>
            <color indexed="81"/>
            <rFont val="Tahoma"/>
            <family val="2"/>
          </rPr>
          <t xml:space="preserve">
26/01/21
11546
O/fee=6500
Oct to Janbu/21
Paid in Janu/21</t>
        </r>
      </text>
    </comment>
    <comment ref="AM81" authorId="0">
      <text>
        <r>
          <rPr>
            <b/>
            <sz val="9"/>
            <color indexed="81"/>
            <rFont val="Tahoma"/>
            <family val="2"/>
          </rPr>
          <t>Windows User:</t>
        </r>
        <r>
          <rPr>
            <sz val="9"/>
            <color indexed="81"/>
            <rFont val="Tahoma"/>
            <family val="2"/>
          </rPr>
          <t xml:space="preserve">
06/06/21
11547
Up to March/21</t>
        </r>
      </text>
    </comment>
    <comment ref="G82" authorId="0">
      <text>
        <r>
          <rPr>
            <b/>
            <sz val="9"/>
            <color indexed="81"/>
            <rFont val="Tahoma"/>
            <family val="2"/>
          </rPr>
          <t>Windows User:</t>
        </r>
        <r>
          <rPr>
            <sz val="9"/>
            <color indexed="81"/>
            <rFont val="Tahoma"/>
            <family val="2"/>
          </rPr>
          <t xml:space="preserve">
Less-3,300/-</t>
        </r>
      </text>
    </comment>
    <comment ref="K82" authorId="0">
      <text>
        <r>
          <rPr>
            <b/>
            <sz val="9"/>
            <color indexed="81"/>
            <rFont val="Tahoma"/>
            <family val="2"/>
          </rPr>
          <t>Windows User:</t>
        </r>
        <r>
          <rPr>
            <sz val="9"/>
            <color indexed="81"/>
            <rFont val="Tahoma"/>
            <family val="2"/>
          </rPr>
          <t xml:space="preserve">
10/09/2020
9,000/-</t>
        </r>
      </text>
    </comment>
    <comment ref="M82" authorId="0">
      <text>
        <r>
          <rPr>
            <b/>
            <sz val="9"/>
            <color indexed="81"/>
            <rFont val="Tahoma"/>
            <family val="2"/>
          </rPr>
          <t>Windows User:</t>
        </r>
        <r>
          <rPr>
            <sz val="9"/>
            <color indexed="81"/>
            <rFont val="Tahoma"/>
            <family val="2"/>
          </rPr>
          <t xml:space="preserve">
10/09/2020
9,000/-</t>
        </r>
      </text>
    </comment>
    <comment ref="O82" authorId="0">
      <text>
        <r>
          <rPr>
            <b/>
            <sz val="9"/>
            <color indexed="81"/>
            <rFont val="Tahoma"/>
            <family val="2"/>
          </rPr>
          <t>Windows User:</t>
        </r>
        <r>
          <rPr>
            <sz val="9"/>
            <color indexed="81"/>
            <rFont val="Tahoma"/>
            <family val="2"/>
          </rPr>
          <t xml:space="preserve">
10/09/2020
9,000/-</t>
        </r>
      </text>
    </comment>
    <comment ref="Q82" authorId="0">
      <text>
        <r>
          <rPr>
            <b/>
            <sz val="9"/>
            <color indexed="81"/>
            <rFont val="Tahoma"/>
            <family val="2"/>
          </rPr>
          <t>Windows User:</t>
        </r>
        <r>
          <rPr>
            <sz val="9"/>
            <color indexed="81"/>
            <rFont val="Tahoma"/>
            <family val="2"/>
          </rPr>
          <t xml:space="preserve">
10/09/2020
9,000/-
30/01/21
11619
O/fee=6500
Paid in Janu/21</t>
        </r>
      </text>
    </comment>
    <comment ref="W82" authorId="0">
      <text>
        <r>
          <rPr>
            <b/>
            <sz val="9"/>
            <color indexed="81"/>
            <rFont val="Tahoma"/>
            <family val="2"/>
          </rPr>
          <t>Windows User:</t>
        </r>
        <r>
          <rPr>
            <sz val="9"/>
            <color indexed="81"/>
            <rFont val="Tahoma"/>
            <family val="2"/>
          </rPr>
          <t xml:space="preserve">
10/01/2021
11618
Oct/20 to Janu/21
Paid in Janu/21</t>
        </r>
      </text>
    </comment>
    <comment ref="Y82" authorId="0">
      <text>
        <r>
          <rPr>
            <b/>
            <sz val="9"/>
            <color indexed="81"/>
            <rFont val="Tahoma"/>
            <family val="2"/>
          </rPr>
          <t>Windows User:</t>
        </r>
        <r>
          <rPr>
            <sz val="9"/>
            <color indexed="81"/>
            <rFont val="Tahoma"/>
            <family val="2"/>
          </rPr>
          <t xml:space="preserve">
10/01/2021
11618
Oct/20 to Janu/21
Paid in Janu/21</t>
        </r>
      </text>
    </comment>
    <comment ref="AA82" authorId="0">
      <text>
        <r>
          <rPr>
            <b/>
            <sz val="9"/>
            <color indexed="81"/>
            <rFont val="Tahoma"/>
            <family val="2"/>
          </rPr>
          <t>Windows User:</t>
        </r>
        <r>
          <rPr>
            <sz val="9"/>
            <color indexed="81"/>
            <rFont val="Tahoma"/>
            <family val="2"/>
          </rPr>
          <t xml:space="preserve">
10/01/2021
11618
Oct/20 to Janu/21
Paid in Janu/21</t>
        </r>
      </text>
    </comment>
    <comment ref="AC82" authorId="0">
      <text>
        <r>
          <rPr>
            <b/>
            <sz val="9"/>
            <color indexed="81"/>
            <rFont val="Tahoma"/>
            <family val="2"/>
          </rPr>
          <t>Windows User:</t>
        </r>
        <r>
          <rPr>
            <sz val="9"/>
            <color indexed="81"/>
            <rFont val="Tahoma"/>
            <family val="2"/>
          </rPr>
          <t xml:space="preserve">
10/01/2021
11618
Oct/20 to Janu/21
Paid in Janu/21
30/01/21
11619
O/fee=6500
Paid in Janu/21</t>
        </r>
      </text>
    </comment>
    <comment ref="AM82" authorId="0">
      <text>
        <r>
          <rPr>
            <b/>
            <sz val="9"/>
            <color indexed="81"/>
            <rFont val="Tahoma"/>
            <family val="2"/>
          </rPr>
          <t>Windows User:</t>
        </r>
        <r>
          <rPr>
            <sz val="9"/>
            <color indexed="81"/>
            <rFont val="Tahoma"/>
            <family val="2"/>
          </rPr>
          <t xml:space="preserve">
13/06/21
11620
Feb/21</t>
        </r>
      </text>
    </comment>
    <comment ref="G83" authorId="0">
      <text>
        <r>
          <rPr>
            <b/>
            <sz val="9"/>
            <color indexed="81"/>
            <rFont val="Tahoma"/>
            <family val="2"/>
          </rPr>
          <t>Windows User:</t>
        </r>
        <r>
          <rPr>
            <sz val="9"/>
            <color indexed="81"/>
            <rFont val="Tahoma"/>
            <family val="2"/>
          </rPr>
          <t xml:space="preserve">
Less-3,300/-</t>
        </r>
      </text>
    </comment>
    <comment ref="K83" authorId="0">
      <text>
        <r>
          <rPr>
            <b/>
            <sz val="9"/>
            <color indexed="81"/>
            <rFont val="Tahoma"/>
            <family val="2"/>
          </rPr>
          <t>Windows User:</t>
        </r>
        <r>
          <rPr>
            <sz val="9"/>
            <color indexed="81"/>
            <rFont val="Tahoma"/>
            <family val="2"/>
          </rPr>
          <t xml:space="preserve">
10/09/2020
9,000/-</t>
        </r>
      </text>
    </comment>
    <comment ref="M83" authorId="0">
      <text>
        <r>
          <rPr>
            <b/>
            <sz val="9"/>
            <color indexed="81"/>
            <rFont val="Tahoma"/>
            <family val="2"/>
          </rPr>
          <t>Windows User:</t>
        </r>
        <r>
          <rPr>
            <sz val="9"/>
            <color indexed="81"/>
            <rFont val="Tahoma"/>
            <family val="2"/>
          </rPr>
          <t xml:space="preserve">
10/09/2020
9,000/-</t>
        </r>
      </text>
    </comment>
    <comment ref="O83" authorId="0">
      <text>
        <r>
          <rPr>
            <b/>
            <sz val="9"/>
            <color indexed="81"/>
            <rFont val="Tahoma"/>
            <family val="2"/>
          </rPr>
          <t>Windows User:</t>
        </r>
        <r>
          <rPr>
            <sz val="9"/>
            <color indexed="81"/>
            <rFont val="Tahoma"/>
            <family val="2"/>
          </rPr>
          <t xml:space="preserve">
10/09/2020
9,000/-</t>
        </r>
      </text>
    </comment>
    <comment ref="Q83" authorId="0">
      <text>
        <r>
          <rPr>
            <b/>
            <sz val="9"/>
            <color indexed="81"/>
            <rFont val="Tahoma"/>
            <family val="2"/>
          </rPr>
          <t>Windows User:</t>
        </r>
        <r>
          <rPr>
            <sz val="9"/>
            <color indexed="81"/>
            <rFont val="Tahoma"/>
            <family val="2"/>
          </rPr>
          <t xml:space="preserve">
10/09/2020
9,000/-
28/01/21
11644
O/fee=6500
Dec + Janu/20
Paid  in Janu/21</t>
        </r>
      </text>
    </comment>
    <comment ref="W83" authorId="0">
      <text>
        <r>
          <rPr>
            <b/>
            <sz val="9"/>
            <color indexed="81"/>
            <rFont val="Tahoma"/>
            <family val="2"/>
          </rPr>
          <t>Windows User:</t>
        </r>
        <r>
          <rPr>
            <sz val="9"/>
            <color indexed="81"/>
            <rFont val="Tahoma"/>
            <family val="2"/>
          </rPr>
          <t xml:space="preserve">
13/10/20
11642</t>
        </r>
      </text>
    </comment>
    <comment ref="Y83" authorId="0">
      <text>
        <r>
          <rPr>
            <b/>
            <sz val="9"/>
            <color indexed="81"/>
            <rFont val="Tahoma"/>
            <family val="2"/>
          </rPr>
          <t>Windows User:</t>
        </r>
        <r>
          <rPr>
            <sz val="9"/>
            <color indexed="81"/>
            <rFont val="Tahoma"/>
            <family val="2"/>
          </rPr>
          <t xml:space="preserve">
12/11/2020
11643
</t>
        </r>
      </text>
    </comment>
    <comment ref="AA83" authorId="0">
      <text>
        <r>
          <rPr>
            <b/>
            <sz val="9"/>
            <color indexed="81"/>
            <rFont val="Tahoma"/>
            <family val="2"/>
          </rPr>
          <t>Windows User:</t>
        </r>
        <r>
          <rPr>
            <sz val="9"/>
            <color indexed="81"/>
            <rFont val="Tahoma"/>
            <family val="2"/>
          </rPr>
          <t xml:space="preserve">
28/01/21
11644
O/fee=6500
Dec + Janu/20
Paid  in Janu/21</t>
        </r>
      </text>
    </comment>
    <comment ref="AC83" authorId="0">
      <text>
        <r>
          <rPr>
            <b/>
            <sz val="9"/>
            <color indexed="81"/>
            <rFont val="Tahoma"/>
            <family val="2"/>
          </rPr>
          <t>Windows User:</t>
        </r>
        <r>
          <rPr>
            <sz val="9"/>
            <color indexed="81"/>
            <rFont val="Tahoma"/>
            <family val="2"/>
          </rPr>
          <t xml:space="preserve">
28/01/21
11644
O/fee=6500
Dec + Janu/20
Paid  in Janu/21</t>
        </r>
      </text>
    </comment>
    <comment ref="AM83" authorId="0">
      <text>
        <r>
          <rPr>
            <b/>
            <sz val="9"/>
            <color indexed="81"/>
            <rFont val="Tahoma"/>
            <family val="2"/>
          </rPr>
          <t>Windows User:</t>
        </r>
        <r>
          <rPr>
            <sz val="9"/>
            <color indexed="81"/>
            <rFont val="Tahoma"/>
            <family val="2"/>
          </rPr>
          <t xml:space="preserve">
07/06/21
11645
Feb + March/21</t>
        </r>
      </text>
    </comment>
    <comment ref="K84" authorId="0">
      <text>
        <r>
          <rPr>
            <b/>
            <sz val="9"/>
            <color indexed="81"/>
            <rFont val="Tahoma"/>
            <family val="2"/>
          </rPr>
          <t>Windows User:</t>
        </r>
        <r>
          <rPr>
            <sz val="9"/>
            <color indexed="81"/>
            <rFont val="Tahoma"/>
            <family val="2"/>
          </rPr>
          <t xml:space="preserve">
10/09/2020
9,000/-</t>
        </r>
      </text>
    </comment>
    <comment ref="M84" authorId="0">
      <text>
        <r>
          <rPr>
            <b/>
            <sz val="9"/>
            <color indexed="81"/>
            <rFont val="Tahoma"/>
            <family val="2"/>
          </rPr>
          <t>Windows User:</t>
        </r>
        <r>
          <rPr>
            <sz val="9"/>
            <color indexed="81"/>
            <rFont val="Tahoma"/>
            <family val="2"/>
          </rPr>
          <t xml:space="preserve">
10/09/2020
9,000/-</t>
        </r>
      </text>
    </comment>
    <comment ref="O84" authorId="0">
      <text>
        <r>
          <rPr>
            <b/>
            <sz val="9"/>
            <color indexed="81"/>
            <rFont val="Tahoma"/>
            <family val="2"/>
          </rPr>
          <t>Windows User:</t>
        </r>
        <r>
          <rPr>
            <sz val="9"/>
            <color indexed="81"/>
            <rFont val="Tahoma"/>
            <family val="2"/>
          </rPr>
          <t xml:space="preserve">
10/09/2020
9,000/-</t>
        </r>
      </text>
    </comment>
    <comment ref="Q84" authorId="0">
      <text>
        <r>
          <rPr>
            <b/>
            <sz val="9"/>
            <color indexed="81"/>
            <rFont val="Tahoma"/>
            <family val="2"/>
          </rPr>
          <t>Windows User:</t>
        </r>
        <r>
          <rPr>
            <sz val="9"/>
            <color indexed="81"/>
            <rFont val="Tahoma"/>
            <family val="2"/>
          </rPr>
          <t xml:space="preserve">
10/09/2020
9,000/-
30/01/21
11667
O/fee=6500
Oct=2500 Due=2120
Paid in Janu/21</t>
        </r>
      </text>
    </comment>
    <comment ref="AC84" authorId="0">
      <text>
        <r>
          <rPr>
            <b/>
            <sz val="9"/>
            <color indexed="81"/>
            <rFont val="Tahoma"/>
            <family val="2"/>
          </rPr>
          <t>Windows User:</t>
        </r>
        <r>
          <rPr>
            <sz val="9"/>
            <color indexed="81"/>
            <rFont val="Tahoma"/>
            <family val="2"/>
          </rPr>
          <t xml:space="preserve">
30/01/21
11667
O/fee=6500
Oct=2500 Due=2120
Paid in Janu/21</t>
        </r>
      </text>
    </comment>
    <comment ref="AI84" authorId="0">
      <text>
        <r>
          <rPr>
            <b/>
            <sz val="9"/>
            <color indexed="81"/>
            <rFont val="Tahoma"/>
            <family val="2"/>
          </rPr>
          <t>Windows User:</t>
        </r>
        <r>
          <rPr>
            <sz val="9"/>
            <color indexed="81"/>
            <rFont val="Tahoma"/>
            <family val="2"/>
          </rPr>
          <t xml:space="preserve">
13/04/2021
11668
Oct/20
Nov/20=1840 Due=2500</t>
        </r>
      </text>
    </comment>
    <comment ref="B85" authorId="0">
      <text>
        <r>
          <rPr>
            <b/>
            <sz val="9"/>
            <color indexed="81"/>
            <rFont val="Tahoma"/>
            <family val="2"/>
          </rPr>
          <t>Windows User:</t>
        </r>
        <r>
          <rPr>
            <sz val="9"/>
            <color indexed="81"/>
            <rFont val="Tahoma"/>
            <family val="2"/>
          </rPr>
          <t xml:space="preserve">
Note-149
Less 50%
Oening to Clossing Tuition fee</t>
        </r>
      </text>
    </comment>
    <comment ref="G85"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K85" authorId="0">
      <text>
        <r>
          <rPr>
            <b/>
            <sz val="9"/>
            <color indexed="81"/>
            <rFont val="Tahoma"/>
            <family val="2"/>
          </rPr>
          <t>Windows User:</t>
        </r>
        <r>
          <rPr>
            <sz val="9"/>
            <color indexed="81"/>
            <rFont val="Tahoma"/>
            <family val="2"/>
          </rPr>
          <t xml:space="preserve">
11/09/2020
7,500/-</t>
        </r>
      </text>
    </comment>
    <comment ref="M85" authorId="0">
      <text>
        <r>
          <rPr>
            <b/>
            <sz val="9"/>
            <color indexed="81"/>
            <rFont val="Tahoma"/>
            <family val="2"/>
          </rPr>
          <t>Windows User:</t>
        </r>
        <r>
          <rPr>
            <sz val="9"/>
            <color indexed="81"/>
            <rFont val="Tahoma"/>
            <family val="2"/>
          </rPr>
          <t xml:space="preserve">
11/09/2020
7,500/-</t>
        </r>
      </text>
    </comment>
    <comment ref="O85" authorId="0">
      <text>
        <r>
          <rPr>
            <b/>
            <sz val="9"/>
            <color indexed="81"/>
            <rFont val="Tahoma"/>
            <family val="2"/>
          </rPr>
          <t>Windows User:</t>
        </r>
        <r>
          <rPr>
            <sz val="9"/>
            <color indexed="81"/>
            <rFont val="Tahoma"/>
            <family val="2"/>
          </rPr>
          <t xml:space="preserve">
11/09/2020
7,500/-</t>
        </r>
      </text>
    </comment>
    <comment ref="W85" authorId="0">
      <text>
        <r>
          <rPr>
            <b/>
            <sz val="9"/>
            <color indexed="81"/>
            <rFont val="Tahoma"/>
            <family val="2"/>
          </rPr>
          <t>Windows User:</t>
        </r>
        <r>
          <rPr>
            <sz val="9"/>
            <color indexed="81"/>
            <rFont val="Tahoma"/>
            <family val="2"/>
          </rPr>
          <t xml:space="preserve">
22/11/2020
11762
Oct/20
Paid in Nov/20</t>
        </r>
      </text>
    </comment>
    <comment ref="Y85" authorId="0">
      <text>
        <r>
          <rPr>
            <b/>
            <sz val="9"/>
            <color indexed="81"/>
            <rFont val="Tahoma"/>
            <family val="2"/>
          </rPr>
          <t>Windows User:</t>
        </r>
        <r>
          <rPr>
            <sz val="9"/>
            <color indexed="81"/>
            <rFont val="Tahoma"/>
            <family val="2"/>
          </rPr>
          <t xml:space="preserve">
22/11/2020
11762
Oct/20
Paid in Nov/20
23/12/2020
11763
Nov/20
Paid in Dec/20</t>
        </r>
      </text>
    </comment>
    <comment ref="AA85" authorId="0">
      <text>
        <r>
          <rPr>
            <b/>
            <sz val="9"/>
            <color indexed="81"/>
            <rFont val="Tahoma"/>
            <family val="2"/>
          </rPr>
          <t>Windows User:</t>
        </r>
        <r>
          <rPr>
            <sz val="9"/>
            <color indexed="81"/>
            <rFont val="Tahoma"/>
            <family val="2"/>
          </rPr>
          <t xml:space="preserve">
23/12/2020
11763
Nov/20
Paid in Dec/20
28/01/21
11764
Dec/20
Paid in Janu/21</t>
        </r>
      </text>
    </comment>
    <comment ref="AC85" authorId="0">
      <text>
        <r>
          <rPr>
            <b/>
            <sz val="9"/>
            <color indexed="81"/>
            <rFont val="Tahoma"/>
            <family val="2"/>
          </rPr>
          <t>Windows User:</t>
        </r>
        <r>
          <rPr>
            <sz val="9"/>
            <color indexed="81"/>
            <rFont val="Tahoma"/>
            <family val="2"/>
          </rPr>
          <t xml:space="preserve">
28/01/21
11764
Dec/20
Paid in Janu/21</t>
        </r>
      </text>
    </comment>
    <comment ref="K86" authorId="0">
      <text>
        <r>
          <rPr>
            <b/>
            <sz val="9"/>
            <color indexed="81"/>
            <rFont val="Tahoma"/>
            <family val="2"/>
          </rPr>
          <t>Windows User:</t>
        </r>
        <r>
          <rPr>
            <sz val="9"/>
            <color indexed="81"/>
            <rFont val="Tahoma"/>
            <family val="2"/>
          </rPr>
          <t xml:space="preserve">
12/09/2020
7,500/-</t>
        </r>
      </text>
    </comment>
    <comment ref="M86" authorId="0">
      <text>
        <r>
          <rPr>
            <b/>
            <sz val="9"/>
            <color indexed="81"/>
            <rFont val="Tahoma"/>
            <family val="2"/>
          </rPr>
          <t>Windows User:</t>
        </r>
        <r>
          <rPr>
            <sz val="9"/>
            <color indexed="81"/>
            <rFont val="Tahoma"/>
            <family val="2"/>
          </rPr>
          <t xml:space="preserve">
12/09/2020
7,500/-</t>
        </r>
      </text>
    </comment>
    <comment ref="O86" authorId="0">
      <text>
        <r>
          <rPr>
            <b/>
            <sz val="9"/>
            <color indexed="81"/>
            <rFont val="Tahoma"/>
            <family val="2"/>
          </rPr>
          <t>Windows User:</t>
        </r>
        <r>
          <rPr>
            <sz val="9"/>
            <color indexed="81"/>
            <rFont val="Tahoma"/>
            <family val="2"/>
          </rPr>
          <t xml:space="preserve">
12/09/2020
7,500/-</t>
        </r>
      </text>
    </comment>
    <comment ref="Q86" authorId="0">
      <text>
        <r>
          <rPr>
            <b/>
            <sz val="9"/>
            <color indexed="81"/>
            <rFont val="Tahoma"/>
            <family val="2"/>
          </rPr>
          <t>Windows User:</t>
        </r>
        <r>
          <rPr>
            <sz val="9"/>
            <color indexed="81"/>
            <rFont val="Tahoma"/>
            <family val="2"/>
          </rPr>
          <t xml:space="preserve">
17/12/2020
11834
O/fee=8,000/-
Oct to Dec/20
Paid in Dec/20</t>
        </r>
      </text>
    </comment>
    <comment ref="W86" authorId="0">
      <text>
        <r>
          <rPr>
            <b/>
            <sz val="9"/>
            <color indexed="81"/>
            <rFont val="Tahoma"/>
            <family val="2"/>
          </rPr>
          <t>Windows User:</t>
        </r>
        <r>
          <rPr>
            <sz val="9"/>
            <color indexed="81"/>
            <rFont val="Tahoma"/>
            <family val="2"/>
          </rPr>
          <t xml:space="preserve">
17/12/2020
11834
O/fee=8,000/-
Oct to Dec/20
Paid in Dec/20</t>
        </r>
      </text>
    </comment>
    <comment ref="Y86" authorId="0">
      <text>
        <r>
          <rPr>
            <b/>
            <sz val="9"/>
            <color indexed="81"/>
            <rFont val="Tahoma"/>
            <family val="2"/>
          </rPr>
          <t>Windows User:</t>
        </r>
        <r>
          <rPr>
            <sz val="9"/>
            <color indexed="81"/>
            <rFont val="Tahoma"/>
            <family val="2"/>
          </rPr>
          <t xml:space="preserve">
17/12/2020
11834
O/fee=8,000/-
Oct to Dec/20
Paid in Dec/20</t>
        </r>
      </text>
    </comment>
    <comment ref="AA86" authorId="0">
      <text>
        <r>
          <rPr>
            <b/>
            <sz val="9"/>
            <color indexed="81"/>
            <rFont val="Tahoma"/>
            <family val="2"/>
          </rPr>
          <t>Windows User:</t>
        </r>
        <r>
          <rPr>
            <sz val="9"/>
            <color indexed="81"/>
            <rFont val="Tahoma"/>
            <family val="2"/>
          </rPr>
          <t xml:space="preserve">
17/12/2020
11834
O/fee=8,000/-
Oct to Dec/20
Paid in Dec/20</t>
        </r>
      </text>
    </comment>
    <comment ref="AC86" authorId="0">
      <text>
        <r>
          <rPr>
            <b/>
            <sz val="9"/>
            <color indexed="81"/>
            <rFont val="Tahoma"/>
            <family val="2"/>
          </rPr>
          <t>Windows User:</t>
        </r>
        <r>
          <rPr>
            <sz val="9"/>
            <color indexed="81"/>
            <rFont val="Tahoma"/>
            <family val="2"/>
          </rPr>
          <t xml:space="preserve">
27/01/21
11835</t>
        </r>
      </text>
    </comment>
    <comment ref="AM86" authorId="0">
      <text>
        <r>
          <rPr>
            <b/>
            <sz val="9"/>
            <color indexed="81"/>
            <rFont val="Tahoma"/>
            <family val="2"/>
          </rPr>
          <t>Windows User:</t>
        </r>
        <r>
          <rPr>
            <sz val="9"/>
            <color indexed="81"/>
            <rFont val="Tahoma"/>
            <family val="2"/>
          </rPr>
          <t xml:space="preserve">
07/06/21
17360
</t>
        </r>
      </text>
    </comment>
    <comment ref="K87" authorId="0">
      <text>
        <r>
          <rPr>
            <b/>
            <sz val="9"/>
            <color indexed="81"/>
            <rFont val="Tahoma"/>
            <family val="2"/>
          </rPr>
          <t>Windows User:</t>
        </r>
        <r>
          <rPr>
            <sz val="9"/>
            <color indexed="81"/>
            <rFont val="Tahoma"/>
            <family val="2"/>
          </rPr>
          <t xml:space="preserve">
12/09/2020
7,500/-</t>
        </r>
      </text>
    </comment>
    <comment ref="M87" authorId="0">
      <text>
        <r>
          <rPr>
            <b/>
            <sz val="9"/>
            <color indexed="81"/>
            <rFont val="Tahoma"/>
            <family val="2"/>
          </rPr>
          <t>Windows User:</t>
        </r>
        <r>
          <rPr>
            <sz val="9"/>
            <color indexed="81"/>
            <rFont val="Tahoma"/>
            <family val="2"/>
          </rPr>
          <t xml:space="preserve">
12/09/2020
7,500/-</t>
        </r>
      </text>
    </comment>
    <comment ref="O87" authorId="0">
      <text>
        <r>
          <rPr>
            <b/>
            <sz val="9"/>
            <color indexed="81"/>
            <rFont val="Tahoma"/>
            <family val="2"/>
          </rPr>
          <t>Windows User:</t>
        </r>
        <r>
          <rPr>
            <sz val="9"/>
            <color indexed="81"/>
            <rFont val="Tahoma"/>
            <family val="2"/>
          </rPr>
          <t xml:space="preserve">
12/09/2020
7,500/-</t>
        </r>
      </text>
    </comment>
    <comment ref="Q87" authorId="0">
      <text>
        <r>
          <rPr>
            <b/>
            <sz val="9"/>
            <color indexed="81"/>
            <rFont val="Tahoma"/>
            <family val="2"/>
          </rPr>
          <t>Windows User:</t>
        </r>
        <r>
          <rPr>
            <sz val="9"/>
            <color indexed="81"/>
            <rFont val="Tahoma"/>
            <family val="2"/>
          </rPr>
          <t xml:space="preserve">
09/12/2020
11858
21860/-
O/fee With
Oct to Dec/20
Paid in Dec/20</t>
        </r>
      </text>
    </comment>
    <comment ref="W87" authorId="0">
      <text>
        <r>
          <rPr>
            <b/>
            <sz val="9"/>
            <color indexed="81"/>
            <rFont val="Tahoma"/>
            <family val="2"/>
          </rPr>
          <t>Windows User:</t>
        </r>
        <r>
          <rPr>
            <sz val="9"/>
            <color indexed="81"/>
            <rFont val="Tahoma"/>
            <family val="2"/>
          </rPr>
          <t xml:space="preserve">
09/12/2020
11858
21860/-
O/fee With
Oct to Dec/20
Paid in Dec/20</t>
        </r>
      </text>
    </comment>
    <comment ref="Y87" authorId="0">
      <text>
        <r>
          <rPr>
            <b/>
            <sz val="9"/>
            <color indexed="81"/>
            <rFont val="Tahoma"/>
            <family val="2"/>
          </rPr>
          <t>Windows User:</t>
        </r>
        <r>
          <rPr>
            <sz val="9"/>
            <color indexed="81"/>
            <rFont val="Tahoma"/>
            <family val="2"/>
          </rPr>
          <t xml:space="preserve">
09/12/2020
11858
21860/-
O/fee With
Oct to Dec/20
Paid in Dec/20</t>
        </r>
      </text>
    </comment>
    <comment ref="AA87" authorId="0">
      <text>
        <r>
          <rPr>
            <b/>
            <sz val="9"/>
            <color indexed="81"/>
            <rFont val="Tahoma"/>
            <family val="2"/>
          </rPr>
          <t>Windows User:</t>
        </r>
        <r>
          <rPr>
            <sz val="9"/>
            <color indexed="81"/>
            <rFont val="Tahoma"/>
            <family val="2"/>
          </rPr>
          <t xml:space="preserve">
09/12/2020
11858
21860/-
O/fee With
Oct to Dec/20
Paid in Dec/20</t>
        </r>
      </text>
    </comment>
    <comment ref="AC87" authorId="0">
      <text>
        <r>
          <rPr>
            <b/>
            <sz val="9"/>
            <color indexed="81"/>
            <rFont val="Tahoma"/>
            <family val="2"/>
          </rPr>
          <t>Windows User:</t>
        </r>
        <r>
          <rPr>
            <sz val="9"/>
            <color indexed="81"/>
            <rFont val="Tahoma"/>
            <family val="2"/>
          </rPr>
          <t xml:space="preserve">
27/01/21
11859</t>
        </r>
      </text>
    </comment>
    <comment ref="AE87" authorId="0">
      <text>
        <r>
          <rPr>
            <b/>
            <sz val="9"/>
            <color indexed="81"/>
            <rFont val="Tahoma"/>
            <family val="2"/>
          </rPr>
          <t>Windows User:</t>
        </r>
        <r>
          <rPr>
            <sz val="9"/>
            <color indexed="81"/>
            <rFont val="Tahoma"/>
            <family val="2"/>
          </rPr>
          <t xml:space="preserve">
10/02/21
11860</t>
        </r>
      </text>
    </comment>
    <comment ref="AK87" authorId="0">
      <text>
        <r>
          <rPr>
            <b/>
            <sz val="9"/>
            <color indexed="81"/>
            <rFont val="Tahoma"/>
            <family val="2"/>
          </rPr>
          <t>Windows User:</t>
        </r>
        <r>
          <rPr>
            <sz val="9"/>
            <color indexed="81"/>
            <rFont val="Tahoma"/>
            <family val="2"/>
          </rPr>
          <t xml:space="preserve">
09/05/21
By bkash
C=13860
H=5850
T=19710
</t>
        </r>
      </text>
    </comment>
    <comment ref="K88" authorId="0">
      <text>
        <r>
          <rPr>
            <b/>
            <sz val="9"/>
            <color indexed="81"/>
            <rFont val="Tahoma"/>
            <family val="2"/>
          </rPr>
          <t>Windows User:</t>
        </r>
        <r>
          <rPr>
            <sz val="9"/>
            <color indexed="81"/>
            <rFont val="Tahoma"/>
            <family val="2"/>
          </rPr>
          <t xml:space="preserve">
12/09/2020
7,500/-</t>
        </r>
      </text>
    </comment>
    <comment ref="M88" authorId="0">
      <text>
        <r>
          <rPr>
            <b/>
            <sz val="9"/>
            <color indexed="81"/>
            <rFont val="Tahoma"/>
            <family val="2"/>
          </rPr>
          <t>Windows User:</t>
        </r>
        <r>
          <rPr>
            <sz val="9"/>
            <color indexed="81"/>
            <rFont val="Tahoma"/>
            <family val="2"/>
          </rPr>
          <t xml:space="preserve">
12/09/2020
7,500/-</t>
        </r>
      </text>
    </comment>
    <comment ref="O88" authorId="0">
      <text>
        <r>
          <rPr>
            <b/>
            <sz val="9"/>
            <color indexed="81"/>
            <rFont val="Tahoma"/>
            <family val="2"/>
          </rPr>
          <t>Windows User:</t>
        </r>
        <r>
          <rPr>
            <sz val="9"/>
            <color indexed="81"/>
            <rFont val="Tahoma"/>
            <family val="2"/>
          </rPr>
          <t xml:space="preserve">
12/09/2020
7,500/-</t>
        </r>
      </text>
    </comment>
    <comment ref="Q88" authorId="0">
      <text>
        <r>
          <rPr>
            <b/>
            <sz val="9"/>
            <color indexed="81"/>
            <rFont val="Tahoma"/>
            <family val="2"/>
          </rPr>
          <t>Windows User:</t>
        </r>
        <r>
          <rPr>
            <sz val="9"/>
            <color indexed="81"/>
            <rFont val="Tahoma"/>
            <family val="2"/>
          </rPr>
          <t xml:space="preserve">
10/10/20
11954
O/fee=3000
Paid to Oct/20
08/11/2020
11955
O/fee=5000/-</t>
        </r>
      </text>
    </comment>
    <comment ref="W88" authorId="0">
      <text>
        <r>
          <rPr>
            <b/>
            <sz val="9"/>
            <color indexed="81"/>
            <rFont val="Tahoma"/>
            <family val="2"/>
          </rPr>
          <t>Windows User:</t>
        </r>
        <r>
          <rPr>
            <sz val="9"/>
            <color indexed="81"/>
            <rFont val="Tahoma"/>
            <family val="2"/>
          </rPr>
          <t xml:space="preserve">
10/10/20
11954
O/fee=3000
Oct=4620</t>
        </r>
      </text>
    </comment>
    <comment ref="Y88" authorId="0">
      <text>
        <r>
          <rPr>
            <b/>
            <sz val="9"/>
            <color indexed="81"/>
            <rFont val="Tahoma"/>
            <family val="2"/>
          </rPr>
          <t>Windows User:</t>
        </r>
        <r>
          <rPr>
            <sz val="9"/>
            <color indexed="81"/>
            <rFont val="Tahoma"/>
            <family val="2"/>
          </rPr>
          <t xml:space="preserve">
08/11/2020
11955
O/fee 5,000/-</t>
        </r>
      </text>
    </comment>
    <comment ref="AA88" authorId="0">
      <text>
        <r>
          <rPr>
            <b/>
            <sz val="9"/>
            <color indexed="81"/>
            <rFont val="Tahoma"/>
            <family val="2"/>
          </rPr>
          <t>Windows User:</t>
        </r>
        <r>
          <rPr>
            <sz val="9"/>
            <color indexed="81"/>
            <rFont val="Tahoma"/>
            <family val="2"/>
          </rPr>
          <t xml:space="preserve">
06/12/2020
11956
T. quata adj</t>
        </r>
      </text>
    </comment>
    <comment ref="AC88" authorId="0">
      <text>
        <r>
          <rPr>
            <b/>
            <sz val="9"/>
            <color indexed="81"/>
            <rFont val="Tahoma"/>
            <family val="2"/>
          </rPr>
          <t>Windows User:</t>
        </r>
        <r>
          <rPr>
            <sz val="9"/>
            <color indexed="81"/>
            <rFont val="Tahoma"/>
            <family val="2"/>
          </rPr>
          <t xml:space="preserve">
10/01/2021
11957</t>
        </r>
      </text>
    </comment>
    <comment ref="AE88" authorId="0">
      <text>
        <r>
          <rPr>
            <b/>
            <sz val="9"/>
            <color indexed="81"/>
            <rFont val="Tahoma"/>
            <family val="2"/>
          </rPr>
          <t>Windows User:</t>
        </r>
        <r>
          <rPr>
            <sz val="9"/>
            <color indexed="81"/>
            <rFont val="Tahoma"/>
            <family val="2"/>
          </rPr>
          <t xml:space="preserve">
09/02/21
11958</t>
        </r>
      </text>
    </comment>
    <comment ref="AG88" authorId="0">
      <text>
        <r>
          <rPr>
            <b/>
            <sz val="9"/>
            <color indexed="81"/>
            <rFont val="Tahoma"/>
            <family val="2"/>
          </rPr>
          <t>Windows User:</t>
        </r>
        <r>
          <rPr>
            <sz val="9"/>
            <color indexed="81"/>
            <rFont val="Tahoma"/>
            <family val="2"/>
          </rPr>
          <t xml:space="preserve">
08/03/21
11959
</t>
        </r>
      </text>
    </comment>
    <comment ref="AI88" authorId="0">
      <text>
        <r>
          <rPr>
            <b/>
            <sz val="9"/>
            <color indexed="81"/>
            <rFont val="Tahoma"/>
            <family val="2"/>
          </rPr>
          <t>Windows User:</t>
        </r>
        <r>
          <rPr>
            <sz val="9"/>
            <color indexed="81"/>
            <rFont val="Tahoma"/>
            <family val="2"/>
          </rPr>
          <t xml:space="preserve">
08/04/2021
11960
</t>
        </r>
      </text>
    </comment>
    <comment ref="AK88" authorId="0">
      <text>
        <r>
          <rPr>
            <b/>
            <sz val="9"/>
            <color indexed="81"/>
            <rFont val="Tahoma"/>
            <family val="2"/>
          </rPr>
          <t>Windows User:</t>
        </r>
        <r>
          <rPr>
            <sz val="9"/>
            <color indexed="81"/>
            <rFont val="Tahoma"/>
            <family val="2"/>
          </rPr>
          <t xml:space="preserve">
08/05/21
By bkash
C=4340
G=1950
T=6290</t>
        </r>
      </text>
    </comment>
    <comment ref="AM88" authorId="0">
      <text>
        <r>
          <rPr>
            <b/>
            <sz val="9"/>
            <color indexed="81"/>
            <rFont val="Tahoma"/>
            <family val="2"/>
          </rPr>
          <t>Windows User:</t>
        </r>
        <r>
          <rPr>
            <sz val="9"/>
            <color indexed="81"/>
            <rFont val="Tahoma"/>
            <family val="2"/>
          </rPr>
          <t xml:space="preserve">
05/06/21
11962
</t>
        </r>
      </text>
    </comment>
    <comment ref="G89"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K89" authorId="0">
      <text>
        <r>
          <rPr>
            <b/>
            <sz val="9"/>
            <color indexed="81"/>
            <rFont val="Tahoma"/>
            <family val="2"/>
          </rPr>
          <t>Windows User:</t>
        </r>
        <r>
          <rPr>
            <sz val="9"/>
            <color indexed="81"/>
            <rFont val="Tahoma"/>
            <family val="2"/>
          </rPr>
          <t xml:space="preserve">
12/09/2020
7,500/-</t>
        </r>
      </text>
    </comment>
    <comment ref="M89" authorId="0">
      <text>
        <r>
          <rPr>
            <b/>
            <sz val="9"/>
            <color indexed="81"/>
            <rFont val="Tahoma"/>
            <family val="2"/>
          </rPr>
          <t>Windows User:</t>
        </r>
        <r>
          <rPr>
            <sz val="9"/>
            <color indexed="81"/>
            <rFont val="Tahoma"/>
            <family val="2"/>
          </rPr>
          <t xml:space="preserve">
12/09/2020
7,500/-</t>
        </r>
      </text>
    </comment>
    <comment ref="O89" authorId="0">
      <text>
        <r>
          <rPr>
            <b/>
            <sz val="9"/>
            <color indexed="81"/>
            <rFont val="Tahoma"/>
            <family val="2"/>
          </rPr>
          <t>Windows User:</t>
        </r>
        <r>
          <rPr>
            <sz val="9"/>
            <color indexed="81"/>
            <rFont val="Tahoma"/>
            <family val="2"/>
          </rPr>
          <t xml:space="preserve">
12/09/2020
7,500/-</t>
        </r>
      </text>
    </comment>
    <comment ref="Q89" authorId="0">
      <text>
        <r>
          <rPr>
            <b/>
            <sz val="9"/>
            <color indexed="81"/>
            <rFont val="Tahoma"/>
            <family val="2"/>
          </rPr>
          <t>Windows User:</t>
        </r>
        <r>
          <rPr>
            <sz val="9"/>
            <color indexed="81"/>
            <rFont val="Tahoma"/>
            <family val="2"/>
          </rPr>
          <t xml:space="preserve">
08/10/2020
11978
Paid to oct/20</t>
        </r>
      </text>
    </comment>
    <comment ref="W89" authorId="0">
      <text>
        <r>
          <rPr>
            <b/>
            <sz val="9"/>
            <color indexed="81"/>
            <rFont val="Tahoma"/>
            <family val="2"/>
          </rPr>
          <t>Windows User:</t>
        </r>
        <r>
          <rPr>
            <sz val="9"/>
            <color indexed="81"/>
            <rFont val="Tahoma"/>
            <family val="2"/>
          </rPr>
          <t xml:space="preserve">
08/10/2020
11978
O/fee8000
Oct+ Nov/20=4620</t>
        </r>
      </text>
    </comment>
    <comment ref="Y89" authorId="0">
      <text>
        <r>
          <rPr>
            <b/>
            <sz val="9"/>
            <color indexed="81"/>
            <rFont val="Tahoma"/>
            <family val="2"/>
          </rPr>
          <t>Windows User:</t>
        </r>
        <r>
          <rPr>
            <sz val="9"/>
            <color indexed="81"/>
            <rFont val="Tahoma"/>
            <family val="2"/>
          </rPr>
          <t xml:space="preserve">
08/10/2020
11978
O/fee8000
Oct+ Nov/20=4620</t>
        </r>
      </text>
    </comment>
    <comment ref="AA89" authorId="0">
      <text>
        <r>
          <rPr>
            <b/>
            <sz val="9"/>
            <color indexed="81"/>
            <rFont val="Tahoma"/>
            <family val="2"/>
          </rPr>
          <t>Windows User:</t>
        </r>
        <r>
          <rPr>
            <sz val="9"/>
            <color indexed="81"/>
            <rFont val="Tahoma"/>
            <family val="2"/>
          </rPr>
          <t xml:space="preserve">
26/01/21
11979
Dec + Janu/21
Paid in Janu/21</t>
        </r>
      </text>
    </comment>
    <comment ref="AC89" authorId="0">
      <text>
        <r>
          <rPr>
            <b/>
            <sz val="9"/>
            <color indexed="81"/>
            <rFont val="Tahoma"/>
            <family val="2"/>
          </rPr>
          <t>Windows User:</t>
        </r>
        <r>
          <rPr>
            <sz val="9"/>
            <color indexed="81"/>
            <rFont val="Tahoma"/>
            <family val="2"/>
          </rPr>
          <t xml:space="preserve">
26/01/21
11979
Dec + Janu/21
Paid in Janu/21</t>
        </r>
      </text>
    </comment>
    <comment ref="AM89" authorId="0">
      <text>
        <r>
          <rPr>
            <b/>
            <sz val="9"/>
            <color indexed="81"/>
            <rFont val="Tahoma"/>
            <family val="2"/>
          </rPr>
          <t>Windows User:</t>
        </r>
        <r>
          <rPr>
            <sz val="9"/>
            <color indexed="81"/>
            <rFont val="Tahoma"/>
            <family val="2"/>
          </rPr>
          <t xml:space="preserve">
03/06/21
11981
Feb /21  to June/21</t>
        </r>
      </text>
    </comment>
    <comment ref="K90" authorId="0">
      <text>
        <r>
          <rPr>
            <b/>
            <sz val="9"/>
            <color indexed="81"/>
            <rFont val="Tahoma"/>
            <family val="2"/>
          </rPr>
          <t>Windows User:</t>
        </r>
        <r>
          <rPr>
            <sz val="9"/>
            <color indexed="81"/>
            <rFont val="Tahoma"/>
            <family val="2"/>
          </rPr>
          <t xml:space="preserve">
12/09/2020
7,500/-</t>
        </r>
      </text>
    </comment>
    <comment ref="M90" authorId="0">
      <text>
        <r>
          <rPr>
            <b/>
            <sz val="9"/>
            <color indexed="81"/>
            <rFont val="Tahoma"/>
            <family val="2"/>
          </rPr>
          <t>Windows User:</t>
        </r>
        <r>
          <rPr>
            <sz val="9"/>
            <color indexed="81"/>
            <rFont val="Tahoma"/>
            <family val="2"/>
          </rPr>
          <t xml:space="preserve">
12/09/2020
7,500/-</t>
        </r>
      </text>
    </comment>
    <comment ref="O90" authorId="0">
      <text>
        <r>
          <rPr>
            <b/>
            <sz val="9"/>
            <color indexed="81"/>
            <rFont val="Tahoma"/>
            <family val="2"/>
          </rPr>
          <t>Windows User:</t>
        </r>
        <r>
          <rPr>
            <sz val="9"/>
            <color indexed="81"/>
            <rFont val="Tahoma"/>
            <family val="2"/>
          </rPr>
          <t xml:space="preserve">
12/09/2020
7,500/-</t>
        </r>
      </text>
    </comment>
    <comment ref="Q90" authorId="0">
      <text>
        <r>
          <rPr>
            <b/>
            <sz val="9"/>
            <color indexed="81"/>
            <rFont val="Tahoma"/>
            <family val="2"/>
          </rPr>
          <t>Windows User:</t>
        </r>
        <r>
          <rPr>
            <sz val="9"/>
            <color indexed="81"/>
            <rFont val="Tahoma"/>
            <family val="2"/>
          </rPr>
          <t xml:space="preserve">
08/10/2020
By bkash
C=12350 With O/fee
H=0
T=12350</t>
        </r>
      </text>
    </comment>
    <comment ref="W90" authorId="0">
      <text>
        <r>
          <rPr>
            <b/>
            <sz val="9"/>
            <color indexed="81"/>
            <rFont val="Tahoma"/>
            <family val="2"/>
          </rPr>
          <t>Windows User:</t>
        </r>
        <r>
          <rPr>
            <sz val="9"/>
            <color indexed="81"/>
            <rFont val="Tahoma"/>
            <family val="2"/>
          </rPr>
          <t xml:space="preserve">
08/10/2020
By bkash
C=12350
H=0
T=12350</t>
        </r>
      </text>
    </comment>
    <comment ref="Y90" authorId="0">
      <text>
        <r>
          <rPr>
            <b/>
            <sz val="9"/>
            <color indexed="81"/>
            <rFont val="Tahoma"/>
            <family val="2"/>
          </rPr>
          <t>Windows User:</t>
        </r>
        <r>
          <rPr>
            <sz val="9"/>
            <color indexed="81"/>
            <rFont val="Tahoma"/>
            <family val="2"/>
          </rPr>
          <t xml:space="preserve">
10/01/2021
11187
Nov to Janu/21
Paid in Janu/21</t>
        </r>
      </text>
    </comment>
    <comment ref="AA90" authorId="0">
      <text>
        <r>
          <rPr>
            <b/>
            <sz val="9"/>
            <color indexed="81"/>
            <rFont val="Tahoma"/>
            <family val="2"/>
          </rPr>
          <t>Windows User:</t>
        </r>
        <r>
          <rPr>
            <sz val="9"/>
            <color indexed="81"/>
            <rFont val="Tahoma"/>
            <family val="2"/>
          </rPr>
          <t xml:space="preserve">
10/01/2021
11187
Nov to Janu/21
Paid in Janu/21</t>
        </r>
      </text>
    </comment>
    <comment ref="AC90" authorId="0">
      <text>
        <r>
          <rPr>
            <b/>
            <sz val="9"/>
            <color indexed="81"/>
            <rFont val="Tahoma"/>
            <family val="2"/>
          </rPr>
          <t>Windows User:</t>
        </r>
        <r>
          <rPr>
            <sz val="9"/>
            <color indexed="81"/>
            <rFont val="Tahoma"/>
            <family val="2"/>
          </rPr>
          <t xml:space="preserve">
10/01/2021
11187
Nov to Janu/21
Paid in Janu/21</t>
        </r>
      </text>
    </comment>
    <comment ref="AE90" authorId="0">
      <text>
        <r>
          <rPr>
            <b/>
            <sz val="9"/>
            <color indexed="81"/>
            <rFont val="Tahoma"/>
            <family val="2"/>
          </rPr>
          <t>Windows User:</t>
        </r>
        <r>
          <rPr>
            <sz val="9"/>
            <color indexed="81"/>
            <rFont val="Tahoma"/>
            <family val="2"/>
          </rPr>
          <t xml:space="preserve">
10/02/21
11188</t>
        </r>
      </text>
    </comment>
    <comment ref="AK90" authorId="0">
      <text>
        <r>
          <rPr>
            <b/>
            <sz val="9"/>
            <color indexed="81"/>
            <rFont val="Tahoma"/>
            <family val="2"/>
          </rPr>
          <t>Windows User:</t>
        </r>
        <r>
          <rPr>
            <sz val="9"/>
            <color indexed="81"/>
            <rFont val="Tahoma"/>
            <family val="2"/>
          </rPr>
          <t xml:space="preserve">
08/05/21
By bkash
C=13860</t>
        </r>
      </text>
    </comment>
    <comment ref="AM90" authorId="0">
      <text>
        <r>
          <rPr>
            <b/>
            <sz val="9"/>
            <color indexed="81"/>
            <rFont val="Tahoma"/>
            <family val="2"/>
          </rPr>
          <t>Windows User:</t>
        </r>
        <r>
          <rPr>
            <sz val="9"/>
            <color indexed="81"/>
            <rFont val="Tahoma"/>
            <family val="2"/>
          </rPr>
          <t xml:space="preserve">
05/06/21
11190
Up to June/21</t>
        </r>
      </text>
    </comment>
    <comment ref="K91" authorId="0">
      <text>
        <r>
          <rPr>
            <b/>
            <sz val="9"/>
            <color indexed="81"/>
            <rFont val="Tahoma"/>
            <family val="2"/>
          </rPr>
          <t>Windows User:</t>
        </r>
        <r>
          <rPr>
            <sz val="9"/>
            <color indexed="81"/>
            <rFont val="Tahoma"/>
            <family val="2"/>
          </rPr>
          <t xml:space="preserve">
12/09/2020
7,500/-</t>
        </r>
      </text>
    </comment>
    <comment ref="M91" authorId="0">
      <text>
        <r>
          <rPr>
            <b/>
            <sz val="9"/>
            <color indexed="81"/>
            <rFont val="Tahoma"/>
            <family val="2"/>
          </rPr>
          <t>Windows User:</t>
        </r>
        <r>
          <rPr>
            <sz val="9"/>
            <color indexed="81"/>
            <rFont val="Tahoma"/>
            <family val="2"/>
          </rPr>
          <t xml:space="preserve">
12/09/2020
7,500/-</t>
        </r>
      </text>
    </comment>
    <comment ref="O91" authorId="0">
      <text>
        <r>
          <rPr>
            <b/>
            <sz val="9"/>
            <color indexed="81"/>
            <rFont val="Tahoma"/>
            <family val="2"/>
          </rPr>
          <t>Windows User:</t>
        </r>
        <r>
          <rPr>
            <sz val="9"/>
            <color indexed="81"/>
            <rFont val="Tahoma"/>
            <family val="2"/>
          </rPr>
          <t xml:space="preserve">
12/09/2020
7,500/-</t>
        </r>
      </text>
    </comment>
    <comment ref="W91" authorId="0">
      <text>
        <r>
          <rPr>
            <b/>
            <sz val="9"/>
            <color indexed="81"/>
            <rFont val="Tahoma"/>
            <family val="2"/>
          </rPr>
          <t>Windows User:</t>
        </r>
        <r>
          <rPr>
            <sz val="9"/>
            <color indexed="81"/>
            <rFont val="Tahoma"/>
            <family val="2"/>
          </rPr>
          <t xml:space="preserve">
09/11/2020
11234
Oct/2020
Paid to nov/20</t>
        </r>
      </text>
    </comment>
    <comment ref="Y91" authorId="0">
      <text>
        <r>
          <rPr>
            <b/>
            <sz val="9"/>
            <color indexed="81"/>
            <rFont val="Tahoma"/>
            <family val="2"/>
          </rPr>
          <t>Windows User:</t>
        </r>
        <r>
          <rPr>
            <sz val="9"/>
            <color indexed="81"/>
            <rFont val="Tahoma"/>
            <family val="2"/>
          </rPr>
          <t xml:space="preserve">
09/11/2020
11234
Oct/2020
24/01/2021
11235
Nov + Dec/20
Paid in Janu/21
 O/fee Due</t>
        </r>
      </text>
    </comment>
    <comment ref="AA91" authorId="0">
      <text>
        <r>
          <rPr>
            <b/>
            <sz val="9"/>
            <color indexed="81"/>
            <rFont val="Tahoma"/>
            <family val="2"/>
          </rPr>
          <t>Windows User:</t>
        </r>
        <r>
          <rPr>
            <sz val="9"/>
            <color indexed="81"/>
            <rFont val="Tahoma"/>
            <family val="2"/>
          </rPr>
          <t xml:space="preserve">
24/01/2021
11235
Nov + Dec/20
Paid in Janu/21
 O/fee Due</t>
        </r>
      </text>
    </comment>
    <comment ref="AC91" authorId="0">
      <text>
        <r>
          <rPr>
            <b/>
            <sz val="9"/>
            <color indexed="81"/>
            <rFont val="Tahoma"/>
            <family val="2"/>
          </rPr>
          <t>Windows User:</t>
        </r>
        <r>
          <rPr>
            <sz val="9"/>
            <color indexed="81"/>
            <rFont val="Tahoma"/>
            <family val="2"/>
          </rPr>
          <t xml:space="preserve">
24/01/2021
11235
Nov + Dec/20
Paid in Janu/21
 O/fee Due</t>
        </r>
      </text>
    </comment>
    <comment ref="AG91" authorId="0">
      <text>
        <r>
          <rPr>
            <b/>
            <sz val="9"/>
            <color indexed="81"/>
            <rFont val="Tahoma"/>
            <family val="2"/>
          </rPr>
          <t>Windows User:</t>
        </r>
        <r>
          <rPr>
            <sz val="9"/>
            <color indexed="81"/>
            <rFont val="Tahoma"/>
            <family val="2"/>
          </rPr>
          <t xml:space="preserve">
16/03/21
11236
O/fee=8000
Janu/21</t>
        </r>
      </text>
    </comment>
    <comment ref="G92" authorId="0">
      <text>
        <r>
          <rPr>
            <b/>
            <sz val="9"/>
            <color indexed="81"/>
            <rFont val="Tahoma"/>
            <family val="2"/>
          </rPr>
          <t>Windows User:</t>
        </r>
        <r>
          <rPr>
            <sz val="9"/>
            <color indexed="81"/>
            <rFont val="Tahoma"/>
            <family val="2"/>
          </rPr>
          <t xml:space="preserve">
Less-3,300/-</t>
        </r>
      </text>
    </comment>
    <comment ref="K92" authorId="0">
      <text>
        <r>
          <rPr>
            <b/>
            <sz val="9"/>
            <color indexed="81"/>
            <rFont val="Tahoma"/>
            <family val="2"/>
          </rPr>
          <t>Windows User:</t>
        </r>
        <r>
          <rPr>
            <sz val="9"/>
            <color indexed="81"/>
            <rFont val="Tahoma"/>
            <family val="2"/>
          </rPr>
          <t xml:space="preserve">
12/09/2020
7,500/-</t>
        </r>
      </text>
    </comment>
    <comment ref="M92" authorId="0">
      <text>
        <r>
          <rPr>
            <b/>
            <sz val="9"/>
            <color indexed="81"/>
            <rFont val="Tahoma"/>
            <family val="2"/>
          </rPr>
          <t>Windows User:</t>
        </r>
        <r>
          <rPr>
            <sz val="9"/>
            <color indexed="81"/>
            <rFont val="Tahoma"/>
            <family val="2"/>
          </rPr>
          <t xml:space="preserve">
12/09/2020
7,500/-</t>
        </r>
      </text>
    </comment>
    <comment ref="O92" authorId="0">
      <text>
        <r>
          <rPr>
            <b/>
            <sz val="9"/>
            <color indexed="81"/>
            <rFont val="Tahoma"/>
            <family val="2"/>
          </rPr>
          <t>Windows User:</t>
        </r>
        <r>
          <rPr>
            <sz val="9"/>
            <color indexed="81"/>
            <rFont val="Tahoma"/>
            <family val="2"/>
          </rPr>
          <t xml:space="preserve">
12/09/2020
7,500/-</t>
        </r>
      </text>
    </comment>
    <comment ref="Q92" authorId="0">
      <text>
        <r>
          <rPr>
            <b/>
            <sz val="9"/>
            <color indexed="81"/>
            <rFont val="Tahoma"/>
            <family val="2"/>
          </rPr>
          <t>Windows User:</t>
        </r>
        <r>
          <rPr>
            <sz val="9"/>
            <color indexed="81"/>
            <rFont val="Tahoma"/>
            <family val="2"/>
          </rPr>
          <t xml:space="preserve">
08/11/2020
11258
Oct + Nov/20
O/fee=8000/-
Paid to Nov/2020</t>
        </r>
      </text>
    </comment>
    <comment ref="W92" authorId="0">
      <text>
        <r>
          <rPr>
            <b/>
            <sz val="9"/>
            <color indexed="81"/>
            <rFont val="Tahoma"/>
            <family val="2"/>
          </rPr>
          <t>Windows User:</t>
        </r>
        <r>
          <rPr>
            <sz val="9"/>
            <color indexed="81"/>
            <rFont val="Tahoma"/>
            <family val="2"/>
          </rPr>
          <t xml:space="preserve">
08/11/2020
11258
Oct + Nov/20
O/fee=8000/-
Paid to Nov/2020</t>
        </r>
      </text>
    </comment>
    <comment ref="Y92" authorId="0">
      <text>
        <r>
          <rPr>
            <b/>
            <sz val="9"/>
            <color indexed="81"/>
            <rFont val="Tahoma"/>
            <family val="2"/>
          </rPr>
          <t>Windows User:</t>
        </r>
        <r>
          <rPr>
            <sz val="9"/>
            <color indexed="81"/>
            <rFont val="Tahoma"/>
            <family val="2"/>
          </rPr>
          <t xml:space="preserve">
08/11/2020
11258
Oct + Nov/20
O/fee=8000/-
Paid to Nov/2020</t>
        </r>
      </text>
    </comment>
    <comment ref="AA92" authorId="0">
      <text>
        <r>
          <rPr>
            <b/>
            <sz val="9"/>
            <color indexed="81"/>
            <rFont val="Tahoma"/>
            <family val="2"/>
          </rPr>
          <t>Windows User:</t>
        </r>
        <r>
          <rPr>
            <sz val="9"/>
            <color indexed="81"/>
            <rFont val="Tahoma"/>
            <family val="2"/>
          </rPr>
          <t xml:space="preserve">
27/01/2021
11261
Dec=1160 Due=1150
Paid in Janu/21</t>
        </r>
      </text>
    </comment>
    <comment ref="AC92" authorId="0">
      <text>
        <r>
          <rPr>
            <b/>
            <sz val="9"/>
            <color indexed="81"/>
            <rFont val="Tahoma"/>
            <family val="2"/>
          </rPr>
          <t>Windows User:</t>
        </r>
        <r>
          <rPr>
            <sz val="9"/>
            <color indexed="81"/>
            <rFont val="Tahoma"/>
            <family val="2"/>
          </rPr>
          <t xml:space="preserve">
27/01/2021
11261
Dec=1160 Due=1150
Paid in Janu/21</t>
        </r>
      </text>
    </comment>
    <comment ref="AE92" authorId="0">
      <text>
        <r>
          <rPr>
            <b/>
            <sz val="9"/>
            <color indexed="81"/>
            <rFont val="Tahoma"/>
            <family val="2"/>
          </rPr>
          <t>Windows User:</t>
        </r>
        <r>
          <rPr>
            <sz val="9"/>
            <color indexed="81"/>
            <rFont val="Tahoma"/>
            <family val="2"/>
          </rPr>
          <t xml:space="preserve">
09/02/21
11262</t>
        </r>
      </text>
    </comment>
    <comment ref="AK92" authorId="0">
      <text>
        <r>
          <rPr>
            <b/>
            <sz val="9"/>
            <color indexed="81"/>
            <rFont val="Tahoma"/>
            <family val="2"/>
          </rPr>
          <t>Windows User:</t>
        </r>
        <r>
          <rPr>
            <sz val="9"/>
            <color indexed="81"/>
            <rFont val="Tahoma"/>
            <family val="2"/>
          </rPr>
          <t xml:space="preserve">
05/05/21
11263
March to May/21</t>
        </r>
      </text>
    </comment>
    <comment ref="AM92" authorId="0">
      <text>
        <r>
          <rPr>
            <b/>
            <sz val="9"/>
            <color indexed="81"/>
            <rFont val="Tahoma"/>
            <family val="2"/>
          </rPr>
          <t>Windows User:</t>
        </r>
        <r>
          <rPr>
            <sz val="9"/>
            <color indexed="81"/>
            <rFont val="Tahoma"/>
            <family val="2"/>
          </rPr>
          <t xml:space="preserve">
05/06/21
11264
June/21</t>
        </r>
      </text>
    </comment>
    <comment ref="K93" authorId="0">
      <text>
        <r>
          <rPr>
            <b/>
            <sz val="9"/>
            <color indexed="81"/>
            <rFont val="Tahoma"/>
            <family val="2"/>
          </rPr>
          <t>Windows User:</t>
        </r>
        <r>
          <rPr>
            <sz val="9"/>
            <color indexed="81"/>
            <rFont val="Tahoma"/>
            <family val="2"/>
          </rPr>
          <t xml:space="preserve">
12/09/2020
7,500/-</t>
        </r>
      </text>
    </comment>
    <comment ref="M93" authorId="0">
      <text>
        <r>
          <rPr>
            <b/>
            <sz val="9"/>
            <color indexed="81"/>
            <rFont val="Tahoma"/>
            <family val="2"/>
          </rPr>
          <t>Windows User:</t>
        </r>
        <r>
          <rPr>
            <sz val="9"/>
            <color indexed="81"/>
            <rFont val="Tahoma"/>
            <family val="2"/>
          </rPr>
          <t xml:space="preserve">
12/09/2020
7,500/-</t>
        </r>
      </text>
    </comment>
    <comment ref="O93" authorId="0">
      <text>
        <r>
          <rPr>
            <b/>
            <sz val="9"/>
            <color indexed="81"/>
            <rFont val="Tahoma"/>
            <family val="2"/>
          </rPr>
          <t>Windows User:</t>
        </r>
        <r>
          <rPr>
            <sz val="9"/>
            <color indexed="81"/>
            <rFont val="Tahoma"/>
            <family val="2"/>
          </rPr>
          <t xml:space="preserve">
12/09/2020
7,500/-</t>
        </r>
      </text>
    </comment>
    <comment ref="Q93" authorId="0">
      <text>
        <r>
          <rPr>
            <b/>
            <sz val="9"/>
            <color indexed="81"/>
            <rFont val="Tahoma"/>
            <family val="2"/>
          </rPr>
          <t>Windows User:</t>
        </r>
        <r>
          <rPr>
            <sz val="9"/>
            <color indexed="81"/>
            <rFont val="Tahoma"/>
            <family val="2"/>
          </rPr>
          <t xml:space="preserve">
21/11/2020
By bkash
O/fee
Paid in Nov/20</t>
        </r>
      </text>
    </comment>
    <comment ref="W93" authorId="0">
      <text>
        <r>
          <rPr>
            <b/>
            <sz val="9"/>
            <color indexed="81"/>
            <rFont val="Tahoma"/>
            <family val="2"/>
          </rPr>
          <t>Windows User:</t>
        </r>
        <r>
          <rPr>
            <sz val="9"/>
            <color indexed="81"/>
            <rFont val="Tahoma"/>
            <family val="2"/>
          </rPr>
          <t xml:space="preserve">
17/10/2020
By bkash
C=4620
H=1950
T=6570</t>
        </r>
      </text>
    </comment>
    <comment ref="Y93" authorId="0">
      <text>
        <r>
          <rPr>
            <b/>
            <sz val="9"/>
            <color indexed="81"/>
            <rFont val="Tahoma"/>
            <family val="2"/>
          </rPr>
          <t>Windows User:</t>
        </r>
        <r>
          <rPr>
            <sz val="9"/>
            <color indexed="81"/>
            <rFont val="Tahoma"/>
            <family val="2"/>
          </rPr>
          <t xml:space="preserve">
21/11/2020
By bkash
C=12620 With O/fee
H=1950
T=14570</t>
        </r>
      </text>
    </comment>
    <comment ref="AA93" authorId="0">
      <text>
        <r>
          <rPr>
            <b/>
            <sz val="9"/>
            <color indexed="81"/>
            <rFont val="Tahoma"/>
            <family val="2"/>
          </rPr>
          <t>Windows User:</t>
        </r>
        <r>
          <rPr>
            <sz val="9"/>
            <color indexed="81"/>
            <rFont val="Tahoma"/>
            <family val="2"/>
          </rPr>
          <t xml:space="preserve">
07/01/2021
By bkash
C=4620
H=1950
T=6570
Dec/20
Paid in Janu/21</t>
        </r>
      </text>
    </comment>
    <comment ref="AC93" authorId="0">
      <text>
        <r>
          <rPr>
            <b/>
            <sz val="9"/>
            <color indexed="81"/>
            <rFont val="Tahoma"/>
            <family val="2"/>
          </rPr>
          <t>Windows User:</t>
        </r>
        <r>
          <rPr>
            <sz val="9"/>
            <color indexed="81"/>
            <rFont val="Tahoma"/>
            <family val="2"/>
          </rPr>
          <t xml:space="preserve">
07/01/2021
By bkash
C=4620
H=1950
T=6570
Dec/20
Paid in Janu/21
27/01/21
11330
Janu/21</t>
        </r>
      </text>
    </comment>
    <comment ref="AI93" authorId="0">
      <text>
        <r>
          <rPr>
            <b/>
            <sz val="9"/>
            <color indexed="81"/>
            <rFont val="Tahoma"/>
            <family val="2"/>
          </rPr>
          <t>Windows User:</t>
        </r>
        <r>
          <rPr>
            <sz val="9"/>
            <color indexed="81"/>
            <rFont val="Tahoma"/>
            <family val="2"/>
          </rPr>
          <t xml:space="preserve">
10/04/21
By bkash
C=4620
H=2130
T=6750
Feb/21</t>
        </r>
      </text>
    </comment>
    <comment ref="AK93" authorId="0">
      <text>
        <r>
          <rPr>
            <b/>
            <sz val="9"/>
            <color indexed="81"/>
            <rFont val="Tahoma"/>
            <family val="2"/>
          </rPr>
          <t>Windows User:</t>
        </r>
        <r>
          <rPr>
            <sz val="9"/>
            <color indexed="81"/>
            <rFont val="Tahoma"/>
            <family val="2"/>
          </rPr>
          <t xml:space="preserve">
01/05/21
11332
Up to May/21</t>
        </r>
      </text>
    </comment>
    <comment ref="K94" authorId="0">
      <text>
        <r>
          <rPr>
            <b/>
            <sz val="9"/>
            <color indexed="81"/>
            <rFont val="Tahoma"/>
            <family val="2"/>
          </rPr>
          <t>Windows User:</t>
        </r>
        <r>
          <rPr>
            <sz val="9"/>
            <color indexed="81"/>
            <rFont val="Tahoma"/>
            <family val="2"/>
          </rPr>
          <t xml:space="preserve">
12/09/2020
7,500/-</t>
        </r>
      </text>
    </comment>
    <comment ref="M94" authorId="0">
      <text>
        <r>
          <rPr>
            <b/>
            <sz val="9"/>
            <color indexed="81"/>
            <rFont val="Tahoma"/>
            <family val="2"/>
          </rPr>
          <t>Windows User:</t>
        </r>
        <r>
          <rPr>
            <sz val="9"/>
            <color indexed="81"/>
            <rFont val="Tahoma"/>
            <family val="2"/>
          </rPr>
          <t xml:space="preserve">
12/09/2020
7,500/-</t>
        </r>
      </text>
    </comment>
    <comment ref="O94" authorId="0">
      <text>
        <r>
          <rPr>
            <b/>
            <sz val="9"/>
            <color indexed="81"/>
            <rFont val="Tahoma"/>
            <family val="2"/>
          </rPr>
          <t>Windows User:</t>
        </r>
        <r>
          <rPr>
            <sz val="9"/>
            <color indexed="81"/>
            <rFont val="Tahoma"/>
            <family val="2"/>
          </rPr>
          <t xml:space="preserve">
12/09/2020
7,500/-</t>
        </r>
      </text>
    </comment>
    <comment ref="AE94" authorId="0">
      <text>
        <r>
          <rPr>
            <b/>
            <sz val="9"/>
            <color indexed="81"/>
            <rFont val="Tahoma"/>
            <family val="2"/>
          </rPr>
          <t>Windows User:</t>
        </r>
        <r>
          <rPr>
            <sz val="9"/>
            <color indexed="81"/>
            <rFont val="Tahoma"/>
            <family val="2"/>
          </rPr>
          <t xml:space="preserve">
10/02/21
11450
Oct/20
Nov/20 Due=4240</t>
        </r>
      </text>
    </comment>
    <comment ref="AM94" authorId="0">
      <text>
        <r>
          <rPr>
            <b/>
            <sz val="9"/>
            <color indexed="81"/>
            <rFont val="Tahoma"/>
            <family val="2"/>
          </rPr>
          <t>Windows User:</t>
        </r>
        <r>
          <rPr>
            <sz val="9"/>
            <color indexed="81"/>
            <rFont val="Tahoma"/>
            <family val="2"/>
          </rPr>
          <t xml:space="preserve">
06/06/21
11451
Nov=2000 Due-2240
O/fee=3000
T=5,000/-
</t>
        </r>
      </text>
    </comment>
    <comment ref="G95" authorId="0">
      <text>
        <r>
          <rPr>
            <b/>
            <sz val="9"/>
            <color indexed="81"/>
            <rFont val="Tahoma"/>
            <family val="2"/>
          </rPr>
          <t xml:space="preserve">Windows User:
</t>
        </r>
        <r>
          <rPr>
            <sz val="9"/>
            <color indexed="81"/>
            <rFont val="Tahoma"/>
            <family val="2"/>
          </rPr>
          <t>Note-157
Less=3,300/-
Opening to Clossing Period
Meeting=17/01/21</t>
        </r>
      </text>
    </comment>
    <comment ref="K95" authorId="0">
      <text>
        <r>
          <rPr>
            <b/>
            <sz val="9"/>
            <color indexed="81"/>
            <rFont val="Tahoma"/>
            <family val="2"/>
          </rPr>
          <t>Windows User:</t>
        </r>
        <r>
          <rPr>
            <sz val="9"/>
            <color indexed="81"/>
            <rFont val="Tahoma"/>
            <family val="2"/>
          </rPr>
          <t xml:space="preserve">
12/09/2020
7,500/-</t>
        </r>
      </text>
    </comment>
    <comment ref="M95" authorId="0">
      <text>
        <r>
          <rPr>
            <b/>
            <sz val="9"/>
            <color indexed="81"/>
            <rFont val="Tahoma"/>
            <family val="2"/>
          </rPr>
          <t>Windows User:</t>
        </r>
        <r>
          <rPr>
            <sz val="9"/>
            <color indexed="81"/>
            <rFont val="Tahoma"/>
            <family val="2"/>
          </rPr>
          <t xml:space="preserve">
12/09/2020
7,500/-</t>
        </r>
      </text>
    </comment>
    <comment ref="O95" authorId="0">
      <text>
        <r>
          <rPr>
            <b/>
            <sz val="9"/>
            <color indexed="81"/>
            <rFont val="Tahoma"/>
            <family val="2"/>
          </rPr>
          <t>Windows User:</t>
        </r>
        <r>
          <rPr>
            <sz val="9"/>
            <color indexed="81"/>
            <rFont val="Tahoma"/>
            <family val="2"/>
          </rPr>
          <t xml:space="preserve">
12/09/2020
7,500/-</t>
        </r>
      </text>
    </comment>
    <comment ref="Q95" authorId="0">
      <text>
        <r>
          <rPr>
            <b/>
            <sz val="9"/>
            <color indexed="81"/>
            <rFont val="Tahoma"/>
            <family val="2"/>
          </rPr>
          <t>Windows User:</t>
        </r>
        <r>
          <rPr>
            <sz val="9"/>
            <color indexed="81"/>
            <rFont val="Tahoma"/>
            <family val="2"/>
          </rPr>
          <t xml:space="preserve">
09/10/20
11474
O/fee=8000
paid to Oct/20</t>
        </r>
      </text>
    </comment>
    <comment ref="W95" authorId="0">
      <text>
        <r>
          <rPr>
            <b/>
            <sz val="9"/>
            <color indexed="81"/>
            <rFont val="Tahoma"/>
            <family val="2"/>
          </rPr>
          <t>Windows User:</t>
        </r>
        <r>
          <rPr>
            <sz val="9"/>
            <color indexed="81"/>
            <rFont val="Tahoma"/>
            <family val="2"/>
          </rPr>
          <t xml:space="preserve">
09/10/20
11474
O/fee8000
Oct=4620</t>
        </r>
      </text>
    </comment>
    <comment ref="Y95" authorId="0">
      <text>
        <r>
          <rPr>
            <b/>
            <sz val="9"/>
            <color indexed="81"/>
            <rFont val="Tahoma"/>
            <family val="2"/>
          </rPr>
          <t>Windows User:</t>
        </r>
        <r>
          <rPr>
            <sz val="9"/>
            <color indexed="81"/>
            <rFont val="Tahoma"/>
            <family val="2"/>
          </rPr>
          <t xml:space="preserve">
04/11/2020
11475
Nov/2020</t>
        </r>
      </text>
    </comment>
    <comment ref="AE95" authorId="0">
      <text>
        <r>
          <rPr>
            <b/>
            <sz val="9"/>
            <color indexed="81"/>
            <rFont val="Tahoma"/>
            <family val="2"/>
          </rPr>
          <t>Windows User:</t>
        </r>
        <r>
          <rPr>
            <sz val="9"/>
            <color indexed="81"/>
            <rFont val="Tahoma"/>
            <family val="2"/>
          </rPr>
          <t xml:space="preserve">
10/02/21
11476</t>
        </r>
      </text>
    </comment>
    <comment ref="AG95" authorId="0">
      <text>
        <r>
          <rPr>
            <b/>
            <sz val="9"/>
            <color indexed="81"/>
            <rFont val="Tahoma"/>
            <family val="2"/>
          </rPr>
          <t>Windows User:</t>
        </r>
        <r>
          <rPr>
            <sz val="9"/>
            <color indexed="81"/>
            <rFont val="Tahoma"/>
            <family val="2"/>
          </rPr>
          <t xml:space="preserve">
07/03/21
11477
</t>
        </r>
      </text>
    </comment>
    <comment ref="AI95" authorId="0">
      <text>
        <r>
          <rPr>
            <b/>
            <sz val="9"/>
            <color indexed="81"/>
            <rFont val="Tahoma"/>
            <family val="2"/>
          </rPr>
          <t>Windows User:</t>
        </r>
        <r>
          <rPr>
            <sz val="9"/>
            <color indexed="81"/>
            <rFont val="Tahoma"/>
            <family val="2"/>
          </rPr>
          <t xml:space="preserve">
10/04/021
11478
</t>
        </r>
      </text>
    </comment>
    <comment ref="AK95" authorId="0">
      <text>
        <r>
          <rPr>
            <b/>
            <sz val="9"/>
            <color indexed="81"/>
            <rFont val="Tahoma"/>
            <family val="2"/>
          </rPr>
          <t>Windows User:</t>
        </r>
        <r>
          <rPr>
            <sz val="9"/>
            <color indexed="81"/>
            <rFont val="Tahoma"/>
            <family val="2"/>
          </rPr>
          <t xml:space="preserve">
06/05/21
By bkash
C=2330</t>
        </r>
      </text>
    </comment>
    <comment ref="AM95" authorId="0">
      <text>
        <r>
          <rPr>
            <b/>
            <sz val="9"/>
            <color indexed="81"/>
            <rFont val="Tahoma"/>
            <family val="2"/>
          </rPr>
          <t>Windows User:</t>
        </r>
        <r>
          <rPr>
            <sz val="9"/>
            <color indexed="81"/>
            <rFont val="Tahoma"/>
            <family val="2"/>
          </rPr>
          <t xml:space="preserve">
05/06/21
11479
</t>
        </r>
      </text>
    </comment>
    <comment ref="K96" authorId="0">
      <text>
        <r>
          <rPr>
            <b/>
            <sz val="9"/>
            <color indexed="81"/>
            <rFont val="Tahoma"/>
            <family val="2"/>
          </rPr>
          <t>Windows User:</t>
        </r>
        <r>
          <rPr>
            <sz val="9"/>
            <color indexed="81"/>
            <rFont val="Tahoma"/>
            <family val="2"/>
          </rPr>
          <t xml:space="preserve">
12/09/2020
2,500/-</t>
        </r>
      </text>
    </comment>
    <comment ref="M96" authorId="0">
      <text>
        <r>
          <rPr>
            <b/>
            <sz val="9"/>
            <color indexed="81"/>
            <rFont val="Tahoma"/>
            <family val="2"/>
          </rPr>
          <t>Windows User:</t>
        </r>
        <r>
          <rPr>
            <sz val="9"/>
            <color indexed="81"/>
            <rFont val="Tahoma"/>
            <family val="2"/>
          </rPr>
          <t xml:space="preserve">
12/09/2020
7,500/-</t>
        </r>
      </text>
    </comment>
    <comment ref="O96" authorId="0">
      <text>
        <r>
          <rPr>
            <b/>
            <sz val="9"/>
            <color indexed="81"/>
            <rFont val="Tahoma"/>
            <family val="2"/>
          </rPr>
          <t>Windows User:</t>
        </r>
        <r>
          <rPr>
            <sz val="9"/>
            <color indexed="81"/>
            <rFont val="Tahoma"/>
            <family val="2"/>
          </rPr>
          <t xml:space="preserve">
21/09/2020
11498
Paid to Sep/20</t>
        </r>
      </text>
    </comment>
    <comment ref="Q96" authorId="0">
      <text>
        <r>
          <rPr>
            <b/>
            <sz val="9"/>
            <color indexed="81"/>
            <rFont val="Tahoma"/>
            <family val="2"/>
          </rPr>
          <t>Windows User:</t>
        </r>
        <r>
          <rPr>
            <sz val="9"/>
            <color indexed="81"/>
            <rFont val="Tahoma"/>
            <family val="2"/>
          </rPr>
          <t xml:space="preserve">
25/01/21
11499
O/fee=8000
Oct + Nov/20
Paid in Janu/21</t>
        </r>
      </text>
    </comment>
    <comment ref="U96" authorId="0">
      <text>
        <r>
          <rPr>
            <b/>
            <sz val="9"/>
            <color indexed="81"/>
            <rFont val="Tahoma"/>
            <family val="2"/>
          </rPr>
          <t>Windows User:</t>
        </r>
        <r>
          <rPr>
            <sz val="9"/>
            <color indexed="81"/>
            <rFont val="Tahoma"/>
            <family val="2"/>
          </rPr>
          <t xml:space="preserve">
21/09/2020
11498
S/c</t>
        </r>
      </text>
    </comment>
    <comment ref="W96" authorId="0">
      <text>
        <r>
          <rPr>
            <b/>
            <sz val="9"/>
            <color indexed="81"/>
            <rFont val="Tahoma"/>
            <family val="2"/>
          </rPr>
          <t>Windows User:</t>
        </r>
        <r>
          <rPr>
            <sz val="9"/>
            <color indexed="81"/>
            <rFont val="Tahoma"/>
            <family val="2"/>
          </rPr>
          <t xml:space="preserve">
25/01/21
11499
O/fee=8000
Oct + Nov/20
Paid in Janu/21</t>
        </r>
      </text>
    </comment>
    <comment ref="Y96" authorId="0">
      <text>
        <r>
          <rPr>
            <b/>
            <sz val="9"/>
            <color indexed="81"/>
            <rFont val="Tahoma"/>
            <family val="2"/>
          </rPr>
          <t>Windows User:</t>
        </r>
        <r>
          <rPr>
            <sz val="9"/>
            <color indexed="81"/>
            <rFont val="Tahoma"/>
            <family val="2"/>
          </rPr>
          <t xml:space="preserve">
25/01/21
11499
O/fee=8000
Oct + Nov/20
Paid in Janu/21</t>
        </r>
      </text>
    </comment>
    <comment ref="AC96" authorId="0">
      <text>
        <r>
          <rPr>
            <b/>
            <sz val="9"/>
            <color indexed="81"/>
            <rFont val="Tahoma"/>
            <family val="2"/>
          </rPr>
          <t>Windows User:</t>
        </r>
        <r>
          <rPr>
            <sz val="9"/>
            <color indexed="81"/>
            <rFont val="Tahoma"/>
            <family val="2"/>
          </rPr>
          <t xml:space="preserve">
25/01/21
11499
O/fee=8000
Oct + Nov/20
Paid in Janu/21</t>
        </r>
      </text>
    </comment>
    <comment ref="AM96" authorId="0">
      <text>
        <r>
          <rPr>
            <b/>
            <sz val="9"/>
            <color indexed="81"/>
            <rFont val="Tahoma"/>
            <family val="2"/>
          </rPr>
          <t>Windows User:</t>
        </r>
        <r>
          <rPr>
            <sz val="9"/>
            <color indexed="81"/>
            <rFont val="Tahoma"/>
            <family val="2"/>
          </rPr>
          <t xml:space="preserve">
05/06/21
11500</t>
        </r>
      </text>
    </comment>
    <comment ref="G97" authorId="0">
      <text>
        <r>
          <rPr>
            <b/>
            <sz val="9"/>
            <color indexed="81"/>
            <rFont val="Tahoma"/>
            <family val="2"/>
          </rPr>
          <t>Windows User:</t>
        </r>
        <r>
          <rPr>
            <sz val="9"/>
            <color indexed="81"/>
            <rFont val="Tahoma"/>
            <family val="2"/>
          </rPr>
          <t xml:space="preserve">
Less 50%
By Aziz Sir
/son of Abdur Rahim</t>
        </r>
      </text>
    </comment>
    <comment ref="K97" authorId="0">
      <text>
        <r>
          <rPr>
            <b/>
            <sz val="9"/>
            <color indexed="81"/>
            <rFont val="Tahoma"/>
            <family val="2"/>
          </rPr>
          <t>Windows User:</t>
        </r>
        <r>
          <rPr>
            <sz val="9"/>
            <color indexed="81"/>
            <rFont val="Tahoma"/>
            <family val="2"/>
          </rPr>
          <t xml:space="preserve">
12/09/2020
5,500/-</t>
        </r>
      </text>
    </comment>
    <comment ref="M97" authorId="0">
      <text>
        <r>
          <rPr>
            <b/>
            <sz val="9"/>
            <color indexed="81"/>
            <rFont val="Tahoma"/>
            <family val="2"/>
          </rPr>
          <t>Windows User:</t>
        </r>
        <r>
          <rPr>
            <sz val="9"/>
            <color indexed="81"/>
            <rFont val="Tahoma"/>
            <family val="2"/>
          </rPr>
          <t xml:space="preserve">
12/09/2020
5,500/-</t>
        </r>
      </text>
    </comment>
    <comment ref="O97" authorId="0">
      <text>
        <r>
          <rPr>
            <b/>
            <sz val="9"/>
            <color indexed="81"/>
            <rFont val="Tahoma"/>
            <family val="2"/>
          </rPr>
          <t>Windows User:</t>
        </r>
        <r>
          <rPr>
            <sz val="9"/>
            <color indexed="81"/>
            <rFont val="Tahoma"/>
            <family val="2"/>
          </rPr>
          <t xml:space="preserve">
12/09/2020
5,500/-
11/02/21
10346
S/c=2000
O/fee=8000</t>
        </r>
      </text>
    </comment>
    <comment ref="Q97" authorId="0">
      <text>
        <r>
          <rPr>
            <b/>
            <sz val="9"/>
            <color indexed="81"/>
            <rFont val="Tahoma"/>
            <family val="2"/>
          </rPr>
          <t>Windows User:</t>
        </r>
        <r>
          <rPr>
            <sz val="9"/>
            <color indexed="81"/>
            <rFont val="Tahoma"/>
            <family val="2"/>
          </rPr>
          <t xml:space="preserve">
11/02/21
10346
S/c=2000
O/fee=8000</t>
        </r>
      </text>
    </comment>
    <comment ref="AE97" authorId="0">
      <text>
        <r>
          <rPr>
            <b/>
            <sz val="9"/>
            <color indexed="81"/>
            <rFont val="Tahoma"/>
            <family val="2"/>
          </rPr>
          <t>Windows User:</t>
        </r>
        <r>
          <rPr>
            <sz val="9"/>
            <color indexed="81"/>
            <rFont val="Tahoma"/>
            <family val="2"/>
          </rPr>
          <t xml:space="preserve">
11/02/21
10346
S/c=2000
O/fee=8000</t>
        </r>
      </text>
    </comment>
    <comment ref="AM97" authorId="0">
      <text>
        <r>
          <rPr>
            <b/>
            <sz val="9"/>
            <color indexed="81"/>
            <rFont val="Tahoma"/>
            <family val="2"/>
          </rPr>
          <t>Windows User:</t>
        </r>
        <r>
          <rPr>
            <sz val="9"/>
            <color indexed="81"/>
            <rFont val="Tahoma"/>
            <family val="2"/>
          </rPr>
          <t xml:space="preserve">
07/06/21
10347
Oct/20 to Dec/20
Janu/21 1570 Due=740
T=8500</t>
        </r>
      </text>
    </comment>
    <comment ref="K98" authorId="0">
      <text>
        <r>
          <rPr>
            <b/>
            <sz val="9"/>
            <color indexed="81"/>
            <rFont val="Tahoma"/>
            <family val="2"/>
          </rPr>
          <t>Windows User:</t>
        </r>
        <r>
          <rPr>
            <sz val="9"/>
            <color indexed="81"/>
            <rFont val="Tahoma"/>
            <family val="2"/>
          </rPr>
          <t xml:space="preserve">
12/09/2020
7,500/-</t>
        </r>
      </text>
    </comment>
    <comment ref="M98" authorId="0">
      <text>
        <r>
          <rPr>
            <b/>
            <sz val="9"/>
            <color indexed="81"/>
            <rFont val="Tahoma"/>
            <family val="2"/>
          </rPr>
          <t>Windows User:</t>
        </r>
        <r>
          <rPr>
            <sz val="9"/>
            <color indexed="81"/>
            <rFont val="Tahoma"/>
            <family val="2"/>
          </rPr>
          <t xml:space="preserve">
12/09/2020
7,500/-</t>
        </r>
      </text>
    </comment>
    <comment ref="O98" authorId="0">
      <text>
        <r>
          <rPr>
            <b/>
            <sz val="9"/>
            <color indexed="81"/>
            <rFont val="Tahoma"/>
            <family val="2"/>
          </rPr>
          <t>Windows User:</t>
        </r>
        <r>
          <rPr>
            <sz val="9"/>
            <color indexed="81"/>
            <rFont val="Tahoma"/>
            <family val="2"/>
          </rPr>
          <t xml:space="preserve">
12/09/2020
7,500/-</t>
        </r>
      </text>
    </comment>
    <comment ref="Q98" authorId="0">
      <text>
        <r>
          <rPr>
            <b/>
            <sz val="9"/>
            <color indexed="81"/>
            <rFont val="Tahoma"/>
            <family val="2"/>
          </rPr>
          <t>Windows User:</t>
        </r>
        <r>
          <rPr>
            <sz val="9"/>
            <color indexed="81"/>
            <rFont val="Tahoma"/>
            <family val="2"/>
          </rPr>
          <t xml:space="preserve">
28/01/21
10370
O/fee
Paid in Janu/21</t>
        </r>
      </text>
    </comment>
    <comment ref="AC98" authorId="0">
      <text>
        <r>
          <rPr>
            <b/>
            <sz val="9"/>
            <color indexed="81"/>
            <rFont val="Tahoma"/>
            <family val="2"/>
          </rPr>
          <t>Windows User:</t>
        </r>
        <r>
          <rPr>
            <sz val="9"/>
            <color indexed="81"/>
            <rFont val="Tahoma"/>
            <family val="2"/>
          </rPr>
          <t xml:space="preserve">
28/01/21
10370
O/fee
Paid in Janu/21</t>
        </r>
      </text>
    </comment>
    <comment ref="K99" authorId="0">
      <text>
        <r>
          <rPr>
            <b/>
            <sz val="9"/>
            <color indexed="81"/>
            <rFont val="Tahoma"/>
            <family val="2"/>
          </rPr>
          <t>Windows User:</t>
        </r>
        <r>
          <rPr>
            <sz val="9"/>
            <color indexed="81"/>
            <rFont val="Tahoma"/>
            <family val="2"/>
          </rPr>
          <t xml:space="preserve">
13/09/2020
7,500/-</t>
        </r>
      </text>
    </comment>
    <comment ref="M99" authorId="0">
      <text>
        <r>
          <rPr>
            <b/>
            <sz val="9"/>
            <color indexed="81"/>
            <rFont val="Tahoma"/>
            <family val="2"/>
          </rPr>
          <t>Windows User:</t>
        </r>
        <r>
          <rPr>
            <sz val="9"/>
            <color indexed="81"/>
            <rFont val="Tahoma"/>
            <family val="2"/>
          </rPr>
          <t xml:space="preserve">
13/09/2020
7,500/-</t>
        </r>
      </text>
    </comment>
    <comment ref="O99" authorId="0">
      <text>
        <r>
          <rPr>
            <b/>
            <sz val="9"/>
            <color indexed="81"/>
            <rFont val="Tahoma"/>
            <family val="2"/>
          </rPr>
          <t>Windows User:</t>
        </r>
        <r>
          <rPr>
            <sz val="9"/>
            <color indexed="81"/>
            <rFont val="Tahoma"/>
            <family val="2"/>
          </rPr>
          <t xml:space="preserve">
13/09/2020
7,500/-</t>
        </r>
      </text>
    </comment>
    <comment ref="Q99" authorId="0">
      <text>
        <r>
          <rPr>
            <b/>
            <sz val="9"/>
            <color indexed="81"/>
            <rFont val="Tahoma"/>
            <family val="2"/>
          </rPr>
          <t>Windows User:</t>
        </r>
        <r>
          <rPr>
            <sz val="9"/>
            <color indexed="81"/>
            <rFont val="Tahoma"/>
            <family val="2"/>
          </rPr>
          <t xml:space="preserve">
07/10/20
10394
Paid to Oct/20</t>
        </r>
      </text>
    </comment>
    <comment ref="W99" authorId="0">
      <text>
        <r>
          <rPr>
            <b/>
            <sz val="9"/>
            <color indexed="81"/>
            <rFont val="Tahoma"/>
            <family val="2"/>
          </rPr>
          <t>Windows User:</t>
        </r>
        <r>
          <rPr>
            <sz val="9"/>
            <color indexed="81"/>
            <rFont val="Tahoma"/>
            <family val="2"/>
          </rPr>
          <t xml:space="preserve">
07/10/20
10394
O/fee=8000
Oct=4620</t>
        </r>
      </text>
    </comment>
    <comment ref="Y99" authorId="0">
      <text>
        <r>
          <rPr>
            <b/>
            <sz val="9"/>
            <color indexed="81"/>
            <rFont val="Tahoma"/>
            <family val="2"/>
          </rPr>
          <t>Windows User:
09/11/2020</t>
        </r>
        <r>
          <rPr>
            <sz val="9"/>
            <color indexed="81"/>
            <rFont val="Tahoma"/>
            <family val="2"/>
          </rPr>
          <t xml:space="preserve">
10395
</t>
        </r>
      </text>
    </comment>
    <comment ref="AA99" authorId="0">
      <text>
        <r>
          <rPr>
            <b/>
            <sz val="9"/>
            <color indexed="81"/>
            <rFont val="Tahoma"/>
            <family val="2"/>
          </rPr>
          <t>Windows User:</t>
        </r>
        <r>
          <rPr>
            <sz val="9"/>
            <color indexed="81"/>
            <rFont val="Tahoma"/>
            <family val="2"/>
          </rPr>
          <t xml:space="preserve">
08/2/2020
By bkash
C=4620
H=1950
T=6570</t>
        </r>
      </text>
    </comment>
    <comment ref="AC99" authorId="0">
      <text>
        <r>
          <rPr>
            <b/>
            <sz val="9"/>
            <color indexed="81"/>
            <rFont val="Tahoma"/>
            <family val="2"/>
          </rPr>
          <t>Windows User:</t>
        </r>
        <r>
          <rPr>
            <sz val="9"/>
            <color indexed="81"/>
            <rFont val="Tahoma"/>
            <family val="2"/>
          </rPr>
          <t xml:space="preserve">
27/01/21
10307</t>
        </r>
      </text>
    </comment>
    <comment ref="AE99" authorId="0">
      <text>
        <r>
          <rPr>
            <b/>
            <sz val="9"/>
            <color indexed="81"/>
            <rFont val="Tahoma"/>
            <family val="2"/>
          </rPr>
          <t>Windows User:</t>
        </r>
        <r>
          <rPr>
            <sz val="9"/>
            <color indexed="81"/>
            <rFont val="Tahoma"/>
            <family val="2"/>
          </rPr>
          <t xml:space="preserve">
10/02/21
By bkash
C=4620
H=1950
T=6570
Feb/21</t>
        </r>
      </text>
    </comment>
    <comment ref="AM99" authorId="0">
      <text>
        <r>
          <rPr>
            <b/>
            <sz val="9"/>
            <color indexed="81"/>
            <rFont val="Tahoma"/>
            <family val="2"/>
          </rPr>
          <t>Windows User:</t>
        </r>
        <r>
          <rPr>
            <sz val="9"/>
            <color indexed="81"/>
            <rFont val="Tahoma"/>
            <family val="2"/>
          </rPr>
          <t xml:space="preserve">
06/06/21
10401/02
</t>
        </r>
      </text>
    </comment>
    <comment ref="G100" authorId="0">
      <text>
        <r>
          <rPr>
            <b/>
            <sz val="9"/>
            <color indexed="81"/>
            <rFont val="Tahoma"/>
            <family val="2"/>
          </rPr>
          <t>Windows User:</t>
        </r>
        <r>
          <rPr>
            <sz val="9"/>
            <color indexed="81"/>
            <rFont val="Tahoma"/>
            <family val="2"/>
          </rPr>
          <t xml:space="preserve">
Less-2,000/-</t>
        </r>
      </text>
    </comment>
    <comment ref="K100" authorId="0">
      <text>
        <r>
          <rPr>
            <b/>
            <sz val="9"/>
            <color indexed="81"/>
            <rFont val="Tahoma"/>
            <family val="2"/>
          </rPr>
          <t>Windows User:</t>
        </r>
        <r>
          <rPr>
            <sz val="9"/>
            <color indexed="81"/>
            <rFont val="Tahoma"/>
            <family val="2"/>
          </rPr>
          <t xml:space="preserve">
13/09/2020
7,500/-</t>
        </r>
      </text>
    </comment>
    <comment ref="M100" authorId="0">
      <text>
        <r>
          <rPr>
            <b/>
            <sz val="9"/>
            <color indexed="81"/>
            <rFont val="Tahoma"/>
            <family val="2"/>
          </rPr>
          <t>Windows User:</t>
        </r>
        <r>
          <rPr>
            <sz val="9"/>
            <color indexed="81"/>
            <rFont val="Tahoma"/>
            <family val="2"/>
          </rPr>
          <t xml:space="preserve">
13/09/2020
7,500/-</t>
        </r>
      </text>
    </comment>
    <comment ref="O100" authorId="0">
      <text>
        <r>
          <rPr>
            <b/>
            <sz val="9"/>
            <color indexed="81"/>
            <rFont val="Tahoma"/>
            <family val="2"/>
          </rPr>
          <t>Windows User:</t>
        </r>
        <r>
          <rPr>
            <sz val="9"/>
            <color indexed="81"/>
            <rFont val="Tahoma"/>
            <family val="2"/>
          </rPr>
          <t xml:space="preserve">
13/09/2020
7,500/-</t>
        </r>
      </text>
    </comment>
    <comment ref="Q100" authorId="0">
      <text>
        <r>
          <rPr>
            <b/>
            <sz val="9"/>
            <color indexed="81"/>
            <rFont val="Tahoma"/>
            <family val="2"/>
          </rPr>
          <t>Windows User:</t>
        </r>
        <r>
          <rPr>
            <sz val="9"/>
            <color indexed="81"/>
            <rFont val="Tahoma"/>
            <family val="2"/>
          </rPr>
          <t xml:space="preserve">
08/10/20
10442
O/fee=8000
Paid to Oct</t>
        </r>
      </text>
    </comment>
    <comment ref="W100" authorId="0">
      <text>
        <r>
          <rPr>
            <b/>
            <sz val="9"/>
            <color indexed="81"/>
            <rFont val="Tahoma"/>
            <family val="2"/>
          </rPr>
          <t>Windows User:</t>
        </r>
        <r>
          <rPr>
            <sz val="9"/>
            <color indexed="81"/>
            <rFont val="Tahoma"/>
            <family val="2"/>
          </rPr>
          <t xml:space="preserve">
08/10/20
10442
O/fee8000
Oct=3220</t>
        </r>
      </text>
    </comment>
    <comment ref="Y100" authorId="0">
      <text>
        <r>
          <rPr>
            <b/>
            <sz val="9"/>
            <color indexed="81"/>
            <rFont val="Tahoma"/>
            <family val="2"/>
          </rPr>
          <t>Windows User:</t>
        </r>
        <r>
          <rPr>
            <sz val="9"/>
            <color indexed="81"/>
            <rFont val="Tahoma"/>
            <family val="2"/>
          </rPr>
          <t xml:space="preserve">
08/11/2020
10443
</t>
        </r>
      </text>
    </comment>
    <comment ref="AA100" authorId="0">
      <text>
        <r>
          <rPr>
            <b/>
            <sz val="9"/>
            <color indexed="81"/>
            <rFont val="Tahoma"/>
            <family val="2"/>
          </rPr>
          <t>Windows User:</t>
        </r>
        <r>
          <rPr>
            <sz val="9"/>
            <color indexed="81"/>
            <rFont val="Tahoma"/>
            <family val="2"/>
          </rPr>
          <t xml:space="preserve">
07/12/2020
10444</t>
        </r>
      </text>
    </comment>
    <comment ref="AC100" authorId="0">
      <text>
        <r>
          <rPr>
            <b/>
            <sz val="9"/>
            <color indexed="81"/>
            <rFont val="Tahoma"/>
            <family val="2"/>
          </rPr>
          <t>Windows User:</t>
        </r>
        <r>
          <rPr>
            <sz val="9"/>
            <color indexed="81"/>
            <rFont val="Tahoma"/>
            <family val="2"/>
          </rPr>
          <t xml:space="preserve">
07/01/2021
10445
</t>
        </r>
      </text>
    </comment>
    <comment ref="AE100" authorId="0">
      <text>
        <r>
          <rPr>
            <b/>
            <sz val="9"/>
            <color indexed="81"/>
            <rFont val="Tahoma"/>
            <family val="2"/>
          </rPr>
          <t>Windows User:</t>
        </r>
        <r>
          <rPr>
            <sz val="9"/>
            <color indexed="81"/>
            <rFont val="Tahoma"/>
            <family val="2"/>
          </rPr>
          <t xml:space="preserve">
09/02/21
10446
</t>
        </r>
      </text>
    </comment>
    <comment ref="AG100" authorId="0">
      <text>
        <r>
          <rPr>
            <b/>
            <sz val="9"/>
            <color indexed="81"/>
            <rFont val="Tahoma"/>
            <family val="2"/>
          </rPr>
          <t>Windows User:</t>
        </r>
        <r>
          <rPr>
            <sz val="9"/>
            <color indexed="81"/>
            <rFont val="Tahoma"/>
            <family val="2"/>
          </rPr>
          <t xml:space="preserve">
08/03/21
10447</t>
        </r>
      </text>
    </comment>
    <comment ref="AI100" authorId="0">
      <text>
        <r>
          <rPr>
            <b/>
            <sz val="9"/>
            <color indexed="81"/>
            <rFont val="Tahoma"/>
            <family val="2"/>
          </rPr>
          <t>Windows User:</t>
        </r>
        <r>
          <rPr>
            <sz val="9"/>
            <color indexed="81"/>
            <rFont val="Tahoma"/>
            <family val="2"/>
          </rPr>
          <t xml:space="preserve">
08/04/2021
10448
</t>
        </r>
      </text>
    </comment>
    <comment ref="AK100" authorId="0">
      <text>
        <r>
          <rPr>
            <b/>
            <sz val="9"/>
            <color indexed="81"/>
            <rFont val="Tahoma"/>
            <family val="2"/>
          </rPr>
          <t>Windows User:</t>
        </r>
        <r>
          <rPr>
            <sz val="9"/>
            <color indexed="81"/>
            <rFont val="Tahoma"/>
            <family val="2"/>
          </rPr>
          <t xml:space="preserve">
03/05/21
1049
</t>
        </r>
      </text>
    </comment>
    <comment ref="AM100" authorId="0">
      <text>
        <r>
          <rPr>
            <b/>
            <sz val="9"/>
            <color indexed="81"/>
            <rFont val="Tahoma"/>
            <family val="2"/>
          </rPr>
          <t>Windows User:</t>
        </r>
        <r>
          <rPr>
            <sz val="9"/>
            <color indexed="81"/>
            <rFont val="Tahoma"/>
            <family val="2"/>
          </rPr>
          <t xml:space="preserve">
05/06/21
10450</t>
        </r>
      </text>
    </comment>
    <comment ref="K101" authorId="0">
      <text>
        <r>
          <rPr>
            <b/>
            <sz val="9"/>
            <color indexed="81"/>
            <rFont val="Tahoma"/>
            <family val="2"/>
          </rPr>
          <t>Windows User:</t>
        </r>
        <r>
          <rPr>
            <sz val="9"/>
            <color indexed="81"/>
            <rFont val="Tahoma"/>
            <family val="2"/>
          </rPr>
          <t xml:space="preserve">
13/09/2020
7,500/-</t>
        </r>
      </text>
    </comment>
    <comment ref="M101" authorId="0">
      <text>
        <r>
          <rPr>
            <b/>
            <sz val="9"/>
            <color indexed="81"/>
            <rFont val="Tahoma"/>
            <family val="2"/>
          </rPr>
          <t>Windows User:</t>
        </r>
        <r>
          <rPr>
            <sz val="9"/>
            <color indexed="81"/>
            <rFont val="Tahoma"/>
            <family val="2"/>
          </rPr>
          <t xml:space="preserve">
13/09/2020
7,500/-</t>
        </r>
      </text>
    </comment>
    <comment ref="O101" authorId="0">
      <text>
        <r>
          <rPr>
            <b/>
            <sz val="9"/>
            <color indexed="81"/>
            <rFont val="Tahoma"/>
            <family val="2"/>
          </rPr>
          <t>Windows User:</t>
        </r>
        <r>
          <rPr>
            <sz val="9"/>
            <color indexed="81"/>
            <rFont val="Tahoma"/>
            <family val="2"/>
          </rPr>
          <t xml:space="preserve">
13/09/2020
7,500/-</t>
        </r>
      </text>
    </comment>
    <comment ref="Q101" authorId="0">
      <text>
        <r>
          <rPr>
            <b/>
            <sz val="9"/>
            <color indexed="81"/>
            <rFont val="Tahoma"/>
            <family val="2"/>
          </rPr>
          <t>Windows User:</t>
        </r>
        <r>
          <rPr>
            <sz val="9"/>
            <color indexed="81"/>
            <rFont val="Tahoma"/>
            <family val="2"/>
          </rPr>
          <t xml:space="preserve">
10/10/20
10490
paid to Oct/20</t>
        </r>
      </text>
    </comment>
    <comment ref="W101" authorId="0">
      <text>
        <r>
          <rPr>
            <b/>
            <sz val="9"/>
            <color indexed="81"/>
            <rFont val="Tahoma"/>
            <family val="2"/>
          </rPr>
          <t>Windows User:</t>
        </r>
        <r>
          <rPr>
            <sz val="9"/>
            <color indexed="81"/>
            <rFont val="Tahoma"/>
            <family val="2"/>
          </rPr>
          <t xml:space="preserve">
10/10/20
10490
O/fee=8000
Oct=4620</t>
        </r>
      </text>
    </comment>
    <comment ref="Y101" authorId="0">
      <text>
        <r>
          <rPr>
            <b/>
            <sz val="9"/>
            <color indexed="81"/>
            <rFont val="Tahoma"/>
            <family val="2"/>
          </rPr>
          <t>Windows User:</t>
        </r>
        <r>
          <rPr>
            <sz val="9"/>
            <color indexed="81"/>
            <rFont val="Tahoma"/>
            <family val="2"/>
          </rPr>
          <t xml:space="preserve">
09/11/2020
10491</t>
        </r>
      </text>
    </comment>
    <comment ref="AA101" authorId="0">
      <text>
        <r>
          <rPr>
            <b/>
            <sz val="9"/>
            <color indexed="81"/>
            <rFont val="Tahoma"/>
            <family val="2"/>
          </rPr>
          <t>Windows User:</t>
        </r>
        <r>
          <rPr>
            <sz val="9"/>
            <color indexed="81"/>
            <rFont val="Tahoma"/>
            <family val="2"/>
          </rPr>
          <t xml:space="preserve">
09/01/2021
10492
Dec + Janu/21
Paid in Janu/21</t>
        </r>
      </text>
    </comment>
    <comment ref="AC101" authorId="0">
      <text>
        <r>
          <rPr>
            <b/>
            <sz val="9"/>
            <color indexed="81"/>
            <rFont val="Tahoma"/>
            <family val="2"/>
          </rPr>
          <t>Windows User:</t>
        </r>
        <r>
          <rPr>
            <sz val="9"/>
            <color indexed="81"/>
            <rFont val="Tahoma"/>
            <family val="2"/>
          </rPr>
          <t xml:space="preserve">
09/01/2021
10492
Dec + Janu/21
Paid in Janu/21</t>
        </r>
      </text>
    </comment>
    <comment ref="AE101" authorId="0">
      <text>
        <r>
          <rPr>
            <b/>
            <sz val="9"/>
            <color indexed="81"/>
            <rFont val="Tahoma"/>
            <family val="2"/>
          </rPr>
          <t>Windows User:</t>
        </r>
        <r>
          <rPr>
            <sz val="9"/>
            <color indexed="81"/>
            <rFont val="Tahoma"/>
            <family val="2"/>
          </rPr>
          <t xml:space="preserve">
10/02/21
10493</t>
        </r>
      </text>
    </comment>
    <comment ref="AG101" authorId="0">
      <text>
        <r>
          <rPr>
            <b/>
            <sz val="9"/>
            <color indexed="81"/>
            <rFont val="Tahoma"/>
            <family val="2"/>
          </rPr>
          <t>Windows User:</t>
        </r>
        <r>
          <rPr>
            <sz val="9"/>
            <color indexed="81"/>
            <rFont val="Tahoma"/>
            <family val="2"/>
          </rPr>
          <t xml:space="preserve">
09/03/21
10494
</t>
        </r>
      </text>
    </comment>
    <comment ref="AK101" authorId="0">
      <text>
        <r>
          <rPr>
            <b/>
            <sz val="9"/>
            <color indexed="81"/>
            <rFont val="Tahoma"/>
            <family val="2"/>
          </rPr>
          <t>Windows User:</t>
        </r>
        <r>
          <rPr>
            <sz val="9"/>
            <color indexed="81"/>
            <rFont val="Tahoma"/>
            <family val="2"/>
          </rPr>
          <t xml:space="preserve">
26/05/21
10495
Up  to May/21</t>
        </r>
      </text>
    </comment>
    <comment ref="AM101" authorId="0">
      <text>
        <r>
          <rPr>
            <b/>
            <sz val="9"/>
            <color indexed="81"/>
            <rFont val="Tahoma"/>
            <family val="2"/>
          </rPr>
          <t>Windows User:</t>
        </r>
        <r>
          <rPr>
            <sz val="9"/>
            <color indexed="81"/>
            <rFont val="Tahoma"/>
            <family val="2"/>
          </rPr>
          <t xml:space="preserve">
01/06/21
10496
</t>
        </r>
      </text>
    </comment>
    <comment ref="K102" authorId="0">
      <text>
        <r>
          <rPr>
            <b/>
            <sz val="9"/>
            <color indexed="81"/>
            <rFont val="Tahoma"/>
            <family val="2"/>
          </rPr>
          <t>Windows User:</t>
        </r>
        <r>
          <rPr>
            <sz val="9"/>
            <color indexed="81"/>
            <rFont val="Tahoma"/>
            <family val="2"/>
          </rPr>
          <t xml:space="preserve">
13/09/2020
7,500/-</t>
        </r>
      </text>
    </comment>
    <comment ref="M102" authorId="0">
      <text>
        <r>
          <rPr>
            <b/>
            <sz val="9"/>
            <color indexed="81"/>
            <rFont val="Tahoma"/>
            <family val="2"/>
          </rPr>
          <t>Windows User:</t>
        </r>
        <r>
          <rPr>
            <sz val="9"/>
            <color indexed="81"/>
            <rFont val="Tahoma"/>
            <family val="2"/>
          </rPr>
          <t xml:space="preserve">
13/09/2020
7,500/-</t>
        </r>
      </text>
    </comment>
    <comment ref="O102" authorId="0">
      <text>
        <r>
          <rPr>
            <b/>
            <sz val="9"/>
            <color indexed="81"/>
            <rFont val="Tahoma"/>
            <family val="2"/>
          </rPr>
          <t>Windows User:</t>
        </r>
        <r>
          <rPr>
            <sz val="9"/>
            <color indexed="81"/>
            <rFont val="Tahoma"/>
            <family val="2"/>
          </rPr>
          <t xml:space="preserve">
13/09/2020
7,500/-</t>
        </r>
      </text>
    </comment>
    <comment ref="Q102" authorId="0">
      <text>
        <r>
          <rPr>
            <b/>
            <sz val="9"/>
            <color indexed="81"/>
            <rFont val="Tahoma"/>
            <family val="2"/>
          </rPr>
          <t>Windows User:</t>
        </r>
        <r>
          <rPr>
            <sz val="9"/>
            <color indexed="81"/>
            <rFont val="Tahoma"/>
            <family val="2"/>
          </rPr>
          <t xml:space="preserve">
01/10/2020
10514
O/fee
Paid to Oct</t>
        </r>
      </text>
    </comment>
    <comment ref="W102" authorId="0">
      <text>
        <r>
          <rPr>
            <b/>
            <sz val="9"/>
            <color indexed="81"/>
            <rFont val="Tahoma"/>
            <family val="2"/>
          </rPr>
          <t>Windows User:</t>
        </r>
        <r>
          <rPr>
            <sz val="9"/>
            <color indexed="81"/>
            <rFont val="Tahoma"/>
            <family val="2"/>
          </rPr>
          <t xml:space="preserve">
01/10/2020
10514
O/fee
12/10/20
10515
Oct/20</t>
        </r>
      </text>
    </comment>
    <comment ref="Y102" authorId="0">
      <text>
        <r>
          <rPr>
            <b/>
            <sz val="9"/>
            <color indexed="81"/>
            <rFont val="Tahoma"/>
            <family val="2"/>
          </rPr>
          <t>Windows User:</t>
        </r>
        <r>
          <rPr>
            <sz val="9"/>
            <color indexed="81"/>
            <rFont val="Tahoma"/>
            <family val="2"/>
          </rPr>
          <t xml:space="preserve">
04/11/2020
10516
Nov/2020</t>
        </r>
      </text>
    </comment>
    <comment ref="AA102" authorId="0">
      <text>
        <r>
          <rPr>
            <b/>
            <sz val="9"/>
            <color indexed="81"/>
            <rFont val="Tahoma"/>
            <family val="2"/>
          </rPr>
          <t>Windows User:</t>
        </r>
        <r>
          <rPr>
            <sz val="9"/>
            <color indexed="81"/>
            <rFont val="Tahoma"/>
            <family val="2"/>
          </rPr>
          <t xml:space="preserve">
06/12/2020
10517
</t>
        </r>
      </text>
    </comment>
    <comment ref="AC102" authorId="0">
      <text>
        <r>
          <rPr>
            <b/>
            <sz val="9"/>
            <color indexed="81"/>
            <rFont val="Tahoma"/>
            <family val="2"/>
          </rPr>
          <t>Windows User:</t>
        </r>
        <r>
          <rPr>
            <sz val="9"/>
            <color indexed="81"/>
            <rFont val="Tahoma"/>
            <family val="2"/>
          </rPr>
          <t xml:space="preserve">
03/01/2021
10518
</t>
        </r>
      </text>
    </comment>
    <comment ref="AE102" authorId="0">
      <text>
        <r>
          <rPr>
            <b/>
            <sz val="9"/>
            <color indexed="81"/>
            <rFont val="Tahoma"/>
            <family val="2"/>
          </rPr>
          <t>Windows User:</t>
        </r>
        <r>
          <rPr>
            <sz val="9"/>
            <color indexed="81"/>
            <rFont val="Tahoma"/>
            <family val="2"/>
          </rPr>
          <t xml:space="preserve">
08/02/21
10519</t>
        </r>
      </text>
    </comment>
    <comment ref="AG102" authorId="0">
      <text>
        <r>
          <rPr>
            <b/>
            <sz val="9"/>
            <color indexed="81"/>
            <rFont val="Tahoma"/>
            <family val="2"/>
          </rPr>
          <t>Windows User:</t>
        </r>
        <r>
          <rPr>
            <sz val="9"/>
            <color indexed="81"/>
            <rFont val="Tahoma"/>
            <family val="2"/>
          </rPr>
          <t xml:space="preserve">
01/03/21
10520
</t>
        </r>
      </text>
    </comment>
    <comment ref="AI102" authorId="0">
      <text>
        <r>
          <rPr>
            <b/>
            <sz val="9"/>
            <color indexed="81"/>
            <rFont val="Tahoma"/>
            <family val="2"/>
          </rPr>
          <t>Windows User:</t>
        </r>
        <r>
          <rPr>
            <sz val="9"/>
            <color indexed="81"/>
            <rFont val="Tahoma"/>
            <family val="2"/>
          </rPr>
          <t xml:space="preserve">
08/04/2021
10521
</t>
        </r>
      </text>
    </comment>
    <comment ref="AK102" authorId="0">
      <text>
        <r>
          <rPr>
            <b/>
            <sz val="9"/>
            <color indexed="81"/>
            <rFont val="Tahoma"/>
            <family val="2"/>
          </rPr>
          <t>Windows User:</t>
        </r>
        <r>
          <rPr>
            <sz val="9"/>
            <color indexed="81"/>
            <rFont val="Tahoma"/>
            <family val="2"/>
          </rPr>
          <t xml:space="preserve">
04/05/21
10522
</t>
        </r>
      </text>
    </comment>
    <comment ref="AM102" authorId="0">
      <text>
        <r>
          <rPr>
            <b/>
            <sz val="9"/>
            <color indexed="81"/>
            <rFont val="Tahoma"/>
            <family val="2"/>
          </rPr>
          <t>Windows User:</t>
        </r>
        <r>
          <rPr>
            <sz val="9"/>
            <color indexed="81"/>
            <rFont val="Tahoma"/>
            <family val="2"/>
          </rPr>
          <t xml:space="preserve">
02/06/21
10523</t>
        </r>
      </text>
    </comment>
    <comment ref="K103" authorId="0">
      <text>
        <r>
          <rPr>
            <b/>
            <sz val="9"/>
            <color indexed="81"/>
            <rFont val="Tahoma"/>
            <family val="2"/>
          </rPr>
          <t>Windows User:</t>
        </r>
        <r>
          <rPr>
            <sz val="9"/>
            <color indexed="81"/>
            <rFont val="Tahoma"/>
            <family val="2"/>
          </rPr>
          <t xml:space="preserve">
13/09/2020
7,500/-</t>
        </r>
      </text>
    </comment>
    <comment ref="M103" authorId="0">
      <text>
        <r>
          <rPr>
            <b/>
            <sz val="9"/>
            <color indexed="81"/>
            <rFont val="Tahoma"/>
            <family val="2"/>
          </rPr>
          <t>Windows User:</t>
        </r>
        <r>
          <rPr>
            <sz val="9"/>
            <color indexed="81"/>
            <rFont val="Tahoma"/>
            <family val="2"/>
          </rPr>
          <t xml:space="preserve">
13/09/2020
7,500/-</t>
        </r>
      </text>
    </comment>
    <comment ref="O103" authorId="0">
      <text>
        <r>
          <rPr>
            <b/>
            <sz val="9"/>
            <color indexed="81"/>
            <rFont val="Tahoma"/>
            <family val="2"/>
          </rPr>
          <t>Windows User:</t>
        </r>
        <r>
          <rPr>
            <sz val="9"/>
            <color indexed="81"/>
            <rFont val="Tahoma"/>
            <family val="2"/>
          </rPr>
          <t xml:space="preserve">
13/09/2020
7,500/-</t>
        </r>
      </text>
    </comment>
    <comment ref="AC103" authorId="0">
      <text>
        <r>
          <rPr>
            <b/>
            <sz val="9"/>
            <color indexed="81"/>
            <rFont val="Tahoma"/>
            <family val="2"/>
          </rPr>
          <t>Windows User:</t>
        </r>
        <r>
          <rPr>
            <sz val="9"/>
            <color indexed="81"/>
            <rFont val="Tahoma"/>
            <family val="2"/>
          </rPr>
          <t xml:space="preserve">
27/01/21
10106
Oct + Nov/20
Paid in janu/21</t>
        </r>
      </text>
    </comment>
    <comment ref="AM103" authorId="0">
      <text>
        <r>
          <rPr>
            <b/>
            <sz val="9"/>
            <color indexed="81"/>
            <rFont val="Tahoma"/>
            <family val="2"/>
          </rPr>
          <t>Windows User:</t>
        </r>
        <r>
          <rPr>
            <sz val="9"/>
            <color indexed="81"/>
            <rFont val="Tahoma"/>
            <family val="2"/>
          </rPr>
          <t xml:space="preserve">
02/06/21
10107
10,000/-</t>
        </r>
      </text>
    </comment>
    <comment ref="G104" authorId="0">
      <text>
        <r>
          <rPr>
            <b/>
            <sz val="9"/>
            <color indexed="81"/>
            <rFont val="Tahoma"/>
            <family val="2"/>
          </rPr>
          <t>Windows User:</t>
        </r>
        <r>
          <rPr>
            <sz val="9"/>
            <color indexed="81"/>
            <rFont val="Tahoma"/>
            <family val="2"/>
          </rPr>
          <t xml:space="preserve">
Less-2,000/-</t>
        </r>
      </text>
    </comment>
    <comment ref="K104" authorId="0">
      <text>
        <r>
          <rPr>
            <b/>
            <sz val="9"/>
            <color indexed="81"/>
            <rFont val="Tahoma"/>
            <family val="2"/>
          </rPr>
          <t>Windows User:</t>
        </r>
        <r>
          <rPr>
            <sz val="9"/>
            <color indexed="81"/>
            <rFont val="Tahoma"/>
            <family val="2"/>
          </rPr>
          <t xml:space="preserve">
13/09/2020
7,500/-</t>
        </r>
      </text>
    </comment>
    <comment ref="M104" authorId="0">
      <text>
        <r>
          <rPr>
            <b/>
            <sz val="9"/>
            <color indexed="81"/>
            <rFont val="Tahoma"/>
            <family val="2"/>
          </rPr>
          <t>Windows User:</t>
        </r>
        <r>
          <rPr>
            <sz val="9"/>
            <color indexed="81"/>
            <rFont val="Tahoma"/>
            <family val="2"/>
          </rPr>
          <t xml:space="preserve">
13/09/2020
7,500/-</t>
        </r>
      </text>
    </comment>
    <comment ref="O104" authorId="0">
      <text>
        <r>
          <rPr>
            <b/>
            <sz val="9"/>
            <color indexed="81"/>
            <rFont val="Tahoma"/>
            <family val="2"/>
          </rPr>
          <t>Windows User:</t>
        </r>
        <r>
          <rPr>
            <sz val="9"/>
            <color indexed="81"/>
            <rFont val="Tahoma"/>
            <family val="2"/>
          </rPr>
          <t xml:space="preserve">
13/09/2020
7,500/-</t>
        </r>
      </text>
    </comment>
    <comment ref="Q104" authorId="0">
      <text>
        <r>
          <rPr>
            <b/>
            <sz val="9"/>
            <color indexed="81"/>
            <rFont val="Tahoma"/>
            <family val="2"/>
          </rPr>
          <t>Windows User:</t>
        </r>
        <r>
          <rPr>
            <sz val="9"/>
            <color indexed="81"/>
            <rFont val="Tahoma"/>
            <family val="2"/>
          </rPr>
          <t xml:space="preserve">
26/01/21
10203
O/fee=8000
Dec+ Janu/21
Paid in Janu/21</t>
        </r>
      </text>
    </comment>
    <comment ref="W104" authorId="0">
      <text>
        <r>
          <rPr>
            <b/>
            <sz val="9"/>
            <color indexed="81"/>
            <rFont val="Tahoma"/>
            <family val="2"/>
          </rPr>
          <t>Windows User:</t>
        </r>
        <r>
          <rPr>
            <sz val="9"/>
            <color indexed="81"/>
            <rFont val="Tahoma"/>
            <family val="2"/>
          </rPr>
          <t xml:space="preserve">
11/11/2020
1020
Oct + Nov/2020
Paid to Nov/20</t>
        </r>
      </text>
    </comment>
    <comment ref="Y104" authorId="0">
      <text>
        <r>
          <rPr>
            <b/>
            <sz val="9"/>
            <color indexed="81"/>
            <rFont val="Tahoma"/>
            <family val="2"/>
          </rPr>
          <t>Windows User:</t>
        </r>
        <r>
          <rPr>
            <sz val="9"/>
            <color indexed="81"/>
            <rFont val="Tahoma"/>
            <family val="2"/>
          </rPr>
          <t xml:space="preserve">
11/11/2020
1020
Oct + Nov/2020</t>
        </r>
      </text>
    </comment>
    <comment ref="AA104" authorId="0">
      <text>
        <r>
          <rPr>
            <b/>
            <sz val="9"/>
            <color indexed="81"/>
            <rFont val="Tahoma"/>
            <family val="2"/>
          </rPr>
          <t>Windows User:</t>
        </r>
        <r>
          <rPr>
            <sz val="9"/>
            <color indexed="81"/>
            <rFont val="Tahoma"/>
            <family val="2"/>
          </rPr>
          <t xml:space="preserve">
26/01/21
10203
O/fee=8000
Dec+ Janu/21
Paid in Janu/21</t>
        </r>
      </text>
    </comment>
    <comment ref="AC104" authorId="0">
      <text>
        <r>
          <rPr>
            <b/>
            <sz val="9"/>
            <color indexed="81"/>
            <rFont val="Tahoma"/>
            <family val="2"/>
          </rPr>
          <t>Windows User:</t>
        </r>
        <r>
          <rPr>
            <sz val="9"/>
            <color indexed="81"/>
            <rFont val="Tahoma"/>
            <family val="2"/>
          </rPr>
          <t xml:space="preserve">
26/01/21
10203
O/fee=8000
Dec+ Janu/21
Paid in Janu/21</t>
        </r>
      </text>
    </comment>
    <comment ref="AM104" authorId="0">
      <text>
        <r>
          <rPr>
            <b/>
            <sz val="9"/>
            <color indexed="81"/>
            <rFont val="Tahoma"/>
            <family val="2"/>
          </rPr>
          <t>Windows User:</t>
        </r>
        <r>
          <rPr>
            <sz val="9"/>
            <color indexed="81"/>
            <rFont val="Tahoma"/>
            <family val="2"/>
          </rPr>
          <t xml:space="preserve">
03/06/21
10204
Up to May/21</t>
        </r>
      </text>
    </comment>
    <comment ref="K105" authorId="0">
      <text>
        <r>
          <rPr>
            <b/>
            <sz val="9"/>
            <color indexed="81"/>
            <rFont val="Tahoma"/>
            <family val="2"/>
          </rPr>
          <t>Windows User:</t>
        </r>
        <r>
          <rPr>
            <sz val="9"/>
            <color indexed="81"/>
            <rFont val="Tahoma"/>
            <family val="2"/>
          </rPr>
          <t xml:space="preserve">
13/09/2020
7,500/-</t>
        </r>
      </text>
    </comment>
    <comment ref="M105" authorId="0">
      <text>
        <r>
          <rPr>
            <b/>
            <sz val="9"/>
            <color indexed="81"/>
            <rFont val="Tahoma"/>
            <family val="2"/>
          </rPr>
          <t>Windows User:</t>
        </r>
        <r>
          <rPr>
            <sz val="9"/>
            <color indexed="81"/>
            <rFont val="Tahoma"/>
            <family val="2"/>
          </rPr>
          <t xml:space="preserve">
13/09/2020
7,500/-</t>
        </r>
      </text>
    </comment>
    <comment ref="O105" authorId="0">
      <text>
        <r>
          <rPr>
            <b/>
            <sz val="9"/>
            <color indexed="81"/>
            <rFont val="Tahoma"/>
            <family val="2"/>
          </rPr>
          <t>Windows User:</t>
        </r>
        <r>
          <rPr>
            <sz val="9"/>
            <color indexed="81"/>
            <rFont val="Tahoma"/>
            <family val="2"/>
          </rPr>
          <t xml:space="preserve">
13/09/2020
7,500/-</t>
        </r>
      </text>
    </comment>
    <comment ref="Q105" authorId="0">
      <text>
        <r>
          <rPr>
            <b/>
            <sz val="9"/>
            <color indexed="81"/>
            <rFont val="Tahoma"/>
            <family val="2"/>
          </rPr>
          <t>Windows User:</t>
        </r>
        <r>
          <rPr>
            <sz val="9"/>
            <color indexed="81"/>
            <rFont val="Tahoma"/>
            <family val="2"/>
          </rPr>
          <t xml:space="preserve">
21/09/2020
10226
Paid to Sep/2020
25/01/21
O/fee=3000
Oct to Janu/21
Paid in janu/21</t>
        </r>
      </text>
    </comment>
    <comment ref="U105" authorId="0">
      <text>
        <r>
          <rPr>
            <b/>
            <sz val="9"/>
            <color indexed="81"/>
            <rFont val="Tahoma"/>
            <family val="2"/>
          </rPr>
          <t>Windows User:</t>
        </r>
        <r>
          <rPr>
            <sz val="9"/>
            <color indexed="81"/>
            <rFont val="Tahoma"/>
            <family val="2"/>
          </rPr>
          <t xml:space="preserve">
21/09/2020
10226
O/fee=5000
Due-3000</t>
        </r>
      </text>
    </comment>
    <comment ref="W105" authorId="0">
      <text>
        <r>
          <rPr>
            <b/>
            <sz val="9"/>
            <color indexed="81"/>
            <rFont val="Tahoma"/>
            <family val="2"/>
          </rPr>
          <t>Windows User:</t>
        </r>
        <r>
          <rPr>
            <sz val="9"/>
            <color indexed="81"/>
            <rFont val="Tahoma"/>
            <family val="2"/>
          </rPr>
          <t xml:space="preserve">
25/01/21
O/fee=3000
Oct to Janu/21
Paid in janu/21</t>
        </r>
      </text>
    </comment>
    <comment ref="Y105" authorId="0">
      <text>
        <r>
          <rPr>
            <b/>
            <sz val="9"/>
            <color indexed="81"/>
            <rFont val="Tahoma"/>
            <family val="2"/>
          </rPr>
          <t>Windows User:</t>
        </r>
        <r>
          <rPr>
            <sz val="9"/>
            <color indexed="81"/>
            <rFont val="Tahoma"/>
            <family val="2"/>
          </rPr>
          <t xml:space="preserve">
25/01/21
O/fee=3000
Oct to Janu/21
Paid in janu/21</t>
        </r>
      </text>
    </comment>
    <comment ref="AA105" authorId="0">
      <text>
        <r>
          <rPr>
            <b/>
            <sz val="9"/>
            <color indexed="81"/>
            <rFont val="Tahoma"/>
            <family val="2"/>
          </rPr>
          <t>Windows User:</t>
        </r>
        <r>
          <rPr>
            <sz val="9"/>
            <color indexed="81"/>
            <rFont val="Tahoma"/>
            <family val="2"/>
          </rPr>
          <t xml:space="preserve">
25/01/21
O/fee=3000
Oct to Janu/21
Paid in janu/21</t>
        </r>
      </text>
    </comment>
    <comment ref="AC105" authorId="0">
      <text>
        <r>
          <rPr>
            <b/>
            <sz val="9"/>
            <color indexed="81"/>
            <rFont val="Tahoma"/>
            <family val="2"/>
          </rPr>
          <t>Windows User:</t>
        </r>
        <r>
          <rPr>
            <sz val="9"/>
            <color indexed="81"/>
            <rFont val="Tahoma"/>
            <family val="2"/>
          </rPr>
          <t xml:space="preserve">
25/01/21
O/fee=3000
Oct to Janu/21
Paid in janu/21</t>
        </r>
      </text>
    </comment>
    <comment ref="AM105" authorId="0">
      <text>
        <r>
          <rPr>
            <b/>
            <sz val="9"/>
            <color indexed="81"/>
            <rFont val="Tahoma"/>
            <family val="2"/>
          </rPr>
          <t>Windows User:</t>
        </r>
        <r>
          <rPr>
            <sz val="9"/>
            <color indexed="81"/>
            <rFont val="Tahoma"/>
            <family val="2"/>
          </rPr>
          <t xml:space="preserve">
06/06/21
10228
Feb/21 to May/21</t>
        </r>
      </text>
    </comment>
    <comment ref="G106" authorId="0">
      <text>
        <r>
          <rPr>
            <b/>
            <sz val="9"/>
            <color indexed="81"/>
            <rFont val="Tahoma"/>
            <family val="2"/>
          </rPr>
          <t>Windows User:</t>
        </r>
        <r>
          <rPr>
            <sz val="9"/>
            <color indexed="81"/>
            <rFont val="Tahoma"/>
            <family val="2"/>
          </rPr>
          <t xml:space="preserve">
T.c Order By
 board  31/03/21
College=08/04/21</t>
        </r>
      </text>
    </comment>
    <comment ref="K106" authorId="0">
      <text>
        <r>
          <rPr>
            <b/>
            <sz val="9"/>
            <color indexed="81"/>
            <rFont val="Tahoma"/>
            <family val="2"/>
          </rPr>
          <t>Windows User:</t>
        </r>
        <r>
          <rPr>
            <sz val="9"/>
            <color indexed="81"/>
            <rFont val="Tahoma"/>
            <family val="2"/>
          </rPr>
          <t xml:space="preserve">
13/09/2020
7,500/-</t>
        </r>
      </text>
    </comment>
    <comment ref="M106" authorId="0">
      <text>
        <r>
          <rPr>
            <b/>
            <sz val="9"/>
            <color indexed="81"/>
            <rFont val="Tahoma"/>
            <family val="2"/>
          </rPr>
          <t>Windows User:</t>
        </r>
        <r>
          <rPr>
            <sz val="9"/>
            <color indexed="81"/>
            <rFont val="Tahoma"/>
            <family val="2"/>
          </rPr>
          <t xml:space="preserve">
13/09/2020
7,500/-</t>
        </r>
      </text>
    </comment>
    <comment ref="O106" authorId="0">
      <text>
        <r>
          <rPr>
            <b/>
            <sz val="9"/>
            <color indexed="81"/>
            <rFont val="Tahoma"/>
            <family val="2"/>
          </rPr>
          <t>Windows User:</t>
        </r>
        <r>
          <rPr>
            <sz val="9"/>
            <color indexed="81"/>
            <rFont val="Tahoma"/>
            <family val="2"/>
          </rPr>
          <t xml:space="preserve">
13/09/2020
7,500/-</t>
        </r>
      </text>
    </comment>
    <comment ref="Q106" authorId="0">
      <text>
        <r>
          <rPr>
            <b/>
            <sz val="9"/>
            <color indexed="81"/>
            <rFont val="Tahoma"/>
            <family val="2"/>
          </rPr>
          <t>Windows User:</t>
        </r>
        <r>
          <rPr>
            <sz val="9"/>
            <color indexed="81"/>
            <rFont val="Tahoma"/>
            <family val="2"/>
          </rPr>
          <t xml:space="preserve">
27/01/2021
56561
O/fee=8000
Oct=680 Deu=3940
Paid in Janu/21</t>
        </r>
      </text>
    </comment>
    <comment ref="AC106" authorId="0">
      <text>
        <r>
          <rPr>
            <b/>
            <sz val="9"/>
            <color indexed="81"/>
            <rFont val="Tahoma"/>
            <family val="2"/>
          </rPr>
          <t>Windows User:</t>
        </r>
        <r>
          <rPr>
            <sz val="9"/>
            <color indexed="81"/>
            <rFont val="Tahoma"/>
            <family val="2"/>
          </rPr>
          <t xml:space="preserve">
27/01/2021
56561
O/fee=8000
Oct=680 Deu=3940
Paid in Janu/21</t>
        </r>
      </text>
    </comment>
    <comment ref="AI106" authorId="0">
      <text>
        <r>
          <rPr>
            <b/>
            <sz val="9"/>
            <color indexed="81"/>
            <rFont val="Tahoma"/>
            <family val="2"/>
          </rPr>
          <t>Windows User:</t>
        </r>
        <r>
          <rPr>
            <sz val="9"/>
            <color indexed="81"/>
            <rFont val="Tahoma"/>
            <family val="2"/>
          </rPr>
          <t xml:space="preserve">
10/04/2021
10250
Up to March/21</t>
        </r>
      </text>
    </comment>
    <comment ref="B107" authorId="0">
      <text>
        <r>
          <rPr>
            <b/>
            <sz val="9"/>
            <color indexed="81"/>
            <rFont val="Tahoma"/>
            <family val="2"/>
          </rPr>
          <t>Windows User:</t>
        </r>
        <r>
          <rPr>
            <sz val="9"/>
            <color indexed="81"/>
            <rFont val="Tahoma"/>
            <family val="2"/>
          </rPr>
          <t xml:space="preserve">
Doughter of Chand 
Brother of Munna (Class nate)  
Munsipara. Dinajpur.
</t>
        </r>
      </text>
    </comment>
    <comment ref="K107" authorId="0">
      <text>
        <r>
          <rPr>
            <b/>
            <sz val="9"/>
            <color indexed="81"/>
            <rFont val="Tahoma"/>
            <family val="2"/>
          </rPr>
          <t>Windows User:</t>
        </r>
        <r>
          <rPr>
            <sz val="9"/>
            <color indexed="81"/>
            <rFont val="Tahoma"/>
            <family val="2"/>
          </rPr>
          <t xml:space="preserve">
13/09/2020
7,500/-</t>
        </r>
      </text>
    </comment>
    <comment ref="M107" authorId="0">
      <text>
        <r>
          <rPr>
            <b/>
            <sz val="9"/>
            <color indexed="81"/>
            <rFont val="Tahoma"/>
            <family val="2"/>
          </rPr>
          <t>Windows User:</t>
        </r>
        <r>
          <rPr>
            <sz val="9"/>
            <color indexed="81"/>
            <rFont val="Tahoma"/>
            <family val="2"/>
          </rPr>
          <t xml:space="preserve">
13/09/2020
7,500/-</t>
        </r>
      </text>
    </comment>
    <comment ref="O107" authorId="0">
      <text>
        <r>
          <rPr>
            <b/>
            <sz val="9"/>
            <color indexed="81"/>
            <rFont val="Tahoma"/>
            <family val="2"/>
          </rPr>
          <t>Windows User:</t>
        </r>
        <r>
          <rPr>
            <sz val="9"/>
            <color indexed="81"/>
            <rFont val="Tahoma"/>
            <family val="2"/>
          </rPr>
          <t xml:space="preserve">
13/09/2020
7,500/-</t>
        </r>
      </text>
    </comment>
    <comment ref="Q107" authorId="0">
      <text>
        <r>
          <rPr>
            <b/>
            <sz val="9"/>
            <color indexed="81"/>
            <rFont val="Tahoma"/>
            <family val="2"/>
          </rPr>
          <t>Windows User:</t>
        </r>
        <r>
          <rPr>
            <sz val="9"/>
            <color indexed="81"/>
            <rFont val="Tahoma"/>
            <family val="2"/>
          </rPr>
          <t xml:space="preserve">
28/12/2020
10301
Dec/20
O/fee8,000/-
Paid in Dec/20</t>
        </r>
      </text>
    </comment>
    <comment ref="W107" authorId="0">
      <text>
        <r>
          <rPr>
            <b/>
            <sz val="9"/>
            <color indexed="81"/>
            <rFont val="Tahoma"/>
            <family val="2"/>
          </rPr>
          <t>Windows User:</t>
        </r>
        <r>
          <rPr>
            <sz val="9"/>
            <color indexed="81"/>
            <rFont val="Tahoma"/>
            <family val="2"/>
          </rPr>
          <t xml:space="preserve">
29/10/2020
10299
</t>
        </r>
      </text>
    </comment>
    <comment ref="Y107" authorId="0">
      <text>
        <r>
          <rPr>
            <b/>
            <sz val="9"/>
            <color indexed="81"/>
            <rFont val="Tahoma"/>
            <family val="2"/>
          </rPr>
          <t>Windows User:</t>
        </r>
        <r>
          <rPr>
            <sz val="9"/>
            <color indexed="81"/>
            <rFont val="Tahoma"/>
            <family val="2"/>
          </rPr>
          <t xml:space="preserve">
28/11/2020
10300
</t>
        </r>
      </text>
    </comment>
    <comment ref="AA107" authorId="0">
      <text>
        <r>
          <rPr>
            <b/>
            <sz val="9"/>
            <color indexed="81"/>
            <rFont val="Tahoma"/>
            <family val="2"/>
          </rPr>
          <t>Windows User:</t>
        </r>
        <r>
          <rPr>
            <sz val="9"/>
            <color indexed="81"/>
            <rFont val="Tahoma"/>
            <family val="2"/>
          </rPr>
          <t xml:space="preserve">
28/12/2020
10301
Dec/20 Due=1320
O/fee8,000/-
Paid in Dec/20
26/01/21
10302
Dec/21 Due=660
Paid in Janu/21</t>
        </r>
      </text>
    </comment>
    <comment ref="AC107" authorId="0">
      <text>
        <r>
          <rPr>
            <b/>
            <sz val="9"/>
            <color indexed="81"/>
            <rFont val="Tahoma"/>
            <family val="2"/>
          </rPr>
          <t>Windows User:</t>
        </r>
        <r>
          <rPr>
            <sz val="9"/>
            <color indexed="81"/>
            <rFont val="Tahoma"/>
            <family val="2"/>
          </rPr>
          <t xml:space="preserve">
26/01/21
10302
Dec/21 Due=660
Paid in Janu/21</t>
        </r>
      </text>
    </comment>
    <comment ref="AG107" authorId="0">
      <text>
        <r>
          <rPr>
            <b/>
            <sz val="9"/>
            <color indexed="81"/>
            <rFont val="Tahoma"/>
            <family val="2"/>
          </rPr>
          <t>Windows User:</t>
        </r>
        <r>
          <rPr>
            <sz val="9"/>
            <color indexed="81"/>
            <rFont val="Tahoma"/>
            <family val="2"/>
          </rPr>
          <t xml:space="preserve">
01/03/21
10303
Feb/21 3300 Due=1320
31/03/2021
10304
March/21</t>
        </r>
      </text>
    </comment>
    <comment ref="AI107" authorId="0">
      <text>
        <r>
          <rPr>
            <b/>
            <sz val="9"/>
            <color indexed="81"/>
            <rFont val="Tahoma"/>
            <family val="2"/>
          </rPr>
          <t>Windows User:</t>
        </r>
        <r>
          <rPr>
            <sz val="9"/>
            <color indexed="81"/>
            <rFont val="Tahoma"/>
            <family val="2"/>
          </rPr>
          <t xml:space="preserve">
09/05/21
10305
</t>
        </r>
      </text>
    </comment>
    <comment ref="AK107" authorId="0">
      <text>
        <r>
          <rPr>
            <b/>
            <sz val="9"/>
            <color indexed="81"/>
            <rFont val="Tahoma"/>
            <family val="2"/>
          </rPr>
          <t>Windows User:</t>
        </r>
        <r>
          <rPr>
            <sz val="9"/>
            <color indexed="81"/>
            <rFont val="Tahoma"/>
            <family val="2"/>
          </rPr>
          <t xml:space="preserve">
29/05/21
10306
</t>
        </r>
      </text>
    </comment>
    <comment ref="K108" authorId="0">
      <text>
        <r>
          <rPr>
            <b/>
            <sz val="9"/>
            <color indexed="81"/>
            <rFont val="Tahoma"/>
            <family val="2"/>
          </rPr>
          <t>Windows User:</t>
        </r>
        <r>
          <rPr>
            <sz val="9"/>
            <color indexed="81"/>
            <rFont val="Tahoma"/>
            <family val="2"/>
          </rPr>
          <t xml:space="preserve">
13/09/2020
7,500/-</t>
        </r>
      </text>
    </comment>
    <comment ref="M108" authorId="0">
      <text>
        <r>
          <rPr>
            <b/>
            <sz val="9"/>
            <color indexed="81"/>
            <rFont val="Tahoma"/>
            <family val="2"/>
          </rPr>
          <t>Windows User:</t>
        </r>
        <r>
          <rPr>
            <sz val="9"/>
            <color indexed="81"/>
            <rFont val="Tahoma"/>
            <family val="2"/>
          </rPr>
          <t xml:space="preserve">
13/09/2020
7,500/-</t>
        </r>
      </text>
    </comment>
    <comment ref="O108" authorId="0">
      <text>
        <r>
          <rPr>
            <b/>
            <sz val="9"/>
            <color indexed="81"/>
            <rFont val="Tahoma"/>
            <family val="2"/>
          </rPr>
          <t>Windows User:</t>
        </r>
        <r>
          <rPr>
            <sz val="9"/>
            <color indexed="81"/>
            <rFont val="Tahoma"/>
            <family val="2"/>
          </rPr>
          <t xml:space="preserve">
13/09/2020
7,500/-</t>
        </r>
      </text>
    </comment>
    <comment ref="Q108" authorId="0">
      <text>
        <r>
          <rPr>
            <b/>
            <sz val="9"/>
            <color indexed="81"/>
            <rFont val="Tahoma"/>
            <family val="2"/>
          </rPr>
          <t>Windows User:</t>
        </r>
        <r>
          <rPr>
            <sz val="9"/>
            <color indexed="81"/>
            <rFont val="Tahoma"/>
            <family val="2"/>
          </rPr>
          <t xml:space="preserve">
07/10/2020
10826
Paid to Oct/20</t>
        </r>
      </text>
    </comment>
    <comment ref="W108" authorId="0">
      <text>
        <r>
          <rPr>
            <b/>
            <sz val="9"/>
            <color indexed="81"/>
            <rFont val="Tahoma"/>
            <family val="2"/>
          </rPr>
          <t>Windows User:</t>
        </r>
        <r>
          <rPr>
            <sz val="9"/>
            <color indexed="81"/>
            <rFont val="Tahoma"/>
            <family val="2"/>
          </rPr>
          <t xml:space="preserve">
07/10/20
10826
O/fee
18/10/2020
10827
Oct/2020</t>
        </r>
      </text>
    </comment>
    <comment ref="Y108" authorId="0">
      <text>
        <r>
          <rPr>
            <b/>
            <sz val="9"/>
            <color indexed="81"/>
            <rFont val="Tahoma"/>
            <family val="2"/>
          </rPr>
          <t>Windows User:</t>
        </r>
        <r>
          <rPr>
            <sz val="9"/>
            <color indexed="81"/>
            <rFont val="Tahoma"/>
            <family val="2"/>
          </rPr>
          <t xml:space="preserve">
19/11/2020
10828
</t>
        </r>
      </text>
    </comment>
    <comment ref="AA108" authorId="0">
      <text>
        <r>
          <rPr>
            <b/>
            <sz val="9"/>
            <color indexed="81"/>
            <rFont val="Tahoma"/>
            <family val="2"/>
          </rPr>
          <t>Windows User:</t>
        </r>
        <r>
          <rPr>
            <sz val="9"/>
            <color indexed="81"/>
            <rFont val="Tahoma"/>
            <family val="2"/>
          </rPr>
          <t xml:space="preserve">
27/01/21
10829
Dec + Janu/20
Paid in Janu/21</t>
        </r>
      </text>
    </comment>
    <comment ref="AC108" authorId="0">
      <text>
        <r>
          <rPr>
            <b/>
            <sz val="9"/>
            <color indexed="81"/>
            <rFont val="Tahoma"/>
            <family val="2"/>
          </rPr>
          <t>Windows User:</t>
        </r>
        <r>
          <rPr>
            <sz val="9"/>
            <color indexed="81"/>
            <rFont val="Tahoma"/>
            <family val="2"/>
          </rPr>
          <t xml:space="preserve">
27/01/21
10829
Dec + Janu/20
Paid in Janu/21</t>
        </r>
      </text>
    </comment>
    <comment ref="AG108" authorId="0">
      <text>
        <r>
          <rPr>
            <b/>
            <sz val="9"/>
            <color indexed="81"/>
            <rFont val="Tahoma"/>
            <family val="2"/>
          </rPr>
          <t>Windows User:</t>
        </r>
        <r>
          <rPr>
            <sz val="9"/>
            <color indexed="81"/>
            <rFont val="Tahoma"/>
            <family val="2"/>
          </rPr>
          <t xml:space="preserve">
14/03/21
10830</t>
        </r>
      </text>
    </comment>
    <comment ref="AM108" authorId="0">
      <text>
        <r>
          <rPr>
            <b/>
            <sz val="9"/>
            <color indexed="81"/>
            <rFont val="Tahoma"/>
            <family val="2"/>
          </rPr>
          <t>Windows User:</t>
        </r>
        <r>
          <rPr>
            <sz val="9"/>
            <color indexed="81"/>
            <rFont val="Tahoma"/>
            <family val="2"/>
          </rPr>
          <t xml:space="preserve">
06/06/21
10831
Up to April/21</t>
        </r>
      </text>
    </comment>
    <comment ref="K109" authorId="0">
      <text>
        <r>
          <rPr>
            <b/>
            <sz val="9"/>
            <color indexed="81"/>
            <rFont val="Tahoma"/>
            <family val="2"/>
          </rPr>
          <t>Windows User:</t>
        </r>
        <r>
          <rPr>
            <sz val="9"/>
            <color indexed="81"/>
            <rFont val="Tahoma"/>
            <family val="2"/>
          </rPr>
          <t xml:space="preserve">
13/09/2020
7,500/-</t>
        </r>
      </text>
    </comment>
    <comment ref="M109" authorId="0">
      <text>
        <r>
          <rPr>
            <b/>
            <sz val="9"/>
            <color indexed="81"/>
            <rFont val="Tahoma"/>
            <family val="2"/>
          </rPr>
          <t>Windows User:</t>
        </r>
        <r>
          <rPr>
            <sz val="9"/>
            <color indexed="81"/>
            <rFont val="Tahoma"/>
            <family val="2"/>
          </rPr>
          <t xml:space="preserve">
13/09/2020
7,500/-</t>
        </r>
      </text>
    </comment>
    <comment ref="O109" authorId="0">
      <text>
        <r>
          <rPr>
            <b/>
            <sz val="9"/>
            <color indexed="81"/>
            <rFont val="Tahoma"/>
            <family val="2"/>
          </rPr>
          <t>Windows User:</t>
        </r>
        <r>
          <rPr>
            <sz val="9"/>
            <color indexed="81"/>
            <rFont val="Tahoma"/>
            <family val="2"/>
          </rPr>
          <t xml:space="preserve">
13/09/2020
7,500/-</t>
        </r>
      </text>
    </comment>
    <comment ref="Q109" authorId="0">
      <text>
        <r>
          <rPr>
            <b/>
            <sz val="9"/>
            <color indexed="81"/>
            <rFont val="Tahoma"/>
            <family val="2"/>
          </rPr>
          <t>Windows User:</t>
        </r>
        <r>
          <rPr>
            <sz val="9"/>
            <color indexed="81"/>
            <rFont val="Tahoma"/>
            <family val="2"/>
          </rPr>
          <t xml:space="preserve">
21/01/2021
10874
Oct + Nov/21
Paid in Janu/21
O/fee=8000</t>
        </r>
      </text>
    </comment>
    <comment ref="W109" authorId="0">
      <text>
        <r>
          <rPr>
            <b/>
            <sz val="9"/>
            <color indexed="81"/>
            <rFont val="Tahoma"/>
            <family val="2"/>
          </rPr>
          <t>Windows User:</t>
        </r>
        <r>
          <rPr>
            <sz val="9"/>
            <color indexed="81"/>
            <rFont val="Tahoma"/>
            <family val="2"/>
          </rPr>
          <t xml:space="preserve">
21/01/2021
10874
Oct + Nov/21
Paid in Janu/21
O/fee=8000</t>
        </r>
      </text>
    </comment>
    <comment ref="Y109" authorId="0">
      <text>
        <r>
          <rPr>
            <b/>
            <sz val="9"/>
            <color indexed="81"/>
            <rFont val="Tahoma"/>
            <family val="2"/>
          </rPr>
          <t>Windows User:</t>
        </r>
        <r>
          <rPr>
            <sz val="9"/>
            <color indexed="81"/>
            <rFont val="Tahoma"/>
            <family val="2"/>
          </rPr>
          <t xml:space="preserve">
21/01/2021
10874
Oct + Nov/21
Paid in Janu/21
O/fee=8000</t>
        </r>
      </text>
    </comment>
    <comment ref="AA109" authorId="0">
      <text>
        <r>
          <rPr>
            <b/>
            <sz val="9"/>
            <color indexed="81"/>
            <rFont val="Tahoma"/>
            <family val="2"/>
          </rPr>
          <t>Windows User:</t>
        </r>
        <r>
          <rPr>
            <sz val="9"/>
            <color indexed="81"/>
            <rFont val="Tahoma"/>
            <family val="2"/>
          </rPr>
          <t xml:space="preserve">
21/01/2021
10874
Oct + Nov/21
Paid in Janu/21
O/fee=8000
25/01/21
10875
Dec + Janu/21
Paid in Janu/21</t>
        </r>
      </text>
    </comment>
    <comment ref="AC109" authorId="0">
      <text>
        <r>
          <rPr>
            <b/>
            <sz val="9"/>
            <color indexed="81"/>
            <rFont val="Tahoma"/>
            <family val="2"/>
          </rPr>
          <t>Windows User:</t>
        </r>
        <r>
          <rPr>
            <sz val="9"/>
            <color indexed="81"/>
            <rFont val="Tahoma"/>
            <family val="2"/>
          </rPr>
          <t xml:space="preserve">
21/01/2021
10874
Oct + Nov/21
Paid in Janu/21
O/fee=8000
25/01/21
10875
Dec + Janu/21
Paid in Janu/21</t>
        </r>
      </text>
    </comment>
    <comment ref="AI109" authorId="0">
      <text>
        <r>
          <rPr>
            <b/>
            <sz val="9"/>
            <color indexed="81"/>
            <rFont val="Tahoma"/>
            <family val="2"/>
          </rPr>
          <t>Windows User:</t>
        </r>
        <r>
          <rPr>
            <sz val="9"/>
            <color indexed="81"/>
            <rFont val="Tahoma"/>
            <family val="2"/>
          </rPr>
          <t xml:space="preserve">
13/04/2021
10876
Feb/21
</t>
        </r>
      </text>
    </comment>
    <comment ref="AK109" authorId="0">
      <text>
        <r>
          <rPr>
            <b/>
            <sz val="9"/>
            <color indexed="81"/>
            <rFont val="Tahoma"/>
            <family val="2"/>
          </rPr>
          <t>Windows User:</t>
        </r>
        <r>
          <rPr>
            <sz val="9"/>
            <color indexed="81"/>
            <rFont val="Tahoma"/>
            <family val="2"/>
          </rPr>
          <t xml:space="preserve">
06/05/21
10877
March  + April/21</t>
        </r>
      </text>
    </comment>
    <comment ref="AM109" authorId="0">
      <text>
        <r>
          <rPr>
            <b/>
            <sz val="9"/>
            <color indexed="81"/>
            <rFont val="Tahoma"/>
            <family val="2"/>
          </rPr>
          <t>Windows User:</t>
        </r>
        <r>
          <rPr>
            <sz val="9"/>
            <color indexed="81"/>
            <rFont val="Tahoma"/>
            <family val="2"/>
          </rPr>
          <t xml:space="preserve">
08/06/21
10878
</t>
        </r>
      </text>
    </comment>
    <comment ref="K110" authorId="0">
      <text>
        <r>
          <rPr>
            <b/>
            <sz val="9"/>
            <color indexed="81"/>
            <rFont val="Tahoma"/>
            <family val="2"/>
          </rPr>
          <t>Windows User:</t>
        </r>
        <r>
          <rPr>
            <sz val="9"/>
            <color indexed="81"/>
            <rFont val="Tahoma"/>
            <family val="2"/>
          </rPr>
          <t xml:space="preserve">
13/09/2020
7,500/-</t>
        </r>
      </text>
    </comment>
    <comment ref="M110" authorId="0">
      <text>
        <r>
          <rPr>
            <b/>
            <sz val="9"/>
            <color indexed="81"/>
            <rFont val="Tahoma"/>
            <family val="2"/>
          </rPr>
          <t>Windows User:</t>
        </r>
        <r>
          <rPr>
            <sz val="9"/>
            <color indexed="81"/>
            <rFont val="Tahoma"/>
            <family val="2"/>
          </rPr>
          <t xml:space="preserve">
13/09/2020
7,500/-</t>
        </r>
      </text>
    </comment>
    <comment ref="O110" authorId="0">
      <text>
        <r>
          <rPr>
            <b/>
            <sz val="9"/>
            <color indexed="81"/>
            <rFont val="Tahoma"/>
            <family val="2"/>
          </rPr>
          <t>Windows User:</t>
        </r>
        <r>
          <rPr>
            <sz val="9"/>
            <color indexed="81"/>
            <rFont val="Tahoma"/>
            <family val="2"/>
          </rPr>
          <t xml:space="preserve">
13/09/2020
7,500/-</t>
        </r>
      </text>
    </comment>
    <comment ref="Q110" authorId="0">
      <text>
        <r>
          <rPr>
            <b/>
            <sz val="9"/>
            <color indexed="81"/>
            <rFont val="Tahoma"/>
            <family val="2"/>
          </rPr>
          <t>Windows User:</t>
        </r>
        <r>
          <rPr>
            <sz val="9"/>
            <color indexed="81"/>
            <rFont val="Tahoma"/>
            <family val="2"/>
          </rPr>
          <t xml:space="preserve">
07/11/2020
10564
O/fee
Paid to Nov/2020</t>
        </r>
      </text>
    </comment>
    <comment ref="W110" authorId="0">
      <text>
        <r>
          <rPr>
            <b/>
            <sz val="9"/>
            <color indexed="81"/>
            <rFont val="Tahoma"/>
            <family val="2"/>
          </rPr>
          <t>Windows User:</t>
        </r>
        <r>
          <rPr>
            <sz val="9"/>
            <color indexed="81"/>
            <rFont val="Tahoma"/>
            <family val="2"/>
          </rPr>
          <t xml:space="preserve">
08/10/20
10562
</t>
        </r>
      </text>
    </comment>
    <comment ref="Y110" authorId="0">
      <text>
        <r>
          <rPr>
            <b/>
            <sz val="9"/>
            <color indexed="81"/>
            <rFont val="Tahoma"/>
            <family val="2"/>
          </rPr>
          <t>Windows User:</t>
        </r>
        <r>
          <rPr>
            <sz val="9"/>
            <color indexed="81"/>
            <rFont val="Tahoma"/>
            <family val="2"/>
          </rPr>
          <t xml:space="preserve">
07/11/2020
10563
O/fee
07/11/2020
10564
Nov/2020</t>
        </r>
      </text>
    </comment>
    <comment ref="AA110" authorId="0">
      <text>
        <r>
          <rPr>
            <b/>
            <sz val="9"/>
            <color indexed="81"/>
            <rFont val="Tahoma"/>
            <family val="2"/>
          </rPr>
          <t>Windows User:</t>
        </r>
        <r>
          <rPr>
            <sz val="9"/>
            <color indexed="81"/>
            <rFont val="Tahoma"/>
            <family val="2"/>
          </rPr>
          <t xml:space="preserve">
12/12/2020
10565
</t>
        </r>
      </text>
    </comment>
    <comment ref="AC110" authorId="0">
      <text>
        <r>
          <rPr>
            <b/>
            <sz val="9"/>
            <color indexed="81"/>
            <rFont val="Tahoma"/>
            <family val="2"/>
          </rPr>
          <t>Windows User:</t>
        </r>
        <r>
          <rPr>
            <sz val="9"/>
            <color indexed="81"/>
            <rFont val="Tahoma"/>
            <family val="2"/>
          </rPr>
          <t xml:space="preserve">
09/01/2021
10566
</t>
        </r>
      </text>
    </comment>
    <comment ref="AE110" authorId="0">
      <text>
        <r>
          <rPr>
            <b/>
            <sz val="9"/>
            <color indexed="81"/>
            <rFont val="Tahoma"/>
            <family val="2"/>
          </rPr>
          <t>Windows User:</t>
        </r>
        <r>
          <rPr>
            <sz val="9"/>
            <color indexed="81"/>
            <rFont val="Tahoma"/>
            <family val="2"/>
          </rPr>
          <t xml:space="preserve">
08/02/21
10567</t>
        </r>
      </text>
    </comment>
    <comment ref="AG110" authorId="0">
      <text>
        <r>
          <rPr>
            <b/>
            <sz val="9"/>
            <color indexed="81"/>
            <rFont val="Tahoma"/>
            <family val="2"/>
          </rPr>
          <t>Windows User:</t>
        </r>
        <r>
          <rPr>
            <sz val="9"/>
            <color indexed="81"/>
            <rFont val="Tahoma"/>
            <family val="2"/>
          </rPr>
          <t xml:space="preserve">
14/03/21
10568
</t>
        </r>
      </text>
    </comment>
    <comment ref="AI110" authorId="0">
      <text>
        <r>
          <rPr>
            <b/>
            <sz val="9"/>
            <color indexed="81"/>
            <rFont val="Tahoma"/>
            <family val="2"/>
          </rPr>
          <t>Windows User:</t>
        </r>
        <r>
          <rPr>
            <sz val="9"/>
            <color indexed="81"/>
            <rFont val="Tahoma"/>
            <family val="2"/>
          </rPr>
          <t xml:space="preserve">
10/04/21
10569
</t>
        </r>
      </text>
    </comment>
    <comment ref="AK110" authorId="0">
      <text>
        <r>
          <rPr>
            <b/>
            <sz val="9"/>
            <color indexed="81"/>
            <rFont val="Tahoma"/>
            <family val="2"/>
          </rPr>
          <t>Windows User:</t>
        </r>
        <r>
          <rPr>
            <sz val="9"/>
            <color indexed="81"/>
            <rFont val="Tahoma"/>
            <family val="2"/>
          </rPr>
          <t xml:space="preserve">
06/05/21
10570</t>
        </r>
      </text>
    </comment>
    <comment ref="AM110" authorId="0">
      <text>
        <r>
          <rPr>
            <b/>
            <sz val="9"/>
            <color indexed="81"/>
            <rFont val="Tahoma"/>
            <family val="2"/>
          </rPr>
          <t>Windows User:</t>
        </r>
        <r>
          <rPr>
            <sz val="9"/>
            <color indexed="81"/>
            <rFont val="Tahoma"/>
            <family val="2"/>
          </rPr>
          <t xml:space="preserve">
05/06/21
10571
</t>
        </r>
      </text>
    </comment>
    <comment ref="K111" authorId="0">
      <text>
        <r>
          <rPr>
            <b/>
            <sz val="9"/>
            <color indexed="81"/>
            <rFont val="Tahoma"/>
            <family val="2"/>
          </rPr>
          <t>Windows User:</t>
        </r>
        <r>
          <rPr>
            <sz val="9"/>
            <color indexed="81"/>
            <rFont val="Tahoma"/>
            <family val="2"/>
          </rPr>
          <t xml:space="preserve">
13/09/2020
7,500/-</t>
        </r>
      </text>
    </comment>
    <comment ref="M111" authorId="0">
      <text>
        <r>
          <rPr>
            <b/>
            <sz val="9"/>
            <color indexed="81"/>
            <rFont val="Tahoma"/>
            <family val="2"/>
          </rPr>
          <t>Windows User:</t>
        </r>
        <r>
          <rPr>
            <sz val="9"/>
            <color indexed="81"/>
            <rFont val="Tahoma"/>
            <family val="2"/>
          </rPr>
          <t xml:space="preserve">
13/09/2020
7,500/-</t>
        </r>
      </text>
    </comment>
    <comment ref="O111" authorId="0">
      <text>
        <r>
          <rPr>
            <b/>
            <sz val="9"/>
            <color indexed="81"/>
            <rFont val="Tahoma"/>
            <family val="2"/>
          </rPr>
          <t>Windows User:</t>
        </r>
        <r>
          <rPr>
            <sz val="9"/>
            <color indexed="81"/>
            <rFont val="Tahoma"/>
            <family val="2"/>
          </rPr>
          <t xml:space="preserve">
13/09/2020
7,500/-</t>
        </r>
      </text>
    </comment>
    <comment ref="Q111" authorId="0">
      <text>
        <r>
          <rPr>
            <b/>
            <sz val="9"/>
            <color indexed="81"/>
            <rFont val="Tahoma"/>
            <family val="2"/>
          </rPr>
          <t>Windows User:</t>
        </r>
        <r>
          <rPr>
            <sz val="9"/>
            <color indexed="81"/>
            <rFont val="Tahoma"/>
            <family val="2"/>
          </rPr>
          <t xml:space="preserve">
16/11/2020
9172
O/fee=8000
paid in Nov/20</t>
        </r>
      </text>
    </comment>
    <comment ref="W111" authorId="0">
      <text>
        <r>
          <rPr>
            <b/>
            <sz val="9"/>
            <color indexed="81"/>
            <rFont val="Tahoma"/>
            <family val="2"/>
          </rPr>
          <t>Windows User:</t>
        </r>
        <r>
          <rPr>
            <sz val="9"/>
            <color indexed="81"/>
            <rFont val="Tahoma"/>
            <family val="2"/>
          </rPr>
          <t xml:space="preserve">
08/10/20
9170</t>
        </r>
      </text>
    </comment>
    <comment ref="Y111" authorId="0">
      <text>
        <r>
          <rPr>
            <b/>
            <sz val="9"/>
            <color indexed="81"/>
            <rFont val="Tahoma"/>
            <family val="2"/>
          </rPr>
          <t>Windows User:</t>
        </r>
        <r>
          <rPr>
            <sz val="9"/>
            <color indexed="81"/>
            <rFont val="Tahoma"/>
            <family val="2"/>
          </rPr>
          <t xml:space="preserve">
14/11/2020
9171
16/11/2020
9172
O/fee=8000</t>
        </r>
      </text>
    </comment>
    <comment ref="AA111" authorId="0">
      <text>
        <r>
          <rPr>
            <b/>
            <sz val="9"/>
            <color indexed="81"/>
            <rFont val="Tahoma"/>
            <family val="2"/>
          </rPr>
          <t>Windows User:</t>
        </r>
        <r>
          <rPr>
            <sz val="9"/>
            <color indexed="81"/>
            <rFont val="Tahoma"/>
            <family val="2"/>
          </rPr>
          <t xml:space="preserve">
20/12/2020
9173</t>
        </r>
      </text>
    </comment>
    <comment ref="AC111" authorId="0">
      <text>
        <r>
          <rPr>
            <b/>
            <sz val="9"/>
            <color indexed="81"/>
            <rFont val="Tahoma"/>
            <family val="2"/>
          </rPr>
          <t>Windows User:</t>
        </r>
        <r>
          <rPr>
            <sz val="9"/>
            <color indexed="81"/>
            <rFont val="Tahoma"/>
            <family val="2"/>
          </rPr>
          <t xml:space="preserve">
10/01/2021
9174
</t>
        </r>
      </text>
    </comment>
    <comment ref="AE111" authorId="0">
      <text>
        <r>
          <rPr>
            <b/>
            <sz val="9"/>
            <color indexed="81"/>
            <rFont val="Tahoma"/>
            <family val="2"/>
          </rPr>
          <t>Windows User:</t>
        </r>
        <r>
          <rPr>
            <sz val="9"/>
            <color indexed="81"/>
            <rFont val="Tahoma"/>
            <family val="2"/>
          </rPr>
          <t xml:space="preserve">
10/02/21
9175</t>
        </r>
      </text>
    </comment>
    <comment ref="AG111" authorId="0">
      <text>
        <r>
          <rPr>
            <b/>
            <sz val="9"/>
            <color indexed="81"/>
            <rFont val="Tahoma"/>
            <family val="2"/>
          </rPr>
          <t>Windows User:</t>
        </r>
        <r>
          <rPr>
            <sz val="9"/>
            <color indexed="81"/>
            <rFont val="Tahoma"/>
            <family val="2"/>
          </rPr>
          <t xml:space="preserve">
18/03/21
9176</t>
        </r>
      </text>
    </comment>
    <comment ref="AM111" authorId="0">
      <text>
        <r>
          <rPr>
            <b/>
            <sz val="9"/>
            <color indexed="81"/>
            <rFont val="Tahoma"/>
            <family val="2"/>
          </rPr>
          <t>Windows User:</t>
        </r>
        <r>
          <rPr>
            <sz val="9"/>
            <color indexed="81"/>
            <rFont val="Tahoma"/>
            <family val="2"/>
          </rPr>
          <t xml:space="preserve">
03/06/21
9177/78
Up to June/21</t>
        </r>
      </text>
    </comment>
    <comment ref="K112" authorId="0">
      <text>
        <r>
          <rPr>
            <b/>
            <sz val="9"/>
            <color indexed="81"/>
            <rFont val="Tahoma"/>
            <family val="2"/>
          </rPr>
          <t>Windows User:</t>
        </r>
        <r>
          <rPr>
            <sz val="9"/>
            <color indexed="81"/>
            <rFont val="Tahoma"/>
            <family val="2"/>
          </rPr>
          <t xml:space="preserve">
13/09/2020
7,500/-</t>
        </r>
      </text>
    </comment>
    <comment ref="M112" authorId="0">
      <text>
        <r>
          <rPr>
            <b/>
            <sz val="9"/>
            <color indexed="81"/>
            <rFont val="Tahoma"/>
            <family val="2"/>
          </rPr>
          <t>Windows User:</t>
        </r>
        <r>
          <rPr>
            <sz val="9"/>
            <color indexed="81"/>
            <rFont val="Tahoma"/>
            <family val="2"/>
          </rPr>
          <t xml:space="preserve">
13/09/2020
7,500/-</t>
        </r>
      </text>
    </comment>
    <comment ref="O112" authorId="0">
      <text>
        <r>
          <rPr>
            <b/>
            <sz val="9"/>
            <color indexed="81"/>
            <rFont val="Tahoma"/>
            <family val="2"/>
          </rPr>
          <t>Windows User:</t>
        </r>
        <r>
          <rPr>
            <sz val="9"/>
            <color indexed="81"/>
            <rFont val="Tahoma"/>
            <family val="2"/>
          </rPr>
          <t xml:space="preserve">
13/09/2020
7,500/-</t>
        </r>
      </text>
    </comment>
    <comment ref="Q112" authorId="0">
      <text>
        <r>
          <rPr>
            <b/>
            <sz val="9"/>
            <color indexed="81"/>
            <rFont val="Tahoma"/>
            <family val="2"/>
          </rPr>
          <t>Windows User:</t>
        </r>
        <r>
          <rPr>
            <sz val="9"/>
            <color indexed="81"/>
            <rFont val="Tahoma"/>
            <family val="2"/>
          </rPr>
          <t xml:space="preserve">
30/09/2020
9194
Paid to sep/20</t>
        </r>
      </text>
    </comment>
    <comment ref="U112" authorId="0">
      <text>
        <r>
          <rPr>
            <b/>
            <sz val="9"/>
            <color indexed="81"/>
            <rFont val="Tahoma"/>
            <family val="2"/>
          </rPr>
          <t>Windows User:</t>
        </r>
        <r>
          <rPr>
            <sz val="9"/>
            <color indexed="81"/>
            <rFont val="Tahoma"/>
            <family val="2"/>
          </rPr>
          <t xml:space="preserve">
30/09/2020
9194
O/fee=8000</t>
        </r>
      </text>
    </comment>
    <comment ref="W112" authorId="0">
      <text>
        <r>
          <rPr>
            <b/>
            <sz val="9"/>
            <color indexed="81"/>
            <rFont val="Tahoma"/>
            <family val="2"/>
          </rPr>
          <t>Windows User:</t>
        </r>
        <r>
          <rPr>
            <sz val="9"/>
            <color indexed="81"/>
            <rFont val="Tahoma"/>
            <family val="2"/>
          </rPr>
          <t xml:space="preserve">
11/10/20
9195
</t>
        </r>
      </text>
    </comment>
    <comment ref="Y112" authorId="0">
      <text>
        <r>
          <rPr>
            <b/>
            <sz val="9"/>
            <color indexed="81"/>
            <rFont val="Tahoma"/>
            <family val="2"/>
          </rPr>
          <t>Windows User:</t>
        </r>
        <r>
          <rPr>
            <sz val="9"/>
            <color indexed="81"/>
            <rFont val="Tahoma"/>
            <family val="2"/>
          </rPr>
          <t xml:space="preserve">
09/11/2020
by bkash
C=4620
H=1950
T=6570
</t>
        </r>
      </text>
    </comment>
    <comment ref="AA112" authorId="0">
      <text>
        <r>
          <rPr>
            <b/>
            <sz val="9"/>
            <color indexed="81"/>
            <rFont val="Tahoma"/>
            <family val="2"/>
          </rPr>
          <t>Windows User:</t>
        </r>
        <r>
          <rPr>
            <sz val="9"/>
            <color indexed="81"/>
            <rFont val="Tahoma"/>
            <family val="2"/>
          </rPr>
          <t xml:space="preserve">
10/01/2021
9197
Dec + Janu/21
Paid in Janu/21</t>
        </r>
      </text>
    </comment>
    <comment ref="AC112" authorId="0">
      <text>
        <r>
          <rPr>
            <b/>
            <sz val="9"/>
            <color indexed="81"/>
            <rFont val="Tahoma"/>
            <family val="2"/>
          </rPr>
          <t>Windows User:</t>
        </r>
        <r>
          <rPr>
            <sz val="9"/>
            <color indexed="81"/>
            <rFont val="Tahoma"/>
            <family val="2"/>
          </rPr>
          <t xml:space="preserve">
10/01/2021
9197
Dec + Janu/21
Paid in Janu/21</t>
        </r>
      </text>
    </comment>
    <comment ref="AE112" authorId="0">
      <text>
        <r>
          <rPr>
            <b/>
            <sz val="9"/>
            <color indexed="81"/>
            <rFont val="Tahoma"/>
            <family val="2"/>
          </rPr>
          <t>Windows User:</t>
        </r>
        <r>
          <rPr>
            <sz val="9"/>
            <color indexed="81"/>
            <rFont val="Tahoma"/>
            <family val="2"/>
          </rPr>
          <t xml:space="preserve">
10/02/21
9198</t>
        </r>
      </text>
    </comment>
    <comment ref="AG112" authorId="0">
      <text>
        <r>
          <rPr>
            <b/>
            <sz val="9"/>
            <color indexed="81"/>
            <rFont val="Tahoma"/>
            <family val="2"/>
          </rPr>
          <t>Windows User:</t>
        </r>
        <r>
          <rPr>
            <sz val="9"/>
            <color indexed="81"/>
            <rFont val="Tahoma"/>
            <family val="2"/>
          </rPr>
          <t xml:space="preserve">
08/03/21
By bkash
C=4620
H=1950
T=6570</t>
        </r>
      </text>
    </comment>
    <comment ref="AI112" authorId="0">
      <text>
        <r>
          <rPr>
            <b/>
            <sz val="9"/>
            <color indexed="81"/>
            <rFont val="Tahoma"/>
            <family val="2"/>
          </rPr>
          <t>Windows User:</t>
        </r>
        <r>
          <rPr>
            <sz val="9"/>
            <color indexed="81"/>
            <rFont val="Tahoma"/>
            <family val="2"/>
          </rPr>
          <t xml:space="preserve">
18/04/21
By bkash
C=4620
H=1950
T=6570</t>
        </r>
      </text>
    </comment>
    <comment ref="AM112" authorId="0">
      <text>
        <r>
          <rPr>
            <b/>
            <sz val="9"/>
            <color indexed="81"/>
            <rFont val="Tahoma"/>
            <family val="2"/>
          </rPr>
          <t>Windows User:</t>
        </r>
        <r>
          <rPr>
            <sz val="9"/>
            <color indexed="81"/>
            <rFont val="Tahoma"/>
            <family val="2"/>
          </rPr>
          <t xml:space="preserve">
03/06/21
9200</t>
        </r>
      </text>
    </comment>
    <comment ref="K113" authorId="0">
      <text>
        <r>
          <rPr>
            <b/>
            <sz val="9"/>
            <color indexed="81"/>
            <rFont val="Tahoma"/>
            <family val="2"/>
          </rPr>
          <t>Windows User:</t>
        </r>
        <r>
          <rPr>
            <sz val="9"/>
            <color indexed="81"/>
            <rFont val="Tahoma"/>
            <family val="2"/>
          </rPr>
          <t xml:space="preserve">
13/09/2020
7,500/-</t>
        </r>
      </text>
    </comment>
    <comment ref="M113" authorId="0">
      <text>
        <r>
          <rPr>
            <b/>
            <sz val="9"/>
            <color indexed="81"/>
            <rFont val="Tahoma"/>
            <family val="2"/>
          </rPr>
          <t>Windows User:</t>
        </r>
        <r>
          <rPr>
            <sz val="9"/>
            <color indexed="81"/>
            <rFont val="Tahoma"/>
            <family val="2"/>
          </rPr>
          <t xml:space="preserve">
13/09/2020
7,500/-</t>
        </r>
      </text>
    </comment>
    <comment ref="O113" authorId="0">
      <text>
        <r>
          <rPr>
            <b/>
            <sz val="9"/>
            <color indexed="81"/>
            <rFont val="Tahoma"/>
            <family val="2"/>
          </rPr>
          <t>Windows User:</t>
        </r>
        <r>
          <rPr>
            <sz val="9"/>
            <color indexed="81"/>
            <rFont val="Tahoma"/>
            <family val="2"/>
          </rPr>
          <t xml:space="preserve">
13/09/2020
7,500/-</t>
        </r>
      </text>
    </comment>
    <comment ref="U113" authorId="0">
      <text>
        <r>
          <rPr>
            <b/>
            <sz val="9"/>
            <color indexed="81"/>
            <rFont val="Tahoma"/>
            <family val="2"/>
          </rPr>
          <t>Windows User:</t>
        </r>
        <r>
          <rPr>
            <sz val="9"/>
            <color indexed="81"/>
            <rFont val="Tahoma"/>
            <family val="2"/>
          </rPr>
          <t xml:space="preserve">
12/01/21
9218
Oct/21 Due=420
O/fee=8,000/-
Paid in Janu/21</t>
        </r>
      </text>
    </comment>
    <comment ref="W113" authorId="0">
      <text>
        <r>
          <rPr>
            <b/>
            <sz val="9"/>
            <color indexed="81"/>
            <rFont val="Tahoma"/>
            <family val="2"/>
          </rPr>
          <t>Windows User:</t>
        </r>
        <r>
          <rPr>
            <sz val="9"/>
            <color indexed="81"/>
            <rFont val="Tahoma"/>
            <family val="2"/>
          </rPr>
          <t xml:space="preserve">
12/01/21
9218
Oct/21 Due=420
O/fee=8,000/-
Paid in Janu/21</t>
        </r>
      </text>
    </comment>
    <comment ref="Y113" authorId="0">
      <text>
        <r>
          <rPr>
            <b/>
            <sz val="9"/>
            <color indexed="81"/>
            <rFont val="Tahoma"/>
            <family val="2"/>
          </rPr>
          <t>Windows User:</t>
        </r>
        <r>
          <rPr>
            <sz val="9"/>
            <color indexed="81"/>
            <rFont val="Tahoma"/>
            <family val="2"/>
          </rPr>
          <t xml:space="preserve">
30/01/1/
3219
Nov/21=4200 Due=420
Paid in Janu/21</t>
        </r>
      </text>
    </comment>
    <comment ref="AC113" authorId="0">
      <text>
        <r>
          <rPr>
            <b/>
            <sz val="9"/>
            <color indexed="81"/>
            <rFont val="Tahoma"/>
            <family val="2"/>
          </rPr>
          <t>Windows User:</t>
        </r>
        <r>
          <rPr>
            <sz val="9"/>
            <color indexed="81"/>
            <rFont val="Tahoma"/>
            <family val="2"/>
          </rPr>
          <t xml:space="preserve">
12/01/21
9218
Oct/21 Due=420
O/fee=8,000/-
Paid in Janu/21.
30/01/1/
3219
Nov/21=4620 
Paid in Janu/21</t>
        </r>
      </text>
    </comment>
    <comment ref="AD113" authorId="0">
      <text>
        <r>
          <rPr>
            <b/>
            <sz val="9"/>
            <color indexed="81"/>
            <rFont val="Tahoma"/>
            <family val="2"/>
          </rPr>
          <t>Windows User:</t>
        </r>
        <r>
          <rPr>
            <sz val="9"/>
            <color indexed="81"/>
            <rFont val="Tahoma"/>
            <family val="2"/>
          </rPr>
          <t xml:space="preserve">
</t>
        </r>
      </text>
    </comment>
    <comment ref="AG113" authorId="0">
      <text>
        <r>
          <rPr>
            <b/>
            <sz val="9"/>
            <color indexed="81"/>
            <rFont val="Tahoma"/>
            <family val="2"/>
          </rPr>
          <t>Windows User:</t>
        </r>
        <r>
          <rPr>
            <sz val="9"/>
            <color indexed="81"/>
            <rFont val="Tahoma"/>
            <family val="2"/>
          </rPr>
          <t xml:space="preserve">
14/03/21
9220
Dec/20</t>
        </r>
      </text>
    </comment>
    <comment ref="AK113" authorId="0">
      <text>
        <r>
          <rPr>
            <b/>
            <sz val="9"/>
            <color indexed="81"/>
            <rFont val="Tahoma"/>
            <family val="2"/>
          </rPr>
          <t>Windows User:</t>
        </r>
        <r>
          <rPr>
            <sz val="9"/>
            <color indexed="81"/>
            <rFont val="Tahoma"/>
            <family val="2"/>
          </rPr>
          <t xml:space="preserve">
25/05/21
9222
Feb/21
02/05/21
By bkash
C=4620
H=1980
T=6600</t>
        </r>
      </text>
    </comment>
    <comment ref="AM113" authorId="0">
      <text>
        <r>
          <rPr>
            <b/>
            <sz val="9"/>
            <color indexed="81"/>
            <rFont val="Tahoma"/>
            <family val="2"/>
          </rPr>
          <t>Windows User:</t>
        </r>
        <r>
          <rPr>
            <sz val="9"/>
            <color indexed="81"/>
            <rFont val="Tahoma"/>
            <family val="2"/>
          </rPr>
          <t xml:space="preserve">
06/06/21
9223
</t>
        </r>
      </text>
    </comment>
    <comment ref="K114" authorId="0">
      <text>
        <r>
          <rPr>
            <b/>
            <sz val="9"/>
            <color indexed="81"/>
            <rFont val="Tahoma"/>
            <family val="2"/>
          </rPr>
          <t>Windows User:</t>
        </r>
        <r>
          <rPr>
            <sz val="9"/>
            <color indexed="81"/>
            <rFont val="Tahoma"/>
            <family val="2"/>
          </rPr>
          <t xml:space="preserve">
13/09/2020
7,500/-</t>
        </r>
      </text>
    </comment>
    <comment ref="M114" authorId="0">
      <text>
        <r>
          <rPr>
            <b/>
            <sz val="9"/>
            <color indexed="81"/>
            <rFont val="Tahoma"/>
            <family val="2"/>
          </rPr>
          <t>Windows User:</t>
        </r>
        <r>
          <rPr>
            <sz val="9"/>
            <color indexed="81"/>
            <rFont val="Tahoma"/>
            <family val="2"/>
          </rPr>
          <t xml:space="preserve">
13/09/2020
7,500/-</t>
        </r>
      </text>
    </comment>
    <comment ref="O114" authorId="0">
      <text>
        <r>
          <rPr>
            <b/>
            <sz val="9"/>
            <color indexed="81"/>
            <rFont val="Tahoma"/>
            <family val="2"/>
          </rPr>
          <t>Windows User:</t>
        </r>
        <r>
          <rPr>
            <sz val="9"/>
            <color indexed="81"/>
            <rFont val="Tahoma"/>
            <family val="2"/>
          </rPr>
          <t xml:space="preserve">
13/09/2020
7,500/-</t>
        </r>
      </text>
    </comment>
    <comment ref="W114" authorId="0">
      <text>
        <r>
          <rPr>
            <b/>
            <sz val="9"/>
            <color indexed="81"/>
            <rFont val="Tahoma"/>
            <family val="2"/>
          </rPr>
          <t>Windows User:</t>
        </r>
        <r>
          <rPr>
            <sz val="9"/>
            <color indexed="81"/>
            <rFont val="Tahoma"/>
            <family val="2"/>
          </rPr>
          <t xml:space="preserve">
09/11/2020
9266
Oct/20
Paid to Nv/20</t>
        </r>
      </text>
    </comment>
    <comment ref="Y114" authorId="0">
      <text>
        <r>
          <rPr>
            <b/>
            <sz val="9"/>
            <color indexed="81"/>
            <rFont val="Tahoma"/>
            <family val="2"/>
          </rPr>
          <t>Windows User:</t>
        </r>
        <r>
          <rPr>
            <sz val="9"/>
            <color indexed="81"/>
            <rFont val="Tahoma"/>
            <family val="2"/>
          </rPr>
          <t xml:space="preserve">
09/11/2020
9266
Oct/20
09/12/2020
9267
O/fee woth
Nov/20
Paid in Dec./20</t>
        </r>
      </text>
    </comment>
    <comment ref="AA114" authorId="0">
      <text>
        <r>
          <rPr>
            <b/>
            <sz val="9"/>
            <color indexed="81"/>
            <rFont val="Tahoma"/>
            <family val="2"/>
          </rPr>
          <t>Windows User:</t>
        </r>
        <r>
          <rPr>
            <sz val="9"/>
            <color indexed="81"/>
            <rFont val="Tahoma"/>
            <family val="2"/>
          </rPr>
          <t xml:space="preserve">
09/12/2020
9267
O/fee with
Nov/20
Paid in Dec/20
</t>
        </r>
      </text>
    </comment>
    <comment ref="AC114" authorId="0">
      <text>
        <r>
          <rPr>
            <b/>
            <sz val="9"/>
            <color indexed="81"/>
            <rFont val="Tahoma"/>
            <family val="2"/>
          </rPr>
          <t>Windows User:</t>
        </r>
        <r>
          <rPr>
            <sz val="9"/>
            <color indexed="81"/>
            <rFont val="Tahoma"/>
            <family val="2"/>
          </rPr>
          <t xml:space="preserve">
10/01/2021
9268
Dec/20
Paid in Janu/21
26/01/21
9269
Janu/21
Paid in janu/21</t>
        </r>
      </text>
    </comment>
    <comment ref="AE114" authorId="0">
      <text>
        <r>
          <rPr>
            <b/>
            <sz val="9"/>
            <color indexed="81"/>
            <rFont val="Tahoma"/>
            <family val="2"/>
          </rPr>
          <t>Windows User:</t>
        </r>
        <r>
          <rPr>
            <sz val="9"/>
            <color indexed="81"/>
            <rFont val="Tahoma"/>
            <family val="2"/>
          </rPr>
          <t xml:space="preserve">
10/02/21
9270</t>
        </r>
      </text>
    </comment>
    <comment ref="AG114" authorId="0">
      <text>
        <r>
          <rPr>
            <b/>
            <sz val="9"/>
            <color indexed="81"/>
            <rFont val="Tahoma"/>
            <family val="2"/>
          </rPr>
          <t>Windows User:</t>
        </r>
        <r>
          <rPr>
            <sz val="9"/>
            <color indexed="81"/>
            <rFont val="Tahoma"/>
            <family val="2"/>
          </rPr>
          <t xml:space="preserve">
07/03/21
9271</t>
        </r>
      </text>
    </comment>
    <comment ref="AI114" authorId="0">
      <text>
        <r>
          <rPr>
            <b/>
            <sz val="9"/>
            <color indexed="81"/>
            <rFont val="Tahoma"/>
            <family val="2"/>
          </rPr>
          <t>Windows User:</t>
        </r>
        <r>
          <rPr>
            <sz val="9"/>
            <color indexed="81"/>
            <rFont val="Tahoma"/>
            <family val="2"/>
          </rPr>
          <t xml:space="preserve">
13/04/21
By bkash
C=4620</t>
        </r>
      </text>
    </comment>
    <comment ref="AK114" authorId="0">
      <text>
        <r>
          <rPr>
            <b/>
            <sz val="9"/>
            <color indexed="81"/>
            <rFont val="Tahoma"/>
            <family val="2"/>
          </rPr>
          <t>Windows User:</t>
        </r>
        <r>
          <rPr>
            <sz val="9"/>
            <color indexed="81"/>
            <rFont val="Tahoma"/>
            <family val="2"/>
          </rPr>
          <t xml:space="preserve">
06/05/21
By bkash
C=4620
</t>
        </r>
      </text>
    </comment>
    <comment ref="AM114" authorId="0">
      <text>
        <r>
          <rPr>
            <b/>
            <sz val="9"/>
            <color indexed="81"/>
            <rFont val="Tahoma"/>
            <family val="2"/>
          </rPr>
          <t>Windows User:</t>
        </r>
        <r>
          <rPr>
            <sz val="9"/>
            <color indexed="81"/>
            <rFont val="Tahoma"/>
            <family val="2"/>
          </rPr>
          <t xml:space="preserve">
03/06/21
9274
</t>
        </r>
      </text>
    </comment>
    <comment ref="K115" authorId="0">
      <text>
        <r>
          <rPr>
            <b/>
            <sz val="9"/>
            <color indexed="81"/>
            <rFont val="Tahoma"/>
            <family val="2"/>
          </rPr>
          <t>Windows User:</t>
        </r>
        <r>
          <rPr>
            <sz val="9"/>
            <color indexed="81"/>
            <rFont val="Tahoma"/>
            <family val="2"/>
          </rPr>
          <t xml:space="preserve">
13/09/2020
7,500/-</t>
        </r>
      </text>
    </comment>
    <comment ref="M115" authorId="0">
      <text>
        <r>
          <rPr>
            <b/>
            <sz val="9"/>
            <color indexed="81"/>
            <rFont val="Tahoma"/>
            <family val="2"/>
          </rPr>
          <t>Windows User:</t>
        </r>
        <r>
          <rPr>
            <sz val="9"/>
            <color indexed="81"/>
            <rFont val="Tahoma"/>
            <family val="2"/>
          </rPr>
          <t xml:space="preserve">
13/09/2020
7,500/-</t>
        </r>
      </text>
    </comment>
    <comment ref="O115" authorId="0">
      <text>
        <r>
          <rPr>
            <b/>
            <sz val="9"/>
            <color indexed="81"/>
            <rFont val="Tahoma"/>
            <family val="2"/>
          </rPr>
          <t>Windows User:</t>
        </r>
        <r>
          <rPr>
            <sz val="9"/>
            <color indexed="81"/>
            <rFont val="Tahoma"/>
            <family val="2"/>
          </rPr>
          <t xml:space="preserve">
13/09/2020
7,500/-</t>
        </r>
      </text>
    </comment>
    <comment ref="Q115" authorId="0">
      <text>
        <r>
          <rPr>
            <b/>
            <sz val="9"/>
            <color indexed="81"/>
            <rFont val="Tahoma"/>
            <family val="2"/>
          </rPr>
          <t>Windows User:</t>
        </r>
        <r>
          <rPr>
            <sz val="9"/>
            <color indexed="81"/>
            <rFont val="Tahoma"/>
            <family val="2"/>
          </rPr>
          <t xml:space="preserve">
25/01/21
O/fee=8000
Paid in janu/21</t>
        </r>
      </text>
    </comment>
    <comment ref="W115" authorId="0">
      <text>
        <r>
          <rPr>
            <b/>
            <sz val="9"/>
            <color indexed="81"/>
            <rFont val="Tahoma"/>
            <family val="2"/>
          </rPr>
          <t>Windows User:</t>
        </r>
        <r>
          <rPr>
            <sz val="9"/>
            <color indexed="81"/>
            <rFont val="Tahoma"/>
            <family val="2"/>
          </rPr>
          <t xml:space="preserve">
12/10/20
9650
</t>
        </r>
      </text>
    </comment>
    <comment ref="Y115" authorId="0">
      <text>
        <r>
          <rPr>
            <b/>
            <sz val="9"/>
            <color indexed="81"/>
            <rFont val="Tahoma"/>
            <family val="2"/>
          </rPr>
          <t>Windows User:</t>
        </r>
        <r>
          <rPr>
            <sz val="9"/>
            <color indexed="81"/>
            <rFont val="Tahoma"/>
            <family val="2"/>
          </rPr>
          <t xml:space="preserve">
15/11/2020
9651
</t>
        </r>
      </text>
    </comment>
    <comment ref="AA115" authorId="0">
      <text>
        <r>
          <rPr>
            <b/>
            <sz val="9"/>
            <color indexed="81"/>
            <rFont val="Tahoma"/>
            <family val="2"/>
          </rPr>
          <t>Windows User:</t>
        </r>
        <r>
          <rPr>
            <sz val="9"/>
            <color indexed="81"/>
            <rFont val="Tahoma"/>
            <family val="2"/>
          </rPr>
          <t xml:space="preserve">
21/12/2020
9652
O/fee Due</t>
        </r>
      </text>
    </comment>
    <comment ref="AC115" authorId="0">
      <text>
        <r>
          <rPr>
            <b/>
            <sz val="9"/>
            <color indexed="81"/>
            <rFont val="Tahoma"/>
            <family val="2"/>
          </rPr>
          <t>Windows User:</t>
        </r>
        <r>
          <rPr>
            <sz val="9"/>
            <color indexed="81"/>
            <rFont val="Tahoma"/>
            <family val="2"/>
          </rPr>
          <t xml:space="preserve">
25/01/21
9653
Janu/21
25/01/21
O/fee=8000
Paid in janu/21</t>
        </r>
      </text>
    </comment>
    <comment ref="AG115" authorId="0">
      <text>
        <r>
          <rPr>
            <b/>
            <sz val="9"/>
            <color indexed="81"/>
            <rFont val="Tahoma"/>
            <family val="2"/>
          </rPr>
          <t>Windows User:</t>
        </r>
        <r>
          <rPr>
            <sz val="9"/>
            <color indexed="81"/>
            <rFont val="Tahoma"/>
            <family val="2"/>
          </rPr>
          <t xml:space="preserve">
04/03/21
9655
Feb/21</t>
        </r>
      </text>
    </comment>
    <comment ref="AI115" authorId="0">
      <text>
        <r>
          <rPr>
            <b/>
            <sz val="9"/>
            <color indexed="81"/>
            <rFont val="Tahoma"/>
            <family val="2"/>
          </rPr>
          <t>Windows User:</t>
        </r>
        <r>
          <rPr>
            <sz val="9"/>
            <color indexed="81"/>
            <rFont val="Tahoma"/>
            <family val="2"/>
          </rPr>
          <t xml:space="preserve">
06/04/2021
9656
March/21</t>
        </r>
      </text>
    </comment>
    <comment ref="K116" authorId="0">
      <text>
        <r>
          <rPr>
            <b/>
            <sz val="9"/>
            <color indexed="81"/>
            <rFont val="Tahoma"/>
            <family val="2"/>
          </rPr>
          <t>Windows User:</t>
        </r>
        <r>
          <rPr>
            <sz val="9"/>
            <color indexed="81"/>
            <rFont val="Tahoma"/>
            <family val="2"/>
          </rPr>
          <t xml:space="preserve">
13/09/2020
7,500/-</t>
        </r>
      </text>
    </comment>
    <comment ref="M116" authorId="0">
      <text>
        <r>
          <rPr>
            <b/>
            <sz val="9"/>
            <color indexed="81"/>
            <rFont val="Tahoma"/>
            <family val="2"/>
          </rPr>
          <t>Windows User:</t>
        </r>
        <r>
          <rPr>
            <sz val="9"/>
            <color indexed="81"/>
            <rFont val="Tahoma"/>
            <family val="2"/>
          </rPr>
          <t xml:space="preserve">
13/09/2020
7,500/-</t>
        </r>
      </text>
    </comment>
    <comment ref="O116" authorId="0">
      <text>
        <r>
          <rPr>
            <b/>
            <sz val="9"/>
            <color indexed="81"/>
            <rFont val="Tahoma"/>
            <family val="2"/>
          </rPr>
          <t>Windows User:</t>
        </r>
        <r>
          <rPr>
            <sz val="9"/>
            <color indexed="81"/>
            <rFont val="Tahoma"/>
            <family val="2"/>
          </rPr>
          <t xml:space="preserve">
13/09/2020
7,500/-</t>
        </r>
      </text>
    </comment>
    <comment ref="Q116" authorId="0">
      <text>
        <r>
          <rPr>
            <b/>
            <sz val="9"/>
            <color indexed="81"/>
            <rFont val="Tahoma"/>
            <family val="2"/>
          </rPr>
          <t>Windows User:</t>
        </r>
        <r>
          <rPr>
            <sz val="9"/>
            <color indexed="81"/>
            <rFont val="Tahoma"/>
            <family val="2"/>
          </rPr>
          <t xml:space="preserve">
27/01/2021
9678
O/fee=8000
Paid in Janu/21</t>
        </r>
      </text>
    </comment>
    <comment ref="W116" authorId="0">
      <text>
        <r>
          <rPr>
            <b/>
            <sz val="9"/>
            <color indexed="81"/>
            <rFont val="Tahoma"/>
            <family val="2"/>
          </rPr>
          <t>Windows User:</t>
        </r>
        <r>
          <rPr>
            <sz val="9"/>
            <color indexed="81"/>
            <rFont val="Tahoma"/>
            <family val="2"/>
          </rPr>
          <t xml:space="preserve">
12/10/20
9674</t>
        </r>
      </text>
    </comment>
    <comment ref="Y116" authorId="0">
      <text>
        <r>
          <rPr>
            <b/>
            <sz val="9"/>
            <color indexed="81"/>
            <rFont val="Tahoma"/>
            <family val="2"/>
          </rPr>
          <t>Windows User:</t>
        </r>
        <r>
          <rPr>
            <sz val="9"/>
            <color indexed="81"/>
            <rFont val="Tahoma"/>
            <family val="2"/>
          </rPr>
          <t xml:space="preserve">
04/11/2020
9675
Nov/2020</t>
        </r>
      </text>
    </comment>
    <comment ref="AA116" authorId="0">
      <text>
        <r>
          <rPr>
            <b/>
            <sz val="9"/>
            <color indexed="81"/>
            <rFont val="Tahoma"/>
            <family val="2"/>
          </rPr>
          <t>Windows User:</t>
        </r>
        <r>
          <rPr>
            <sz val="9"/>
            <color indexed="81"/>
            <rFont val="Tahoma"/>
            <family val="2"/>
          </rPr>
          <t xml:space="preserve">
14/12/2020
9676
</t>
        </r>
      </text>
    </comment>
    <comment ref="AC116" authorId="0">
      <text>
        <r>
          <rPr>
            <b/>
            <sz val="9"/>
            <color indexed="81"/>
            <rFont val="Tahoma"/>
            <family val="2"/>
          </rPr>
          <t>Windows User:</t>
        </r>
        <r>
          <rPr>
            <sz val="9"/>
            <color indexed="81"/>
            <rFont val="Tahoma"/>
            <family val="2"/>
          </rPr>
          <t xml:space="preserve">
10/01/2021
9677
Janu/21
O/fee Due=8000
27/01/2021
9678
O/fee=8000
Paid in Janu/21</t>
        </r>
      </text>
    </comment>
    <comment ref="AE116" authorId="0">
      <text>
        <r>
          <rPr>
            <b/>
            <sz val="9"/>
            <color indexed="81"/>
            <rFont val="Tahoma"/>
            <family val="2"/>
          </rPr>
          <t>Windows User:</t>
        </r>
        <r>
          <rPr>
            <sz val="9"/>
            <color indexed="81"/>
            <rFont val="Tahoma"/>
            <family val="2"/>
          </rPr>
          <t xml:space="preserve">
10/02/21
9679</t>
        </r>
      </text>
    </comment>
    <comment ref="AI116" authorId="0">
      <text>
        <r>
          <rPr>
            <b/>
            <sz val="9"/>
            <color indexed="81"/>
            <rFont val="Tahoma"/>
            <family val="2"/>
          </rPr>
          <t>Windows User:</t>
        </r>
        <r>
          <rPr>
            <sz val="9"/>
            <color indexed="81"/>
            <rFont val="Tahoma"/>
            <family val="2"/>
          </rPr>
          <t xml:space="preserve">
13/04/21
By bkash
C=9240
March/ April/21</t>
        </r>
      </text>
    </comment>
    <comment ref="AM116" authorId="0">
      <text>
        <r>
          <rPr>
            <b/>
            <sz val="9"/>
            <color indexed="81"/>
            <rFont val="Tahoma"/>
            <family val="2"/>
          </rPr>
          <t>Windows User:</t>
        </r>
        <r>
          <rPr>
            <sz val="9"/>
            <color indexed="81"/>
            <rFont val="Tahoma"/>
            <family val="2"/>
          </rPr>
          <t xml:space="preserve">
07/06/21
9681
Up to May/21</t>
        </r>
      </text>
    </comment>
    <comment ref="K117" authorId="0">
      <text>
        <r>
          <rPr>
            <b/>
            <sz val="9"/>
            <color indexed="81"/>
            <rFont val="Tahoma"/>
            <family val="2"/>
          </rPr>
          <t>Windows User:</t>
        </r>
        <r>
          <rPr>
            <sz val="9"/>
            <color indexed="81"/>
            <rFont val="Tahoma"/>
            <family val="2"/>
          </rPr>
          <t xml:space="preserve">
13/09/2020
7,500/-</t>
        </r>
      </text>
    </comment>
    <comment ref="M117" authorId="0">
      <text>
        <r>
          <rPr>
            <b/>
            <sz val="9"/>
            <color indexed="81"/>
            <rFont val="Tahoma"/>
            <family val="2"/>
          </rPr>
          <t>Windows User:</t>
        </r>
        <r>
          <rPr>
            <sz val="9"/>
            <color indexed="81"/>
            <rFont val="Tahoma"/>
            <family val="2"/>
          </rPr>
          <t xml:space="preserve">
13/09/2020
7,500/-</t>
        </r>
      </text>
    </comment>
    <comment ref="O117" authorId="0">
      <text>
        <r>
          <rPr>
            <b/>
            <sz val="9"/>
            <color indexed="81"/>
            <rFont val="Tahoma"/>
            <family val="2"/>
          </rPr>
          <t>Windows User:</t>
        </r>
        <r>
          <rPr>
            <sz val="9"/>
            <color indexed="81"/>
            <rFont val="Tahoma"/>
            <family val="2"/>
          </rPr>
          <t xml:space="preserve">
13/09/2020
7,500/-</t>
        </r>
      </text>
    </comment>
    <comment ref="U117" authorId="0">
      <text>
        <r>
          <rPr>
            <b/>
            <sz val="9"/>
            <color indexed="81"/>
            <rFont val="Tahoma"/>
            <family val="2"/>
          </rPr>
          <t>Windows User:</t>
        </r>
        <r>
          <rPr>
            <sz val="9"/>
            <color indexed="81"/>
            <rFont val="Tahoma"/>
            <family val="2"/>
          </rPr>
          <t xml:space="preserve">
12/10/20
9722
paid to Oct/20</t>
        </r>
      </text>
    </comment>
    <comment ref="W117" authorId="0">
      <text>
        <r>
          <rPr>
            <b/>
            <sz val="9"/>
            <color indexed="81"/>
            <rFont val="Tahoma"/>
            <family val="2"/>
          </rPr>
          <t>Windows User:</t>
        </r>
        <r>
          <rPr>
            <sz val="9"/>
            <color indexed="81"/>
            <rFont val="Tahoma"/>
            <family val="2"/>
          </rPr>
          <t xml:space="preserve">
12/10/20
9722
O/fee=8000
Oct=4620</t>
        </r>
      </text>
    </comment>
    <comment ref="Y117" authorId="0">
      <text>
        <r>
          <rPr>
            <b/>
            <sz val="9"/>
            <color indexed="81"/>
            <rFont val="Tahoma"/>
            <family val="2"/>
          </rPr>
          <t>Windows User:</t>
        </r>
        <r>
          <rPr>
            <sz val="9"/>
            <color indexed="81"/>
            <rFont val="Tahoma"/>
            <family val="2"/>
          </rPr>
          <t xml:space="preserve">
18/112020
9723
</t>
        </r>
      </text>
    </comment>
    <comment ref="AC117" authorId="0">
      <text>
        <r>
          <rPr>
            <b/>
            <sz val="9"/>
            <color indexed="81"/>
            <rFont val="Tahoma"/>
            <family val="2"/>
          </rPr>
          <t>Windows User:</t>
        </r>
        <r>
          <rPr>
            <sz val="9"/>
            <color indexed="81"/>
            <rFont val="Tahoma"/>
            <family val="2"/>
          </rPr>
          <t xml:space="preserve">
04/01/2021
9724
27/01/2021
9725
Janu/21</t>
        </r>
      </text>
    </comment>
    <comment ref="AG117" authorId="0">
      <text>
        <r>
          <rPr>
            <b/>
            <sz val="9"/>
            <color indexed="81"/>
            <rFont val="Tahoma"/>
            <family val="2"/>
          </rPr>
          <t>Windows User:</t>
        </r>
        <r>
          <rPr>
            <sz val="9"/>
            <color indexed="81"/>
            <rFont val="Tahoma"/>
            <family val="2"/>
          </rPr>
          <t xml:space="preserve">
11/03/21
9726
Feb/21</t>
        </r>
      </text>
    </comment>
    <comment ref="AK117" authorId="0">
      <text>
        <r>
          <rPr>
            <b/>
            <sz val="9"/>
            <color indexed="81"/>
            <rFont val="Tahoma"/>
            <family val="2"/>
          </rPr>
          <t>Windows User:</t>
        </r>
        <r>
          <rPr>
            <sz val="9"/>
            <color indexed="81"/>
            <rFont val="Tahoma"/>
            <family val="2"/>
          </rPr>
          <t xml:space="preserve">
03/05/21
9727
March/21
25/05/21
9728/29
April + May/21</t>
        </r>
      </text>
    </comment>
    <comment ref="K118" authorId="0">
      <text>
        <r>
          <rPr>
            <b/>
            <sz val="9"/>
            <color indexed="81"/>
            <rFont val="Tahoma"/>
            <family val="2"/>
          </rPr>
          <t>Windows User:</t>
        </r>
        <r>
          <rPr>
            <sz val="9"/>
            <color indexed="81"/>
            <rFont val="Tahoma"/>
            <family val="2"/>
          </rPr>
          <t xml:space="preserve">
13/09/2020
7,500/-</t>
        </r>
      </text>
    </comment>
    <comment ref="M118" authorId="0">
      <text>
        <r>
          <rPr>
            <b/>
            <sz val="9"/>
            <color indexed="81"/>
            <rFont val="Tahoma"/>
            <family val="2"/>
          </rPr>
          <t>Windows User:</t>
        </r>
        <r>
          <rPr>
            <sz val="9"/>
            <color indexed="81"/>
            <rFont val="Tahoma"/>
            <family val="2"/>
          </rPr>
          <t xml:space="preserve">
13/09/2020
7,500/-</t>
        </r>
      </text>
    </comment>
    <comment ref="O118" authorId="0">
      <text>
        <r>
          <rPr>
            <b/>
            <sz val="9"/>
            <color indexed="81"/>
            <rFont val="Tahoma"/>
            <family val="2"/>
          </rPr>
          <t>Windows User:</t>
        </r>
        <r>
          <rPr>
            <sz val="9"/>
            <color indexed="81"/>
            <rFont val="Tahoma"/>
            <family val="2"/>
          </rPr>
          <t xml:space="preserve">
13/09/2020
7,500/-</t>
        </r>
      </text>
    </comment>
    <comment ref="Q118" authorId="0">
      <text>
        <r>
          <rPr>
            <b/>
            <sz val="9"/>
            <color indexed="81"/>
            <rFont val="Tahoma"/>
            <family val="2"/>
          </rPr>
          <t>Windows User:</t>
        </r>
        <r>
          <rPr>
            <sz val="9"/>
            <color indexed="81"/>
            <rFont val="Tahoma"/>
            <family val="2"/>
          </rPr>
          <t xml:space="preserve">
11/10/20
9842
Paid to Oct/20</t>
        </r>
      </text>
    </comment>
    <comment ref="W118" authorId="0">
      <text>
        <r>
          <rPr>
            <b/>
            <sz val="9"/>
            <color indexed="81"/>
            <rFont val="Tahoma"/>
            <family val="2"/>
          </rPr>
          <t>Windows User:</t>
        </r>
        <r>
          <rPr>
            <sz val="9"/>
            <color indexed="81"/>
            <rFont val="Tahoma"/>
            <family val="2"/>
          </rPr>
          <t xml:space="preserve">
11/10/20
9842
O/fee=8000
Oct=4620</t>
        </r>
      </text>
    </comment>
    <comment ref="Y118" authorId="0">
      <text>
        <r>
          <rPr>
            <b/>
            <sz val="9"/>
            <color indexed="81"/>
            <rFont val="Tahoma"/>
            <family val="2"/>
          </rPr>
          <t>Windows User:</t>
        </r>
        <r>
          <rPr>
            <sz val="9"/>
            <color indexed="81"/>
            <rFont val="Tahoma"/>
            <family val="2"/>
          </rPr>
          <t xml:space="preserve">
09/11/2020
9043</t>
        </r>
      </text>
    </comment>
    <comment ref="AA118" authorId="0">
      <text>
        <r>
          <rPr>
            <b/>
            <sz val="9"/>
            <color indexed="81"/>
            <rFont val="Tahoma"/>
            <family val="2"/>
          </rPr>
          <t>Windows User:</t>
        </r>
        <r>
          <rPr>
            <sz val="9"/>
            <color indexed="81"/>
            <rFont val="Tahoma"/>
            <family val="2"/>
          </rPr>
          <t xml:space="preserve">
08/12/2020
9844
</t>
        </r>
      </text>
    </comment>
    <comment ref="AC118" authorId="0">
      <text>
        <r>
          <rPr>
            <b/>
            <sz val="9"/>
            <color indexed="81"/>
            <rFont val="Tahoma"/>
            <family val="2"/>
          </rPr>
          <t>Windows User:</t>
        </r>
        <r>
          <rPr>
            <sz val="9"/>
            <color indexed="81"/>
            <rFont val="Tahoma"/>
            <family val="2"/>
          </rPr>
          <t xml:space="preserve">
09/01/2021
9845</t>
        </r>
      </text>
    </comment>
    <comment ref="AE118" authorId="0">
      <text>
        <r>
          <rPr>
            <b/>
            <sz val="9"/>
            <color indexed="81"/>
            <rFont val="Tahoma"/>
            <family val="2"/>
          </rPr>
          <t>Windows User:</t>
        </r>
        <r>
          <rPr>
            <sz val="9"/>
            <color indexed="81"/>
            <rFont val="Tahoma"/>
            <family val="2"/>
          </rPr>
          <t xml:space="preserve">
10/02/21
9846</t>
        </r>
      </text>
    </comment>
    <comment ref="AG118" authorId="0">
      <text>
        <r>
          <rPr>
            <b/>
            <sz val="9"/>
            <color indexed="81"/>
            <rFont val="Tahoma"/>
            <family val="2"/>
          </rPr>
          <t>Windows User:</t>
        </r>
        <r>
          <rPr>
            <sz val="9"/>
            <color indexed="81"/>
            <rFont val="Tahoma"/>
            <family val="2"/>
          </rPr>
          <t xml:space="preserve">
09/03/21
9847</t>
        </r>
      </text>
    </comment>
    <comment ref="AK118" authorId="0">
      <text>
        <r>
          <rPr>
            <b/>
            <sz val="9"/>
            <color indexed="81"/>
            <rFont val="Tahoma"/>
            <family val="2"/>
          </rPr>
          <t>Windows User:</t>
        </r>
        <r>
          <rPr>
            <sz val="9"/>
            <color indexed="81"/>
            <rFont val="Tahoma"/>
            <family val="2"/>
          </rPr>
          <t xml:space="preserve">
02/05/21
9848/49
April/21 + May/21</t>
        </r>
      </text>
    </comment>
    <comment ref="AM118" authorId="0">
      <text>
        <r>
          <rPr>
            <b/>
            <sz val="9"/>
            <color indexed="81"/>
            <rFont val="Tahoma"/>
            <family val="2"/>
          </rPr>
          <t>Windows User:</t>
        </r>
        <r>
          <rPr>
            <sz val="9"/>
            <color indexed="81"/>
            <rFont val="Tahoma"/>
            <family val="2"/>
          </rPr>
          <t xml:space="preserve">
01/06/21
9850
</t>
        </r>
      </text>
    </comment>
    <comment ref="K119" authorId="0">
      <text>
        <r>
          <rPr>
            <b/>
            <sz val="9"/>
            <color indexed="81"/>
            <rFont val="Tahoma"/>
            <family val="2"/>
          </rPr>
          <t>Windows User:</t>
        </r>
        <r>
          <rPr>
            <sz val="9"/>
            <color indexed="81"/>
            <rFont val="Tahoma"/>
            <family val="2"/>
          </rPr>
          <t xml:space="preserve">
13/09/2020
7,500/-</t>
        </r>
      </text>
    </comment>
    <comment ref="M119" authorId="0">
      <text>
        <r>
          <rPr>
            <b/>
            <sz val="9"/>
            <color indexed="81"/>
            <rFont val="Tahoma"/>
            <family val="2"/>
          </rPr>
          <t>Windows User:</t>
        </r>
        <r>
          <rPr>
            <sz val="9"/>
            <color indexed="81"/>
            <rFont val="Tahoma"/>
            <family val="2"/>
          </rPr>
          <t xml:space="preserve">
13/09/2020
7,500/-</t>
        </r>
      </text>
    </comment>
    <comment ref="O119" authorId="0">
      <text>
        <r>
          <rPr>
            <b/>
            <sz val="9"/>
            <color indexed="81"/>
            <rFont val="Tahoma"/>
            <family val="2"/>
          </rPr>
          <t>Windows User:</t>
        </r>
        <r>
          <rPr>
            <sz val="9"/>
            <color indexed="81"/>
            <rFont val="Tahoma"/>
            <family val="2"/>
          </rPr>
          <t xml:space="preserve">
13/09/2020
7,500/-</t>
        </r>
      </text>
    </comment>
    <comment ref="Q119" authorId="0">
      <text>
        <r>
          <rPr>
            <b/>
            <sz val="9"/>
            <color indexed="81"/>
            <rFont val="Tahoma"/>
            <family val="2"/>
          </rPr>
          <t>Windows User:</t>
        </r>
        <r>
          <rPr>
            <sz val="9"/>
            <color indexed="81"/>
            <rFont val="Tahoma"/>
            <family val="2"/>
          </rPr>
          <t xml:space="preserve">
06/12/2020
By bkash
C=12590/-
Dec/20
O/fee=8,000/-
Paid in dec/20
H=1950</t>
        </r>
      </text>
    </comment>
    <comment ref="W119" authorId="0">
      <text>
        <r>
          <rPr>
            <b/>
            <sz val="9"/>
            <color indexed="81"/>
            <rFont val="Tahoma"/>
            <family val="2"/>
          </rPr>
          <t>Windows User:</t>
        </r>
        <r>
          <rPr>
            <sz val="9"/>
            <color indexed="81"/>
            <rFont val="Tahoma"/>
            <family val="2"/>
          </rPr>
          <t xml:space="preserve">
15/10/2020
By bkash
C=4650
H=1950
T=6600
</t>
        </r>
      </text>
    </comment>
    <comment ref="Y119" authorId="0">
      <text>
        <r>
          <rPr>
            <b/>
            <sz val="9"/>
            <color indexed="81"/>
            <rFont val="Tahoma"/>
            <family val="2"/>
          </rPr>
          <t>Windows User:</t>
        </r>
        <r>
          <rPr>
            <sz val="9"/>
            <color indexed="81"/>
            <rFont val="Tahoma"/>
            <family val="2"/>
          </rPr>
          <t xml:space="preserve">
09/11/2020
By bkash
C=4620
H=1950
T=6570</t>
        </r>
      </text>
    </comment>
    <comment ref="AA119" authorId="0">
      <text>
        <r>
          <rPr>
            <b/>
            <sz val="9"/>
            <color indexed="81"/>
            <rFont val="Tahoma"/>
            <family val="2"/>
          </rPr>
          <t>Windows User:</t>
        </r>
        <r>
          <rPr>
            <sz val="9"/>
            <color indexed="81"/>
            <rFont val="Tahoma"/>
            <family val="2"/>
          </rPr>
          <t xml:space="preserve">
06/12/2020
By bkash
C=12590/-
Dec/20
O/fee=8,000/-
Paid in dec/20
H=1950</t>
        </r>
      </text>
    </comment>
    <comment ref="AC119" authorId="0">
      <text>
        <r>
          <rPr>
            <b/>
            <sz val="9"/>
            <color indexed="81"/>
            <rFont val="Tahoma"/>
            <family val="2"/>
          </rPr>
          <t>Windows User:</t>
        </r>
        <r>
          <rPr>
            <sz val="9"/>
            <color indexed="81"/>
            <rFont val="Tahoma"/>
            <family val="2"/>
          </rPr>
          <t xml:space="preserve">
10/01/2021
By bkash
C=4620
H=1950
T=6570
Janu/21</t>
        </r>
      </text>
    </comment>
    <comment ref="AE119" authorId="0">
      <text>
        <r>
          <rPr>
            <b/>
            <sz val="9"/>
            <color indexed="81"/>
            <rFont val="Tahoma"/>
            <family val="2"/>
          </rPr>
          <t>Windows User:</t>
        </r>
        <r>
          <rPr>
            <sz val="9"/>
            <color indexed="81"/>
            <rFont val="Tahoma"/>
            <family val="2"/>
          </rPr>
          <t xml:space="preserve">
09/02/21
By bkash
C=4620
H=1980
T=66০০
Feb/21</t>
        </r>
      </text>
    </comment>
    <comment ref="AG119" authorId="0">
      <text>
        <r>
          <rPr>
            <b/>
            <sz val="9"/>
            <color indexed="81"/>
            <rFont val="Tahoma"/>
            <family val="2"/>
          </rPr>
          <t>Windows User:</t>
        </r>
        <r>
          <rPr>
            <sz val="9"/>
            <color indexed="81"/>
            <rFont val="Tahoma"/>
            <family val="2"/>
          </rPr>
          <t xml:space="preserve">
09/03/21
By bkash
C=4620
H=1980
T=6600</t>
        </r>
      </text>
    </comment>
    <comment ref="AI119" authorId="0">
      <text>
        <r>
          <rPr>
            <b/>
            <sz val="9"/>
            <color indexed="81"/>
            <rFont val="Tahoma"/>
            <family val="2"/>
          </rPr>
          <t>Windows User:</t>
        </r>
        <r>
          <rPr>
            <sz val="9"/>
            <color indexed="81"/>
            <rFont val="Tahoma"/>
            <family val="2"/>
          </rPr>
          <t xml:space="preserve">
08/04/21
By bkash
C=4620
H=6000
T=10620</t>
        </r>
      </text>
    </comment>
    <comment ref="AK119" authorId="0">
      <text>
        <r>
          <rPr>
            <b/>
            <sz val="9"/>
            <color indexed="81"/>
            <rFont val="Tahoma"/>
            <family val="2"/>
          </rPr>
          <t>Windows User:</t>
        </r>
        <r>
          <rPr>
            <sz val="9"/>
            <color indexed="81"/>
            <rFont val="Tahoma"/>
            <family val="2"/>
          </rPr>
          <t xml:space="preserve">
03/05/21
By bkash
C=4650</t>
        </r>
      </text>
    </comment>
    <comment ref="K120" authorId="0">
      <text>
        <r>
          <rPr>
            <b/>
            <sz val="9"/>
            <color indexed="81"/>
            <rFont val="Tahoma"/>
            <family val="2"/>
          </rPr>
          <t>Windows User:</t>
        </r>
        <r>
          <rPr>
            <sz val="9"/>
            <color indexed="81"/>
            <rFont val="Tahoma"/>
            <family val="2"/>
          </rPr>
          <t xml:space="preserve">
14/09/2020
7,500/-</t>
        </r>
      </text>
    </comment>
    <comment ref="M120" authorId="0">
      <text>
        <r>
          <rPr>
            <b/>
            <sz val="9"/>
            <color indexed="81"/>
            <rFont val="Tahoma"/>
            <family val="2"/>
          </rPr>
          <t>Windows User:</t>
        </r>
        <r>
          <rPr>
            <sz val="9"/>
            <color indexed="81"/>
            <rFont val="Tahoma"/>
            <family val="2"/>
          </rPr>
          <t xml:space="preserve">
14/09/2020
7,500/-</t>
        </r>
      </text>
    </comment>
    <comment ref="O120" authorId="0">
      <text>
        <r>
          <rPr>
            <b/>
            <sz val="9"/>
            <color indexed="81"/>
            <rFont val="Tahoma"/>
            <family val="2"/>
          </rPr>
          <t>Windows User:</t>
        </r>
        <r>
          <rPr>
            <sz val="9"/>
            <color indexed="81"/>
            <rFont val="Tahoma"/>
            <family val="2"/>
          </rPr>
          <t xml:space="preserve">
14/09/2020
7,500/-</t>
        </r>
      </text>
    </comment>
    <comment ref="Q120" authorId="0">
      <text>
        <r>
          <rPr>
            <b/>
            <sz val="9"/>
            <color indexed="81"/>
            <rFont val="Tahoma"/>
            <family val="2"/>
          </rPr>
          <t>Windows User:</t>
        </r>
        <r>
          <rPr>
            <sz val="9"/>
            <color indexed="81"/>
            <rFont val="Tahoma"/>
            <family val="2"/>
          </rPr>
          <t xml:space="preserve">
07/10/20
9890
Paid to Oct/20</t>
        </r>
      </text>
    </comment>
    <comment ref="W120" authorId="0">
      <text>
        <r>
          <rPr>
            <b/>
            <sz val="9"/>
            <color indexed="81"/>
            <rFont val="Tahoma"/>
            <family val="2"/>
          </rPr>
          <t>Windows User:</t>
        </r>
        <r>
          <rPr>
            <sz val="9"/>
            <color indexed="81"/>
            <rFont val="Tahoma"/>
            <family val="2"/>
          </rPr>
          <t xml:space="preserve">
07/10/20
9890
O/fee
08/10/20
9891
Oct=20</t>
        </r>
      </text>
    </comment>
    <comment ref="Y120" authorId="0">
      <text>
        <r>
          <rPr>
            <b/>
            <sz val="9"/>
            <color indexed="81"/>
            <rFont val="Tahoma"/>
            <family val="2"/>
          </rPr>
          <t>Windows User:</t>
        </r>
        <r>
          <rPr>
            <sz val="9"/>
            <color indexed="81"/>
            <rFont val="Tahoma"/>
            <family val="2"/>
          </rPr>
          <t xml:space="preserve">
07/11/2020
9892
</t>
        </r>
      </text>
    </comment>
    <comment ref="AA120" authorId="0">
      <text>
        <r>
          <rPr>
            <b/>
            <sz val="9"/>
            <color indexed="81"/>
            <rFont val="Tahoma"/>
            <family val="2"/>
          </rPr>
          <t>Windows User:</t>
        </r>
        <r>
          <rPr>
            <sz val="9"/>
            <color indexed="81"/>
            <rFont val="Tahoma"/>
            <family val="2"/>
          </rPr>
          <t xml:space="preserve">
09/12/2020
9893
</t>
        </r>
      </text>
    </comment>
    <comment ref="AC120" authorId="0">
      <text>
        <r>
          <rPr>
            <b/>
            <sz val="9"/>
            <color indexed="81"/>
            <rFont val="Tahoma"/>
            <family val="2"/>
          </rPr>
          <t>Windows User:</t>
        </r>
        <r>
          <rPr>
            <sz val="9"/>
            <color indexed="81"/>
            <rFont val="Tahoma"/>
            <family val="2"/>
          </rPr>
          <t xml:space="preserve">
05/01/2021
9894
</t>
        </r>
      </text>
    </comment>
    <comment ref="AE120" authorId="0">
      <text>
        <r>
          <rPr>
            <b/>
            <sz val="9"/>
            <color indexed="81"/>
            <rFont val="Tahoma"/>
            <family val="2"/>
          </rPr>
          <t>Windows User:</t>
        </r>
        <r>
          <rPr>
            <sz val="9"/>
            <color indexed="81"/>
            <rFont val="Tahoma"/>
            <family val="2"/>
          </rPr>
          <t xml:space="preserve">
09/02/21
9895</t>
        </r>
      </text>
    </comment>
    <comment ref="AG120" authorId="0">
      <text>
        <r>
          <rPr>
            <b/>
            <sz val="9"/>
            <color indexed="81"/>
            <rFont val="Tahoma"/>
            <family val="2"/>
          </rPr>
          <t>Windows User:</t>
        </r>
        <r>
          <rPr>
            <sz val="9"/>
            <color indexed="81"/>
            <rFont val="Tahoma"/>
            <family val="2"/>
          </rPr>
          <t xml:space="preserve">
09/03/21
9896</t>
        </r>
      </text>
    </comment>
    <comment ref="AK120" authorId="0">
      <text>
        <r>
          <rPr>
            <b/>
            <sz val="9"/>
            <color indexed="81"/>
            <rFont val="Tahoma"/>
            <family val="2"/>
          </rPr>
          <t>Windows User:</t>
        </r>
        <r>
          <rPr>
            <sz val="9"/>
            <color indexed="81"/>
            <rFont val="Tahoma"/>
            <family val="2"/>
          </rPr>
          <t xml:space="preserve">
05/05/21
By bkash
C=9240</t>
        </r>
      </text>
    </comment>
    <comment ref="AM120" authorId="0">
      <text>
        <r>
          <rPr>
            <b/>
            <sz val="9"/>
            <color indexed="81"/>
            <rFont val="Tahoma"/>
            <family val="2"/>
          </rPr>
          <t>Windows User:</t>
        </r>
        <r>
          <rPr>
            <sz val="9"/>
            <color indexed="81"/>
            <rFont val="Tahoma"/>
            <family val="2"/>
          </rPr>
          <t xml:space="preserve">
05/06/21
9898
</t>
        </r>
      </text>
    </comment>
    <comment ref="K121" authorId="0">
      <text>
        <r>
          <rPr>
            <b/>
            <sz val="9"/>
            <color indexed="81"/>
            <rFont val="Tahoma"/>
            <family val="2"/>
          </rPr>
          <t>Windows User:</t>
        </r>
        <r>
          <rPr>
            <sz val="9"/>
            <color indexed="81"/>
            <rFont val="Tahoma"/>
            <family val="2"/>
          </rPr>
          <t xml:space="preserve">
14/09/2020
7,500/-</t>
        </r>
      </text>
    </comment>
    <comment ref="M121" authorId="0">
      <text>
        <r>
          <rPr>
            <b/>
            <sz val="9"/>
            <color indexed="81"/>
            <rFont val="Tahoma"/>
            <family val="2"/>
          </rPr>
          <t>Windows User:</t>
        </r>
        <r>
          <rPr>
            <sz val="9"/>
            <color indexed="81"/>
            <rFont val="Tahoma"/>
            <family val="2"/>
          </rPr>
          <t xml:space="preserve">
14/09/2020
7,500/-</t>
        </r>
      </text>
    </comment>
    <comment ref="O121" authorId="0">
      <text>
        <r>
          <rPr>
            <b/>
            <sz val="9"/>
            <color indexed="81"/>
            <rFont val="Tahoma"/>
            <family val="2"/>
          </rPr>
          <t>Windows User:</t>
        </r>
        <r>
          <rPr>
            <sz val="9"/>
            <color indexed="81"/>
            <rFont val="Tahoma"/>
            <family val="2"/>
          </rPr>
          <t xml:space="preserve">
14/09/2020
7,500/-</t>
        </r>
      </text>
    </comment>
    <comment ref="Q121" authorId="0">
      <text>
        <r>
          <rPr>
            <b/>
            <sz val="9"/>
            <color indexed="81"/>
            <rFont val="Tahoma"/>
            <family val="2"/>
          </rPr>
          <t>Windows User:</t>
        </r>
        <r>
          <rPr>
            <sz val="9"/>
            <color indexed="81"/>
            <rFont val="Tahoma"/>
            <family val="2"/>
          </rPr>
          <t xml:space="preserve">
27/01/21
9962
O/fee=8000
Oct to Janu/21
Paid in Janu/21</t>
        </r>
      </text>
    </comment>
    <comment ref="W121" authorId="0">
      <text>
        <r>
          <rPr>
            <b/>
            <sz val="9"/>
            <color indexed="81"/>
            <rFont val="Tahoma"/>
            <family val="2"/>
          </rPr>
          <t>Windows User:</t>
        </r>
        <r>
          <rPr>
            <sz val="9"/>
            <color indexed="81"/>
            <rFont val="Tahoma"/>
            <family val="2"/>
          </rPr>
          <t xml:space="preserve">
27/01/21
9962
O/fee=8000
Oct to Janu/21
Paid in Janu/21</t>
        </r>
      </text>
    </comment>
    <comment ref="Y121" authorId="0">
      <text>
        <r>
          <rPr>
            <b/>
            <sz val="9"/>
            <color indexed="81"/>
            <rFont val="Tahoma"/>
            <family val="2"/>
          </rPr>
          <t>Windows User:</t>
        </r>
        <r>
          <rPr>
            <sz val="9"/>
            <color indexed="81"/>
            <rFont val="Tahoma"/>
            <family val="2"/>
          </rPr>
          <t xml:space="preserve">
27/01/21
9962
O/fee=8000
Oct to Janu/21
Paid in Janu/21</t>
        </r>
      </text>
    </comment>
    <comment ref="AA121" authorId="0">
      <text>
        <r>
          <rPr>
            <b/>
            <sz val="9"/>
            <color indexed="81"/>
            <rFont val="Tahoma"/>
            <family val="2"/>
          </rPr>
          <t>Windows User:</t>
        </r>
        <r>
          <rPr>
            <sz val="9"/>
            <color indexed="81"/>
            <rFont val="Tahoma"/>
            <family val="2"/>
          </rPr>
          <t xml:space="preserve">
27/01/21
9962
O/fee=8000
Oct to Janu/21
Paid in Janu/21</t>
        </r>
      </text>
    </comment>
    <comment ref="AC121" authorId="0">
      <text>
        <r>
          <rPr>
            <b/>
            <sz val="9"/>
            <color indexed="81"/>
            <rFont val="Tahoma"/>
            <family val="2"/>
          </rPr>
          <t>Windows User:</t>
        </r>
        <r>
          <rPr>
            <sz val="9"/>
            <color indexed="81"/>
            <rFont val="Tahoma"/>
            <family val="2"/>
          </rPr>
          <t xml:space="preserve">
27/01/21
9962
O/fee=8000
Oct to Janu/21
Paid in Janu/21</t>
        </r>
      </text>
    </comment>
    <comment ref="AM121" authorId="0">
      <text>
        <r>
          <rPr>
            <b/>
            <sz val="9"/>
            <color indexed="81"/>
            <rFont val="Tahoma"/>
            <family val="2"/>
          </rPr>
          <t>Windows User:</t>
        </r>
        <r>
          <rPr>
            <sz val="9"/>
            <color indexed="81"/>
            <rFont val="Tahoma"/>
            <family val="2"/>
          </rPr>
          <t xml:space="preserve">
06/06/21
9963
Up to March/21</t>
        </r>
      </text>
    </comment>
    <comment ref="K122" authorId="0">
      <text>
        <r>
          <rPr>
            <b/>
            <sz val="9"/>
            <color indexed="81"/>
            <rFont val="Tahoma"/>
            <family val="2"/>
          </rPr>
          <t>Windows User:</t>
        </r>
        <r>
          <rPr>
            <sz val="9"/>
            <color indexed="81"/>
            <rFont val="Tahoma"/>
            <family val="2"/>
          </rPr>
          <t xml:space="preserve">
14/09/2020
7,500/-</t>
        </r>
      </text>
    </comment>
    <comment ref="M122" authorId="0">
      <text>
        <r>
          <rPr>
            <b/>
            <sz val="9"/>
            <color indexed="81"/>
            <rFont val="Tahoma"/>
            <family val="2"/>
          </rPr>
          <t>Windows User:</t>
        </r>
        <r>
          <rPr>
            <sz val="9"/>
            <color indexed="81"/>
            <rFont val="Tahoma"/>
            <family val="2"/>
          </rPr>
          <t xml:space="preserve">
14/09/2020
7,500/-</t>
        </r>
      </text>
    </comment>
    <comment ref="O122" authorId="0">
      <text>
        <r>
          <rPr>
            <b/>
            <sz val="9"/>
            <color indexed="81"/>
            <rFont val="Tahoma"/>
            <family val="2"/>
          </rPr>
          <t>Windows User:</t>
        </r>
        <r>
          <rPr>
            <sz val="9"/>
            <color indexed="81"/>
            <rFont val="Tahoma"/>
            <family val="2"/>
          </rPr>
          <t xml:space="preserve">
14/09/2020
7,500/-</t>
        </r>
      </text>
    </comment>
    <comment ref="Q122" authorId="0">
      <text>
        <r>
          <rPr>
            <b/>
            <sz val="9"/>
            <color indexed="81"/>
            <rFont val="Tahoma"/>
            <family val="2"/>
          </rPr>
          <t>Windows User:</t>
        </r>
        <r>
          <rPr>
            <sz val="9"/>
            <color indexed="81"/>
            <rFont val="Tahoma"/>
            <family val="2"/>
          </rPr>
          <t xml:space="preserve">
10/10/20
530
paid to Oct/20</t>
        </r>
      </text>
    </comment>
    <comment ref="W122" authorId="0">
      <text>
        <r>
          <rPr>
            <b/>
            <sz val="9"/>
            <color indexed="81"/>
            <rFont val="Tahoma"/>
            <family val="2"/>
          </rPr>
          <t>Windows User:</t>
        </r>
        <r>
          <rPr>
            <sz val="9"/>
            <color indexed="81"/>
            <rFont val="Tahoma"/>
            <family val="2"/>
          </rPr>
          <t xml:space="preserve">
10/10/20
530
O/fee=8000
Oct=4620</t>
        </r>
      </text>
    </comment>
    <comment ref="Y122" authorId="0">
      <text>
        <r>
          <rPr>
            <b/>
            <sz val="9"/>
            <color indexed="81"/>
            <rFont val="Tahoma"/>
            <family val="2"/>
          </rPr>
          <t>Windows User:
14/11/2020</t>
        </r>
        <r>
          <rPr>
            <sz val="9"/>
            <color indexed="81"/>
            <rFont val="Tahoma"/>
            <family val="2"/>
          </rPr>
          <t xml:space="preserve">
531
</t>
        </r>
      </text>
    </comment>
    <comment ref="AA122" authorId="0">
      <text>
        <r>
          <rPr>
            <b/>
            <sz val="9"/>
            <color indexed="81"/>
            <rFont val="Tahoma"/>
            <family val="2"/>
          </rPr>
          <t>Windows User:</t>
        </r>
        <r>
          <rPr>
            <sz val="9"/>
            <color indexed="81"/>
            <rFont val="Tahoma"/>
            <family val="2"/>
          </rPr>
          <t xml:space="preserve">
12/12/2020
532
</t>
        </r>
      </text>
    </comment>
    <comment ref="AC122" authorId="0">
      <text>
        <r>
          <rPr>
            <b/>
            <sz val="9"/>
            <color indexed="81"/>
            <rFont val="Tahoma"/>
            <family val="2"/>
          </rPr>
          <t>Windows User:</t>
        </r>
        <r>
          <rPr>
            <sz val="9"/>
            <color indexed="81"/>
            <rFont val="Tahoma"/>
            <family val="2"/>
          </rPr>
          <t xml:space="preserve">
10/01/2021
533
</t>
        </r>
      </text>
    </comment>
    <comment ref="AE122" authorId="0">
      <text>
        <r>
          <rPr>
            <b/>
            <sz val="9"/>
            <color indexed="81"/>
            <rFont val="Tahoma"/>
            <family val="2"/>
          </rPr>
          <t>Windows User:</t>
        </r>
        <r>
          <rPr>
            <sz val="9"/>
            <color indexed="81"/>
            <rFont val="Tahoma"/>
            <family val="2"/>
          </rPr>
          <t xml:space="preserve">
07/02/21
534</t>
        </r>
      </text>
    </comment>
    <comment ref="AG122" authorId="0">
      <text>
        <r>
          <rPr>
            <b/>
            <sz val="9"/>
            <color indexed="81"/>
            <rFont val="Tahoma"/>
            <family val="2"/>
          </rPr>
          <t>Windows User:</t>
        </r>
        <r>
          <rPr>
            <sz val="9"/>
            <color indexed="81"/>
            <rFont val="Tahoma"/>
            <family val="2"/>
          </rPr>
          <t xml:space="preserve">
11/03/21
535
</t>
        </r>
      </text>
    </comment>
    <comment ref="AI122" authorId="0">
      <text>
        <r>
          <rPr>
            <b/>
            <sz val="9"/>
            <color indexed="81"/>
            <rFont val="Tahoma"/>
            <family val="2"/>
          </rPr>
          <t>Windows User:</t>
        </r>
        <r>
          <rPr>
            <sz val="9"/>
            <color indexed="81"/>
            <rFont val="Tahoma"/>
            <family val="2"/>
          </rPr>
          <t xml:space="preserve">
12/04/21
536</t>
        </r>
      </text>
    </comment>
    <comment ref="AK122" authorId="0">
      <text>
        <r>
          <rPr>
            <b/>
            <sz val="9"/>
            <color indexed="81"/>
            <rFont val="Tahoma"/>
            <family val="2"/>
          </rPr>
          <t>Windows User:</t>
        </r>
        <r>
          <rPr>
            <sz val="9"/>
            <color indexed="81"/>
            <rFont val="Tahoma"/>
            <family val="2"/>
          </rPr>
          <t xml:space="preserve">
04/05/21
537
</t>
        </r>
      </text>
    </comment>
    <comment ref="AM122" authorId="0">
      <text>
        <r>
          <rPr>
            <b/>
            <sz val="9"/>
            <color indexed="81"/>
            <rFont val="Tahoma"/>
            <family val="2"/>
          </rPr>
          <t>Windows User:</t>
        </r>
        <r>
          <rPr>
            <sz val="9"/>
            <color indexed="81"/>
            <rFont val="Tahoma"/>
            <family val="2"/>
          </rPr>
          <t xml:space="preserve">
07/06/21
538
</t>
        </r>
      </text>
    </comment>
    <comment ref="K123" authorId="0">
      <text>
        <r>
          <rPr>
            <b/>
            <sz val="9"/>
            <color indexed="81"/>
            <rFont val="Tahoma"/>
            <family val="2"/>
          </rPr>
          <t>Windows User:</t>
        </r>
        <r>
          <rPr>
            <sz val="9"/>
            <color indexed="81"/>
            <rFont val="Tahoma"/>
            <family val="2"/>
          </rPr>
          <t xml:space="preserve">
14/09/2020
7,500/-</t>
        </r>
      </text>
    </comment>
    <comment ref="M123" authorId="0">
      <text>
        <r>
          <rPr>
            <b/>
            <sz val="9"/>
            <color indexed="81"/>
            <rFont val="Tahoma"/>
            <family val="2"/>
          </rPr>
          <t>Windows User:</t>
        </r>
        <r>
          <rPr>
            <sz val="9"/>
            <color indexed="81"/>
            <rFont val="Tahoma"/>
            <family val="2"/>
          </rPr>
          <t xml:space="preserve">
14/09/2020
7,500/-</t>
        </r>
      </text>
    </comment>
    <comment ref="O123" authorId="0">
      <text>
        <r>
          <rPr>
            <b/>
            <sz val="9"/>
            <color indexed="81"/>
            <rFont val="Tahoma"/>
            <family val="2"/>
          </rPr>
          <t>Windows User:</t>
        </r>
        <r>
          <rPr>
            <sz val="9"/>
            <color indexed="81"/>
            <rFont val="Tahoma"/>
            <family val="2"/>
          </rPr>
          <t xml:space="preserve">
14/09/2020
7,500/-</t>
        </r>
      </text>
    </comment>
    <comment ref="Q123" authorId="0">
      <text>
        <r>
          <rPr>
            <b/>
            <sz val="9"/>
            <color indexed="81"/>
            <rFont val="Tahoma"/>
            <family val="2"/>
          </rPr>
          <t>Windows User:</t>
        </r>
        <r>
          <rPr>
            <sz val="9"/>
            <color indexed="81"/>
            <rFont val="Tahoma"/>
            <family val="2"/>
          </rPr>
          <t xml:space="preserve">
27/01/2021
O/fee=4000 deu=4000
Oct to Janu/21
Paid in Janu/21</t>
        </r>
      </text>
    </comment>
    <comment ref="W123" authorId="0">
      <text>
        <r>
          <rPr>
            <b/>
            <sz val="9"/>
            <color indexed="81"/>
            <rFont val="Tahoma"/>
            <family val="2"/>
          </rPr>
          <t>Windows User:</t>
        </r>
        <r>
          <rPr>
            <sz val="9"/>
            <color indexed="81"/>
            <rFont val="Tahoma"/>
            <family val="2"/>
          </rPr>
          <t xml:space="preserve">
27/01/2021
O/fee=4000 deu=4000
Oct to Janu/21
Paid in Janu/21</t>
        </r>
      </text>
    </comment>
    <comment ref="Y123" authorId="0">
      <text>
        <r>
          <rPr>
            <b/>
            <sz val="9"/>
            <color indexed="81"/>
            <rFont val="Tahoma"/>
            <family val="2"/>
          </rPr>
          <t>Windows User:</t>
        </r>
        <r>
          <rPr>
            <sz val="9"/>
            <color indexed="81"/>
            <rFont val="Tahoma"/>
            <family val="2"/>
          </rPr>
          <t xml:space="preserve">
27/01/2021
O/fee=4000 deu=4000
Oct to Janu/21
Paid in Janu/21</t>
        </r>
      </text>
    </comment>
    <comment ref="AA123" authorId="0">
      <text>
        <r>
          <rPr>
            <b/>
            <sz val="9"/>
            <color indexed="81"/>
            <rFont val="Tahoma"/>
            <family val="2"/>
          </rPr>
          <t>Windows User:</t>
        </r>
        <r>
          <rPr>
            <sz val="9"/>
            <color indexed="81"/>
            <rFont val="Tahoma"/>
            <family val="2"/>
          </rPr>
          <t xml:space="preserve">
27/01/2021
O/fee=4000 deu=4000
Oct to Janu/21
Paid in Janu/21</t>
        </r>
      </text>
    </comment>
    <comment ref="AC123" authorId="0">
      <text>
        <r>
          <rPr>
            <b/>
            <sz val="9"/>
            <color indexed="81"/>
            <rFont val="Tahoma"/>
            <family val="2"/>
          </rPr>
          <t>Windows User:</t>
        </r>
        <r>
          <rPr>
            <sz val="9"/>
            <color indexed="81"/>
            <rFont val="Tahoma"/>
            <family val="2"/>
          </rPr>
          <t xml:space="preserve">
27/01/2021
O/fee=4000 deu=4000
Oct to Janu/21
Paid in Janu/21</t>
        </r>
      </text>
    </comment>
    <comment ref="AM123" authorId="0">
      <text>
        <r>
          <rPr>
            <b/>
            <sz val="9"/>
            <color indexed="81"/>
            <rFont val="Tahoma"/>
            <family val="2"/>
          </rPr>
          <t>Windows User:</t>
        </r>
        <r>
          <rPr>
            <sz val="9"/>
            <color indexed="81"/>
            <rFont val="Tahoma"/>
            <family val="2"/>
          </rPr>
          <t xml:space="preserve">
06/06/21
6407
Up to June/21
July=2520 Due2100</t>
        </r>
      </text>
    </comment>
    <comment ref="K124" authorId="0">
      <text>
        <r>
          <rPr>
            <b/>
            <sz val="9"/>
            <color indexed="81"/>
            <rFont val="Tahoma"/>
            <family val="2"/>
          </rPr>
          <t>Windows User:</t>
        </r>
        <r>
          <rPr>
            <sz val="9"/>
            <color indexed="81"/>
            <rFont val="Tahoma"/>
            <family val="2"/>
          </rPr>
          <t xml:space="preserve">
14/09/2020
7,500/-</t>
        </r>
      </text>
    </comment>
    <comment ref="M124" authorId="0">
      <text>
        <r>
          <rPr>
            <b/>
            <sz val="9"/>
            <color indexed="81"/>
            <rFont val="Tahoma"/>
            <family val="2"/>
          </rPr>
          <t>Windows User:</t>
        </r>
        <r>
          <rPr>
            <sz val="9"/>
            <color indexed="81"/>
            <rFont val="Tahoma"/>
            <family val="2"/>
          </rPr>
          <t xml:space="preserve">
14/09/2020
7,500/-</t>
        </r>
      </text>
    </comment>
    <comment ref="O124" authorId="0">
      <text>
        <r>
          <rPr>
            <b/>
            <sz val="9"/>
            <color indexed="81"/>
            <rFont val="Tahoma"/>
            <family val="2"/>
          </rPr>
          <t>Windows User:</t>
        </r>
        <r>
          <rPr>
            <sz val="9"/>
            <color indexed="81"/>
            <rFont val="Tahoma"/>
            <family val="2"/>
          </rPr>
          <t xml:space="preserve">
14/09/2020
7,500/-</t>
        </r>
      </text>
    </comment>
    <comment ref="Q124" authorId="0">
      <text>
        <r>
          <rPr>
            <b/>
            <sz val="9"/>
            <color indexed="81"/>
            <rFont val="Tahoma"/>
            <family val="2"/>
          </rPr>
          <t>Windows User:</t>
        </r>
        <r>
          <rPr>
            <sz val="9"/>
            <color indexed="81"/>
            <rFont val="Tahoma"/>
            <family val="2"/>
          </rPr>
          <t xml:space="preserve">
26/01/21
6454
O/fee
Oct to Janu/21
Paid in Janu/21</t>
        </r>
      </text>
    </comment>
    <comment ref="W124" authorId="0">
      <text>
        <r>
          <rPr>
            <b/>
            <sz val="9"/>
            <color indexed="81"/>
            <rFont val="Tahoma"/>
            <family val="2"/>
          </rPr>
          <t>Windows User:</t>
        </r>
        <r>
          <rPr>
            <sz val="9"/>
            <color indexed="81"/>
            <rFont val="Tahoma"/>
            <family val="2"/>
          </rPr>
          <t xml:space="preserve">
26/01/21
6454
O/fee
Oct to Janu/21
Paid in Janu/21</t>
        </r>
      </text>
    </comment>
    <comment ref="Y124" authorId="0">
      <text>
        <r>
          <rPr>
            <b/>
            <sz val="9"/>
            <color indexed="81"/>
            <rFont val="Tahoma"/>
            <family val="2"/>
          </rPr>
          <t>Windows User:</t>
        </r>
        <r>
          <rPr>
            <sz val="9"/>
            <color indexed="81"/>
            <rFont val="Tahoma"/>
            <family val="2"/>
          </rPr>
          <t xml:space="preserve">
26/01/21
6454
O/fee
Oct to Janu/21
Paid in Janu/21</t>
        </r>
      </text>
    </comment>
    <comment ref="AA124" authorId="0">
      <text>
        <r>
          <rPr>
            <b/>
            <sz val="9"/>
            <color indexed="81"/>
            <rFont val="Tahoma"/>
            <family val="2"/>
          </rPr>
          <t>Windows User:</t>
        </r>
        <r>
          <rPr>
            <sz val="9"/>
            <color indexed="81"/>
            <rFont val="Tahoma"/>
            <family val="2"/>
          </rPr>
          <t xml:space="preserve">
26/01/21
6454
O/fee
Oct to Janu/21
Paid in Janu/21</t>
        </r>
      </text>
    </comment>
    <comment ref="AC124" authorId="0">
      <text>
        <r>
          <rPr>
            <b/>
            <sz val="9"/>
            <color indexed="81"/>
            <rFont val="Tahoma"/>
            <family val="2"/>
          </rPr>
          <t>Windows User:</t>
        </r>
        <r>
          <rPr>
            <sz val="9"/>
            <color indexed="81"/>
            <rFont val="Tahoma"/>
            <family val="2"/>
          </rPr>
          <t xml:space="preserve">
26/01/21
6454
O/fee
Oct to Janu/21
Paid in Janu/21</t>
        </r>
      </text>
    </comment>
    <comment ref="AM124" authorId="0">
      <text>
        <r>
          <rPr>
            <b/>
            <sz val="9"/>
            <color indexed="81"/>
            <rFont val="Tahoma"/>
            <family val="2"/>
          </rPr>
          <t>Windows User:</t>
        </r>
        <r>
          <rPr>
            <sz val="9"/>
            <color indexed="81"/>
            <rFont val="Tahoma"/>
            <family val="2"/>
          </rPr>
          <t xml:space="preserve">
06/06/21
6455
Up toJune/21</t>
        </r>
      </text>
    </comment>
    <comment ref="G125" authorId="0">
      <text>
        <r>
          <rPr>
            <b/>
            <sz val="9"/>
            <color indexed="81"/>
            <rFont val="Tahoma"/>
            <family val="2"/>
          </rPr>
          <t>Windows User:</t>
        </r>
        <r>
          <rPr>
            <sz val="9"/>
            <color indexed="81"/>
            <rFont val="Tahoma"/>
            <family val="2"/>
          </rPr>
          <t xml:space="preserve">
T.c Order By
 board  18/02/21
College=22/02/21</t>
        </r>
      </text>
    </comment>
    <comment ref="K125" authorId="0">
      <text>
        <r>
          <rPr>
            <b/>
            <sz val="9"/>
            <color indexed="81"/>
            <rFont val="Tahoma"/>
            <family val="2"/>
          </rPr>
          <t>Windows User:</t>
        </r>
        <r>
          <rPr>
            <sz val="9"/>
            <color indexed="81"/>
            <rFont val="Tahoma"/>
            <family val="2"/>
          </rPr>
          <t xml:space="preserve">
14/09/2020
7,500/-</t>
        </r>
      </text>
    </comment>
    <comment ref="M125" authorId="0">
      <text>
        <r>
          <rPr>
            <b/>
            <sz val="9"/>
            <color indexed="81"/>
            <rFont val="Tahoma"/>
            <family val="2"/>
          </rPr>
          <t>Windows User:</t>
        </r>
        <r>
          <rPr>
            <sz val="9"/>
            <color indexed="81"/>
            <rFont val="Tahoma"/>
            <family val="2"/>
          </rPr>
          <t xml:space="preserve">
14/09/2020
7,500/-</t>
        </r>
      </text>
    </comment>
    <comment ref="O125" authorId="0">
      <text>
        <r>
          <rPr>
            <b/>
            <sz val="9"/>
            <color indexed="81"/>
            <rFont val="Tahoma"/>
            <family val="2"/>
          </rPr>
          <t>Windows User:</t>
        </r>
        <r>
          <rPr>
            <sz val="9"/>
            <color indexed="81"/>
            <rFont val="Tahoma"/>
            <family val="2"/>
          </rPr>
          <t xml:space="preserve">
14/09/2020
7,500/-</t>
        </r>
      </text>
    </comment>
    <comment ref="Q125" authorId="0">
      <text>
        <r>
          <rPr>
            <b/>
            <sz val="9"/>
            <color indexed="81"/>
            <rFont val="Tahoma"/>
            <family val="2"/>
          </rPr>
          <t>Windows User:</t>
        </r>
        <r>
          <rPr>
            <sz val="9"/>
            <color indexed="81"/>
            <rFont val="Tahoma"/>
            <family val="2"/>
          </rPr>
          <t xml:space="preserve">
08/10/20
6958
Paid to Oct/20</t>
        </r>
      </text>
    </comment>
    <comment ref="W125" authorId="0">
      <text>
        <r>
          <rPr>
            <b/>
            <sz val="9"/>
            <color indexed="81"/>
            <rFont val="Tahoma"/>
            <family val="2"/>
          </rPr>
          <t>Windows User:</t>
        </r>
        <r>
          <rPr>
            <sz val="9"/>
            <color indexed="81"/>
            <rFont val="Tahoma"/>
            <family val="2"/>
          </rPr>
          <t xml:space="preserve">
08/10/20
6958
O/fee=8000
Oct=4420</t>
        </r>
      </text>
    </comment>
    <comment ref="Y125" authorId="0">
      <text>
        <r>
          <rPr>
            <b/>
            <sz val="9"/>
            <color indexed="81"/>
            <rFont val="Tahoma"/>
            <family val="2"/>
          </rPr>
          <t>Windows User:</t>
        </r>
        <r>
          <rPr>
            <sz val="9"/>
            <color indexed="81"/>
            <rFont val="Tahoma"/>
            <family val="2"/>
          </rPr>
          <t xml:space="preserve">
09/11/2020
6959</t>
        </r>
      </text>
    </comment>
    <comment ref="AA125" authorId="0">
      <text>
        <r>
          <rPr>
            <b/>
            <sz val="9"/>
            <color indexed="81"/>
            <rFont val="Tahoma"/>
            <family val="2"/>
          </rPr>
          <t>Windows User:</t>
        </r>
        <r>
          <rPr>
            <sz val="9"/>
            <color indexed="81"/>
            <rFont val="Tahoma"/>
            <family val="2"/>
          </rPr>
          <t xml:space="preserve">
07/12/2020
6960
Dec=4620
Oct=20</t>
        </r>
      </text>
    </comment>
    <comment ref="AC125" authorId="0">
      <text>
        <r>
          <rPr>
            <b/>
            <sz val="9"/>
            <color indexed="81"/>
            <rFont val="Tahoma"/>
            <family val="2"/>
          </rPr>
          <t>Windows User:</t>
        </r>
        <r>
          <rPr>
            <sz val="9"/>
            <color indexed="81"/>
            <rFont val="Tahoma"/>
            <family val="2"/>
          </rPr>
          <t xml:space="preserve">
09/01/2021
6961</t>
        </r>
      </text>
    </comment>
    <comment ref="AE125" authorId="0">
      <text>
        <r>
          <rPr>
            <b/>
            <sz val="9"/>
            <color indexed="81"/>
            <rFont val="Tahoma"/>
            <family val="2"/>
          </rPr>
          <t>Windows User:</t>
        </r>
        <r>
          <rPr>
            <sz val="9"/>
            <color indexed="81"/>
            <rFont val="Tahoma"/>
            <family val="2"/>
          </rPr>
          <t xml:space="preserve">
22/02/21
6962</t>
        </r>
      </text>
    </comment>
    <comment ref="K126" authorId="0">
      <text>
        <r>
          <rPr>
            <b/>
            <sz val="9"/>
            <color indexed="81"/>
            <rFont val="Tahoma"/>
            <family val="2"/>
          </rPr>
          <t>Windows User:</t>
        </r>
        <r>
          <rPr>
            <sz val="9"/>
            <color indexed="81"/>
            <rFont val="Tahoma"/>
            <family val="2"/>
          </rPr>
          <t xml:space="preserve">
14/09/2020
7,500/-</t>
        </r>
      </text>
    </comment>
    <comment ref="M126" authorId="0">
      <text>
        <r>
          <rPr>
            <b/>
            <sz val="9"/>
            <color indexed="81"/>
            <rFont val="Tahoma"/>
            <family val="2"/>
          </rPr>
          <t>Windows User:</t>
        </r>
        <r>
          <rPr>
            <sz val="9"/>
            <color indexed="81"/>
            <rFont val="Tahoma"/>
            <family val="2"/>
          </rPr>
          <t xml:space="preserve">
14/09/2020
7,500/-</t>
        </r>
      </text>
    </comment>
    <comment ref="O126" authorId="0">
      <text>
        <r>
          <rPr>
            <b/>
            <sz val="9"/>
            <color indexed="81"/>
            <rFont val="Tahoma"/>
            <family val="2"/>
          </rPr>
          <t>Windows User:</t>
        </r>
        <r>
          <rPr>
            <sz val="9"/>
            <color indexed="81"/>
            <rFont val="Tahoma"/>
            <family val="2"/>
          </rPr>
          <t xml:space="preserve">
14/09/2020
7,500/-</t>
        </r>
      </text>
    </comment>
    <comment ref="Q126" authorId="0">
      <text>
        <r>
          <rPr>
            <b/>
            <sz val="9"/>
            <color indexed="81"/>
            <rFont val="Tahoma"/>
            <family val="2"/>
          </rPr>
          <t>Windows User:</t>
        </r>
        <r>
          <rPr>
            <sz val="9"/>
            <color indexed="81"/>
            <rFont val="Tahoma"/>
            <family val="2"/>
          </rPr>
          <t xml:space="preserve">
22/09/2020
7006
paid to Sep/20</t>
        </r>
      </text>
    </comment>
    <comment ref="U126" authorId="0">
      <text>
        <r>
          <rPr>
            <b/>
            <sz val="9"/>
            <color indexed="81"/>
            <rFont val="Tahoma"/>
            <family val="2"/>
          </rPr>
          <t>Windows User:</t>
        </r>
        <r>
          <rPr>
            <sz val="9"/>
            <color indexed="81"/>
            <rFont val="Tahoma"/>
            <family val="2"/>
          </rPr>
          <t xml:space="preserve">
22/09/2020
7006
O/Fee</t>
        </r>
      </text>
    </comment>
    <comment ref="W126" authorId="0">
      <text>
        <r>
          <rPr>
            <b/>
            <sz val="9"/>
            <color indexed="81"/>
            <rFont val="Tahoma"/>
            <family val="2"/>
          </rPr>
          <t>Windows User:</t>
        </r>
        <r>
          <rPr>
            <sz val="9"/>
            <color indexed="81"/>
            <rFont val="Tahoma"/>
            <family val="2"/>
          </rPr>
          <t xml:space="preserve">
09/10/20
7007</t>
        </r>
      </text>
    </comment>
    <comment ref="Y126" authorId="0">
      <text>
        <r>
          <rPr>
            <b/>
            <sz val="9"/>
            <color indexed="81"/>
            <rFont val="Tahoma"/>
            <family val="2"/>
          </rPr>
          <t>Windows User:</t>
        </r>
        <r>
          <rPr>
            <sz val="9"/>
            <color indexed="81"/>
            <rFont val="Tahoma"/>
            <family val="2"/>
          </rPr>
          <t xml:space="preserve">
07/11/2020
7008
</t>
        </r>
      </text>
    </comment>
    <comment ref="AA126" authorId="0">
      <text>
        <r>
          <rPr>
            <b/>
            <sz val="9"/>
            <color indexed="81"/>
            <rFont val="Tahoma"/>
            <family val="2"/>
          </rPr>
          <t>Windows User:</t>
        </r>
        <r>
          <rPr>
            <sz val="9"/>
            <color indexed="81"/>
            <rFont val="Tahoma"/>
            <family val="2"/>
          </rPr>
          <t xml:space="preserve">
05/12/2020
7009
</t>
        </r>
      </text>
    </comment>
    <comment ref="AC126" authorId="0">
      <text>
        <r>
          <rPr>
            <b/>
            <sz val="9"/>
            <color indexed="81"/>
            <rFont val="Tahoma"/>
            <family val="2"/>
          </rPr>
          <t>Windows User:</t>
        </r>
        <r>
          <rPr>
            <sz val="9"/>
            <color indexed="81"/>
            <rFont val="Tahoma"/>
            <family val="2"/>
          </rPr>
          <t xml:space="preserve">
02/01/2021
7010
</t>
        </r>
      </text>
    </comment>
    <comment ref="AE126" authorId="0">
      <text>
        <r>
          <rPr>
            <b/>
            <sz val="9"/>
            <color indexed="81"/>
            <rFont val="Tahoma"/>
            <family val="2"/>
          </rPr>
          <t>Windows User:</t>
        </r>
        <r>
          <rPr>
            <sz val="9"/>
            <color indexed="81"/>
            <rFont val="Tahoma"/>
            <family val="2"/>
          </rPr>
          <t xml:space="preserve">
07/02/21
7011</t>
        </r>
      </text>
    </comment>
    <comment ref="AG126" authorId="0">
      <text>
        <r>
          <rPr>
            <b/>
            <sz val="9"/>
            <color indexed="81"/>
            <rFont val="Tahoma"/>
            <family val="2"/>
          </rPr>
          <t>Windows User:</t>
        </r>
        <r>
          <rPr>
            <sz val="9"/>
            <color indexed="81"/>
            <rFont val="Tahoma"/>
            <family val="2"/>
          </rPr>
          <t xml:space="preserve">
08/03/21
7012</t>
        </r>
      </text>
    </comment>
    <comment ref="AI126" authorId="0">
      <text>
        <r>
          <rPr>
            <b/>
            <sz val="9"/>
            <color indexed="81"/>
            <rFont val="Tahoma"/>
            <family val="2"/>
          </rPr>
          <t>Windows User:</t>
        </r>
        <r>
          <rPr>
            <sz val="9"/>
            <color indexed="81"/>
            <rFont val="Tahoma"/>
            <family val="2"/>
          </rPr>
          <t xml:space="preserve">
04/04/20/21
7013</t>
        </r>
      </text>
    </comment>
    <comment ref="AK126" authorId="0">
      <text>
        <r>
          <rPr>
            <b/>
            <sz val="9"/>
            <color indexed="81"/>
            <rFont val="Tahoma"/>
            <family val="2"/>
          </rPr>
          <t>Windows User:</t>
        </r>
        <r>
          <rPr>
            <sz val="9"/>
            <color indexed="81"/>
            <rFont val="Tahoma"/>
            <family val="2"/>
          </rPr>
          <t xml:space="preserve">
03/05/21
7014
May/21</t>
        </r>
      </text>
    </comment>
    <comment ref="AM126" authorId="0">
      <text>
        <r>
          <rPr>
            <b/>
            <sz val="9"/>
            <color indexed="81"/>
            <rFont val="Tahoma"/>
            <family val="2"/>
          </rPr>
          <t>Windows User:</t>
        </r>
        <r>
          <rPr>
            <sz val="9"/>
            <color indexed="81"/>
            <rFont val="Tahoma"/>
            <family val="2"/>
          </rPr>
          <t xml:space="preserve">
01/06/21
7015
</t>
        </r>
      </text>
    </comment>
    <comment ref="B127" authorId="0">
      <text>
        <r>
          <rPr>
            <b/>
            <sz val="9"/>
            <color indexed="81"/>
            <rFont val="Tahoma"/>
            <family val="2"/>
          </rPr>
          <t>Windows User:</t>
        </r>
        <r>
          <rPr>
            <sz val="9"/>
            <color indexed="81"/>
            <rFont val="Tahoma"/>
            <family val="2"/>
          </rPr>
          <t xml:space="preserve">
Relative of Delwar sir
Sopno puri</t>
        </r>
      </text>
    </comment>
    <comment ref="G127" authorId="0">
      <text>
        <r>
          <rPr>
            <b/>
            <sz val="9"/>
            <color indexed="81"/>
            <rFont val="Tahoma"/>
            <family val="2"/>
          </rPr>
          <t xml:space="preserve">Windows User:
</t>
        </r>
        <r>
          <rPr>
            <sz val="9"/>
            <color indexed="81"/>
            <rFont val="Tahoma"/>
            <family val="2"/>
          </rPr>
          <t>Note-157
Less=3,300/-
Opening to Clossing Period
Meeting=17/01/21</t>
        </r>
      </text>
    </comment>
    <comment ref="K127" authorId="0">
      <text>
        <r>
          <rPr>
            <b/>
            <sz val="9"/>
            <color indexed="81"/>
            <rFont val="Tahoma"/>
            <family val="2"/>
          </rPr>
          <t>Windows User:</t>
        </r>
        <r>
          <rPr>
            <sz val="9"/>
            <color indexed="81"/>
            <rFont val="Tahoma"/>
            <family val="2"/>
          </rPr>
          <t xml:space="preserve">
14/09/2020
7,500/-</t>
        </r>
      </text>
    </comment>
    <comment ref="M127" authorId="0">
      <text>
        <r>
          <rPr>
            <b/>
            <sz val="9"/>
            <color indexed="81"/>
            <rFont val="Tahoma"/>
            <family val="2"/>
          </rPr>
          <t>Windows User:</t>
        </r>
        <r>
          <rPr>
            <sz val="9"/>
            <color indexed="81"/>
            <rFont val="Tahoma"/>
            <family val="2"/>
          </rPr>
          <t xml:space="preserve">
14/09/2020
7,500/-</t>
        </r>
      </text>
    </comment>
    <comment ref="O127" authorId="0">
      <text>
        <r>
          <rPr>
            <b/>
            <sz val="9"/>
            <color indexed="81"/>
            <rFont val="Tahoma"/>
            <family val="2"/>
          </rPr>
          <t>Windows User:</t>
        </r>
        <r>
          <rPr>
            <sz val="9"/>
            <color indexed="81"/>
            <rFont val="Tahoma"/>
            <family val="2"/>
          </rPr>
          <t xml:space="preserve">
14/09/2020
7,500/-</t>
        </r>
      </text>
    </comment>
    <comment ref="Q127" authorId="0">
      <text>
        <r>
          <rPr>
            <b/>
            <sz val="9"/>
            <color indexed="81"/>
            <rFont val="Tahoma"/>
            <family val="2"/>
          </rPr>
          <t>Windows User:</t>
        </r>
        <r>
          <rPr>
            <sz val="9"/>
            <color indexed="81"/>
            <rFont val="Tahoma"/>
            <family val="2"/>
          </rPr>
          <t xml:space="preserve">
</t>
        </r>
      </text>
    </comment>
    <comment ref="W127" authorId="0">
      <text>
        <r>
          <rPr>
            <b/>
            <sz val="9"/>
            <color indexed="81"/>
            <rFont val="Tahoma"/>
            <family val="2"/>
          </rPr>
          <t>Windows User:</t>
        </r>
        <r>
          <rPr>
            <sz val="9"/>
            <color indexed="81"/>
            <rFont val="Tahoma"/>
            <family val="2"/>
          </rPr>
          <t xml:space="preserve">
07/10/20
7030
O/fee
11/10/2020
By bkash
C=4620
H=1950
T=6570</t>
        </r>
      </text>
    </comment>
    <comment ref="Y127" authorId="0">
      <text>
        <r>
          <rPr>
            <b/>
            <sz val="9"/>
            <color indexed="81"/>
            <rFont val="Tahoma"/>
            <family val="2"/>
          </rPr>
          <t>Windows User:</t>
        </r>
        <r>
          <rPr>
            <sz val="9"/>
            <color indexed="81"/>
            <rFont val="Tahoma"/>
            <family val="2"/>
          </rPr>
          <t xml:space="preserve">
07/11/2020
7032
</t>
        </r>
      </text>
    </comment>
    <comment ref="AE127" authorId="0">
      <text>
        <r>
          <rPr>
            <b/>
            <sz val="9"/>
            <color indexed="81"/>
            <rFont val="Tahoma"/>
            <family val="2"/>
          </rPr>
          <t>Windows User:</t>
        </r>
        <r>
          <rPr>
            <sz val="9"/>
            <color indexed="81"/>
            <rFont val="Tahoma"/>
            <family val="2"/>
          </rPr>
          <t xml:space="preserve">
11/02/21
7034</t>
        </r>
      </text>
    </comment>
    <comment ref="AG127" authorId="0">
      <text>
        <r>
          <rPr>
            <b/>
            <sz val="9"/>
            <color indexed="81"/>
            <rFont val="Tahoma"/>
            <family val="2"/>
          </rPr>
          <t>Windows User:</t>
        </r>
        <r>
          <rPr>
            <sz val="9"/>
            <color indexed="81"/>
            <rFont val="Tahoma"/>
            <family val="2"/>
          </rPr>
          <t xml:space="preserve">
14/03/21
7035
</t>
        </r>
      </text>
    </comment>
    <comment ref="AM127" authorId="0">
      <text>
        <r>
          <rPr>
            <b/>
            <sz val="9"/>
            <color indexed="81"/>
            <rFont val="Tahoma"/>
            <family val="2"/>
          </rPr>
          <t>Windows User:</t>
        </r>
        <r>
          <rPr>
            <sz val="9"/>
            <color indexed="81"/>
            <rFont val="Tahoma"/>
            <family val="2"/>
          </rPr>
          <t xml:space="preserve">
05/06/21
7036
Up to June/21</t>
        </r>
      </text>
    </comment>
    <comment ref="K128" authorId="0">
      <text>
        <r>
          <rPr>
            <b/>
            <sz val="9"/>
            <color indexed="81"/>
            <rFont val="Tahoma"/>
            <family val="2"/>
          </rPr>
          <t>Windows User:</t>
        </r>
        <r>
          <rPr>
            <sz val="9"/>
            <color indexed="81"/>
            <rFont val="Tahoma"/>
            <family val="2"/>
          </rPr>
          <t xml:space="preserve">
14/09/2020
7,500/-</t>
        </r>
      </text>
    </comment>
    <comment ref="M128" authorId="0">
      <text>
        <r>
          <rPr>
            <b/>
            <sz val="9"/>
            <color indexed="81"/>
            <rFont val="Tahoma"/>
            <family val="2"/>
          </rPr>
          <t>Windows User:</t>
        </r>
        <r>
          <rPr>
            <sz val="9"/>
            <color indexed="81"/>
            <rFont val="Tahoma"/>
            <family val="2"/>
          </rPr>
          <t xml:space="preserve">
14/09/2020
7,500/-</t>
        </r>
      </text>
    </comment>
    <comment ref="O128" authorId="0">
      <text>
        <r>
          <rPr>
            <b/>
            <sz val="9"/>
            <color indexed="81"/>
            <rFont val="Tahoma"/>
            <family val="2"/>
          </rPr>
          <t>Windows User:</t>
        </r>
        <r>
          <rPr>
            <sz val="9"/>
            <color indexed="81"/>
            <rFont val="Tahoma"/>
            <family val="2"/>
          </rPr>
          <t xml:space="preserve">
14/09/2020
7,500/-</t>
        </r>
      </text>
    </comment>
    <comment ref="Q128" authorId="0">
      <text>
        <r>
          <rPr>
            <b/>
            <sz val="9"/>
            <color indexed="81"/>
            <rFont val="Tahoma"/>
            <family val="2"/>
          </rPr>
          <t>Windows User:</t>
        </r>
        <r>
          <rPr>
            <sz val="9"/>
            <color indexed="81"/>
            <rFont val="Tahoma"/>
            <family val="2"/>
          </rPr>
          <t xml:space="preserve">
26/01/21
7054
O/fee
Oct to Janu/21
Paid in Janu/21</t>
        </r>
      </text>
    </comment>
    <comment ref="W128" authorId="0">
      <text>
        <r>
          <rPr>
            <b/>
            <sz val="9"/>
            <color indexed="81"/>
            <rFont val="Tahoma"/>
            <family val="2"/>
          </rPr>
          <t>Windows User:</t>
        </r>
        <r>
          <rPr>
            <sz val="9"/>
            <color indexed="81"/>
            <rFont val="Tahoma"/>
            <family val="2"/>
          </rPr>
          <t xml:space="preserve">
26/01/21
7054
O/fee
Oct to Janu/21
Paid in Janu/21</t>
        </r>
      </text>
    </comment>
    <comment ref="Y128" authorId="0">
      <text>
        <r>
          <rPr>
            <b/>
            <sz val="9"/>
            <color indexed="81"/>
            <rFont val="Tahoma"/>
            <family val="2"/>
          </rPr>
          <t>Windows User:</t>
        </r>
        <r>
          <rPr>
            <sz val="9"/>
            <color indexed="81"/>
            <rFont val="Tahoma"/>
            <family val="2"/>
          </rPr>
          <t xml:space="preserve">
26/01/21
7054
O/fee
Oct to Janu/21
Paid in Janu/21</t>
        </r>
      </text>
    </comment>
    <comment ref="AA128" authorId="0">
      <text>
        <r>
          <rPr>
            <b/>
            <sz val="9"/>
            <color indexed="81"/>
            <rFont val="Tahoma"/>
            <family val="2"/>
          </rPr>
          <t>Windows User:</t>
        </r>
        <r>
          <rPr>
            <sz val="9"/>
            <color indexed="81"/>
            <rFont val="Tahoma"/>
            <family val="2"/>
          </rPr>
          <t xml:space="preserve">
26/01/21
7054
O/fee
Oct to Janu/21
Paid in Janu/21</t>
        </r>
      </text>
    </comment>
    <comment ref="AC128" authorId="0">
      <text>
        <r>
          <rPr>
            <b/>
            <sz val="9"/>
            <color indexed="81"/>
            <rFont val="Tahoma"/>
            <family val="2"/>
          </rPr>
          <t>Windows User:</t>
        </r>
        <r>
          <rPr>
            <sz val="9"/>
            <color indexed="81"/>
            <rFont val="Tahoma"/>
            <family val="2"/>
          </rPr>
          <t xml:space="preserve">
27/01/21
7054
O/fee
Oct to Janu/21
Paid in Janu/21</t>
        </r>
      </text>
    </comment>
    <comment ref="AM128" authorId="0">
      <text>
        <r>
          <rPr>
            <b/>
            <sz val="9"/>
            <color indexed="81"/>
            <rFont val="Tahoma"/>
            <family val="2"/>
          </rPr>
          <t>Windows User:</t>
        </r>
        <r>
          <rPr>
            <sz val="9"/>
            <color indexed="81"/>
            <rFont val="Tahoma"/>
            <family val="2"/>
          </rPr>
          <t xml:space="preserve">
06/06/21
7055
Up to June/21</t>
        </r>
      </text>
    </comment>
    <comment ref="K129" authorId="0">
      <text>
        <r>
          <rPr>
            <b/>
            <sz val="9"/>
            <color indexed="81"/>
            <rFont val="Tahoma"/>
            <family val="2"/>
          </rPr>
          <t>Windows User:</t>
        </r>
        <r>
          <rPr>
            <sz val="9"/>
            <color indexed="81"/>
            <rFont val="Tahoma"/>
            <family val="2"/>
          </rPr>
          <t xml:space="preserve">
14/09/2020
7,500/-</t>
        </r>
      </text>
    </comment>
    <comment ref="M129" authorId="0">
      <text>
        <r>
          <rPr>
            <b/>
            <sz val="9"/>
            <color indexed="81"/>
            <rFont val="Tahoma"/>
            <family val="2"/>
          </rPr>
          <t>Windows User:</t>
        </r>
        <r>
          <rPr>
            <sz val="9"/>
            <color indexed="81"/>
            <rFont val="Tahoma"/>
            <family val="2"/>
          </rPr>
          <t xml:space="preserve">
14/09/2020
7,500/-</t>
        </r>
      </text>
    </comment>
    <comment ref="O129" authorId="0">
      <text>
        <r>
          <rPr>
            <b/>
            <sz val="9"/>
            <color indexed="81"/>
            <rFont val="Tahoma"/>
            <family val="2"/>
          </rPr>
          <t>Windows User:</t>
        </r>
        <r>
          <rPr>
            <sz val="9"/>
            <color indexed="81"/>
            <rFont val="Tahoma"/>
            <family val="2"/>
          </rPr>
          <t xml:space="preserve">
14/09/2020
7,500/-</t>
        </r>
      </text>
    </comment>
    <comment ref="W129" authorId="0">
      <text>
        <r>
          <rPr>
            <b/>
            <sz val="9"/>
            <color indexed="81"/>
            <rFont val="Tahoma"/>
            <family val="2"/>
          </rPr>
          <t>Windows User:</t>
        </r>
        <r>
          <rPr>
            <sz val="9"/>
            <color indexed="81"/>
            <rFont val="Tahoma"/>
            <family val="2"/>
          </rPr>
          <t xml:space="preserve">
08/10/2020
By bkssh
C=4620
H=1970
T=6590</t>
        </r>
      </text>
    </comment>
    <comment ref="Y129" authorId="0">
      <text>
        <r>
          <rPr>
            <b/>
            <sz val="9"/>
            <color indexed="81"/>
            <rFont val="Tahoma"/>
            <family val="2"/>
          </rPr>
          <t>Windows User:</t>
        </r>
        <r>
          <rPr>
            <sz val="9"/>
            <color indexed="81"/>
            <rFont val="Tahoma"/>
            <family val="2"/>
          </rPr>
          <t xml:space="preserve">
09/11/2020
By bkash
C=4620
H=1950
T=6570</t>
        </r>
      </text>
    </comment>
    <comment ref="AA129" authorId="0">
      <text>
        <r>
          <rPr>
            <b/>
            <sz val="9"/>
            <color indexed="81"/>
            <rFont val="Tahoma"/>
            <family val="2"/>
          </rPr>
          <t>Windows User:</t>
        </r>
        <r>
          <rPr>
            <sz val="9"/>
            <color indexed="81"/>
            <rFont val="Tahoma"/>
            <family val="2"/>
          </rPr>
          <t xml:space="preserve">
10/12/2020
By bkash
C=4620
H=1950
T=6570
Dec/20</t>
        </r>
      </text>
    </comment>
    <comment ref="AC129" authorId="0">
      <text>
        <r>
          <rPr>
            <b/>
            <sz val="9"/>
            <color indexed="81"/>
            <rFont val="Tahoma"/>
            <family val="2"/>
          </rPr>
          <t>Windows User:</t>
        </r>
        <r>
          <rPr>
            <sz val="9"/>
            <color indexed="81"/>
            <rFont val="Tahoma"/>
            <family val="2"/>
          </rPr>
          <t xml:space="preserve">
09/01/2021
C=4620
H=1950
T=6570
Janu/21</t>
        </r>
      </text>
    </comment>
    <comment ref="AE129" authorId="0">
      <text>
        <r>
          <rPr>
            <b/>
            <sz val="9"/>
            <color indexed="81"/>
            <rFont val="Tahoma"/>
            <family val="2"/>
          </rPr>
          <t>Windows User:</t>
        </r>
        <r>
          <rPr>
            <sz val="9"/>
            <color indexed="81"/>
            <rFont val="Tahoma"/>
            <family val="2"/>
          </rPr>
          <t xml:space="preserve">
10/02/21
7943</t>
        </r>
      </text>
    </comment>
    <comment ref="AG129" authorId="0">
      <text>
        <r>
          <rPr>
            <b/>
            <sz val="9"/>
            <color indexed="81"/>
            <rFont val="Tahoma"/>
            <family val="2"/>
          </rPr>
          <t>Windows User:</t>
        </r>
        <r>
          <rPr>
            <sz val="9"/>
            <color indexed="81"/>
            <rFont val="Tahoma"/>
            <family val="2"/>
          </rPr>
          <t xml:space="preserve">
10/03/21
By bkash
C=4620
H=1950
T= 6570</t>
        </r>
      </text>
    </comment>
    <comment ref="AI129" authorId="0">
      <text>
        <r>
          <rPr>
            <b/>
            <sz val="9"/>
            <color indexed="81"/>
            <rFont val="Tahoma"/>
            <family val="2"/>
          </rPr>
          <t>Windows User:</t>
        </r>
        <r>
          <rPr>
            <sz val="9"/>
            <color indexed="81"/>
            <rFont val="Tahoma"/>
            <family val="2"/>
          </rPr>
          <t xml:space="preserve">
13/04/21
By bkash
C=4620
H=1950
T= 6570</t>
        </r>
      </text>
    </comment>
    <comment ref="AM129" authorId="0">
      <text>
        <r>
          <rPr>
            <b/>
            <sz val="9"/>
            <color indexed="81"/>
            <rFont val="Tahoma"/>
            <family val="2"/>
          </rPr>
          <t>Windows User:</t>
        </r>
        <r>
          <rPr>
            <sz val="9"/>
            <color indexed="81"/>
            <rFont val="Tahoma"/>
            <family val="2"/>
          </rPr>
          <t xml:space="preserve">
02/06/21
7949
</t>
        </r>
      </text>
    </comment>
    <comment ref="K130" authorId="0">
      <text>
        <r>
          <rPr>
            <b/>
            <sz val="9"/>
            <color indexed="81"/>
            <rFont val="Tahoma"/>
            <family val="2"/>
          </rPr>
          <t>Windows User:</t>
        </r>
        <r>
          <rPr>
            <sz val="9"/>
            <color indexed="81"/>
            <rFont val="Tahoma"/>
            <family val="2"/>
          </rPr>
          <t xml:space="preserve">
14/09/2020
7,500/-</t>
        </r>
      </text>
    </comment>
    <comment ref="M130" authorId="0">
      <text>
        <r>
          <rPr>
            <b/>
            <sz val="9"/>
            <color indexed="81"/>
            <rFont val="Tahoma"/>
            <family val="2"/>
          </rPr>
          <t>Windows User:</t>
        </r>
        <r>
          <rPr>
            <sz val="9"/>
            <color indexed="81"/>
            <rFont val="Tahoma"/>
            <family val="2"/>
          </rPr>
          <t xml:space="preserve">
14/09/2020
7,500/-</t>
        </r>
      </text>
    </comment>
    <comment ref="O130" authorId="0">
      <text>
        <r>
          <rPr>
            <b/>
            <sz val="9"/>
            <color indexed="81"/>
            <rFont val="Tahoma"/>
            <family val="2"/>
          </rPr>
          <t>Windows User:</t>
        </r>
        <r>
          <rPr>
            <sz val="9"/>
            <color indexed="81"/>
            <rFont val="Tahoma"/>
            <family val="2"/>
          </rPr>
          <t xml:space="preserve">
14/09/2020
7,500/-</t>
        </r>
      </text>
    </comment>
    <comment ref="Q130" authorId="0">
      <text>
        <r>
          <rPr>
            <b/>
            <sz val="9"/>
            <color indexed="81"/>
            <rFont val="Tahoma"/>
            <family val="2"/>
          </rPr>
          <t>Windows User:</t>
        </r>
        <r>
          <rPr>
            <sz val="9"/>
            <color indexed="81"/>
            <rFont val="Tahoma"/>
            <family val="2"/>
          </rPr>
          <t xml:space="preserve">
29/10/2020
7990
Paid to Oct/20</t>
        </r>
      </text>
    </comment>
    <comment ref="U130" authorId="0">
      <text>
        <r>
          <rPr>
            <b/>
            <sz val="9"/>
            <color indexed="81"/>
            <rFont val="Tahoma"/>
            <family val="2"/>
          </rPr>
          <t>Windows User:</t>
        </r>
        <r>
          <rPr>
            <sz val="9"/>
            <color indexed="81"/>
            <rFont val="Tahoma"/>
            <family val="2"/>
          </rPr>
          <t xml:space="preserve">
22/09/2020
8,000/-</t>
        </r>
      </text>
    </comment>
    <comment ref="W130" authorId="0">
      <text>
        <r>
          <rPr>
            <b/>
            <sz val="9"/>
            <color indexed="81"/>
            <rFont val="Tahoma"/>
            <family val="2"/>
          </rPr>
          <t>Windows User:</t>
        </r>
        <r>
          <rPr>
            <sz val="9"/>
            <color indexed="81"/>
            <rFont val="Tahoma"/>
            <family val="2"/>
          </rPr>
          <t xml:space="preserve">
08/10/20
7991
29/10/2020
7990
O/fee</t>
        </r>
      </text>
    </comment>
    <comment ref="Y130" authorId="0">
      <text>
        <r>
          <rPr>
            <b/>
            <sz val="9"/>
            <color indexed="81"/>
            <rFont val="Tahoma"/>
            <family val="2"/>
          </rPr>
          <t>Windows User:</t>
        </r>
        <r>
          <rPr>
            <sz val="9"/>
            <color indexed="81"/>
            <rFont val="Tahoma"/>
            <family val="2"/>
          </rPr>
          <t xml:space="preserve">
09/11/2020
7992
</t>
        </r>
      </text>
    </comment>
    <comment ref="AA130" authorId="0">
      <text>
        <r>
          <rPr>
            <b/>
            <sz val="9"/>
            <color indexed="81"/>
            <rFont val="Tahoma"/>
            <family val="2"/>
          </rPr>
          <t>Windows User:</t>
        </r>
        <r>
          <rPr>
            <sz val="9"/>
            <color indexed="81"/>
            <rFont val="Tahoma"/>
            <family val="2"/>
          </rPr>
          <t xml:space="preserve">
15/12/2020
7993
</t>
        </r>
      </text>
    </comment>
    <comment ref="AC130" authorId="0">
      <text>
        <r>
          <rPr>
            <b/>
            <sz val="9"/>
            <color indexed="81"/>
            <rFont val="Tahoma"/>
            <family val="2"/>
          </rPr>
          <t>Windows User:</t>
        </r>
        <r>
          <rPr>
            <sz val="9"/>
            <color indexed="81"/>
            <rFont val="Tahoma"/>
            <family val="2"/>
          </rPr>
          <t xml:space="preserve">
18/01/2021
7994
</t>
        </r>
      </text>
    </comment>
    <comment ref="AE130" authorId="0">
      <text>
        <r>
          <rPr>
            <b/>
            <sz val="9"/>
            <color indexed="81"/>
            <rFont val="Tahoma"/>
            <family val="2"/>
          </rPr>
          <t>Windows User:</t>
        </r>
        <r>
          <rPr>
            <sz val="9"/>
            <color indexed="81"/>
            <rFont val="Tahoma"/>
            <family val="2"/>
          </rPr>
          <t xml:space="preserve">
10/02/21
7995</t>
        </r>
      </text>
    </comment>
    <comment ref="AG130" authorId="0">
      <text>
        <r>
          <rPr>
            <b/>
            <sz val="9"/>
            <color indexed="81"/>
            <rFont val="Tahoma"/>
            <family val="2"/>
          </rPr>
          <t>Windows User:</t>
        </r>
        <r>
          <rPr>
            <sz val="9"/>
            <color indexed="81"/>
            <rFont val="Tahoma"/>
            <family val="2"/>
          </rPr>
          <t xml:space="preserve">
13/03/21
7996
</t>
        </r>
      </text>
    </comment>
    <comment ref="AI130" authorId="0">
      <text>
        <r>
          <rPr>
            <b/>
            <sz val="9"/>
            <color indexed="81"/>
            <rFont val="Tahoma"/>
            <family val="2"/>
          </rPr>
          <t>Windows User:</t>
        </r>
        <r>
          <rPr>
            <sz val="9"/>
            <color indexed="81"/>
            <rFont val="Tahoma"/>
            <family val="2"/>
          </rPr>
          <t xml:space="preserve">
13/04/2021
7997
</t>
        </r>
      </text>
    </comment>
    <comment ref="AM130" authorId="0">
      <text>
        <r>
          <rPr>
            <b/>
            <sz val="9"/>
            <color indexed="81"/>
            <rFont val="Tahoma"/>
            <family val="2"/>
          </rPr>
          <t>Windows User:</t>
        </r>
        <r>
          <rPr>
            <sz val="9"/>
            <color indexed="81"/>
            <rFont val="Tahoma"/>
            <family val="2"/>
          </rPr>
          <t xml:space="preserve">
05/06/21
7999/7998
</t>
        </r>
      </text>
    </comment>
    <comment ref="K131" authorId="0">
      <text>
        <r>
          <rPr>
            <b/>
            <sz val="9"/>
            <color indexed="81"/>
            <rFont val="Tahoma"/>
            <family val="2"/>
          </rPr>
          <t>Windows User:</t>
        </r>
        <r>
          <rPr>
            <sz val="9"/>
            <color indexed="81"/>
            <rFont val="Tahoma"/>
            <family val="2"/>
          </rPr>
          <t xml:space="preserve">
14/09/2020
7,500/-</t>
        </r>
      </text>
    </comment>
    <comment ref="M131" authorId="0">
      <text>
        <r>
          <rPr>
            <b/>
            <sz val="9"/>
            <color indexed="81"/>
            <rFont val="Tahoma"/>
            <family val="2"/>
          </rPr>
          <t>Windows User:</t>
        </r>
        <r>
          <rPr>
            <sz val="9"/>
            <color indexed="81"/>
            <rFont val="Tahoma"/>
            <family val="2"/>
          </rPr>
          <t xml:space="preserve">
14/09/2020
7,500/-</t>
        </r>
      </text>
    </comment>
    <comment ref="O131" authorId="0">
      <text>
        <r>
          <rPr>
            <b/>
            <sz val="9"/>
            <color indexed="81"/>
            <rFont val="Tahoma"/>
            <family val="2"/>
          </rPr>
          <t>Windows User:</t>
        </r>
        <r>
          <rPr>
            <sz val="9"/>
            <color indexed="81"/>
            <rFont val="Tahoma"/>
            <family val="2"/>
          </rPr>
          <t xml:space="preserve">
14/09/2020
7,500/-</t>
        </r>
      </text>
    </comment>
    <comment ref="Q131" authorId="0">
      <text>
        <r>
          <rPr>
            <b/>
            <sz val="9"/>
            <color indexed="81"/>
            <rFont val="Tahoma"/>
            <family val="2"/>
          </rPr>
          <t>Windows User:</t>
        </r>
        <r>
          <rPr>
            <sz val="9"/>
            <color indexed="81"/>
            <rFont val="Tahoma"/>
            <family val="2"/>
          </rPr>
          <t xml:space="preserve">
26/01/21
9087
O/fee
Oct to Janu/21
Paid in Janu/21</t>
        </r>
      </text>
    </comment>
    <comment ref="W131" authorId="0">
      <text>
        <r>
          <rPr>
            <b/>
            <sz val="9"/>
            <color indexed="81"/>
            <rFont val="Tahoma"/>
            <family val="2"/>
          </rPr>
          <t>Windows User:</t>
        </r>
        <r>
          <rPr>
            <sz val="9"/>
            <color indexed="81"/>
            <rFont val="Tahoma"/>
            <family val="2"/>
          </rPr>
          <t xml:space="preserve">
26/01/21
9087
O/fee
Oct to Janu/21
Paid in Janu/21</t>
        </r>
      </text>
    </comment>
    <comment ref="Y131" authorId="0">
      <text>
        <r>
          <rPr>
            <b/>
            <sz val="9"/>
            <color indexed="81"/>
            <rFont val="Tahoma"/>
            <family val="2"/>
          </rPr>
          <t>Windows User:</t>
        </r>
        <r>
          <rPr>
            <sz val="9"/>
            <color indexed="81"/>
            <rFont val="Tahoma"/>
            <family val="2"/>
          </rPr>
          <t xml:space="preserve">
26/01/21
9087
O/fee
Oct to Janu/21
Paid in Janu/21</t>
        </r>
      </text>
    </comment>
    <comment ref="AA131" authorId="0">
      <text>
        <r>
          <rPr>
            <b/>
            <sz val="9"/>
            <color indexed="81"/>
            <rFont val="Tahoma"/>
            <family val="2"/>
          </rPr>
          <t>Windows User:</t>
        </r>
        <r>
          <rPr>
            <sz val="9"/>
            <color indexed="81"/>
            <rFont val="Tahoma"/>
            <family val="2"/>
          </rPr>
          <t xml:space="preserve">
26/01/21
9087
O/fee
Oct to Janu/21
Paid in Janu/21</t>
        </r>
      </text>
    </comment>
    <comment ref="AC131" authorId="0">
      <text>
        <r>
          <rPr>
            <b/>
            <sz val="9"/>
            <color indexed="81"/>
            <rFont val="Tahoma"/>
            <family val="2"/>
          </rPr>
          <t>Windows User:</t>
        </r>
        <r>
          <rPr>
            <sz val="9"/>
            <color indexed="81"/>
            <rFont val="Tahoma"/>
            <family val="2"/>
          </rPr>
          <t xml:space="preserve">
26/01/21
9087
O/fee
Oct to Janu/21
Paid in Janu/21</t>
        </r>
      </text>
    </comment>
    <comment ref="AM131" authorId="0">
      <text>
        <r>
          <rPr>
            <b/>
            <sz val="9"/>
            <color indexed="81"/>
            <rFont val="Tahoma"/>
            <family val="2"/>
          </rPr>
          <t>Windows User:</t>
        </r>
        <r>
          <rPr>
            <sz val="9"/>
            <color indexed="81"/>
            <rFont val="Tahoma"/>
            <family val="2"/>
          </rPr>
          <t xml:space="preserve">
06/06/21
8086
Up to May/21</t>
        </r>
      </text>
    </comment>
    <comment ref="K132" authorId="0">
      <text>
        <r>
          <rPr>
            <b/>
            <sz val="9"/>
            <color indexed="81"/>
            <rFont val="Tahoma"/>
            <family val="2"/>
          </rPr>
          <t>Windows User:</t>
        </r>
        <r>
          <rPr>
            <sz val="9"/>
            <color indexed="81"/>
            <rFont val="Tahoma"/>
            <family val="2"/>
          </rPr>
          <t xml:space="preserve">
14/09/2020
7,500/-</t>
        </r>
      </text>
    </comment>
    <comment ref="M132" authorId="0">
      <text>
        <r>
          <rPr>
            <b/>
            <sz val="9"/>
            <color indexed="81"/>
            <rFont val="Tahoma"/>
            <family val="2"/>
          </rPr>
          <t>Windows User:</t>
        </r>
        <r>
          <rPr>
            <sz val="9"/>
            <color indexed="81"/>
            <rFont val="Tahoma"/>
            <family val="2"/>
          </rPr>
          <t xml:space="preserve">
14/09/2020
7,500/-</t>
        </r>
      </text>
    </comment>
    <comment ref="O132" authorId="0">
      <text>
        <r>
          <rPr>
            <b/>
            <sz val="9"/>
            <color indexed="81"/>
            <rFont val="Tahoma"/>
            <family val="2"/>
          </rPr>
          <t>Windows User:</t>
        </r>
        <r>
          <rPr>
            <sz val="9"/>
            <color indexed="81"/>
            <rFont val="Tahoma"/>
            <family val="2"/>
          </rPr>
          <t xml:space="preserve">
14/09/2020
7,500/-</t>
        </r>
      </text>
    </comment>
    <comment ref="Q132" authorId="0">
      <text>
        <r>
          <rPr>
            <b/>
            <sz val="9"/>
            <color indexed="81"/>
            <rFont val="Tahoma"/>
            <family val="2"/>
          </rPr>
          <t>Windows User:</t>
        </r>
        <r>
          <rPr>
            <sz val="9"/>
            <color indexed="81"/>
            <rFont val="Tahoma"/>
            <family val="2"/>
          </rPr>
          <t xml:space="preserve">
22/09/2020
8,000/-</t>
        </r>
      </text>
    </comment>
    <comment ref="U132" authorId="0">
      <text>
        <r>
          <rPr>
            <b/>
            <sz val="9"/>
            <color indexed="81"/>
            <rFont val="Tahoma"/>
            <family val="2"/>
          </rPr>
          <t>Windows User:</t>
        </r>
        <r>
          <rPr>
            <sz val="9"/>
            <color indexed="81"/>
            <rFont val="Tahoma"/>
            <family val="2"/>
          </rPr>
          <t xml:space="preserve">
22/09/2020
8,000/-</t>
        </r>
      </text>
    </comment>
    <comment ref="W132" authorId="0">
      <text>
        <r>
          <rPr>
            <b/>
            <sz val="9"/>
            <color indexed="81"/>
            <rFont val="Tahoma"/>
            <family val="2"/>
          </rPr>
          <t>Windows User:</t>
        </r>
        <r>
          <rPr>
            <sz val="9"/>
            <color indexed="81"/>
            <rFont val="Tahoma"/>
            <family val="2"/>
          </rPr>
          <t xml:space="preserve">
08/10/2020
By bkash
C=4690/-</t>
        </r>
      </text>
    </comment>
    <comment ref="Y132" authorId="0">
      <text>
        <r>
          <rPr>
            <b/>
            <sz val="9"/>
            <color indexed="81"/>
            <rFont val="Tahoma"/>
            <family val="2"/>
          </rPr>
          <t>Windows User:</t>
        </r>
        <r>
          <rPr>
            <sz val="9"/>
            <color indexed="81"/>
            <rFont val="Tahoma"/>
            <family val="2"/>
          </rPr>
          <t xml:space="preserve">
08/11/2020
By blash
C=4670</t>
        </r>
      </text>
    </comment>
    <comment ref="AA132" authorId="0">
      <text>
        <r>
          <rPr>
            <b/>
            <sz val="9"/>
            <color indexed="81"/>
            <rFont val="Tahoma"/>
            <family val="2"/>
          </rPr>
          <t>Windows User:</t>
        </r>
        <r>
          <rPr>
            <sz val="9"/>
            <color indexed="81"/>
            <rFont val="Tahoma"/>
            <family val="2"/>
          </rPr>
          <t xml:space="preserve">
09/12/2020
By bkash
C=4620
H=0
T=4620</t>
        </r>
      </text>
    </comment>
    <comment ref="AC132" authorId="0">
      <text>
        <r>
          <rPr>
            <b/>
            <sz val="9"/>
            <color indexed="81"/>
            <rFont val="Tahoma"/>
            <family val="2"/>
          </rPr>
          <t>Windows User:</t>
        </r>
        <r>
          <rPr>
            <sz val="9"/>
            <color indexed="81"/>
            <rFont val="Tahoma"/>
            <family val="2"/>
          </rPr>
          <t xml:space="preserve">
05/01/2021
By bkash
C=3380
H=0
Janu/21</t>
        </r>
      </text>
    </comment>
    <comment ref="AE132" authorId="0">
      <text>
        <r>
          <rPr>
            <b/>
            <sz val="9"/>
            <color indexed="81"/>
            <rFont val="Tahoma"/>
            <family val="2"/>
          </rPr>
          <t>Windows User:</t>
        </r>
        <r>
          <rPr>
            <sz val="9"/>
            <color indexed="81"/>
            <rFont val="Tahoma"/>
            <family val="2"/>
          </rPr>
          <t xml:space="preserve">
10/02/21
8137</t>
        </r>
      </text>
    </comment>
    <comment ref="AG132" authorId="0">
      <text>
        <r>
          <rPr>
            <b/>
            <sz val="9"/>
            <color indexed="81"/>
            <rFont val="Tahoma"/>
            <family val="2"/>
          </rPr>
          <t>Windows User:</t>
        </r>
        <r>
          <rPr>
            <sz val="9"/>
            <color indexed="81"/>
            <rFont val="Tahoma"/>
            <family val="2"/>
          </rPr>
          <t xml:space="preserve">
09/03/21
By bkash
C=4340</t>
        </r>
      </text>
    </comment>
    <comment ref="AI132" authorId="0">
      <text>
        <r>
          <rPr>
            <b/>
            <sz val="9"/>
            <color indexed="81"/>
            <rFont val="Tahoma"/>
            <family val="2"/>
          </rPr>
          <t>Windows User:</t>
        </r>
        <r>
          <rPr>
            <sz val="9"/>
            <color indexed="81"/>
            <rFont val="Tahoma"/>
            <family val="2"/>
          </rPr>
          <t xml:space="preserve">
12/04/21
By bkash
C=4340</t>
        </r>
      </text>
    </comment>
    <comment ref="AK132" authorId="0">
      <text>
        <r>
          <rPr>
            <b/>
            <sz val="9"/>
            <color indexed="81"/>
            <rFont val="Tahoma"/>
            <family val="2"/>
          </rPr>
          <t>Windows User:</t>
        </r>
        <r>
          <rPr>
            <sz val="9"/>
            <color indexed="81"/>
            <rFont val="Tahoma"/>
            <family val="2"/>
          </rPr>
          <t xml:space="preserve">
04/05/21
By bkash
C=4340</t>
        </r>
      </text>
    </comment>
    <comment ref="AM132" authorId="0">
      <text>
        <r>
          <rPr>
            <b/>
            <sz val="9"/>
            <color indexed="81"/>
            <rFont val="Tahoma"/>
            <family val="2"/>
          </rPr>
          <t>Windows User:</t>
        </r>
        <r>
          <rPr>
            <sz val="9"/>
            <color indexed="81"/>
            <rFont val="Tahoma"/>
            <family val="2"/>
          </rPr>
          <t xml:space="preserve">
03/06/21
8140</t>
        </r>
      </text>
    </comment>
    <comment ref="K133" authorId="0">
      <text>
        <r>
          <rPr>
            <b/>
            <sz val="9"/>
            <color indexed="81"/>
            <rFont val="Tahoma"/>
            <family val="2"/>
          </rPr>
          <t>Windows User:</t>
        </r>
        <r>
          <rPr>
            <sz val="9"/>
            <color indexed="81"/>
            <rFont val="Tahoma"/>
            <family val="2"/>
          </rPr>
          <t xml:space="preserve">
14/09/2020
7,500/-</t>
        </r>
      </text>
    </comment>
    <comment ref="M133" authorId="0">
      <text>
        <r>
          <rPr>
            <b/>
            <sz val="9"/>
            <color indexed="81"/>
            <rFont val="Tahoma"/>
            <family val="2"/>
          </rPr>
          <t>Windows User:</t>
        </r>
        <r>
          <rPr>
            <sz val="9"/>
            <color indexed="81"/>
            <rFont val="Tahoma"/>
            <family val="2"/>
          </rPr>
          <t xml:space="preserve">
14/09/2020
7,500/-</t>
        </r>
      </text>
    </comment>
    <comment ref="O133" authorId="0">
      <text>
        <r>
          <rPr>
            <b/>
            <sz val="9"/>
            <color indexed="81"/>
            <rFont val="Tahoma"/>
            <family val="2"/>
          </rPr>
          <t>Windows User:</t>
        </r>
        <r>
          <rPr>
            <sz val="9"/>
            <color indexed="81"/>
            <rFont val="Tahoma"/>
            <family val="2"/>
          </rPr>
          <t xml:space="preserve">
14/09/2020
7,500/-</t>
        </r>
      </text>
    </comment>
    <comment ref="W133" authorId="0">
      <text>
        <r>
          <rPr>
            <b/>
            <sz val="9"/>
            <color indexed="81"/>
            <rFont val="Tahoma"/>
            <family val="2"/>
          </rPr>
          <t>Windows User:</t>
        </r>
        <r>
          <rPr>
            <sz val="9"/>
            <color indexed="81"/>
            <rFont val="Tahoma"/>
            <family val="2"/>
          </rPr>
          <t xml:space="preserve">
28/01/21
6814
O/c/20
Nov=380 Due=4240
Paid in janu/21</t>
        </r>
      </text>
    </comment>
    <comment ref="AC133" authorId="0">
      <text>
        <r>
          <rPr>
            <b/>
            <sz val="9"/>
            <color indexed="81"/>
            <rFont val="Tahoma"/>
            <family val="2"/>
          </rPr>
          <t>Windows User:</t>
        </r>
        <r>
          <rPr>
            <sz val="9"/>
            <color indexed="81"/>
            <rFont val="Tahoma"/>
            <family val="2"/>
          </rPr>
          <t xml:space="preserve">
28/01/21
6814
O/c/20
Nov=380 Due=4240
Paid in janu/21</t>
        </r>
      </text>
    </comment>
    <comment ref="AM133" authorId="0">
      <text>
        <r>
          <rPr>
            <b/>
            <sz val="9"/>
            <color indexed="81"/>
            <rFont val="Tahoma"/>
            <family val="2"/>
          </rPr>
          <t>Windows User:</t>
        </r>
        <r>
          <rPr>
            <sz val="9"/>
            <color indexed="81"/>
            <rFont val="Tahoma"/>
            <family val="2"/>
          </rPr>
          <t xml:space="preserve">
07/06/21
6815
4,000/-</t>
        </r>
      </text>
    </comment>
    <comment ref="K134" authorId="0">
      <text>
        <r>
          <rPr>
            <b/>
            <sz val="9"/>
            <color indexed="81"/>
            <rFont val="Tahoma"/>
            <family val="2"/>
          </rPr>
          <t>Windows User:</t>
        </r>
        <r>
          <rPr>
            <sz val="9"/>
            <color indexed="81"/>
            <rFont val="Tahoma"/>
            <family val="2"/>
          </rPr>
          <t xml:space="preserve">
14/09/2020
7,500/-</t>
        </r>
      </text>
    </comment>
    <comment ref="M134" authorId="0">
      <text>
        <r>
          <rPr>
            <b/>
            <sz val="9"/>
            <color indexed="81"/>
            <rFont val="Tahoma"/>
            <family val="2"/>
          </rPr>
          <t>Windows User:</t>
        </r>
        <r>
          <rPr>
            <sz val="9"/>
            <color indexed="81"/>
            <rFont val="Tahoma"/>
            <family val="2"/>
          </rPr>
          <t xml:space="preserve">
14/09/2020
7,500/-</t>
        </r>
      </text>
    </comment>
    <comment ref="O134" authorId="0">
      <text>
        <r>
          <rPr>
            <b/>
            <sz val="9"/>
            <color indexed="81"/>
            <rFont val="Tahoma"/>
            <family val="2"/>
          </rPr>
          <t>Windows User:</t>
        </r>
        <r>
          <rPr>
            <sz val="9"/>
            <color indexed="81"/>
            <rFont val="Tahoma"/>
            <family val="2"/>
          </rPr>
          <t xml:space="preserve">
14/09/2020
7,500/-</t>
        </r>
      </text>
    </comment>
    <comment ref="W134" authorId="0">
      <text>
        <r>
          <rPr>
            <b/>
            <sz val="9"/>
            <color indexed="81"/>
            <rFont val="Tahoma"/>
            <family val="2"/>
          </rPr>
          <t>Windows User:</t>
        </r>
        <r>
          <rPr>
            <sz val="9"/>
            <color indexed="81"/>
            <rFont val="Tahoma"/>
            <family val="2"/>
          </rPr>
          <t xml:space="preserve">
20/12/2020
40670
Oct to Dec/20
Paid in Dec/20</t>
        </r>
      </text>
    </comment>
    <comment ref="Y134" authorId="0">
      <text>
        <r>
          <rPr>
            <b/>
            <sz val="9"/>
            <color indexed="81"/>
            <rFont val="Tahoma"/>
            <family val="2"/>
          </rPr>
          <t>Windows User:</t>
        </r>
        <r>
          <rPr>
            <sz val="9"/>
            <color indexed="81"/>
            <rFont val="Tahoma"/>
            <family val="2"/>
          </rPr>
          <t xml:space="preserve">
20/12/2020
40670
Oct to Dec/20
Paid in Dec/20</t>
        </r>
      </text>
    </comment>
    <comment ref="AA134" authorId="0">
      <text>
        <r>
          <rPr>
            <b/>
            <sz val="9"/>
            <color indexed="81"/>
            <rFont val="Tahoma"/>
            <family val="2"/>
          </rPr>
          <t>Windows User:</t>
        </r>
        <r>
          <rPr>
            <sz val="9"/>
            <color indexed="81"/>
            <rFont val="Tahoma"/>
            <family val="2"/>
          </rPr>
          <t xml:space="preserve">
20/12/2020
40670
Oct to Dec/20
Paid in Dec/20</t>
        </r>
      </text>
    </comment>
    <comment ref="AC134" authorId="0">
      <text>
        <r>
          <rPr>
            <b/>
            <sz val="9"/>
            <color indexed="81"/>
            <rFont val="Tahoma"/>
            <family val="2"/>
          </rPr>
          <t>Windows User:</t>
        </r>
        <r>
          <rPr>
            <sz val="9"/>
            <color indexed="81"/>
            <rFont val="Tahoma"/>
            <family val="2"/>
          </rPr>
          <t xml:space="preserve">
27/01/2021
6806
Janu/21</t>
        </r>
      </text>
    </comment>
    <comment ref="AM134" authorId="0">
      <text>
        <r>
          <rPr>
            <b/>
            <sz val="9"/>
            <color indexed="81"/>
            <rFont val="Tahoma"/>
            <family val="2"/>
          </rPr>
          <t>Windows User:</t>
        </r>
        <r>
          <rPr>
            <sz val="9"/>
            <color indexed="81"/>
            <rFont val="Tahoma"/>
            <family val="2"/>
          </rPr>
          <t xml:space="preserve">
06/06/21
6839
Feb/21 to May/21
O/fee due=8000/-</t>
        </r>
      </text>
    </comment>
    <comment ref="B135" authorId="0">
      <text>
        <r>
          <rPr>
            <b/>
            <sz val="9"/>
            <color indexed="81"/>
            <rFont val="Tahoma"/>
            <family val="2"/>
          </rPr>
          <t>Windows User:</t>
        </r>
        <r>
          <rPr>
            <sz val="9"/>
            <color indexed="81"/>
            <rFont val="Tahoma"/>
            <family val="2"/>
          </rPr>
          <t xml:space="preserve">
Note-149
Less=2,000/-
Opening to Cliosing Period</t>
        </r>
      </text>
    </comment>
    <comment ref="G135" authorId="0">
      <text>
        <r>
          <rPr>
            <b/>
            <sz val="9"/>
            <color indexed="81"/>
            <rFont val="Tahoma"/>
            <family val="2"/>
          </rPr>
          <t xml:space="preserve">Windows User:
</t>
        </r>
        <r>
          <rPr>
            <sz val="9"/>
            <color indexed="81"/>
            <rFont val="Tahoma"/>
            <family val="2"/>
          </rPr>
          <t xml:space="preserve">Note-149
Less=1,000/-
Opening to Clossing Period
Meeting=20/10/2020
</t>
        </r>
      </text>
    </comment>
    <comment ref="K135" authorId="0">
      <text>
        <r>
          <rPr>
            <b/>
            <sz val="9"/>
            <color indexed="81"/>
            <rFont val="Tahoma"/>
            <family val="2"/>
          </rPr>
          <t>Windows User:</t>
        </r>
        <r>
          <rPr>
            <sz val="9"/>
            <color indexed="81"/>
            <rFont val="Tahoma"/>
            <family val="2"/>
          </rPr>
          <t xml:space="preserve">
14/09/2020
7,500/-</t>
        </r>
      </text>
    </comment>
    <comment ref="M135" authorId="0">
      <text>
        <r>
          <rPr>
            <b/>
            <sz val="9"/>
            <color indexed="81"/>
            <rFont val="Tahoma"/>
            <family val="2"/>
          </rPr>
          <t>Windows User:</t>
        </r>
        <r>
          <rPr>
            <sz val="9"/>
            <color indexed="81"/>
            <rFont val="Tahoma"/>
            <family val="2"/>
          </rPr>
          <t xml:space="preserve">
14/09/2020
7,500/-</t>
        </r>
      </text>
    </comment>
    <comment ref="O135" authorId="0">
      <text>
        <r>
          <rPr>
            <b/>
            <sz val="9"/>
            <color indexed="81"/>
            <rFont val="Tahoma"/>
            <family val="2"/>
          </rPr>
          <t>Windows User:</t>
        </r>
        <r>
          <rPr>
            <sz val="9"/>
            <color indexed="81"/>
            <rFont val="Tahoma"/>
            <family val="2"/>
          </rPr>
          <t xml:space="preserve">
14/09/2020
7,500/-</t>
        </r>
      </text>
    </comment>
    <comment ref="Q135" authorId="0">
      <text>
        <r>
          <rPr>
            <b/>
            <sz val="9"/>
            <color indexed="81"/>
            <rFont val="Tahoma"/>
            <family val="2"/>
          </rPr>
          <t>Windows User:</t>
        </r>
        <r>
          <rPr>
            <sz val="9"/>
            <color indexed="81"/>
            <rFont val="Tahoma"/>
            <family val="2"/>
          </rPr>
          <t xml:space="preserve">
26/01/21
6889
O/fee 8000
Dec/21
Paid in Janu/21</t>
        </r>
      </text>
    </comment>
    <comment ref="W135" authorId="0">
      <text>
        <r>
          <rPr>
            <b/>
            <sz val="9"/>
            <color indexed="81"/>
            <rFont val="Tahoma"/>
            <family val="2"/>
          </rPr>
          <t>Windows User:</t>
        </r>
        <r>
          <rPr>
            <sz val="9"/>
            <color indexed="81"/>
            <rFont val="Tahoma"/>
            <family val="2"/>
          </rPr>
          <t xml:space="preserve">
05/11/2020
6886
Oct/2020
Paid in Nov
</t>
        </r>
      </text>
    </comment>
    <comment ref="Y135" authorId="0">
      <text>
        <r>
          <rPr>
            <b/>
            <sz val="9"/>
            <color indexed="81"/>
            <rFont val="Tahoma"/>
            <family val="2"/>
          </rPr>
          <t>Windows User:</t>
        </r>
        <r>
          <rPr>
            <sz val="9"/>
            <color indexed="81"/>
            <rFont val="Tahoma"/>
            <family val="2"/>
          </rPr>
          <t xml:space="preserve">
05/11/2020
6886
Oct/2020
01/12/2020
6887
Nov/20
Paid in Dec/20</t>
        </r>
      </text>
    </comment>
    <comment ref="AA135" authorId="0">
      <text>
        <r>
          <rPr>
            <b/>
            <sz val="9"/>
            <color indexed="81"/>
            <rFont val="Tahoma"/>
            <family val="2"/>
          </rPr>
          <t>Windows User:</t>
        </r>
        <r>
          <rPr>
            <sz val="9"/>
            <color indexed="81"/>
            <rFont val="Tahoma"/>
            <family val="2"/>
          </rPr>
          <t xml:space="preserve">
01/12/20
6887
Nov/20
26/01/21
6889
O/fee 8000
Dec/21
Paid in Janu/21</t>
        </r>
      </text>
    </comment>
    <comment ref="AC135" authorId="0">
      <text>
        <r>
          <rPr>
            <b/>
            <sz val="9"/>
            <color indexed="81"/>
            <rFont val="Tahoma"/>
            <family val="2"/>
          </rPr>
          <t>Windows User:</t>
        </r>
        <r>
          <rPr>
            <sz val="9"/>
            <color indexed="81"/>
            <rFont val="Tahoma"/>
            <family val="2"/>
          </rPr>
          <t xml:space="preserve">
26/01/21
6889
O/fee 8000
Dec/21
Paid in Janu/21</t>
        </r>
      </text>
    </comment>
    <comment ref="AG135" authorId="0">
      <text>
        <r>
          <rPr>
            <b/>
            <sz val="9"/>
            <color indexed="81"/>
            <rFont val="Tahoma"/>
            <family val="2"/>
          </rPr>
          <t>Windows User:</t>
        </r>
        <r>
          <rPr>
            <sz val="9"/>
            <color indexed="81"/>
            <rFont val="Tahoma"/>
            <family val="2"/>
          </rPr>
          <t xml:space="preserve">
08/03/21
6890/91
Janu/21 + Feb/21
31/03/2021
6892
</t>
        </r>
      </text>
    </comment>
    <comment ref="AM135" authorId="0">
      <text>
        <r>
          <rPr>
            <b/>
            <sz val="9"/>
            <color indexed="81"/>
            <rFont val="Tahoma"/>
            <family val="2"/>
          </rPr>
          <t>Windows User:</t>
        </r>
        <r>
          <rPr>
            <sz val="9"/>
            <color indexed="81"/>
            <rFont val="Tahoma"/>
            <family val="2"/>
          </rPr>
          <t xml:space="preserve">
06/06/21
6893
April21</t>
        </r>
      </text>
    </comment>
    <comment ref="K136" authorId="0">
      <text>
        <r>
          <rPr>
            <b/>
            <sz val="9"/>
            <color indexed="81"/>
            <rFont val="Tahoma"/>
            <family val="2"/>
          </rPr>
          <t>Windows User:</t>
        </r>
        <r>
          <rPr>
            <sz val="9"/>
            <color indexed="81"/>
            <rFont val="Tahoma"/>
            <family val="2"/>
          </rPr>
          <t xml:space="preserve">
14/09/2020
7,500/-</t>
        </r>
      </text>
    </comment>
    <comment ref="M136" authorId="0">
      <text>
        <r>
          <rPr>
            <b/>
            <sz val="9"/>
            <color indexed="81"/>
            <rFont val="Tahoma"/>
            <family val="2"/>
          </rPr>
          <t>Windows User:</t>
        </r>
        <r>
          <rPr>
            <sz val="9"/>
            <color indexed="81"/>
            <rFont val="Tahoma"/>
            <family val="2"/>
          </rPr>
          <t xml:space="preserve">
14/09/2020
7,500/-</t>
        </r>
      </text>
    </comment>
    <comment ref="O136" authorId="0">
      <text>
        <r>
          <rPr>
            <b/>
            <sz val="9"/>
            <color indexed="81"/>
            <rFont val="Tahoma"/>
            <family val="2"/>
          </rPr>
          <t>Windows User:</t>
        </r>
        <r>
          <rPr>
            <sz val="9"/>
            <color indexed="81"/>
            <rFont val="Tahoma"/>
            <family val="2"/>
          </rPr>
          <t xml:space="preserve">
14/09/2020
7,500/-</t>
        </r>
      </text>
    </comment>
    <comment ref="Q136" authorId="0">
      <text>
        <r>
          <rPr>
            <b/>
            <sz val="9"/>
            <color indexed="81"/>
            <rFont val="Tahoma"/>
            <family val="2"/>
          </rPr>
          <t>Windows User:</t>
        </r>
        <r>
          <rPr>
            <sz val="9"/>
            <color indexed="81"/>
            <rFont val="Tahoma"/>
            <family val="2"/>
          </rPr>
          <t xml:space="preserve">
27/01/2021
40912
O/fee=8000
Oct=4620
Nov=380 Due=4240
Paid in janu/21</t>
        </r>
      </text>
    </comment>
    <comment ref="W136" authorId="0">
      <text>
        <r>
          <rPr>
            <b/>
            <sz val="9"/>
            <color indexed="81"/>
            <rFont val="Tahoma"/>
            <family val="2"/>
          </rPr>
          <t>Windows User:</t>
        </r>
        <r>
          <rPr>
            <sz val="9"/>
            <color indexed="81"/>
            <rFont val="Tahoma"/>
            <family val="2"/>
          </rPr>
          <t xml:space="preserve">
27/01/2021
40912
O/fee=8000
Oct=4620
Nov=380 Due=4240
Paid in janu/21</t>
        </r>
      </text>
    </comment>
    <comment ref="AC136" authorId="0">
      <text>
        <r>
          <rPr>
            <b/>
            <sz val="9"/>
            <color indexed="81"/>
            <rFont val="Tahoma"/>
            <family val="2"/>
          </rPr>
          <t>Windows User:</t>
        </r>
        <r>
          <rPr>
            <sz val="9"/>
            <color indexed="81"/>
            <rFont val="Tahoma"/>
            <family val="2"/>
          </rPr>
          <t xml:space="preserve">
27/01/2021
40912
O/fee=8000
Oct=4620
Nov=380 Due=4240
Paid in janu/21</t>
        </r>
      </text>
    </comment>
    <comment ref="AM136" authorId="0">
      <text>
        <r>
          <rPr>
            <b/>
            <sz val="9"/>
            <color indexed="81"/>
            <rFont val="Tahoma"/>
            <family val="2"/>
          </rPr>
          <t>Windows User:</t>
        </r>
        <r>
          <rPr>
            <sz val="9"/>
            <color indexed="81"/>
            <rFont val="Tahoma"/>
            <family val="2"/>
          </rPr>
          <t xml:space="preserve">
09/06/21
Nov=4240
Dec/20=760 Due=3860</t>
        </r>
      </text>
    </comment>
    <comment ref="K137" authorId="0">
      <text>
        <r>
          <rPr>
            <b/>
            <sz val="9"/>
            <color indexed="81"/>
            <rFont val="Tahoma"/>
            <family val="2"/>
          </rPr>
          <t>Windows User:</t>
        </r>
        <r>
          <rPr>
            <sz val="9"/>
            <color indexed="81"/>
            <rFont val="Tahoma"/>
            <family val="2"/>
          </rPr>
          <t xml:space="preserve">
14/09/2020
7,500/-</t>
        </r>
      </text>
    </comment>
    <comment ref="M137" authorId="0">
      <text>
        <r>
          <rPr>
            <b/>
            <sz val="9"/>
            <color indexed="81"/>
            <rFont val="Tahoma"/>
            <family val="2"/>
          </rPr>
          <t>Windows User:</t>
        </r>
        <r>
          <rPr>
            <sz val="9"/>
            <color indexed="81"/>
            <rFont val="Tahoma"/>
            <family val="2"/>
          </rPr>
          <t xml:space="preserve">
14/09/2020
7,500/-</t>
        </r>
      </text>
    </comment>
    <comment ref="O137" authorId="0">
      <text>
        <r>
          <rPr>
            <b/>
            <sz val="9"/>
            <color indexed="81"/>
            <rFont val="Tahoma"/>
            <family val="2"/>
          </rPr>
          <t>Windows User:</t>
        </r>
        <r>
          <rPr>
            <sz val="9"/>
            <color indexed="81"/>
            <rFont val="Tahoma"/>
            <family val="2"/>
          </rPr>
          <t xml:space="preserve">
14/09/2020
7,500/-</t>
        </r>
      </text>
    </comment>
    <comment ref="Q137" authorId="0">
      <text>
        <r>
          <rPr>
            <b/>
            <sz val="9"/>
            <color indexed="81"/>
            <rFont val="Tahoma"/>
            <family val="2"/>
          </rPr>
          <t>Windows User:</t>
        </r>
        <r>
          <rPr>
            <sz val="9"/>
            <color indexed="81"/>
            <rFont val="Tahoma"/>
            <family val="2"/>
          </rPr>
          <t xml:space="preserve">
26/01/21
6478
O/fee
Oct to Janu/21
Paid in Janu/21</t>
        </r>
      </text>
    </comment>
    <comment ref="W137" authorId="0">
      <text>
        <r>
          <rPr>
            <b/>
            <sz val="9"/>
            <color indexed="81"/>
            <rFont val="Tahoma"/>
            <family val="2"/>
          </rPr>
          <t>Windows User:</t>
        </r>
        <r>
          <rPr>
            <sz val="9"/>
            <color indexed="81"/>
            <rFont val="Tahoma"/>
            <family val="2"/>
          </rPr>
          <t xml:space="preserve">
26/01/21
6478
O/fee
Oct to Janu/21
Paid in Janu/21</t>
        </r>
      </text>
    </comment>
    <comment ref="Y137" authorId="0">
      <text>
        <r>
          <rPr>
            <b/>
            <sz val="9"/>
            <color indexed="81"/>
            <rFont val="Tahoma"/>
            <family val="2"/>
          </rPr>
          <t>Windows User:</t>
        </r>
        <r>
          <rPr>
            <sz val="9"/>
            <color indexed="81"/>
            <rFont val="Tahoma"/>
            <family val="2"/>
          </rPr>
          <t xml:space="preserve">
26/01/21
6478
O/fee
Oct to Janu/21
Paid in Janu/21</t>
        </r>
      </text>
    </comment>
    <comment ref="AA137" authorId="0">
      <text>
        <r>
          <rPr>
            <b/>
            <sz val="9"/>
            <color indexed="81"/>
            <rFont val="Tahoma"/>
            <family val="2"/>
          </rPr>
          <t>Windows User:</t>
        </r>
        <r>
          <rPr>
            <sz val="9"/>
            <color indexed="81"/>
            <rFont val="Tahoma"/>
            <family val="2"/>
          </rPr>
          <t xml:space="preserve">
26/01/21
6478
O/fee
Oct to Janu/21
Paid in Janu/21</t>
        </r>
      </text>
    </comment>
    <comment ref="AC137" authorId="0">
      <text>
        <r>
          <rPr>
            <b/>
            <sz val="9"/>
            <color indexed="81"/>
            <rFont val="Tahoma"/>
            <family val="2"/>
          </rPr>
          <t>Windows User:</t>
        </r>
        <r>
          <rPr>
            <sz val="9"/>
            <color indexed="81"/>
            <rFont val="Tahoma"/>
            <family val="2"/>
          </rPr>
          <t xml:space="preserve">
26/01/21
6478
O/fee
Oct to Janu/21
Paid in Janu/21</t>
        </r>
      </text>
    </comment>
    <comment ref="AK137" authorId="0">
      <text>
        <r>
          <rPr>
            <b/>
            <sz val="9"/>
            <color indexed="81"/>
            <rFont val="Tahoma"/>
            <family val="2"/>
          </rPr>
          <t>Windows User:</t>
        </r>
        <r>
          <rPr>
            <sz val="9"/>
            <color indexed="81"/>
            <rFont val="Tahoma"/>
            <family val="2"/>
          </rPr>
          <t xml:space="preserve">
24/05/21
6479
Up to May/21</t>
        </r>
      </text>
    </comment>
    <comment ref="E138" authorId="0">
      <text>
        <r>
          <rPr>
            <b/>
            <sz val="9"/>
            <color indexed="81"/>
            <rFont val="Tahoma"/>
            <family val="2"/>
          </rPr>
          <t>Windows User:</t>
        </r>
        <r>
          <rPr>
            <sz val="9"/>
            <color indexed="81"/>
            <rFont val="Tahoma"/>
            <family val="2"/>
          </rPr>
          <t xml:space="preserve">
Note-149
Less-2600
Mettimg-20/10/2020
Total less 6600/=</t>
        </r>
      </text>
    </comment>
    <comment ref="G138" authorId="0">
      <text>
        <r>
          <rPr>
            <b/>
            <sz val="9"/>
            <color indexed="81"/>
            <rFont val="Tahoma"/>
            <family val="2"/>
          </rPr>
          <t>Windows User:</t>
        </r>
        <r>
          <rPr>
            <sz val="9"/>
            <color indexed="81"/>
            <rFont val="Tahoma"/>
            <family val="2"/>
          </rPr>
          <t xml:space="preserve">
Less-4,000/-
Note-149
Less-2600
Mettimg-20/10/2020
Total less 6600/=</t>
        </r>
      </text>
    </comment>
    <comment ref="K138" authorId="0">
      <text>
        <r>
          <rPr>
            <b/>
            <sz val="9"/>
            <color indexed="81"/>
            <rFont val="Tahoma"/>
            <family val="2"/>
          </rPr>
          <t>Windows User:</t>
        </r>
        <r>
          <rPr>
            <sz val="9"/>
            <color indexed="81"/>
            <rFont val="Tahoma"/>
            <family val="2"/>
          </rPr>
          <t xml:space="preserve">
15/09/2020
10,000/-</t>
        </r>
      </text>
    </comment>
    <comment ref="M138" authorId="0">
      <text>
        <r>
          <rPr>
            <b/>
            <sz val="9"/>
            <color indexed="81"/>
            <rFont val="Tahoma"/>
            <family val="2"/>
          </rPr>
          <t>Windows User:</t>
        </r>
        <r>
          <rPr>
            <sz val="9"/>
            <color indexed="81"/>
            <rFont val="Tahoma"/>
            <family val="2"/>
          </rPr>
          <t xml:space="preserve">
15/09/2020
10,000/-</t>
        </r>
      </text>
    </comment>
    <comment ref="O138" authorId="0">
      <text>
        <r>
          <rPr>
            <b/>
            <sz val="9"/>
            <color indexed="81"/>
            <rFont val="Tahoma"/>
            <family val="2"/>
          </rPr>
          <t>Windows User:</t>
        </r>
        <r>
          <rPr>
            <sz val="9"/>
            <color indexed="81"/>
            <rFont val="Tahoma"/>
            <family val="2"/>
          </rPr>
          <t xml:space="preserve">
15/09/2020
10,000/-</t>
        </r>
      </text>
    </comment>
    <comment ref="Q138" authorId="0">
      <text>
        <r>
          <rPr>
            <b/>
            <sz val="9"/>
            <color indexed="81"/>
            <rFont val="Tahoma"/>
            <family val="2"/>
          </rPr>
          <t>Windows User:</t>
        </r>
        <r>
          <rPr>
            <sz val="9"/>
            <color indexed="81"/>
            <rFont val="Tahoma"/>
            <family val="2"/>
          </rPr>
          <t xml:space="preserve">
15/09/2020
10,000/-</t>
        </r>
      </text>
    </comment>
    <comment ref="K139" authorId="0">
      <text>
        <r>
          <rPr>
            <b/>
            <sz val="9"/>
            <color indexed="81"/>
            <rFont val="Tahoma"/>
            <family val="2"/>
          </rPr>
          <t>Windows User:</t>
        </r>
        <r>
          <rPr>
            <sz val="9"/>
            <color indexed="81"/>
            <rFont val="Tahoma"/>
            <family val="2"/>
          </rPr>
          <t xml:space="preserve">
15/09/2020
7,500/-</t>
        </r>
      </text>
    </comment>
    <comment ref="M139" authorId="0">
      <text>
        <r>
          <rPr>
            <b/>
            <sz val="9"/>
            <color indexed="81"/>
            <rFont val="Tahoma"/>
            <family val="2"/>
          </rPr>
          <t>Windows User:</t>
        </r>
        <r>
          <rPr>
            <sz val="9"/>
            <color indexed="81"/>
            <rFont val="Tahoma"/>
            <family val="2"/>
          </rPr>
          <t xml:space="preserve">
15/09/2020
7,500/-</t>
        </r>
      </text>
    </comment>
    <comment ref="O139" authorId="0">
      <text>
        <r>
          <rPr>
            <b/>
            <sz val="9"/>
            <color indexed="81"/>
            <rFont val="Tahoma"/>
            <family val="2"/>
          </rPr>
          <t>Windows User:</t>
        </r>
        <r>
          <rPr>
            <sz val="9"/>
            <color indexed="81"/>
            <rFont val="Tahoma"/>
            <family val="2"/>
          </rPr>
          <t xml:space="preserve">
15/09/2020
7,500/-</t>
        </r>
      </text>
    </comment>
    <comment ref="U139" authorId="0">
      <text>
        <r>
          <rPr>
            <b/>
            <sz val="9"/>
            <color indexed="81"/>
            <rFont val="Tahoma"/>
            <family val="2"/>
          </rPr>
          <t>Windows User:</t>
        </r>
        <r>
          <rPr>
            <sz val="9"/>
            <color indexed="81"/>
            <rFont val="Tahoma"/>
            <family val="2"/>
          </rPr>
          <t xml:space="preserve">
08/11/2020
5258
Oct + Nov/20
O/fee
Paid to Nov/2020</t>
        </r>
      </text>
    </comment>
    <comment ref="W139" authorId="0">
      <text>
        <r>
          <rPr>
            <b/>
            <sz val="9"/>
            <color indexed="81"/>
            <rFont val="Tahoma"/>
            <family val="2"/>
          </rPr>
          <t>Windows User:</t>
        </r>
        <r>
          <rPr>
            <sz val="9"/>
            <color indexed="81"/>
            <rFont val="Tahoma"/>
            <family val="2"/>
          </rPr>
          <t xml:space="preserve">
08/11/2020
5258
Oct + Nov/20
O/fee
Paid to Nov/2020</t>
        </r>
      </text>
    </comment>
    <comment ref="Y139" authorId="0">
      <text>
        <r>
          <rPr>
            <b/>
            <sz val="9"/>
            <color indexed="81"/>
            <rFont val="Tahoma"/>
            <family val="2"/>
          </rPr>
          <t>Windows User:</t>
        </r>
        <r>
          <rPr>
            <sz val="9"/>
            <color indexed="81"/>
            <rFont val="Tahoma"/>
            <family val="2"/>
          </rPr>
          <t xml:space="preserve">
08/11/2020
5258
Oct + Nov/20
O/fee</t>
        </r>
      </text>
    </comment>
    <comment ref="AA139" authorId="0">
      <text>
        <r>
          <rPr>
            <b/>
            <sz val="9"/>
            <color indexed="81"/>
            <rFont val="Tahoma"/>
            <family val="2"/>
          </rPr>
          <t>Windows User:</t>
        </r>
        <r>
          <rPr>
            <sz val="9"/>
            <color indexed="81"/>
            <rFont val="Tahoma"/>
            <family val="2"/>
          </rPr>
          <t xml:space="preserve">
09/01/2021
5259
Dec + Janu/21
Paid in Janu/21</t>
        </r>
      </text>
    </comment>
    <comment ref="AC139" authorId="0">
      <text>
        <r>
          <rPr>
            <b/>
            <sz val="9"/>
            <color indexed="81"/>
            <rFont val="Tahoma"/>
            <family val="2"/>
          </rPr>
          <t>Windows User:</t>
        </r>
        <r>
          <rPr>
            <sz val="9"/>
            <color indexed="81"/>
            <rFont val="Tahoma"/>
            <family val="2"/>
          </rPr>
          <t xml:space="preserve">
09/01/2021
5259
Dec + Janu/21
Paid in Janu/21</t>
        </r>
      </text>
    </comment>
    <comment ref="AG139" authorId="0">
      <text>
        <r>
          <rPr>
            <b/>
            <sz val="9"/>
            <color indexed="81"/>
            <rFont val="Tahoma"/>
            <family val="2"/>
          </rPr>
          <t>Windows User:</t>
        </r>
        <r>
          <rPr>
            <sz val="9"/>
            <color indexed="81"/>
            <rFont val="Tahoma"/>
            <family val="2"/>
          </rPr>
          <t xml:space="preserve">
08/03/21
5260</t>
        </r>
      </text>
    </comment>
    <comment ref="AK139" authorId="0">
      <text>
        <r>
          <rPr>
            <b/>
            <sz val="9"/>
            <color indexed="81"/>
            <rFont val="Tahoma"/>
            <family val="2"/>
          </rPr>
          <t>Windows User:</t>
        </r>
        <r>
          <rPr>
            <sz val="9"/>
            <color indexed="81"/>
            <rFont val="Tahoma"/>
            <family val="2"/>
          </rPr>
          <t xml:space="preserve">
03/05/21
5261
April + May/21</t>
        </r>
      </text>
    </comment>
    <comment ref="K140" authorId="0">
      <text>
        <r>
          <rPr>
            <b/>
            <sz val="9"/>
            <color indexed="81"/>
            <rFont val="Tahoma"/>
            <family val="2"/>
          </rPr>
          <t>Windows User:</t>
        </r>
        <r>
          <rPr>
            <sz val="9"/>
            <color indexed="81"/>
            <rFont val="Tahoma"/>
            <family val="2"/>
          </rPr>
          <t xml:space="preserve">
15/09/2020
7,500/-</t>
        </r>
      </text>
    </comment>
    <comment ref="M140" authorId="0">
      <text>
        <r>
          <rPr>
            <b/>
            <sz val="9"/>
            <color indexed="81"/>
            <rFont val="Tahoma"/>
            <family val="2"/>
          </rPr>
          <t>Windows User:</t>
        </r>
        <r>
          <rPr>
            <sz val="9"/>
            <color indexed="81"/>
            <rFont val="Tahoma"/>
            <family val="2"/>
          </rPr>
          <t xml:space="preserve">
15/09/2020
7,500/-</t>
        </r>
      </text>
    </comment>
    <comment ref="O140" authorId="0">
      <text>
        <r>
          <rPr>
            <b/>
            <sz val="9"/>
            <color indexed="81"/>
            <rFont val="Tahoma"/>
            <family val="2"/>
          </rPr>
          <t>Windows User:</t>
        </r>
        <r>
          <rPr>
            <sz val="9"/>
            <color indexed="81"/>
            <rFont val="Tahoma"/>
            <family val="2"/>
          </rPr>
          <t xml:space="preserve">
15/09/2020
7,500/-</t>
        </r>
      </text>
    </comment>
    <comment ref="Q140" authorId="0">
      <text>
        <r>
          <rPr>
            <b/>
            <sz val="9"/>
            <color indexed="81"/>
            <rFont val="Tahoma"/>
            <family val="2"/>
          </rPr>
          <t>Windows User:</t>
        </r>
        <r>
          <rPr>
            <sz val="9"/>
            <color indexed="81"/>
            <rFont val="Tahoma"/>
            <family val="2"/>
          </rPr>
          <t xml:space="preserve">
11/10/20
5306
</t>
        </r>
        <r>
          <rPr>
            <b/>
            <sz val="9"/>
            <color indexed="10"/>
            <rFont val="Tahoma"/>
            <family val="2"/>
          </rPr>
          <t>O/fee=6000
Due=2000</t>
        </r>
        <r>
          <rPr>
            <sz val="9"/>
            <color indexed="81"/>
            <rFont val="Tahoma"/>
            <family val="2"/>
          </rPr>
          <t xml:space="preserve">
10/12/2020
5307
O/fee=2,000/-
Nov/20
Paid in Dec/20</t>
        </r>
      </text>
    </comment>
    <comment ref="W140" authorId="0">
      <text>
        <r>
          <rPr>
            <b/>
            <sz val="9"/>
            <color indexed="81"/>
            <rFont val="Tahoma"/>
            <family val="2"/>
          </rPr>
          <t>Windows User:</t>
        </r>
        <r>
          <rPr>
            <sz val="9"/>
            <color indexed="81"/>
            <rFont val="Tahoma"/>
            <family val="2"/>
          </rPr>
          <t xml:space="preserve">
11/10/20
5306
O/fee=6000 Due=2000
Oct-4620</t>
        </r>
      </text>
    </comment>
    <comment ref="Y140" authorId="0">
      <text>
        <r>
          <rPr>
            <b/>
            <sz val="9"/>
            <color indexed="81"/>
            <rFont val="Tahoma"/>
            <family val="2"/>
          </rPr>
          <t>Windows User:</t>
        </r>
        <r>
          <rPr>
            <sz val="9"/>
            <color indexed="81"/>
            <rFont val="Tahoma"/>
            <family val="2"/>
          </rPr>
          <t xml:space="preserve">
10/12/2020
5307
O/fee=2,000/-
Nov/20
Paid in Dec/20</t>
        </r>
      </text>
    </comment>
    <comment ref="AA140" authorId="0">
      <text>
        <r>
          <rPr>
            <b/>
            <sz val="9"/>
            <color indexed="81"/>
            <rFont val="Tahoma"/>
            <family val="2"/>
          </rPr>
          <t>Windows User:</t>
        </r>
        <r>
          <rPr>
            <sz val="9"/>
            <color indexed="81"/>
            <rFont val="Tahoma"/>
            <family val="2"/>
          </rPr>
          <t xml:space="preserve">
10/12/2020
5307
O/fee=2,000/-
Nov/20
Paid in Dec/20
27/01/2021
5308
Dec + Janu/21
Paid in Janu/21</t>
        </r>
      </text>
    </comment>
    <comment ref="AC140" authorId="0">
      <text>
        <r>
          <rPr>
            <b/>
            <sz val="9"/>
            <color indexed="81"/>
            <rFont val="Tahoma"/>
            <family val="2"/>
          </rPr>
          <t>Windows User:</t>
        </r>
        <r>
          <rPr>
            <sz val="9"/>
            <color indexed="81"/>
            <rFont val="Tahoma"/>
            <family val="2"/>
          </rPr>
          <t xml:space="preserve">
27/01/2021
5308
Dec + Janu/21
Paid in Janu/21</t>
        </r>
      </text>
    </comment>
    <comment ref="AM140" authorId="0">
      <text>
        <r>
          <rPr>
            <b/>
            <sz val="9"/>
            <color indexed="81"/>
            <rFont val="Tahoma"/>
            <family val="2"/>
          </rPr>
          <t>Windows User:</t>
        </r>
        <r>
          <rPr>
            <sz val="9"/>
            <color indexed="81"/>
            <rFont val="Tahoma"/>
            <family val="2"/>
          </rPr>
          <t xml:space="preserve">
07/06/21
5309
Up to May/21</t>
        </r>
      </text>
    </comment>
    <comment ref="K141" authorId="0">
      <text>
        <r>
          <rPr>
            <b/>
            <sz val="9"/>
            <color indexed="81"/>
            <rFont val="Tahoma"/>
            <family val="2"/>
          </rPr>
          <t>Windows User:</t>
        </r>
        <r>
          <rPr>
            <sz val="9"/>
            <color indexed="81"/>
            <rFont val="Tahoma"/>
            <family val="2"/>
          </rPr>
          <t xml:space="preserve">
15/09/2020
7,500/-</t>
        </r>
      </text>
    </comment>
    <comment ref="M141" authorId="0">
      <text>
        <r>
          <rPr>
            <b/>
            <sz val="9"/>
            <color indexed="81"/>
            <rFont val="Tahoma"/>
            <family val="2"/>
          </rPr>
          <t>Windows User:</t>
        </r>
        <r>
          <rPr>
            <sz val="9"/>
            <color indexed="81"/>
            <rFont val="Tahoma"/>
            <family val="2"/>
          </rPr>
          <t xml:space="preserve">
15/09/2020
7,500/-</t>
        </r>
      </text>
    </comment>
    <comment ref="O141" authorId="0">
      <text>
        <r>
          <rPr>
            <b/>
            <sz val="9"/>
            <color indexed="81"/>
            <rFont val="Tahoma"/>
            <family val="2"/>
          </rPr>
          <t>Windows User:</t>
        </r>
        <r>
          <rPr>
            <sz val="9"/>
            <color indexed="81"/>
            <rFont val="Tahoma"/>
            <family val="2"/>
          </rPr>
          <t xml:space="preserve">
15/09/2020
7,500/-</t>
        </r>
      </text>
    </comment>
    <comment ref="Q141" authorId="0">
      <text>
        <r>
          <rPr>
            <b/>
            <sz val="9"/>
            <color indexed="81"/>
            <rFont val="Tahoma"/>
            <family val="2"/>
          </rPr>
          <t>Windows User:</t>
        </r>
        <r>
          <rPr>
            <sz val="9"/>
            <color indexed="81"/>
            <rFont val="Tahoma"/>
            <family val="2"/>
          </rPr>
          <t xml:space="preserve">
08/10/20
5336
Paid to Oct/20</t>
        </r>
      </text>
    </comment>
    <comment ref="W141" authorId="0">
      <text>
        <r>
          <rPr>
            <b/>
            <sz val="9"/>
            <color indexed="81"/>
            <rFont val="Tahoma"/>
            <family val="2"/>
          </rPr>
          <t>Windows User:</t>
        </r>
        <r>
          <rPr>
            <sz val="9"/>
            <color indexed="81"/>
            <rFont val="Tahoma"/>
            <family val="2"/>
          </rPr>
          <t xml:space="preserve">
08/10/20
5330
O/fee=8000
Oct=4620</t>
        </r>
      </text>
    </comment>
    <comment ref="Y141" authorId="0">
      <text>
        <r>
          <rPr>
            <b/>
            <sz val="9"/>
            <color indexed="81"/>
            <rFont val="Tahoma"/>
            <family val="2"/>
          </rPr>
          <t>Windows User:</t>
        </r>
        <r>
          <rPr>
            <sz val="9"/>
            <color indexed="81"/>
            <rFont val="Tahoma"/>
            <family val="2"/>
          </rPr>
          <t xml:space="preserve">
08/11/2020
5331</t>
        </r>
      </text>
    </comment>
    <comment ref="AA141" authorId="0">
      <text>
        <r>
          <rPr>
            <b/>
            <sz val="9"/>
            <color indexed="81"/>
            <rFont val="Tahoma"/>
            <family val="2"/>
          </rPr>
          <t>Windows User:</t>
        </r>
        <r>
          <rPr>
            <sz val="9"/>
            <color indexed="81"/>
            <rFont val="Tahoma"/>
            <family val="2"/>
          </rPr>
          <t xml:space="preserve">
09/12/2020
5332
</t>
        </r>
      </text>
    </comment>
    <comment ref="AC141" authorId="0">
      <text>
        <r>
          <rPr>
            <b/>
            <sz val="9"/>
            <color indexed="81"/>
            <rFont val="Tahoma"/>
            <family val="2"/>
          </rPr>
          <t>Windows User:</t>
        </r>
        <r>
          <rPr>
            <sz val="9"/>
            <color indexed="81"/>
            <rFont val="Tahoma"/>
            <family val="2"/>
          </rPr>
          <t xml:space="preserve">
09/01/2021
5333
</t>
        </r>
      </text>
    </comment>
    <comment ref="AE141" authorId="0">
      <text>
        <r>
          <rPr>
            <b/>
            <sz val="9"/>
            <color indexed="81"/>
            <rFont val="Tahoma"/>
            <family val="2"/>
          </rPr>
          <t>Windows User:</t>
        </r>
        <r>
          <rPr>
            <sz val="9"/>
            <color indexed="81"/>
            <rFont val="Tahoma"/>
            <family val="2"/>
          </rPr>
          <t xml:space="preserve">
09/02/21
5334</t>
        </r>
      </text>
    </comment>
    <comment ref="AG141" authorId="0">
      <text>
        <r>
          <rPr>
            <b/>
            <sz val="9"/>
            <color indexed="81"/>
            <rFont val="Tahoma"/>
            <family val="2"/>
          </rPr>
          <t>Windows User:</t>
        </r>
        <r>
          <rPr>
            <sz val="9"/>
            <color indexed="81"/>
            <rFont val="Tahoma"/>
            <family val="2"/>
          </rPr>
          <t xml:space="preserve">
07/03/21
5335</t>
        </r>
      </text>
    </comment>
    <comment ref="AI141" authorId="0">
      <text>
        <r>
          <rPr>
            <b/>
            <sz val="9"/>
            <color indexed="81"/>
            <rFont val="Tahoma"/>
            <family val="2"/>
          </rPr>
          <t>Windows User:</t>
        </r>
        <r>
          <rPr>
            <sz val="9"/>
            <color indexed="81"/>
            <rFont val="Tahoma"/>
            <family val="2"/>
          </rPr>
          <t xml:space="preserve">
08/04/2021
5337
Teacher Quata Adjust</t>
        </r>
      </text>
    </comment>
    <comment ref="AK141" authorId="0">
      <text>
        <r>
          <rPr>
            <b/>
            <sz val="9"/>
            <color indexed="81"/>
            <rFont val="Tahoma"/>
            <family val="2"/>
          </rPr>
          <t>Windows User:</t>
        </r>
        <r>
          <rPr>
            <sz val="9"/>
            <color indexed="81"/>
            <rFont val="Tahoma"/>
            <family val="2"/>
          </rPr>
          <t xml:space="preserve">
05/05/21
5338
</t>
        </r>
      </text>
    </comment>
    <comment ref="AM141" authorId="0">
      <text>
        <r>
          <rPr>
            <b/>
            <sz val="9"/>
            <color indexed="81"/>
            <rFont val="Tahoma"/>
            <family val="2"/>
          </rPr>
          <t>Windows User:</t>
        </r>
        <r>
          <rPr>
            <sz val="9"/>
            <color indexed="81"/>
            <rFont val="Tahoma"/>
            <family val="2"/>
          </rPr>
          <t xml:space="preserve">
05/06/21
5339
</t>
        </r>
      </text>
    </comment>
    <comment ref="K142" authorId="0">
      <text>
        <r>
          <rPr>
            <b/>
            <sz val="9"/>
            <color indexed="81"/>
            <rFont val="Tahoma"/>
            <family val="2"/>
          </rPr>
          <t>Windows User:</t>
        </r>
        <r>
          <rPr>
            <sz val="9"/>
            <color indexed="81"/>
            <rFont val="Tahoma"/>
            <family val="2"/>
          </rPr>
          <t xml:space="preserve">
15/09/2020
7,500/-</t>
        </r>
      </text>
    </comment>
    <comment ref="M142" authorId="0">
      <text>
        <r>
          <rPr>
            <b/>
            <sz val="9"/>
            <color indexed="81"/>
            <rFont val="Tahoma"/>
            <family val="2"/>
          </rPr>
          <t>Windows User:</t>
        </r>
        <r>
          <rPr>
            <sz val="9"/>
            <color indexed="81"/>
            <rFont val="Tahoma"/>
            <family val="2"/>
          </rPr>
          <t xml:space="preserve">
15/09/2020
7,500/-</t>
        </r>
      </text>
    </comment>
    <comment ref="O142" authorId="0">
      <text>
        <r>
          <rPr>
            <b/>
            <sz val="9"/>
            <color indexed="81"/>
            <rFont val="Tahoma"/>
            <family val="2"/>
          </rPr>
          <t>Windows User:</t>
        </r>
        <r>
          <rPr>
            <sz val="9"/>
            <color indexed="81"/>
            <rFont val="Tahoma"/>
            <family val="2"/>
          </rPr>
          <t xml:space="preserve">
15/09/2020
7,500/-</t>
        </r>
      </text>
    </comment>
    <comment ref="Q142" authorId="0">
      <text>
        <r>
          <rPr>
            <b/>
            <sz val="9"/>
            <color indexed="81"/>
            <rFont val="Tahoma"/>
            <family val="2"/>
          </rPr>
          <t>Windows User:</t>
        </r>
        <r>
          <rPr>
            <sz val="9"/>
            <color indexed="81"/>
            <rFont val="Tahoma"/>
            <family val="2"/>
          </rPr>
          <t xml:space="preserve">
08/10/20
Paid to Oct/20</t>
        </r>
      </text>
    </comment>
    <comment ref="W142" authorId="0">
      <text>
        <r>
          <rPr>
            <b/>
            <sz val="9"/>
            <color indexed="81"/>
            <rFont val="Tahoma"/>
            <family val="2"/>
          </rPr>
          <t>Windows User:</t>
        </r>
        <r>
          <rPr>
            <sz val="9"/>
            <color indexed="81"/>
            <rFont val="Tahoma"/>
            <family val="2"/>
          </rPr>
          <t xml:space="preserve">
08/10/20
5354
O/fee=8000
Oct=4620</t>
        </r>
      </text>
    </comment>
    <comment ref="Y142" authorId="0">
      <text>
        <r>
          <rPr>
            <b/>
            <sz val="9"/>
            <color indexed="81"/>
            <rFont val="Tahoma"/>
            <family val="2"/>
          </rPr>
          <t>Windows User:</t>
        </r>
        <r>
          <rPr>
            <sz val="9"/>
            <color indexed="81"/>
            <rFont val="Tahoma"/>
            <family val="2"/>
          </rPr>
          <t xml:space="preserve">
08/11/2020
5355
</t>
        </r>
      </text>
    </comment>
    <comment ref="AA142" authorId="0">
      <text>
        <r>
          <rPr>
            <b/>
            <sz val="9"/>
            <color indexed="81"/>
            <rFont val="Tahoma"/>
            <family val="2"/>
          </rPr>
          <t>Windows User:</t>
        </r>
        <r>
          <rPr>
            <sz val="9"/>
            <color indexed="81"/>
            <rFont val="Tahoma"/>
            <family val="2"/>
          </rPr>
          <t xml:space="preserve">
09/12/2020
5356
</t>
        </r>
      </text>
    </comment>
    <comment ref="AC142" authorId="0">
      <text>
        <r>
          <rPr>
            <b/>
            <sz val="9"/>
            <color indexed="81"/>
            <rFont val="Tahoma"/>
            <family val="2"/>
          </rPr>
          <t>Windows User:</t>
        </r>
        <r>
          <rPr>
            <sz val="9"/>
            <color indexed="81"/>
            <rFont val="Tahoma"/>
            <family val="2"/>
          </rPr>
          <t xml:space="preserve">
09/01/21
5357</t>
        </r>
      </text>
    </comment>
    <comment ref="AE142" authorId="0">
      <text>
        <r>
          <rPr>
            <b/>
            <sz val="9"/>
            <color indexed="81"/>
            <rFont val="Tahoma"/>
            <family val="2"/>
          </rPr>
          <t>Windows User:</t>
        </r>
        <r>
          <rPr>
            <sz val="9"/>
            <color indexed="81"/>
            <rFont val="Tahoma"/>
            <family val="2"/>
          </rPr>
          <t xml:space="preserve">
09/02/21
5358</t>
        </r>
      </text>
    </comment>
    <comment ref="AG142" authorId="0">
      <text>
        <r>
          <rPr>
            <b/>
            <sz val="9"/>
            <color indexed="81"/>
            <rFont val="Tahoma"/>
            <family val="2"/>
          </rPr>
          <t>Windows User:</t>
        </r>
        <r>
          <rPr>
            <sz val="9"/>
            <color indexed="81"/>
            <rFont val="Tahoma"/>
            <family val="2"/>
          </rPr>
          <t xml:space="preserve">
07/03/21
5259</t>
        </r>
      </text>
    </comment>
    <comment ref="AI142" authorId="0">
      <text>
        <r>
          <rPr>
            <b/>
            <sz val="9"/>
            <color indexed="81"/>
            <rFont val="Tahoma"/>
            <family val="2"/>
          </rPr>
          <t>Windows User:</t>
        </r>
        <r>
          <rPr>
            <sz val="9"/>
            <color indexed="81"/>
            <rFont val="Tahoma"/>
            <family val="2"/>
          </rPr>
          <t xml:space="preserve">
08/04/2021
5361
</t>
        </r>
      </text>
    </comment>
    <comment ref="AK142" authorId="0">
      <text>
        <r>
          <rPr>
            <b/>
            <sz val="9"/>
            <color indexed="81"/>
            <rFont val="Tahoma"/>
            <family val="2"/>
          </rPr>
          <t>Windows User:</t>
        </r>
        <r>
          <rPr>
            <sz val="9"/>
            <color indexed="81"/>
            <rFont val="Tahoma"/>
            <family val="2"/>
          </rPr>
          <t xml:space="preserve">
05/05/21
5362
</t>
        </r>
      </text>
    </comment>
    <comment ref="AM142" authorId="0">
      <text>
        <r>
          <rPr>
            <b/>
            <sz val="9"/>
            <color indexed="81"/>
            <rFont val="Tahoma"/>
            <family val="2"/>
          </rPr>
          <t>Windows User:</t>
        </r>
        <r>
          <rPr>
            <sz val="9"/>
            <color indexed="81"/>
            <rFont val="Tahoma"/>
            <family val="2"/>
          </rPr>
          <t xml:space="preserve">
05/06/21
5363
</t>
        </r>
      </text>
    </comment>
    <comment ref="K143" authorId="0">
      <text>
        <r>
          <rPr>
            <b/>
            <sz val="9"/>
            <color indexed="81"/>
            <rFont val="Tahoma"/>
            <family val="2"/>
          </rPr>
          <t>Windows User:</t>
        </r>
        <r>
          <rPr>
            <sz val="9"/>
            <color indexed="81"/>
            <rFont val="Tahoma"/>
            <family val="2"/>
          </rPr>
          <t xml:space="preserve">
15/09/2020
7,500/-</t>
        </r>
      </text>
    </comment>
    <comment ref="M143" authorId="0">
      <text>
        <r>
          <rPr>
            <b/>
            <sz val="9"/>
            <color indexed="81"/>
            <rFont val="Tahoma"/>
            <family val="2"/>
          </rPr>
          <t>Windows User:</t>
        </r>
        <r>
          <rPr>
            <sz val="9"/>
            <color indexed="81"/>
            <rFont val="Tahoma"/>
            <family val="2"/>
          </rPr>
          <t xml:space="preserve">
15/09/2020
7,500/-</t>
        </r>
      </text>
    </comment>
    <comment ref="O143" authorId="0">
      <text>
        <r>
          <rPr>
            <b/>
            <sz val="9"/>
            <color indexed="81"/>
            <rFont val="Tahoma"/>
            <family val="2"/>
          </rPr>
          <t>Windows User:</t>
        </r>
        <r>
          <rPr>
            <sz val="9"/>
            <color indexed="81"/>
            <rFont val="Tahoma"/>
            <family val="2"/>
          </rPr>
          <t xml:space="preserve">
15/09/2020
7,500/-</t>
        </r>
      </text>
    </comment>
    <comment ref="Q143" authorId="0">
      <text>
        <r>
          <rPr>
            <b/>
            <sz val="9"/>
            <color indexed="81"/>
            <rFont val="Tahoma"/>
            <family val="2"/>
          </rPr>
          <t>Windows User:</t>
        </r>
        <r>
          <rPr>
            <sz val="9"/>
            <color indexed="81"/>
            <rFont val="Tahoma"/>
            <family val="2"/>
          </rPr>
          <t xml:space="preserve">
30/01/21
5402
O/fee=3000 Deu=5000
Paid in Janu/21</t>
        </r>
      </text>
    </comment>
    <comment ref="AC143" authorId="0">
      <text>
        <r>
          <rPr>
            <b/>
            <sz val="9"/>
            <color indexed="81"/>
            <rFont val="Tahoma"/>
            <family val="2"/>
          </rPr>
          <t>Windows User:</t>
        </r>
        <r>
          <rPr>
            <sz val="9"/>
            <color indexed="81"/>
            <rFont val="Tahoma"/>
            <family val="2"/>
          </rPr>
          <t xml:space="preserve">
30/01/21
5402
O/fee=3000 Deu=5000
Paid in Janu/21</t>
        </r>
      </text>
    </comment>
    <comment ref="AM143" authorId="0">
      <text>
        <r>
          <rPr>
            <b/>
            <sz val="9"/>
            <color indexed="81"/>
            <rFont val="Tahoma"/>
            <family val="2"/>
          </rPr>
          <t>Windows User:</t>
        </r>
        <r>
          <rPr>
            <sz val="9"/>
            <color indexed="81"/>
            <rFont val="Tahoma"/>
            <family val="2"/>
          </rPr>
          <t xml:space="preserve">
10/06/21
540
Oct/20 to Feb/21 paid
March/21  Due=1760
O/fee =5000 paid
T=30,960/-</t>
        </r>
      </text>
    </comment>
    <comment ref="K144" authorId="0">
      <text>
        <r>
          <rPr>
            <b/>
            <sz val="9"/>
            <color indexed="81"/>
            <rFont val="Tahoma"/>
            <family val="2"/>
          </rPr>
          <t>Windows User:</t>
        </r>
        <r>
          <rPr>
            <sz val="9"/>
            <color indexed="81"/>
            <rFont val="Tahoma"/>
            <family val="2"/>
          </rPr>
          <t xml:space="preserve">
15/09/2020
7,500/-</t>
        </r>
      </text>
    </comment>
    <comment ref="M144" authorId="0">
      <text>
        <r>
          <rPr>
            <b/>
            <sz val="9"/>
            <color indexed="81"/>
            <rFont val="Tahoma"/>
            <family val="2"/>
          </rPr>
          <t>Windows User:</t>
        </r>
        <r>
          <rPr>
            <sz val="9"/>
            <color indexed="81"/>
            <rFont val="Tahoma"/>
            <family val="2"/>
          </rPr>
          <t xml:space="preserve">
15/09/2020
7,500/-</t>
        </r>
      </text>
    </comment>
    <comment ref="O144" authorId="0">
      <text>
        <r>
          <rPr>
            <b/>
            <sz val="9"/>
            <color indexed="81"/>
            <rFont val="Tahoma"/>
            <family val="2"/>
          </rPr>
          <t>Windows User:</t>
        </r>
        <r>
          <rPr>
            <sz val="9"/>
            <color indexed="81"/>
            <rFont val="Tahoma"/>
            <family val="2"/>
          </rPr>
          <t xml:space="preserve">
15/09/2020
7,500/-</t>
        </r>
      </text>
    </comment>
    <comment ref="W144" authorId="0">
      <text>
        <r>
          <rPr>
            <b/>
            <sz val="9"/>
            <color indexed="81"/>
            <rFont val="Tahoma"/>
            <family val="2"/>
          </rPr>
          <t>Windows User:</t>
        </r>
        <r>
          <rPr>
            <sz val="9"/>
            <color indexed="81"/>
            <rFont val="Tahoma"/>
            <family val="2"/>
          </rPr>
          <t xml:space="preserve">
28/01/21
3314
O/fee=760 Due=7240
Oct + Nov/20
Paid in janu/21</t>
        </r>
      </text>
    </comment>
    <comment ref="Y144" authorId="0">
      <text>
        <r>
          <rPr>
            <b/>
            <sz val="9"/>
            <color indexed="81"/>
            <rFont val="Tahoma"/>
            <family val="2"/>
          </rPr>
          <t>Windows User:</t>
        </r>
        <r>
          <rPr>
            <sz val="9"/>
            <color indexed="81"/>
            <rFont val="Tahoma"/>
            <family val="2"/>
          </rPr>
          <t xml:space="preserve">
28/01/21
3314
O/fee=760 Due=7240
Oct + Nov/20
Paid in janu/21</t>
        </r>
      </text>
    </comment>
    <comment ref="AC144" authorId="0">
      <text>
        <r>
          <rPr>
            <b/>
            <sz val="9"/>
            <color indexed="81"/>
            <rFont val="Tahoma"/>
            <family val="2"/>
          </rPr>
          <t>Windows User:</t>
        </r>
        <r>
          <rPr>
            <sz val="9"/>
            <color indexed="81"/>
            <rFont val="Tahoma"/>
            <family val="2"/>
          </rPr>
          <t xml:space="preserve">
28/01/21
3314
O/fee=760 Due=7240
Oct + Nov/20
Paid in janu/21</t>
        </r>
      </text>
    </comment>
    <comment ref="AM144" authorId="0">
      <text>
        <r>
          <rPr>
            <b/>
            <sz val="9"/>
            <color indexed="81"/>
            <rFont val="Tahoma"/>
            <family val="2"/>
          </rPr>
          <t>Windows User:</t>
        </r>
        <r>
          <rPr>
            <sz val="9"/>
            <color indexed="81"/>
            <rFont val="Tahoma"/>
            <family val="2"/>
          </rPr>
          <t xml:space="preserve">
06/06/21
3315
</t>
        </r>
      </text>
    </comment>
    <comment ref="K145" authorId="0">
      <text>
        <r>
          <rPr>
            <b/>
            <sz val="9"/>
            <color indexed="81"/>
            <rFont val="Tahoma"/>
            <family val="2"/>
          </rPr>
          <t>Windows User:</t>
        </r>
        <r>
          <rPr>
            <sz val="9"/>
            <color indexed="81"/>
            <rFont val="Tahoma"/>
            <family val="2"/>
          </rPr>
          <t xml:space="preserve">
15/09/2020
7,500/-</t>
        </r>
      </text>
    </comment>
    <comment ref="M145" authorId="0">
      <text>
        <r>
          <rPr>
            <b/>
            <sz val="9"/>
            <color indexed="81"/>
            <rFont val="Tahoma"/>
            <family val="2"/>
          </rPr>
          <t>Windows User:</t>
        </r>
        <r>
          <rPr>
            <sz val="9"/>
            <color indexed="81"/>
            <rFont val="Tahoma"/>
            <family val="2"/>
          </rPr>
          <t xml:space="preserve">
15/09/2020
7,500/-</t>
        </r>
      </text>
    </comment>
    <comment ref="O145" authorId="0">
      <text>
        <r>
          <rPr>
            <b/>
            <sz val="9"/>
            <color indexed="81"/>
            <rFont val="Tahoma"/>
            <family val="2"/>
          </rPr>
          <t>Windows User:</t>
        </r>
        <r>
          <rPr>
            <sz val="9"/>
            <color indexed="81"/>
            <rFont val="Tahoma"/>
            <family val="2"/>
          </rPr>
          <t xml:space="preserve">
15/09/2020
7,500/-</t>
        </r>
      </text>
    </comment>
    <comment ref="Q145" authorId="0">
      <text>
        <r>
          <rPr>
            <b/>
            <sz val="9"/>
            <color indexed="81"/>
            <rFont val="Tahoma"/>
            <family val="2"/>
          </rPr>
          <t>Windows User:</t>
        </r>
        <r>
          <rPr>
            <sz val="9"/>
            <color indexed="81"/>
            <rFont val="Tahoma"/>
            <family val="2"/>
          </rPr>
          <t xml:space="preserve">
27/01/2021
4034
O/fee=8000
Oct=44480 Deu=140
Paid in Janu/21</t>
        </r>
      </text>
    </comment>
    <comment ref="W145" authorId="0">
      <text>
        <r>
          <rPr>
            <b/>
            <sz val="9"/>
            <color indexed="81"/>
            <rFont val="Tahoma"/>
            <family val="2"/>
          </rPr>
          <t>Windows User:</t>
        </r>
        <r>
          <rPr>
            <sz val="9"/>
            <color indexed="81"/>
            <rFont val="Tahoma"/>
            <family val="2"/>
          </rPr>
          <t xml:space="preserve">
27/01/2021
4034
O/fee=8000
Oct=44480 Deu=140
Paid in Janu/21</t>
        </r>
      </text>
    </comment>
    <comment ref="AC145" authorId="0">
      <text>
        <r>
          <rPr>
            <b/>
            <sz val="9"/>
            <color indexed="81"/>
            <rFont val="Tahoma"/>
            <family val="2"/>
          </rPr>
          <t>Windows User:</t>
        </r>
        <r>
          <rPr>
            <sz val="9"/>
            <color indexed="81"/>
            <rFont val="Tahoma"/>
            <family val="2"/>
          </rPr>
          <t xml:space="preserve">
27/01/2021
4034
O/fee=8000
Oct=44480 Deu=140
12,480/-
Paid in Janu/21
27/01/21
DBBL
Oct/20=140
Nov/20 to Janu/21</t>
        </r>
      </text>
    </comment>
    <comment ref="AK145" authorId="0">
      <text>
        <r>
          <rPr>
            <b/>
            <sz val="9"/>
            <color indexed="81"/>
            <rFont val="Tahoma"/>
            <family val="2"/>
          </rPr>
          <t>Windows User:</t>
        </r>
        <r>
          <rPr>
            <sz val="9"/>
            <color indexed="81"/>
            <rFont val="Tahoma"/>
            <family val="2"/>
          </rPr>
          <t xml:space="preserve">
08/05/21
4036
Feb/21 to April/21</t>
        </r>
      </text>
    </comment>
    <comment ref="AM145" authorId="0">
      <text>
        <r>
          <rPr>
            <b/>
            <sz val="9"/>
            <color indexed="81"/>
            <rFont val="Tahoma"/>
            <family val="2"/>
          </rPr>
          <t>Windows User:</t>
        </r>
        <r>
          <rPr>
            <sz val="9"/>
            <color indexed="81"/>
            <rFont val="Tahoma"/>
            <family val="2"/>
          </rPr>
          <t xml:space="preserve">
06/06/21
4037
Up to June/21</t>
        </r>
      </text>
    </comment>
    <comment ref="K146" authorId="0">
      <text>
        <r>
          <rPr>
            <b/>
            <sz val="9"/>
            <color indexed="81"/>
            <rFont val="Tahoma"/>
            <family val="2"/>
          </rPr>
          <t>Windows User:</t>
        </r>
        <r>
          <rPr>
            <sz val="9"/>
            <color indexed="81"/>
            <rFont val="Tahoma"/>
            <family val="2"/>
          </rPr>
          <t xml:space="preserve">
15/09/2020
7,500/-</t>
        </r>
      </text>
    </comment>
    <comment ref="M146" authorId="0">
      <text>
        <r>
          <rPr>
            <b/>
            <sz val="9"/>
            <color indexed="81"/>
            <rFont val="Tahoma"/>
            <family val="2"/>
          </rPr>
          <t>Windows User:</t>
        </r>
        <r>
          <rPr>
            <sz val="9"/>
            <color indexed="81"/>
            <rFont val="Tahoma"/>
            <family val="2"/>
          </rPr>
          <t xml:space="preserve">
15/09/2020
7,500/-</t>
        </r>
      </text>
    </comment>
    <comment ref="O146" authorId="0">
      <text>
        <r>
          <rPr>
            <b/>
            <sz val="9"/>
            <color indexed="81"/>
            <rFont val="Tahoma"/>
            <family val="2"/>
          </rPr>
          <t>Windows User:</t>
        </r>
        <r>
          <rPr>
            <sz val="9"/>
            <color indexed="81"/>
            <rFont val="Tahoma"/>
            <family val="2"/>
          </rPr>
          <t xml:space="preserve">
15/09/2020
7,500/-</t>
        </r>
      </text>
    </comment>
    <comment ref="Q146" authorId="0">
      <text>
        <r>
          <rPr>
            <b/>
            <sz val="9"/>
            <color indexed="81"/>
            <rFont val="Tahoma"/>
            <family val="2"/>
          </rPr>
          <t>Windows User:</t>
        </r>
        <r>
          <rPr>
            <sz val="9"/>
            <color indexed="81"/>
            <rFont val="Tahoma"/>
            <family val="2"/>
          </rPr>
          <t xml:space="preserve">
25/01/21
3772
O/fee=8000
Dec/20
Janu=3620 Due=1000
Paid in Janu/21</t>
        </r>
      </text>
    </comment>
    <comment ref="W146" authorId="0">
      <text>
        <r>
          <rPr>
            <b/>
            <sz val="9"/>
            <color indexed="81"/>
            <rFont val="Tahoma"/>
            <family val="2"/>
          </rPr>
          <t>Windows User:</t>
        </r>
        <r>
          <rPr>
            <sz val="9"/>
            <color indexed="81"/>
            <rFont val="Tahoma"/>
            <family val="2"/>
          </rPr>
          <t xml:space="preserve">
15/10/20
3770</t>
        </r>
      </text>
    </comment>
    <comment ref="Y146" authorId="0">
      <text>
        <r>
          <rPr>
            <b/>
            <sz val="9"/>
            <color indexed="81"/>
            <rFont val="Tahoma"/>
            <family val="2"/>
          </rPr>
          <t>Windows User:</t>
        </r>
        <r>
          <rPr>
            <sz val="9"/>
            <color indexed="81"/>
            <rFont val="Tahoma"/>
            <family val="2"/>
          </rPr>
          <t xml:space="preserve">
15/11/2020
3771
</t>
        </r>
      </text>
    </comment>
    <comment ref="AA146" authorId="0">
      <text>
        <r>
          <rPr>
            <b/>
            <sz val="9"/>
            <color indexed="81"/>
            <rFont val="Tahoma"/>
            <family val="2"/>
          </rPr>
          <t>Windows User:</t>
        </r>
        <r>
          <rPr>
            <sz val="9"/>
            <color indexed="81"/>
            <rFont val="Tahoma"/>
            <family val="2"/>
          </rPr>
          <t xml:space="preserve">
25/01/21
3772
O/fee=8000
Dec/20
Janu=3620 Due=1000
Paid in Janu/21</t>
        </r>
      </text>
    </comment>
    <comment ref="AC146" authorId="0">
      <text>
        <r>
          <rPr>
            <b/>
            <sz val="9"/>
            <color indexed="81"/>
            <rFont val="Tahoma"/>
            <family val="2"/>
          </rPr>
          <t>Windows User:</t>
        </r>
        <r>
          <rPr>
            <sz val="9"/>
            <color indexed="81"/>
            <rFont val="Tahoma"/>
            <family val="2"/>
          </rPr>
          <t xml:space="preserve">
25/01/21
3772
O/fee=8000
Dec/20
Janu=3620 Due=1000
Paid in Janu/21</t>
        </r>
      </text>
    </comment>
    <comment ref="AM146" authorId="0">
      <text>
        <r>
          <rPr>
            <b/>
            <sz val="9"/>
            <color indexed="81"/>
            <rFont val="Tahoma"/>
            <family val="2"/>
          </rPr>
          <t>Windows User:</t>
        </r>
        <r>
          <rPr>
            <sz val="9"/>
            <color indexed="81"/>
            <rFont val="Tahoma"/>
            <family val="2"/>
          </rPr>
          <t xml:space="preserve">
06/06/21
3774
</t>
        </r>
      </text>
    </comment>
    <comment ref="K147" authorId="0">
      <text>
        <r>
          <rPr>
            <b/>
            <sz val="9"/>
            <color indexed="81"/>
            <rFont val="Tahoma"/>
            <family val="2"/>
          </rPr>
          <t>Windows User:</t>
        </r>
        <r>
          <rPr>
            <sz val="9"/>
            <color indexed="81"/>
            <rFont val="Tahoma"/>
            <family val="2"/>
          </rPr>
          <t xml:space="preserve">
15/09/2020
5,500/-</t>
        </r>
      </text>
    </comment>
    <comment ref="M147" authorId="0">
      <text>
        <r>
          <rPr>
            <b/>
            <sz val="9"/>
            <color indexed="81"/>
            <rFont val="Tahoma"/>
            <family val="2"/>
          </rPr>
          <t>Windows User:</t>
        </r>
        <r>
          <rPr>
            <sz val="9"/>
            <color indexed="81"/>
            <rFont val="Tahoma"/>
            <family val="2"/>
          </rPr>
          <t xml:space="preserve">
15/09/2020
5,500/-</t>
        </r>
      </text>
    </comment>
    <comment ref="O147" authorId="0">
      <text>
        <r>
          <rPr>
            <b/>
            <sz val="9"/>
            <color indexed="81"/>
            <rFont val="Tahoma"/>
            <family val="2"/>
          </rPr>
          <t>Windows User:</t>
        </r>
        <r>
          <rPr>
            <sz val="9"/>
            <color indexed="81"/>
            <rFont val="Tahoma"/>
            <family val="2"/>
          </rPr>
          <t xml:space="preserve">
15/09/2020
5,500/-
27/01/21
3554
S/c=2000
Oct/20
Paid in Janu/21</t>
        </r>
      </text>
    </comment>
    <comment ref="W147" authorId="0">
      <text>
        <r>
          <rPr>
            <b/>
            <sz val="9"/>
            <color indexed="81"/>
            <rFont val="Tahoma"/>
            <family val="2"/>
          </rPr>
          <t>Windows User:</t>
        </r>
        <r>
          <rPr>
            <sz val="9"/>
            <color indexed="81"/>
            <rFont val="Tahoma"/>
            <family val="2"/>
          </rPr>
          <t xml:space="preserve">
27/01/21
3554
S/c=2500
Oct/20
Paid in Janu/21</t>
        </r>
      </text>
    </comment>
    <comment ref="AC147" authorId="0">
      <text>
        <r>
          <rPr>
            <b/>
            <sz val="9"/>
            <color indexed="81"/>
            <rFont val="Tahoma"/>
            <family val="2"/>
          </rPr>
          <t>Windows User:</t>
        </r>
        <r>
          <rPr>
            <sz val="9"/>
            <color indexed="81"/>
            <rFont val="Tahoma"/>
            <family val="2"/>
          </rPr>
          <t xml:space="preserve">
27/01/21
3554
S/c=2000
Oct/20
Nov=380 Due=4240
Paid in Janu/21</t>
        </r>
      </text>
    </comment>
    <comment ref="AE147" authorId="0">
      <text>
        <r>
          <rPr>
            <b/>
            <sz val="9"/>
            <color indexed="81"/>
            <rFont val="Tahoma"/>
            <family val="2"/>
          </rPr>
          <t>Windows User:</t>
        </r>
        <r>
          <rPr>
            <sz val="9"/>
            <color indexed="81"/>
            <rFont val="Tahoma"/>
            <family val="2"/>
          </rPr>
          <t xml:space="preserve">
10/02/21
3555
Up to ov/20</t>
        </r>
      </text>
    </comment>
    <comment ref="AK147" authorId="0">
      <text>
        <r>
          <rPr>
            <b/>
            <sz val="9"/>
            <color indexed="81"/>
            <rFont val="Tahoma"/>
            <family val="2"/>
          </rPr>
          <t>Windows User:</t>
        </r>
        <r>
          <rPr>
            <sz val="9"/>
            <color indexed="81"/>
            <rFont val="Tahoma"/>
            <family val="2"/>
          </rPr>
          <t xml:space="preserve">
09/05/21
By bkash
C=24980</t>
        </r>
      </text>
    </comment>
    <comment ref="AM147" authorId="0">
      <text>
        <r>
          <rPr>
            <b/>
            <sz val="9"/>
            <color indexed="81"/>
            <rFont val="Tahoma"/>
            <family val="2"/>
          </rPr>
          <t>Windows User:</t>
        </r>
        <r>
          <rPr>
            <sz val="9"/>
            <color indexed="81"/>
            <rFont val="Tahoma"/>
            <family val="2"/>
          </rPr>
          <t xml:space="preserve">
09/06/21
3557
</t>
        </r>
      </text>
    </comment>
    <comment ref="K148" authorId="0">
      <text>
        <r>
          <rPr>
            <b/>
            <sz val="9"/>
            <color indexed="81"/>
            <rFont val="Tahoma"/>
            <family val="2"/>
          </rPr>
          <t>Windows User:</t>
        </r>
        <r>
          <rPr>
            <sz val="9"/>
            <color indexed="81"/>
            <rFont val="Tahoma"/>
            <family val="2"/>
          </rPr>
          <t xml:space="preserve">
15/09/2020
7,500/-</t>
        </r>
      </text>
    </comment>
    <comment ref="M148" authorId="0">
      <text>
        <r>
          <rPr>
            <b/>
            <sz val="9"/>
            <color indexed="81"/>
            <rFont val="Tahoma"/>
            <family val="2"/>
          </rPr>
          <t>Windows User:</t>
        </r>
        <r>
          <rPr>
            <sz val="9"/>
            <color indexed="81"/>
            <rFont val="Tahoma"/>
            <family val="2"/>
          </rPr>
          <t xml:space="preserve">
15/09/2020
7,500/-</t>
        </r>
      </text>
    </comment>
    <comment ref="O148" authorId="0">
      <text>
        <r>
          <rPr>
            <b/>
            <sz val="9"/>
            <color indexed="81"/>
            <rFont val="Tahoma"/>
            <family val="2"/>
          </rPr>
          <t>Windows User:</t>
        </r>
        <r>
          <rPr>
            <sz val="9"/>
            <color indexed="81"/>
            <rFont val="Tahoma"/>
            <family val="2"/>
          </rPr>
          <t xml:space="preserve">
15/09/2020
7,500/-</t>
        </r>
      </text>
    </comment>
    <comment ref="Q148" authorId="0">
      <text>
        <r>
          <rPr>
            <b/>
            <sz val="9"/>
            <color indexed="81"/>
            <rFont val="Tahoma"/>
            <family val="2"/>
          </rPr>
          <t>Windows User:</t>
        </r>
        <r>
          <rPr>
            <sz val="9"/>
            <color indexed="81"/>
            <rFont val="Tahoma"/>
            <family val="2"/>
          </rPr>
          <t xml:space="preserve">
15/11/2020
3578
Oct/20
O/fee8,000/-
Paid to Nov/2020</t>
        </r>
      </text>
    </comment>
    <comment ref="W148" authorId="0">
      <text>
        <r>
          <rPr>
            <b/>
            <sz val="9"/>
            <color indexed="81"/>
            <rFont val="Tahoma"/>
            <family val="2"/>
          </rPr>
          <t>Windows User:</t>
        </r>
        <r>
          <rPr>
            <sz val="9"/>
            <color indexed="81"/>
            <rFont val="Tahoma"/>
            <family val="2"/>
          </rPr>
          <t xml:space="preserve">
15/11/2020
3578
Oct/20
O/fee8,000/-
Paid to Nov/2020</t>
        </r>
      </text>
    </comment>
    <comment ref="Y148" authorId="0">
      <text>
        <r>
          <rPr>
            <b/>
            <sz val="9"/>
            <color indexed="81"/>
            <rFont val="Tahoma"/>
            <family val="2"/>
          </rPr>
          <t>Windows User:</t>
        </r>
        <r>
          <rPr>
            <sz val="9"/>
            <color indexed="81"/>
            <rFont val="Tahoma"/>
            <family val="2"/>
          </rPr>
          <t xml:space="preserve">
15/11/2020
3578
Oct/20
O/fee8,000/-</t>
        </r>
      </text>
    </comment>
    <comment ref="AE148" authorId="0">
      <text>
        <r>
          <rPr>
            <b/>
            <sz val="9"/>
            <color indexed="81"/>
            <rFont val="Tahoma"/>
            <family val="2"/>
          </rPr>
          <t>Windows User:</t>
        </r>
        <r>
          <rPr>
            <sz val="9"/>
            <color indexed="81"/>
            <rFont val="Tahoma"/>
            <family val="2"/>
          </rPr>
          <t xml:space="preserve">
10/02/21
3579/81/81
Up to Janu/21</t>
        </r>
      </text>
    </comment>
    <comment ref="K149" authorId="0">
      <text>
        <r>
          <rPr>
            <b/>
            <sz val="9"/>
            <color indexed="81"/>
            <rFont val="Tahoma"/>
            <family val="2"/>
          </rPr>
          <t>Windows User:</t>
        </r>
        <r>
          <rPr>
            <sz val="9"/>
            <color indexed="81"/>
            <rFont val="Tahoma"/>
            <family val="2"/>
          </rPr>
          <t xml:space="preserve">
15/09/2020
7,500/-</t>
        </r>
      </text>
    </comment>
    <comment ref="M149" authorId="0">
      <text>
        <r>
          <rPr>
            <b/>
            <sz val="9"/>
            <color indexed="81"/>
            <rFont val="Tahoma"/>
            <family val="2"/>
          </rPr>
          <t>Windows User:</t>
        </r>
        <r>
          <rPr>
            <sz val="9"/>
            <color indexed="81"/>
            <rFont val="Tahoma"/>
            <family val="2"/>
          </rPr>
          <t xml:space="preserve">
15/09/2020
7,500/-</t>
        </r>
      </text>
    </comment>
    <comment ref="O149" authorId="0">
      <text>
        <r>
          <rPr>
            <b/>
            <sz val="9"/>
            <color indexed="81"/>
            <rFont val="Tahoma"/>
            <family val="2"/>
          </rPr>
          <t>Windows User:</t>
        </r>
        <r>
          <rPr>
            <sz val="9"/>
            <color indexed="81"/>
            <rFont val="Tahoma"/>
            <family val="2"/>
          </rPr>
          <t xml:space="preserve">
15/09/2020
7,500/-</t>
        </r>
      </text>
    </comment>
    <comment ref="Q149" authorId="0">
      <text>
        <r>
          <rPr>
            <b/>
            <sz val="9"/>
            <color indexed="81"/>
            <rFont val="Tahoma"/>
            <family val="2"/>
          </rPr>
          <t>Windows User:</t>
        </r>
        <r>
          <rPr>
            <sz val="9"/>
            <color indexed="81"/>
            <rFont val="Tahoma"/>
            <family val="2"/>
          </rPr>
          <t xml:space="preserve">
06/12/2020
3458
O/fee With
Oct/20
Paid in Dec/20</t>
        </r>
      </text>
    </comment>
    <comment ref="W149" authorId="0">
      <text>
        <r>
          <rPr>
            <b/>
            <sz val="9"/>
            <color indexed="81"/>
            <rFont val="Tahoma"/>
            <family val="2"/>
          </rPr>
          <t>Windows User:</t>
        </r>
        <r>
          <rPr>
            <sz val="9"/>
            <color indexed="81"/>
            <rFont val="Tahoma"/>
            <family val="2"/>
          </rPr>
          <t xml:space="preserve">
06/12/2020
3458
O/fee With
Oct/20
Paid in Dec/20</t>
        </r>
      </text>
    </comment>
    <comment ref="Y149" authorId="0">
      <text>
        <r>
          <rPr>
            <b/>
            <sz val="9"/>
            <color indexed="81"/>
            <rFont val="Tahoma"/>
            <family val="2"/>
          </rPr>
          <t>Windows User:</t>
        </r>
        <r>
          <rPr>
            <sz val="9"/>
            <color indexed="81"/>
            <rFont val="Tahoma"/>
            <family val="2"/>
          </rPr>
          <t xml:space="preserve">
19/01/2021
3459
Nov + Dec/20
Paid in Janu/21</t>
        </r>
      </text>
    </comment>
    <comment ref="AA149" authorId="0">
      <text>
        <r>
          <rPr>
            <b/>
            <sz val="9"/>
            <color indexed="81"/>
            <rFont val="Tahoma"/>
            <family val="2"/>
          </rPr>
          <t>Windows User:</t>
        </r>
        <r>
          <rPr>
            <sz val="9"/>
            <color indexed="81"/>
            <rFont val="Tahoma"/>
            <family val="2"/>
          </rPr>
          <t xml:space="preserve">
06/12/2020
3458
O/fee With
Oct/20
Paid in Dec/20
19/01/2021
3459
Nov + Dec/20
Paid in Janu/21</t>
        </r>
      </text>
    </comment>
    <comment ref="AC149" authorId="0">
      <text>
        <r>
          <rPr>
            <b/>
            <sz val="9"/>
            <color indexed="81"/>
            <rFont val="Tahoma"/>
            <family val="2"/>
          </rPr>
          <t>Windows User:</t>
        </r>
        <r>
          <rPr>
            <sz val="9"/>
            <color indexed="81"/>
            <rFont val="Tahoma"/>
            <family val="2"/>
          </rPr>
          <t xml:space="preserve">
19/01/2021
3459
Nov + Dec/20
Paid in Janu/21</t>
        </r>
      </text>
    </comment>
    <comment ref="AE149" authorId="0">
      <text>
        <r>
          <rPr>
            <b/>
            <sz val="9"/>
            <color indexed="81"/>
            <rFont val="Tahoma"/>
            <family val="2"/>
          </rPr>
          <t>Windows User:</t>
        </r>
        <r>
          <rPr>
            <sz val="9"/>
            <color indexed="81"/>
            <rFont val="Tahoma"/>
            <family val="2"/>
          </rPr>
          <t xml:space="preserve">
10/02/21
3460
Janu/21</t>
        </r>
      </text>
    </comment>
    <comment ref="AI149" authorId="0">
      <text>
        <r>
          <rPr>
            <b/>
            <sz val="9"/>
            <color indexed="81"/>
            <rFont val="Tahoma"/>
            <family val="2"/>
          </rPr>
          <t>Windows User:</t>
        </r>
        <r>
          <rPr>
            <sz val="9"/>
            <color indexed="81"/>
            <rFont val="Tahoma"/>
            <family val="2"/>
          </rPr>
          <t xml:space="preserve">
04/04/2021
3461
Feb + March/21</t>
        </r>
      </text>
    </comment>
    <comment ref="K150" authorId="0">
      <text>
        <r>
          <rPr>
            <b/>
            <sz val="9"/>
            <color indexed="81"/>
            <rFont val="Tahoma"/>
            <family val="2"/>
          </rPr>
          <t>Windows User:</t>
        </r>
        <r>
          <rPr>
            <sz val="9"/>
            <color indexed="81"/>
            <rFont val="Tahoma"/>
            <family val="2"/>
          </rPr>
          <t xml:space="preserve">
15/09/2020
7,500/-</t>
        </r>
      </text>
    </comment>
    <comment ref="M150" authorId="0">
      <text>
        <r>
          <rPr>
            <b/>
            <sz val="9"/>
            <color indexed="81"/>
            <rFont val="Tahoma"/>
            <family val="2"/>
          </rPr>
          <t>Windows User:</t>
        </r>
        <r>
          <rPr>
            <sz val="9"/>
            <color indexed="81"/>
            <rFont val="Tahoma"/>
            <family val="2"/>
          </rPr>
          <t xml:space="preserve">
15/09/2020
7,500/-</t>
        </r>
      </text>
    </comment>
    <comment ref="O150" authorId="0">
      <text>
        <r>
          <rPr>
            <b/>
            <sz val="9"/>
            <color indexed="81"/>
            <rFont val="Tahoma"/>
            <family val="2"/>
          </rPr>
          <t>Windows User:</t>
        </r>
        <r>
          <rPr>
            <sz val="9"/>
            <color indexed="81"/>
            <rFont val="Tahoma"/>
            <family val="2"/>
          </rPr>
          <t xml:space="preserve">
15/09/2020
7,500/-</t>
        </r>
      </text>
    </comment>
    <comment ref="Q150" authorId="0">
      <text>
        <r>
          <rPr>
            <b/>
            <sz val="9"/>
            <color indexed="81"/>
            <rFont val="Tahoma"/>
            <family val="2"/>
          </rPr>
          <t>Windows User:</t>
        </r>
        <r>
          <rPr>
            <sz val="9"/>
            <color indexed="81"/>
            <rFont val="Tahoma"/>
            <family val="2"/>
          </rPr>
          <t xml:space="preserve">
21/01/2021
3818
Oct to Janu/21
O/fee=8000
Paid in Janu/21</t>
        </r>
      </text>
    </comment>
    <comment ref="W150" authorId="0">
      <text>
        <r>
          <rPr>
            <b/>
            <sz val="9"/>
            <color indexed="81"/>
            <rFont val="Tahoma"/>
            <family val="2"/>
          </rPr>
          <t>Windows User:</t>
        </r>
        <r>
          <rPr>
            <sz val="9"/>
            <color indexed="81"/>
            <rFont val="Tahoma"/>
            <family val="2"/>
          </rPr>
          <t xml:space="preserve">
21/01/2021
3818
Oct to Janu/21
O/fee=8000
Paid in Janu/21</t>
        </r>
      </text>
    </comment>
    <comment ref="Y150" authorId="0">
      <text>
        <r>
          <rPr>
            <b/>
            <sz val="9"/>
            <color indexed="81"/>
            <rFont val="Tahoma"/>
            <family val="2"/>
          </rPr>
          <t>Windows User:</t>
        </r>
        <r>
          <rPr>
            <sz val="9"/>
            <color indexed="81"/>
            <rFont val="Tahoma"/>
            <family val="2"/>
          </rPr>
          <t xml:space="preserve">
21/01/2021
3818
Oct to Janu/21
O/fee=8000
Paid in Janu/21</t>
        </r>
      </text>
    </comment>
    <comment ref="AA150" authorId="0">
      <text>
        <r>
          <rPr>
            <b/>
            <sz val="9"/>
            <color indexed="81"/>
            <rFont val="Tahoma"/>
            <family val="2"/>
          </rPr>
          <t>Windows User:</t>
        </r>
        <r>
          <rPr>
            <sz val="9"/>
            <color indexed="81"/>
            <rFont val="Tahoma"/>
            <family val="2"/>
          </rPr>
          <t xml:space="preserve">
21/01/2021
3818
Oct to Janu/21
O/fee=8000
Paid in Janu/21</t>
        </r>
      </text>
    </comment>
    <comment ref="AC150" authorId="0">
      <text>
        <r>
          <rPr>
            <b/>
            <sz val="9"/>
            <color indexed="81"/>
            <rFont val="Tahoma"/>
            <family val="2"/>
          </rPr>
          <t>Windows User:</t>
        </r>
        <r>
          <rPr>
            <sz val="9"/>
            <color indexed="81"/>
            <rFont val="Tahoma"/>
            <family val="2"/>
          </rPr>
          <t xml:space="preserve">
21/01/2021
3818
Oct to Janu/21
O/fee=8000
Paid in Janu/21</t>
        </r>
      </text>
    </comment>
    <comment ref="AM150" authorId="0">
      <text>
        <r>
          <rPr>
            <b/>
            <sz val="9"/>
            <color indexed="81"/>
            <rFont val="Tahoma"/>
            <family val="2"/>
          </rPr>
          <t>Windows User:</t>
        </r>
        <r>
          <rPr>
            <sz val="9"/>
            <color indexed="81"/>
            <rFont val="Tahoma"/>
            <family val="2"/>
          </rPr>
          <t xml:space="preserve">
05/06/21
3819
Up to May/21</t>
        </r>
      </text>
    </comment>
    <comment ref="K151" authorId="0">
      <text>
        <r>
          <rPr>
            <b/>
            <sz val="9"/>
            <color indexed="81"/>
            <rFont val="Tahoma"/>
            <family val="2"/>
          </rPr>
          <t>Windows User:</t>
        </r>
        <r>
          <rPr>
            <sz val="9"/>
            <color indexed="81"/>
            <rFont val="Tahoma"/>
            <family val="2"/>
          </rPr>
          <t xml:space="preserve">
15/09/2020
7,500/-</t>
        </r>
      </text>
    </comment>
    <comment ref="M151" authorId="0">
      <text>
        <r>
          <rPr>
            <b/>
            <sz val="9"/>
            <color indexed="81"/>
            <rFont val="Tahoma"/>
            <family val="2"/>
          </rPr>
          <t>Windows User:</t>
        </r>
        <r>
          <rPr>
            <sz val="9"/>
            <color indexed="81"/>
            <rFont val="Tahoma"/>
            <family val="2"/>
          </rPr>
          <t xml:space="preserve">
15/09/2020
7,500/-</t>
        </r>
      </text>
    </comment>
    <comment ref="O151" authorId="0">
      <text>
        <r>
          <rPr>
            <b/>
            <sz val="9"/>
            <color indexed="81"/>
            <rFont val="Tahoma"/>
            <family val="2"/>
          </rPr>
          <t>Windows User:</t>
        </r>
        <r>
          <rPr>
            <sz val="9"/>
            <color indexed="81"/>
            <rFont val="Tahoma"/>
            <family val="2"/>
          </rPr>
          <t xml:space="preserve">
15/09/2020
7,500/-</t>
        </r>
      </text>
    </comment>
    <comment ref="Q151" authorId="0">
      <text>
        <r>
          <rPr>
            <b/>
            <sz val="9"/>
            <color indexed="81"/>
            <rFont val="Tahoma"/>
            <family val="2"/>
          </rPr>
          <t>Windows User:</t>
        </r>
        <r>
          <rPr>
            <sz val="9"/>
            <color indexed="81"/>
            <rFont val="Tahoma"/>
            <family val="2"/>
          </rPr>
          <t xml:space="preserve">
30/01/21
3506
O/fee=8000
Oct to Dec/20
Paid in Janu/21</t>
        </r>
      </text>
    </comment>
    <comment ref="W151" authorId="0">
      <text>
        <r>
          <rPr>
            <b/>
            <sz val="9"/>
            <color indexed="81"/>
            <rFont val="Tahoma"/>
            <family val="2"/>
          </rPr>
          <t>Windows User:</t>
        </r>
        <r>
          <rPr>
            <sz val="9"/>
            <color indexed="81"/>
            <rFont val="Tahoma"/>
            <family val="2"/>
          </rPr>
          <t xml:space="preserve">
30/01/21
3506
O/fee=8000
Oct to Dec/20
Paid in Janu/21</t>
        </r>
      </text>
    </comment>
    <comment ref="Y151" authorId="0">
      <text>
        <r>
          <rPr>
            <b/>
            <sz val="9"/>
            <color indexed="81"/>
            <rFont val="Tahoma"/>
            <family val="2"/>
          </rPr>
          <t>Windows User:</t>
        </r>
        <r>
          <rPr>
            <sz val="9"/>
            <color indexed="81"/>
            <rFont val="Tahoma"/>
            <family val="2"/>
          </rPr>
          <t xml:space="preserve">
30/01/21
3506
O/fee=8000
Oct to Dec/20
Paid in Janu/21</t>
        </r>
      </text>
    </comment>
    <comment ref="AA151" authorId="0">
      <text>
        <r>
          <rPr>
            <b/>
            <sz val="9"/>
            <color indexed="81"/>
            <rFont val="Tahoma"/>
            <family val="2"/>
          </rPr>
          <t>Windows User:</t>
        </r>
        <r>
          <rPr>
            <sz val="9"/>
            <color indexed="81"/>
            <rFont val="Tahoma"/>
            <family val="2"/>
          </rPr>
          <t xml:space="preserve">
30/01/21
3506
O/fee=8000
Oct to Dec/20
Paid in Janu/21</t>
        </r>
      </text>
    </comment>
    <comment ref="AC151" authorId="0">
      <text>
        <r>
          <rPr>
            <b/>
            <sz val="9"/>
            <color indexed="81"/>
            <rFont val="Tahoma"/>
            <family val="2"/>
          </rPr>
          <t>Windows User:</t>
        </r>
        <r>
          <rPr>
            <sz val="9"/>
            <color indexed="81"/>
            <rFont val="Tahoma"/>
            <family val="2"/>
          </rPr>
          <t xml:space="preserve">
30/01/21
3506
O/fee=8000
Oct to Dec/20
Paid in Janu/21</t>
        </r>
      </text>
    </comment>
    <comment ref="K152" authorId="0">
      <text>
        <r>
          <rPr>
            <b/>
            <sz val="9"/>
            <color indexed="81"/>
            <rFont val="Tahoma"/>
            <family val="2"/>
          </rPr>
          <t>Windows User:</t>
        </r>
        <r>
          <rPr>
            <sz val="9"/>
            <color indexed="81"/>
            <rFont val="Tahoma"/>
            <family val="2"/>
          </rPr>
          <t xml:space="preserve">
16/09/2020
1,500/-</t>
        </r>
      </text>
    </comment>
    <comment ref="M152" authorId="0">
      <text>
        <r>
          <rPr>
            <b/>
            <sz val="9"/>
            <color indexed="81"/>
            <rFont val="Tahoma"/>
            <family val="2"/>
          </rPr>
          <t>Windows User:</t>
        </r>
        <r>
          <rPr>
            <sz val="9"/>
            <color indexed="81"/>
            <rFont val="Tahoma"/>
            <family val="2"/>
          </rPr>
          <t xml:space="preserve">
08/10/20
4082
Paid to oct/20</t>
        </r>
      </text>
    </comment>
    <comment ref="O152" authorId="0">
      <text>
        <r>
          <rPr>
            <b/>
            <sz val="9"/>
            <color indexed="81"/>
            <rFont val="Tahoma"/>
            <family val="2"/>
          </rPr>
          <t>Windows User:</t>
        </r>
        <r>
          <rPr>
            <sz val="9"/>
            <color indexed="81"/>
            <rFont val="Tahoma"/>
            <family val="2"/>
          </rPr>
          <t xml:space="preserve">
08/10/20
4082
Paid to oct/20</t>
        </r>
      </text>
    </comment>
    <comment ref="Q152" authorId="0">
      <text>
        <r>
          <rPr>
            <b/>
            <sz val="9"/>
            <color indexed="81"/>
            <rFont val="Tahoma"/>
            <family val="2"/>
          </rPr>
          <t>Windows User:</t>
        </r>
        <r>
          <rPr>
            <sz val="9"/>
            <color indexed="81"/>
            <rFont val="Tahoma"/>
            <family val="2"/>
          </rPr>
          <t xml:space="preserve">
08/10/20
4082
Paid to oct/20</t>
        </r>
      </text>
    </comment>
    <comment ref="W152" authorId="0">
      <text>
        <r>
          <rPr>
            <b/>
            <sz val="9"/>
            <color indexed="81"/>
            <rFont val="Tahoma"/>
            <family val="2"/>
          </rPr>
          <t>Windows User:</t>
        </r>
        <r>
          <rPr>
            <sz val="9"/>
            <color indexed="81"/>
            <rFont val="Tahoma"/>
            <family val="2"/>
          </rPr>
          <t xml:space="preserve">
08/10/20
4082
S/c=5000
Dev=1000
O/fee=8000
Oct=4620</t>
        </r>
      </text>
    </comment>
    <comment ref="AA152" authorId="0">
      <text>
        <r>
          <rPr>
            <b/>
            <sz val="9"/>
            <color indexed="81"/>
            <rFont val="Tahoma"/>
            <family val="2"/>
          </rPr>
          <t>Windows User:</t>
        </r>
        <r>
          <rPr>
            <sz val="9"/>
            <color indexed="81"/>
            <rFont val="Tahoma"/>
            <family val="2"/>
          </rPr>
          <t xml:space="preserve">
26/01/21
Nov + Dec/21
Paid in Janu/21</t>
        </r>
      </text>
    </comment>
    <comment ref="AC152" authorId="0">
      <text>
        <r>
          <rPr>
            <b/>
            <sz val="9"/>
            <color indexed="81"/>
            <rFont val="Tahoma"/>
            <family val="2"/>
          </rPr>
          <t>Windows User:</t>
        </r>
        <r>
          <rPr>
            <sz val="9"/>
            <color indexed="81"/>
            <rFont val="Tahoma"/>
            <family val="2"/>
          </rPr>
          <t xml:space="preserve">
26/01/21
Nov + Dec/21
Paid in Janu/21</t>
        </r>
      </text>
    </comment>
    <comment ref="G153" authorId="0">
      <text>
        <r>
          <rPr>
            <b/>
            <sz val="9"/>
            <color indexed="81"/>
            <rFont val="Tahoma"/>
            <family val="2"/>
          </rPr>
          <t>Windows User:</t>
        </r>
        <r>
          <rPr>
            <sz val="9"/>
            <color indexed="81"/>
            <rFont val="Tahoma"/>
            <family val="2"/>
          </rPr>
          <t xml:space="preserve">
T.c Order By
 board  28/03/21
College=03/04/21</t>
        </r>
      </text>
    </comment>
    <comment ref="K153" authorId="0">
      <text>
        <r>
          <rPr>
            <b/>
            <sz val="9"/>
            <color indexed="81"/>
            <rFont val="Tahoma"/>
            <family val="2"/>
          </rPr>
          <t>Windows User:</t>
        </r>
        <r>
          <rPr>
            <sz val="9"/>
            <color indexed="81"/>
            <rFont val="Tahoma"/>
            <family val="2"/>
          </rPr>
          <t xml:space="preserve">
16/09/2020
7,500/-</t>
        </r>
      </text>
    </comment>
    <comment ref="M153" authorId="0">
      <text>
        <r>
          <rPr>
            <b/>
            <sz val="9"/>
            <color indexed="81"/>
            <rFont val="Tahoma"/>
            <family val="2"/>
          </rPr>
          <t>Windows User:</t>
        </r>
        <r>
          <rPr>
            <sz val="9"/>
            <color indexed="81"/>
            <rFont val="Tahoma"/>
            <family val="2"/>
          </rPr>
          <t xml:space="preserve">
16/09/2020
7,500/-</t>
        </r>
      </text>
    </comment>
    <comment ref="O153" authorId="0">
      <text>
        <r>
          <rPr>
            <b/>
            <sz val="9"/>
            <color indexed="81"/>
            <rFont val="Tahoma"/>
            <family val="2"/>
          </rPr>
          <t>Windows User:</t>
        </r>
        <r>
          <rPr>
            <sz val="9"/>
            <color indexed="81"/>
            <rFont val="Tahoma"/>
            <family val="2"/>
          </rPr>
          <t xml:space="preserve">
16/09/2020
7,500/-</t>
        </r>
      </text>
    </comment>
    <comment ref="Q153" authorId="0">
      <text>
        <r>
          <rPr>
            <b/>
            <sz val="9"/>
            <color indexed="81"/>
            <rFont val="Tahoma"/>
            <family val="2"/>
          </rPr>
          <t>Windows User:</t>
        </r>
        <r>
          <rPr>
            <sz val="9"/>
            <color indexed="81"/>
            <rFont val="Tahoma"/>
            <family val="2"/>
          </rPr>
          <t xml:space="preserve">
04/01/2021
4813
Janu/21
O/fee=2000 Due=6000
Paid in Janu/21
03/02/21
4014
O/fee=6000
Feb/21
Paid in Feb/21</t>
        </r>
      </text>
    </comment>
    <comment ref="W153" authorId="0">
      <text>
        <r>
          <rPr>
            <b/>
            <sz val="9"/>
            <color indexed="81"/>
            <rFont val="Tahoma"/>
            <family val="2"/>
          </rPr>
          <t>Windows User:</t>
        </r>
        <r>
          <rPr>
            <sz val="9"/>
            <color indexed="81"/>
            <rFont val="Tahoma"/>
            <family val="2"/>
          </rPr>
          <t xml:space="preserve">
03/10/20
4010
</t>
        </r>
      </text>
    </comment>
    <comment ref="Y153" authorId="0">
      <text>
        <r>
          <rPr>
            <b/>
            <sz val="9"/>
            <color indexed="81"/>
            <rFont val="Tahoma"/>
            <family val="2"/>
          </rPr>
          <t>Windows User:</t>
        </r>
        <r>
          <rPr>
            <sz val="9"/>
            <color indexed="81"/>
            <rFont val="Tahoma"/>
            <family val="2"/>
          </rPr>
          <t xml:space="preserve">
09/11/2020
4011
</t>
        </r>
      </text>
    </comment>
    <comment ref="AA153" authorId="0">
      <text>
        <r>
          <rPr>
            <b/>
            <sz val="9"/>
            <color indexed="81"/>
            <rFont val="Tahoma"/>
            <family val="2"/>
          </rPr>
          <t>Windows User:</t>
        </r>
        <r>
          <rPr>
            <sz val="9"/>
            <color indexed="81"/>
            <rFont val="Tahoma"/>
            <family val="2"/>
          </rPr>
          <t xml:space="preserve">
06/12/020
4012
O/fee Due</t>
        </r>
      </text>
    </comment>
    <comment ref="AC153" authorId="0">
      <text>
        <r>
          <rPr>
            <b/>
            <sz val="9"/>
            <color indexed="81"/>
            <rFont val="Tahoma"/>
            <family val="2"/>
          </rPr>
          <t>Windows User:</t>
        </r>
        <r>
          <rPr>
            <sz val="9"/>
            <color indexed="81"/>
            <rFont val="Tahoma"/>
            <family val="2"/>
          </rPr>
          <t xml:space="preserve">
04/01/2021
4813
Janu/21
O/fee=2000 Due=6000
Paid in Janu/21</t>
        </r>
      </text>
    </comment>
    <comment ref="AE153" authorId="0">
      <text>
        <r>
          <rPr>
            <b/>
            <sz val="9"/>
            <color indexed="81"/>
            <rFont val="Tahoma"/>
            <family val="2"/>
          </rPr>
          <t>Windows User:</t>
        </r>
        <r>
          <rPr>
            <sz val="9"/>
            <color indexed="81"/>
            <rFont val="Tahoma"/>
            <family val="2"/>
          </rPr>
          <t xml:space="preserve">
03/02/21
4014
O/fee=6000
Feb/21
Paid in Feb/21</t>
        </r>
      </text>
    </comment>
    <comment ref="AG153" authorId="0">
      <text>
        <r>
          <rPr>
            <b/>
            <sz val="9"/>
            <color indexed="81"/>
            <rFont val="Tahoma"/>
            <family val="2"/>
          </rPr>
          <t>Windows User:</t>
        </r>
        <r>
          <rPr>
            <sz val="9"/>
            <color indexed="81"/>
            <rFont val="Tahoma"/>
            <family val="2"/>
          </rPr>
          <t xml:space="preserve">
04/03/21
4015</t>
        </r>
      </text>
    </comment>
    <comment ref="G154" authorId="0">
      <text>
        <r>
          <rPr>
            <b/>
            <sz val="9"/>
            <color indexed="81"/>
            <rFont val="Tahoma"/>
            <family val="2"/>
          </rPr>
          <t>Windows User:</t>
        </r>
        <r>
          <rPr>
            <sz val="9"/>
            <color indexed="81"/>
            <rFont val="Tahoma"/>
            <family val="2"/>
          </rPr>
          <t xml:space="preserve">
Less-3,300/-</t>
        </r>
      </text>
    </comment>
    <comment ref="K154" authorId="0">
      <text>
        <r>
          <rPr>
            <b/>
            <sz val="9"/>
            <color indexed="81"/>
            <rFont val="Tahoma"/>
            <family val="2"/>
          </rPr>
          <t>Windows User:</t>
        </r>
        <r>
          <rPr>
            <sz val="9"/>
            <color indexed="81"/>
            <rFont val="Tahoma"/>
            <family val="2"/>
          </rPr>
          <t xml:space="preserve">
17/09/2020
7,500/-</t>
        </r>
      </text>
    </comment>
    <comment ref="M154" authorId="0">
      <text>
        <r>
          <rPr>
            <b/>
            <sz val="9"/>
            <color indexed="81"/>
            <rFont val="Tahoma"/>
            <family val="2"/>
          </rPr>
          <t>Windows User:</t>
        </r>
        <r>
          <rPr>
            <sz val="9"/>
            <color indexed="81"/>
            <rFont val="Tahoma"/>
            <family val="2"/>
          </rPr>
          <t xml:space="preserve">
17/09/2020
7,500/-</t>
        </r>
      </text>
    </comment>
    <comment ref="O154" authorId="0">
      <text>
        <r>
          <rPr>
            <b/>
            <sz val="9"/>
            <color indexed="81"/>
            <rFont val="Tahoma"/>
            <family val="2"/>
          </rPr>
          <t>Windows User:</t>
        </r>
        <r>
          <rPr>
            <sz val="9"/>
            <color indexed="81"/>
            <rFont val="Tahoma"/>
            <family val="2"/>
          </rPr>
          <t xml:space="preserve">
17/09/2020
7,500/-</t>
        </r>
      </text>
    </comment>
    <comment ref="Q154" authorId="0">
      <text>
        <r>
          <rPr>
            <b/>
            <sz val="9"/>
            <color indexed="81"/>
            <rFont val="Tahoma"/>
            <family val="2"/>
          </rPr>
          <t>Windows User:</t>
        </r>
        <r>
          <rPr>
            <sz val="9"/>
            <color indexed="81"/>
            <rFont val="Tahoma"/>
            <family val="2"/>
          </rPr>
          <t xml:space="preserve">
03/01/21
6872
O/fee=8000
Oct to Janu/21
Paid in Jnau/21</t>
        </r>
      </text>
    </comment>
    <comment ref="W154" authorId="0">
      <text>
        <r>
          <rPr>
            <b/>
            <sz val="9"/>
            <color indexed="81"/>
            <rFont val="Tahoma"/>
            <family val="2"/>
          </rPr>
          <t>Windows User:</t>
        </r>
        <r>
          <rPr>
            <sz val="9"/>
            <color indexed="81"/>
            <rFont val="Tahoma"/>
            <family val="2"/>
          </rPr>
          <t xml:space="preserve">
03/01/21
6872
O/fee=8000
Oct to Janu/21
Paid in Jnau/21</t>
        </r>
      </text>
    </comment>
    <comment ref="Y154" authorId="0">
      <text>
        <r>
          <rPr>
            <b/>
            <sz val="9"/>
            <color indexed="81"/>
            <rFont val="Tahoma"/>
            <family val="2"/>
          </rPr>
          <t>Windows User:</t>
        </r>
        <r>
          <rPr>
            <sz val="9"/>
            <color indexed="81"/>
            <rFont val="Tahoma"/>
            <family val="2"/>
          </rPr>
          <t xml:space="preserve">
03/01/21
6872
O/fee=8000
Oct to Janu/21
Paid in Jnau/21</t>
        </r>
      </text>
    </comment>
    <comment ref="AA154" authorId="0">
      <text>
        <r>
          <rPr>
            <b/>
            <sz val="9"/>
            <color indexed="81"/>
            <rFont val="Tahoma"/>
            <family val="2"/>
          </rPr>
          <t>Windows User:</t>
        </r>
        <r>
          <rPr>
            <sz val="9"/>
            <color indexed="81"/>
            <rFont val="Tahoma"/>
            <family val="2"/>
          </rPr>
          <t xml:space="preserve">
03/01/21
6872
O/fee=8000
Oct to Janu/21
Paid in Jnau/21</t>
        </r>
      </text>
    </comment>
    <comment ref="AC154" authorId="0">
      <text>
        <r>
          <rPr>
            <b/>
            <sz val="9"/>
            <color indexed="81"/>
            <rFont val="Tahoma"/>
            <family val="2"/>
          </rPr>
          <t>Windows User:</t>
        </r>
        <r>
          <rPr>
            <sz val="9"/>
            <color indexed="81"/>
            <rFont val="Tahoma"/>
            <family val="2"/>
          </rPr>
          <t xml:space="preserve">
03/01/21
6872
O/fee=8000
Oct to Janu/21
Paid in Jnau/21</t>
        </r>
      </text>
    </comment>
    <comment ref="AM154" authorId="0">
      <text>
        <r>
          <rPr>
            <b/>
            <sz val="9"/>
            <color indexed="81"/>
            <rFont val="Tahoma"/>
            <family val="2"/>
          </rPr>
          <t>Windows User:</t>
        </r>
        <r>
          <rPr>
            <sz val="9"/>
            <color indexed="81"/>
            <rFont val="Tahoma"/>
            <family val="2"/>
          </rPr>
          <t xml:space="preserve">
06/06/21
6873
Up to June/21</t>
        </r>
      </text>
    </comment>
    <comment ref="K155" authorId="0">
      <text>
        <r>
          <rPr>
            <b/>
            <sz val="9"/>
            <color indexed="81"/>
            <rFont val="Tahoma"/>
            <family val="2"/>
          </rPr>
          <t>Windows User:</t>
        </r>
        <r>
          <rPr>
            <sz val="9"/>
            <color indexed="81"/>
            <rFont val="Tahoma"/>
            <family val="2"/>
          </rPr>
          <t xml:space="preserve">
17/09/2020
1,500/-</t>
        </r>
      </text>
    </comment>
    <comment ref="M155" authorId="0">
      <text>
        <r>
          <rPr>
            <b/>
            <sz val="9"/>
            <color indexed="81"/>
            <rFont val="Tahoma"/>
            <family val="2"/>
          </rPr>
          <t>Windows User:</t>
        </r>
        <r>
          <rPr>
            <sz val="9"/>
            <color indexed="81"/>
            <rFont val="Tahoma"/>
            <family val="2"/>
          </rPr>
          <t xml:space="preserve">
27/01/2021
8553
Ded fee=1000
S/c=5000
O/fee=4000
Paid in Janu/21</t>
        </r>
      </text>
    </comment>
    <comment ref="O155" authorId="0">
      <text>
        <r>
          <rPr>
            <b/>
            <sz val="9"/>
            <color indexed="81"/>
            <rFont val="Tahoma"/>
            <family val="2"/>
          </rPr>
          <t>Windows User:</t>
        </r>
        <r>
          <rPr>
            <sz val="9"/>
            <color indexed="81"/>
            <rFont val="Tahoma"/>
            <family val="2"/>
          </rPr>
          <t xml:space="preserve">
27/01/2021
8553
Dev fee=1000
S/c=5000
O/fee=4000
Paid in Janu/21</t>
        </r>
      </text>
    </comment>
    <comment ref="Q155" authorId="0">
      <text>
        <r>
          <rPr>
            <b/>
            <sz val="9"/>
            <color indexed="81"/>
            <rFont val="Tahoma"/>
            <family val="2"/>
          </rPr>
          <t>Windows User:</t>
        </r>
        <r>
          <rPr>
            <sz val="9"/>
            <color indexed="81"/>
            <rFont val="Tahoma"/>
            <family val="2"/>
          </rPr>
          <t xml:space="preserve">
27/01/2021
8553
Dev fee=1000
S/c=5000
O/fee=4000
Paid in Janu/21</t>
        </r>
      </text>
    </comment>
    <comment ref="AC155" authorId="0">
      <text>
        <r>
          <rPr>
            <b/>
            <sz val="9"/>
            <color indexed="81"/>
            <rFont val="Tahoma"/>
            <family val="2"/>
          </rPr>
          <t>Windows User:</t>
        </r>
        <r>
          <rPr>
            <sz val="9"/>
            <color indexed="81"/>
            <rFont val="Tahoma"/>
            <family val="2"/>
          </rPr>
          <t xml:space="preserve">
27/01/2021
8553
Ded fee=1000
S/c=5000
O/fee=4000
Paid in Janu/21</t>
        </r>
      </text>
    </comment>
    <comment ref="K156" authorId="0">
      <text>
        <r>
          <rPr>
            <b/>
            <sz val="9"/>
            <color indexed="81"/>
            <rFont val="Tahoma"/>
            <family val="2"/>
          </rPr>
          <t>Windows User:</t>
        </r>
        <r>
          <rPr>
            <sz val="9"/>
            <color indexed="81"/>
            <rFont val="Tahoma"/>
            <family val="2"/>
          </rPr>
          <t xml:space="preserve">
17/09/2020
7,500/-</t>
        </r>
      </text>
    </comment>
    <comment ref="M156" authorId="0">
      <text>
        <r>
          <rPr>
            <b/>
            <sz val="9"/>
            <color indexed="81"/>
            <rFont val="Tahoma"/>
            <family val="2"/>
          </rPr>
          <t>Windows User:</t>
        </r>
        <r>
          <rPr>
            <sz val="9"/>
            <color indexed="81"/>
            <rFont val="Tahoma"/>
            <family val="2"/>
          </rPr>
          <t xml:space="preserve">
17/09/2020
7,500/-</t>
        </r>
      </text>
    </comment>
    <comment ref="O156" authorId="0">
      <text>
        <r>
          <rPr>
            <b/>
            <sz val="9"/>
            <color indexed="81"/>
            <rFont val="Tahoma"/>
            <family val="2"/>
          </rPr>
          <t>Windows User:</t>
        </r>
        <r>
          <rPr>
            <sz val="9"/>
            <color indexed="81"/>
            <rFont val="Tahoma"/>
            <family val="2"/>
          </rPr>
          <t xml:space="preserve">
17/09/2020
7,500/-</t>
        </r>
      </text>
    </comment>
    <comment ref="AC156" authorId="0">
      <text>
        <r>
          <rPr>
            <b/>
            <sz val="9"/>
            <color indexed="81"/>
            <rFont val="Tahoma"/>
            <family val="2"/>
          </rPr>
          <t>Windows User:</t>
        </r>
        <r>
          <rPr>
            <sz val="9"/>
            <color indexed="81"/>
            <rFont val="Tahoma"/>
            <family val="2"/>
          </rPr>
          <t xml:space="preserve">
26/01/21
56550
Oct/20 to Janu/21
O/fee=6520 Due=1480/-</t>
        </r>
      </text>
    </comment>
    <comment ref="AM156" authorId="0">
      <text>
        <r>
          <rPr>
            <b/>
            <sz val="9"/>
            <color indexed="81"/>
            <rFont val="Tahoma"/>
            <family val="2"/>
          </rPr>
          <t>Windows User:</t>
        </r>
        <r>
          <rPr>
            <sz val="9"/>
            <color indexed="81"/>
            <rFont val="Tahoma"/>
            <family val="2"/>
          </rPr>
          <t xml:space="preserve">
01/06/21
3938
Feb/21 to April/21
O/fee=1480
T=15340/-</t>
        </r>
      </text>
    </comment>
    <comment ref="G157" authorId="0">
      <text>
        <r>
          <rPr>
            <b/>
            <sz val="9"/>
            <color indexed="81"/>
            <rFont val="Tahoma"/>
            <family val="2"/>
          </rPr>
          <t>Windows User:</t>
        </r>
        <r>
          <rPr>
            <sz val="9"/>
            <color indexed="81"/>
            <rFont val="Tahoma"/>
            <family val="2"/>
          </rPr>
          <t xml:space="preserve">
T.c Order By
 board  31/03/21
College=06/04/21</t>
        </r>
      </text>
    </comment>
    <comment ref="K157" authorId="0">
      <text>
        <r>
          <rPr>
            <b/>
            <sz val="9"/>
            <color indexed="81"/>
            <rFont val="Tahoma"/>
            <family val="2"/>
          </rPr>
          <t>Windows User:</t>
        </r>
        <r>
          <rPr>
            <sz val="9"/>
            <color indexed="81"/>
            <rFont val="Tahoma"/>
            <family val="2"/>
          </rPr>
          <t xml:space="preserve">
19/09/2020
7,500/-</t>
        </r>
      </text>
    </comment>
    <comment ref="M157" authorId="0">
      <text>
        <r>
          <rPr>
            <b/>
            <sz val="9"/>
            <color indexed="81"/>
            <rFont val="Tahoma"/>
            <family val="2"/>
          </rPr>
          <t>Windows User:</t>
        </r>
        <r>
          <rPr>
            <sz val="9"/>
            <color indexed="81"/>
            <rFont val="Tahoma"/>
            <family val="2"/>
          </rPr>
          <t xml:space="preserve">
19/09/2020
7,500/-</t>
        </r>
      </text>
    </comment>
    <comment ref="O157" authorId="0">
      <text>
        <r>
          <rPr>
            <b/>
            <sz val="9"/>
            <color indexed="81"/>
            <rFont val="Tahoma"/>
            <family val="2"/>
          </rPr>
          <t>Windows User:</t>
        </r>
        <r>
          <rPr>
            <sz val="9"/>
            <color indexed="81"/>
            <rFont val="Tahoma"/>
            <family val="2"/>
          </rPr>
          <t xml:space="preserve">
19/09/2020
7,500/-</t>
        </r>
      </text>
    </comment>
    <comment ref="Q157" authorId="0">
      <text>
        <r>
          <rPr>
            <b/>
            <sz val="9"/>
            <color indexed="81"/>
            <rFont val="Tahoma"/>
            <family val="2"/>
          </rPr>
          <t>Windows User:</t>
        </r>
        <r>
          <rPr>
            <sz val="9"/>
            <color indexed="81"/>
            <rFont val="Tahoma"/>
            <family val="2"/>
          </rPr>
          <t xml:space="preserve">
08/11/2020
4154
Oct + Nov/2020
O/fee
Paid to Nov/2020</t>
        </r>
      </text>
    </comment>
    <comment ref="W157" authorId="0">
      <text>
        <r>
          <rPr>
            <b/>
            <sz val="9"/>
            <color indexed="81"/>
            <rFont val="Tahoma"/>
            <family val="2"/>
          </rPr>
          <t>Windows User:</t>
        </r>
        <r>
          <rPr>
            <sz val="9"/>
            <color indexed="81"/>
            <rFont val="Tahoma"/>
            <family val="2"/>
          </rPr>
          <t xml:space="preserve">
08/11/2020
4154
Oct + Nov/2020
O/fee
Paid to Nov/2020</t>
        </r>
      </text>
    </comment>
    <comment ref="Y157" authorId="0">
      <text>
        <r>
          <rPr>
            <b/>
            <sz val="9"/>
            <color indexed="81"/>
            <rFont val="Tahoma"/>
            <family val="2"/>
          </rPr>
          <t>Windows User:</t>
        </r>
        <r>
          <rPr>
            <sz val="9"/>
            <color indexed="81"/>
            <rFont val="Tahoma"/>
            <family val="2"/>
          </rPr>
          <t xml:space="preserve">
08/11/2020
4154
Oct + Nov/2020
O/fee</t>
        </r>
      </text>
    </comment>
    <comment ref="AA157" authorId="0">
      <text>
        <r>
          <rPr>
            <b/>
            <sz val="9"/>
            <color indexed="81"/>
            <rFont val="Tahoma"/>
            <family val="2"/>
          </rPr>
          <t>Windows User:</t>
        </r>
        <r>
          <rPr>
            <sz val="9"/>
            <color indexed="81"/>
            <rFont val="Tahoma"/>
            <family val="2"/>
          </rPr>
          <t xml:space="preserve">
08/12/2020
4155</t>
        </r>
      </text>
    </comment>
    <comment ref="AC157" authorId="0">
      <text>
        <r>
          <rPr>
            <b/>
            <sz val="9"/>
            <color indexed="81"/>
            <rFont val="Tahoma"/>
            <family val="2"/>
          </rPr>
          <t>Windows User:</t>
        </r>
        <r>
          <rPr>
            <sz val="9"/>
            <color indexed="81"/>
            <rFont val="Tahoma"/>
            <family val="2"/>
          </rPr>
          <t xml:space="preserve">
06/01/2021
4156</t>
        </r>
      </text>
    </comment>
    <comment ref="AE157" authorId="0">
      <text>
        <r>
          <rPr>
            <b/>
            <sz val="9"/>
            <color indexed="81"/>
            <rFont val="Tahoma"/>
            <family val="2"/>
          </rPr>
          <t>Windows User:</t>
        </r>
        <r>
          <rPr>
            <sz val="9"/>
            <color indexed="81"/>
            <rFont val="Tahoma"/>
            <family val="2"/>
          </rPr>
          <t xml:space="preserve">
16/02/21
4157
</t>
        </r>
      </text>
    </comment>
    <comment ref="AG157" authorId="0">
      <text>
        <r>
          <rPr>
            <b/>
            <sz val="9"/>
            <color indexed="81"/>
            <rFont val="Tahoma"/>
            <family val="2"/>
          </rPr>
          <t>Windows User:</t>
        </r>
        <r>
          <rPr>
            <sz val="9"/>
            <color indexed="81"/>
            <rFont val="Tahoma"/>
            <family val="2"/>
          </rPr>
          <t xml:space="preserve">
16/03/21
4158
</t>
        </r>
      </text>
    </comment>
    <comment ref="K158" authorId="0">
      <text>
        <r>
          <rPr>
            <b/>
            <sz val="9"/>
            <color indexed="81"/>
            <rFont val="Tahoma"/>
            <family val="2"/>
          </rPr>
          <t>Windows User:</t>
        </r>
        <r>
          <rPr>
            <sz val="9"/>
            <color indexed="81"/>
            <rFont val="Tahoma"/>
            <family val="2"/>
          </rPr>
          <t xml:space="preserve">
20/09/2020
3481
7,500/-</t>
        </r>
      </text>
    </comment>
    <comment ref="M158" authorId="0">
      <text>
        <r>
          <rPr>
            <b/>
            <sz val="9"/>
            <color indexed="81"/>
            <rFont val="Tahoma"/>
            <family val="2"/>
          </rPr>
          <t>Windows User:</t>
        </r>
        <r>
          <rPr>
            <sz val="9"/>
            <color indexed="81"/>
            <rFont val="Tahoma"/>
            <family val="2"/>
          </rPr>
          <t xml:space="preserve">
20/09/2020
3481
7,500/-</t>
        </r>
      </text>
    </comment>
    <comment ref="O158" authorId="0">
      <text>
        <r>
          <rPr>
            <b/>
            <sz val="9"/>
            <color indexed="81"/>
            <rFont val="Tahoma"/>
            <family val="2"/>
          </rPr>
          <t>Windows User:</t>
        </r>
        <r>
          <rPr>
            <sz val="9"/>
            <color indexed="81"/>
            <rFont val="Tahoma"/>
            <family val="2"/>
          </rPr>
          <t xml:space="preserve">
20/09/2020
3481
7,500/-</t>
        </r>
      </text>
    </comment>
    <comment ref="Q158" authorId="0">
      <text>
        <r>
          <rPr>
            <b/>
            <sz val="9"/>
            <color indexed="81"/>
            <rFont val="Tahoma"/>
            <family val="2"/>
          </rPr>
          <t>Windows User:</t>
        </r>
        <r>
          <rPr>
            <sz val="9"/>
            <color indexed="81"/>
            <rFont val="Tahoma"/>
            <family val="2"/>
          </rPr>
          <t xml:space="preserve">
26/01/21
6513
O/fee=8000
Oct to Janu/21
Paid in Janu/21</t>
        </r>
      </text>
    </comment>
    <comment ref="W158" authorId="0">
      <text>
        <r>
          <rPr>
            <b/>
            <sz val="9"/>
            <color indexed="81"/>
            <rFont val="Tahoma"/>
            <family val="2"/>
          </rPr>
          <t>Windows User:</t>
        </r>
        <r>
          <rPr>
            <sz val="9"/>
            <color indexed="81"/>
            <rFont val="Tahoma"/>
            <family val="2"/>
          </rPr>
          <t xml:space="preserve">
26/01/21
6513
O/fee=8000
Oct to Janu/21
Paid in Janu/21</t>
        </r>
      </text>
    </comment>
    <comment ref="Y158" authorId="0">
      <text>
        <r>
          <rPr>
            <b/>
            <sz val="9"/>
            <color indexed="81"/>
            <rFont val="Tahoma"/>
            <family val="2"/>
          </rPr>
          <t>Windows User:</t>
        </r>
        <r>
          <rPr>
            <sz val="9"/>
            <color indexed="81"/>
            <rFont val="Tahoma"/>
            <family val="2"/>
          </rPr>
          <t xml:space="preserve">
26/01/21
6513
O/fee=8000
Oct to Janu/21
Paid in Janu/21</t>
        </r>
      </text>
    </comment>
    <comment ref="AA158" authorId="0">
      <text>
        <r>
          <rPr>
            <b/>
            <sz val="9"/>
            <color indexed="81"/>
            <rFont val="Tahoma"/>
            <family val="2"/>
          </rPr>
          <t>Windows User:</t>
        </r>
        <r>
          <rPr>
            <sz val="9"/>
            <color indexed="81"/>
            <rFont val="Tahoma"/>
            <family val="2"/>
          </rPr>
          <t xml:space="preserve">
26/01/21
6513
O/fee=8000
Oct to Janu/21
Paid in Janu/21</t>
        </r>
      </text>
    </comment>
    <comment ref="AC158" authorId="0">
      <text>
        <r>
          <rPr>
            <b/>
            <sz val="9"/>
            <color indexed="81"/>
            <rFont val="Tahoma"/>
            <family val="2"/>
          </rPr>
          <t>Windows User:</t>
        </r>
        <r>
          <rPr>
            <sz val="9"/>
            <color indexed="81"/>
            <rFont val="Tahoma"/>
            <family val="2"/>
          </rPr>
          <t xml:space="preserve">
26/01/21
6513
O/fee=8000
Oct to Janu/21
Paid in Janu/21</t>
        </r>
      </text>
    </comment>
    <comment ref="G169" authorId="0">
      <text>
        <r>
          <rPr>
            <b/>
            <sz val="9"/>
            <color indexed="81"/>
            <rFont val="Tahoma"/>
            <family val="2"/>
          </rPr>
          <t>Windows User:</t>
        </r>
        <r>
          <rPr>
            <sz val="9"/>
            <color indexed="81"/>
            <rFont val="Tahoma"/>
            <family val="2"/>
          </rPr>
          <t xml:space="preserve">
Less=2,000/-</t>
        </r>
      </text>
    </comment>
    <comment ref="K169" authorId="0">
      <text>
        <r>
          <rPr>
            <b/>
            <sz val="9"/>
            <color indexed="81"/>
            <rFont val="Tahoma"/>
            <family val="2"/>
          </rPr>
          <t>Windows User:</t>
        </r>
        <r>
          <rPr>
            <sz val="9"/>
            <color indexed="81"/>
            <rFont val="Tahoma"/>
            <family val="2"/>
          </rPr>
          <t xml:space="preserve">
26/08/2020
9,000/-</t>
        </r>
      </text>
    </comment>
    <comment ref="M169" authorId="0">
      <text>
        <r>
          <rPr>
            <b/>
            <sz val="9"/>
            <color indexed="81"/>
            <rFont val="Tahoma"/>
            <family val="2"/>
          </rPr>
          <t>Windows User:</t>
        </r>
        <r>
          <rPr>
            <sz val="9"/>
            <color indexed="81"/>
            <rFont val="Tahoma"/>
            <family val="2"/>
          </rPr>
          <t xml:space="preserve">
26/08/2020
9,000/-</t>
        </r>
      </text>
    </comment>
    <comment ref="O169" authorId="0">
      <text>
        <r>
          <rPr>
            <b/>
            <sz val="9"/>
            <color indexed="81"/>
            <rFont val="Tahoma"/>
            <family val="2"/>
          </rPr>
          <t>Windows User:</t>
        </r>
        <r>
          <rPr>
            <sz val="9"/>
            <color indexed="81"/>
            <rFont val="Tahoma"/>
            <family val="2"/>
          </rPr>
          <t xml:space="preserve">
26/08/2020
9,000/-</t>
        </r>
      </text>
    </comment>
    <comment ref="Q169" authorId="0">
      <text>
        <r>
          <rPr>
            <b/>
            <sz val="9"/>
            <color indexed="81"/>
            <rFont val="Tahoma"/>
            <family val="2"/>
          </rPr>
          <t>Windows User:</t>
        </r>
        <r>
          <rPr>
            <sz val="9"/>
            <color indexed="81"/>
            <rFont val="Tahoma"/>
            <family val="2"/>
          </rPr>
          <t xml:space="preserve">
26/08/2020
9,000/-
28/01/21
1682
O/fee=6500
Oct to Janu/21
Paid in Janu/21</t>
        </r>
      </text>
    </comment>
    <comment ref="W169" authorId="0">
      <text>
        <r>
          <rPr>
            <b/>
            <sz val="9"/>
            <color indexed="81"/>
            <rFont val="Tahoma"/>
            <family val="2"/>
          </rPr>
          <t>Windows User:</t>
        </r>
        <r>
          <rPr>
            <sz val="9"/>
            <color indexed="81"/>
            <rFont val="Tahoma"/>
            <family val="2"/>
          </rPr>
          <t xml:space="preserve">
28/01/21
1682
O/fee=6500
Oct to Janu/21
Paid in Janu/21</t>
        </r>
      </text>
    </comment>
    <comment ref="Y169" authorId="0">
      <text>
        <r>
          <rPr>
            <b/>
            <sz val="9"/>
            <color indexed="81"/>
            <rFont val="Tahoma"/>
            <family val="2"/>
          </rPr>
          <t>Windows User:</t>
        </r>
        <r>
          <rPr>
            <sz val="9"/>
            <color indexed="81"/>
            <rFont val="Tahoma"/>
            <family val="2"/>
          </rPr>
          <t xml:space="preserve">
28/01/21
1682
O/fee=6500
Oct to Janu/21
Paid in Janu/21</t>
        </r>
      </text>
    </comment>
    <comment ref="AA169" authorId="0">
      <text>
        <r>
          <rPr>
            <b/>
            <sz val="9"/>
            <color indexed="81"/>
            <rFont val="Tahoma"/>
            <family val="2"/>
          </rPr>
          <t>Windows User:</t>
        </r>
        <r>
          <rPr>
            <sz val="9"/>
            <color indexed="81"/>
            <rFont val="Tahoma"/>
            <family val="2"/>
          </rPr>
          <t xml:space="preserve">
28/01/21
1682
O/fee=6500
Oct to Janu/21
Paid in Janu/21</t>
        </r>
      </text>
    </comment>
    <comment ref="AC169" authorId="0">
      <text>
        <r>
          <rPr>
            <b/>
            <sz val="9"/>
            <color indexed="81"/>
            <rFont val="Tahoma"/>
            <family val="2"/>
          </rPr>
          <t>Windows User:</t>
        </r>
        <r>
          <rPr>
            <sz val="9"/>
            <color indexed="81"/>
            <rFont val="Tahoma"/>
            <family val="2"/>
          </rPr>
          <t xml:space="preserve">
28/01/21
1682
O/fee=6500
Oct to Janu/21
Paid in Janu/21</t>
        </r>
      </text>
    </comment>
    <comment ref="AM169" authorId="0">
      <text>
        <r>
          <rPr>
            <b/>
            <sz val="9"/>
            <color indexed="81"/>
            <rFont val="Tahoma"/>
            <family val="2"/>
          </rPr>
          <t>Windows User:</t>
        </r>
        <r>
          <rPr>
            <sz val="9"/>
            <color indexed="81"/>
            <rFont val="Tahoma"/>
            <family val="2"/>
          </rPr>
          <t xml:space="preserve">
08/06/21
1683
Up to April/21</t>
        </r>
      </text>
    </comment>
    <comment ref="G170" authorId="0">
      <text>
        <r>
          <rPr>
            <b/>
            <sz val="9"/>
            <color indexed="81"/>
            <rFont val="Tahoma"/>
            <family val="2"/>
          </rPr>
          <t>Windows User:</t>
        </r>
        <r>
          <rPr>
            <sz val="9"/>
            <color indexed="81"/>
            <rFont val="Tahoma"/>
            <family val="2"/>
          </rPr>
          <t xml:space="preserve">
Less-1000
</t>
        </r>
      </text>
    </comment>
    <comment ref="K170" authorId="0">
      <text>
        <r>
          <rPr>
            <b/>
            <sz val="9"/>
            <color indexed="81"/>
            <rFont val="Tahoma"/>
            <family val="2"/>
          </rPr>
          <t>Windows User:</t>
        </r>
        <r>
          <rPr>
            <sz val="9"/>
            <color indexed="81"/>
            <rFont val="Tahoma"/>
            <family val="2"/>
          </rPr>
          <t xml:space="preserve">
26/08/2020
9,000/-</t>
        </r>
      </text>
    </comment>
    <comment ref="M170" authorId="0">
      <text>
        <r>
          <rPr>
            <b/>
            <sz val="9"/>
            <color indexed="81"/>
            <rFont val="Tahoma"/>
            <family val="2"/>
          </rPr>
          <t>Windows User:</t>
        </r>
        <r>
          <rPr>
            <sz val="9"/>
            <color indexed="81"/>
            <rFont val="Tahoma"/>
            <family val="2"/>
          </rPr>
          <t xml:space="preserve">
26/08/2020
9,000/-</t>
        </r>
      </text>
    </comment>
    <comment ref="O170" authorId="0">
      <text>
        <r>
          <rPr>
            <b/>
            <sz val="9"/>
            <color indexed="81"/>
            <rFont val="Tahoma"/>
            <family val="2"/>
          </rPr>
          <t>Windows User:</t>
        </r>
        <r>
          <rPr>
            <sz val="9"/>
            <color indexed="81"/>
            <rFont val="Tahoma"/>
            <family val="2"/>
          </rPr>
          <t xml:space="preserve">
26/08/2020
9,000/-</t>
        </r>
      </text>
    </comment>
    <comment ref="Q170" authorId="0">
      <text>
        <r>
          <rPr>
            <b/>
            <sz val="9"/>
            <color indexed="81"/>
            <rFont val="Tahoma"/>
            <family val="2"/>
          </rPr>
          <t>Windows User:</t>
        </r>
        <r>
          <rPr>
            <sz val="9"/>
            <color indexed="81"/>
            <rFont val="Tahoma"/>
            <family val="2"/>
          </rPr>
          <t xml:space="preserve">
26/08/2020
9,000/-</t>
        </r>
      </text>
    </comment>
    <comment ref="W170" authorId="0">
      <text>
        <r>
          <rPr>
            <b/>
            <sz val="9"/>
            <color indexed="81"/>
            <rFont val="Tahoma"/>
            <family val="2"/>
          </rPr>
          <t>Windows User:</t>
        </r>
        <r>
          <rPr>
            <sz val="9"/>
            <color indexed="81"/>
            <rFont val="Tahoma"/>
            <family val="2"/>
          </rPr>
          <t xml:space="preserve">
07/11/2020
1730
Oct/2020
Paid to Nov/2020</t>
        </r>
      </text>
    </comment>
    <comment ref="Y170" authorId="0">
      <text>
        <r>
          <rPr>
            <b/>
            <sz val="9"/>
            <color indexed="81"/>
            <rFont val="Tahoma"/>
            <family val="2"/>
          </rPr>
          <t>Windows User:</t>
        </r>
        <r>
          <rPr>
            <sz val="9"/>
            <color indexed="81"/>
            <rFont val="Tahoma"/>
            <family val="2"/>
          </rPr>
          <t xml:space="preserve">
07/11/2020
1730
Oct/2020
05/12/2020
1731
Nov/20
Paid in Dec/20</t>
        </r>
      </text>
    </comment>
    <comment ref="AA170" authorId="0">
      <text>
        <r>
          <rPr>
            <b/>
            <sz val="9"/>
            <color indexed="81"/>
            <rFont val="Tahoma"/>
            <family val="2"/>
          </rPr>
          <t>Windows User:</t>
        </r>
        <r>
          <rPr>
            <sz val="9"/>
            <color indexed="81"/>
            <rFont val="Tahoma"/>
            <family val="2"/>
          </rPr>
          <t xml:space="preserve">
05/12/2020
1731
Nov/20
10/01/2021
By bkash
C=2870
H=1950
T=4820
Dec/20
Paid in Jany/21</t>
        </r>
      </text>
    </comment>
    <comment ref="AC170" authorId="0">
      <text>
        <r>
          <rPr>
            <b/>
            <sz val="9"/>
            <color indexed="81"/>
            <rFont val="Tahoma"/>
            <family val="2"/>
          </rPr>
          <t>Windows User:</t>
        </r>
        <r>
          <rPr>
            <sz val="9"/>
            <color indexed="81"/>
            <rFont val="Tahoma"/>
            <family val="2"/>
          </rPr>
          <t xml:space="preserve">
10/01/2021
By bkash
C=2870
H=1950
T=4820
Dec/20
Paid in Jany/21</t>
        </r>
      </text>
    </comment>
    <comment ref="AE170" authorId="0">
      <text>
        <r>
          <rPr>
            <b/>
            <sz val="9"/>
            <color indexed="81"/>
            <rFont val="Tahoma"/>
            <family val="2"/>
          </rPr>
          <t>Windows User:</t>
        </r>
        <r>
          <rPr>
            <sz val="9"/>
            <color indexed="81"/>
            <rFont val="Tahoma"/>
            <family val="2"/>
          </rPr>
          <t xml:space="preserve">
08/02/21
1733
Janu/21</t>
        </r>
      </text>
    </comment>
    <comment ref="AG170" authorId="0">
      <text>
        <r>
          <rPr>
            <b/>
            <sz val="9"/>
            <color indexed="81"/>
            <rFont val="Tahoma"/>
            <family val="2"/>
          </rPr>
          <t>Windows User:</t>
        </r>
        <r>
          <rPr>
            <sz val="9"/>
            <color indexed="81"/>
            <rFont val="Tahoma"/>
            <family val="2"/>
          </rPr>
          <t xml:space="preserve">
11/03/21
By bkash
C=2870
H=1950</t>
        </r>
      </text>
    </comment>
    <comment ref="AI170" authorId="0">
      <text>
        <r>
          <rPr>
            <b/>
            <sz val="9"/>
            <color indexed="81"/>
            <rFont val="Tahoma"/>
            <family val="2"/>
          </rPr>
          <t>Windows User:</t>
        </r>
        <r>
          <rPr>
            <sz val="9"/>
            <color indexed="81"/>
            <rFont val="Tahoma"/>
            <family val="2"/>
          </rPr>
          <t xml:space="preserve">
06/04/2021
By bkash
C=2870
H=1950
T=4820</t>
        </r>
      </text>
    </comment>
    <comment ref="AM170" authorId="0">
      <text>
        <r>
          <rPr>
            <b/>
            <sz val="9"/>
            <color indexed="81"/>
            <rFont val="Tahoma"/>
            <family val="2"/>
          </rPr>
          <t>Windows User:</t>
        </r>
        <r>
          <rPr>
            <sz val="9"/>
            <color indexed="81"/>
            <rFont val="Tahoma"/>
            <family val="2"/>
          </rPr>
          <t xml:space="preserve">
05/06/21
1736/37
</t>
        </r>
      </text>
    </comment>
    <comment ref="K171" authorId="0">
      <text>
        <r>
          <rPr>
            <b/>
            <sz val="9"/>
            <color indexed="81"/>
            <rFont val="Tahoma"/>
            <family val="2"/>
          </rPr>
          <t>Windows User:</t>
        </r>
        <r>
          <rPr>
            <sz val="9"/>
            <color indexed="81"/>
            <rFont val="Tahoma"/>
            <family val="2"/>
          </rPr>
          <t xml:space="preserve">
27/08/2020
9,000/-</t>
        </r>
      </text>
    </comment>
    <comment ref="M171" authorId="0">
      <text>
        <r>
          <rPr>
            <b/>
            <sz val="9"/>
            <color indexed="81"/>
            <rFont val="Tahoma"/>
            <family val="2"/>
          </rPr>
          <t>Windows User:</t>
        </r>
        <r>
          <rPr>
            <sz val="9"/>
            <color indexed="81"/>
            <rFont val="Tahoma"/>
            <family val="2"/>
          </rPr>
          <t xml:space="preserve">
27/08/2020
9,000/-</t>
        </r>
      </text>
    </comment>
    <comment ref="O171" authorId="0">
      <text>
        <r>
          <rPr>
            <b/>
            <sz val="9"/>
            <color indexed="81"/>
            <rFont val="Tahoma"/>
            <family val="2"/>
          </rPr>
          <t>Windows User:</t>
        </r>
        <r>
          <rPr>
            <sz val="9"/>
            <color indexed="81"/>
            <rFont val="Tahoma"/>
            <family val="2"/>
          </rPr>
          <t xml:space="preserve">
27/08/2020
9,000/-</t>
        </r>
      </text>
    </comment>
    <comment ref="Q171" authorId="0">
      <text>
        <r>
          <rPr>
            <b/>
            <sz val="9"/>
            <color indexed="81"/>
            <rFont val="Tahoma"/>
            <family val="2"/>
          </rPr>
          <t>Windows User:</t>
        </r>
        <r>
          <rPr>
            <sz val="9"/>
            <color indexed="81"/>
            <rFont val="Tahoma"/>
            <family val="2"/>
          </rPr>
          <t xml:space="preserve">
27/08/2020
9,000/-</t>
        </r>
      </text>
    </comment>
    <comment ref="W171" authorId="0">
      <text>
        <r>
          <rPr>
            <b/>
            <sz val="9"/>
            <color indexed="81"/>
            <rFont val="Tahoma"/>
            <family val="2"/>
          </rPr>
          <t>Windows User:</t>
        </r>
        <r>
          <rPr>
            <sz val="9"/>
            <color indexed="81"/>
            <rFont val="Tahoma"/>
            <family val="2"/>
          </rPr>
          <t xml:space="preserve">
28/01/21
1754
Oct + Nov/20
Paid in janu/21</t>
        </r>
      </text>
    </comment>
    <comment ref="Y171" authorId="0">
      <text>
        <r>
          <rPr>
            <b/>
            <sz val="9"/>
            <color indexed="81"/>
            <rFont val="Tahoma"/>
            <family val="2"/>
          </rPr>
          <t>Windows User:</t>
        </r>
        <r>
          <rPr>
            <sz val="9"/>
            <color indexed="81"/>
            <rFont val="Tahoma"/>
            <family val="2"/>
          </rPr>
          <t xml:space="preserve">
28/01/21
1754
Oct + Nov/20
Paid in janu/21</t>
        </r>
      </text>
    </comment>
    <comment ref="AC171" authorId="0">
      <text>
        <r>
          <rPr>
            <b/>
            <sz val="9"/>
            <color indexed="81"/>
            <rFont val="Tahoma"/>
            <family val="2"/>
          </rPr>
          <t>Windows User:</t>
        </r>
        <r>
          <rPr>
            <sz val="9"/>
            <color indexed="81"/>
            <rFont val="Tahoma"/>
            <family val="2"/>
          </rPr>
          <t xml:space="preserve">
28/01/21
1754
Oct + Nov/20
Paid in janu/21</t>
        </r>
      </text>
    </comment>
    <comment ref="AI171" authorId="0">
      <text>
        <r>
          <rPr>
            <b/>
            <sz val="9"/>
            <color indexed="81"/>
            <rFont val="Tahoma"/>
            <family val="2"/>
          </rPr>
          <t>Windows User:</t>
        </r>
        <r>
          <rPr>
            <sz val="9"/>
            <color indexed="81"/>
            <rFont val="Tahoma"/>
            <family val="2"/>
          </rPr>
          <t xml:space="preserve">
29/04/2021
1756
Dec/20 to April/21
O/fee=6500
</t>
        </r>
      </text>
    </comment>
    <comment ref="AM171" authorId="0">
      <text>
        <r>
          <rPr>
            <b/>
            <sz val="9"/>
            <color indexed="81"/>
            <rFont val="Tahoma"/>
            <family val="2"/>
          </rPr>
          <t>Windows User:</t>
        </r>
        <r>
          <rPr>
            <sz val="9"/>
            <color indexed="81"/>
            <rFont val="Tahoma"/>
            <family val="2"/>
          </rPr>
          <t xml:space="preserve">
05/06/21
1757
</t>
        </r>
      </text>
    </comment>
    <comment ref="K172" authorId="0">
      <text>
        <r>
          <rPr>
            <b/>
            <sz val="9"/>
            <color indexed="81"/>
            <rFont val="Tahoma"/>
            <family val="2"/>
          </rPr>
          <t>Windows User:</t>
        </r>
        <r>
          <rPr>
            <sz val="9"/>
            <color indexed="81"/>
            <rFont val="Tahoma"/>
            <family val="2"/>
          </rPr>
          <t xml:space="preserve">
27/08/2020
9,000/-</t>
        </r>
      </text>
    </comment>
    <comment ref="M172" authorId="0">
      <text>
        <r>
          <rPr>
            <b/>
            <sz val="9"/>
            <color indexed="81"/>
            <rFont val="Tahoma"/>
            <family val="2"/>
          </rPr>
          <t>Windows User:</t>
        </r>
        <r>
          <rPr>
            <sz val="9"/>
            <color indexed="81"/>
            <rFont val="Tahoma"/>
            <family val="2"/>
          </rPr>
          <t xml:space="preserve">
27/08/2020
9,000/-</t>
        </r>
      </text>
    </comment>
    <comment ref="O172" authorId="0">
      <text>
        <r>
          <rPr>
            <b/>
            <sz val="9"/>
            <color indexed="81"/>
            <rFont val="Tahoma"/>
            <family val="2"/>
          </rPr>
          <t>Windows User:</t>
        </r>
        <r>
          <rPr>
            <sz val="9"/>
            <color indexed="81"/>
            <rFont val="Tahoma"/>
            <family val="2"/>
          </rPr>
          <t xml:space="preserve">
27/08/2020
9,000/-</t>
        </r>
      </text>
    </comment>
    <comment ref="Q172" authorId="0">
      <text>
        <r>
          <rPr>
            <b/>
            <sz val="9"/>
            <color indexed="81"/>
            <rFont val="Tahoma"/>
            <family val="2"/>
          </rPr>
          <t>Windows User:</t>
        </r>
        <r>
          <rPr>
            <sz val="9"/>
            <color indexed="81"/>
            <rFont val="Tahoma"/>
            <family val="2"/>
          </rPr>
          <t xml:space="preserve">
27/08/2020
9,000/-
26/01/21
1954
O/fee=6500
Paid in Janu/21</t>
        </r>
      </text>
    </comment>
    <comment ref="W172" authorId="0">
      <text>
        <r>
          <rPr>
            <b/>
            <sz val="9"/>
            <color indexed="81"/>
            <rFont val="Tahoma"/>
            <family val="2"/>
          </rPr>
          <t>Windows User:</t>
        </r>
        <r>
          <rPr>
            <sz val="9"/>
            <color indexed="81"/>
            <rFont val="Tahoma"/>
            <family val="2"/>
          </rPr>
          <t xml:space="preserve">
10/10/20
1950
paid to Oct/20</t>
        </r>
      </text>
    </comment>
    <comment ref="Y172" authorId="0">
      <text>
        <r>
          <rPr>
            <b/>
            <sz val="9"/>
            <color indexed="81"/>
            <rFont val="Tahoma"/>
            <family val="2"/>
          </rPr>
          <t>Windows User:</t>
        </r>
        <r>
          <rPr>
            <sz val="9"/>
            <color indexed="81"/>
            <rFont val="Tahoma"/>
            <family val="2"/>
          </rPr>
          <t xml:space="preserve">
07/11/2020
1951
</t>
        </r>
      </text>
    </comment>
    <comment ref="AA172" authorId="0">
      <text>
        <r>
          <rPr>
            <b/>
            <sz val="9"/>
            <color indexed="81"/>
            <rFont val="Tahoma"/>
            <family val="2"/>
          </rPr>
          <t>Windows User:</t>
        </r>
        <r>
          <rPr>
            <sz val="9"/>
            <color indexed="81"/>
            <rFont val="Tahoma"/>
            <family val="2"/>
          </rPr>
          <t xml:space="preserve">
10/12/2020
1952
O/fee 6500 Due</t>
        </r>
      </text>
    </comment>
    <comment ref="AC172" authorId="0">
      <text>
        <r>
          <rPr>
            <b/>
            <sz val="9"/>
            <color indexed="81"/>
            <rFont val="Tahoma"/>
            <family val="2"/>
          </rPr>
          <t>Windows User:</t>
        </r>
        <r>
          <rPr>
            <sz val="9"/>
            <color indexed="81"/>
            <rFont val="Tahoma"/>
            <family val="2"/>
          </rPr>
          <t xml:space="preserve">
13/01/2021
1953
26/01/21
1954
O/fee=6500
Paid in Janu/21</t>
        </r>
      </text>
    </comment>
    <comment ref="AE172" authorId="0">
      <text>
        <r>
          <rPr>
            <b/>
            <sz val="9"/>
            <color indexed="81"/>
            <rFont val="Tahoma"/>
            <family val="2"/>
          </rPr>
          <t>Windows User:</t>
        </r>
        <r>
          <rPr>
            <sz val="9"/>
            <color indexed="81"/>
            <rFont val="Tahoma"/>
            <family val="2"/>
          </rPr>
          <t xml:space="preserve">
15/02/21
1955</t>
        </r>
      </text>
    </comment>
    <comment ref="AG172" authorId="0">
      <text>
        <r>
          <rPr>
            <b/>
            <sz val="9"/>
            <color indexed="81"/>
            <rFont val="Tahoma"/>
            <family val="2"/>
          </rPr>
          <t>Windows User:</t>
        </r>
        <r>
          <rPr>
            <sz val="9"/>
            <color indexed="81"/>
            <rFont val="Tahoma"/>
            <family val="2"/>
          </rPr>
          <t xml:space="preserve">
15/03/21
1956</t>
        </r>
      </text>
    </comment>
    <comment ref="AK172" authorId="0">
      <text>
        <r>
          <rPr>
            <b/>
            <sz val="9"/>
            <color indexed="81"/>
            <rFont val="Tahoma"/>
            <family val="2"/>
          </rPr>
          <t>Windows User:</t>
        </r>
        <r>
          <rPr>
            <sz val="9"/>
            <color indexed="81"/>
            <rFont val="Tahoma"/>
            <family val="2"/>
          </rPr>
          <t xml:space="preserve">
27/05/21
1957
</t>
        </r>
      </text>
    </comment>
    <comment ref="AM172" authorId="0">
      <text>
        <r>
          <rPr>
            <b/>
            <sz val="9"/>
            <color indexed="81"/>
            <rFont val="Tahoma"/>
            <family val="2"/>
          </rPr>
          <t>Windows User:</t>
        </r>
        <r>
          <rPr>
            <sz val="9"/>
            <color indexed="81"/>
            <rFont val="Tahoma"/>
            <family val="2"/>
          </rPr>
          <t xml:space="preserve">
01/06/21
1958
</t>
        </r>
      </text>
    </comment>
    <comment ref="K173" authorId="0">
      <text>
        <r>
          <rPr>
            <b/>
            <sz val="9"/>
            <color indexed="81"/>
            <rFont val="Tahoma"/>
            <family val="2"/>
          </rPr>
          <t>Windows User:</t>
        </r>
        <r>
          <rPr>
            <sz val="9"/>
            <color indexed="81"/>
            <rFont val="Tahoma"/>
            <family val="2"/>
          </rPr>
          <t xml:space="preserve">
28/08/2020
9,000/-</t>
        </r>
      </text>
    </comment>
    <comment ref="M173" authorId="0">
      <text>
        <r>
          <rPr>
            <b/>
            <sz val="9"/>
            <color indexed="81"/>
            <rFont val="Tahoma"/>
            <family val="2"/>
          </rPr>
          <t>Windows User:</t>
        </r>
        <r>
          <rPr>
            <sz val="9"/>
            <color indexed="81"/>
            <rFont val="Tahoma"/>
            <family val="2"/>
          </rPr>
          <t xml:space="preserve">
28/08/2020
9,000/-</t>
        </r>
      </text>
    </comment>
    <comment ref="O173" authorId="0">
      <text>
        <r>
          <rPr>
            <b/>
            <sz val="9"/>
            <color indexed="81"/>
            <rFont val="Tahoma"/>
            <family val="2"/>
          </rPr>
          <t>Windows User:</t>
        </r>
        <r>
          <rPr>
            <sz val="9"/>
            <color indexed="81"/>
            <rFont val="Tahoma"/>
            <family val="2"/>
          </rPr>
          <t xml:space="preserve">
28/08/2020
9,000/-</t>
        </r>
      </text>
    </comment>
    <comment ref="Q173" authorId="0">
      <text>
        <r>
          <rPr>
            <b/>
            <sz val="9"/>
            <color indexed="81"/>
            <rFont val="Tahoma"/>
            <family val="2"/>
          </rPr>
          <t>Windows User:</t>
        </r>
        <r>
          <rPr>
            <sz val="9"/>
            <color indexed="81"/>
            <rFont val="Tahoma"/>
            <family val="2"/>
          </rPr>
          <t xml:space="preserve">
28/08/2020
9,000/-
08/10/20
2046
O/fee=6500
paid to Oct/20</t>
        </r>
      </text>
    </comment>
    <comment ref="W173" authorId="0">
      <text>
        <r>
          <rPr>
            <b/>
            <sz val="9"/>
            <color indexed="81"/>
            <rFont val="Tahoma"/>
            <family val="2"/>
          </rPr>
          <t>Windows User:</t>
        </r>
        <r>
          <rPr>
            <sz val="9"/>
            <color indexed="81"/>
            <rFont val="Tahoma"/>
            <family val="2"/>
          </rPr>
          <t xml:space="preserve">
08/10/20
2046
O/fee=6500
Oct=3570</t>
        </r>
      </text>
    </comment>
    <comment ref="Y173" authorId="0">
      <text>
        <r>
          <rPr>
            <b/>
            <sz val="9"/>
            <color indexed="81"/>
            <rFont val="Tahoma"/>
            <family val="2"/>
          </rPr>
          <t>Windows User:</t>
        </r>
        <r>
          <rPr>
            <sz val="9"/>
            <color indexed="81"/>
            <rFont val="Tahoma"/>
            <family val="2"/>
          </rPr>
          <t xml:space="preserve">
08/11/2020
2047
</t>
        </r>
      </text>
    </comment>
    <comment ref="AA173" authorId="0">
      <text>
        <r>
          <rPr>
            <b/>
            <sz val="9"/>
            <color indexed="81"/>
            <rFont val="Tahoma"/>
            <family val="2"/>
          </rPr>
          <t>Windows User:</t>
        </r>
        <r>
          <rPr>
            <sz val="9"/>
            <color indexed="81"/>
            <rFont val="Tahoma"/>
            <family val="2"/>
          </rPr>
          <t xml:space="preserve">
07/01/2021
2048
27/01/2021
2049
Dec/20
Paid in Janu/21</t>
        </r>
      </text>
    </comment>
    <comment ref="AC173" authorId="0">
      <text>
        <r>
          <rPr>
            <b/>
            <sz val="9"/>
            <color indexed="81"/>
            <rFont val="Tahoma"/>
            <family val="2"/>
          </rPr>
          <t>Windows User:</t>
        </r>
        <r>
          <rPr>
            <sz val="9"/>
            <color indexed="81"/>
            <rFont val="Tahoma"/>
            <family val="2"/>
          </rPr>
          <t xml:space="preserve">
07/01/2021
2048
Dec/20
27/01/2021
2049
Janu/20
Paid in Janu/21</t>
        </r>
      </text>
    </comment>
    <comment ref="AE173" authorId="0">
      <text>
        <r>
          <rPr>
            <b/>
            <sz val="9"/>
            <color indexed="81"/>
            <rFont val="Tahoma"/>
            <family val="2"/>
          </rPr>
          <t>Windows User:</t>
        </r>
        <r>
          <rPr>
            <sz val="9"/>
            <color indexed="81"/>
            <rFont val="Tahoma"/>
            <family val="2"/>
          </rPr>
          <t xml:space="preserve">
09/02/21
2050
Feb/21</t>
        </r>
      </text>
    </comment>
    <comment ref="AM173" authorId="0">
      <text>
        <r>
          <rPr>
            <b/>
            <sz val="9"/>
            <color indexed="81"/>
            <rFont val="Tahoma"/>
            <family val="2"/>
          </rPr>
          <t>Windows User:</t>
        </r>
        <r>
          <rPr>
            <sz val="9"/>
            <color indexed="81"/>
            <rFont val="Tahoma"/>
            <family val="2"/>
          </rPr>
          <t xml:space="preserve">
03/06/21
2054
</t>
        </r>
      </text>
    </comment>
    <comment ref="G174" authorId="0">
      <text>
        <r>
          <rPr>
            <b/>
            <sz val="9"/>
            <color indexed="81"/>
            <rFont val="Tahoma"/>
            <family val="2"/>
          </rPr>
          <t>Windows User:</t>
        </r>
        <r>
          <rPr>
            <sz val="9"/>
            <color indexed="81"/>
            <rFont val="Tahoma"/>
            <family val="2"/>
          </rPr>
          <t xml:space="preserve">
Full Free</t>
        </r>
      </text>
    </comment>
    <comment ref="K174" authorId="0">
      <text>
        <r>
          <rPr>
            <b/>
            <sz val="9"/>
            <color indexed="81"/>
            <rFont val="Tahoma"/>
            <family val="2"/>
          </rPr>
          <t>Windows User:</t>
        </r>
        <r>
          <rPr>
            <sz val="9"/>
            <color indexed="81"/>
            <rFont val="Tahoma"/>
            <family val="2"/>
          </rPr>
          <t xml:space="preserve">
02/09/2020
2,000/-</t>
        </r>
      </text>
    </comment>
    <comment ref="M174" authorId="0">
      <text>
        <r>
          <rPr>
            <b/>
            <sz val="9"/>
            <color indexed="81"/>
            <rFont val="Tahoma"/>
            <family val="2"/>
          </rPr>
          <t>Windows User:</t>
        </r>
        <r>
          <rPr>
            <sz val="9"/>
            <color indexed="81"/>
            <rFont val="Tahoma"/>
            <family val="2"/>
          </rPr>
          <t xml:space="preserve">
02/09/2020
2,000/-</t>
        </r>
      </text>
    </comment>
    <comment ref="AE174" authorId="0">
      <text>
        <r>
          <rPr>
            <b/>
            <sz val="9"/>
            <color indexed="81"/>
            <rFont val="Tahoma"/>
            <family val="2"/>
          </rPr>
          <t>Windows User:</t>
        </r>
        <r>
          <rPr>
            <sz val="9"/>
            <color indexed="81"/>
            <rFont val="Tahoma"/>
            <family val="2"/>
          </rPr>
          <t xml:space="preserve">
07/02/21
9362
S/c=5000
Dev fee=500
</t>
        </r>
      </text>
    </comment>
    <comment ref="AK174" authorId="0">
      <text>
        <r>
          <rPr>
            <b/>
            <sz val="9"/>
            <color indexed="81"/>
            <rFont val="Tahoma"/>
            <family val="2"/>
          </rPr>
          <t>Windows User:</t>
        </r>
        <r>
          <rPr>
            <sz val="9"/>
            <color indexed="81"/>
            <rFont val="Tahoma"/>
            <family val="2"/>
          </rPr>
          <t xml:space="preserve">
06/05/21
9363
O/fee=4000 Due=4000/-</t>
        </r>
      </text>
    </comment>
    <comment ref="AM174" authorId="0">
      <text>
        <r>
          <rPr>
            <b/>
            <sz val="9"/>
            <color indexed="81"/>
            <rFont val="Tahoma"/>
            <family val="2"/>
          </rPr>
          <t>Windows User:</t>
        </r>
        <r>
          <rPr>
            <sz val="9"/>
            <color indexed="81"/>
            <rFont val="Tahoma"/>
            <family val="2"/>
          </rPr>
          <t xml:space="preserve">
03/06/21
9364
</t>
        </r>
      </text>
    </comment>
    <comment ref="CL174" authorId="0">
      <text>
        <r>
          <rPr>
            <b/>
            <sz val="9"/>
            <color indexed="81"/>
            <rFont val="Tahoma"/>
            <family val="2"/>
          </rPr>
          <t>Windows User:</t>
        </r>
        <r>
          <rPr>
            <sz val="9"/>
            <color indexed="81"/>
            <rFont val="Tahoma"/>
            <family val="2"/>
          </rPr>
          <t xml:space="preserve">
Re Study
Dec/2019</t>
        </r>
      </text>
    </comment>
    <comment ref="E175" authorId="0">
      <text>
        <r>
          <rPr>
            <b/>
            <sz val="9"/>
            <color indexed="81"/>
            <rFont val="Tahoma"/>
            <family val="2"/>
          </rPr>
          <t>Windows User:</t>
        </r>
        <r>
          <rPr>
            <sz val="9"/>
            <color indexed="81"/>
            <rFont val="Tahoma"/>
            <family val="2"/>
          </rPr>
          <t xml:space="preserve">
T.c Order By
 board  11/02/21
Less 50%=4000/- O/fee
College=20/02/21</t>
        </r>
      </text>
    </comment>
    <comment ref="K175" authorId="0">
      <text>
        <r>
          <rPr>
            <b/>
            <sz val="9"/>
            <color indexed="81"/>
            <rFont val="Tahoma"/>
            <family val="2"/>
          </rPr>
          <t>Windows User:</t>
        </r>
        <r>
          <rPr>
            <sz val="9"/>
            <color indexed="81"/>
            <rFont val="Tahoma"/>
            <family val="2"/>
          </rPr>
          <t xml:space="preserve">
16/09/2020
9,000/-</t>
        </r>
      </text>
    </comment>
    <comment ref="M175" authorId="0">
      <text>
        <r>
          <rPr>
            <b/>
            <sz val="9"/>
            <color indexed="81"/>
            <rFont val="Tahoma"/>
            <family val="2"/>
          </rPr>
          <t>Windows User:</t>
        </r>
        <r>
          <rPr>
            <sz val="9"/>
            <color indexed="81"/>
            <rFont val="Tahoma"/>
            <family val="2"/>
          </rPr>
          <t xml:space="preserve">
16/09/2020
9,000/-</t>
        </r>
      </text>
    </comment>
    <comment ref="O175" authorId="0">
      <text>
        <r>
          <rPr>
            <b/>
            <sz val="9"/>
            <color indexed="81"/>
            <rFont val="Tahoma"/>
            <family val="2"/>
          </rPr>
          <t>Windows User:</t>
        </r>
        <r>
          <rPr>
            <sz val="9"/>
            <color indexed="81"/>
            <rFont val="Tahoma"/>
            <family val="2"/>
          </rPr>
          <t xml:space="preserve">
16/09/2020
9,000/-</t>
        </r>
      </text>
    </comment>
    <comment ref="P175" authorId="0">
      <text>
        <r>
          <rPr>
            <b/>
            <sz val="9"/>
            <color indexed="81"/>
            <rFont val="Tahoma"/>
            <family val="2"/>
          </rPr>
          <t>Windows User:</t>
        </r>
        <r>
          <rPr>
            <sz val="9"/>
            <color indexed="81"/>
            <rFont val="Tahoma"/>
            <family val="2"/>
          </rPr>
          <t xml:space="preserve">
</t>
        </r>
        <r>
          <rPr>
            <b/>
            <sz val="9"/>
            <color indexed="81"/>
            <rFont val="Tahoma"/>
            <family val="2"/>
          </rPr>
          <t>T.c Order By board
11/02/21
Less 50%=4000/-</t>
        </r>
      </text>
    </comment>
    <comment ref="Q175" authorId="0">
      <text>
        <r>
          <rPr>
            <b/>
            <sz val="9"/>
            <color indexed="81"/>
            <rFont val="Tahoma"/>
            <family val="2"/>
          </rPr>
          <t>Windows User:</t>
        </r>
        <r>
          <rPr>
            <sz val="9"/>
            <color indexed="81"/>
            <rFont val="Tahoma"/>
            <family val="2"/>
          </rPr>
          <t xml:space="preserve">
16/09/2020
9,000/-
05/11/2020
9482
S/c=1,500/-
Paid to Nov/2020</t>
        </r>
      </text>
    </comment>
    <comment ref="AE175" authorId="0">
      <text>
        <r>
          <rPr>
            <b/>
            <sz val="9"/>
            <color indexed="81"/>
            <rFont val="Tahoma"/>
            <family val="2"/>
          </rPr>
          <t>Windows User:</t>
        </r>
        <r>
          <rPr>
            <sz val="9"/>
            <color indexed="81"/>
            <rFont val="Tahoma"/>
            <family val="2"/>
          </rPr>
          <t xml:space="preserve">
20/02/21
9339
O/fee=2500 Less=4000/-
Up to Janu/21 By rools
T.c-11/02/21 Board</t>
        </r>
      </text>
    </comment>
    <comment ref="G176" authorId="0">
      <text>
        <r>
          <rPr>
            <b/>
            <sz val="9"/>
            <color indexed="81"/>
            <rFont val="Tahoma"/>
            <family val="2"/>
          </rPr>
          <t xml:space="preserve">Windows User:
Note-149
</t>
        </r>
        <r>
          <rPr>
            <sz val="9"/>
            <color indexed="81"/>
            <rFont val="Tahoma"/>
            <family val="2"/>
          </rPr>
          <t>Less=50%
Opening to Clossing period
Meeting 20/10/2020</t>
        </r>
      </text>
    </comment>
    <comment ref="K176" authorId="0">
      <text>
        <r>
          <rPr>
            <b/>
            <sz val="9"/>
            <color indexed="81"/>
            <rFont val="Tahoma"/>
            <family val="2"/>
          </rPr>
          <t>Windows User:</t>
        </r>
        <r>
          <rPr>
            <sz val="9"/>
            <color indexed="81"/>
            <rFont val="Tahoma"/>
            <family val="2"/>
          </rPr>
          <t xml:space="preserve">
05/09/2020
9,000/-</t>
        </r>
      </text>
    </comment>
    <comment ref="M176" authorId="0">
      <text>
        <r>
          <rPr>
            <b/>
            <sz val="9"/>
            <color indexed="81"/>
            <rFont val="Tahoma"/>
            <family val="2"/>
          </rPr>
          <t>Windows User:</t>
        </r>
        <r>
          <rPr>
            <sz val="9"/>
            <color indexed="81"/>
            <rFont val="Tahoma"/>
            <family val="2"/>
          </rPr>
          <t xml:space="preserve">
05/09/2020
9,000/-</t>
        </r>
      </text>
    </comment>
    <comment ref="O176" authorId="0">
      <text>
        <r>
          <rPr>
            <b/>
            <sz val="9"/>
            <color indexed="81"/>
            <rFont val="Tahoma"/>
            <family val="2"/>
          </rPr>
          <t>Windows User:</t>
        </r>
        <r>
          <rPr>
            <sz val="9"/>
            <color indexed="81"/>
            <rFont val="Tahoma"/>
            <family val="2"/>
          </rPr>
          <t xml:space="preserve">
05/09/2020
9,000/-</t>
        </r>
      </text>
    </comment>
    <comment ref="Q176" authorId="0">
      <text>
        <r>
          <rPr>
            <b/>
            <sz val="9"/>
            <color indexed="81"/>
            <rFont val="Tahoma"/>
            <family val="2"/>
          </rPr>
          <t>Windows User:</t>
        </r>
        <r>
          <rPr>
            <sz val="9"/>
            <color indexed="81"/>
            <rFont val="Tahoma"/>
            <family val="2"/>
          </rPr>
          <t xml:space="preserve">
05/09/2020
9,000/-
05/11/2020
9482
</t>
        </r>
        <r>
          <rPr>
            <sz val="9"/>
            <color indexed="10"/>
            <rFont val="Tahoma"/>
            <family val="2"/>
          </rPr>
          <t>O/fee=1,500/-</t>
        </r>
        <r>
          <rPr>
            <sz val="9"/>
            <color indexed="81"/>
            <rFont val="Tahoma"/>
            <family val="2"/>
          </rPr>
          <t xml:space="preserve">
Oct/2020
Paid in Nov/20
18/01/2021
9484
Janu/21
</t>
        </r>
        <r>
          <rPr>
            <sz val="9"/>
            <color indexed="10"/>
            <rFont val="Tahoma"/>
            <family val="2"/>
          </rPr>
          <t>O/fee=1000  due=4000</t>
        </r>
        <r>
          <rPr>
            <sz val="9"/>
            <color indexed="81"/>
            <rFont val="Tahoma"/>
            <family val="2"/>
          </rPr>
          <t xml:space="preserve">
Paid in Janu/21</t>
        </r>
      </text>
    </comment>
    <comment ref="W176" authorId="0">
      <text>
        <r>
          <rPr>
            <b/>
            <sz val="9"/>
            <color indexed="81"/>
            <rFont val="Tahoma"/>
            <family val="2"/>
          </rPr>
          <t>Windows User:</t>
        </r>
        <r>
          <rPr>
            <sz val="9"/>
            <color indexed="81"/>
            <rFont val="Tahoma"/>
            <family val="2"/>
          </rPr>
          <t xml:space="preserve">
05/11/2020
9482
Oct/2020
Poaid to Nov/2020</t>
        </r>
      </text>
    </comment>
    <comment ref="Y176" authorId="0">
      <text>
        <r>
          <rPr>
            <b/>
            <sz val="9"/>
            <color indexed="81"/>
            <rFont val="Tahoma"/>
            <family val="2"/>
          </rPr>
          <t>Windows User:</t>
        </r>
        <r>
          <rPr>
            <sz val="9"/>
            <color indexed="81"/>
            <rFont val="Tahoma"/>
            <family val="2"/>
          </rPr>
          <t xml:space="preserve">
05/11/2020
9482
S/c=1,500/-
Oct/2020
17/12/2020
Nov + Dec/20
Paid in Dec/20
O/fee Due=5,000/-</t>
        </r>
      </text>
    </comment>
    <comment ref="AA176" authorId="0">
      <text>
        <r>
          <rPr>
            <b/>
            <sz val="9"/>
            <color indexed="81"/>
            <rFont val="Tahoma"/>
            <family val="2"/>
          </rPr>
          <t>Windows User:</t>
        </r>
        <r>
          <rPr>
            <sz val="9"/>
            <color indexed="81"/>
            <rFont val="Tahoma"/>
            <family val="2"/>
          </rPr>
          <t xml:space="preserve">
17/12/2020
Nov + Dec/20
Paid in Dec/20
O/fee Due=5,000/-</t>
        </r>
      </text>
    </comment>
    <comment ref="AC176" authorId="0">
      <text>
        <r>
          <rPr>
            <b/>
            <sz val="9"/>
            <color indexed="81"/>
            <rFont val="Tahoma"/>
            <family val="2"/>
          </rPr>
          <t>Windows User:</t>
        </r>
        <r>
          <rPr>
            <sz val="9"/>
            <color indexed="81"/>
            <rFont val="Tahoma"/>
            <family val="2"/>
          </rPr>
          <t xml:space="preserve">
18/01/2021
9484
Janu/21
O/fee=1000  due=4000
Paid in Janu/21</t>
        </r>
      </text>
    </comment>
    <comment ref="AE176" authorId="0">
      <text>
        <r>
          <rPr>
            <b/>
            <sz val="9"/>
            <color indexed="81"/>
            <rFont val="Tahoma"/>
            <family val="2"/>
          </rPr>
          <t>Windows User:</t>
        </r>
        <r>
          <rPr>
            <sz val="9"/>
            <color indexed="81"/>
            <rFont val="Tahoma"/>
            <family val="2"/>
          </rPr>
          <t xml:space="preserve">
18/02/21
9485
Feb/21
O/fee1000 Due-3000</t>
        </r>
      </text>
    </comment>
    <comment ref="AG176" authorId="0">
      <text>
        <r>
          <rPr>
            <b/>
            <sz val="9"/>
            <color indexed="81"/>
            <rFont val="Tahoma"/>
            <family val="2"/>
          </rPr>
          <t>Windows User:</t>
        </r>
        <r>
          <rPr>
            <sz val="9"/>
            <color indexed="81"/>
            <rFont val="Tahoma"/>
            <family val="2"/>
          </rPr>
          <t xml:space="preserve">
18/03/21
9486
O/fee=1000 Due=2000/-
March/21</t>
        </r>
      </text>
    </comment>
    <comment ref="AK176" authorId="0">
      <text>
        <r>
          <rPr>
            <b/>
            <sz val="9"/>
            <color indexed="81"/>
            <rFont val="Tahoma"/>
            <family val="2"/>
          </rPr>
          <t>Windows User:</t>
        </r>
        <r>
          <rPr>
            <sz val="9"/>
            <color indexed="81"/>
            <rFont val="Tahoma"/>
            <family val="2"/>
          </rPr>
          <t xml:space="preserve">
02/05/21
9490
April + May/21
O/fee=1000  Due=1000/-</t>
        </r>
      </text>
    </comment>
    <comment ref="K177" authorId="0">
      <text>
        <r>
          <rPr>
            <b/>
            <sz val="9"/>
            <color indexed="81"/>
            <rFont val="Tahoma"/>
            <family val="2"/>
          </rPr>
          <t>Windows User:</t>
        </r>
        <r>
          <rPr>
            <sz val="9"/>
            <color indexed="81"/>
            <rFont val="Tahoma"/>
            <family val="2"/>
          </rPr>
          <t xml:space="preserve">
07/09/2020
9,000/-</t>
        </r>
      </text>
    </comment>
    <comment ref="M177" authorId="0">
      <text>
        <r>
          <rPr>
            <b/>
            <sz val="9"/>
            <color indexed="81"/>
            <rFont val="Tahoma"/>
            <family val="2"/>
          </rPr>
          <t>Windows User:</t>
        </r>
        <r>
          <rPr>
            <sz val="9"/>
            <color indexed="81"/>
            <rFont val="Tahoma"/>
            <family val="2"/>
          </rPr>
          <t xml:space="preserve">
07/09/2020
9,000/-</t>
        </r>
      </text>
    </comment>
    <comment ref="O177" authorId="0">
      <text>
        <r>
          <rPr>
            <b/>
            <sz val="9"/>
            <color indexed="81"/>
            <rFont val="Tahoma"/>
            <family val="2"/>
          </rPr>
          <t>Windows User:</t>
        </r>
        <r>
          <rPr>
            <sz val="9"/>
            <color indexed="81"/>
            <rFont val="Tahoma"/>
            <family val="2"/>
          </rPr>
          <t xml:space="preserve">
07/09/2020
9,000/-</t>
        </r>
      </text>
    </comment>
    <comment ref="Q177" authorId="0">
      <text>
        <r>
          <rPr>
            <b/>
            <sz val="9"/>
            <color indexed="81"/>
            <rFont val="Tahoma"/>
            <family val="2"/>
          </rPr>
          <t>Windows User:</t>
        </r>
        <r>
          <rPr>
            <sz val="9"/>
            <color indexed="81"/>
            <rFont val="Tahoma"/>
            <family val="2"/>
          </rPr>
          <t xml:space="preserve">
07/09/2020
9,000/-
08/10/20
10034
O/fee=6500
Paid to Oct/20</t>
        </r>
      </text>
    </comment>
    <comment ref="W177" authorId="0">
      <text>
        <r>
          <rPr>
            <b/>
            <sz val="9"/>
            <color indexed="81"/>
            <rFont val="Tahoma"/>
            <family val="2"/>
          </rPr>
          <t>Windows User:</t>
        </r>
        <r>
          <rPr>
            <sz val="9"/>
            <color indexed="81"/>
            <rFont val="Tahoma"/>
            <family val="2"/>
          </rPr>
          <t xml:space="preserve">
08/10/20
10034
O/fee6500
Oct-3570</t>
        </r>
      </text>
    </comment>
    <comment ref="Y177" authorId="0">
      <text>
        <r>
          <rPr>
            <b/>
            <sz val="9"/>
            <color indexed="81"/>
            <rFont val="Tahoma"/>
            <family val="2"/>
          </rPr>
          <t>Windows User:</t>
        </r>
        <r>
          <rPr>
            <sz val="9"/>
            <color indexed="81"/>
            <rFont val="Tahoma"/>
            <family val="2"/>
          </rPr>
          <t xml:space="preserve">
05/11/2020
10035
Nov/2020</t>
        </r>
      </text>
    </comment>
    <comment ref="AA177" authorId="0">
      <text>
        <r>
          <rPr>
            <b/>
            <sz val="9"/>
            <color indexed="81"/>
            <rFont val="Tahoma"/>
            <family val="2"/>
          </rPr>
          <t>Windows User:</t>
        </r>
        <r>
          <rPr>
            <sz val="9"/>
            <color indexed="81"/>
            <rFont val="Tahoma"/>
            <family val="2"/>
          </rPr>
          <t xml:space="preserve">
03/12/2020
10036
</t>
        </r>
      </text>
    </comment>
    <comment ref="AC177" authorId="0">
      <text>
        <r>
          <rPr>
            <b/>
            <sz val="9"/>
            <color indexed="81"/>
            <rFont val="Tahoma"/>
            <family val="2"/>
          </rPr>
          <t>Windows User:</t>
        </r>
        <r>
          <rPr>
            <sz val="9"/>
            <color indexed="81"/>
            <rFont val="Tahoma"/>
            <family val="2"/>
          </rPr>
          <t xml:space="preserve">
07/01/2021
10037</t>
        </r>
      </text>
    </comment>
    <comment ref="AE177" authorId="0">
      <text>
        <r>
          <rPr>
            <b/>
            <sz val="9"/>
            <color indexed="81"/>
            <rFont val="Tahoma"/>
            <family val="2"/>
          </rPr>
          <t>Windows User:</t>
        </r>
        <r>
          <rPr>
            <sz val="9"/>
            <color indexed="81"/>
            <rFont val="Tahoma"/>
            <family val="2"/>
          </rPr>
          <t xml:space="preserve">
10/02/21
10038
</t>
        </r>
      </text>
    </comment>
    <comment ref="AG177" authorId="0">
      <text>
        <r>
          <rPr>
            <b/>
            <sz val="9"/>
            <color indexed="81"/>
            <rFont val="Tahoma"/>
            <family val="2"/>
          </rPr>
          <t>Windows User:</t>
        </r>
        <r>
          <rPr>
            <sz val="9"/>
            <color indexed="81"/>
            <rFont val="Tahoma"/>
            <family val="2"/>
          </rPr>
          <t xml:space="preserve">
09/03/21
10039</t>
        </r>
      </text>
    </comment>
    <comment ref="AI177" authorId="0">
      <text>
        <r>
          <rPr>
            <b/>
            <sz val="9"/>
            <color indexed="81"/>
            <rFont val="Tahoma"/>
            <family val="2"/>
          </rPr>
          <t>Windows User:</t>
        </r>
        <r>
          <rPr>
            <sz val="9"/>
            <color indexed="81"/>
            <rFont val="Tahoma"/>
            <family val="2"/>
          </rPr>
          <t xml:space="preserve">
06/04/2021
10040
</t>
        </r>
      </text>
    </comment>
    <comment ref="AK177" authorId="0">
      <text>
        <r>
          <rPr>
            <b/>
            <sz val="9"/>
            <color indexed="81"/>
            <rFont val="Tahoma"/>
            <family val="2"/>
          </rPr>
          <t>Windows User:</t>
        </r>
        <r>
          <rPr>
            <sz val="9"/>
            <color indexed="81"/>
            <rFont val="Tahoma"/>
            <family val="2"/>
          </rPr>
          <t xml:space="preserve">
30/05/2021
10041
</t>
        </r>
      </text>
    </comment>
    <comment ref="AM177" authorId="0">
      <text>
        <r>
          <rPr>
            <b/>
            <sz val="9"/>
            <color indexed="81"/>
            <rFont val="Tahoma"/>
            <family val="2"/>
          </rPr>
          <t>Windows User:</t>
        </r>
        <r>
          <rPr>
            <sz val="9"/>
            <color indexed="81"/>
            <rFont val="Tahoma"/>
            <family val="2"/>
          </rPr>
          <t xml:space="preserve">
07/06/21
10042
</t>
        </r>
      </text>
    </comment>
    <comment ref="K178" authorId="0">
      <text>
        <r>
          <rPr>
            <b/>
            <sz val="9"/>
            <color indexed="81"/>
            <rFont val="Tahoma"/>
            <family val="2"/>
          </rPr>
          <t>Windows User:</t>
        </r>
        <r>
          <rPr>
            <sz val="9"/>
            <color indexed="81"/>
            <rFont val="Tahoma"/>
            <family val="2"/>
          </rPr>
          <t xml:space="preserve">
08/09/2020
9,000/-</t>
        </r>
      </text>
    </comment>
    <comment ref="M178" authorId="0">
      <text>
        <r>
          <rPr>
            <b/>
            <sz val="9"/>
            <color indexed="81"/>
            <rFont val="Tahoma"/>
            <family val="2"/>
          </rPr>
          <t>Windows User:</t>
        </r>
        <r>
          <rPr>
            <sz val="9"/>
            <color indexed="81"/>
            <rFont val="Tahoma"/>
            <family val="2"/>
          </rPr>
          <t xml:space="preserve">
08/09/2020
9,000/-</t>
        </r>
      </text>
    </comment>
    <comment ref="O178" authorId="0">
      <text>
        <r>
          <rPr>
            <b/>
            <sz val="9"/>
            <color indexed="81"/>
            <rFont val="Tahoma"/>
            <family val="2"/>
          </rPr>
          <t>Windows User:</t>
        </r>
        <r>
          <rPr>
            <sz val="9"/>
            <color indexed="81"/>
            <rFont val="Tahoma"/>
            <family val="2"/>
          </rPr>
          <t xml:space="preserve">
08/09/2020
9,000/-</t>
        </r>
      </text>
    </comment>
    <comment ref="Q178" authorId="0">
      <text>
        <r>
          <rPr>
            <b/>
            <sz val="9"/>
            <color indexed="81"/>
            <rFont val="Tahoma"/>
            <family val="2"/>
          </rPr>
          <t>Windows User:</t>
        </r>
        <r>
          <rPr>
            <sz val="9"/>
            <color indexed="81"/>
            <rFont val="Tahoma"/>
            <family val="2"/>
          </rPr>
          <t xml:space="preserve">
08/09/2020
9,000/-</t>
        </r>
      </text>
    </comment>
    <comment ref="G179" authorId="0">
      <text>
        <r>
          <rPr>
            <b/>
            <sz val="9"/>
            <color indexed="81"/>
            <rFont val="Tahoma"/>
            <family val="2"/>
          </rPr>
          <t>Windows User:</t>
        </r>
        <r>
          <rPr>
            <sz val="9"/>
            <color indexed="81"/>
            <rFont val="Tahoma"/>
            <family val="2"/>
          </rPr>
          <t xml:space="preserve">
Less=2550/-</t>
        </r>
      </text>
    </comment>
    <comment ref="K179" authorId="0">
      <text>
        <r>
          <rPr>
            <b/>
            <sz val="9"/>
            <color indexed="81"/>
            <rFont val="Tahoma"/>
            <family val="2"/>
          </rPr>
          <t>Windows User:</t>
        </r>
        <r>
          <rPr>
            <sz val="9"/>
            <color indexed="81"/>
            <rFont val="Tahoma"/>
            <family val="2"/>
          </rPr>
          <t xml:space="preserve">
09/09/2020
9,000/-</t>
        </r>
      </text>
    </comment>
    <comment ref="M179" authorId="0">
      <text>
        <r>
          <rPr>
            <b/>
            <sz val="9"/>
            <color indexed="81"/>
            <rFont val="Tahoma"/>
            <family val="2"/>
          </rPr>
          <t>Windows User:</t>
        </r>
        <r>
          <rPr>
            <sz val="9"/>
            <color indexed="81"/>
            <rFont val="Tahoma"/>
            <family val="2"/>
          </rPr>
          <t xml:space="preserve">
09/09/2020
9,000/-</t>
        </r>
      </text>
    </comment>
    <comment ref="O179" authorId="0">
      <text>
        <r>
          <rPr>
            <b/>
            <sz val="9"/>
            <color indexed="81"/>
            <rFont val="Tahoma"/>
            <family val="2"/>
          </rPr>
          <t>Windows User:</t>
        </r>
        <r>
          <rPr>
            <sz val="9"/>
            <color indexed="81"/>
            <rFont val="Tahoma"/>
            <family val="2"/>
          </rPr>
          <t xml:space="preserve">
09/09/2020
9,000/-</t>
        </r>
      </text>
    </comment>
    <comment ref="Q179" authorId="0">
      <text>
        <r>
          <rPr>
            <b/>
            <sz val="9"/>
            <color indexed="81"/>
            <rFont val="Tahoma"/>
            <family val="2"/>
          </rPr>
          <t>Windows User:</t>
        </r>
        <r>
          <rPr>
            <sz val="9"/>
            <color indexed="81"/>
            <rFont val="Tahoma"/>
            <family val="2"/>
          </rPr>
          <t xml:space="preserve">
09/09/2020
9,000/-</t>
        </r>
      </text>
    </comment>
    <comment ref="W179" authorId="0">
      <text>
        <r>
          <rPr>
            <b/>
            <sz val="9"/>
            <color indexed="81"/>
            <rFont val="Tahoma"/>
            <family val="2"/>
          </rPr>
          <t>Windows User:</t>
        </r>
        <r>
          <rPr>
            <sz val="9"/>
            <color indexed="81"/>
            <rFont val="Tahoma"/>
            <family val="2"/>
          </rPr>
          <t xml:space="preserve">
28/01/21
7150
Oct to janu/21
Paid in Janu/21</t>
        </r>
      </text>
    </comment>
    <comment ref="Y179" authorId="0">
      <text>
        <r>
          <rPr>
            <b/>
            <sz val="9"/>
            <color indexed="81"/>
            <rFont val="Tahoma"/>
            <family val="2"/>
          </rPr>
          <t>Windows User:</t>
        </r>
        <r>
          <rPr>
            <sz val="9"/>
            <color indexed="81"/>
            <rFont val="Tahoma"/>
            <family val="2"/>
          </rPr>
          <t xml:space="preserve">
28/01/21
7150
Oct to janu/21
Paid in Janu/21</t>
        </r>
      </text>
    </comment>
    <comment ref="AA179" authorId="0">
      <text>
        <r>
          <rPr>
            <b/>
            <sz val="9"/>
            <color indexed="81"/>
            <rFont val="Tahoma"/>
            <family val="2"/>
          </rPr>
          <t>Windows User:</t>
        </r>
        <r>
          <rPr>
            <sz val="9"/>
            <color indexed="81"/>
            <rFont val="Tahoma"/>
            <family val="2"/>
          </rPr>
          <t xml:space="preserve">
28/01/21
7150
Oct to janu/21
Paid in Janu/21</t>
        </r>
      </text>
    </comment>
    <comment ref="AC179" authorId="0">
      <text>
        <r>
          <rPr>
            <b/>
            <sz val="9"/>
            <color indexed="81"/>
            <rFont val="Tahoma"/>
            <family val="2"/>
          </rPr>
          <t>Windows User:</t>
        </r>
        <r>
          <rPr>
            <sz val="9"/>
            <color indexed="81"/>
            <rFont val="Tahoma"/>
            <family val="2"/>
          </rPr>
          <t xml:space="preserve">
28/01/21
7150
Oct to janu/21
Paid in Janu/21</t>
        </r>
      </text>
    </comment>
    <comment ref="AM179" authorId="0">
      <text>
        <r>
          <rPr>
            <b/>
            <sz val="9"/>
            <color indexed="81"/>
            <rFont val="Tahoma"/>
            <family val="2"/>
          </rPr>
          <t>Windows User:</t>
        </r>
        <r>
          <rPr>
            <sz val="9"/>
            <color indexed="81"/>
            <rFont val="Tahoma"/>
            <family val="2"/>
          </rPr>
          <t xml:space="preserve">
06/06/21
7151
O/fee due=6500/-</t>
        </r>
      </text>
    </comment>
    <comment ref="K180" authorId="0">
      <text>
        <r>
          <rPr>
            <b/>
            <sz val="9"/>
            <color indexed="81"/>
            <rFont val="Tahoma"/>
            <family val="2"/>
          </rPr>
          <t>Windows User:</t>
        </r>
        <r>
          <rPr>
            <sz val="9"/>
            <color indexed="81"/>
            <rFont val="Tahoma"/>
            <family val="2"/>
          </rPr>
          <t xml:space="preserve">
12/09/2020
7,500/-</t>
        </r>
      </text>
    </comment>
    <comment ref="M180" authorId="0">
      <text>
        <r>
          <rPr>
            <b/>
            <sz val="9"/>
            <color indexed="81"/>
            <rFont val="Tahoma"/>
            <family val="2"/>
          </rPr>
          <t>Windows User:</t>
        </r>
        <r>
          <rPr>
            <sz val="9"/>
            <color indexed="81"/>
            <rFont val="Tahoma"/>
            <family val="2"/>
          </rPr>
          <t xml:space="preserve">
12/09/2020
7,500/-</t>
        </r>
      </text>
    </comment>
    <comment ref="O180" authorId="0">
      <text>
        <r>
          <rPr>
            <b/>
            <sz val="9"/>
            <color indexed="81"/>
            <rFont val="Tahoma"/>
            <family val="2"/>
          </rPr>
          <t>Windows User:</t>
        </r>
        <r>
          <rPr>
            <sz val="9"/>
            <color indexed="81"/>
            <rFont val="Tahoma"/>
            <family val="2"/>
          </rPr>
          <t xml:space="preserve">
12/09/2020
7,500/-</t>
        </r>
      </text>
    </comment>
    <comment ref="Q180" authorId="0">
      <text>
        <r>
          <rPr>
            <b/>
            <sz val="9"/>
            <color indexed="81"/>
            <rFont val="Tahoma"/>
            <family val="2"/>
          </rPr>
          <t>Windows User:</t>
        </r>
        <r>
          <rPr>
            <sz val="9"/>
            <color indexed="81"/>
            <rFont val="Tahoma"/>
            <family val="2"/>
          </rPr>
          <t xml:space="preserve">
09/12/2020
7678
O/fee with
Oct/20
Paid in Dec20</t>
        </r>
      </text>
    </comment>
    <comment ref="W180" authorId="0">
      <text>
        <r>
          <rPr>
            <b/>
            <sz val="9"/>
            <color indexed="81"/>
            <rFont val="Tahoma"/>
            <family val="2"/>
          </rPr>
          <t>Windows User:</t>
        </r>
        <r>
          <rPr>
            <sz val="9"/>
            <color indexed="81"/>
            <rFont val="Tahoma"/>
            <family val="2"/>
          </rPr>
          <t xml:space="preserve">
09/12/2020
7678
O/fee with
Oct/20
Paid in Dec20</t>
        </r>
      </text>
    </comment>
    <comment ref="Y180" authorId="0">
      <text>
        <r>
          <rPr>
            <b/>
            <sz val="9"/>
            <color indexed="81"/>
            <rFont val="Tahoma"/>
            <family val="2"/>
          </rPr>
          <t>Windows User:</t>
        </r>
        <r>
          <rPr>
            <sz val="9"/>
            <color indexed="81"/>
            <rFont val="Tahoma"/>
            <family val="2"/>
          </rPr>
          <t xml:space="preserve">
10/12/2020
7679
Nov + Dec/20
Paid in Dec/20</t>
        </r>
      </text>
    </comment>
    <comment ref="AA180" authorId="0">
      <text>
        <r>
          <rPr>
            <b/>
            <sz val="9"/>
            <color indexed="81"/>
            <rFont val="Tahoma"/>
            <family val="2"/>
          </rPr>
          <t>Windows User:</t>
        </r>
        <r>
          <rPr>
            <sz val="9"/>
            <color indexed="81"/>
            <rFont val="Tahoma"/>
            <family val="2"/>
          </rPr>
          <t xml:space="preserve">
09/12/2020
7678
O/fee with
Oct/20
Paid in Dec20
10/12/2020
7679
Nov + Dec/20
paid in Dec/0</t>
        </r>
      </text>
    </comment>
    <comment ref="AC180" authorId="0">
      <text>
        <r>
          <rPr>
            <b/>
            <sz val="9"/>
            <color indexed="81"/>
            <rFont val="Tahoma"/>
            <family val="2"/>
          </rPr>
          <t>Windows User:</t>
        </r>
        <r>
          <rPr>
            <sz val="9"/>
            <color indexed="81"/>
            <rFont val="Tahoma"/>
            <family val="2"/>
          </rPr>
          <t xml:space="preserve">
10/01/2021
7680</t>
        </r>
      </text>
    </comment>
    <comment ref="AG180" authorId="0">
      <text>
        <r>
          <rPr>
            <b/>
            <sz val="9"/>
            <color indexed="81"/>
            <rFont val="Tahoma"/>
            <family val="2"/>
          </rPr>
          <t>Windows User:</t>
        </r>
        <r>
          <rPr>
            <sz val="9"/>
            <color indexed="81"/>
            <rFont val="Tahoma"/>
            <family val="2"/>
          </rPr>
          <t xml:space="preserve">
17/03/21
7681
Feb + March/21</t>
        </r>
      </text>
    </comment>
    <comment ref="AM180" authorId="0">
      <text>
        <r>
          <rPr>
            <b/>
            <sz val="9"/>
            <color indexed="81"/>
            <rFont val="Tahoma"/>
            <family val="2"/>
          </rPr>
          <t>Windows User:</t>
        </r>
        <r>
          <rPr>
            <sz val="9"/>
            <color indexed="81"/>
            <rFont val="Tahoma"/>
            <family val="2"/>
          </rPr>
          <t xml:space="preserve">
03/06/21
7683
Up to June/21</t>
        </r>
      </text>
    </comment>
    <comment ref="B181" authorId="0">
      <text>
        <r>
          <rPr>
            <b/>
            <sz val="9"/>
            <color indexed="81"/>
            <rFont val="Tahoma"/>
            <family val="2"/>
          </rPr>
          <t>Windows User:</t>
        </r>
        <r>
          <rPr>
            <sz val="9"/>
            <color indexed="81"/>
            <rFont val="Tahoma"/>
            <family val="2"/>
          </rPr>
          <t xml:space="preserve">
Dec/20 tuition fee     Bkash problem</t>
        </r>
      </text>
    </comment>
    <comment ref="K181" authorId="0">
      <text>
        <r>
          <rPr>
            <b/>
            <sz val="9"/>
            <color indexed="81"/>
            <rFont val="Tahoma"/>
            <family val="2"/>
          </rPr>
          <t>Windows User:</t>
        </r>
        <r>
          <rPr>
            <sz val="9"/>
            <color indexed="81"/>
            <rFont val="Tahoma"/>
            <family val="2"/>
          </rPr>
          <t xml:space="preserve">
12/09/2020
7,500/-</t>
        </r>
      </text>
    </comment>
    <comment ref="M181" authorId="0">
      <text>
        <r>
          <rPr>
            <b/>
            <sz val="9"/>
            <color indexed="81"/>
            <rFont val="Tahoma"/>
            <family val="2"/>
          </rPr>
          <t>Windows User:</t>
        </r>
        <r>
          <rPr>
            <sz val="9"/>
            <color indexed="81"/>
            <rFont val="Tahoma"/>
            <family val="2"/>
          </rPr>
          <t xml:space="preserve">
12/09/2020
7,500/-</t>
        </r>
      </text>
    </comment>
    <comment ref="O181" authorId="0">
      <text>
        <r>
          <rPr>
            <b/>
            <sz val="9"/>
            <color indexed="81"/>
            <rFont val="Tahoma"/>
            <family val="2"/>
          </rPr>
          <t>Windows User:</t>
        </r>
        <r>
          <rPr>
            <sz val="9"/>
            <color indexed="81"/>
            <rFont val="Tahoma"/>
            <family val="2"/>
          </rPr>
          <t xml:space="preserve">
12/09/2020
7,500/-</t>
        </r>
      </text>
    </comment>
    <comment ref="Q181" authorId="0">
      <text>
        <r>
          <rPr>
            <b/>
            <sz val="9"/>
            <color indexed="81"/>
            <rFont val="Tahoma"/>
            <family val="2"/>
          </rPr>
          <t>Windows User:</t>
        </r>
        <r>
          <rPr>
            <sz val="9"/>
            <color indexed="81"/>
            <rFont val="Tahoma"/>
            <family val="2"/>
          </rPr>
          <t xml:space="preserve">
21/09/2020
7726
Paid to sep/20</t>
        </r>
      </text>
    </comment>
    <comment ref="U181" authorId="0">
      <text>
        <r>
          <rPr>
            <b/>
            <sz val="9"/>
            <color indexed="81"/>
            <rFont val="Tahoma"/>
            <family val="2"/>
          </rPr>
          <t>Windows User:</t>
        </r>
        <r>
          <rPr>
            <sz val="9"/>
            <color indexed="81"/>
            <rFont val="Tahoma"/>
            <family val="2"/>
          </rPr>
          <t xml:space="preserve">
21/09/2020
7726
O/fee</t>
        </r>
      </text>
    </comment>
    <comment ref="W181" authorId="0">
      <text>
        <r>
          <rPr>
            <b/>
            <sz val="9"/>
            <color indexed="81"/>
            <rFont val="Tahoma"/>
            <family val="2"/>
          </rPr>
          <t>Windows User:</t>
        </r>
        <r>
          <rPr>
            <sz val="9"/>
            <color indexed="81"/>
            <rFont val="Tahoma"/>
            <family val="2"/>
          </rPr>
          <t xml:space="preserve">
19/10/2020
7727
Oct/2020</t>
        </r>
      </text>
    </comment>
    <comment ref="Y181" authorId="0">
      <text>
        <r>
          <rPr>
            <b/>
            <sz val="9"/>
            <color indexed="81"/>
            <rFont val="Tahoma"/>
            <family val="2"/>
          </rPr>
          <t>Windows User:</t>
        </r>
        <r>
          <rPr>
            <sz val="9"/>
            <color indexed="81"/>
            <rFont val="Tahoma"/>
            <family val="2"/>
          </rPr>
          <t xml:space="preserve">
09/11/2020
By bkash
C=3570
H=1950
T=5520
Nov/20
Paid in Nov/20</t>
        </r>
      </text>
    </comment>
    <comment ref="AC181" authorId="0">
      <text>
        <r>
          <rPr>
            <b/>
            <sz val="9"/>
            <color indexed="81"/>
            <rFont val="Tahoma"/>
            <family val="2"/>
          </rPr>
          <t>Windows User:</t>
        </r>
        <r>
          <rPr>
            <sz val="9"/>
            <color indexed="81"/>
            <rFont val="Tahoma"/>
            <family val="2"/>
          </rPr>
          <t xml:space="preserve">
07/01/2021
7730
Janu/21
Dec/20 bkash problem</t>
        </r>
      </text>
    </comment>
    <comment ref="AE181" authorId="0">
      <text>
        <r>
          <rPr>
            <b/>
            <sz val="9"/>
            <color indexed="81"/>
            <rFont val="Tahoma"/>
            <family val="2"/>
          </rPr>
          <t>Windows User:</t>
        </r>
        <r>
          <rPr>
            <sz val="9"/>
            <color indexed="81"/>
            <rFont val="Tahoma"/>
            <family val="2"/>
          </rPr>
          <t xml:space="preserve">
09/02/21
7731
Feb/21</t>
        </r>
      </text>
    </comment>
    <comment ref="AI181" authorId="0">
      <text>
        <r>
          <rPr>
            <b/>
            <sz val="9"/>
            <color indexed="81"/>
            <rFont val="Tahoma"/>
            <family val="2"/>
          </rPr>
          <t>Windows User:</t>
        </r>
        <r>
          <rPr>
            <sz val="9"/>
            <color indexed="81"/>
            <rFont val="Tahoma"/>
            <family val="2"/>
          </rPr>
          <t xml:space="preserve">
13/04/21
By bkash
C=3570
H=1950
T=5520
March/21</t>
        </r>
      </text>
    </comment>
    <comment ref="B182" authorId="0">
      <text>
        <r>
          <rPr>
            <b/>
            <sz val="9"/>
            <color indexed="81"/>
            <rFont val="Tahoma"/>
            <family val="2"/>
          </rPr>
          <t>Windows User:</t>
        </r>
        <r>
          <rPr>
            <sz val="9"/>
            <color indexed="81"/>
            <rFont val="Tahoma"/>
            <family val="2"/>
          </rPr>
          <t xml:space="preserve">
Note-149
Less=1,000/-
Opening to Cliosing Period
Metting 20/10/20</t>
        </r>
      </text>
    </comment>
    <comment ref="G182" authorId="0">
      <text>
        <r>
          <rPr>
            <b/>
            <sz val="9"/>
            <color indexed="81"/>
            <rFont val="Tahoma"/>
            <family val="2"/>
          </rPr>
          <t xml:space="preserve">Windows User:
Note-149
</t>
        </r>
        <r>
          <rPr>
            <sz val="9"/>
            <color indexed="81"/>
            <rFont val="Tahoma"/>
            <family val="2"/>
          </rPr>
          <t>Less=50%
Opening to Clossing period
Meeting 20/10/2020</t>
        </r>
      </text>
    </comment>
    <comment ref="K182" authorId="0">
      <text>
        <r>
          <rPr>
            <b/>
            <sz val="9"/>
            <color indexed="81"/>
            <rFont val="Tahoma"/>
            <family val="2"/>
          </rPr>
          <t>Windows User:</t>
        </r>
        <r>
          <rPr>
            <sz val="9"/>
            <color indexed="81"/>
            <rFont val="Tahoma"/>
            <family val="2"/>
          </rPr>
          <t xml:space="preserve">
13/09/2020
7,500/-</t>
        </r>
      </text>
    </comment>
    <comment ref="M182" authorId="0">
      <text>
        <r>
          <rPr>
            <b/>
            <sz val="9"/>
            <color indexed="81"/>
            <rFont val="Tahoma"/>
            <family val="2"/>
          </rPr>
          <t>Windows User:</t>
        </r>
        <r>
          <rPr>
            <sz val="9"/>
            <color indexed="81"/>
            <rFont val="Tahoma"/>
            <family val="2"/>
          </rPr>
          <t xml:space="preserve">
13/09/2020
7,500/-</t>
        </r>
      </text>
    </comment>
    <comment ref="O182" authorId="0">
      <text>
        <r>
          <rPr>
            <b/>
            <sz val="9"/>
            <color indexed="81"/>
            <rFont val="Tahoma"/>
            <family val="2"/>
          </rPr>
          <t>Windows User:</t>
        </r>
        <r>
          <rPr>
            <sz val="9"/>
            <color indexed="81"/>
            <rFont val="Tahoma"/>
            <family val="2"/>
          </rPr>
          <t xml:space="preserve">
13/09/2020
7,500/-</t>
        </r>
      </text>
    </comment>
    <comment ref="Q182" authorId="0">
      <text>
        <r>
          <rPr>
            <b/>
            <sz val="9"/>
            <color indexed="81"/>
            <rFont val="Tahoma"/>
            <family val="2"/>
          </rPr>
          <t>Windows User:</t>
        </r>
        <r>
          <rPr>
            <sz val="9"/>
            <color indexed="81"/>
            <rFont val="Tahoma"/>
            <family val="2"/>
          </rPr>
          <t xml:space="preserve">
07/01/2021
6574
Oct/20
O/fee=8000
Paid in Janu/21</t>
        </r>
      </text>
    </comment>
    <comment ref="W182" authorId="0">
      <text>
        <r>
          <rPr>
            <b/>
            <sz val="9"/>
            <color indexed="81"/>
            <rFont val="Tahoma"/>
            <family val="2"/>
          </rPr>
          <t>Windows User:</t>
        </r>
        <r>
          <rPr>
            <sz val="9"/>
            <color indexed="81"/>
            <rFont val="Tahoma"/>
            <family val="2"/>
          </rPr>
          <t xml:space="preserve">
07/01/2021
6574
Oct/20
O/fee=8000
Paid in Janu/21</t>
        </r>
      </text>
    </comment>
    <comment ref="Y182" authorId="0">
      <text>
        <r>
          <rPr>
            <b/>
            <sz val="9"/>
            <color indexed="81"/>
            <rFont val="Tahoma"/>
            <family val="2"/>
          </rPr>
          <t>Windows User:</t>
        </r>
        <r>
          <rPr>
            <sz val="9"/>
            <color indexed="81"/>
            <rFont val="Tahoma"/>
            <family val="2"/>
          </rPr>
          <t xml:space="preserve">
25/01/21
6575
Nov to Janu/21
Paid in Janu/21</t>
        </r>
      </text>
    </comment>
    <comment ref="AA182" authorId="0">
      <text>
        <r>
          <rPr>
            <b/>
            <sz val="9"/>
            <color indexed="81"/>
            <rFont val="Tahoma"/>
            <family val="2"/>
          </rPr>
          <t>Windows User:</t>
        </r>
        <r>
          <rPr>
            <sz val="9"/>
            <color indexed="81"/>
            <rFont val="Tahoma"/>
            <family val="2"/>
          </rPr>
          <t xml:space="preserve">
25/01/21
6575
Nov to Janu/21
Paid in Janu/21</t>
        </r>
      </text>
    </comment>
    <comment ref="AC182" authorId="0">
      <text>
        <r>
          <rPr>
            <b/>
            <sz val="9"/>
            <color indexed="81"/>
            <rFont val="Tahoma"/>
            <family val="2"/>
          </rPr>
          <t>Windows User:</t>
        </r>
        <r>
          <rPr>
            <sz val="9"/>
            <color indexed="81"/>
            <rFont val="Tahoma"/>
            <family val="2"/>
          </rPr>
          <t xml:space="preserve">
07/01/2021
6574
Oct/20
O/fee=8000
Paid in Janu/21
25/01/21
6575
Nov to Janu/21
Paid in Janu/21</t>
        </r>
      </text>
    </comment>
    <comment ref="AM182" authorId="0">
      <text>
        <r>
          <rPr>
            <b/>
            <sz val="9"/>
            <color indexed="81"/>
            <rFont val="Tahoma"/>
            <family val="2"/>
          </rPr>
          <t>Windows User:</t>
        </r>
        <r>
          <rPr>
            <sz val="9"/>
            <color indexed="81"/>
            <rFont val="Tahoma"/>
            <family val="2"/>
          </rPr>
          <t xml:space="preserve">
06/06/21
6576
Up to June/21</t>
        </r>
      </text>
    </comment>
    <comment ref="K183" authorId="0">
      <text>
        <r>
          <rPr>
            <b/>
            <sz val="9"/>
            <color indexed="81"/>
            <rFont val="Tahoma"/>
            <family val="2"/>
          </rPr>
          <t>Windows User:</t>
        </r>
        <r>
          <rPr>
            <sz val="9"/>
            <color indexed="81"/>
            <rFont val="Tahoma"/>
            <family val="2"/>
          </rPr>
          <t xml:space="preserve">
14/09/2020
15,500/-</t>
        </r>
      </text>
    </comment>
    <comment ref="M183" authorId="0">
      <text>
        <r>
          <rPr>
            <b/>
            <sz val="9"/>
            <color indexed="81"/>
            <rFont val="Tahoma"/>
            <family val="2"/>
          </rPr>
          <t>Windows User:</t>
        </r>
        <r>
          <rPr>
            <sz val="9"/>
            <color indexed="81"/>
            <rFont val="Tahoma"/>
            <family val="2"/>
          </rPr>
          <t xml:space="preserve">
14/09/2020
15,500/-</t>
        </r>
      </text>
    </comment>
    <comment ref="O183" authorId="0">
      <text>
        <r>
          <rPr>
            <b/>
            <sz val="9"/>
            <color indexed="81"/>
            <rFont val="Tahoma"/>
            <family val="2"/>
          </rPr>
          <t>Windows User:</t>
        </r>
        <r>
          <rPr>
            <sz val="9"/>
            <color indexed="81"/>
            <rFont val="Tahoma"/>
            <family val="2"/>
          </rPr>
          <t xml:space="preserve">
14/09/2020
15,500/-</t>
        </r>
      </text>
    </comment>
    <comment ref="Q183" authorId="0">
      <text>
        <r>
          <rPr>
            <b/>
            <sz val="9"/>
            <color indexed="81"/>
            <rFont val="Tahoma"/>
            <family val="2"/>
          </rPr>
          <t>Windows User:</t>
        </r>
        <r>
          <rPr>
            <sz val="9"/>
            <color indexed="81"/>
            <rFont val="Tahoma"/>
            <family val="2"/>
          </rPr>
          <t xml:space="preserve">
14/09/2020
15,500/-
</t>
        </r>
      </text>
    </comment>
    <comment ref="W183" authorId="0">
      <text>
        <r>
          <rPr>
            <b/>
            <sz val="9"/>
            <color indexed="81"/>
            <rFont val="Tahoma"/>
            <family val="2"/>
          </rPr>
          <t>Windows User:</t>
        </r>
        <r>
          <rPr>
            <sz val="9"/>
            <color indexed="81"/>
            <rFont val="Tahoma"/>
            <family val="2"/>
          </rPr>
          <t xml:space="preserve">
26/01/21
6622
Oct to Feb/21
March=630 Due=2940
Paid in Janu/21</t>
        </r>
      </text>
    </comment>
    <comment ref="Y183" authorId="0">
      <text>
        <r>
          <rPr>
            <b/>
            <sz val="9"/>
            <color indexed="81"/>
            <rFont val="Tahoma"/>
            <family val="2"/>
          </rPr>
          <t>Windows User:</t>
        </r>
        <r>
          <rPr>
            <sz val="9"/>
            <color indexed="81"/>
            <rFont val="Tahoma"/>
            <family val="2"/>
          </rPr>
          <t xml:space="preserve">
26/01/21
6622
Oct to Feb/21
March=630 Due=2940
Paid in Janu/21</t>
        </r>
      </text>
    </comment>
    <comment ref="AA183" authorId="0">
      <text>
        <r>
          <rPr>
            <b/>
            <sz val="9"/>
            <color indexed="81"/>
            <rFont val="Tahoma"/>
            <family val="2"/>
          </rPr>
          <t>Windows User:</t>
        </r>
        <r>
          <rPr>
            <sz val="9"/>
            <color indexed="81"/>
            <rFont val="Tahoma"/>
            <family val="2"/>
          </rPr>
          <t xml:space="preserve">
26/01/21
6622
Oct to Feb/21
March=630 Due=2940
Paid in Janu/21</t>
        </r>
      </text>
    </comment>
    <comment ref="AC183" authorId="0">
      <text>
        <r>
          <rPr>
            <b/>
            <sz val="9"/>
            <color indexed="81"/>
            <rFont val="Tahoma"/>
            <family val="2"/>
          </rPr>
          <t>Windows User:</t>
        </r>
        <r>
          <rPr>
            <sz val="9"/>
            <color indexed="81"/>
            <rFont val="Tahoma"/>
            <family val="2"/>
          </rPr>
          <t xml:space="preserve">
26/01/21
6622
Oct to Feb/21
March=630 Due=2940
Paid in Janu/21</t>
        </r>
      </text>
    </comment>
    <comment ref="AE183" authorId="0">
      <text>
        <r>
          <rPr>
            <b/>
            <sz val="9"/>
            <color indexed="81"/>
            <rFont val="Tahoma"/>
            <family val="2"/>
          </rPr>
          <t>Windows User:</t>
        </r>
        <r>
          <rPr>
            <sz val="9"/>
            <color indexed="81"/>
            <rFont val="Tahoma"/>
            <family val="2"/>
          </rPr>
          <t xml:space="preserve">
26/01/21
6622
Oct to Feb/21
March=630 Due=2940
Paid in Janu/21</t>
        </r>
      </text>
    </comment>
    <comment ref="AM183" authorId="0">
      <text>
        <r>
          <rPr>
            <b/>
            <sz val="9"/>
            <color indexed="81"/>
            <rFont val="Tahoma"/>
            <family val="2"/>
          </rPr>
          <t>Windows User:</t>
        </r>
        <r>
          <rPr>
            <sz val="9"/>
            <color indexed="81"/>
            <rFont val="Tahoma"/>
            <family val="2"/>
          </rPr>
          <t xml:space="preserve">
03/06/21
6623
Up to June/21</t>
        </r>
      </text>
    </comment>
    <comment ref="K184" authorId="0">
      <text>
        <r>
          <rPr>
            <b/>
            <sz val="9"/>
            <color indexed="81"/>
            <rFont val="Tahoma"/>
            <family val="2"/>
          </rPr>
          <t>Windows User:</t>
        </r>
        <r>
          <rPr>
            <sz val="9"/>
            <color indexed="81"/>
            <rFont val="Tahoma"/>
            <family val="2"/>
          </rPr>
          <t xml:space="preserve">
14/09/2020
6,500/-</t>
        </r>
      </text>
    </comment>
    <comment ref="M184" authorId="0">
      <text>
        <r>
          <rPr>
            <b/>
            <sz val="9"/>
            <color indexed="81"/>
            <rFont val="Tahoma"/>
            <family val="2"/>
          </rPr>
          <t>Windows User:</t>
        </r>
        <r>
          <rPr>
            <sz val="9"/>
            <color indexed="81"/>
            <rFont val="Tahoma"/>
            <family val="2"/>
          </rPr>
          <t xml:space="preserve">
14/09/2020
6,500/-</t>
        </r>
      </text>
    </comment>
    <comment ref="O184" authorId="0">
      <text>
        <r>
          <rPr>
            <b/>
            <sz val="9"/>
            <color indexed="81"/>
            <rFont val="Tahoma"/>
            <family val="2"/>
          </rPr>
          <t>Windows User:</t>
        </r>
        <r>
          <rPr>
            <sz val="9"/>
            <color indexed="81"/>
            <rFont val="Tahoma"/>
            <family val="2"/>
          </rPr>
          <t xml:space="preserve">
14/09/2020
6,500/-</t>
        </r>
      </text>
    </comment>
    <comment ref="K185" authorId="0">
      <text>
        <r>
          <rPr>
            <b/>
            <sz val="9"/>
            <color indexed="81"/>
            <rFont val="Tahoma"/>
            <family val="2"/>
          </rPr>
          <t>Windows User:</t>
        </r>
        <r>
          <rPr>
            <sz val="9"/>
            <color indexed="81"/>
            <rFont val="Tahoma"/>
            <family val="2"/>
          </rPr>
          <t xml:space="preserve">
15/09/2020
7,500/-</t>
        </r>
      </text>
    </comment>
    <comment ref="M185" authorId="0">
      <text>
        <r>
          <rPr>
            <b/>
            <sz val="9"/>
            <color indexed="81"/>
            <rFont val="Tahoma"/>
            <family val="2"/>
          </rPr>
          <t>Windows User:</t>
        </r>
        <r>
          <rPr>
            <sz val="9"/>
            <color indexed="81"/>
            <rFont val="Tahoma"/>
            <family val="2"/>
          </rPr>
          <t xml:space="preserve">
15/09/2020
7,500/-</t>
        </r>
      </text>
    </comment>
    <comment ref="O185" authorId="0">
      <text>
        <r>
          <rPr>
            <b/>
            <sz val="9"/>
            <color indexed="81"/>
            <rFont val="Tahoma"/>
            <family val="2"/>
          </rPr>
          <t>Windows User:</t>
        </r>
        <r>
          <rPr>
            <sz val="9"/>
            <color indexed="81"/>
            <rFont val="Tahoma"/>
            <family val="2"/>
          </rPr>
          <t xml:space="preserve">
15/09/2020
7,500/-</t>
        </r>
      </text>
    </comment>
    <comment ref="W185" authorId="0">
      <text>
        <r>
          <rPr>
            <b/>
            <sz val="9"/>
            <color indexed="81"/>
            <rFont val="Tahoma"/>
            <family val="2"/>
          </rPr>
          <t>Windows User:</t>
        </r>
        <r>
          <rPr>
            <sz val="9"/>
            <color indexed="81"/>
            <rFont val="Tahoma"/>
            <family val="2"/>
          </rPr>
          <t xml:space="preserve">
09/11/2020
6670
Oct/2020
paid to Nov/2020</t>
        </r>
      </text>
    </comment>
    <comment ref="Y185" authorId="0">
      <text>
        <r>
          <rPr>
            <b/>
            <sz val="9"/>
            <color indexed="81"/>
            <rFont val="Tahoma"/>
            <family val="2"/>
          </rPr>
          <t>Windows User:</t>
        </r>
        <r>
          <rPr>
            <sz val="9"/>
            <color indexed="81"/>
            <rFont val="Tahoma"/>
            <family val="2"/>
          </rPr>
          <t xml:space="preserve">
09/11/2020
6670
Oct/2020
09/12/2020
6671
Nov/20
Paid in Dec/20</t>
        </r>
      </text>
    </comment>
    <comment ref="AA185" authorId="0">
      <text>
        <r>
          <rPr>
            <b/>
            <sz val="9"/>
            <color indexed="81"/>
            <rFont val="Tahoma"/>
            <family val="2"/>
          </rPr>
          <t>Windows User:</t>
        </r>
        <r>
          <rPr>
            <sz val="9"/>
            <color indexed="81"/>
            <rFont val="Tahoma"/>
            <family val="2"/>
          </rPr>
          <t xml:space="preserve">
09/12/2020
6671
Nov/20
Paid in Dec/20
13/01/2021
6672
Dec/20
O//fee Due=8000</t>
        </r>
      </text>
    </comment>
    <comment ref="AC185" authorId="0">
      <text>
        <r>
          <rPr>
            <b/>
            <sz val="9"/>
            <color indexed="81"/>
            <rFont val="Tahoma"/>
            <family val="2"/>
          </rPr>
          <t>Windows User:</t>
        </r>
        <r>
          <rPr>
            <sz val="9"/>
            <color indexed="81"/>
            <rFont val="Tahoma"/>
            <family val="2"/>
          </rPr>
          <t xml:space="preserve">
13/01/2021
6672
Dec/20
O//fee Due=8000
28/01/21
6673
Janu/21</t>
        </r>
      </text>
    </comment>
    <comment ref="AE185" authorId="0">
      <text>
        <r>
          <rPr>
            <b/>
            <sz val="9"/>
            <color indexed="81"/>
            <rFont val="Tahoma"/>
            <family val="2"/>
          </rPr>
          <t>Windows User:</t>
        </r>
        <r>
          <rPr>
            <sz val="9"/>
            <color indexed="81"/>
            <rFont val="Tahoma"/>
            <family val="2"/>
          </rPr>
          <t xml:space="preserve">
10/02/21
6674
O/fee due</t>
        </r>
      </text>
    </comment>
    <comment ref="AK185" authorId="0">
      <text>
        <r>
          <rPr>
            <b/>
            <sz val="9"/>
            <color indexed="81"/>
            <rFont val="Tahoma"/>
            <family val="2"/>
          </rPr>
          <t>Windows User:</t>
        </r>
        <r>
          <rPr>
            <sz val="9"/>
            <color indexed="81"/>
            <rFont val="Tahoma"/>
            <family val="2"/>
          </rPr>
          <t xml:space="preserve">
24/05/21
6675
March + April/21</t>
        </r>
      </text>
    </comment>
    <comment ref="AM185" authorId="0">
      <text>
        <r>
          <rPr>
            <b/>
            <sz val="9"/>
            <color indexed="81"/>
            <rFont val="Tahoma"/>
            <family val="2"/>
          </rPr>
          <t>Windows User:</t>
        </r>
        <r>
          <rPr>
            <sz val="9"/>
            <color indexed="81"/>
            <rFont val="Tahoma"/>
            <family val="2"/>
          </rPr>
          <t xml:space="preserve">
04/06/21
6676
zo/fee due</t>
        </r>
      </text>
    </comment>
    <comment ref="K186" authorId="0">
      <text>
        <r>
          <rPr>
            <b/>
            <sz val="9"/>
            <color indexed="81"/>
            <rFont val="Tahoma"/>
            <family val="2"/>
          </rPr>
          <t>Windows User:</t>
        </r>
        <r>
          <rPr>
            <sz val="9"/>
            <color indexed="81"/>
            <rFont val="Tahoma"/>
            <family val="2"/>
          </rPr>
          <t xml:space="preserve">
10/10/2020
5209
7,200/-</t>
        </r>
      </text>
    </comment>
    <comment ref="M186" authorId="0">
      <text>
        <r>
          <rPr>
            <b/>
            <sz val="9"/>
            <color indexed="81"/>
            <rFont val="Tahoma"/>
            <family val="2"/>
          </rPr>
          <t>Windows User:</t>
        </r>
        <r>
          <rPr>
            <sz val="9"/>
            <color indexed="81"/>
            <rFont val="Tahoma"/>
            <family val="2"/>
          </rPr>
          <t xml:space="preserve">
10/10/2020
5209
7,200/-</t>
        </r>
      </text>
    </comment>
    <comment ref="O186" authorId="0">
      <text>
        <r>
          <rPr>
            <b/>
            <sz val="9"/>
            <color indexed="81"/>
            <rFont val="Tahoma"/>
            <family val="2"/>
          </rPr>
          <t>Windows User:</t>
        </r>
        <r>
          <rPr>
            <sz val="9"/>
            <color indexed="81"/>
            <rFont val="Tahoma"/>
            <family val="2"/>
          </rPr>
          <t xml:space="preserve">
10/10/2020
5209
7,200/-</t>
        </r>
      </text>
    </comment>
    <comment ref="Q186" authorId="0">
      <text>
        <r>
          <rPr>
            <b/>
            <sz val="9"/>
            <color indexed="81"/>
            <rFont val="Tahoma"/>
            <family val="2"/>
          </rPr>
          <t>Windows User:</t>
        </r>
        <r>
          <rPr>
            <sz val="9"/>
            <color indexed="81"/>
            <rFont val="Tahoma"/>
            <family val="2"/>
          </rPr>
          <t xml:space="preserve">
13/12/2020
5211
O/fee=8,000/-
Paid in Dec/20</t>
        </r>
      </text>
    </comment>
    <comment ref="W186" authorId="0">
      <text>
        <r>
          <rPr>
            <b/>
            <sz val="9"/>
            <color indexed="81"/>
            <rFont val="Tahoma"/>
            <family val="2"/>
          </rPr>
          <t>Windows User:</t>
        </r>
        <r>
          <rPr>
            <sz val="9"/>
            <color indexed="81"/>
            <rFont val="Tahoma"/>
            <family val="2"/>
          </rPr>
          <t xml:space="preserve">
05/11/2020
5210
Oct + Nov/2020
Paid to Nov/2020</t>
        </r>
      </text>
    </comment>
    <comment ref="Y186" authorId="0">
      <text>
        <r>
          <rPr>
            <b/>
            <sz val="9"/>
            <color indexed="81"/>
            <rFont val="Tahoma"/>
            <family val="2"/>
          </rPr>
          <t>Windows User:</t>
        </r>
        <r>
          <rPr>
            <sz val="9"/>
            <color indexed="81"/>
            <rFont val="Tahoma"/>
            <family val="2"/>
          </rPr>
          <t xml:space="preserve">
05/11/2020
5210
Oct + Nov/2020</t>
        </r>
      </text>
    </comment>
    <comment ref="AA186" authorId="0">
      <text>
        <r>
          <rPr>
            <b/>
            <sz val="9"/>
            <color indexed="81"/>
            <rFont val="Tahoma"/>
            <family val="2"/>
          </rPr>
          <t>Windows User:</t>
        </r>
        <r>
          <rPr>
            <sz val="9"/>
            <color indexed="81"/>
            <rFont val="Tahoma"/>
            <family val="2"/>
          </rPr>
          <t xml:space="preserve">
13/12/2020
5211
O/fee=8,000/-
Paid in Dec/20
07/01/2021
5212
Dec + Janu/1
Paid in Janu/21</t>
        </r>
      </text>
    </comment>
    <comment ref="AC186" authorId="0">
      <text>
        <r>
          <rPr>
            <b/>
            <sz val="9"/>
            <color indexed="81"/>
            <rFont val="Tahoma"/>
            <family val="2"/>
          </rPr>
          <t>Windows User:</t>
        </r>
        <r>
          <rPr>
            <sz val="9"/>
            <color indexed="81"/>
            <rFont val="Tahoma"/>
            <family val="2"/>
          </rPr>
          <t xml:space="preserve">
07/01/2021
5212
Dec + Janu/1
Paid in Janu/21</t>
        </r>
      </text>
    </comment>
    <comment ref="AE186" authorId="0">
      <text>
        <r>
          <rPr>
            <b/>
            <sz val="9"/>
            <color indexed="81"/>
            <rFont val="Tahoma"/>
            <family val="2"/>
          </rPr>
          <t>Windows User:</t>
        </r>
        <r>
          <rPr>
            <sz val="9"/>
            <color indexed="81"/>
            <rFont val="Tahoma"/>
            <family val="2"/>
          </rPr>
          <t xml:space="preserve">
10/02/21
5213</t>
        </r>
      </text>
    </comment>
    <comment ref="AI186" authorId="0">
      <text>
        <r>
          <rPr>
            <b/>
            <sz val="9"/>
            <color indexed="81"/>
            <rFont val="Tahoma"/>
            <family val="2"/>
          </rPr>
          <t>Windows User:</t>
        </r>
        <r>
          <rPr>
            <sz val="9"/>
            <color indexed="81"/>
            <rFont val="Tahoma"/>
            <family val="2"/>
          </rPr>
          <t xml:space="preserve">
12/04/21
5214
March + April/21</t>
        </r>
      </text>
    </comment>
    <comment ref="AM186" authorId="0">
      <text>
        <r>
          <rPr>
            <b/>
            <sz val="9"/>
            <color indexed="81"/>
            <rFont val="Tahoma"/>
            <family val="2"/>
          </rPr>
          <t>Windows User:</t>
        </r>
        <r>
          <rPr>
            <sz val="9"/>
            <color indexed="81"/>
            <rFont val="Tahoma"/>
            <family val="2"/>
          </rPr>
          <t xml:space="preserve">
04/06/21
5212
Up to June/21</t>
        </r>
      </text>
    </comment>
  </commentList>
</comments>
</file>

<file path=xl/comments2.xml><?xml version="1.0" encoding="utf-8"?>
<comments xmlns="http://schemas.openxmlformats.org/spreadsheetml/2006/main">
  <authors>
    <author>Windows User</author>
    <author>hp</author>
  </authors>
  <commentList>
    <comment ref="G4" authorId="0">
      <text>
        <r>
          <rPr>
            <b/>
            <sz val="9"/>
            <color indexed="81"/>
            <rFont val="Tahoma"/>
            <family val="2"/>
          </rPr>
          <t>Windows User:</t>
        </r>
        <r>
          <rPr>
            <sz val="9"/>
            <color indexed="81"/>
            <rFont val="Tahoma"/>
            <family val="2"/>
          </rPr>
          <t xml:space="preserve">
Less-6,600/-</t>
        </r>
      </text>
    </comment>
    <comment ref="K4" authorId="0">
      <text>
        <r>
          <rPr>
            <b/>
            <sz val="9"/>
            <color indexed="81"/>
            <rFont val="Tahoma"/>
            <family val="2"/>
          </rPr>
          <t>Windows User:</t>
        </r>
        <r>
          <rPr>
            <sz val="9"/>
            <color indexed="81"/>
            <rFont val="Tahoma"/>
            <family val="2"/>
          </rPr>
          <t xml:space="preserve">
16/08/2020
9,000/-</t>
        </r>
      </text>
    </comment>
    <comment ref="M4" authorId="0">
      <text>
        <r>
          <rPr>
            <b/>
            <sz val="9"/>
            <color indexed="81"/>
            <rFont val="Tahoma"/>
            <family val="2"/>
          </rPr>
          <t>Windows User:</t>
        </r>
        <r>
          <rPr>
            <sz val="9"/>
            <color indexed="81"/>
            <rFont val="Tahoma"/>
            <family val="2"/>
          </rPr>
          <t xml:space="preserve">
16/08/2020
9,000/-</t>
        </r>
      </text>
    </comment>
    <comment ref="O4" authorId="0">
      <text>
        <r>
          <rPr>
            <b/>
            <sz val="9"/>
            <color indexed="81"/>
            <rFont val="Tahoma"/>
            <family val="2"/>
          </rPr>
          <t>Windows User:</t>
        </r>
        <r>
          <rPr>
            <sz val="9"/>
            <color indexed="81"/>
            <rFont val="Tahoma"/>
            <family val="2"/>
          </rPr>
          <t xml:space="preserve">
16/08/2020
9,000/-</t>
        </r>
      </text>
    </comment>
    <comment ref="Q4" authorId="0">
      <text>
        <r>
          <rPr>
            <b/>
            <sz val="9"/>
            <color indexed="81"/>
            <rFont val="Tahoma"/>
            <family val="2"/>
          </rPr>
          <t>Windows User:</t>
        </r>
        <r>
          <rPr>
            <sz val="9"/>
            <color indexed="81"/>
            <rFont val="Tahoma"/>
            <family val="2"/>
          </rPr>
          <t xml:space="preserve">
16/08/2020
9,000/-
26/01/2021
6334
O/fee=6500
paid in Janh/21</t>
        </r>
      </text>
    </comment>
    <comment ref="AA4" authorId="0">
      <text>
        <r>
          <rPr>
            <b/>
            <sz val="9"/>
            <color indexed="81"/>
            <rFont val="Tahoma"/>
            <family val="2"/>
          </rPr>
          <t>Windows User:</t>
        </r>
        <r>
          <rPr>
            <sz val="9"/>
            <color indexed="81"/>
            <rFont val="Tahoma"/>
            <family val="2"/>
          </rPr>
          <t xml:space="preserve">
26/01/2021
6334
O/fee=6500
paid in Janh/21</t>
        </r>
      </text>
    </comment>
    <comment ref="K5" authorId="0">
      <text>
        <r>
          <rPr>
            <b/>
            <sz val="9"/>
            <color indexed="81"/>
            <rFont val="Tahoma"/>
            <family val="2"/>
          </rPr>
          <t>Windows User:</t>
        </r>
        <r>
          <rPr>
            <sz val="9"/>
            <color indexed="81"/>
            <rFont val="Tahoma"/>
            <family val="2"/>
          </rPr>
          <t xml:space="preserve">
16/08/2020
9,000/-</t>
        </r>
      </text>
    </comment>
    <comment ref="M5" authorId="0">
      <text>
        <r>
          <rPr>
            <b/>
            <sz val="9"/>
            <color indexed="81"/>
            <rFont val="Tahoma"/>
            <family val="2"/>
          </rPr>
          <t>Windows User:</t>
        </r>
        <r>
          <rPr>
            <sz val="9"/>
            <color indexed="81"/>
            <rFont val="Tahoma"/>
            <family val="2"/>
          </rPr>
          <t xml:space="preserve">
16/08/2020
9,000/-</t>
        </r>
      </text>
    </comment>
    <comment ref="O5" authorId="0">
      <text>
        <r>
          <rPr>
            <b/>
            <sz val="9"/>
            <color indexed="81"/>
            <rFont val="Tahoma"/>
            <family val="2"/>
          </rPr>
          <t>Windows User:</t>
        </r>
        <r>
          <rPr>
            <sz val="9"/>
            <color indexed="81"/>
            <rFont val="Tahoma"/>
            <family val="2"/>
          </rPr>
          <t xml:space="preserve">
16/08/2020
9,000/-</t>
        </r>
      </text>
    </comment>
    <comment ref="Q5" authorId="0">
      <text>
        <r>
          <rPr>
            <b/>
            <sz val="9"/>
            <color indexed="81"/>
            <rFont val="Tahoma"/>
            <family val="2"/>
          </rPr>
          <t>Windows User:</t>
        </r>
        <r>
          <rPr>
            <sz val="9"/>
            <color indexed="81"/>
            <rFont val="Tahoma"/>
            <family val="2"/>
          </rPr>
          <t xml:space="preserve">
16/08/2020
9,000/-
23/01/2021
6262
Oct + Nov/20
O/fee=6500
Paid in Janu/21</t>
        </r>
      </text>
    </comment>
    <comment ref="T5" authorId="0">
      <text>
        <r>
          <rPr>
            <b/>
            <sz val="9"/>
            <color indexed="81"/>
            <rFont val="Tahoma"/>
            <family val="2"/>
          </rPr>
          <t>Windows User:</t>
        </r>
        <r>
          <rPr>
            <sz val="9"/>
            <color indexed="81"/>
            <rFont val="Tahoma"/>
            <family val="2"/>
          </rPr>
          <t xml:space="preserve">
Less 30% in Tuition fee for Oct/20.</t>
        </r>
      </text>
    </comment>
    <comment ref="U5" authorId="0">
      <text>
        <r>
          <rPr>
            <b/>
            <sz val="9"/>
            <color indexed="81"/>
            <rFont val="Tahoma"/>
            <family val="2"/>
          </rPr>
          <t>Windows User:</t>
        </r>
        <r>
          <rPr>
            <sz val="9"/>
            <color indexed="81"/>
            <rFont val="Tahoma"/>
            <family val="2"/>
          </rPr>
          <t xml:space="preserve">
23/01/2021
6262
Oct + Nov/20
O/fee=6500
Paid in Janu/21</t>
        </r>
      </text>
    </comment>
    <comment ref="V5" authorId="0">
      <text>
        <r>
          <rPr>
            <b/>
            <sz val="9"/>
            <color indexed="81"/>
            <rFont val="Tahoma"/>
            <family val="2"/>
          </rPr>
          <t>Windows User:</t>
        </r>
        <r>
          <rPr>
            <sz val="9"/>
            <color indexed="81"/>
            <rFont val="Tahoma"/>
            <family val="2"/>
          </rPr>
          <t xml:space="preserve">
Less 30% in Tuition fee for Oct/20.</t>
        </r>
      </text>
    </comment>
    <comment ref="W5" authorId="0">
      <text>
        <r>
          <rPr>
            <b/>
            <sz val="9"/>
            <color indexed="81"/>
            <rFont val="Tahoma"/>
            <family val="2"/>
          </rPr>
          <t>Windows User:</t>
        </r>
        <r>
          <rPr>
            <sz val="9"/>
            <color indexed="81"/>
            <rFont val="Tahoma"/>
            <family val="2"/>
          </rPr>
          <t xml:space="preserve">
23/01/2021
6262
Oct + Nov/20
O/fee=6500
Paid in Janu/21</t>
        </r>
      </text>
    </comment>
    <comment ref="AA5" authorId="0">
      <text>
        <r>
          <rPr>
            <b/>
            <sz val="9"/>
            <color indexed="81"/>
            <rFont val="Tahoma"/>
            <family val="2"/>
          </rPr>
          <t>Windows User:</t>
        </r>
        <r>
          <rPr>
            <sz val="9"/>
            <color indexed="81"/>
            <rFont val="Tahoma"/>
            <family val="2"/>
          </rPr>
          <t xml:space="preserve">
23/01/2021
6262
Oct + Nov/20
O/fee=6500
Paid in Janu/21</t>
        </r>
      </text>
    </comment>
    <comment ref="AK5" authorId="0">
      <text>
        <r>
          <rPr>
            <b/>
            <sz val="9"/>
            <color indexed="81"/>
            <rFont val="Tahoma"/>
            <family val="2"/>
          </rPr>
          <t>Windows User:</t>
        </r>
        <r>
          <rPr>
            <sz val="9"/>
            <color indexed="81"/>
            <rFont val="Tahoma"/>
            <family val="2"/>
          </rPr>
          <t xml:space="preserve">
06/06/21
6263 
Dec/21</t>
        </r>
      </text>
    </comment>
    <comment ref="K6" authorId="0">
      <text>
        <r>
          <rPr>
            <b/>
            <sz val="9"/>
            <color indexed="81"/>
            <rFont val="Tahoma"/>
            <family val="2"/>
          </rPr>
          <t>Windows User:</t>
        </r>
        <r>
          <rPr>
            <sz val="9"/>
            <color indexed="81"/>
            <rFont val="Tahoma"/>
            <family val="2"/>
          </rPr>
          <t xml:space="preserve">
16/08/2020
9,000/-</t>
        </r>
      </text>
    </comment>
    <comment ref="M6" authorId="0">
      <text>
        <r>
          <rPr>
            <b/>
            <sz val="9"/>
            <color indexed="81"/>
            <rFont val="Tahoma"/>
            <family val="2"/>
          </rPr>
          <t>Windows User:</t>
        </r>
        <r>
          <rPr>
            <sz val="9"/>
            <color indexed="81"/>
            <rFont val="Tahoma"/>
            <family val="2"/>
          </rPr>
          <t xml:space="preserve">
16/08/2020
9,000/-</t>
        </r>
      </text>
    </comment>
    <comment ref="O6" authorId="0">
      <text>
        <r>
          <rPr>
            <b/>
            <sz val="9"/>
            <color indexed="81"/>
            <rFont val="Tahoma"/>
            <family val="2"/>
          </rPr>
          <t>Windows User:</t>
        </r>
        <r>
          <rPr>
            <sz val="9"/>
            <color indexed="81"/>
            <rFont val="Tahoma"/>
            <family val="2"/>
          </rPr>
          <t xml:space="preserve">
16/08/2020
9,000/-</t>
        </r>
      </text>
    </comment>
    <comment ref="Q6" authorId="0">
      <text>
        <r>
          <rPr>
            <b/>
            <sz val="9"/>
            <color indexed="81"/>
            <rFont val="Tahoma"/>
            <family val="2"/>
          </rPr>
          <t>Windows User:</t>
        </r>
        <r>
          <rPr>
            <sz val="9"/>
            <color indexed="81"/>
            <rFont val="Tahoma"/>
            <family val="2"/>
          </rPr>
          <t xml:space="preserve">
16/08/2020
9,000/-
26/01/2021
6238
O/fee=6500
Oct to Janu/21
Paid in Janu/21</t>
        </r>
      </text>
    </comment>
    <comment ref="T6" authorId="0">
      <text>
        <r>
          <rPr>
            <b/>
            <sz val="9"/>
            <color indexed="81"/>
            <rFont val="Tahoma"/>
            <family val="2"/>
          </rPr>
          <t>Windows User:</t>
        </r>
        <r>
          <rPr>
            <sz val="9"/>
            <color indexed="81"/>
            <rFont val="Tahoma"/>
            <family val="2"/>
          </rPr>
          <t xml:space="preserve">
Less 30% in Tuition fee for Oct/20.</t>
        </r>
      </text>
    </comment>
    <comment ref="U6" authorId="0">
      <text>
        <r>
          <rPr>
            <b/>
            <sz val="9"/>
            <color indexed="81"/>
            <rFont val="Tahoma"/>
            <family val="2"/>
          </rPr>
          <t>Windows User:</t>
        </r>
        <r>
          <rPr>
            <sz val="9"/>
            <color indexed="81"/>
            <rFont val="Tahoma"/>
            <family val="2"/>
          </rPr>
          <t xml:space="preserve">
26/01/2021
6238
O/fee=6500
Oct to Janu/21
Paid in Janu/21</t>
        </r>
      </text>
    </comment>
    <comment ref="V6" authorId="0">
      <text>
        <r>
          <rPr>
            <b/>
            <sz val="9"/>
            <color indexed="81"/>
            <rFont val="Tahoma"/>
            <family val="2"/>
          </rPr>
          <t>Windows User:</t>
        </r>
        <r>
          <rPr>
            <sz val="9"/>
            <color indexed="81"/>
            <rFont val="Tahoma"/>
            <family val="2"/>
          </rPr>
          <t xml:space="preserve">
Less 30% in Tuition fee for Oct/20.</t>
        </r>
      </text>
    </comment>
    <comment ref="W6" authorId="0">
      <text>
        <r>
          <rPr>
            <b/>
            <sz val="9"/>
            <color indexed="81"/>
            <rFont val="Tahoma"/>
            <family val="2"/>
          </rPr>
          <t>Windows User:</t>
        </r>
        <r>
          <rPr>
            <sz val="9"/>
            <color indexed="81"/>
            <rFont val="Tahoma"/>
            <family val="2"/>
          </rPr>
          <t xml:space="preserve">
26/01/2021
6238
O/fee=6500
Oct to Janu/21
Paid in Janu/21</t>
        </r>
      </text>
    </comment>
    <comment ref="Y6" authorId="0">
      <text>
        <r>
          <rPr>
            <b/>
            <sz val="9"/>
            <color indexed="81"/>
            <rFont val="Tahoma"/>
            <family val="2"/>
          </rPr>
          <t>Windows User:</t>
        </r>
        <r>
          <rPr>
            <sz val="9"/>
            <color indexed="81"/>
            <rFont val="Tahoma"/>
            <family val="2"/>
          </rPr>
          <t xml:space="preserve">
26/01/2021
6238
O/fee=6500
Oct to Janu/21
Paid in Janu/21</t>
        </r>
      </text>
    </comment>
    <comment ref="AA6" authorId="0">
      <text>
        <r>
          <rPr>
            <b/>
            <sz val="9"/>
            <color indexed="81"/>
            <rFont val="Tahoma"/>
            <family val="2"/>
          </rPr>
          <t>Windows User:</t>
        </r>
        <r>
          <rPr>
            <sz val="9"/>
            <color indexed="81"/>
            <rFont val="Tahoma"/>
            <family val="2"/>
          </rPr>
          <t xml:space="preserve">
26/01/2021
6238
O/fee=6500
Oct to Janu/21
Paid in Janu/21</t>
        </r>
      </text>
    </comment>
    <comment ref="AK6" authorId="0">
      <text>
        <r>
          <rPr>
            <b/>
            <sz val="9"/>
            <color indexed="81"/>
            <rFont val="Tahoma"/>
            <family val="2"/>
          </rPr>
          <t>Windows User:</t>
        </r>
        <r>
          <rPr>
            <sz val="9"/>
            <color indexed="81"/>
            <rFont val="Tahoma"/>
            <family val="2"/>
          </rPr>
          <t xml:space="preserve">
01/06/21
6239
Feb to MaY/21</t>
        </r>
      </text>
    </comment>
    <comment ref="K7" authorId="0">
      <text>
        <r>
          <rPr>
            <b/>
            <sz val="9"/>
            <color indexed="81"/>
            <rFont val="Tahoma"/>
            <family val="2"/>
          </rPr>
          <t>Windows User:</t>
        </r>
        <r>
          <rPr>
            <sz val="9"/>
            <color indexed="81"/>
            <rFont val="Tahoma"/>
            <family val="2"/>
          </rPr>
          <t xml:space="preserve">
16/08/2020
9,000/-</t>
        </r>
      </text>
    </comment>
    <comment ref="M7" authorId="0">
      <text>
        <r>
          <rPr>
            <b/>
            <sz val="9"/>
            <color indexed="81"/>
            <rFont val="Tahoma"/>
            <family val="2"/>
          </rPr>
          <t>Windows User:</t>
        </r>
        <r>
          <rPr>
            <sz val="9"/>
            <color indexed="81"/>
            <rFont val="Tahoma"/>
            <family val="2"/>
          </rPr>
          <t xml:space="preserve">
16/08/2020
9,000/-</t>
        </r>
      </text>
    </comment>
    <comment ref="O7" authorId="0">
      <text>
        <r>
          <rPr>
            <b/>
            <sz val="9"/>
            <color indexed="81"/>
            <rFont val="Tahoma"/>
            <family val="2"/>
          </rPr>
          <t>Windows User:</t>
        </r>
        <r>
          <rPr>
            <sz val="9"/>
            <color indexed="81"/>
            <rFont val="Tahoma"/>
            <family val="2"/>
          </rPr>
          <t xml:space="preserve">
16/08/2020
9,000/-</t>
        </r>
      </text>
    </comment>
    <comment ref="Q7" authorId="0">
      <text>
        <r>
          <rPr>
            <b/>
            <sz val="9"/>
            <color indexed="81"/>
            <rFont val="Tahoma"/>
            <family val="2"/>
          </rPr>
          <t>Windows User:</t>
        </r>
        <r>
          <rPr>
            <sz val="9"/>
            <color indexed="81"/>
            <rFont val="Tahoma"/>
            <family val="2"/>
          </rPr>
          <t xml:space="preserve">
16/08/2020
9,000/-
21.10.2020
6218
Oct/20 (Less=30%)
Others fee=6,500/-
26/01/21
6002
O/fee=8000
Nov/21
Paid in Janu/21</t>
        </r>
      </text>
    </comment>
    <comment ref="T7" authorId="0">
      <text>
        <r>
          <rPr>
            <b/>
            <sz val="9"/>
            <color indexed="81"/>
            <rFont val="Tahoma"/>
            <family val="2"/>
          </rPr>
          <t>Windows User:</t>
        </r>
        <r>
          <rPr>
            <sz val="9"/>
            <color indexed="81"/>
            <rFont val="Tahoma"/>
            <family val="2"/>
          </rPr>
          <t xml:space="preserve">
Less 30% in Tuition fee for Oct/20.</t>
        </r>
      </text>
    </comment>
    <comment ref="U7" authorId="0">
      <text>
        <r>
          <rPr>
            <b/>
            <sz val="9"/>
            <color indexed="81"/>
            <rFont val="Tahoma"/>
            <family val="2"/>
          </rPr>
          <t>Windows User:</t>
        </r>
        <r>
          <rPr>
            <sz val="9"/>
            <color indexed="81"/>
            <rFont val="Tahoma"/>
            <family val="2"/>
          </rPr>
          <t xml:space="preserve">
21.10.2020
6218
Oct/20 (Less=30%)
Others fee=6,500/-</t>
        </r>
      </text>
    </comment>
    <comment ref="V7" authorId="0">
      <text>
        <r>
          <rPr>
            <b/>
            <sz val="9"/>
            <color indexed="81"/>
            <rFont val="Tahoma"/>
            <family val="2"/>
          </rPr>
          <t>Windows User:</t>
        </r>
        <r>
          <rPr>
            <sz val="9"/>
            <color indexed="81"/>
            <rFont val="Tahoma"/>
            <family val="2"/>
          </rPr>
          <t xml:space="preserve">
Less 30% in Tuition fee for Oct/20.</t>
        </r>
      </text>
    </comment>
    <comment ref="W7" authorId="0">
      <text>
        <r>
          <rPr>
            <b/>
            <sz val="9"/>
            <color indexed="81"/>
            <rFont val="Tahoma"/>
            <family val="2"/>
          </rPr>
          <t>Windows User:</t>
        </r>
        <r>
          <rPr>
            <sz val="9"/>
            <color indexed="81"/>
            <rFont val="Tahoma"/>
            <family val="2"/>
          </rPr>
          <t xml:space="preserve">
26/01/2021
6219
Nov to Janu/21
Paid in Janu/21</t>
        </r>
      </text>
    </comment>
    <comment ref="Y7" authorId="0">
      <text>
        <r>
          <rPr>
            <b/>
            <sz val="9"/>
            <color indexed="81"/>
            <rFont val="Tahoma"/>
            <family val="2"/>
          </rPr>
          <t>Windows User:</t>
        </r>
        <r>
          <rPr>
            <sz val="9"/>
            <color indexed="81"/>
            <rFont val="Tahoma"/>
            <family val="2"/>
          </rPr>
          <t xml:space="preserve">
26/01/2021
6219
Nov to Janu/21
Paid in Janu/21</t>
        </r>
      </text>
    </comment>
    <comment ref="AA7" authorId="0">
      <text>
        <r>
          <rPr>
            <b/>
            <sz val="9"/>
            <color indexed="81"/>
            <rFont val="Tahoma"/>
            <family val="2"/>
          </rPr>
          <t>Windows User:</t>
        </r>
        <r>
          <rPr>
            <sz val="9"/>
            <color indexed="81"/>
            <rFont val="Tahoma"/>
            <family val="2"/>
          </rPr>
          <t xml:space="preserve">
26/01/2021
6219
Nov to Janu/21
Paid in Janu/21</t>
        </r>
      </text>
    </comment>
    <comment ref="AK7" authorId="0">
      <text>
        <r>
          <rPr>
            <b/>
            <sz val="9"/>
            <color indexed="81"/>
            <rFont val="Tahoma"/>
            <family val="2"/>
          </rPr>
          <t>Windows User:</t>
        </r>
        <r>
          <rPr>
            <sz val="9"/>
            <color indexed="81"/>
            <rFont val="Tahoma"/>
            <family val="2"/>
          </rPr>
          <t xml:space="preserve">
01/06/21
6220
</t>
        </r>
      </text>
    </comment>
    <comment ref="K8" authorId="0">
      <text>
        <r>
          <rPr>
            <b/>
            <sz val="9"/>
            <color indexed="81"/>
            <rFont val="Tahoma"/>
            <family val="2"/>
          </rPr>
          <t>Windows User:</t>
        </r>
        <r>
          <rPr>
            <sz val="9"/>
            <color indexed="81"/>
            <rFont val="Tahoma"/>
            <family val="2"/>
          </rPr>
          <t xml:space="preserve">
16/08/2020
9,000/-</t>
        </r>
      </text>
    </comment>
    <comment ref="M8" authorId="0">
      <text>
        <r>
          <rPr>
            <b/>
            <sz val="9"/>
            <color indexed="81"/>
            <rFont val="Tahoma"/>
            <family val="2"/>
          </rPr>
          <t>Windows User:</t>
        </r>
        <r>
          <rPr>
            <sz val="9"/>
            <color indexed="81"/>
            <rFont val="Tahoma"/>
            <family val="2"/>
          </rPr>
          <t xml:space="preserve">
16/08/2020
9,000/-</t>
        </r>
      </text>
    </comment>
    <comment ref="O8" authorId="0">
      <text>
        <r>
          <rPr>
            <b/>
            <sz val="9"/>
            <color indexed="81"/>
            <rFont val="Tahoma"/>
            <family val="2"/>
          </rPr>
          <t>Windows User:</t>
        </r>
        <r>
          <rPr>
            <sz val="9"/>
            <color indexed="81"/>
            <rFont val="Tahoma"/>
            <family val="2"/>
          </rPr>
          <t xml:space="preserve">
16/08/2020
9,000/-</t>
        </r>
      </text>
    </comment>
    <comment ref="Q8" authorId="0">
      <text>
        <r>
          <rPr>
            <b/>
            <sz val="9"/>
            <color indexed="81"/>
            <rFont val="Tahoma"/>
            <family val="2"/>
          </rPr>
          <t>Windows User:</t>
        </r>
        <r>
          <rPr>
            <sz val="9"/>
            <color indexed="81"/>
            <rFont val="Tahoma"/>
            <family val="2"/>
          </rPr>
          <t xml:space="preserve">
16/08/2020
9,000/-</t>
        </r>
      </text>
    </comment>
    <comment ref="T8" authorId="0">
      <text>
        <r>
          <rPr>
            <b/>
            <sz val="9"/>
            <color indexed="81"/>
            <rFont val="Tahoma"/>
            <family val="2"/>
          </rPr>
          <t>Windows User:</t>
        </r>
        <r>
          <rPr>
            <sz val="9"/>
            <color indexed="81"/>
            <rFont val="Tahoma"/>
            <family val="2"/>
          </rPr>
          <t xml:space="preserve">
Less 30% in Tuition fee for Oct/20.</t>
        </r>
      </text>
    </comment>
    <comment ref="V8" authorId="0">
      <text>
        <r>
          <rPr>
            <b/>
            <sz val="9"/>
            <color indexed="81"/>
            <rFont val="Tahoma"/>
            <family val="2"/>
          </rPr>
          <t>Windows User:</t>
        </r>
        <r>
          <rPr>
            <sz val="9"/>
            <color indexed="81"/>
            <rFont val="Tahoma"/>
            <family val="2"/>
          </rPr>
          <t xml:space="preserve">
Less 30% in Tuition fee for Oct/20.</t>
        </r>
      </text>
    </comment>
    <comment ref="W8" authorId="0">
      <text>
        <r>
          <rPr>
            <b/>
            <sz val="9"/>
            <color indexed="81"/>
            <rFont val="Tahoma"/>
            <family val="2"/>
          </rPr>
          <t>Windows User:</t>
        </r>
        <r>
          <rPr>
            <sz val="9"/>
            <color indexed="81"/>
            <rFont val="Tahoma"/>
            <family val="2"/>
          </rPr>
          <t xml:space="preserve">
26/01/21
6002
O/fee=8000
Nov/21
Paid in Janu/21
</t>
        </r>
      </text>
    </comment>
    <comment ref="AA8" authorId="0">
      <text>
        <r>
          <rPr>
            <b/>
            <sz val="9"/>
            <color indexed="81"/>
            <rFont val="Tahoma"/>
            <family val="2"/>
          </rPr>
          <t>Windows User:</t>
        </r>
        <r>
          <rPr>
            <sz val="9"/>
            <color indexed="81"/>
            <rFont val="Tahoma"/>
            <family val="2"/>
          </rPr>
          <t xml:space="preserve">
26/01/21
6002
O/fee=6500
Nov/21
Dec=1500 Deu=3120/-
Paid in Janu/21
</t>
        </r>
      </text>
    </comment>
    <comment ref="AC8" authorId="0">
      <text>
        <r>
          <rPr>
            <b/>
            <sz val="9"/>
            <color indexed="81"/>
            <rFont val="Tahoma"/>
            <family val="2"/>
          </rPr>
          <t>Windows User:</t>
        </r>
        <r>
          <rPr>
            <sz val="9"/>
            <color indexed="81"/>
            <rFont val="Tahoma"/>
            <family val="2"/>
          </rPr>
          <t xml:space="preserve">
10/02/21
6003
Dec=3120
Janu/21=1500 Deu=3120
</t>
        </r>
      </text>
    </comment>
    <comment ref="AK8" authorId="0">
      <text>
        <r>
          <rPr>
            <b/>
            <sz val="9"/>
            <color indexed="81"/>
            <rFont val="Tahoma"/>
            <family val="2"/>
          </rPr>
          <t>Windows User:</t>
        </r>
        <r>
          <rPr>
            <sz val="9"/>
            <color indexed="81"/>
            <rFont val="Tahoma"/>
            <family val="2"/>
          </rPr>
          <t xml:space="preserve">
07/06/21
6004
</t>
        </r>
      </text>
    </comment>
    <comment ref="K9" authorId="0">
      <text>
        <r>
          <rPr>
            <b/>
            <sz val="9"/>
            <color indexed="81"/>
            <rFont val="Tahoma"/>
            <family val="2"/>
          </rPr>
          <t>Windows User:</t>
        </r>
        <r>
          <rPr>
            <sz val="9"/>
            <color indexed="81"/>
            <rFont val="Tahoma"/>
            <family val="2"/>
          </rPr>
          <t xml:space="preserve">
16/08/2020
9,000/-</t>
        </r>
      </text>
    </comment>
    <comment ref="M9" authorId="0">
      <text>
        <r>
          <rPr>
            <b/>
            <sz val="9"/>
            <color indexed="81"/>
            <rFont val="Tahoma"/>
            <family val="2"/>
          </rPr>
          <t>Windows User:</t>
        </r>
        <r>
          <rPr>
            <sz val="9"/>
            <color indexed="81"/>
            <rFont val="Tahoma"/>
            <family val="2"/>
          </rPr>
          <t xml:space="preserve">
16/08/2020
9,000/-</t>
        </r>
      </text>
    </comment>
    <comment ref="O9" authorId="0">
      <text>
        <r>
          <rPr>
            <b/>
            <sz val="9"/>
            <color indexed="81"/>
            <rFont val="Tahoma"/>
            <family val="2"/>
          </rPr>
          <t>Windows User:</t>
        </r>
        <r>
          <rPr>
            <sz val="9"/>
            <color indexed="81"/>
            <rFont val="Tahoma"/>
            <family val="2"/>
          </rPr>
          <t xml:space="preserve">
16/08/2020
9,000/-</t>
        </r>
      </text>
    </comment>
    <comment ref="Q9" authorId="0">
      <text>
        <r>
          <rPr>
            <b/>
            <sz val="9"/>
            <color indexed="81"/>
            <rFont val="Tahoma"/>
            <family val="2"/>
          </rPr>
          <t>Windows User:</t>
        </r>
        <r>
          <rPr>
            <sz val="9"/>
            <color indexed="81"/>
            <rFont val="Tahoma"/>
            <family val="2"/>
          </rPr>
          <t xml:space="preserve">
16/08/2020
9,000/-
08.10.2020
8926
Oct/20 Less=30%
Others fee=6,500/-</t>
        </r>
      </text>
    </comment>
    <comment ref="T9" authorId="0">
      <text>
        <r>
          <rPr>
            <b/>
            <sz val="9"/>
            <color indexed="81"/>
            <rFont val="Tahoma"/>
            <family val="2"/>
          </rPr>
          <t>Windows User:</t>
        </r>
        <r>
          <rPr>
            <sz val="9"/>
            <color indexed="81"/>
            <rFont val="Tahoma"/>
            <family val="2"/>
          </rPr>
          <t xml:space="preserve">
Less 30% in Tuition fee for Oct/20.</t>
        </r>
      </text>
    </comment>
    <comment ref="U9" authorId="0">
      <text>
        <r>
          <rPr>
            <b/>
            <sz val="9"/>
            <color indexed="81"/>
            <rFont val="Tahoma"/>
            <family val="2"/>
          </rPr>
          <t>Windows User:</t>
        </r>
        <r>
          <rPr>
            <sz val="9"/>
            <color indexed="81"/>
            <rFont val="Tahoma"/>
            <family val="2"/>
          </rPr>
          <t xml:space="preserve">
08.10.2020
8926
Oct/20 Less=30%
Others fee=6,500/-</t>
        </r>
      </text>
    </comment>
    <comment ref="V9" authorId="0">
      <text>
        <r>
          <rPr>
            <b/>
            <sz val="9"/>
            <color indexed="81"/>
            <rFont val="Tahoma"/>
            <family val="2"/>
          </rPr>
          <t>Windows User:</t>
        </r>
        <r>
          <rPr>
            <sz val="9"/>
            <color indexed="81"/>
            <rFont val="Tahoma"/>
            <family val="2"/>
          </rPr>
          <t xml:space="preserve">
Less 30% in Tuition fee for Oct/20.</t>
        </r>
      </text>
    </comment>
    <comment ref="W9" authorId="0">
      <text>
        <r>
          <rPr>
            <b/>
            <sz val="9"/>
            <color indexed="81"/>
            <rFont val="Tahoma"/>
            <family val="2"/>
          </rPr>
          <t>Windows User:</t>
        </r>
        <r>
          <rPr>
            <sz val="9"/>
            <color indexed="81"/>
            <rFont val="Tahoma"/>
            <family val="2"/>
          </rPr>
          <t xml:space="preserve">
09/11/2020
By bkash
C=4620
H=2160
T=6780</t>
        </r>
      </text>
    </comment>
    <comment ref="Y9" authorId="0">
      <text>
        <r>
          <rPr>
            <b/>
            <sz val="9"/>
            <color indexed="81"/>
            <rFont val="Tahoma"/>
            <family val="2"/>
          </rPr>
          <t>Windows User:</t>
        </r>
        <r>
          <rPr>
            <sz val="9"/>
            <color indexed="81"/>
            <rFont val="Tahoma"/>
            <family val="2"/>
          </rPr>
          <t xml:space="preserve">
10/12/2020
By bkash
C=4620
H=2160
T=6780Dec/20</t>
        </r>
      </text>
    </comment>
    <comment ref="AA9" authorId="0">
      <text>
        <r>
          <rPr>
            <b/>
            <sz val="9"/>
            <color indexed="81"/>
            <rFont val="Tahoma"/>
            <family val="2"/>
          </rPr>
          <t>Windows User:</t>
        </r>
        <r>
          <rPr>
            <sz val="9"/>
            <color indexed="81"/>
            <rFont val="Tahoma"/>
            <family val="2"/>
          </rPr>
          <t xml:space="preserve">
10/01/2021
By bkash
C=4620
H=2160
T=6780
Janu/21
</t>
        </r>
      </text>
    </comment>
    <comment ref="AC9" authorId="0">
      <text>
        <r>
          <rPr>
            <b/>
            <sz val="9"/>
            <color indexed="81"/>
            <rFont val="Tahoma"/>
            <family val="2"/>
          </rPr>
          <t>Windows User:</t>
        </r>
        <r>
          <rPr>
            <sz val="9"/>
            <color indexed="81"/>
            <rFont val="Tahoma"/>
            <family val="2"/>
          </rPr>
          <t xml:space="preserve">
10/02/21
8928</t>
        </r>
      </text>
    </comment>
    <comment ref="AE9" authorId="0">
      <text>
        <r>
          <rPr>
            <b/>
            <sz val="9"/>
            <color indexed="81"/>
            <rFont val="Tahoma"/>
            <family val="2"/>
          </rPr>
          <t>Windows User:</t>
        </r>
        <r>
          <rPr>
            <sz val="9"/>
            <color indexed="81"/>
            <rFont val="Tahoma"/>
            <family val="2"/>
          </rPr>
          <t xml:space="preserve">
08/03/21
By bkash
C=4340
H=2160
T=6500</t>
        </r>
      </text>
    </comment>
    <comment ref="AG9" authorId="0">
      <text>
        <r>
          <rPr>
            <b/>
            <sz val="9"/>
            <color indexed="81"/>
            <rFont val="Tahoma"/>
            <family val="2"/>
          </rPr>
          <t>Windows User:</t>
        </r>
        <r>
          <rPr>
            <sz val="9"/>
            <color indexed="81"/>
            <rFont val="Tahoma"/>
            <family val="2"/>
          </rPr>
          <t xml:space="preserve">
10/04/21
By bkash
C=4340
H=2160
T=6500</t>
        </r>
      </text>
    </comment>
    <comment ref="AI9" authorId="0">
      <text>
        <r>
          <rPr>
            <b/>
            <sz val="9"/>
            <color indexed="81"/>
            <rFont val="Tahoma"/>
            <family val="2"/>
          </rPr>
          <t>Windows User:</t>
        </r>
        <r>
          <rPr>
            <sz val="9"/>
            <color indexed="81"/>
            <rFont val="Tahoma"/>
            <family val="2"/>
          </rPr>
          <t xml:space="preserve">
06/05/21
By bkash
C=4340
H=2160
T=6500</t>
        </r>
      </text>
    </comment>
    <comment ref="AK9" authorId="0">
      <text>
        <r>
          <rPr>
            <b/>
            <sz val="9"/>
            <color indexed="81"/>
            <rFont val="Tahoma"/>
            <family val="2"/>
          </rPr>
          <t>Windows User:</t>
        </r>
        <r>
          <rPr>
            <sz val="9"/>
            <color indexed="81"/>
            <rFont val="Tahoma"/>
            <family val="2"/>
          </rPr>
          <t xml:space="preserve">
02/06/21
8929
</t>
        </r>
      </text>
    </comment>
    <comment ref="K10" authorId="0">
      <text>
        <r>
          <rPr>
            <b/>
            <sz val="9"/>
            <color indexed="81"/>
            <rFont val="Tahoma"/>
            <family val="2"/>
          </rPr>
          <t>Windows User:</t>
        </r>
        <r>
          <rPr>
            <sz val="9"/>
            <color indexed="81"/>
            <rFont val="Tahoma"/>
            <family val="2"/>
          </rPr>
          <t xml:space="preserve">
27/08/2020
9,000/-</t>
        </r>
      </text>
    </comment>
    <comment ref="M10" authorId="0">
      <text>
        <r>
          <rPr>
            <b/>
            <sz val="9"/>
            <color indexed="81"/>
            <rFont val="Tahoma"/>
            <family val="2"/>
          </rPr>
          <t>Windows User:</t>
        </r>
        <r>
          <rPr>
            <sz val="9"/>
            <color indexed="81"/>
            <rFont val="Tahoma"/>
            <family val="2"/>
          </rPr>
          <t xml:space="preserve">
27/08/2020
9,000/-</t>
        </r>
      </text>
    </comment>
    <comment ref="O10" authorId="0">
      <text>
        <r>
          <rPr>
            <b/>
            <sz val="9"/>
            <color indexed="81"/>
            <rFont val="Tahoma"/>
            <family val="2"/>
          </rPr>
          <t>Windows User:</t>
        </r>
        <r>
          <rPr>
            <sz val="9"/>
            <color indexed="81"/>
            <rFont val="Tahoma"/>
            <family val="2"/>
          </rPr>
          <t xml:space="preserve">
27/08/2020
9,000/-</t>
        </r>
      </text>
    </comment>
    <comment ref="Q10" authorId="0">
      <text>
        <r>
          <rPr>
            <b/>
            <sz val="9"/>
            <color indexed="81"/>
            <rFont val="Tahoma"/>
            <family val="2"/>
          </rPr>
          <t>Windows User:</t>
        </r>
        <r>
          <rPr>
            <sz val="9"/>
            <color indexed="81"/>
            <rFont val="Tahoma"/>
            <family val="2"/>
          </rPr>
          <t xml:space="preserve">
27/08/2020
9,000/-</t>
        </r>
      </text>
    </comment>
    <comment ref="T10" authorId="0">
      <text>
        <r>
          <rPr>
            <b/>
            <sz val="9"/>
            <color indexed="81"/>
            <rFont val="Tahoma"/>
            <family val="2"/>
          </rPr>
          <t>Windows User:</t>
        </r>
        <r>
          <rPr>
            <sz val="9"/>
            <color indexed="81"/>
            <rFont val="Tahoma"/>
            <family val="2"/>
          </rPr>
          <t xml:space="preserve">
Less 30% in Tuition fee for Oct/20.</t>
        </r>
      </text>
    </comment>
    <comment ref="U10" authorId="0">
      <text>
        <r>
          <rPr>
            <b/>
            <sz val="9"/>
            <color indexed="81"/>
            <rFont val="Tahoma"/>
            <family val="2"/>
          </rPr>
          <t>Windows User:</t>
        </r>
        <r>
          <rPr>
            <sz val="9"/>
            <color indexed="81"/>
            <rFont val="Tahoma"/>
            <family val="2"/>
          </rPr>
          <t xml:space="preserve">
14/11/2020
54940
9,240/-
Oct + Nov/2020
Paid to Nov/2020</t>
        </r>
      </text>
    </comment>
    <comment ref="V10" authorId="0">
      <text>
        <r>
          <rPr>
            <b/>
            <sz val="9"/>
            <color indexed="81"/>
            <rFont val="Tahoma"/>
            <family val="2"/>
          </rPr>
          <t>Windows User:</t>
        </r>
        <r>
          <rPr>
            <sz val="9"/>
            <color indexed="81"/>
            <rFont val="Tahoma"/>
            <family val="2"/>
          </rPr>
          <t xml:space="preserve">
Less 30% in Tuition fee for Oct/20.</t>
        </r>
      </text>
    </comment>
    <comment ref="W10" authorId="0">
      <text>
        <r>
          <rPr>
            <b/>
            <sz val="9"/>
            <color indexed="81"/>
            <rFont val="Tahoma"/>
            <family val="2"/>
          </rPr>
          <t>Windows User:</t>
        </r>
        <r>
          <rPr>
            <sz val="9"/>
            <color indexed="81"/>
            <rFont val="Tahoma"/>
            <family val="2"/>
          </rPr>
          <t xml:space="preserve">
14/11/2020
54940
9,240/-
Oct + Nov/2020
Paid to Nov/2020</t>
        </r>
      </text>
    </comment>
    <comment ref="Y10" authorId="0">
      <text>
        <r>
          <rPr>
            <b/>
            <sz val="9"/>
            <color indexed="81"/>
            <rFont val="Tahoma"/>
            <family val="2"/>
          </rPr>
          <t>Windows User:</t>
        </r>
        <r>
          <rPr>
            <sz val="9"/>
            <color indexed="81"/>
            <rFont val="Tahoma"/>
            <family val="2"/>
          </rPr>
          <t xml:space="preserve">
25/01/21
8614
Dec/20
Paid in jnnu/21</t>
        </r>
      </text>
    </comment>
    <comment ref="AA10" authorId="0">
      <text>
        <r>
          <rPr>
            <b/>
            <sz val="9"/>
            <color indexed="81"/>
            <rFont val="Tahoma"/>
            <family val="2"/>
          </rPr>
          <t>Windows User:</t>
        </r>
        <r>
          <rPr>
            <sz val="9"/>
            <color indexed="81"/>
            <rFont val="Tahoma"/>
            <family val="2"/>
          </rPr>
          <t xml:space="preserve">
25/01/21
8614
Dec/20
Paid in jnnu/21</t>
        </r>
      </text>
    </comment>
    <comment ref="AE10" authorId="0">
      <text>
        <r>
          <rPr>
            <b/>
            <sz val="9"/>
            <color indexed="81"/>
            <rFont val="Tahoma"/>
            <family val="2"/>
          </rPr>
          <t>Windows User:</t>
        </r>
        <r>
          <rPr>
            <sz val="9"/>
            <color indexed="81"/>
            <rFont val="Tahoma"/>
            <family val="2"/>
          </rPr>
          <t xml:space="preserve">
04/03/21
548421
Up to Feb/21</t>
        </r>
      </text>
    </comment>
    <comment ref="K11" authorId="0">
      <text>
        <r>
          <rPr>
            <b/>
            <sz val="9"/>
            <color indexed="81"/>
            <rFont val="Tahoma"/>
            <family val="2"/>
          </rPr>
          <t>Windows User:</t>
        </r>
        <r>
          <rPr>
            <sz val="9"/>
            <color indexed="81"/>
            <rFont val="Tahoma"/>
            <family val="2"/>
          </rPr>
          <t xml:space="preserve">
27/08/2020
9,000/-</t>
        </r>
      </text>
    </comment>
    <comment ref="M11" authorId="0">
      <text>
        <r>
          <rPr>
            <b/>
            <sz val="9"/>
            <color indexed="81"/>
            <rFont val="Tahoma"/>
            <family val="2"/>
          </rPr>
          <t>Windows User:</t>
        </r>
        <r>
          <rPr>
            <sz val="9"/>
            <color indexed="81"/>
            <rFont val="Tahoma"/>
            <family val="2"/>
          </rPr>
          <t xml:space="preserve">
27/08/2020
9,000/-</t>
        </r>
      </text>
    </comment>
    <comment ref="O11" authorId="0">
      <text>
        <r>
          <rPr>
            <b/>
            <sz val="9"/>
            <color indexed="81"/>
            <rFont val="Tahoma"/>
            <family val="2"/>
          </rPr>
          <t>Windows User:</t>
        </r>
        <r>
          <rPr>
            <sz val="9"/>
            <color indexed="81"/>
            <rFont val="Tahoma"/>
            <family val="2"/>
          </rPr>
          <t xml:space="preserve">
27/08/2020
9,000/-</t>
        </r>
      </text>
    </comment>
    <comment ref="Q11" authorId="0">
      <text>
        <r>
          <rPr>
            <b/>
            <sz val="9"/>
            <color indexed="81"/>
            <rFont val="Tahoma"/>
            <family val="2"/>
          </rPr>
          <t>Windows User:</t>
        </r>
        <r>
          <rPr>
            <sz val="9"/>
            <color indexed="81"/>
            <rFont val="Tahoma"/>
            <family val="2"/>
          </rPr>
          <t xml:space="preserve">
27/08/2020
9,000/-</t>
        </r>
      </text>
    </comment>
    <comment ref="T11" authorId="0">
      <text>
        <r>
          <rPr>
            <b/>
            <sz val="9"/>
            <color indexed="81"/>
            <rFont val="Tahoma"/>
            <family val="2"/>
          </rPr>
          <t>Windows User:</t>
        </r>
        <r>
          <rPr>
            <sz val="9"/>
            <color indexed="81"/>
            <rFont val="Tahoma"/>
            <family val="2"/>
          </rPr>
          <t xml:space="preserve">
Less 30% in Tuition fee for Oct/20.</t>
        </r>
      </text>
    </comment>
    <comment ref="U11" authorId="0">
      <text>
        <r>
          <rPr>
            <b/>
            <sz val="9"/>
            <color indexed="81"/>
            <rFont val="Tahoma"/>
            <family val="2"/>
          </rPr>
          <t>Windows User:</t>
        </r>
        <r>
          <rPr>
            <sz val="9"/>
            <color indexed="81"/>
            <rFont val="Tahoma"/>
            <family val="2"/>
          </rPr>
          <t xml:space="preserve">
15.10.2020
Bkash=6,780/-
College=4,620/-
Hostel=2,160/-</t>
        </r>
      </text>
    </comment>
    <comment ref="V11" authorId="0">
      <text>
        <r>
          <rPr>
            <b/>
            <sz val="9"/>
            <color indexed="81"/>
            <rFont val="Tahoma"/>
            <family val="2"/>
          </rPr>
          <t>Windows User:</t>
        </r>
        <r>
          <rPr>
            <sz val="9"/>
            <color indexed="81"/>
            <rFont val="Tahoma"/>
            <family val="2"/>
          </rPr>
          <t xml:space="preserve">
Less 30% in Tuition fee for Oct/20.</t>
        </r>
      </text>
    </comment>
    <comment ref="W11" authorId="0">
      <text>
        <r>
          <rPr>
            <b/>
            <sz val="9"/>
            <color indexed="81"/>
            <rFont val="Tahoma"/>
            <family val="2"/>
          </rPr>
          <t>Windows User:</t>
        </r>
        <r>
          <rPr>
            <sz val="9"/>
            <color indexed="81"/>
            <rFont val="Tahoma"/>
            <family val="2"/>
          </rPr>
          <t xml:space="preserve">
24/11/2020
By bkash
C=4620
H=2160
T=6780</t>
        </r>
      </text>
    </comment>
    <comment ref="Y11" authorId="0">
      <text>
        <r>
          <rPr>
            <b/>
            <sz val="9"/>
            <color indexed="81"/>
            <rFont val="Tahoma"/>
            <family val="2"/>
          </rPr>
          <t>Windows User:</t>
        </r>
        <r>
          <rPr>
            <sz val="9"/>
            <color indexed="81"/>
            <rFont val="Tahoma"/>
            <family val="2"/>
          </rPr>
          <t xml:space="preserve">
22/12/2020
By bash
C=4620
H=2160
T=6780</t>
        </r>
      </text>
    </comment>
    <comment ref="AA11" authorId="0">
      <text>
        <r>
          <rPr>
            <b/>
            <sz val="9"/>
            <color indexed="81"/>
            <rFont val="Tahoma"/>
            <family val="2"/>
          </rPr>
          <t>Windows User:</t>
        </r>
        <r>
          <rPr>
            <sz val="9"/>
            <color indexed="81"/>
            <rFont val="Tahoma"/>
            <family val="2"/>
          </rPr>
          <t xml:space="preserve">
26/01/2021
4620
O/fee Due</t>
        </r>
      </text>
    </comment>
    <comment ref="AC11" authorId="0">
      <text>
        <r>
          <rPr>
            <b/>
            <sz val="9"/>
            <color indexed="81"/>
            <rFont val="Tahoma"/>
            <family val="2"/>
          </rPr>
          <t>Windows User:</t>
        </r>
        <r>
          <rPr>
            <sz val="9"/>
            <color indexed="81"/>
            <rFont val="Tahoma"/>
            <family val="2"/>
          </rPr>
          <t xml:space="preserve">
25/02/21
8398
O/fee=6500
Feb/21</t>
        </r>
      </text>
    </comment>
    <comment ref="AE11" authorId="0">
      <text>
        <r>
          <rPr>
            <b/>
            <sz val="9"/>
            <color indexed="81"/>
            <rFont val="Tahoma"/>
            <family val="2"/>
          </rPr>
          <t>Windows User:</t>
        </r>
        <r>
          <rPr>
            <sz val="9"/>
            <color indexed="81"/>
            <rFont val="Tahoma"/>
            <family val="2"/>
          </rPr>
          <t xml:space="preserve">
25/03/2021
8399</t>
        </r>
      </text>
    </comment>
    <comment ref="AG11" authorId="0">
      <text>
        <r>
          <rPr>
            <b/>
            <sz val="9"/>
            <color indexed="81"/>
            <rFont val="Tahoma"/>
            <family val="2"/>
          </rPr>
          <t>Windows User:</t>
        </r>
        <r>
          <rPr>
            <sz val="9"/>
            <color indexed="81"/>
            <rFont val="Tahoma"/>
            <family val="2"/>
          </rPr>
          <t xml:space="preserve">
12/04/21
8400</t>
        </r>
      </text>
    </comment>
    <comment ref="AI11" authorId="0">
      <text>
        <r>
          <rPr>
            <b/>
            <sz val="9"/>
            <color indexed="81"/>
            <rFont val="Tahoma"/>
            <family val="2"/>
          </rPr>
          <t>Windows User:</t>
        </r>
        <r>
          <rPr>
            <sz val="9"/>
            <color indexed="81"/>
            <rFont val="Tahoma"/>
            <family val="2"/>
          </rPr>
          <t xml:space="preserve">
05/05/21
8401
</t>
        </r>
      </text>
    </comment>
    <comment ref="AK11" authorId="0">
      <text>
        <r>
          <rPr>
            <b/>
            <sz val="9"/>
            <color indexed="81"/>
            <rFont val="Tahoma"/>
            <family val="2"/>
          </rPr>
          <t>Windows User:</t>
        </r>
        <r>
          <rPr>
            <sz val="9"/>
            <color indexed="81"/>
            <rFont val="Tahoma"/>
            <family val="2"/>
          </rPr>
          <t xml:space="preserve">
03/06/21
8402</t>
        </r>
      </text>
    </comment>
    <comment ref="K12" authorId="0">
      <text>
        <r>
          <rPr>
            <b/>
            <sz val="9"/>
            <color indexed="81"/>
            <rFont val="Tahoma"/>
            <family val="2"/>
          </rPr>
          <t>Windows User:</t>
        </r>
        <r>
          <rPr>
            <sz val="9"/>
            <color indexed="81"/>
            <rFont val="Tahoma"/>
            <family val="2"/>
          </rPr>
          <t xml:space="preserve">
27/08/2020
15,500/-</t>
        </r>
      </text>
    </comment>
    <comment ref="M12" authorId="0">
      <text>
        <r>
          <rPr>
            <b/>
            <sz val="9"/>
            <color indexed="81"/>
            <rFont val="Tahoma"/>
            <family val="2"/>
          </rPr>
          <t>Windows User:</t>
        </r>
        <r>
          <rPr>
            <sz val="9"/>
            <color indexed="81"/>
            <rFont val="Tahoma"/>
            <family val="2"/>
          </rPr>
          <t xml:space="preserve">
27/08/2020
15,500/-</t>
        </r>
      </text>
    </comment>
    <comment ref="O12" authorId="0">
      <text>
        <r>
          <rPr>
            <b/>
            <sz val="9"/>
            <color indexed="81"/>
            <rFont val="Tahoma"/>
            <family val="2"/>
          </rPr>
          <t>Windows User:</t>
        </r>
        <r>
          <rPr>
            <sz val="9"/>
            <color indexed="81"/>
            <rFont val="Tahoma"/>
            <family val="2"/>
          </rPr>
          <t xml:space="preserve">
27/08/2020
15,500/-</t>
        </r>
      </text>
    </comment>
    <comment ref="Q12" authorId="0">
      <text>
        <r>
          <rPr>
            <b/>
            <sz val="9"/>
            <color indexed="81"/>
            <rFont val="Tahoma"/>
            <family val="2"/>
          </rPr>
          <t>Windows User:</t>
        </r>
        <r>
          <rPr>
            <sz val="9"/>
            <color indexed="81"/>
            <rFont val="Tahoma"/>
            <family val="2"/>
          </rPr>
          <t xml:space="preserve">
27/08/2020
15,500/-</t>
        </r>
      </text>
    </comment>
    <comment ref="T12" authorId="0">
      <text>
        <r>
          <rPr>
            <b/>
            <sz val="9"/>
            <color indexed="81"/>
            <rFont val="Tahoma"/>
            <family val="2"/>
          </rPr>
          <t>Windows User:</t>
        </r>
        <r>
          <rPr>
            <sz val="9"/>
            <color indexed="81"/>
            <rFont val="Tahoma"/>
            <family val="2"/>
          </rPr>
          <t xml:space="preserve">
Less 30% in Tuition fee for Oct/20.</t>
        </r>
      </text>
    </comment>
    <comment ref="U12" authorId="0">
      <text>
        <r>
          <rPr>
            <b/>
            <sz val="9"/>
            <color indexed="81"/>
            <rFont val="Tahoma"/>
            <family val="2"/>
          </rPr>
          <t>Windows User:</t>
        </r>
        <r>
          <rPr>
            <sz val="9"/>
            <color indexed="81"/>
            <rFont val="Tahoma"/>
            <family val="2"/>
          </rPr>
          <t xml:space="preserve">
08.10.2020
6099
Oct/20
Less=30%</t>
        </r>
      </text>
    </comment>
    <comment ref="V12" authorId="0">
      <text>
        <r>
          <rPr>
            <b/>
            <sz val="9"/>
            <color indexed="81"/>
            <rFont val="Tahoma"/>
            <family val="2"/>
          </rPr>
          <t>Windows User:</t>
        </r>
        <r>
          <rPr>
            <sz val="9"/>
            <color indexed="81"/>
            <rFont val="Tahoma"/>
            <family val="2"/>
          </rPr>
          <t xml:space="preserve">
Less 30% in Tuition fee for Oct/20.</t>
        </r>
      </text>
    </comment>
    <comment ref="W12" authorId="0">
      <text>
        <r>
          <rPr>
            <b/>
            <sz val="9"/>
            <color indexed="81"/>
            <rFont val="Tahoma"/>
            <family val="2"/>
          </rPr>
          <t>Windows User:</t>
        </r>
        <r>
          <rPr>
            <sz val="9"/>
            <color indexed="81"/>
            <rFont val="Tahoma"/>
            <family val="2"/>
          </rPr>
          <t xml:space="preserve">
08/11/2020
By bkash
C=4620
H=2160
T=6780</t>
        </r>
      </text>
    </comment>
    <comment ref="Y12" authorId="0">
      <text>
        <r>
          <rPr>
            <b/>
            <sz val="9"/>
            <color indexed="81"/>
            <rFont val="Tahoma"/>
            <family val="2"/>
          </rPr>
          <t>Windows User:</t>
        </r>
        <r>
          <rPr>
            <sz val="9"/>
            <color indexed="81"/>
            <rFont val="Tahoma"/>
            <family val="2"/>
          </rPr>
          <t xml:space="preserve">
08/12/2020
By bkash
C=4620
H=2160
T=6780
Dec/20</t>
        </r>
      </text>
    </comment>
    <comment ref="AA12" authorId="0">
      <text>
        <r>
          <rPr>
            <b/>
            <sz val="9"/>
            <color indexed="81"/>
            <rFont val="Tahoma"/>
            <family val="2"/>
          </rPr>
          <t>Windows User:</t>
        </r>
        <r>
          <rPr>
            <sz val="9"/>
            <color indexed="81"/>
            <rFont val="Tahoma"/>
            <family val="2"/>
          </rPr>
          <t xml:space="preserve">
07/01/2021
By bksah
C=4620
H=2160
T=6780
Janu/21</t>
        </r>
      </text>
    </comment>
    <comment ref="AC12" authorId="0">
      <text>
        <r>
          <rPr>
            <b/>
            <sz val="9"/>
            <color indexed="81"/>
            <rFont val="Tahoma"/>
            <family val="2"/>
          </rPr>
          <t>Windows User:</t>
        </r>
        <r>
          <rPr>
            <sz val="9"/>
            <color indexed="81"/>
            <rFont val="Tahoma"/>
            <family val="2"/>
          </rPr>
          <t xml:space="preserve">
10/02/21
6100</t>
        </r>
      </text>
    </comment>
    <comment ref="AE12" authorId="0">
      <text>
        <r>
          <rPr>
            <b/>
            <sz val="9"/>
            <color indexed="81"/>
            <rFont val="Tahoma"/>
            <family val="2"/>
          </rPr>
          <t>Windows User:</t>
        </r>
        <r>
          <rPr>
            <sz val="9"/>
            <color indexed="81"/>
            <rFont val="Tahoma"/>
            <family val="2"/>
          </rPr>
          <t xml:space="preserve">
14/03/21
By bkash
C=4340
H=2160
T=6500</t>
        </r>
      </text>
    </comment>
    <comment ref="AG12" authorId="0">
      <text>
        <r>
          <rPr>
            <b/>
            <sz val="9"/>
            <color indexed="81"/>
            <rFont val="Tahoma"/>
            <family val="2"/>
          </rPr>
          <t>Windows User:</t>
        </r>
        <r>
          <rPr>
            <sz val="9"/>
            <color indexed="81"/>
            <rFont val="Tahoma"/>
            <family val="2"/>
          </rPr>
          <t xml:space="preserve">
08/04/21
By bkash
C=4340
H=2160
T=6500
30/04/21
By bkash
C=4340
H=2160
T=6500</t>
        </r>
      </text>
    </comment>
    <comment ref="K13" authorId="0">
      <text>
        <r>
          <rPr>
            <b/>
            <sz val="9"/>
            <color indexed="81"/>
            <rFont val="Tahoma"/>
            <family val="2"/>
          </rPr>
          <t>Windows User:</t>
        </r>
        <r>
          <rPr>
            <sz val="9"/>
            <color indexed="81"/>
            <rFont val="Tahoma"/>
            <family val="2"/>
          </rPr>
          <t xml:space="preserve">
27/08/2020
15,500/-</t>
        </r>
      </text>
    </comment>
    <comment ref="M13" authorId="0">
      <text>
        <r>
          <rPr>
            <b/>
            <sz val="9"/>
            <color indexed="81"/>
            <rFont val="Tahoma"/>
            <family val="2"/>
          </rPr>
          <t>Windows User:</t>
        </r>
        <r>
          <rPr>
            <sz val="9"/>
            <color indexed="81"/>
            <rFont val="Tahoma"/>
            <family val="2"/>
          </rPr>
          <t xml:space="preserve">
27/08/2020
15,500/-</t>
        </r>
      </text>
    </comment>
    <comment ref="O13" authorId="0">
      <text>
        <r>
          <rPr>
            <b/>
            <sz val="9"/>
            <color indexed="81"/>
            <rFont val="Tahoma"/>
            <family val="2"/>
          </rPr>
          <t>Windows User:</t>
        </r>
        <r>
          <rPr>
            <sz val="9"/>
            <color indexed="81"/>
            <rFont val="Tahoma"/>
            <family val="2"/>
          </rPr>
          <t xml:space="preserve">
27/08/2020
15,500/-</t>
        </r>
      </text>
    </comment>
    <comment ref="Q13" authorId="0">
      <text>
        <r>
          <rPr>
            <b/>
            <sz val="9"/>
            <color indexed="81"/>
            <rFont val="Tahoma"/>
            <family val="2"/>
          </rPr>
          <t>Windows User:</t>
        </r>
        <r>
          <rPr>
            <sz val="9"/>
            <color indexed="81"/>
            <rFont val="Tahoma"/>
            <family val="2"/>
          </rPr>
          <t xml:space="preserve">
27/08/2020
15,500/-</t>
        </r>
      </text>
    </comment>
    <comment ref="T13" authorId="0">
      <text>
        <r>
          <rPr>
            <b/>
            <sz val="9"/>
            <color indexed="81"/>
            <rFont val="Tahoma"/>
            <family val="2"/>
          </rPr>
          <t>Windows User:</t>
        </r>
        <r>
          <rPr>
            <sz val="9"/>
            <color indexed="81"/>
            <rFont val="Tahoma"/>
            <family val="2"/>
          </rPr>
          <t xml:space="preserve">
Less 30% in Tuition fee for Oct/20.</t>
        </r>
      </text>
    </comment>
    <comment ref="U13" authorId="0">
      <text>
        <r>
          <rPr>
            <b/>
            <sz val="9"/>
            <color indexed="81"/>
            <rFont val="Tahoma"/>
            <family val="2"/>
          </rPr>
          <t>Windows User:</t>
        </r>
        <r>
          <rPr>
            <sz val="9"/>
            <color indexed="81"/>
            <rFont val="Tahoma"/>
            <family val="2"/>
          </rPr>
          <t xml:space="preserve">
12/11/2020
8831
Oct + Nov/2020
Paid to Nov/2020</t>
        </r>
      </text>
    </comment>
    <comment ref="V13" authorId="0">
      <text>
        <r>
          <rPr>
            <b/>
            <sz val="9"/>
            <color indexed="81"/>
            <rFont val="Tahoma"/>
            <family val="2"/>
          </rPr>
          <t>Windows User:</t>
        </r>
        <r>
          <rPr>
            <sz val="9"/>
            <color indexed="81"/>
            <rFont val="Tahoma"/>
            <family val="2"/>
          </rPr>
          <t xml:space="preserve">
Less 30% in Tuition fee for Oct/20.</t>
        </r>
      </text>
    </comment>
    <comment ref="W13" authorId="0">
      <text>
        <r>
          <rPr>
            <b/>
            <sz val="9"/>
            <color indexed="81"/>
            <rFont val="Tahoma"/>
            <family val="2"/>
          </rPr>
          <t>Windows User:</t>
        </r>
        <r>
          <rPr>
            <sz val="9"/>
            <color indexed="81"/>
            <rFont val="Tahoma"/>
            <family val="2"/>
          </rPr>
          <t xml:space="preserve">
12/11/2020
8831
Oct + Nov/2020</t>
        </r>
      </text>
    </comment>
    <comment ref="Y13" authorId="0">
      <text>
        <r>
          <rPr>
            <b/>
            <sz val="9"/>
            <color indexed="81"/>
            <rFont val="Tahoma"/>
            <family val="2"/>
          </rPr>
          <t>Windows User:</t>
        </r>
        <r>
          <rPr>
            <sz val="9"/>
            <color indexed="81"/>
            <rFont val="Tahoma"/>
            <family val="2"/>
          </rPr>
          <t xml:space="preserve">
08/12/2020
8832</t>
        </r>
      </text>
    </comment>
    <comment ref="AA13" authorId="0">
      <text>
        <r>
          <rPr>
            <b/>
            <sz val="9"/>
            <color indexed="81"/>
            <rFont val="Tahoma"/>
            <family val="2"/>
          </rPr>
          <t>Windows User:</t>
        </r>
        <r>
          <rPr>
            <sz val="9"/>
            <color indexed="81"/>
            <rFont val="Tahoma"/>
            <family val="2"/>
          </rPr>
          <t xml:space="preserve">
06/01/2021
8833</t>
        </r>
      </text>
    </comment>
    <comment ref="AC13" authorId="0">
      <text>
        <r>
          <rPr>
            <b/>
            <sz val="9"/>
            <color indexed="81"/>
            <rFont val="Tahoma"/>
            <family val="2"/>
          </rPr>
          <t>Windows User:</t>
        </r>
        <r>
          <rPr>
            <sz val="9"/>
            <color indexed="81"/>
            <rFont val="Tahoma"/>
            <family val="2"/>
          </rPr>
          <t xml:space="preserve">
10/02/21
8834</t>
        </r>
      </text>
    </comment>
    <comment ref="AE13" authorId="0">
      <text>
        <r>
          <rPr>
            <b/>
            <sz val="9"/>
            <color indexed="81"/>
            <rFont val="Tahoma"/>
            <family val="2"/>
          </rPr>
          <t>Windows User:</t>
        </r>
        <r>
          <rPr>
            <sz val="9"/>
            <color indexed="81"/>
            <rFont val="Tahoma"/>
            <family val="2"/>
          </rPr>
          <t xml:space="preserve">
10/03/21
8835</t>
        </r>
      </text>
    </comment>
    <comment ref="AG13" authorId="0">
      <text>
        <r>
          <rPr>
            <b/>
            <sz val="9"/>
            <color indexed="81"/>
            <rFont val="Tahoma"/>
            <family val="2"/>
          </rPr>
          <t>Windows User:</t>
        </r>
        <r>
          <rPr>
            <sz val="9"/>
            <color indexed="81"/>
            <rFont val="Tahoma"/>
            <family val="2"/>
          </rPr>
          <t xml:space="preserve">
12/04/21
8836</t>
        </r>
      </text>
    </comment>
    <comment ref="AK13" authorId="0">
      <text>
        <r>
          <rPr>
            <b/>
            <sz val="9"/>
            <color indexed="81"/>
            <rFont val="Tahoma"/>
            <family val="2"/>
          </rPr>
          <t>Windows User:</t>
        </r>
        <r>
          <rPr>
            <sz val="9"/>
            <color indexed="81"/>
            <rFont val="Tahoma"/>
            <family val="2"/>
          </rPr>
          <t xml:space="preserve">
05/06/21
8837/38
May + June/21</t>
        </r>
      </text>
    </comment>
    <comment ref="K14" authorId="0">
      <text>
        <r>
          <rPr>
            <b/>
            <sz val="9"/>
            <color indexed="81"/>
            <rFont val="Tahoma"/>
            <family val="2"/>
          </rPr>
          <t>Windows User:</t>
        </r>
        <r>
          <rPr>
            <sz val="9"/>
            <color indexed="81"/>
            <rFont val="Tahoma"/>
            <family val="2"/>
          </rPr>
          <t xml:space="preserve">
27/08/2020
15,500/-</t>
        </r>
      </text>
    </comment>
    <comment ref="M14" authorId="0">
      <text>
        <r>
          <rPr>
            <b/>
            <sz val="9"/>
            <color indexed="81"/>
            <rFont val="Tahoma"/>
            <family val="2"/>
          </rPr>
          <t>Windows User:</t>
        </r>
        <r>
          <rPr>
            <sz val="9"/>
            <color indexed="81"/>
            <rFont val="Tahoma"/>
            <family val="2"/>
          </rPr>
          <t xml:space="preserve">
27/08/2020
15,500/-</t>
        </r>
      </text>
    </comment>
    <comment ref="O14" authorId="0">
      <text>
        <r>
          <rPr>
            <b/>
            <sz val="9"/>
            <color indexed="81"/>
            <rFont val="Tahoma"/>
            <family val="2"/>
          </rPr>
          <t>Windows User:</t>
        </r>
        <r>
          <rPr>
            <sz val="9"/>
            <color indexed="81"/>
            <rFont val="Tahoma"/>
            <family val="2"/>
          </rPr>
          <t xml:space="preserve">
27/08/2020
15,500/-</t>
        </r>
      </text>
    </comment>
    <comment ref="Q14" authorId="0">
      <text>
        <r>
          <rPr>
            <b/>
            <sz val="9"/>
            <color indexed="81"/>
            <rFont val="Tahoma"/>
            <family val="2"/>
          </rPr>
          <t>Windows User:</t>
        </r>
        <r>
          <rPr>
            <sz val="9"/>
            <color indexed="81"/>
            <rFont val="Tahoma"/>
            <family val="2"/>
          </rPr>
          <t xml:space="preserve">
27/08/2020
15,500/-</t>
        </r>
      </text>
    </comment>
    <comment ref="T14" authorId="0">
      <text>
        <r>
          <rPr>
            <b/>
            <sz val="9"/>
            <color indexed="81"/>
            <rFont val="Tahoma"/>
            <family val="2"/>
          </rPr>
          <t>Windows User:</t>
        </r>
        <r>
          <rPr>
            <sz val="9"/>
            <color indexed="81"/>
            <rFont val="Tahoma"/>
            <family val="2"/>
          </rPr>
          <t xml:space="preserve">
Less 30% in Tuition fee for Oct/20.</t>
        </r>
      </text>
    </comment>
    <comment ref="U14" authorId="0">
      <text>
        <r>
          <rPr>
            <b/>
            <sz val="9"/>
            <color indexed="81"/>
            <rFont val="Tahoma"/>
            <family val="2"/>
          </rPr>
          <t>Windows User:</t>
        </r>
        <r>
          <rPr>
            <sz val="9"/>
            <color indexed="81"/>
            <rFont val="Tahoma"/>
            <family val="2"/>
          </rPr>
          <t xml:space="preserve">
08.10.2020
8807
Oct/20 
Less=30%</t>
        </r>
      </text>
    </comment>
    <comment ref="V14" authorId="0">
      <text>
        <r>
          <rPr>
            <b/>
            <sz val="9"/>
            <color indexed="81"/>
            <rFont val="Tahoma"/>
            <family val="2"/>
          </rPr>
          <t>Windows User:</t>
        </r>
        <r>
          <rPr>
            <sz val="9"/>
            <color indexed="81"/>
            <rFont val="Tahoma"/>
            <family val="2"/>
          </rPr>
          <t xml:space="preserve">
Less 30% in Tuition fee for Oct/20.</t>
        </r>
      </text>
    </comment>
    <comment ref="W14" authorId="0">
      <text>
        <r>
          <rPr>
            <b/>
            <sz val="9"/>
            <color indexed="81"/>
            <rFont val="Tahoma"/>
            <family val="2"/>
          </rPr>
          <t>Windows User:</t>
        </r>
        <r>
          <rPr>
            <sz val="9"/>
            <color indexed="81"/>
            <rFont val="Tahoma"/>
            <family val="2"/>
          </rPr>
          <t xml:space="preserve">
06/12/2020
8808
Nov/20
Paid in Dec/20</t>
        </r>
      </text>
    </comment>
    <comment ref="Y14" authorId="0">
      <text>
        <r>
          <rPr>
            <b/>
            <sz val="9"/>
            <color indexed="81"/>
            <rFont val="Tahoma"/>
            <family val="2"/>
          </rPr>
          <t>Windows User:</t>
        </r>
        <r>
          <rPr>
            <sz val="9"/>
            <color indexed="81"/>
            <rFont val="Tahoma"/>
            <family val="2"/>
          </rPr>
          <t xml:space="preserve">
06/12/2020
8808
Nov/20
Paid in Dec/20</t>
        </r>
      </text>
    </comment>
    <comment ref="AA14" authorId="0">
      <text>
        <r>
          <rPr>
            <b/>
            <sz val="9"/>
            <color indexed="81"/>
            <rFont val="Tahoma"/>
            <family val="2"/>
          </rPr>
          <t>Windows User:
09/01/21</t>
        </r>
        <r>
          <rPr>
            <sz val="9"/>
            <color indexed="81"/>
            <rFont val="Tahoma"/>
            <family val="2"/>
          </rPr>
          <t xml:space="preserve">
8809
Dec/21
Poaid Janu/21
25/01/21
8810
Janu/21
</t>
        </r>
      </text>
    </comment>
    <comment ref="AG14" authorId="0">
      <text>
        <r>
          <rPr>
            <b/>
            <sz val="9"/>
            <color indexed="81"/>
            <rFont val="Tahoma"/>
            <family val="2"/>
          </rPr>
          <t>Windows User:</t>
        </r>
        <r>
          <rPr>
            <sz val="9"/>
            <color indexed="81"/>
            <rFont val="Tahoma"/>
            <family val="2"/>
          </rPr>
          <t xml:space="preserve">
04/04/021
8812/13
Feb + March/21
</t>
        </r>
      </text>
    </comment>
    <comment ref="AK14" authorId="0">
      <text>
        <r>
          <rPr>
            <b/>
            <sz val="9"/>
            <color indexed="81"/>
            <rFont val="Tahoma"/>
            <family val="2"/>
          </rPr>
          <t>Windows User:</t>
        </r>
        <r>
          <rPr>
            <sz val="9"/>
            <color indexed="81"/>
            <rFont val="Tahoma"/>
            <family val="2"/>
          </rPr>
          <t xml:space="preserve">
02/06/21
8813
April + May/21</t>
        </r>
      </text>
    </comment>
    <comment ref="G15" authorId="0">
      <text>
        <r>
          <rPr>
            <b/>
            <sz val="9"/>
            <color indexed="81"/>
            <rFont val="Tahoma"/>
            <family val="2"/>
          </rPr>
          <t>Windows User:</t>
        </r>
        <r>
          <rPr>
            <sz val="9"/>
            <color indexed="81"/>
            <rFont val="Tahoma"/>
            <family val="2"/>
          </rPr>
          <t xml:space="preserve">
Less-2,000/-</t>
        </r>
      </text>
    </comment>
    <comment ref="K15" authorId="0">
      <text>
        <r>
          <rPr>
            <b/>
            <sz val="9"/>
            <color indexed="81"/>
            <rFont val="Tahoma"/>
            <family val="2"/>
          </rPr>
          <t>Windows User:</t>
        </r>
        <r>
          <rPr>
            <sz val="9"/>
            <color indexed="81"/>
            <rFont val="Tahoma"/>
            <family val="2"/>
          </rPr>
          <t xml:space="preserve">
27/08/2020
9,000/-</t>
        </r>
      </text>
    </comment>
    <comment ref="M15" authorId="0">
      <text>
        <r>
          <rPr>
            <b/>
            <sz val="9"/>
            <color indexed="81"/>
            <rFont val="Tahoma"/>
            <family val="2"/>
          </rPr>
          <t>Windows User:</t>
        </r>
        <r>
          <rPr>
            <sz val="9"/>
            <color indexed="81"/>
            <rFont val="Tahoma"/>
            <family val="2"/>
          </rPr>
          <t xml:space="preserve">
27/08/2020
9,000/-</t>
        </r>
      </text>
    </comment>
    <comment ref="O15" authorId="0">
      <text>
        <r>
          <rPr>
            <b/>
            <sz val="9"/>
            <color indexed="81"/>
            <rFont val="Tahoma"/>
            <family val="2"/>
          </rPr>
          <t>Windows User:</t>
        </r>
        <r>
          <rPr>
            <sz val="9"/>
            <color indexed="81"/>
            <rFont val="Tahoma"/>
            <family val="2"/>
          </rPr>
          <t xml:space="preserve">
27/08/2020
9,000/-</t>
        </r>
      </text>
    </comment>
    <comment ref="Q15" authorId="0">
      <text>
        <r>
          <rPr>
            <b/>
            <sz val="9"/>
            <color indexed="81"/>
            <rFont val="Tahoma"/>
            <family val="2"/>
          </rPr>
          <t>Windows User:</t>
        </r>
        <r>
          <rPr>
            <sz val="9"/>
            <color indexed="81"/>
            <rFont val="Tahoma"/>
            <family val="2"/>
          </rPr>
          <t xml:space="preserve">
27/08/2020
9,000/-
28.10.2020
8782
Oct/20 (Less=30%)
Others fee=6,500/-</t>
        </r>
      </text>
    </comment>
    <comment ref="T15" authorId="0">
      <text>
        <r>
          <rPr>
            <b/>
            <sz val="9"/>
            <color indexed="81"/>
            <rFont val="Tahoma"/>
            <family val="2"/>
          </rPr>
          <t>Windows User:</t>
        </r>
        <r>
          <rPr>
            <sz val="9"/>
            <color indexed="81"/>
            <rFont val="Tahoma"/>
            <family val="2"/>
          </rPr>
          <t xml:space="preserve">
Less 30% in Tuition fee for Oct/20.</t>
        </r>
      </text>
    </comment>
    <comment ref="U15" authorId="0">
      <text>
        <r>
          <rPr>
            <b/>
            <sz val="9"/>
            <color indexed="81"/>
            <rFont val="Tahoma"/>
            <family val="2"/>
          </rPr>
          <t>Windows User:</t>
        </r>
        <r>
          <rPr>
            <sz val="9"/>
            <color indexed="81"/>
            <rFont val="Tahoma"/>
            <family val="2"/>
          </rPr>
          <t xml:space="preserve">
28.10.2020
8782
Oct/20 (Less=30%)
Others fee=6,500/-</t>
        </r>
      </text>
    </comment>
    <comment ref="V15" authorId="0">
      <text>
        <r>
          <rPr>
            <b/>
            <sz val="9"/>
            <color indexed="81"/>
            <rFont val="Tahoma"/>
            <family val="2"/>
          </rPr>
          <t>Windows User:</t>
        </r>
        <r>
          <rPr>
            <sz val="9"/>
            <color indexed="81"/>
            <rFont val="Tahoma"/>
            <family val="2"/>
          </rPr>
          <t xml:space="preserve">
Less 30% in Tuition fee for Oct/20.</t>
        </r>
      </text>
    </comment>
    <comment ref="W15" authorId="0">
      <text>
        <r>
          <rPr>
            <b/>
            <sz val="9"/>
            <color indexed="81"/>
            <rFont val="Tahoma"/>
            <family val="2"/>
          </rPr>
          <t>Windows User:</t>
        </r>
        <r>
          <rPr>
            <sz val="9"/>
            <color indexed="81"/>
            <rFont val="Tahoma"/>
            <family val="2"/>
          </rPr>
          <t xml:space="preserve">
21/11/2020
8783
</t>
        </r>
      </text>
    </comment>
    <comment ref="Y15" authorId="0">
      <text>
        <r>
          <rPr>
            <b/>
            <sz val="9"/>
            <color indexed="81"/>
            <rFont val="Tahoma"/>
            <family val="2"/>
          </rPr>
          <t>Windows User:</t>
        </r>
        <r>
          <rPr>
            <sz val="9"/>
            <color indexed="81"/>
            <rFont val="Tahoma"/>
            <family val="2"/>
          </rPr>
          <t xml:space="preserve">
27/12/2020
8784</t>
        </r>
      </text>
    </comment>
    <comment ref="AA15" authorId="0">
      <text>
        <r>
          <rPr>
            <b/>
            <sz val="9"/>
            <color indexed="81"/>
            <rFont val="Tahoma"/>
            <family val="2"/>
          </rPr>
          <t>Windows User:</t>
        </r>
        <r>
          <rPr>
            <sz val="9"/>
            <color indexed="81"/>
            <rFont val="Tahoma"/>
            <family val="2"/>
          </rPr>
          <t xml:space="preserve">
25/01/21
8785</t>
        </r>
      </text>
    </comment>
    <comment ref="AC15" authorId="0">
      <text>
        <r>
          <rPr>
            <b/>
            <sz val="9"/>
            <color indexed="81"/>
            <rFont val="Tahoma"/>
            <family val="2"/>
          </rPr>
          <t>Windows User:</t>
        </r>
        <r>
          <rPr>
            <sz val="9"/>
            <color indexed="81"/>
            <rFont val="Tahoma"/>
            <family val="2"/>
          </rPr>
          <t xml:space="preserve">
10/02/21
8786</t>
        </r>
      </text>
    </comment>
    <comment ref="AE15" authorId="0">
      <text>
        <r>
          <rPr>
            <b/>
            <sz val="9"/>
            <color indexed="81"/>
            <rFont val="Tahoma"/>
            <family val="2"/>
          </rPr>
          <t>Windows User:</t>
        </r>
        <r>
          <rPr>
            <sz val="9"/>
            <color indexed="81"/>
            <rFont val="Tahoma"/>
            <family val="2"/>
          </rPr>
          <t xml:space="preserve">
27/03/2021
8787
</t>
        </r>
      </text>
    </comment>
    <comment ref="AI15" authorId="0">
      <text>
        <r>
          <rPr>
            <b/>
            <sz val="9"/>
            <color indexed="81"/>
            <rFont val="Tahoma"/>
            <family val="2"/>
          </rPr>
          <t>Windows User:</t>
        </r>
        <r>
          <rPr>
            <sz val="9"/>
            <color indexed="81"/>
            <rFont val="Tahoma"/>
            <family val="2"/>
          </rPr>
          <t xml:space="preserve">
31/05/21
8788
April + May/21</t>
        </r>
      </text>
    </comment>
    <comment ref="K16" authorId="0">
      <text>
        <r>
          <rPr>
            <b/>
            <sz val="9"/>
            <color indexed="81"/>
            <rFont val="Tahoma"/>
            <family val="2"/>
          </rPr>
          <t>Windows User:</t>
        </r>
        <r>
          <rPr>
            <sz val="9"/>
            <color indexed="81"/>
            <rFont val="Tahoma"/>
            <family val="2"/>
          </rPr>
          <t xml:space="preserve">
27/08/2020
9,000/-</t>
        </r>
      </text>
    </comment>
    <comment ref="M16" authorId="0">
      <text>
        <r>
          <rPr>
            <b/>
            <sz val="9"/>
            <color indexed="81"/>
            <rFont val="Tahoma"/>
            <family val="2"/>
          </rPr>
          <t>Windows User:</t>
        </r>
        <r>
          <rPr>
            <sz val="9"/>
            <color indexed="81"/>
            <rFont val="Tahoma"/>
            <family val="2"/>
          </rPr>
          <t xml:space="preserve">
27/08/2020
9,000/-</t>
        </r>
      </text>
    </comment>
    <comment ref="O16" authorId="0">
      <text>
        <r>
          <rPr>
            <b/>
            <sz val="9"/>
            <color indexed="81"/>
            <rFont val="Tahoma"/>
            <family val="2"/>
          </rPr>
          <t>Windows User:</t>
        </r>
        <r>
          <rPr>
            <sz val="9"/>
            <color indexed="81"/>
            <rFont val="Tahoma"/>
            <family val="2"/>
          </rPr>
          <t xml:space="preserve">
27/08/2020
9,000/-</t>
        </r>
      </text>
    </comment>
    <comment ref="Q16" authorId="0">
      <text>
        <r>
          <rPr>
            <b/>
            <sz val="9"/>
            <color indexed="81"/>
            <rFont val="Tahoma"/>
            <family val="2"/>
          </rPr>
          <t>Windows User:</t>
        </r>
        <r>
          <rPr>
            <sz val="9"/>
            <color indexed="81"/>
            <rFont val="Tahoma"/>
            <family val="2"/>
          </rPr>
          <t xml:space="preserve">
27/08/2020
9,000/-
27/01/21
8758
O/fee=6500
Oct to Dec/20
Paid in Janu/21</t>
        </r>
      </text>
    </comment>
    <comment ref="T16" authorId="0">
      <text>
        <r>
          <rPr>
            <b/>
            <sz val="9"/>
            <color indexed="81"/>
            <rFont val="Tahoma"/>
            <family val="2"/>
          </rPr>
          <t>Windows User:</t>
        </r>
        <r>
          <rPr>
            <sz val="9"/>
            <color indexed="81"/>
            <rFont val="Tahoma"/>
            <family val="2"/>
          </rPr>
          <t xml:space="preserve">
Less 30% in Tuition fee for Oct/20.</t>
        </r>
      </text>
    </comment>
    <comment ref="U16" authorId="0">
      <text>
        <r>
          <rPr>
            <b/>
            <sz val="9"/>
            <color indexed="81"/>
            <rFont val="Tahoma"/>
            <family val="2"/>
          </rPr>
          <t>Windows User:</t>
        </r>
        <r>
          <rPr>
            <sz val="9"/>
            <color indexed="81"/>
            <rFont val="Tahoma"/>
            <family val="2"/>
          </rPr>
          <t xml:space="preserve">
27/01/21
8758
O/fee=6500
Oct to Dec/20
Paid in Janu/21</t>
        </r>
      </text>
    </comment>
    <comment ref="V16" authorId="0">
      <text>
        <r>
          <rPr>
            <b/>
            <sz val="9"/>
            <color indexed="81"/>
            <rFont val="Tahoma"/>
            <family val="2"/>
          </rPr>
          <t>Windows User:</t>
        </r>
        <r>
          <rPr>
            <sz val="9"/>
            <color indexed="81"/>
            <rFont val="Tahoma"/>
            <family val="2"/>
          </rPr>
          <t xml:space="preserve">
Less 30% in Tuition fee for Oct/20.</t>
        </r>
      </text>
    </comment>
    <comment ref="W16" authorId="0">
      <text>
        <r>
          <rPr>
            <b/>
            <sz val="9"/>
            <color indexed="81"/>
            <rFont val="Tahoma"/>
            <family val="2"/>
          </rPr>
          <t>Windows User:</t>
        </r>
        <r>
          <rPr>
            <sz val="9"/>
            <color indexed="81"/>
            <rFont val="Tahoma"/>
            <family val="2"/>
          </rPr>
          <t xml:space="preserve">
27/01/21
8758
O/fee=6500
Oct to Dec/20
Paid in Janu/21</t>
        </r>
      </text>
    </comment>
    <comment ref="Y16" authorId="0">
      <text>
        <r>
          <rPr>
            <b/>
            <sz val="9"/>
            <color indexed="81"/>
            <rFont val="Tahoma"/>
            <family val="2"/>
          </rPr>
          <t>Windows User:</t>
        </r>
        <r>
          <rPr>
            <sz val="9"/>
            <color indexed="81"/>
            <rFont val="Tahoma"/>
            <family val="2"/>
          </rPr>
          <t xml:space="preserve">
27/01/21
8758
O/fee=6500
Oct to Dec/20
Paid in Janu/21</t>
        </r>
      </text>
    </comment>
    <comment ref="AA16" authorId="0">
      <text>
        <r>
          <rPr>
            <b/>
            <sz val="9"/>
            <color indexed="81"/>
            <rFont val="Tahoma"/>
            <family val="2"/>
          </rPr>
          <t>Windows User:</t>
        </r>
        <r>
          <rPr>
            <sz val="9"/>
            <color indexed="81"/>
            <rFont val="Tahoma"/>
            <family val="2"/>
          </rPr>
          <t xml:space="preserve">
27/01/21
8758
O/fee=6500
Oct to Dec/20
Paid in Janu/21</t>
        </r>
      </text>
    </comment>
    <comment ref="AK16" authorId="0">
      <text>
        <r>
          <rPr>
            <b/>
            <sz val="9"/>
            <color indexed="81"/>
            <rFont val="Tahoma"/>
            <family val="2"/>
          </rPr>
          <t>Windows User:</t>
        </r>
        <r>
          <rPr>
            <sz val="9"/>
            <color indexed="81"/>
            <rFont val="Tahoma"/>
            <family val="2"/>
          </rPr>
          <t xml:space="preserve">
07/06/21
8759
Up to June/21</t>
        </r>
      </text>
    </comment>
    <comment ref="K17" authorId="0">
      <text>
        <r>
          <rPr>
            <b/>
            <sz val="9"/>
            <color indexed="81"/>
            <rFont val="Tahoma"/>
            <family val="2"/>
          </rPr>
          <t>Windows User:</t>
        </r>
        <r>
          <rPr>
            <sz val="9"/>
            <color indexed="81"/>
            <rFont val="Tahoma"/>
            <family val="2"/>
          </rPr>
          <t xml:space="preserve">
27/08/2020
9,000/-</t>
        </r>
      </text>
    </comment>
    <comment ref="M17" authorId="0">
      <text>
        <r>
          <rPr>
            <b/>
            <sz val="9"/>
            <color indexed="81"/>
            <rFont val="Tahoma"/>
            <family val="2"/>
          </rPr>
          <t>Windows User:</t>
        </r>
        <r>
          <rPr>
            <sz val="9"/>
            <color indexed="81"/>
            <rFont val="Tahoma"/>
            <family val="2"/>
          </rPr>
          <t xml:space="preserve">
27/08/2020
9,000/-</t>
        </r>
      </text>
    </comment>
    <comment ref="O17" authorId="0">
      <text>
        <r>
          <rPr>
            <b/>
            <sz val="9"/>
            <color indexed="81"/>
            <rFont val="Tahoma"/>
            <family val="2"/>
          </rPr>
          <t>Windows User:</t>
        </r>
        <r>
          <rPr>
            <sz val="9"/>
            <color indexed="81"/>
            <rFont val="Tahoma"/>
            <family val="2"/>
          </rPr>
          <t xml:space="preserve">
27/08/2020
9,000/-</t>
        </r>
      </text>
    </comment>
    <comment ref="Q17" authorId="0">
      <text>
        <r>
          <rPr>
            <b/>
            <sz val="9"/>
            <color indexed="81"/>
            <rFont val="Tahoma"/>
            <family val="2"/>
          </rPr>
          <t>Windows User:</t>
        </r>
        <r>
          <rPr>
            <sz val="9"/>
            <color indexed="81"/>
            <rFont val="Tahoma"/>
            <family val="2"/>
          </rPr>
          <t xml:space="preserve">
27/08/2020
9,000/-
21/11/2020
8566
O/fee=6500
Oct+ nov/20
paid in Nov/20</t>
        </r>
      </text>
    </comment>
    <comment ref="T17" authorId="0">
      <text>
        <r>
          <rPr>
            <b/>
            <sz val="9"/>
            <color indexed="81"/>
            <rFont val="Tahoma"/>
            <family val="2"/>
          </rPr>
          <t>Windows User:</t>
        </r>
        <r>
          <rPr>
            <sz val="9"/>
            <color indexed="81"/>
            <rFont val="Tahoma"/>
            <family val="2"/>
          </rPr>
          <t xml:space="preserve">
Less 30% in Tuition fee for Oct/20.</t>
        </r>
      </text>
    </comment>
    <comment ref="U17" authorId="0">
      <text>
        <r>
          <rPr>
            <b/>
            <sz val="9"/>
            <color indexed="81"/>
            <rFont val="Tahoma"/>
            <family val="2"/>
          </rPr>
          <t>Windows User:</t>
        </r>
        <r>
          <rPr>
            <sz val="9"/>
            <color indexed="81"/>
            <rFont val="Tahoma"/>
            <family val="2"/>
          </rPr>
          <t xml:space="preserve">
21/11/2020
8566
O/fee=6500
Oct + Nov/20
Paid in Nov/20</t>
        </r>
      </text>
    </comment>
    <comment ref="V17" authorId="0">
      <text>
        <r>
          <rPr>
            <b/>
            <sz val="9"/>
            <color indexed="81"/>
            <rFont val="Tahoma"/>
            <family val="2"/>
          </rPr>
          <t>Windows User:</t>
        </r>
        <r>
          <rPr>
            <sz val="9"/>
            <color indexed="81"/>
            <rFont val="Tahoma"/>
            <family val="2"/>
          </rPr>
          <t xml:space="preserve">
Less 30% in Tuition fee for Oct/20.</t>
        </r>
      </text>
    </comment>
    <comment ref="W17" authorId="0">
      <text>
        <r>
          <rPr>
            <b/>
            <sz val="9"/>
            <color indexed="81"/>
            <rFont val="Tahoma"/>
            <family val="2"/>
          </rPr>
          <t>Windows User:</t>
        </r>
        <r>
          <rPr>
            <sz val="9"/>
            <color indexed="81"/>
            <rFont val="Tahoma"/>
            <family val="2"/>
          </rPr>
          <t xml:space="preserve">
21/11/2020
8566
O/fee=6500
Oct + Nov/20</t>
        </r>
      </text>
    </comment>
    <comment ref="Y17" authorId="0">
      <text>
        <r>
          <rPr>
            <b/>
            <sz val="9"/>
            <color indexed="81"/>
            <rFont val="Tahoma"/>
            <family val="2"/>
          </rPr>
          <t>Windows User:</t>
        </r>
        <r>
          <rPr>
            <sz val="9"/>
            <color indexed="81"/>
            <rFont val="Tahoma"/>
            <family val="2"/>
          </rPr>
          <t xml:space="preserve">
21/01/2021
8567
Dec/20
Paid in Janu/21</t>
        </r>
      </text>
    </comment>
    <comment ref="AA17" authorId="0">
      <text>
        <r>
          <rPr>
            <b/>
            <sz val="9"/>
            <color indexed="81"/>
            <rFont val="Tahoma"/>
            <family val="2"/>
          </rPr>
          <t>Windows User:</t>
        </r>
        <r>
          <rPr>
            <sz val="9"/>
            <color indexed="81"/>
            <rFont val="Tahoma"/>
            <family val="2"/>
          </rPr>
          <t xml:space="preserve">
21/01/2021
8567
Dec/20
Paid in Janu/21
27/01/21
8568
</t>
        </r>
      </text>
    </comment>
    <comment ref="AC17" authorId="0">
      <text>
        <r>
          <rPr>
            <b/>
            <sz val="9"/>
            <color indexed="81"/>
            <rFont val="Tahoma"/>
            <family val="2"/>
          </rPr>
          <t>Windows User:</t>
        </r>
        <r>
          <rPr>
            <sz val="9"/>
            <color indexed="81"/>
            <rFont val="Tahoma"/>
            <family val="2"/>
          </rPr>
          <t xml:space="preserve">
28/02/21
8569</t>
        </r>
      </text>
    </comment>
    <comment ref="AE17" authorId="0">
      <text>
        <r>
          <rPr>
            <b/>
            <sz val="9"/>
            <color indexed="81"/>
            <rFont val="Tahoma"/>
            <family val="2"/>
          </rPr>
          <t>Windows User:</t>
        </r>
        <r>
          <rPr>
            <sz val="9"/>
            <color indexed="81"/>
            <rFont val="Tahoma"/>
            <family val="2"/>
          </rPr>
          <t xml:space="preserve">
31/03/2021
8570
</t>
        </r>
      </text>
    </comment>
    <comment ref="AG17" authorId="0">
      <text>
        <r>
          <rPr>
            <b/>
            <sz val="9"/>
            <color indexed="81"/>
            <rFont val="Tahoma"/>
            <family val="2"/>
          </rPr>
          <t>Windows User:</t>
        </r>
        <r>
          <rPr>
            <sz val="9"/>
            <color indexed="81"/>
            <rFont val="Tahoma"/>
            <family val="2"/>
          </rPr>
          <t xml:space="preserve">
29/04/2021
8571
April + may/21</t>
        </r>
      </text>
    </comment>
    <comment ref="AI17" authorId="0">
      <text>
        <r>
          <rPr>
            <b/>
            <sz val="9"/>
            <color indexed="81"/>
            <rFont val="Tahoma"/>
            <family val="2"/>
          </rPr>
          <t>Windows User:</t>
        </r>
        <r>
          <rPr>
            <sz val="9"/>
            <color indexed="81"/>
            <rFont val="Tahoma"/>
            <family val="2"/>
          </rPr>
          <t xml:space="preserve">
31/05/21
8572
June/21</t>
        </r>
      </text>
    </comment>
    <comment ref="K18" authorId="0">
      <text>
        <r>
          <rPr>
            <b/>
            <sz val="9"/>
            <color indexed="81"/>
            <rFont val="Tahoma"/>
            <family val="2"/>
          </rPr>
          <t>Windows User:</t>
        </r>
        <r>
          <rPr>
            <sz val="9"/>
            <color indexed="81"/>
            <rFont val="Tahoma"/>
            <family val="2"/>
          </rPr>
          <t xml:space="preserve">
27/08/2020
9,000/-</t>
        </r>
      </text>
    </comment>
    <comment ref="M18" authorId="0">
      <text>
        <r>
          <rPr>
            <b/>
            <sz val="9"/>
            <color indexed="81"/>
            <rFont val="Tahoma"/>
            <family val="2"/>
          </rPr>
          <t>Windows User:</t>
        </r>
        <r>
          <rPr>
            <sz val="9"/>
            <color indexed="81"/>
            <rFont val="Tahoma"/>
            <family val="2"/>
          </rPr>
          <t xml:space="preserve">
27/08/2020
9,000/-</t>
        </r>
      </text>
    </comment>
    <comment ref="O18" authorId="0">
      <text>
        <r>
          <rPr>
            <b/>
            <sz val="9"/>
            <color indexed="81"/>
            <rFont val="Tahoma"/>
            <family val="2"/>
          </rPr>
          <t>Windows User:</t>
        </r>
        <r>
          <rPr>
            <sz val="9"/>
            <color indexed="81"/>
            <rFont val="Tahoma"/>
            <family val="2"/>
          </rPr>
          <t xml:space="preserve">
27/08/2020
9,000/-</t>
        </r>
      </text>
    </comment>
    <comment ref="Q18" authorId="0">
      <text>
        <r>
          <rPr>
            <b/>
            <sz val="9"/>
            <color indexed="81"/>
            <rFont val="Tahoma"/>
            <family val="2"/>
          </rPr>
          <t>Windows User:</t>
        </r>
        <r>
          <rPr>
            <sz val="9"/>
            <color indexed="81"/>
            <rFont val="Tahoma"/>
            <family val="2"/>
          </rPr>
          <t xml:space="preserve">
27/08/2020
9,000/-
28.10.2020
8542
Oct/20 (Less=30%)
Others fee=6,500/-</t>
        </r>
      </text>
    </comment>
    <comment ref="T18" authorId="0">
      <text>
        <r>
          <rPr>
            <b/>
            <sz val="9"/>
            <color indexed="81"/>
            <rFont val="Tahoma"/>
            <family val="2"/>
          </rPr>
          <t>Windows User:</t>
        </r>
        <r>
          <rPr>
            <sz val="9"/>
            <color indexed="81"/>
            <rFont val="Tahoma"/>
            <family val="2"/>
          </rPr>
          <t xml:space="preserve">
Less 30% in Tuition fee for Oct/20.</t>
        </r>
      </text>
    </comment>
    <comment ref="U18" authorId="0">
      <text>
        <r>
          <rPr>
            <b/>
            <sz val="9"/>
            <color indexed="81"/>
            <rFont val="Tahoma"/>
            <family val="2"/>
          </rPr>
          <t>Windows User:</t>
        </r>
        <r>
          <rPr>
            <sz val="9"/>
            <color indexed="81"/>
            <rFont val="Tahoma"/>
            <family val="2"/>
          </rPr>
          <t xml:space="preserve">
28.10.2020
8542
Oct/20 (Less=30%)
Others fee=6,500/-</t>
        </r>
      </text>
    </comment>
    <comment ref="V18" authorId="0">
      <text>
        <r>
          <rPr>
            <b/>
            <sz val="9"/>
            <color indexed="81"/>
            <rFont val="Tahoma"/>
            <family val="2"/>
          </rPr>
          <t>Windows User:</t>
        </r>
        <r>
          <rPr>
            <sz val="9"/>
            <color indexed="81"/>
            <rFont val="Tahoma"/>
            <family val="2"/>
          </rPr>
          <t xml:space="preserve">
Less 30% in Tuition fee for Oct/20.</t>
        </r>
      </text>
    </comment>
    <comment ref="W18" authorId="0">
      <text>
        <r>
          <rPr>
            <b/>
            <sz val="9"/>
            <color indexed="81"/>
            <rFont val="Tahoma"/>
            <family val="2"/>
          </rPr>
          <t>Windows User:</t>
        </r>
        <r>
          <rPr>
            <sz val="9"/>
            <color indexed="81"/>
            <rFont val="Tahoma"/>
            <family val="2"/>
          </rPr>
          <t xml:space="preserve">
21/11/2020
8543
</t>
        </r>
      </text>
    </comment>
    <comment ref="Y18" authorId="0">
      <text>
        <r>
          <rPr>
            <b/>
            <sz val="9"/>
            <color indexed="81"/>
            <rFont val="Tahoma"/>
            <family val="2"/>
          </rPr>
          <t>Windows User:</t>
        </r>
        <r>
          <rPr>
            <sz val="9"/>
            <color indexed="81"/>
            <rFont val="Tahoma"/>
            <family val="2"/>
          </rPr>
          <t xml:space="preserve">
25/01/21
8544
Dec + Janu/21
Paid in janu/21</t>
        </r>
      </text>
    </comment>
    <comment ref="AA18" authorId="0">
      <text>
        <r>
          <rPr>
            <b/>
            <sz val="9"/>
            <color indexed="81"/>
            <rFont val="Tahoma"/>
            <family val="2"/>
          </rPr>
          <t>Windows User:</t>
        </r>
        <r>
          <rPr>
            <sz val="9"/>
            <color indexed="81"/>
            <rFont val="Tahoma"/>
            <family val="2"/>
          </rPr>
          <t xml:space="preserve">
25/01/21
8544
Dec + Janu/21
Paid in janu/21</t>
        </r>
      </text>
    </comment>
    <comment ref="AC18" authorId="0">
      <text>
        <r>
          <rPr>
            <b/>
            <sz val="9"/>
            <color indexed="81"/>
            <rFont val="Tahoma"/>
            <family val="2"/>
          </rPr>
          <t>Windows User:</t>
        </r>
        <r>
          <rPr>
            <sz val="9"/>
            <color indexed="81"/>
            <rFont val="Tahoma"/>
            <family val="2"/>
          </rPr>
          <t xml:space="preserve">
10/02/21</t>
        </r>
        <r>
          <rPr>
            <sz val="9"/>
            <color indexed="81"/>
            <rFont val="Tahoma"/>
            <family val="2"/>
          </rPr>
          <t xml:space="preserve">
8545</t>
        </r>
      </text>
    </comment>
    <comment ref="AE18" authorId="0">
      <text>
        <r>
          <rPr>
            <b/>
            <sz val="9"/>
            <color indexed="81"/>
            <rFont val="Tahoma"/>
            <family val="2"/>
          </rPr>
          <t>Windows User:</t>
        </r>
        <r>
          <rPr>
            <sz val="9"/>
            <color indexed="81"/>
            <rFont val="Tahoma"/>
            <family val="2"/>
          </rPr>
          <t xml:space="preserve">
27/03/2021
8546
</t>
        </r>
      </text>
    </comment>
    <comment ref="AI18" authorId="0">
      <text>
        <r>
          <rPr>
            <b/>
            <sz val="9"/>
            <color indexed="81"/>
            <rFont val="Tahoma"/>
            <family val="2"/>
          </rPr>
          <t>Windows User:</t>
        </r>
        <r>
          <rPr>
            <sz val="9"/>
            <color indexed="81"/>
            <rFont val="Tahoma"/>
            <family val="2"/>
          </rPr>
          <t xml:space="preserve">
31/05/21
8547
April + may/21</t>
        </r>
      </text>
    </comment>
    <comment ref="K19" authorId="0">
      <text>
        <r>
          <rPr>
            <b/>
            <sz val="9"/>
            <color indexed="81"/>
            <rFont val="Tahoma"/>
            <family val="2"/>
          </rPr>
          <t>Windows User:</t>
        </r>
        <r>
          <rPr>
            <sz val="9"/>
            <color indexed="81"/>
            <rFont val="Tahoma"/>
            <family val="2"/>
          </rPr>
          <t xml:space="preserve">
27/08/2020
2,000/-</t>
        </r>
      </text>
    </comment>
    <comment ref="M19" authorId="0">
      <text>
        <r>
          <rPr>
            <b/>
            <sz val="9"/>
            <color indexed="81"/>
            <rFont val="Tahoma"/>
            <family val="2"/>
          </rPr>
          <t>Windows User:</t>
        </r>
        <r>
          <rPr>
            <sz val="9"/>
            <color indexed="81"/>
            <rFont val="Tahoma"/>
            <family val="2"/>
          </rPr>
          <t xml:space="preserve">
27/08/2020
2,000/-
11.10.2020
8447
S/C=5,000/-
Dev. Fee=500/-</t>
        </r>
      </text>
    </comment>
    <comment ref="O19" authorId="0">
      <text>
        <r>
          <rPr>
            <b/>
            <sz val="9"/>
            <color indexed="81"/>
            <rFont val="Tahoma"/>
            <family val="2"/>
          </rPr>
          <t>Windows User:</t>
        </r>
        <r>
          <rPr>
            <sz val="9"/>
            <color indexed="81"/>
            <rFont val="Tahoma"/>
            <family val="2"/>
          </rPr>
          <t xml:space="preserve">
11.10.2020
8447
S/C=5,000/-
Dev. Fee=500/-</t>
        </r>
      </text>
    </comment>
    <comment ref="Q19" authorId="1">
      <text>
        <r>
          <rPr>
            <b/>
            <sz val="9"/>
            <color indexed="81"/>
            <rFont val="Tahoma"/>
            <family val="2"/>
          </rPr>
          <t>hp:</t>
        </r>
        <r>
          <rPr>
            <sz val="9"/>
            <color indexed="81"/>
            <rFont val="Tahoma"/>
            <family val="2"/>
          </rPr>
          <t xml:space="preserve">
19.10.2020
8448
Others fee=8000/-</t>
        </r>
      </text>
    </comment>
    <comment ref="T19" authorId="0">
      <text>
        <r>
          <rPr>
            <b/>
            <sz val="9"/>
            <color indexed="81"/>
            <rFont val="Tahoma"/>
            <family val="2"/>
          </rPr>
          <t>Windows User:</t>
        </r>
        <r>
          <rPr>
            <sz val="9"/>
            <color indexed="81"/>
            <rFont val="Tahoma"/>
            <family val="2"/>
          </rPr>
          <t xml:space="preserve">
Less 30% in Tuition fee for Oct/20.</t>
        </r>
      </text>
    </comment>
    <comment ref="U19" authorId="0">
      <text>
        <r>
          <rPr>
            <b/>
            <sz val="9"/>
            <color indexed="81"/>
            <rFont val="Tahoma"/>
            <family val="2"/>
          </rPr>
          <t>Windows User:</t>
        </r>
        <r>
          <rPr>
            <sz val="9"/>
            <color indexed="81"/>
            <rFont val="Tahoma"/>
            <family val="2"/>
          </rPr>
          <t xml:space="preserve">
11.10.2020
8447
S/C=5,000/-
Dev. Fee=500/-
19.10.2020
8448
Others fee=8000/-
26/01/2021
8449
Oct to Janu/21
Paid in Janu/21</t>
        </r>
      </text>
    </comment>
    <comment ref="V19" authorId="0">
      <text>
        <r>
          <rPr>
            <b/>
            <sz val="9"/>
            <color indexed="81"/>
            <rFont val="Tahoma"/>
            <family val="2"/>
          </rPr>
          <t>Windows User:</t>
        </r>
        <r>
          <rPr>
            <sz val="9"/>
            <color indexed="81"/>
            <rFont val="Tahoma"/>
            <family val="2"/>
          </rPr>
          <t xml:space="preserve">
Less 30% in Tuition fee for Oct/20.</t>
        </r>
      </text>
    </comment>
    <comment ref="W19" authorId="0">
      <text>
        <r>
          <rPr>
            <b/>
            <sz val="9"/>
            <color indexed="81"/>
            <rFont val="Tahoma"/>
            <family val="2"/>
          </rPr>
          <t>Windows User:</t>
        </r>
        <r>
          <rPr>
            <sz val="9"/>
            <color indexed="81"/>
            <rFont val="Tahoma"/>
            <family val="2"/>
          </rPr>
          <t xml:space="preserve">
26/01/2021
8449
Oct to Janu/21
Paid in Janu/21</t>
        </r>
      </text>
    </comment>
    <comment ref="Y19" authorId="0">
      <text>
        <r>
          <rPr>
            <b/>
            <sz val="9"/>
            <color indexed="81"/>
            <rFont val="Tahoma"/>
            <family val="2"/>
          </rPr>
          <t>Windows User:</t>
        </r>
        <r>
          <rPr>
            <sz val="9"/>
            <color indexed="81"/>
            <rFont val="Tahoma"/>
            <family val="2"/>
          </rPr>
          <t xml:space="preserve">
26/01/2021
8449
Oct to Janu/21
Paid in Janu/21</t>
        </r>
      </text>
    </comment>
    <comment ref="AA19" authorId="0">
      <text>
        <r>
          <rPr>
            <b/>
            <sz val="9"/>
            <color indexed="81"/>
            <rFont val="Tahoma"/>
            <family val="2"/>
          </rPr>
          <t>Windows User:</t>
        </r>
        <r>
          <rPr>
            <sz val="9"/>
            <color indexed="81"/>
            <rFont val="Tahoma"/>
            <family val="2"/>
          </rPr>
          <t xml:space="preserve">
26/01/2021
8449
Oct to Janu/21
Paid in Janu/21</t>
        </r>
      </text>
    </comment>
    <comment ref="AG19" authorId="0">
      <text>
        <r>
          <rPr>
            <b/>
            <sz val="9"/>
            <color indexed="81"/>
            <rFont val="Tahoma"/>
            <family val="2"/>
          </rPr>
          <t>Windows User:</t>
        </r>
        <r>
          <rPr>
            <sz val="9"/>
            <color indexed="81"/>
            <rFont val="Tahoma"/>
            <family val="2"/>
          </rPr>
          <t xml:space="preserve">
29/04/21
Up to May/21</t>
        </r>
      </text>
    </comment>
    <comment ref="G20" authorId="0">
      <text>
        <r>
          <rPr>
            <b/>
            <sz val="9"/>
            <color indexed="81"/>
            <rFont val="Tahoma"/>
            <family val="2"/>
          </rPr>
          <t>Windows User:</t>
        </r>
        <r>
          <rPr>
            <sz val="9"/>
            <color indexed="81"/>
            <rFont val="Tahoma"/>
            <family val="2"/>
          </rPr>
          <t xml:space="preserve">
Less-3,300/-</t>
        </r>
      </text>
    </comment>
    <comment ref="K20" authorId="0">
      <text>
        <r>
          <rPr>
            <b/>
            <sz val="9"/>
            <color indexed="81"/>
            <rFont val="Tahoma"/>
            <family val="2"/>
          </rPr>
          <t>Windows User:</t>
        </r>
        <r>
          <rPr>
            <sz val="9"/>
            <color indexed="81"/>
            <rFont val="Tahoma"/>
            <family val="2"/>
          </rPr>
          <t xml:space="preserve">
27/08/2020
2,000/-</t>
        </r>
      </text>
    </comment>
    <comment ref="M20" authorId="0">
      <text>
        <r>
          <rPr>
            <b/>
            <sz val="9"/>
            <color indexed="81"/>
            <rFont val="Tahoma"/>
            <family val="2"/>
          </rPr>
          <t>Windows User:</t>
        </r>
        <r>
          <rPr>
            <sz val="9"/>
            <color indexed="81"/>
            <rFont val="Tahoma"/>
            <family val="2"/>
          </rPr>
          <t xml:space="preserve">
27/08/2020
2,000/-
24/01/2021
55932
Dev=500
S/fee=5000
O/fee=8000
Paid in Janu/21</t>
        </r>
      </text>
    </comment>
    <comment ref="O20" authorId="0">
      <text>
        <r>
          <rPr>
            <b/>
            <sz val="9"/>
            <color indexed="81"/>
            <rFont val="Tahoma"/>
            <family val="2"/>
          </rPr>
          <t>Windows User:</t>
        </r>
        <r>
          <rPr>
            <sz val="9"/>
            <color indexed="81"/>
            <rFont val="Tahoma"/>
            <family val="2"/>
          </rPr>
          <t xml:space="preserve">
24/01/2021
55932
Dev=500
S/fee=5000
O/fee=8000
Paid in Janu/21</t>
        </r>
      </text>
    </comment>
    <comment ref="Q20" authorId="0">
      <text>
        <r>
          <rPr>
            <b/>
            <sz val="9"/>
            <color indexed="81"/>
            <rFont val="Tahoma"/>
            <family val="2"/>
          </rPr>
          <t>Windows User:</t>
        </r>
        <r>
          <rPr>
            <sz val="9"/>
            <color indexed="81"/>
            <rFont val="Tahoma"/>
            <family val="2"/>
          </rPr>
          <t xml:space="preserve">
24/01/2021
55932
Dev=500
S/fee=5000
O/fee=8000
Paid in Janu/21</t>
        </r>
      </text>
    </comment>
    <comment ref="T20" authorId="0">
      <text>
        <r>
          <rPr>
            <b/>
            <sz val="9"/>
            <color indexed="81"/>
            <rFont val="Tahoma"/>
            <family val="2"/>
          </rPr>
          <t>Windows User:</t>
        </r>
        <r>
          <rPr>
            <sz val="9"/>
            <color indexed="81"/>
            <rFont val="Tahoma"/>
            <family val="2"/>
          </rPr>
          <t xml:space="preserve">
Less 30% in Tuition fee for Oct/20.</t>
        </r>
      </text>
    </comment>
    <comment ref="V20" authorId="0">
      <text>
        <r>
          <rPr>
            <b/>
            <sz val="9"/>
            <color indexed="81"/>
            <rFont val="Tahoma"/>
            <family val="2"/>
          </rPr>
          <t>Windows User:</t>
        </r>
        <r>
          <rPr>
            <sz val="9"/>
            <color indexed="81"/>
            <rFont val="Tahoma"/>
            <family val="2"/>
          </rPr>
          <t xml:space="preserve">
Less 30% in Tuition fee for Oct/20.</t>
        </r>
      </text>
    </comment>
    <comment ref="AA20" authorId="0">
      <text>
        <r>
          <rPr>
            <b/>
            <sz val="9"/>
            <color indexed="81"/>
            <rFont val="Tahoma"/>
            <family val="2"/>
          </rPr>
          <t>Windows User:</t>
        </r>
        <r>
          <rPr>
            <sz val="9"/>
            <color indexed="81"/>
            <rFont val="Tahoma"/>
            <family val="2"/>
          </rPr>
          <t xml:space="preserve">
24/01/2021
55932
Dev=500
S/fee=5000
O/fee=8000
Paid in Janu/21</t>
        </r>
      </text>
    </comment>
    <comment ref="K21" authorId="0">
      <text>
        <r>
          <rPr>
            <b/>
            <sz val="9"/>
            <color indexed="81"/>
            <rFont val="Tahoma"/>
            <family val="2"/>
          </rPr>
          <t>Windows User:</t>
        </r>
        <r>
          <rPr>
            <sz val="9"/>
            <color indexed="81"/>
            <rFont val="Tahoma"/>
            <family val="2"/>
          </rPr>
          <t xml:space="preserve">
27/08/2020
15,500/-</t>
        </r>
      </text>
    </comment>
    <comment ref="M21" authorId="0">
      <text>
        <r>
          <rPr>
            <b/>
            <sz val="9"/>
            <color indexed="81"/>
            <rFont val="Tahoma"/>
            <family val="2"/>
          </rPr>
          <t>Windows User:</t>
        </r>
        <r>
          <rPr>
            <sz val="9"/>
            <color indexed="81"/>
            <rFont val="Tahoma"/>
            <family val="2"/>
          </rPr>
          <t xml:space="preserve">
27/08/2020
15,500/-</t>
        </r>
      </text>
    </comment>
    <comment ref="O21" authorId="0">
      <text>
        <r>
          <rPr>
            <b/>
            <sz val="9"/>
            <color indexed="81"/>
            <rFont val="Tahoma"/>
            <family val="2"/>
          </rPr>
          <t>Windows User:</t>
        </r>
        <r>
          <rPr>
            <sz val="9"/>
            <color indexed="81"/>
            <rFont val="Tahoma"/>
            <family val="2"/>
          </rPr>
          <t xml:space="preserve">
27/08/2020
15,500/-</t>
        </r>
      </text>
    </comment>
    <comment ref="Q21" authorId="0">
      <text>
        <r>
          <rPr>
            <b/>
            <sz val="9"/>
            <color indexed="81"/>
            <rFont val="Tahoma"/>
            <family val="2"/>
          </rPr>
          <t>Windows User:</t>
        </r>
        <r>
          <rPr>
            <sz val="9"/>
            <color indexed="81"/>
            <rFont val="Tahoma"/>
            <family val="2"/>
          </rPr>
          <t xml:space="preserve">
27/08/2020
15,500/-</t>
        </r>
      </text>
    </comment>
    <comment ref="T21" authorId="0">
      <text>
        <r>
          <rPr>
            <b/>
            <sz val="9"/>
            <color indexed="81"/>
            <rFont val="Tahoma"/>
            <family val="2"/>
          </rPr>
          <t>Windows User:</t>
        </r>
        <r>
          <rPr>
            <sz val="9"/>
            <color indexed="81"/>
            <rFont val="Tahoma"/>
            <family val="2"/>
          </rPr>
          <t xml:space="preserve">
Less 30% in Tuition fee for Oct/20.</t>
        </r>
      </text>
    </comment>
    <comment ref="U21" authorId="0">
      <text>
        <r>
          <rPr>
            <b/>
            <sz val="9"/>
            <color indexed="81"/>
            <rFont val="Tahoma"/>
            <family val="2"/>
          </rPr>
          <t>Windows User:</t>
        </r>
        <r>
          <rPr>
            <sz val="9"/>
            <color indexed="81"/>
            <rFont val="Tahoma"/>
            <family val="2"/>
          </rPr>
          <t xml:space="preserve">
07/11/2020
7535
Oct + Nov/2020
Paid to Nov/2020</t>
        </r>
      </text>
    </comment>
    <comment ref="V21" authorId="0">
      <text>
        <r>
          <rPr>
            <b/>
            <sz val="9"/>
            <color indexed="81"/>
            <rFont val="Tahoma"/>
            <family val="2"/>
          </rPr>
          <t>Windows User:</t>
        </r>
        <r>
          <rPr>
            <sz val="9"/>
            <color indexed="81"/>
            <rFont val="Tahoma"/>
            <family val="2"/>
          </rPr>
          <t xml:space="preserve">
Less 30% in Tuition fee for Oct/20.</t>
        </r>
      </text>
    </comment>
    <comment ref="W21" authorId="0">
      <text>
        <r>
          <rPr>
            <b/>
            <sz val="9"/>
            <color indexed="81"/>
            <rFont val="Tahoma"/>
            <family val="2"/>
          </rPr>
          <t>Windows User:</t>
        </r>
        <r>
          <rPr>
            <sz val="9"/>
            <color indexed="81"/>
            <rFont val="Tahoma"/>
            <family val="2"/>
          </rPr>
          <t xml:space="preserve">
07/11/2020
7535
Oct + Nov/2020</t>
        </r>
      </text>
    </comment>
    <comment ref="Y21" authorId="0">
      <text>
        <r>
          <rPr>
            <b/>
            <sz val="9"/>
            <color indexed="81"/>
            <rFont val="Tahoma"/>
            <family val="2"/>
          </rPr>
          <t>Windows User:</t>
        </r>
        <r>
          <rPr>
            <sz val="9"/>
            <color indexed="81"/>
            <rFont val="Tahoma"/>
            <family val="2"/>
          </rPr>
          <t xml:space="preserve">
30/01/21
40919
Dec/20
Paid in janu/21</t>
        </r>
      </text>
    </comment>
    <comment ref="AA21" authorId="0">
      <text>
        <r>
          <rPr>
            <b/>
            <sz val="9"/>
            <color indexed="81"/>
            <rFont val="Tahoma"/>
            <family val="2"/>
          </rPr>
          <t>Windows User:</t>
        </r>
        <r>
          <rPr>
            <sz val="9"/>
            <color indexed="81"/>
            <rFont val="Tahoma"/>
            <family val="2"/>
          </rPr>
          <t xml:space="preserve">
30/01/21
40919
Dec/20
Paid in janu/21</t>
        </r>
      </text>
    </comment>
    <comment ref="AK21" authorId="0">
      <text>
        <r>
          <rPr>
            <b/>
            <sz val="9"/>
            <color indexed="81"/>
            <rFont val="Tahoma"/>
            <family val="2"/>
          </rPr>
          <t>Windows User:</t>
        </r>
        <r>
          <rPr>
            <sz val="9"/>
            <color indexed="81"/>
            <rFont val="Tahoma"/>
            <family val="2"/>
          </rPr>
          <t xml:space="preserve">
06/06/21
7536
10,000/-
Order by Vp sir.</t>
        </r>
      </text>
    </comment>
    <comment ref="G22" authorId="0">
      <text>
        <r>
          <rPr>
            <b/>
            <sz val="9"/>
            <color indexed="81"/>
            <rFont val="Tahoma"/>
            <family val="2"/>
          </rPr>
          <t>Windows User:</t>
        </r>
        <r>
          <rPr>
            <sz val="9"/>
            <color indexed="81"/>
            <rFont val="Tahoma"/>
            <family val="2"/>
          </rPr>
          <t xml:space="preserve">
Less-3,300/-</t>
        </r>
      </text>
    </comment>
    <comment ref="K22" authorId="0">
      <text>
        <r>
          <rPr>
            <b/>
            <sz val="9"/>
            <color indexed="81"/>
            <rFont val="Tahoma"/>
            <family val="2"/>
          </rPr>
          <t>Windows User:</t>
        </r>
        <r>
          <rPr>
            <sz val="9"/>
            <color indexed="81"/>
            <rFont val="Tahoma"/>
            <family val="2"/>
          </rPr>
          <t xml:space="preserve">
27/08/2020
9,000/-</t>
        </r>
      </text>
    </comment>
    <comment ref="M22" authorId="0">
      <text>
        <r>
          <rPr>
            <b/>
            <sz val="9"/>
            <color indexed="81"/>
            <rFont val="Tahoma"/>
            <family val="2"/>
          </rPr>
          <t>Windows User:</t>
        </r>
        <r>
          <rPr>
            <sz val="9"/>
            <color indexed="81"/>
            <rFont val="Tahoma"/>
            <family val="2"/>
          </rPr>
          <t xml:space="preserve">
27/08/2020
9,000/-</t>
        </r>
      </text>
    </comment>
    <comment ref="O22" authorId="0">
      <text>
        <r>
          <rPr>
            <b/>
            <sz val="9"/>
            <color indexed="81"/>
            <rFont val="Tahoma"/>
            <family val="2"/>
          </rPr>
          <t>Windows User:</t>
        </r>
        <r>
          <rPr>
            <sz val="9"/>
            <color indexed="81"/>
            <rFont val="Tahoma"/>
            <family val="2"/>
          </rPr>
          <t xml:space="preserve">
27/08/2020
9,000/-</t>
        </r>
      </text>
    </comment>
    <comment ref="Q22" authorId="0">
      <text>
        <r>
          <rPr>
            <b/>
            <sz val="9"/>
            <color indexed="81"/>
            <rFont val="Tahoma"/>
            <family val="2"/>
          </rPr>
          <t>Windows User:</t>
        </r>
        <r>
          <rPr>
            <sz val="9"/>
            <color indexed="81"/>
            <rFont val="Tahoma"/>
            <family val="2"/>
          </rPr>
          <t xml:space="preserve">
27/08/2020
9,000/-
09/11/2020
7584
O/fee=6,500/-
Paid to Nov/2020</t>
        </r>
      </text>
    </comment>
    <comment ref="T22" authorId="0">
      <text>
        <r>
          <rPr>
            <b/>
            <sz val="9"/>
            <color indexed="81"/>
            <rFont val="Tahoma"/>
            <family val="2"/>
          </rPr>
          <t>Windows User:</t>
        </r>
        <r>
          <rPr>
            <sz val="9"/>
            <color indexed="81"/>
            <rFont val="Tahoma"/>
            <family val="2"/>
          </rPr>
          <t xml:space="preserve">
Less 30% in Tuition fee for Oct/20.</t>
        </r>
      </text>
    </comment>
    <comment ref="U22" authorId="0">
      <text>
        <r>
          <rPr>
            <b/>
            <sz val="9"/>
            <color indexed="81"/>
            <rFont val="Tahoma"/>
            <family val="2"/>
          </rPr>
          <t>Windows User:</t>
        </r>
        <r>
          <rPr>
            <sz val="9"/>
            <color indexed="81"/>
            <rFont val="Tahoma"/>
            <family val="2"/>
          </rPr>
          <t xml:space="preserve">
11.10.2020
7583
Oct/20 (Less=30%)
Others fee due by P.sir</t>
        </r>
      </text>
    </comment>
    <comment ref="V22" authorId="0">
      <text>
        <r>
          <rPr>
            <b/>
            <sz val="9"/>
            <color indexed="81"/>
            <rFont val="Tahoma"/>
            <family val="2"/>
          </rPr>
          <t>Windows User:</t>
        </r>
        <r>
          <rPr>
            <sz val="9"/>
            <color indexed="81"/>
            <rFont val="Tahoma"/>
            <family val="2"/>
          </rPr>
          <t xml:space="preserve">
Less 30% in Tuition fee for Oct/20.</t>
        </r>
      </text>
    </comment>
    <comment ref="W22" authorId="0">
      <text>
        <r>
          <rPr>
            <b/>
            <sz val="9"/>
            <color indexed="81"/>
            <rFont val="Tahoma"/>
            <family val="2"/>
          </rPr>
          <t>Windows User:</t>
        </r>
        <r>
          <rPr>
            <sz val="9"/>
            <color indexed="81"/>
            <rFont val="Tahoma"/>
            <family val="2"/>
          </rPr>
          <t xml:space="preserve">
09/11/2020
7584
O/fee=6,500/-</t>
        </r>
      </text>
    </comment>
    <comment ref="Y22" authorId="0">
      <text>
        <r>
          <rPr>
            <b/>
            <sz val="9"/>
            <color indexed="81"/>
            <rFont val="Tahoma"/>
            <family val="2"/>
          </rPr>
          <t>Windows User:</t>
        </r>
        <r>
          <rPr>
            <sz val="9"/>
            <color indexed="81"/>
            <rFont val="Tahoma"/>
            <family val="2"/>
          </rPr>
          <t xml:space="preserve">
26/01/2021
7585
Dec/21
Paid in Janu/21</t>
        </r>
      </text>
    </comment>
    <comment ref="AA22" authorId="0">
      <text>
        <r>
          <rPr>
            <b/>
            <sz val="9"/>
            <color indexed="81"/>
            <rFont val="Tahoma"/>
            <family val="2"/>
          </rPr>
          <t>Windows User:</t>
        </r>
        <r>
          <rPr>
            <sz val="9"/>
            <color indexed="81"/>
            <rFont val="Tahoma"/>
            <family val="2"/>
          </rPr>
          <t xml:space="preserve">
26/01/2021
7585
Dec/21
Paid in Janu/21</t>
        </r>
      </text>
    </comment>
    <comment ref="AK22" authorId="0">
      <text>
        <r>
          <rPr>
            <b/>
            <sz val="9"/>
            <color indexed="81"/>
            <rFont val="Tahoma"/>
            <family val="2"/>
          </rPr>
          <t>Windows User:</t>
        </r>
        <r>
          <rPr>
            <sz val="9"/>
            <color indexed="81"/>
            <rFont val="Tahoma"/>
            <family val="2"/>
          </rPr>
          <t xml:space="preserve">
060/6/21
7586
Up to Msy/21</t>
        </r>
      </text>
    </comment>
    <comment ref="G23" authorId="0">
      <text>
        <r>
          <rPr>
            <b/>
            <sz val="9"/>
            <color indexed="81"/>
            <rFont val="Tahoma"/>
            <family val="2"/>
          </rPr>
          <t>Windows User:</t>
        </r>
        <r>
          <rPr>
            <sz val="9"/>
            <color indexed="81"/>
            <rFont val="Tahoma"/>
            <family val="2"/>
          </rPr>
          <t xml:space="preserve">
Less-3,300/-</t>
        </r>
      </text>
    </comment>
    <comment ref="K23" authorId="0">
      <text>
        <r>
          <rPr>
            <b/>
            <sz val="9"/>
            <color indexed="81"/>
            <rFont val="Tahoma"/>
            <family val="2"/>
          </rPr>
          <t>Windows User:</t>
        </r>
        <r>
          <rPr>
            <sz val="9"/>
            <color indexed="81"/>
            <rFont val="Tahoma"/>
            <family val="2"/>
          </rPr>
          <t xml:space="preserve">
27/08/2020
9,000/-</t>
        </r>
      </text>
    </comment>
    <comment ref="M23" authorId="0">
      <text>
        <r>
          <rPr>
            <b/>
            <sz val="9"/>
            <color indexed="81"/>
            <rFont val="Tahoma"/>
            <family val="2"/>
          </rPr>
          <t>Windows User:</t>
        </r>
        <r>
          <rPr>
            <sz val="9"/>
            <color indexed="81"/>
            <rFont val="Tahoma"/>
            <family val="2"/>
          </rPr>
          <t xml:space="preserve">
27/08/2020
9,000/-</t>
        </r>
      </text>
    </comment>
    <comment ref="O23" authorId="0">
      <text>
        <r>
          <rPr>
            <b/>
            <sz val="9"/>
            <color indexed="81"/>
            <rFont val="Tahoma"/>
            <family val="2"/>
          </rPr>
          <t>Windows User:</t>
        </r>
        <r>
          <rPr>
            <sz val="9"/>
            <color indexed="81"/>
            <rFont val="Tahoma"/>
            <family val="2"/>
          </rPr>
          <t xml:space="preserve">
27/08/2020
9,000/-</t>
        </r>
      </text>
    </comment>
    <comment ref="Q23" authorId="0">
      <text>
        <r>
          <rPr>
            <b/>
            <sz val="9"/>
            <color indexed="81"/>
            <rFont val="Tahoma"/>
            <family val="2"/>
          </rPr>
          <t>Windows User:</t>
        </r>
        <r>
          <rPr>
            <sz val="9"/>
            <color indexed="81"/>
            <rFont val="Tahoma"/>
            <family val="2"/>
          </rPr>
          <t xml:space="preserve">
27/08/2020
9,000/-
06/12/2020
7607
O/Fee With
Oct/20 to Dec/20
Paid in Dec/20</t>
        </r>
      </text>
    </comment>
    <comment ref="T23" authorId="0">
      <text>
        <r>
          <rPr>
            <b/>
            <sz val="9"/>
            <color indexed="81"/>
            <rFont val="Tahoma"/>
            <family val="2"/>
          </rPr>
          <t>Windows User:</t>
        </r>
        <r>
          <rPr>
            <sz val="9"/>
            <color indexed="81"/>
            <rFont val="Tahoma"/>
            <family val="2"/>
          </rPr>
          <t xml:space="preserve">
Less 30% in Tuition fee for Oct/20.</t>
        </r>
      </text>
    </comment>
    <comment ref="U23" authorId="0">
      <text>
        <r>
          <rPr>
            <b/>
            <sz val="9"/>
            <color indexed="81"/>
            <rFont val="Tahoma"/>
            <family val="2"/>
          </rPr>
          <t>Windows User:</t>
        </r>
        <r>
          <rPr>
            <sz val="9"/>
            <color indexed="81"/>
            <rFont val="Tahoma"/>
            <family val="2"/>
          </rPr>
          <t xml:space="preserve">
06/12/2020
7607
O/Fee With
Oct/20 to Dec/20
Padi in Dec/20</t>
        </r>
      </text>
    </comment>
    <comment ref="V23" authorId="0">
      <text>
        <r>
          <rPr>
            <b/>
            <sz val="9"/>
            <color indexed="81"/>
            <rFont val="Tahoma"/>
            <family val="2"/>
          </rPr>
          <t>Windows User:</t>
        </r>
        <r>
          <rPr>
            <sz val="9"/>
            <color indexed="81"/>
            <rFont val="Tahoma"/>
            <family val="2"/>
          </rPr>
          <t xml:space="preserve">
Less 30% in Tuition fee for Oct/20.</t>
        </r>
      </text>
    </comment>
    <comment ref="W23" authorId="0">
      <text>
        <r>
          <rPr>
            <b/>
            <sz val="9"/>
            <color indexed="81"/>
            <rFont val="Tahoma"/>
            <family val="2"/>
          </rPr>
          <t>Windows User:</t>
        </r>
        <r>
          <rPr>
            <sz val="9"/>
            <color indexed="81"/>
            <rFont val="Tahoma"/>
            <family val="2"/>
          </rPr>
          <t xml:space="preserve">
06/12/2020
7607
O/Fee With
Oct/20 to Dec/20
Padi in Dec/20</t>
        </r>
      </text>
    </comment>
    <comment ref="Y23" authorId="0">
      <text>
        <r>
          <rPr>
            <b/>
            <sz val="9"/>
            <color indexed="81"/>
            <rFont val="Tahoma"/>
            <family val="2"/>
          </rPr>
          <t>Windows User:</t>
        </r>
        <r>
          <rPr>
            <sz val="9"/>
            <color indexed="81"/>
            <rFont val="Tahoma"/>
            <family val="2"/>
          </rPr>
          <t xml:space="preserve">
06/12/2020
7607
O/Fee With
Oct/20 to Dec/20</t>
        </r>
      </text>
    </comment>
    <comment ref="AA23" authorId="0">
      <text>
        <r>
          <rPr>
            <b/>
            <sz val="9"/>
            <color indexed="81"/>
            <rFont val="Tahoma"/>
            <family val="2"/>
          </rPr>
          <t>Windows User:</t>
        </r>
        <r>
          <rPr>
            <sz val="9"/>
            <color indexed="81"/>
            <rFont val="Tahoma"/>
            <family val="2"/>
          </rPr>
          <t xml:space="preserve">
27/01/21
7508
Janu + Feb/21
Paid in janu/21</t>
        </r>
      </text>
    </comment>
    <comment ref="AC23" authorId="0">
      <text>
        <r>
          <rPr>
            <b/>
            <sz val="9"/>
            <color indexed="81"/>
            <rFont val="Tahoma"/>
            <family val="2"/>
          </rPr>
          <t>Windows User:</t>
        </r>
        <r>
          <rPr>
            <sz val="9"/>
            <color indexed="81"/>
            <rFont val="Tahoma"/>
            <family val="2"/>
          </rPr>
          <t xml:space="preserve">
27/01/21
7508
Janu + Feb/21
Paid in janu/21</t>
        </r>
      </text>
    </comment>
    <comment ref="AI23" authorId="0">
      <text>
        <r>
          <rPr>
            <b/>
            <sz val="9"/>
            <color indexed="81"/>
            <rFont val="Tahoma"/>
            <family val="2"/>
          </rPr>
          <t>Windows User:</t>
        </r>
        <r>
          <rPr>
            <sz val="9"/>
            <color indexed="81"/>
            <rFont val="Tahoma"/>
            <family val="2"/>
          </rPr>
          <t xml:space="preserve">
06/05/21
7609
</t>
        </r>
      </text>
    </comment>
    <comment ref="AK23" authorId="0">
      <text>
        <r>
          <rPr>
            <b/>
            <sz val="9"/>
            <color indexed="81"/>
            <rFont val="Tahoma"/>
            <family val="2"/>
          </rPr>
          <t>Windows User:</t>
        </r>
        <r>
          <rPr>
            <sz val="9"/>
            <color indexed="81"/>
            <rFont val="Tahoma"/>
            <family val="2"/>
          </rPr>
          <t xml:space="preserve">
05/06/21
7610
</t>
        </r>
      </text>
    </comment>
    <comment ref="K24" authorId="0">
      <text>
        <r>
          <rPr>
            <b/>
            <sz val="9"/>
            <color indexed="81"/>
            <rFont val="Tahoma"/>
            <family val="2"/>
          </rPr>
          <t>Windows User:</t>
        </r>
        <r>
          <rPr>
            <sz val="9"/>
            <color indexed="81"/>
            <rFont val="Tahoma"/>
            <family val="2"/>
          </rPr>
          <t xml:space="preserve">
27/08/2020
9,000/-</t>
        </r>
      </text>
    </comment>
    <comment ref="M24" authorId="0">
      <text>
        <r>
          <rPr>
            <b/>
            <sz val="9"/>
            <color indexed="81"/>
            <rFont val="Tahoma"/>
            <family val="2"/>
          </rPr>
          <t>Windows User:</t>
        </r>
        <r>
          <rPr>
            <sz val="9"/>
            <color indexed="81"/>
            <rFont val="Tahoma"/>
            <family val="2"/>
          </rPr>
          <t xml:space="preserve">
27/08/2020
9,000/-</t>
        </r>
      </text>
    </comment>
    <comment ref="O24" authorId="0">
      <text>
        <r>
          <rPr>
            <b/>
            <sz val="9"/>
            <color indexed="81"/>
            <rFont val="Tahoma"/>
            <family val="2"/>
          </rPr>
          <t>Windows User:</t>
        </r>
        <r>
          <rPr>
            <sz val="9"/>
            <color indexed="81"/>
            <rFont val="Tahoma"/>
            <family val="2"/>
          </rPr>
          <t xml:space="preserve">
27/08/2020
9,000/-</t>
        </r>
      </text>
    </comment>
    <comment ref="Q24" authorId="0">
      <text>
        <r>
          <rPr>
            <b/>
            <sz val="9"/>
            <color indexed="81"/>
            <rFont val="Tahoma"/>
            <family val="2"/>
          </rPr>
          <t>Windows User:</t>
        </r>
        <r>
          <rPr>
            <sz val="9"/>
            <color indexed="81"/>
            <rFont val="Tahoma"/>
            <family val="2"/>
          </rPr>
          <t xml:space="preserve">
27/08/2020
9,000/-
27/01/21
7631
O/fee=6500
Oct=4620
Nov=3880 Due=740
Paid inJanu/21</t>
        </r>
      </text>
    </comment>
    <comment ref="T24" authorId="0">
      <text>
        <r>
          <rPr>
            <b/>
            <sz val="9"/>
            <color indexed="81"/>
            <rFont val="Tahoma"/>
            <family val="2"/>
          </rPr>
          <t>Windows User:</t>
        </r>
        <r>
          <rPr>
            <sz val="9"/>
            <color indexed="81"/>
            <rFont val="Tahoma"/>
            <family val="2"/>
          </rPr>
          <t xml:space="preserve">
Less 30% in Tuition fee for Oct/20.</t>
        </r>
      </text>
    </comment>
    <comment ref="U24" authorId="0">
      <text>
        <r>
          <rPr>
            <b/>
            <sz val="9"/>
            <color indexed="81"/>
            <rFont val="Tahoma"/>
            <family val="2"/>
          </rPr>
          <t>Windows User:</t>
        </r>
        <r>
          <rPr>
            <sz val="9"/>
            <color indexed="81"/>
            <rFont val="Tahoma"/>
            <family val="2"/>
          </rPr>
          <t xml:space="preserve">
27/01/21
7631
O/fee=6500
Oct=4620
Nov=3880 Due=740
Paid inJanu/21</t>
        </r>
      </text>
    </comment>
    <comment ref="V24" authorId="0">
      <text>
        <r>
          <rPr>
            <b/>
            <sz val="9"/>
            <color indexed="81"/>
            <rFont val="Tahoma"/>
            <family val="2"/>
          </rPr>
          <t>Windows User:</t>
        </r>
        <r>
          <rPr>
            <sz val="9"/>
            <color indexed="81"/>
            <rFont val="Tahoma"/>
            <family val="2"/>
          </rPr>
          <t xml:space="preserve">
Less 30% in Tuition fee for Oct/20.</t>
        </r>
      </text>
    </comment>
    <comment ref="W24" authorId="0">
      <text>
        <r>
          <rPr>
            <b/>
            <sz val="9"/>
            <color indexed="81"/>
            <rFont val="Tahoma"/>
            <family val="2"/>
          </rPr>
          <t>Windows User:</t>
        </r>
        <r>
          <rPr>
            <sz val="9"/>
            <color indexed="81"/>
            <rFont val="Tahoma"/>
            <family val="2"/>
          </rPr>
          <t xml:space="preserve">
27/01/21
7631
O/fee=6500
Oct=4620
Nov=3880 Due=740
Paid inJanu/21</t>
        </r>
      </text>
    </comment>
    <comment ref="AA24" authorId="0">
      <text>
        <r>
          <rPr>
            <b/>
            <sz val="9"/>
            <color indexed="81"/>
            <rFont val="Tahoma"/>
            <family val="2"/>
          </rPr>
          <t>Windows User:</t>
        </r>
        <r>
          <rPr>
            <sz val="9"/>
            <color indexed="81"/>
            <rFont val="Tahoma"/>
            <family val="2"/>
          </rPr>
          <t xml:space="preserve">
27/01/21
7631
O/fee=6500
Oct=4620
Nov=3880 Due=740
Paid inJanu/21</t>
        </r>
      </text>
    </comment>
    <comment ref="AK24" authorId="0">
      <text>
        <r>
          <rPr>
            <b/>
            <sz val="9"/>
            <color indexed="81"/>
            <rFont val="Tahoma"/>
            <family val="2"/>
          </rPr>
          <t>Windows User:</t>
        </r>
        <r>
          <rPr>
            <sz val="9"/>
            <color indexed="81"/>
            <rFont val="Tahoma"/>
            <family val="2"/>
          </rPr>
          <t xml:space="preserve">
05/06/21
7632
</t>
        </r>
      </text>
    </comment>
    <comment ref="G25"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Less-1,000/-
.Meeting 20/10/2020</t>
        </r>
      </text>
    </comment>
    <comment ref="K25" authorId="0">
      <text>
        <r>
          <rPr>
            <b/>
            <sz val="9"/>
            <color indexed="81"/>
            <rFont val="Tahoma"/>
            <family val="2"/>
          </rPr>
          <t>Windows User:</t>
        </r>
        <r>
          <rPr>
            <sz val="9"/>
            <color indexed="81"/>
            <rFont val="Tahoma"/>
            <family val="2"/>
          </rPr>
          <t xml:space="preserve">
28/08/2020
2,000/-</t>
        </r>
      </text>
    </comment>
    <comment ref="M25" authorId="0">
      <text>
        <r>
          <rPr>
            <b/>
            <sz val="9"/>
            <color indexed="81"/>
            <rFont val="Tahoma"/>
            <family val="2"/>
          </rPr>
          <t>Windows User:</t>
        </r>
        <r>
          <rPr>
            <sz val="9"/>
            <color indexed="81"/>
            <rFont val="Tahoma"/>
            <family val="2"/>
          </rPr>
          <t xml:space="preserve">
28/08/2020
2,000/-
13.09.2020
7654
S/c=5,000/-
Dev. Fee=500/-
O. fee=8,000/-</t>
        </r>
      </text>
    </comment>
    <comment ref="O25" authorId="0">
      <text>
        <r>
          <rPr>
            <b/>
            <sz val="9"/>
            <color indexed="81"/>
            <rFont val="Tahoma"/>
            <family val="2"/>
          </rPr>
          <t>Windows User:</t>
        </r>
        <r>
          <rPr>
            <sz val="9"/>
            <color indexed="81"/>
            <rFont val="Tahoma"/>
            <family val="2"/>
          </rPr>
          <t xml:space="preserve">
13.09.2020
7654
S/c=5,000/-
Dev. Fee=500/-
O. fee=8,000/-</t>
        </r>
      </text>
    </comment>
    <comment ref="Q25" authorId="0">
      <text>
        <r>
          <rPr>
            <b/>
            <sz val="9"/>
            <color indexed="81"/>
            <rFont val="Tahoma"/>
            <family val="2"/>
          </rPr>
          <t>Windows User:</t>
        </r>
        <r>
          <rPr>
            <sz val="9"/>
            <color indexed="81"/>
            <rFont val="Tahoma"/>
            <family val="2"/>
          </rPr>
          <t xml:space="preserve">
13.09.2020
7654
S/c=5,000/-
Dev. Fee=500/-
O. fee=8,000/-</t>
        </r>
      </text>
    </comment>
    <comment ref="T25" authorId="0">
      <text>
        <r>
          <rPr>
            <b/>
            <sz val="9"/>
            <color indexed="81"/>
            <rFont val="Tahoma"/>
            <family val="2"/>
          </rPr>
          <t>Windows User:</t>
        </r>
        <r>
          <rPr>
            <sz val="9"/>
            <color indexed="81"/>
            <rFont val="Tahoma"/>
            <family val="2"/>
          </rPr>
          <t xml:space="preserve">
Less 30% in Tuition fee for Oct/20.</t>
        </r>
      </text>
    </comment>
    <comment ref="U25" authorId="0">
      <text>
        <r>
          <rPr>
            <b/>
            <sz val="9"/>
            <color indexed="81"/>
            <rFont val="Tahoma"/>
            <family val="2"/>
          </rPr>
          <t>Windows User:</t>
        </r>
        <r>
          <rPr>
            <sz val="9"/>
            <color indexed="81"/>
            <rFont val="Tahoma"/>
            <family val="2"/>
          </rPr>
          <t xml:space="preserve">
26/01/21
8655
Oct to Janu/21
Paid in Janu/21</t>
        </r>
      </text>
    </comment>
    <comment ref="V25" authorId="0">
      <text>
        <r>
          <rPr>
            <b/>
            <sz val="9"/>
            <color indexed="81"/>
            <rFont val="Tahoma"/>
            <family val="2"/>
          </rPr>
          <t>Windows User:</t>
        </r>
        <r>
          <rPr>
            <sz val="9"/>
            <color indexed="81"/>
            <rFont val="Tahoma"/>
            <family val="2"/>
          </rPr>
          <t xml:space="preserve">
Less 30% in Tuition fee for Oct/20.</t>
        </r>
      </text>
    </comment>
    <comment ref="W25" authorId="0">
      <text>
        <r>
          <rPr>
            <b/>
            <sz val="9"/>
            <color indexed="81"/>
            <rFont val="Tahoma"/>
            <family val="2"/>
          </rPr>
          <t>Windows User:</t>
        </r>
        <r>
          <rPr>
            <sz val="9"/>
            <color indexed="81"/>
            <rFont val="Tahoma"/>
            <family val="2"/>
          </rPr>
          <t xml:space="preserve">
26/01/21
8655
Oct to Janu/21
Paid in Janu/21</t>
        </r>
      </text>
    </comment>
    <comment ref="Y25" authorId="0">
      <text>
        <r>
          <rPr>
            <b/>
            <sz val="9"/>
            <color indexed="81"/>
            <rFont val="Tahoma"/>
            <family val="2"/>
          </rPr>
          <t>Windows User:</t>
        </r>
        <r>
          <rPr>
            <sz val="9"/>
            <color indexed="81"/>
            <rFont val="Tahoma"/>
            <family val="2"/>
          </rPr>
          <t xml:space="preserve">
26/01/21
8655
Oct to Janu/21
Paid in Janu/21</t>
        </r>
      </text>
    </comment>
    <comment ref="AA25" authorId="0">
      <text>
        <r>
          <rPr>
            <b/>
            <sz val="9"/>
            <color indexed="81"/>
            <rFont val="Tahoma"/>
            <family val="2"/>
          </rPr>
          <t>Windows User:</t>
        </r>
        <r>
          <rPr>
            <sz val="9"/>
            <color indexed="81"/>
            <rFont val="Tahoma"/>
            <family val="2"/>
          </rPr>
          <t xml:space="preserve">
26/01/21
8655
Oct to Janu/21
Paid in Janu/21</t>
        </r>
      </text>
    </comment>
    <comment ref="AK25" authorId="0">
      <text>
        <r>
          <rPr>
            <b/>
            <sz val="9"/>
            <color indexed="81"/>
            <rFont val="Tahoma"/>
            <family val="2"/>
          </rPr>
          <t>Windows User:</t>
        </r>
        <r>
          <rPr>
            <sz val="9"/>
            <color indexed="81"/>
            <rFont val="Tahoma"/>
            <family val="2"/>
          </rPr>
          <t xml:space="preserve">
06/06/21
7656
10.000/-
Or der by vp sir.</t>
        </r>
      </text>
    </comment>
    <comment ref="K26" authorId="0">
      <text>
        <r>
          <rPr>
            <b/>
            <sz val="9"/>
            <color indexed="81"/>
            <rFont val="Tahoma"/>
            <family val="2"/>
          </rPr>
          <t>Windows User:</t>
        </r>
        <r>
          <rPr>
            <sz val="9"/>
            <color indexed="81"/>
            <rFont val="Tahoma"/>
            <family val="2"/>
          </rPr>
          <t xml:space="preserve">
28/08/2020
2,000/-</t>
        </r>
      </text>
    </comment>
    <comment ref="M26" authorId="0">
      <text>
        <r>
          <rPr>
            <b/>
            <sz val="9"/>
            <color indexed="81"/>
            <rFont val="Tahoma"/>
            <family val="2"/>
          </rPr>
          <t>Windows User:</t>
        </r>
        <r>
          <rPr>
            <sz val="9"/>
            <color indexed="81"/>
            <rFont val="Tahoma"/>
            <family val="2"/>
          </rPr>
          <t xml:space="preserve">
28/08/2020
2,000/-
13.09.2020
1802
S/c=5,000/-
Dev. Fee=500/-
</t>
        </r>
      </text>
    </comment>
    <comment ref="O26" authorId="0">
      <text>
        <r>
          <rPr>
            <b/>
            <sz val="9"/>
            <color indexed="81"/>
            <rFont val="Tahoma"/>
            <family val="2"/>
          </rPr>
          <t>Windows User:</t>
        </r>
        <r>
          <rPr>
            <sz val="9"/>
            <color indexed="81"/>
            <rFont val="Tahoma"/>
            <family val="2"/>
          </rPr>
          <t xml:space="preserve">
13.09.2020
1802
S/c=5,000/-
Dev. Fee=500/-</t>
        </r>
      </text>
    </comment>
    <comment ref="Q26" authorId="0">
      <text>
        <r>
          <rPr>
            <b/>
            <sz val="9"/>
            <color indexed="81"/>
            <rFont val="Tahoma"/>
            <family val="2"/>
          </rPr>
          <t>Windows User:</t>
        </r>
        <r>
          <rPr>
            <sz val="9"/>
            <color indexed="81"/>
            <rFont val="Tahoma"/>
            <family val="2"/>
          </rPr>
          <t xml:space="preserve">
26/01/21
1803
O/fee=8000
Oct to Janu/21
Paid in Janu/21</t>
        </r>
      </text>
    </comment>
    <comment ref="T26" authorId="0">
      <text>
        <r>
          <rPr>
            <b/>
            <sz val="9"/>
            <color indexed="81"/>
            <rFont val="Tahoma"/>
            <family val="2"/>
          </rPr>
          <t>Windows User:</t>
        </r>
        <r>
          <rPr>
            <sz val="9"/>
            <color indexed="81"/>
            <rFont val="Tahoma"/>
            <family val="2"/>
          </rPr>
          <t xml:space="preserve">
Less 30% in Tuition fee for Oct/20.</t>
        </r>
      </text>
    </comment>
    <comment ref="U26" authorId="0">
      <text>
        <r>
          <rPr>
            <b/>
            <sz val="9"/>
            <color indexed="81"/>
            <rFont val="Tahoma"/>
            <family val="2"/>
          </rPr>
          <t>Windows User:</t>
        </r>
        <r>
          <rPr>
            <sz val="9"/>
            <color indexed="81"/>
            <rFont val="Tahoma"/>
            <family val="2"/>
          </rPr>
          <t xml:space="preserve">
26/01/21
1803
O/fee=8000
Oct to Janu/21
Paid in Janu/21</t>
        </r>
      </text>
    </comment>
    <comment ref="V26" authorId="0">
      <text>
        <r>
          <rPr>
            <b/>
            <sz val="9"/>
            <color indexed="81"/>
            <rFont val="Tahoma"/>
            <family val="2"/>
          </rPr>
          <t>Windows User:</t>
        </r>
        <r>
          <rPr>
            <sz val="9"/>
            <color indexed="81"/>
            <rFont val="Tahoma"/>
            <family val="2"/>
          </rPr>
          <t xml:space="preserve">
Less 30% in Tuition fee for Oct/20.</t>
        </r>
      </text>
    </comment>
    <comment ref="W26" authorId="0">
      <text>
        <r>
          <rPr>
            <b/>
            <sz val="9"/>
            <color indexed="81"/>
            <rFont val="Tahoma"/>
            <family val="2"/>
          </rPr>
          <t>Windows User:</t>
        </r>
        <r>
          <rPr>
            <sz val="9"/>
            <color indexed="81"/>
            <rFont val="Tahoma"/>
            <family val="2"/>
          </rPr>
          <t xml:space="preserve">
26/01/21
1803
O/fee=8000
Oct to Janu/21
Paid in Janu/21</t>
        </r>
      </text>
    </comment>
    <comment ref="Y26" authorId="0">
      <text>
        <r>
          <rPr>
            <b/>
            <sz val="9"/>
            <color indexed="81"/>
            <rFont val="Tahoma"/>
            <family val="2"/>
          </rPr>
          <t>Windows User:</t>
        </r>
        <r>
          <rPr>
            <sz val="9"/>
            <color indexed="81"/>
            <rFont val="Tahoma"/>
            <family val="2"/>
          </rPr>
          <t xml:space="preserve">
26/01/21
1803
O/fee=8000
Oct to Janu/21
Paid in Janu/21</t>
        </r>
      </text>
    </comment>
    <comment ref="AA26" authorId="0">
      <text>
        <r>
          <rPr>
            <b/>
            <sz val="9"/>
            <color indexed="81"/>
            <rFont val="Tahoma"/>
            <family val="2"/>
          </rPr>
          <t>Windows User:</t>
        </r>
        <r>
          <rPr>
            <sz val="9"/>
            <color indexed="81"/>
            <rFont val="Tahoma"/>
            <family val="2"/>
          </rPr>
          <t xml:space="preserve">
26/01/21
1803
O/fee=8000
Oct to Janu/21
Paid in Janu/21</t>
        </r>
      </text>
    </comment>
    <comment ref="AC26" authorId="0">
      <text>
        <r>
          <rPr>
            <b/>
            <sz val="9"/>
            <color indexed="81"/>
            <rFont val="Tahoma"/>
            <family val="2"/>
          </rPr>
          <t>Windows User:</t>
        </r>
        <r>
          <rPr>
            <sz val="9"/>
            <color indexed="81"/>
            <rFont val="Tahoma"/>
            <family val="2"/>
          </rPr>
          <t xml:space="preserve">
24/02/21
1804</t>
        </r>
      </text>
    </comment>
    <comment ref="AK26" authorId="0">
      <text>
        <r>
          <rPr>
            <b/>
            <sz val="9"/>
            <color indexed="81"/>
            <rFont val="Tahoma"/>
            <family val="2"/>
          </rPr>
          <t>Windows User:</t>
        </r>
        <r>
          <rPr>
            <sz val="9"/>
            <color indexed="81"/>
            <rFont val="Tahoma"/>
            <family val="2"/>
          </rPr>
          <t xml:space="preserve">
06/06/21
1805
March/21</t>
        </r>
      </text>
    </comment>
    <comment ref="K27" authorId="0">
      <text>
        <r>
          <rPr>
            <b/>
            <sz val="9"/>
            <color indexed="81"/>
            <rFont val="Tahoma"/>
            <family val="2"/>
          </rPr>
          <t>Windows User:</t>
        </r>
        <r>
          <rPr>
            <sz val="9"/>
            <color indexed="81"/>
            <rFont val="Tahoma"/>
            <family val="2"/>
          </rPr>
          <t xml:space="preserve">
28/08/2020
9,000/-</t>
        </r>
      </text>
    </comment>
    <comment ref="M27" authorId="0">
      <text>
        <r>
          <rPr>
            <b/>
            <sz val="9"/>
            <color indexed="81"/>
            <rFont val="Tahoma"/>
            <family val="2"/>
          </rPr>
          <t>Windows User:</t>
        </r>
        <r>
          <rPr>
            <sz val="9"/>
            <color indexed="81"/>
            <rFont val="Tahoma"/>
            <family val="2"/>
          </rPr>
          <t xml:space="preserve">
28/08/2020
9,000/-</t>
        </r>
      </text>
    </comment>
    <comment ref="O27" authorId="0">
      <text>
        <r>
          <rPr>
            <b/>
            <sz val="9"/>
            <color indexed="81"/>
            <rFont val="Tahoma"/>
            <family val="2"/>
          </rPr>
          <t>Windows User:</t>
        </r>
        <r>
          <rPr>
            <sz val="9"/>
            <color indexed="81"/>
            <rFont val="Tahoma"/>
            <family val="2"/>
          </rPr>
          <t xml:space="preserve">
28/08/2020
9,000/-</t>
        </r>
      </text>
    </comment>
    <comment ref="Q27" authorId="0">
      <text>
        <r>
          <rPr>
            <b/>
            <sz val="9"/>
            <color indexed="81"/>
            <rFont val="Tahoma"/>
            <family val="2"/>
          </rPr>
          <t>Windows User:</t>
        </r>
        <r>
          <rPr>
            <sz val="9"/>
            <color indexed="81"/>
            <rFont val="Tahoma"/>
            <family val="2"/>
          </rPr>
          <t xml:space="preserve">
28/08/2020
9,000/-
19.10.2020
1875
Others fee=6,500/-</t>
        </r>
      </text>
    </comment>
    <comment ref="T27" authorId="0">
      <text>
        <r>
          <rPr>
            <b/>
            <sz val="9"/>
            <color indexed="81"/>
            <rFont val="Tahoma"/>
            <family val="2"/>
          </rPr>
          <t>Windows User:</t>
        </r>
        <r>
          <rPr>
            <sz val="9"/>
            <color indexed="81"/>
            <rFont val="Tahoma"/>
            <family val="2"/>
          </rPr>
          <t xml:space="preserve">
Less 30% in Tuition fee for Oct/20.</t>
        </r>
      </text>
    </comment>
    <comment ref="U27" authorId="1">
      <text>
        <r>
          <rPr>
            <b/>
            <sz val="9"/>
            <color indexed="81"/>
            <rFont val="Tahoma"/>
            <family val="2"/>
          </rPr>
          <t>hp:</t>
        </r>
        <r>
          <rPr>
            <sz val="9"/>
            <color indexed="81"/>
            <rFont val="Tahoma"/>
            <family val="2"/>
          </rPr>
          <t xml:space="preserve">
19.10.2020
1875
Others fee=6,500/-
28.10.2020
1876
Oct/20
Less=30%</t>
        </r>
      </text>
    </comment>
    <comment ref="V27" authorId="0">
      <text>
        <r>
          <rPr>
            <b/>
            <sz val="9"/>
            <color indexed="81"/>
            <rFont val="Tahoma"/>
            <family val="2"/>
          </rPr>
          <t>Windows User:</t>
        </r>
        <r>
          <rPr>
            <sz val="9"/>
            <color indexed="81"/>
            <rFont val="Tahoma"/>
            <family val="2"/>
          </rPr>
          <t xml:space="preserve">
Less 30% in Tuition fee for Oct/20.</t>
        </r>
      </text>
    </comment>
    <comment ref="W27" authorId="0">
      <text>
        <r>
          <rPr>
            <b/>
            <sz val="9"/>
            <color indexed="81"/>
            <rFont val="Tahoma"/>
            <family val="2"/>
          </rPr>
          <t>Windows User:</t>
        </r>
        <r>
          <rPr>
            <sz val="9"/>
            <color indexed="81"/>
            <rFont val="Tahoma"/>
            <family val="2"/>
          </rPr>
          <t xml:space="preserve">
26/01/2021
1877
Nov to Janu/21
Paid in Janu/21</t>
        </r>
      </text>
    </comment>
    <comment ref="Y27" authorId="0">
      <text>
        <r>
          <rPr>
            <b/>
            <sz val="9"/>
            <color indexed="81"/>
            <rFont val="Tahoma"/>
            <family val="2"/>
          </rPr>
          <t>Windows User:</t>
        </r>
        <r>
          <rPr>
            <sz val="9"/>
            <color indexed="81"/>
            <rFont val="Tahoma"/>
            <family val="2"/>
          </rPr>
          <t xml:space="preserve">
26/01/2021
1877
Nov to Janu/21
Paid in Janu/21</t>
        </r>
      </text>
    </comment>
    <comment ref="AA27" authorId="0">
      <text>
        <r>
          <rPr>
            <b/>
            <sz val="9"/>
            <color indexed="81"/>
            <rFont val="Tahoma"/>
            <family val="2"/>
          </rPr>
          <t>Windows User:</t>
        </r>
        <r>
          <rPr>
            <sz val="9"/>
            <color indexed="81"/>
            <rFont val="Tahoma"/>
            <family val="2"/>
          </rPr>
          <t xml:space="preserve">
26/01/2021
1877
Nov to Janu/21
Paid in Janu/21</t>
        </r>
      </text>
    </comment>
    <comment ref="AK27" authorId="0">
      <text>
        <r>
          <rPr>
            <b/>
            <sz val="9"/>
            <color indexed="81"/>
            <rFont val="Tahoma"/>
            <family val="2"/>
          </rPr>
          <t>Windows User:</t>
        </r>
        <r>
          <rPr>
            <sz val="9"/>
            <color indexed="81"/>
            <rFont val="Tahoma"/>
            <family val="2"/>
          </rPr>
          <t xml:space="preserve">
06/06/21
1878
Up to May/21</t>
        </r>
      </text>
    </comment>
    <comment ref="K28" authorId="0">
      <text>
        <r>
          <rPr>
            <b/>
            <sz val="9"/>
            <color indexed="81"/>
            <rFont val="Tahoma"/>
            <family val="2"/>
          </rPr>
          <t>Windows User:</t>
        </r>
        <r>
          <rPr>
            <sz val="9"/>
            <color indexed="81"/>
            <rFont val="Tahoma"/>
            <family val="2"/>
          </rPr>
          <t xml:space="preserve">
28/08/2020
9,000/-</t>
        </r>
      </text>
    </comment>
    <comment ref="M28" authorId="0">
      <text>
        <r>
          <rPr>
            <b/>
            <sz val="9"/>
            <color indexed="81"/>
            <rFont val="Tahoma"/>
            <family val="2"/>
          </rPr>
          <t>Windows User:</t>
        </r>
        <r>
          <rPr>
            <sz val="9"/>
            <color indexed="81"/>
            <rFont val="Tahoma"/>
            <family val="2"/>
          </rPr>
          <t xml:space="preserve">
28/08/2020
9,000/-</t>
        </r>
      </text>
    </comment>
    <comment ref="O28" authorId="0">
      <text>
        <r>
          <rPr>
            <b/>
            <sz val="9"/>
            <color indexed="81"/>
            <rFont val="Tahoma"/>
            <family val="2"/>
          </rPr>
          <t>Windows User:</t>
        </r>
        <r>
          <rPr>
            <sz val="9"/>
            <color indexed="81"/>
            <rFont val="Tahoma"/>
            <family val="2"/>
          </rPr>
          <t xml:space="preserve">
28/08/2020
9,000/-</t>
        </r>
      </text>
    </comment>
    <comment ref="Q28" authorId="0">
      <text>
        <r>
          <rPr>
            <b/>
            <sz val="9"/>
            <color indexed="81"/>
            <rFont val="Tahoma"/>
            <family val="2"/>
          </rPr>
          <t>Windows User:</t>
        </r>
        <r>
          <rPr>
            <sz val="9"/>
            <color indexed="81"/>
            <rFont val="Tahoma"/>
            <family val="2"/>
          </rPr>
          <t xml:space="preserve">
28/08/2020
9,000/-
29/12/2020
915
Oct + Nov/20
O/fee2500 Due=4,000
Paid in Dec/20</t>
        </r>
      </text>
    </comment>
    <comment ref="T28" authorId="0">
      <text>
        <r>
          <rPr>
            <b/>
            <sz val="9"/>
            <color indexed="81"/>
            <rFont val="Tahoma"/>
            <family val="2"/>
          </rPr>
          <t>Windows User:</t>
        </r>
        <r>
          <rPr>
            <sz val="9"/>
            <color indexed="81"/>
            <rFont val="Tahoma"/>
            <family val="2"/>
          </rPr>
          <t xml:space="preserve">
Less 30% in Tuition fee for Oct/20.</t>
        </r>
      </text>
    </comment>
    <comment ref="U28" authorId="0">
      <text>
        <r>
          <rPr>
            <b/>
            <sz val="9"/>
            <color indexed="81"/>
            <rFont val="Tahoma"/>
            <family val="2"/>
          </rPr>
          <t>Windows User:</t>
        </r>
        <r>
          <rPr>
            <sz val="9"/>
            <color indexed="81"/>
            <rFont val="Tahoma"/>
            <family val="2"/>
          </rPr>
          <t xml:space="preserve">
29/12/2020
915
Oct + Nov/20
O/fee2500 Due=4,000
Paid in Dec/20</t>
        </r>
      </text>
    </comment>
    <comment ref="V28" authorId="0">
      <text>
        <r>
          <rPr>
            <b/>
            <sz val="9"/>
            <color indexed="81"/>
            <rFont val="Tahoma"/>
            <family val="2"/>
          </rPr>
          <t>Windows User:</t>
        </r>
        <r>
          <rPr>
            <sz val="9"/>
            <color indexed="81"/>
            <rFont val="Tahoma"/>
            <family val="2"/>
          </rPr>
          <t xml:space="preserve">
Less 30% in Tuition fee for Oct/20.</t>
        </r>
      </text>
    </comment>
    <comment ref="W28" authorId="0">
      <text>
        <r>
          <rPr>
            <b/>
            <sz val="9"/>
            <color indexed="81"/>
            <rFont val="Tahoma"/>
            <family val="2"/>
          </rPr>
          <t>Windows User:</t>
        </r>
        <r>
          <rPr>
            <sz val="9"/>
            <color indexed="81"/>
            <rFont val="Tahoma"/>
            <family val="2"/>
          </rPr>
          <t xml:space="preserve">
29/12/2020
915
Oct + Nov/20
O/fee2500 Due=4,000
Paid in Dec/20</t>
        </r>
      </text>
    </comment>
    <comment ref="Y28" authorId="0">
      <text>
        <r>
          <rPr>
            <b/>
            <sz val="9"/>
            <color indexed="81"/>
            <rFont val="Tahoma"/>
            <family val="2"/>
          </rPr>
          <t>Windows User:</t>
        </r>
        <r>
          <rPr>
            <sz val="9"/>
            <color indexed="81"/>
            <rFont val="Tahoma"/>
            <family val="2"/>
          </rPr>
          <t xml:space="preserve">
29/12/2020
915
Oct + Nov/20
O/fee2500 Due=4,000
Paid in Dec/20
26/01/2021
916
Dec + Janu/21
Psaid in Janu/21</t>
        </r>
      </text>
    </comment>
    <comment ref="AA28" authorId="0">
      <text>
        <r>
          <rPr>
            <b/>
            <sz val="9"/>
            <color indexed="81"/>
            <rFont val="Tahoma"/>
            <family val="2"/>
          </rPr>
          <t>Windows User:</t>
        </r>
        <r>
          <rPr>
            <sz val="9"/>
            <color indexed="81"/>
            <rFont val="Tahoma"/>
            <family val="2"/>
          </rPr>
          <t xml:space="preserve">
26/01/2021
916
Dec + Janu/21
Psaid in Janu/21</t>
        </r>
      </text>
    </comment>
    <comment ref="AK28" authorId="0">
      <text>
        <r>
          <rPr>
            <b/>
            <sz val="9"/>
            <color indexed="81"/>
            <rFont val="Tahoma"/>
            <family val="2"/>
          </rPr>
          <t>Windows User:</t>
        </r>
        <r>
          <rPr>
            <sz val="9"/>
            <color indexed="81"/>
            <rFont val="Tahoma"/>
            <family val="2"/>
          </rPr>
          <t xml:space="preserve">
06/06/21
917
10,000/-</t>
        </r>
      </text>
    </comment>
    <comment ref="K29" authorId="0">
      <text>
        <r>
          <rPr>
            <b/>
            <sz val="9"/>
            <color indexed="81"/>
            <rFont val="Tahoma"/>
            <family val="2"/>
          </rPr>
          <t>Windows User:</t>
        </r>
        <r>
          <rPr>
            <sz val="9"/>
            <color indexed="81"/>
            <rFont val="Tahoma"/>
            <family val="2"/>
          </rPr>
          <t xml:space="preserve">
29/08/2020
9,000/-</t>
        </r>
      </text>
    </comment>
    <comment ref="M29" authorId="0">
      <text>
        <r>
          <rPr>
            <b/>
            <sz val="9"/>
            <color indexed="81"/>
            <rFont val="Tahoma"/>
            <family val="2"/>
          </rPr>
          <t>Windows User:</t>
        </r>
        <r>
          <rPr>
            <sz val="9"/>
            <color indexed="81"/>
            <rFont val="Tahoma"/>
            <family val="2"/>
          </rPr>
          <t xml:space="preserve">
29/08/2020
9,000/-</t>
        </r>
      </text>
    </comment>
    <comment ref="O29" authorId="0">
      <text>
        <r>
          <rPr>
            <b/>
            <sz val="9"/>
            <color indexed="81"/>
            <rFont val="Tahoma"/>
            <family val="2"/>
          </rPr>
          <t>Windows User:</t>
        </r>
        <r>
          <rPr>
            <sz val="9"/>
            <color indexed="81"/>
            <rFont val="Tahoma"/>
            <family val="2"/>
          </rPr>
          <t xml:space="preserve">
29/08/2020
9,000/-</t>
        </r>
      </text>
    </comment>
    <comment ref="Q29" authorId="0">
      <text>
        <r>
          <rPr>
            <b/>
            <sz val="9"/>
            <color indexed="81"/>
            <rFont val="Tahoma"/>
            <family val="2"/>
          </rPr>
          <t>Windows User:</t>
        </r>
        <r>
          <rPr>
            <sz val="9"/>
            <color indexed="81"/>
            <rFont val="Tahoma"/>
            <family val="2"/>
          </rPr>
          <t xml:space="preserve">
29/08/2020
9,000/-
09/11/2020
1060
O/fee=6,500/-
Paid to Nov/2020</t>
        </r>
      </text>
    </comment>
    <comment ref="T29" authorId="0">
      <text>
        <r>
          <rPr>
            <b/>
            <sz val="9"/>
            <color indexed="81"/>
            <rFont val="Tahoma"/>
            <family val="2"/>
          </rPr>
          <t>Windows User:</t>
        </r>
        <r>
          <rPr>
            <sz val="9"/>
            <color indexed="81"/>
            <rFont val="Tahoma"/>
            <family val="2"/>
          </rPr>
          <t xml:space="preserve">
Less 30% in Tuition fee for Oct/20.</t>
        </r>
      </text>
    </comment>
    <comment ref="U29" authorId="0">
      <text>
        <r>
          <rPr>
            <b/>
            <sz val="9"/>
            <color indexed="81"/>
            <rFont val="Tahoma"/>
            <family val="2"/>
          </rPr>
          <t>Windows User:</t>
        </r>
        <r>
          <rPr>
            <sz val="9"/>
            <color indexed="81"/>
            <rFont val="Tahoma"/>
            <family val="2"/>
          </rPr>
          <t xml:space="preserve">
27/01/21
1061
Oct to Dec/20
Paid in janu/21</t>
        </r>
      </text>
    </comment>
    <comment ref="V29" authorId="0">
      <text>
        <r>
          <rPr>
            <b/>
            <sz val="9"/>
            <color indexed="81"/>
            <rFont val="Tahoma"/>
            <family val="2"/>
          </rPr>
          <t>Windows User:</t>
        </r>
        <r>
          <rPr>
            <sz val="9"/>
            <color indexed="81"/>
            <rFont val="Tahoma"/>
            <family val="2"/>
          </rPr>
          <t xml:space="preserve">
Less 30% in Tuition fee for Oct/20.</t>
        </r>
      </text>
    </comment>
    <comment ref="W29" authorId="0">
      <text>
        <r>
          <rPr>
            <b/>
            <sz val="9"/>
            <color indexed="81"/>
            <rFont val="Tahoma"/>
            <family val="2"/>
          </rPr>
          <t>Windows User:</t>
        </r>
        <r>
          <rPr>
            <sz val="9"/>
            <color indexed="81"/>
            <rFont val="Tahoma"/>
            <family val="2"/>
          </rPr>
          <t xml:space="preserve">
09/11/2020
1060
O/fee
27/01/21
1061
Oct to Dec/20
Paid in janu/21</t>
        </r>
      </text>
    </comment>
    <comment ref="Y29" authorId="0">
      <text>
        <r>
          <rPr>
            <b/>
            <sz val="9"/>
            <color indexed="81"/>
            <rFont val="Tahoma"/>
            <family val="2"/>
          </rPr>
          <t>Windows User:</t>
        </r>
        <r>
          <rPr>
            <sz val="9"/>
            <color indexed="81"/>
            <rFont val="Tahoma"/>
            <family val="2"/>
          </rPr>
          <t xml:space="preserve">
27/01/21
1061
Oct to Dec/20
Paid in janu/21</t>
        </r>
      </text>
    </comment>
    <comment ref="AA29" authorId="0">
      <text>
        <r>
          <rPr>
            <b/>
            <sz val="9"/>
            <color indexed="81"/>
            <rFont val="Tahoma"/>
            <family val="2"/>
          </rPr>
          <t>Windows User:</t>
        </r>
        <r>
          <rPr>
            <sz val="9"/>
            <color indexed="81"/>
            <rFont val="Tahoma"/>
            <family val="2"/>
          </rPr>
          <t xml:space="preserve">
27/01/21
1061
Oct to Dec/20
Paid in janu/21</t>
        </r>
      </text>
    </comment>
    <comment ref="AI29" authorId="0">
      <text>
        <r>
          <rPr>
            <b/>
            <sz val="9"/>
            <color indexed="81"/>
            <rFont val="Tahoma"/>
            <family val="2"/>
          </rPr>
          <t>Windows User:</t>
        </r>
        <r>
          <rPr>
            <sz val="9"/>
            <color indexed="81"/>
            <rFont val="Tahoma"/>
            <family val="2"/>
          </rPr>
          <t xml:space="preserve">
04/05/21
1062
Janu + Deb/21</t>
        </r>
      </text>
    </comment>
    <comment ref="AK29" authorId="0">
      <text>
        <r>
          <rPr>
            <b/>
            <sz val="9"/>
            <color indexed="81"/>
            <rFont val="Tahoma"/>
            <family val="2"/>
          </rPr>
          <t>Windows User:</t>
        </r>
        <r>
          <rPr>
            <sz val="9"/>
            <color indexed="81"/>
            <rFont val="Tahoma"/>
            <family val="2"/>
          </rPr>
          <t xml:space="preserve">
07/06/21
1063
</t>
        </r>
      </text>
    </comment>
    <comment ref="K30" authorId="0">
      <text>
        <r>
          <rPr>
            <b/>
            <sz val="9"/>
            <color indexed="81"/>
            <rFont val="Tahoma"/>
            <family val="2"/>
          </rPr>
          <t>Windows User:</t>
        </r>
        <r>
          <rPr>
            <sz val="9"/>
            <color indexed="81"/>
            <rFont val="Tahoma"/>
            <family val="2"/>
          </rPr>
          <t xml:space="preserve">
29/08/2020
15,500/-</t>
        </r>
      </text>
    </comment>
    <comment ref="M30" authorId="0">
      <text>
        <r>
          <rPr>
            <b/>
            <sz val="9"/>
            <color indexed="81"/>
            <rFont val="Tahoma"/>
            <family val="2"/>
          </rPr>
          <t>Windows User:</t>
        </r>
        <r>
          <rPr>
            <sz val="9"/>
            <color indexed="81"/>
            <rFont val="Tahoma"/>
            <family val="2"/>
          </rPr>
          <t xml:space="preserve">
29/08/2020
15,500/-</t>
        </r>
      </text>
    </comment>
    <comment ref="O30" authorId="0">
      <text>
        <r>
          <rPr>
            <b/>
            <sz val="9"/>
            <color indexed="81"/>
            <rFont val="Tahoma"/>
            <family val="2"/>
          </rPr>
          <t>Windows User:</t>
        </r>
        <r>
          <rPr>
            <sz val="9"/>
            <color indexed="81"/>
            <rFont val="Tahoma"/>
            <family val="2"/>
          </rPr>
          <t xml:space="preserve">
29/08/2020
15,500/-</t>
        </r>
      </text>
    </comment>
    <comment ref="Q30" authorId="0">
      <text>
        <r>
          <rPr>
            <b/>
            <sz val="9"/>
            <color indexed="81"/>
            <rFont val="Tahoma"/>
            <family val="2"/>
          </rPr>
          <t>Windows User:</t>
        </r>
        <r>
          <rPr>
            <sz val="9"/>
            <color indexed="81"/>
            <rFont val="Tahoma"/>
            <family val="2"/>
          </rPr>
          <t xml:space="preserve">
29/08/2020
15,500/-</t>
        </r>
      </text>
    </comment>
    <comment ref="T30" authorId="0">
      <text>
        <r>
          <rPr>
            <b/>
            <sz val="9"/>
            <color indexed="81"/>
            <rFont val="Tahoma"/>
            <family val="2"/>
          </rPr>
          <t>Windows User:</t>
        </r>
        <r>
          <rPr>
            <sz val="9"/>
            <color indexed="81"/>
            <rFont val="Tahoma"/>
            <family val="2"/>
          </rPr>
          <t xml:space="preserve">
Less 30% in Tuition fee for Oct/20.</t>
        </r>
      </text>
    </comment>
    <comment ref="U30" authorId="0">
      <text>
        <r>
          <rPr>
            <b/>
            <sz val="9"/>
            <color indexed="81"/>
            <rFont val="Tahoma"/>
            <family val="2"/>
          </rPr>
          <t>Windows User:</t>
        </r>
        <r>
          <rPr>
            <sz val="9"/>
            <color indexed="81"/>
            <rFont val="Tahoma"/>
            <family val="2"/>
          </rPr>
          <t xml:space="preserve">
27/01/21
675
Oct to Janu/21
Paid in janu/21</t>
        </r>
      </text>
    </comment>
    <comment ref="V30" authorId="0">
      <text>
        <r>
          <rPr>
            <b/>
            <sz val="9"/>
            <color indexed="81"/>
            <rFont val="Tahoma"/>
            <family val="2"/>
          </rPr>
          <t>Windows User:</t>
        </r>
        <r>
          <rPr>
            <sz val="9"/>
            <color indexed="81"/>
            <rFont val="Tahoma"/>
            <family val="2"/>
          </rPr>
          <t xml:space="preserve">
Less 30% in Tuition fee for Oct/20.</t>
        </r>
      </text>
    </comment>
    <comment ref="W30" authorId="0">
      <text>
        <r>
          <rPr>
            <b/>
            <sz val="9"/>
            <color indexed="81"/>
            <rFont val="Tahoma"/>
            <family val="2"/>
          </rPr>
          <t>Windows User:</t>
        </r>
        <r>
          <rPr>
            <sz val="9"/>
            <color indexed="81"/>
            <rFont val="Tahoma"/>
            <family val="2"/>
          </rPr>
          <t xml:space="preserve">
27/01/21
675
Oct to Janu/21
Paid in janu/21</t>
        </r>
      </text>
    </comment>
    <comment ref="Y30" authorId="0">
      <text>
        <r>
          <rPr>
            <b/>
            <sz val="9"/>
            <color indexed="81"/>
            <rFont val="Tahoma"/>
            <family val="2"/>
          </rPr>
          <t>Windows User:</t>
        </r>
        <r>
          <rPr>
            <sz val="9"/>
            <color indexed="81"/>
            <rFont val="Tahoma"/>
            <family val="2"/>
          </rPr>
          <t xml:space="preserve">
27/01/21
675
Oct to Janu/21
Paid in janu/21</t>
        </r>
      </text>
    </comment>
    <comment ref="AA30" authorId="0">
      <text>
        <r>
          <rPr>
            <b/>
            <sz val="9"/>
            <color indexed="81"/>
            <rFont val="Tahoma"/>
            <family val="2"/>
          </rPr>
          <t>Windows User:</t>
        </r>
        <r>
          <rPr>
            <sz val="9"/>
            <color indexed="81"/>
            <rFont val="Tahoma"/>
            <family val="2"/>
          </rPr>
          <t xml:space="preserve">
27/01/21
675
Oct to Janu/21
Paid in janu/21</t>
        </r>
      </text>
    </comment>
    <comment ref="AK30" authorId="0">
      <text>
        <r>
          <rPr>
            <b/>
            <sz val="9"/>
            <color indexed="81"/>
            <rFont val="Tahoma"/>
            <family val="2"/>
          </rPr>
          <t>Windows User:</t>
        </r>
        <r>
          <rPr>
            <sz val="9"/>
            <color indexed="81"/>
            <rFont val="Tahoma"/>
            <family val="2"/>
          </rPr>
          <t xml:space="preserve">
07/06/21
676
Up to June/21</t>
        </r>
      </text>
    </comment>
    <comment ref="K31" authorId="0">
      <text>
        <r>
          <rPr>
            <b/>
            <sz val="9"/>
            <color indexed="81"/>
            <rFont val="Tahoma"/>
            <family val="2"/>
          </rPr>
          <t>Windows User:</t>
        </r>
        <r>
          <rPr>
            <sz val="9"/>
            <color indexed="81"/>
            <rFont val="Tahoma"/>
            <family val="2"/>
          </rPr>
          <t xml:space="preserve">
29/08/2020
9,000/-</t>
        </r>
      </text>
    </comment>
    <comment ref="M31" authorId="0">
      <text>
        <r>
          <rPr>
            <b/>
            <sz val="9"/>
            <color indexed="81"/>
            <rFont val="Tahoma"/>
            <family val="2"/>
          </rPr>
          <t>Windows User:</t>
        </r>
        <r>
          <rPr>
            <sz val="9"/>
            <color indexed="81"/>
            <rFont val="Tahoma"/>
            <family val="2"/>
          </rPr>
          <t xml:space="preserve">
29/08/2020
9,000/-</t>
        </r>
      </text>
    </comment>
    <comment ref="O31" authorId="0">
      <text>
        <r>
          <rPr>
            <b/>
            <sz val="9"/>
            <color indexed="81"/>
            <rFont val="Tahoma"/>
            <family val="2"/>
          </rPr>
          <t>Windows User:</t>
        </r>
        <r>
          <rPr>
            <sz val="9"/>
            <color indexed="81"/>
            <rFont val="Tahoma"/>
            <family val="2"/>
          </rPr>
          <t xml:space="preserve">
29/08/2020
9,000/-</t>
        </r>
      </text>
    </comment>
    <comment ref="Q31" authorId="0">
      <text>
        <r>
          <rPr>
            <b/>
            <sz val="9"/>
            <color indexed="81"/>
            <rFont val="Tahoma"/>
            <family val="2"/>
          </rPr>
          <t>Windows User:</t>
        </r>
        <r>
          <rPr>
            <sz val="9"/>
            <color indexed="81"/>
            <rFont val="Tahoma"/>
            <family val="2"/>
          </rPr>
          <t xml:space="preserve">
29/08/2020
9,000/-
26/01/21
699
O/fee=6500
Oct to Janu/21
Paid in Janu/21</t>
        </r>
      </text>
    </comment>
    <comment ref="T31" authorId="0">
      <text>
        <r>
          <rPr>
            <b/>
            <sz val="9"/>
            <color indexed="81"/>
            <rFont val="Tahoma"/>
            <family val="2"/>
          </rPr>
          <t>Windows User:</t>
        </r>
        <r>
          <rPr>
            <sz val="9"/>
            <color indexed="81"/>
            <rFont val="Tahoma"/>
            <family val="2"/>
          </rPr>
          <t xml:space="preserve">
Less 30% in Tuition fee for Oct/20.</t>
        </r>
      </text>
    </comment>
    <comment ref="U31" authorId="0">
      <text>
        <r>
          <rPr>
            <b/>
            <sz val="9"/>
            <color indexed="81"/>
            <rFont val="Tahoma"/>
            <family val="2"/>
          </rPr>
          <t>Windows User:</t>
        </r>
        <r>
          <rPr>
            <sz val="9"/>
            <color indexed="81"/>
            <rFont val="Tahoma"/>
            <family val="2"/>
          </rPr>
          <t xml:space="preserve">
26/01/21
699
O/fee=6500
Oct to Janu/21
Paid in Janu/21</t>
        </r>
      </text>
    </comment>
    <comment ref="V31" authorId="0">
      <text>
        <r>
          <rPr>
            <b/>
            <sz val="9"/>
            <color indexed="81"/>
            <rFont val="Tahoma"/>
            <family val="2"/>
          </rPr>
          <t>Windows User:</t>
        </r>
        <r>
          <rPr>
            <sz val="9"/>
            <color indexed="81"/>
            <rFont val="Tahoma"/>
            <family val="2"/>
          </rPr>
          <t xml:space="preserve">
Less 30% in Tuition fee for Oct/20.</t>
        </r>
      </text>
    </comment>
    <comment ref="W31" authorId="0">
      <text>
        <r>
          <rPr>
            <b/>
            <sz val="9"/>
            <color indexed="81"/>
            <rFont val="Tahoma"/>
            <family val="2"/>
          </rPr>
          <t>Windows User:</t>
        </r>
        <r>
          <rPr>
            <sz val="9"/>
            <color indexed="81"/>
            <rFont val="Tahoma"/>
            <family val="2"/>
          </rPr>
          <t xml:space="preserve">
26/01/21
699
O/fee=6500
Oct to Janu/21
Paid in Janu/21</t>
        </r>
      </text>
    </comment>
    <comment ref="Y31" authorId="0">
      <text>
        <r>
          <rPr>
            <b/>
            <sz val="9"/>
            <color indexed="81"/>
            <rFont val="Tahoma"/>
            <family val="2"/>
          </rPr>
          <t>Windows User:</t>
        </r>
        <r>
          <rPr>
            <sz val="9"/>
            <color indexed="81"/>
            <rFont val="Tahoma"/>
            <family val="2"/>
          </rPr>
          <t xml:space="preserve">
26/01/21
699
O/fee=6500
Oct to Janu/21
Paid in Janu/21</t>
        </r>
      </text>
    </comment>
    <comment ref="AA31" authorId="0">
      <text>
        <r>
          <rPr>
            <b/>
            <sz val="9"/>
            <color indexed="81"/>
            <rFont val="Tahoma"/>
            <family val="2"/>
          </rPr>
          <t>Windows User:</t>
        </r>
        <r>
          <rPr>
            <sz val="9"/>
            <color indexed="81"/>
            <rFont val="Tahoma"/>
            <family val="2"/>
          </rPr>
          <t xml:space="preserve">
26/01/21
699
O/fee=6500
Oct to Janu/21
Paid in Janu/21</t>
        </r>
      </text>
    </comment>
    <comment ref="AC31" authorId="0">
      <text>
        <r>
          <rPr>
            <b/>
            <sz val="9"/>
            <color indexed="81"/>
            <rFont val="Tahoma"/>
            <family val="2"/>
          </rPr>
          <t>Windows User:</t>
        </r>
        <r>
          <rPr>
            <sz val="9"/>
            <color indexed="81"/>
            <rFont val="Tahoma"/>
            <family val="2"/>
          </rPr>
          <t xml:space="preserve">
10/02/21
700</t>
        </r>
      </text>
    </comment>
    <comment ref="AK31" authorId="0">
      <text>
        <r>
          <rPr>
            <b/>
            <sz val="9"/>
            <color indexed="81"/>
            <rFont val="Tahoma"/>
            <family val="2"/>
          </rPr>
          <t>Windows User:</t>
        </r>
        <r>
          <rPr>
            <sz val="9"/>
            <color indexed="81"/>
            <rFont val="Tahoma"/>
            <family val="2"/>
          </rPr>
          <t xml:space="preserve">
07/06/21
701</t>
        </r>
      </text>
    </comment>
    <comment ref="B32" authorId="0">
      <text>
        <r>
          <rPr>
            <b/>
            <sz val="9"/>
            <color indexed="81"/>
            <rFont val="Tahoma"/>
            <family val="2"/>
          </rPr>
          <t xml:space="preserve">Windows User:
</t>
        </r>
        <r>
          <rPr>
            <sz val="9"/>
            <color indexed="81"/>
            <rFont val="Tahoma"/>
            <family val="2"/>
          </rPr>
          <t>Tommorow may  be Half</t>
        </r>
        <r>
          <rPr>
            <sz val="9"/>
            <color indexed="81"/>
            <rFont val="Tahoma"/>
            <family val="2"/>
          </rPr>
          <t xml:space="preserve">
free 
By Munna &amp; Bijoy sir</t>
        </r>
      </text>
    </comment>
    <comment ref="G32" authorId="0">
      <text>
        <r>
          <rPr>
            <b/>
            <sz val="9"/>
            <color indexed="81"/>
            <rFont val="Tahoma"/>
            <family val="2"/>
          </rPr>
          <t>Windows User:</t>
        </r>
        <r>
          <rPr>
            <sz val="9"/>
            <color indexed="81"/>
            <rFont val="Tahoma"/>
            <family val="2"/>
          </rPr>
          <t xml:space="preserve">
Less-1,000/-</t>
        </r>
      </text>
    </comment>
    <comment ref="K32" authorId="0">
      <text>
        <r>
          <rPr>
            <b/>
            <sz val="9"/>
            <color indexed="81"/>
            <rFont val="Tahoma"/>
            <family val="2"/>
          </rPr>
          <t>Windows User:</t>
        </r>
        <r>
          <rPr>
            <sz val="9"/>
            <color indexed="81"/>
            <rFont val="Tahoma"/>
            <family val="2"/>
          </rPr>
          <t xml:space="preserve">
29/08/2020
9,000/-</t>
        </r>
      </text>
    </comment>
    <comment ref="M32" authorId="0">
      <text>
        <r>
          <rPr>
            <b/>
            <sz val="9"/>
            <color indexed="81"/>
            <rFont val="Tahoma"/>
            <family val="2"/>
          </rPr>
          <t>Windows User:</t>
        </r>
        <r>
          <rPr>
            <sz val="9"/>
            <color indexed="81"/>
            <rFont val="Tahoma"/>
            <family val="2"/>
          </rPr>
          <t xml:space="preserve">
29/08/2020
9,000/-</t>
        </r>
      </text>
    </comment>
    <comment ref="O32" authorId="0">
      <text>
        <r>
          <rPr>
            <b/>
            <sz val="9"/>
            <color indexed="81"/>
            <rFont val="Tahoma"/>
            <family val="2"/>
          </rPr>
          <t>Windows User:</t>
        </r>
        <r>
          <rPr>
            <sz val="9"/>
            <color indexed="81"/>
            <rFont val="Tahoma"/>
            <family val="2"/>
          </rPr>
          <t xml:space="preserve">
29/08/2020
9,000/-</t>
        </r>
      </text>
    </comment>
    <comment ref="Q32" authorId="0">
      <text>
        <r>
          <rPr>
            <b/>
            <sz val="9"/>
            <color indexed="81"/>
            <rFont val="Tahoma"/>
            <family val="2"/>
          </rPr>
          <t>Windows User:</t>
        </r>
        <r>
          <rPr>
            <sz val="9"/>
            <color indexed="81"/>
            <rFont val="Tahoma"/>
            <family val="2"/>
          </rPr>
          <t xml:space="preserve">
29/08/2020
9,000/-
27/01/21
819
O/fee6500
Paid in Janu/21</t>
        </r>
      </text>
    </comment>
    <comment ref="T32" authorId="0">
      <text>
        <r>
          <rPr>
            <b/>
            <sz val="9"/>
            <color indexed="81"/>
            <rFont val="Tahoma"/>
            <family val="2"/>
          </rPr>
          <t>Windows User:</t>
        </r>
        <r>
          <rPr>
            <sz val="9"/>
            <color indexed="81"/>
            <rFont val="Tahoma"/>
            <family val="2"/>
          </rPr>
          <t xml:space="preserve">
Less 30% in Tuition fee for Oct/20.</t>
        </r>
      </text>
    </comment>
    <comment ref="V32" authorId="0">
      <text>
        <r>
          <rPr>
            <b/>
            <sz val="9"/>
            <color indexed="81"/>
            <rFont val="Tahoma"/>
            <family val="2"/>
          </rPr>
          <t>Windows User:</t>
        </r>
        <r>
          <rPr>
            <sz val="9"/>
            <color indexed="81"/>
            <rFont val="Tahoma"/>
            <family val="2"/>
          </rPr>
          <t xml:space="preserve">
Less 30% in Tuition fee for Oct/20.</t>
        </r>
      </text>
    </comment>
    <comment ref="AA32" authorId="0">
      <text>
        <r>
          <rPr>
            <b/>
            <sz val="9"/>
            <color indexed="81"/>
            <rFont val="Tahoma"/>
            <family val="2"/>
          </rPr>
          <t>Windows User:</t>
        </r>
        <r>
          <rPr>
            <sz val="9"/>
            <color indexed="81"/>
            <rFont val="Tahoma"/>
            <family val="2"/>
          </rPr>
          <t xml:space="preserve">
27/01/21
819/820
O/fee6500
Paid in Janu/21
</t>
        </r>
      </text>
    </comment>
    <comment ref="K33" authorId="0">
      <text>
        <r>
          <rPr>
            <b/>
            <sz val="9"/>
            <color indexed="81"/>
            <rFont val="Tahoma"/>
            <family val="2"/>
          </rPr>
          <t>Windows User:</t>
        </r>
        <r>
          <rPr>
            <sz val="9"/>
            <color indexed="81"/>
            <rFont val="Tahoma"/>
            <family val="2"/>
          </rPr>
          <t xml:space="preserve">
29/08/2020
9,000/-</t>
        </r>
      </text>
    </comment>
    <comment ref="M33" authorId="0">
      <text>
        <r>
          <rPr>
            <b/>
            <sz val="9"/>
            <color indexed="81"/>
            <rFont val="Tahoma"/>
            <family val="2"/>
          </rPr>
          <t>Windows User:</t>
        </r>
        <r>
          <rPr>
            <sz val="9"/>
            <color indexed="81"/>
            <rFont val="Tahoma"/>
            <family val="2"/>
          </rPr>
          <t xml:space="preserve">
29/08/2020
9,000/-</t>
        </r>
      </text>
    </comment>
    <comment ref="O33" authorId="0">
      <text>
        <r>
          <rPr>
            <b/>
            <sz val="9"/>
            <color indexed="81"/>
            <rFont val="Tahoma"/>
            <family val="2"/>
          </rPr>
          <t>Windows User:</t>
        </r>
        <r>
          <rPr>
            <sz val="9"/>
            <color indexed="81"/>
            <rFont val="Tahoma"/>
            <family val="2"/>
          </rPr>
          <t xml:space="preserve">
29/08/2020
9,000/-</t>
        </r>
      </text>
    </comment>
    <comment ref="Q33" authorId="0">
      <text>
        <r>
          <rPr>
            <b/>
            <sz val="9"/>
            <color indexed="81"/>
            <rFont val="Tahoma"/>
            <family val="2"/>
          </rPr>
          <t>Windows User:</t>
        </r>
        <r>
          <rPr>
            <sz val="9"/>
            <color indexed="81"/>
            <rFont val="Tahoma"/>
            <family val="2"/>
          </rPr>
          <t xml:space="preserve">
29/08/2020
9,000/-
04/01/20210
By bkash
C=15000
O/fee=6500
Oct=4340
Nov=4160 Due=180
Paid in Janu/21</t>
        </r>
      </text>
    </comment>
    <comment ref="T33" authorId="0">
      <text>
        <r>
          <rPr>
            <b/>
            <sz val="9"/>
            <color indexed="81"/>
            <rFont val="Tahoma"/>
            <family val="2"/>
          </rPr>
          <t>Windows User:</t>
        </r>
        <r>
          <rPr>
            <sz val="9"/>
            <color indexed="81"/>
            <rFont val="Tahoma"/>
            <family val="2"/>
          </rPr>
          <t xml:space="preserve">
Less 30% in Tuition fee for Oct/20.</t>
        </r>
      </text>
    </comment>
    <comment ref="U33" authorId="0">
      <text>
        <r>
          <rPr>
            <b/>
            <sz val="9"/>
            <color indexed="81"/>
            <rFont val="Tahoma"/>
            <family val="2"/>
          </rPr>
          <t>Windows User:</t>
        </r>
        <r>
          <rPr>
            <sz val="9"/>
            <color indexed="81"/>
            <rFont val="Tahoma"/>
            <family val="2"/>
          </rPr>
          <t xml:space="preserve">
04/01/20210
By bkash
C=15000
O/fee=6500
Oct=4340
Nov=4160 Due=180
Paid in Janu/21</t>
        </r>
      </text>
    </comment>
    <comment ref="V33" authorId="0">
      <text>
        <r>
          <rPr>
            <b/>
            <sz val="9"/>
            <color indexed="81"/>
            <rFont val="Tahoma"/>
            <family val="2"/>
          </rPr>
          <t>Windows User:</t>
        </r>
        <r>
          <rPr>
            <sz val="9"/>
            <color indexed="81"/>
            <rFont val="Tahoma"/>
            <family val="2"/>
          </rPr>
          <t xml:space="preserve">
Less 30% in Tuition fee for Oct/20.</t>
        </r>
      </text>
    </comment>
    <comment ref="W33" authorId="0">
      <text>
        <r>
          <rPr>
            <b/>
            <sz val="9"/>
            <color indexed="81"/>
            <rFont val="Tahoma"/>
            <family val="2"/>
          </rPr>
          <t>Windows User:</t>
        </r>
        <r>
          <rPr>
            <sz val="9"/>
            <color indexed="81"/>
            <rFont val="Tahoma"/>
            <family val="2"/>
          </rPr>
          <t xml:space="preserve">
04/01/20210
By bkash
C=15000
O/fee=6500
Oct=4340
Nov=4160 Due=180
Paid in Janu/21</t>
        </r>
      </text>
    </comment>
    <comment ref="Y33" authorId="0">
      <text>
        <r>
          <rPr>
            <b/>
            <sz val="9"/>
            <color indexed="81"/>
            <rFont val="Tahoma"/>
            <family val="2"/>
          </rPr>
          <t>Windows User:</t>
        </r>
        <r>
          <rPr>
            <sz val="9"/>
            <color indexed="81"/>
            <rFont val="Tahoma"/>
            <family val="2"/>
          </rPr>
          <t xml:space="preserve">
27/01/21
843
Dec/20
janu=1660 Due=2680
Paid in Janu/21</t>
        </r>
      </text>
    </comment>
    <comment ref="AA33" authorId="0">
      <text>
        <r>
          <rPr>
            <b/>
            <sz val="9"/>
            <color indexed="81"/>
            <rFont val="Tahoma"/>
            <family val="2"/>
          </rPr>
          <t>Windows User:</t>
        </r>
        <r>
          <rPr>
            <sz val="9"/>
            <color indexed="81"/>
            <rFont val="Tahoma"/>
            <family val="2"/>
          </rPr>
          <t xml:space="preserve">
04/01/20210
By bkash
C=15000
O/fee=6500
Oct=4340
Nov=4160 Due=180
Paid in Janu/21
27/01/21
6000
843
Nov=180
Dec/20
janu 1480 Due=2860
Paid in Janu/21</t>
        </r>
      </text>
    </comment>
    <comment ref="AC33" authorId="0">
      <text>
        <r>
          <rPr>
            <b/>
            <sz val="9"/>
            <color indexed="81"/>
            <rFont val="Tahoma"/>
            <family val="2"/>
          </rPr>
          <t>Windows User:</t>
        </r>
        <r>
          <rPr>
            <sz val="9"/>
            <color indexed="81"/>
            <rFont val="Tahoma"/>
            <family val="2"/>
          </rPr>
          <t xml:space="preserve">
10/02/21
844
Janu/21 2000 Deu=860</t>
        </r>
      </text>
    </comment>
    <comment ref="AI33" authorId="0">
      <text>
        <r>
          <rPr>
            <b/>
            <sz val="9"/>
            <color indexed="81"/>
            <rFont val="Tahoma"/>
            <family val="2"/>
          </rPr>
          <t>Windows User:</t>
        </r>
        <r>
          <rPr>
            <sz val="9"/>
            <color indexed="81"/>
            <rFont val="Tahoma"/>
            <family val="2"/>
          </rPr>
          <t xml:space="preserve">
02/05/21
By bkash
C=16,000/-
T=16,000/-</t>
        </r>
      </text>
    </comment>
    <comment ref="AK33" authorId="0">
      <text>
        <r>
          <rPr>
            <b/>
            <sz val="9"/>
            <color indexed="81"/>
            <rFont val="Tahoma"/>
            <family val="2"/>
          </rPr>
          <t>Windows User:</t>
        </r>
        <r>
          <rPr>
            <sz val="9"/>
            <color indexed="81"/>
            <rFont val="Tahoma"/>
            <family val="2"/>
          </rPr>
          <t xml:space="preserve">
05/06/21
846</t>
        </r>
      </text>
    </comment>
    <comment ref="K34" authorId="0">
      <text>
        <r>
          <rPr>
            <b/>
            <sz val="9"/>
            <color indexed="81"/>
            <rFont val="Tahoma"/>
            <family val="2"/>
          </rPr>
          <t>Windows User:</t>
        </r>
        <r>
          <rPr>
            <sz val="9"/>
            <color indexed="81"/>
            <rFont val="Tahoma"/>
            <family val="2"/>
          </rPr>
          <t xml:space="preserve">
29/08/2020
15,500/-</t>
        </r>
      </text>
    </comment>
    <comment ref="M34" authorId="0">
      <text>
        <r>
          <rPr>
            <b/>
            <sz val="9"/>
            <color indexed="81"/>
            <rFont val="Tahoma"/>
            <family val="2"/>
          </rPr>
          <t>Windows User:</t>
        </r>
        <r>
          <rPr>
            <sz val="9"/>
            <color indexed="81"/>
            <rFont val="Tahoma"/>
            <family val="2"/>
          </rPr>
          <t xml:space="preserve">
29/08/2020
9,000/-</t>
        </r>
      </text>
    </comment>
    <comment ref="O34" authorId="0">
      <text>
        <r>
          <rPr>
            <b/>
            <sz val="9"/>
            <color indexed="81"/>
            <rFont val="Tahoma"/>
            <family val="2"/>
          </rPr>
          <t>Windows User:</t>
        </r>
        <r>
          <rPr>
            <sz val="9"/>
            <color indexed="81"/>
            <rFont val="Tahoma"/>
            <family val="2"/>
          </rPr>
          <t xml:space="preserve">
29/08/2020
9,000/-</t>
        </r>
      </text>
    </comment>
    <comment ref="Q34" authorId="0">
      <text>
        <r>
          <rPr>
            <b/>
            <sz val="9"/>
            <color indexed="81"/>
            <rFont val="Tahoma"/>
            <family val="2"/>
          </rPr>
          <t>Windows User:</t>
        </r>
        <r>
          <rPr>
            <sz val="9"/>
            <color indexed="81"/>
            <rFont val="Tahoma"/>
            <family val="2"/>
          </rPr>
          <t xml:space="preserve">
29/08/2020
9,000/-</t>
        </r>
      </text>
    </comment>
    <comment ref="T34" authorId="0">
      <text>
        <r>
          <rPr>
            <b/>
            <sz val="9"/>
            <color indexed="81"/>
            <rFont val="Tahoma"/>
            <family val="2"/>
          </rPr>
          <t>Windows User:</t>
        </r>
        <r>
          <rPr>
            <sz val="9"/>
            <color indexed="81"/>
            <rFont val="Tahoma"/>
            <family val="2"/>
          </rPr>
          <t xml:space="preserve">
Less 30% in Tuition fee for Oct/20.</t>
        </r>
      </text>
    </comment>
    <comment ref="U34" authorId="0">
      <text>
        <r>
          <rPr>
            <b/>
            <sz val="9"/>
            <color indexed="81"/>
            <rFont val="Tahoma"/>
            <family val="2"/>
          </rPr>
          <t>Windows User:</t>
        </r>
        <r>
          <rPr>
            <sz val="9"/>
            <color indexed="81"/>
            <rFont val="Tahoma"/>
            <family val="2"/>
          </rPr>
          <t xml:space="preserve">
26/01/21
723
Oct to janu/21
Paid in Janu/21</t>
        </r>
      </text>
    </comment>
    <comment ref="V34" authorId="0">
      <text>
        <r>
          <rPr>
            <b/>
            <sz val="9"/>
            <color indexed="81"/>
            <rFont val="Tahoma"/>
            <family val="2"/>
          </rPr>
          <t>Windows User:</t>
        </r>
        <r>
          <rPr>
            <sz val="9"/>
            <color indexed="81"/>
            <rFont val="Tahoma"/>
            <family val="2"/>
          </rPr>
          <t xml:space="preserve">
Less 30% in Tuition fee for Oct/20.</t>
        </r>
      </text>
    </comment>
    <comment ref="W34" authorId="0">
      <text>
        <r>
          <rPr>
            <b/>
            <sz val="9"/>
            <color indexed="81"/>
            <rFont val="Tahoma"/>
            <family val="2"/>
          </rPr>
          <t>Windows User:</t>
        </r>
        <r>
          <rPr>
            <sz val="9"/>
            <color indexed="81"/>
            <rFont val="Tahoma"/>
            <family val="2"/>
          </rPr>
          <t xml:space="preserve">
26/01/21
723
Oct to janu/21
Paid in Janu/21</t>
        </r>
      </text>
    </comment>
    <comment ref="Y34" authorId="0">
      <text>
        <r>
          <rPr>
            <b/>
            <sz val="9"/>
            <color indexed="81"/>
            <rFont val="Tahoma"/>
            <family val="2"/>
          </rPr>
          <t>Windows User:</t>
        </r>
        <r>
          <rPr>
            <sz val="9"/>
            <color indexed="81"/>
            <rFont val="Tahoma"/>
            <family val="2"/>
          </rPr>
          <t xml:space="preserve">
26/01/21
723
Oct to janu/21
Paid in Janu/21</t>
        </r>
      </text>
    </comment>
    <comment ref="AA34" authorId="0">
      <text>
        <r>
          <rPr>
            <b/>
            <sz val="9"/>
            <color indexed="81"/>
            <rFont val="Tahoma"/>
            <family val="2"/>
          </rPr>
          <t>Windows User:</t>
        </r>
        <r>
          <rPr>
            <sz val="9"/>
            <color indexed="81"/>
            <rFont val="Tahoma"/>
            <family val="2"/>
          </rPr>
          <t xml:space="preserve">
26/01/21
723
Oct to janu/21
Paid in Janu/21</t>
        </r>
      </text>
    </comment>
    <comment ref="AI34" authorId="0">
      <text>
        <r>
          <rPr>
            <b/>
            <sz val="9"/>
            <color indexed="81"/>
            <rFont val="Tahoma"/>
            <family val="2"/>
          </rPr>
          <t>Windows User:</t>
        </r>
        <r>
          <rPr>
            <sz val="9"/>
            <color indexed="81"/>
            <rFont val="Tahoma"/>
            <family val="2"/>
          </rPr>
          <t xml:space="preserve">
06/05/21
724
Up to May/21</t>
        </r>
      </text>
    </comment>
    <comment ref="AK34" authorId="0">
      <text>
        <r>
          <rPr>
            <b/>
            <sz val="9"/>
            <color indexed="81"/>
            <rFont val="Tahoma"/>
            <family val="2"/>
          </rPr>
          <t>Windows User:</t>
        </r>
        <r>
          <rPr>
            <sz val="9"/>
            <color indexed="81"/>
            <rFont val="Tahoma"/>
            <family val="2"/>
          </rPr>
          <t xml:space="preserve">
07/06/21
725
</t>
        </r>
      </text>
    </comment>
    <comment ref="E35"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Meeting-20/10/2020
</t>
        </r>
      </text>
    </comment>
    <comment ref="G35" authorId="0">
      <text>
        <r>
          <rPr>
            <b/>
            <sz val="9"/>
            <color indexed="81"/>
            <rFont val="Tahoma"/>
            <family val="2"/>
          </rPr>
          <t>Windows User:</t>
        </r>
        <r>
          <rPr>
            <sz val="9"/>
            <color indexed="81"/>
            <rFont val="Tahoma"/>
            <family val="2"/>
          </rPr>
          <t xml:space="preserve">
Less-2,000/-</t>
        </r>
      </text>
    </comment>
    <comment ref="K35" authorId="0">
      <text>
        <r>
          <rPr>
            <b/>
            <sz val="9"/>
            <color indexed="81"/>
            <rFont val="Tahoma"/>
            <family val="2"/>
          </rPr>
          <t>Windows User:</t>
        </r>
        <r>
          <rPr>
            <sz val="9"/>
            <color indexed="81"/>
            <rFont val="Tahoma"/>
            <family val="2"/>
          </rPr>
          <t xml:space="preserve">
29/08/2020
5,000/-</t>
        </r>
      </text>
    </comment>
    <comment ref="M35" authorId="0">
      <text>
        <r>
          <rPr>
            <b/>
            <sz val="9"/>
            <color indexed="81"/>
            <rFont val="Tahoma"/>
            <family val="2"/>
          </rPr>
          <t>Windows User:</t>
        </r>
        <r>
          <rPr>
            <sz val="9"/>
            <color indexed="81"/>
            <rFont val="Tahoma"/>
            <family val="2"/>
          </rPr>
          <t xml:space="preserve">
29/08/2020
9,000/-</t>
        </r>
      </text>
    </comment>
    <comment ref="O35" authorId="0">
      <text>
        <r>
          <rPr>
            <b/>
            <sz val="9"/>
            <color indexed="81"/>
            <rFont val="Tahoma"/>
            <family val="2"/>
          </rPr>
          <t>Windows User:</t>
        </r>
        <r>
          <rPr>
            <sz val="9"/>
            <color indexed="81"/>
            <rFont val="Tahoma"/>
            <family val="2"/>
          </rPr>
          <t xml:space="preserve">
29/08/2020
9,000/-</t>
        </r>
      </text>
    </comment>
    <comment ref="T35" authorId="0">
      <text>
        <r>
          <rPr>
            <b/>
            <sz val="9"/>
            <color indexed="81"/>
            <rFont val="Tahoma"/>
            <family val="2"/>
          </rPr>
          <t>Windows User:</t>
        </r>
        <r>
          <rPr>
            <sz val="9"/>
            <color indexed="81"/>
            <rFont val="Tahoma"/>
            <family val="2"/>
          </rPr>
          <t xml:space="preserve">
Less 30% in Tuition fee for Oct/20.</t>
        </r>
      </text>
    </comment>
    <comment ref="U35" authorId="0">
      <text>
        <r>
          <rPr>
            <b/>
            <sz val="9"/>
            <color indexed="81"/>
            <rFont val="Tahoma"/>
            <family val="2"/>
          </rPr>
          <t>Windows User:</t>
        </r>
        <r>
          <rPr>
            <sz val="9"/>
            <color indexed="81"/>
            <rFont val="Tahoma"/>
            <family val="2"/>
          </rPr>
          <t xml:space="preserve">
27/01/21
747
Oct to Dec/20
Paid in Janu/21
O/fee=Due</t>
        </r>
      </text>
    </comment>
    <comment ref="V35" authorId="0">
      <text>
        <r>
          <rPr>
            <b/>
            <sz val="9"/>
            <color indexed="81"/>
            <rFont val="Tahoma"/>
            <family val="2"/>
          </rPr>
          <t>Windows User:</t>
        </r>
        <r>
          <rPr>
            <sz val="9"/>
            <color indexed="81"/>
            <rFont val="Tahoma"/>
            <family val="2"/>
          </rPr>
          <t xml:space="preserve">
Less 30% in Tuition fee for Oct/20.</t>
        </r>
      </text>
    </comment>
    <comment ref="W35" authorId="0">
      <text>
        <r>
          <rPr>
            <b/>
            <sz val="9"/>
            <color indexed="81"/>
            <rFont val="Tahoma"/>
            <family val="2"/>
          </rPr>
          <t>Windows User:</t>
        </r>
        <r>
          <rPr>
            <sz val="9"/>
            <color indexed="81"/>
            <rFont val="Tahoma"/>
            <family val="2"/>
          </rPr>
          <t xml:space="preserve">
27/01/21
747
Oct to Dec/20
Paid in Janu/21
O/fee=Due</t>
        </r>
      </text>
    </comment>
    <comment ref="Y35" authorId="0">
      <text>
        <r>
          <rPr>
            <b/>
            <sz val="9"/>
            <color indexed="81"/>
            <rFont val="Tahoma"/>
            <family val="2"/>
          </rPr>
          <t>Windows User:</t>
        </r>
        <r>
          <rPr>
            <sz val="9"/>
            <color indexed="81"/>
            <rFont val="Tahoma"/>
            <family val="2"/>
          </rPr>
          <t xml:space="preserve">
27/01/21
747
Oct to Dec/20
Paid in Janu/21
O/fee=Due</t>
        </r>
      </text>
    </comment>
    <comment ref="AA35" authorId="0">
      <text>
        <r>
          <rPr>
            <b/>
            <sz val="9"/>
            <color indexed="81"/>
            <rFont val="Tahoma"/>
            <family val="2"/>
          </rPr>
          <t>Windows User:</t>
        </r>
        <r>
          <rPr>
            <sz val="9"/>
            <color indexed="81"/>
            <rFont val="Tahoma"/>
            <family val="2"/>
          </rPr>
          <t xml:space="preserve">
27/01/21
747
Oct to Dec/20
Paid in Janu/21
O/fee=Due</t>
        </r>
      </text>
    </comment>
    <comment ref="AK35" authorId="0">
      <text>
        <r>
          <rPr>
            <b/>
            <sz val="9"/>
            <color indexed="81"/>
            <rFont val="Tahoma"/>
            <family val="2"/>
          </rPr>
          <t>Windows User:</t>
        </r>
        <r>
          <rPr>
            <sz val="9"/>
            <color indexed="81"/>
            <rFont val="Tahoma"/>
            <family val="2"/>
          </rPr>
          <t xml:space="preserve">
07/06/21
748
</t>
        </r>
      </text>
    </comment>
    <comment ref="G36" authorId="0">
      <text>
        <r>
          <rPr>
            <b/>
            <sz val="9"/>
            <color indexed="81"/>
            <rFont val="Tahoma"/>
            <family val="2"/>
          </rPr>
          <t>Windows User:</t>
        </r>
        <r>
          <rPr>
            <sz val="9"/>
            <color indexed="81"/>
            <rFont val="Tahoma"/>
            <family val="2"/>
          </rPr>
          <t xml:space="preserve">
Less-3,300/-</t>
        </r>
      </text>
    </comment>
    <comment ref="K36" authorId="0">
      <text>
        <r>
          <rPr>
            <b/>
            <sz val="9"/>
            <color indexed="81"/>
            <rFont val="Tahoma"/>
            <family val="2"/>
          </rPr>
          <t>Windows User:</t>
        </r>
        <r>
          <rPr>
            <sz val="9"/>
            <color indexed="81"/>
            <rFont val="Tahoma"/>
            <family val="2"/>
          </rPr>
          <t xml:space="preserve">
29/08/2020
9,000/-</t>
        </r>
      </text>
    </comment>
    <comment ref="M36" authorId="0">
      <text>
        <r>
          <rPr>
            <b/>
            <sz val="9"/>
            <color indexed="81"/>
            <rFont val="Tahoma"/>
            <family val="2"/>
          </rPr>
          <t>Windows User:</t>
        </r>
        <r>
          <rPr>
            <sz val="9"/>
            <color indexed="81"/>
            <rFont val="Tahoma"/>
            <family val="2"/>
          </rPr>
          <t xml:space="preserve">
29/08/2020
9,000/-</t>
        </r>
      </text>
    </comment>
    <comment ref="O36" authorId="0">
      <text>
        <r>
          <rPr>
            <b/>
            <sz val="9"/>
            <color indexed="81"/>
            <rFont val="Tahoma"/>
            <family val="2"/>
          </rPr>
          <t>Windows User:</t>
        </r>
        <r>
          <rPr>
            <sz val="9"/>
            <color indexed="81"/>
            <rFont val="Tahoma"/>
            <family val="2"/>
          </rPr>
          <t xml:space="preserve">
29/08/2020
9,000/-</t>
        </r>
      </text>
    </comment>
    <comment ref="Q36" authorId="0">
      <text>
        <r>
          <rPr>
            <b/>
            <sz val="9"/>
            <color indexed="81"/>
            <rFont val="Tahoma"/>
            <family val="2"/>
          </rPr>
          <t>Windows User:</t>
        </r>
        <r>
          <rPr>
            <sz val="9"/>
            <color indexed="81"/>
            <rFont val="Tahoma"/>
            <family val="2"/>
          </rPr>
          <t xml:space="preserve">
29/08/2020
9,000/-
19.09.2020
771
6,500/-</t>
        </r>
      </text>
    </comment>
    <comment ref="T36" authorId="0">
      <text>
        <r>
          <rPr>
            <b/>
            <sz val="9"/>
            <color indexed="81"/>
            <rFont val="Tahoma"/>
            <family val="2"/>
          </rPr>
          <t>Windows User:</t>
        </r>
        <r>
          <rPr>
            <sz val="9"/>
            <color indexed="81"/>
            <rFont val="Tahoma"/>
            <family val="2"/>
          </rPr>
          <t xml:space="preserve">
Less 30% in Tuition fee for Oct/20.</t>
        </r>
      </text>
    </comment>
    <comment ref="U36" authorId="0">
      <text>
        <r>
          <rPr>
            <b/>
            <sz val="9"/>
            <color indexed="81"/>
            <rFont val="Tahoma"/>
            <family val="2"/>
          </rPr>
          <t>Windows User:</t>
        </r>
        <r>
          <rPr>
            <sz val="9"/>
            <color indexed="81"/>
            <rFont val="Tahoma"/>
            <family val="2"/>
          </rPr>
          <t xml:space="preserve">
09/11/2020
772
Oct + Nov/2020
Paid to Nov/2020</t>
        </r>
      </text>
    </comment>
    <comment ref="V36" authorId="0">
      <text>
        <r>
          <rPr>
            <b/>
            <sz val="9"/>
            <color indexed="81"/>
            <rFont val="Tahoma"/>
            <family val="2"/>
          </rPr>
          <t>Windows User:</t>
        </r>
        <r>
          <rPr>
            <sz val="9"/>
            <color indexed="81"/>
            <rFont val="Tahoma"/>
            <family val="2"/>
          </rPr>
          <t xml:space="preserve">
Less 30% in Tuition fee for Oct/20.</t>
        </r>
      </text>
    </comment>
    <comment ref="W36" authorId="0">
      <text>
        <r>
          <rPr>
            <b/>
            <sz val="9"/>
            <color indexed="81"/>
            <rFont val="Tahoma"/>
            <family val="2"/>
          </rPr>
          <t>Windows User:</t>
        </r>
        <r>
          <rPr>
            <sz val="9"/>
            <color indexed="81"/>
            <rFont val="Tahoma"/>
            <family val="2"/>
          </rPr>
          <t xml:space="preserve">
09/11/2020
772
Oct + Nov/2020</t>
        </r>
      </text>
    </comment>
    <comment ref="Y36" authorId="0">
      <text>
        <r>
          <rPr>
            <b/>
            <sz val="9"/>
            <color indexed="81"/>
            <rFont val="Tahoma"/>
            <family val="2"/>
          </rPr>
          <t>Windows User:</t>
        </r>
        <r>
          <rPr>
            <sz val="9"/>
            <color indexed="81"/>
            <rFont val="Tahoma"/>
            <family val="2"/>
          </rPr>
          <t xml:space="preserve">
08/12/2020
773
</t>
        </r>
      </text>
    </comment>
    <comment ref="AA36" authorId="0">
      <text>
        <r>
          <rPr>
            <b/>
            <sz val="9"/>
            <color indexed="81"/>
            <rFont val="Tahoma"/>
            <family val="2"/>
          </rPr>
          <t>Windows User:</t>
        </r>
        <r>
          <rPr>
            <sz val="9"/>
            <color indexed="81"/>
            <rFont val="Tahoma"/>
            <family val="2"/>
          </rPr>
          <t xml:space="preserve">
07/01/2021
774
</t>
        </r>
      </text>
    </comment>
    <comment ref="AC36" authorId="0">
      <text>
        <r>
          <rPr>
            <b/>
            <sz val="9"/>
            <color indexed="81"/>
            <rFont val="Tahoma"/>
            <family val="2"/>
          </rPr>
          <t>Windows User:</t>
        </r>
        <r>
          <rPr>
            <sz val="9"/>
            <color indexed="81"/>
            <rFont val="Tahoma"/>
            <family val="2"/>
          </rPr>
          <t xml:space="preserve">
10/02/21
775</t>
        </r>
      </text>
    </comment>
    <comment ref="AE36" authorId="0">
      <text>
        <r>
          <rPr>
            <b/>
            <sz val="9"/>
            <color indexed="81"/>
            <rFont val="Tahoma"/>
            <family val="2"/>
          </rPr>
          <t>Windows User:</t>
        </r>
        <r>
          <rPr>
            <sz val="9"/>
            <color indexed="81"/>
            <rFont val="Tahoma"/>
            <family val="2"/>
          </rPr>
          <t xml:space="preserve">
13/03/21
776
</t>
        </r>
      </text>
    </comment>
    <comment ref="AI36" authorId="0">
      <text>
        <r>
          <rPr>
            <b/>
            <sz val="9"/>
            <color indexed="81"/>
            <rFont val="Tahoma"/>
            <family val="2"/>
          </rPr>
          <t>Windows User:</t>
        </r>
        <r>
          <rPr>
            <sz val="9"/>
            <color indexed="81"/>
            <rFont val="Tahoma"/>
            <family val="2"/>
          </rPr>
          <t xml:space="preserve">
05/05/21
777</t>
        </r>
      </text>
    </comment>
    <comment ref="AK36" authorId="0">
      <text>
        <r>
          <rPr>
            <b/>
            <sz val="9"/>
            <color indexed="81"/>
            <rFont val="Tahoma"/>
            <family val="2"/>
          </rPr>
          <t>Windows User:</t>
        </r>
        <r>
          <rPr>
            <sz val="9"/>
            <color indexed="81"/>
            <rFont val="Tahoma"/>
            <family val="2"/>
          </rPr>
          <t xml:space="preserve">
03/06/21
778</t>
        </r>
      </text>
    </comment>
    <comment ref="G37" authorId="0">
      <text>
        <r>
          <rPr>
            <b/>
            <sz val="9"/>
            <color indexed="81"/>
            <rFont val="Tahoma"/>
            <family val="2"/>
          </rPr>
          <t>Windows User:
admission period</t>
        </r>
        <r>
          <rPr>
            <sz val="9"/>
            <color indexed="81"/>
            <rFont val="Tahoma"/>
            <family val="2"/>
          </rPr>
          <t xml:space="preserve">
Less-2,600/-
Paper with plastic file</t>
        </r>
      </text>
    </comment>
    <comment ref="K37" authorId="0">
      <text>
        <r>
          <rPr>
            <b/>
            <sz val="9"/>
            <color indexed="81"/>
            <rFont val="Tahoma"/>
            <family val="2"/>
          </rPr>
          <t>Windows User:</t>
        </r>
        <r>
          <rPr>
            <sz val="9"/>
            <color indexed="81"/>
            <rFont val="Tahoma"/>
            <family val="2"/>
          </rPr>
          <t xml:space="preserve">
30/08/2020
9,000/-</t>
        </r>
      </text>
    </comment>
    <comment ref="M37" authorId="0">
      <text>
        <r>
          <rPr>
            <b/>
            <sz val="9"/>
            <color indexed="81"/>
            <rFont val="Tahoma"/>
            <family val="2"/>
          </rPr>
          <t>Windows User:</t>
        </r>
        <r>
          <rPr>
            <sz val="9"/>
            <color indexed="81"/>
            <rFont val="Tahoma"/>
            <family val="2"/>
          </rPr>
          <t xml:space="preserve">
30/08/2020
9,000/-</t>
        </r>
      </text>
    </comment>
    <comment ref="O37" authorId="0">
      <text>
        <r>
          <rPr>
            <b/>
            <sz val="9"/>
            <color indexed="81"/>
            <rFont val="Tahoma"/>
            <family val="2"/>
          </rPr>
          <t>Windows User:</t>
        </r>
        <r>
          <rPr>
            <sz val="9"/>
            <color indexed="81"/>
            <rFont val="Tahoma"/>
            <family val="2"/>
          </rPr>
          <t xml:space="preserve">
30/08/2020
9,000/-</t>
        </r>
      </text>
    </comment>
    <comment ref="Q37" authorId="0">
      <text>
        <r>
          <rPr>
            <b/>
            <sz val="9"/>
            <color indexed="81"/>
            <rFont val="Tahoma"/>
            <family val="2"/>
          </rPr>
          <t>Windows User:</t>
        </r>
        <r>
          <rPr>
            <sz val="9"/>
            <color indexed="81"/>
            <rFont val="Tahoma"/>
            <family val="2"/>
          </rPr>
          <t xml:space="preserve">
30/08/2020
9,000/-
10.10.2020
2455
Oct/20 (Less=30%)
Others fee=6,500/-</t>
        </r>
      </text>
    </comment>
    <comment ref="T37" authorId="0">
      <text>
        <r>
          <rPr>
            <b/>
            <sz val="9"/>
            <color indexed="81"/>
            <rFont val="Tahoma"/>
            <family val="2"/>
          </rPr>
          <t>Windows User:</t>
        </r>
        <r>
          <rPr>
            <sz val="9"/>
            <color indexed="81"/>
            <rFont val="Tahoma"/>
            <family val="2"/>
          </rPr>
          <t xml:space="preserve">
Less 30% in Tuition fee for Oct/20.</t>
        </r>
      </text>
    </comment>
    <comment ref="U37" authorId="0">
      <text>
        <r>
          <rPr>
            <b/>
            <sz val="9"/>
            <color indexed="81"/>
            <rFont val="Tahoma"/>
            <family val="2"/>
          </rPr>
          <t>Windows User:</t>
        </r>
        <r>
          <rPr>
            <sz val="9"/>
            <color indexed="81"/>
            <rFont val="Tahoma"/>
            <family val="2"/>
          </rPr>
          <t xml:space="preserve">
10.10.2020
2455
Oct/20 (Less=30%)
Others fee=6,500/-</t>
        </r>
      </text>
    </comment>
    <comment ref="V37" authorId="0">
      <text>
        <r>
          <rPr>
            <b/>
            <sz val="9"/>
            <color indexed="81"/>
            <rFont val="Tahoma"/>
            <family val="2"/>
          </rPr>
          <t>Windows User:</t>
        </r>
        <r>
          <rPr>
            <sz val="9"/>
            <color indexed="81"/>
            <rFont val="Tahoma"/>
            <family val="2"/>
          </rPr>
          <t xml:space="preserve">
Less 30% in Tuition fee for Oct/20.</t>
        </r>
      </text>
    </comment>
    <comment ref="W37" authorId="0">
      <text>
        <r>
          <rPr>
            <b/>
            <sz val="9"/>
            <color indexed="81"/>
            <rFont val="Tahoma"/>
            <family val="2"/>
          </rPr>
          <t>Windows User:</t>
        </r>
        <r>
          <rPr>
            <sz val="9"/>
            <color indexed="81"/>
            <rFont val="Tahoma"/>
            <family val="2"/>
          </rPr>
          <t xml:space="preserve">
09/11/2020
2456</t>
        </r>
      </text>
    </comment>
    <comment ref="Y37" authorId="0">
      <text>
        <r>
          <rPr>
            <b/>
            <sz val="9"/>
            <color indexed="81"/>
            <rFont val="Tahoma"/>
            <family val="2"/>
          </rPr>
          <t>Windows User:</t>
        </r>
        <r>
          <rPr>
            <sz val="9"/>
            <color indexed="81"/>
            <rFont val="Tahoma"/>
            <family val="2"/>
          </rPr>
          <t xml:space="preserve">
07/12/2020
2457
</t>
        </r>
      </text>
    </comment>
    <comment ref="AA37" authorId="0">
      <text>
        <r>
          <rPr>
            <b/>
            <sz val="9"/>
            <color indexed="81"/>
            <rFont val="Tahoma"/>
            <family val="2"/>
          </rPr>
          <t>Windows User:</t>
        </r>
        <r>
          <rPr>
            <sz val="9"/>
            <color indexed="81"/>
            <rFont val="Tahoma"/>
            <family val="2"/>
          </rPr>
          <t xml:space="preserve">
09/01/21
2458
</t>
        </r>
      </text>
    </comment>
    <comment ref="AC37" authorId="0">
      <text>
        <r>
          <rPr>
            <b/>
            <sz val="9"/>
            <color indexed="81"/>
            <rFont val="Tahoma"/>
            <family val="2"/>
          </rPr>
          <t>Windows User:</t>
        </r>
        <r>
          <rPr>
            <sz val="9"/>
            <color indexed="81"/>
            <rFont val="Tahoma"/>
            <family val="2"/>
          </rPr>
          <t xml:space="preserve">
10/02/21
2459</t>
        </r>
      </text>
    </comment>
    <comment ref="AE37" authorId="0">
      <text>
        <r>
          <rPr>
            <b/>
            <sz val="9"/>
            <color indexed="81"/>
            <rFont val="Tahoma"/>
            <family val="2"/>
          </rPr>
          <t>Windows User:</t>
        </r>
        <r>
          <rPr>
            <sz val="9"/>
            <color indexed="81"/>
            <rFont val="Tahoma"/>
            <family val="2"/>
          </rPr>
          <t xml:space="preserve">
06/03/21
2460</t>
        </r>
      </text>
    </comment>
    <comment ref="AG37" authorId="0">
      <text>
        <r>
          <rPr>
            <b/>
            <sz val="9"/>
            <color indexed="81"/>
            <rFont val="Tahoma"/>
            <family val="2"/>
          </rPr>
          <t>Windows User:</t>
        </r>
        <r>
          <rPr>
            <sz val="9"/>
            <color indexed="81"/>
            <rFont val="Tahoma"/>
            <family val="2"/>
          </rPr>
          <t xml:space="preserve">
12/04/21
2461</t>
        </r>
      </text>
    </comment>
    <comment ref="AK37" authorId="0">
      <text>
        <r>
          <rPr>
            <b/>
            <sz val="9"/>
            <color indexed="81"/>
            <rFont val="Tahoma"/>
            <family val="2"/>
          </rPr>
          <t>Windows User:</t>
        </r>
        <r>
          <rPr>
            <sz val="9"/>
            <color indexed="81"/>
            <rFont val="Tahoma"/>
            <family val="2"/>
          </rPr>
          <t xml:space="preserve">
04/06/21
2462</t>
        </r>
      </text>
    </comment>
    <comment ref="K38" authorId="0">
      <text>
        <r>
          <rPr>
            <b/>
            <sz val="9"/>
            <color indexed="81"/>
            <rFont val="Tahoma"/>
            <family val="2"/>
          </rPr>
          <t>Windows User:</t>
        </r>
        <r>
          <rPr>
            <sz val="9"/>
            <color indexed="81"/>
            <rFont val="Tahoma"/>
            <family val="2"/>
          </rPr>
          <t xml:space="preserve">
30/08/2020
4,000/-</t>
        </r>
      </text>
    </comment>
    <comment ref="M38" authorId="0">
      <text>
        <r>
          <rPr>
            <b/>
            <sz val="9"/>
            <color indexed="81"/>
            <rFont val="Tahoma"/>
            <family val="2"/>
          </rPr>
          <t>Windows User:</t>
        </r>
        <r>
          <rPr>
            <sz val="9"/>
            <color indexed="81"/>
            <rFont val="Tahoma"/>
            <family val="2"/>
          </rPr>
          <t xml:space="preserve">
30/08/2020
9,000/-</t>
        </r>
      </text>
    </comment>
    <comment ref="O38" authorId="0">
      <text>
        <r>
          <rPr>
            <b/>
            <sz val="9"/>
            <color indexed="81"/>
            <rFont val="Tahoma"/>
            <family val="2"/>
          </rPr>
          <t>Windows User:</t>
        </r>
        <r>
          <rPr>
            <sz val="9"/>
            <color indexed="81"/>
            <rFont val="Tahoma"/>
            <family val="2"/>
          </rPr>
          <t xml:space="preserve">
30/08/2020
9,000/-</t>
        </r>
      </text>
    </comment>
    <comment ref="T38" authorId="0">
      <text>
        <r>
          <rPr>
            <b/>
            <sz val="9"/>
            <color indexed="81"/>
            <rFont val="Tahoma"/>
            <family val="2"/>
          </rPr>
          <t>Windows User:</t>
        </r>
        <r>
          <rPr>
            <sz val="9"/>
            <color indexed="81"/>
            <rFont val="Tahoma"/>
            <family val="2"/>
          </rPr>
          <t xml:space="preserve">
Less 30% in Tuition fee for Oct/20.</t>
        </r>
      </text>
    </comment>
    <comment ref="U38" authorId="0">
      <text>
        <r>
          <rPr>
            <b/>
            <sz val="9"/>
            <color indexed="81"/>
            <rFont val="Tahoma"/>
            <family val="2"/>
          </rPr>
          <t>Windows User:</t>
        </r>
        <r>
          <rPr>
            <sz val="9"/>
            <color indexed="81"/>
            <rFont val="Tahoma"/>
            <family val="2"/>
          </rPr>
          <t xml:space="preserve">
26/01/2021
2479
Oct + Nov/21
Paid in Janu/21</t>
        </r>
      </text>
    </comment>
    <comment ref="V38" authorId="0">
      <text>
        <r>
          <rPr>
            <b/>
            <sz val="9"/>
            <color indexed="81"/>
            <rFont val="Tahoma"/>
            <family val="2"/>
          </rPr>
          <t>Windows User:</t>
        </r>
        <r>
          <rPr>
            <sz val="9"/>
            <color indexed="81"/>
            <rFont val="Tahoma"/>
            <family val="2"/>
          </rPr>
          <t xml:space="preserve">
Less 30% in Tuition fee for Oct/20.</t>
        </r>
      </text>
    </comment>
    <comment ref="W38" authorId="0">
      <text>
        <r>
          <rPr>
            <b/>
            <sz val="9"/>
            <color indexed="81"/>
            <rFont val="Tahoma"/>
            <family val="2"/>
          </rPr>
          <t>Windows User:</t>
        </r>
        <r>
          <rPr>
            <sz val="9"/>
            <color indexed="81"/>
            <rFont val="Tahoma"/>
            <family val="2"/>
          </rPr>
          <t xml:space="preserve">
26/01/2021
2479
Oct + Nov/21
Paid in Janu/21</t>
        </r>
      </text>
    </comment>
    <comment ref="AA38" authorId="0">
      <text>
        <r>
          <rPr>
            <b/>
            <sz val="9"/>
            <color indexed="81"/>
            <rFont val="Tahoma"/>
            <family val="2"/>
          </rPr>
          <t>Windows User:</t>
        </r>
        <r>
          <rPr>
            <sz val="9"/>
            <color indexed="81"/>
            <rFont val="Tahoma"/>
            <family val="2"/>
          </rPr>
          <t xml:space="preserve">
26/01/2021
2479
Oct + Nov/21
Paid in Janu/21</t>
        </r>
      </text>
    </comment>
    <comment ref="AK38" authorId="0">
      <text>
        <r>
          <rPr>
            <b/>
            <sz val="9"/>
            <color indexed="81"/>
            <rFont val="Tahoma"/>
            <family val="2"/>
          </rPr>
          <t>Windows User:</t>
        </r>
        <r>
          <rPr>
            <sz val="9"/>
            <color indexed="81"/>
            <rFont val="Tahoma"/>
            <family val="2"/>
          </rPr>
          <t xml:space="preserve">
26/01/21
2480
</t>
        </r>
      </text>
    </comment>
    <comment ref="K39" authorId="0">
      <text>
        <r>
          <rPr>
            <b/>
            <sz val="9"/>
            <color indexed="81"/>
            <rFont val="Tahoma"/>
            <family val="2"/>
          </rPr>
          <t>Windows User:</t>
        </r>
        <r>
          <rPr>
            <sz val="9"/>
            <color indexed="81"/>
            <rFont val="Tahoma"/>
            <family val="2"/>
          </rPr>
          <t xml:space="preserve">
30/08/2020
9,000/-</t>
        </r>
      </text>
    </comment>
    <comment ref="M39" authorId="0">
      <text>
        <r>
          <rPr>
            <b/>
            <sz val="9"/>
            <color indexed="81"/>
            <rFont val="Tahoma"/>
            <family val="2"/>
          </rPr>
          <t>Windows User:</t>
        </r>
        <r>
          <rPr>
            <sz val="9"/>
            <color indexed="81"/>
            <rFont val="Tahoma"/>
            <family val="2"/>
          </rPr>
          <t xml:space="preserve">
30/08/2020
9,000/-</t>
        </r>
      </text>
    </comment>
    <comment ref="O39" authorId="0">
      <text>
        <r>
          <rPr>
            <b/>
            <sz val="9"/>
            <color indexed="81"/>
            <rFont val="Tahoma"/>
            <family val="2"/>
          </rPr>
          <t>Windows User:</t>
        </r>
        <r>
          <rPr>
            <sz val="9"/>
            <color indexed="81"/>
            <rFont val="Tahoma"/>
            <family val="2"/>
          </rPr>
          <t xml:space="preserve">
30/08/2020
9,000/-</t>
        </r>
      </text>
    </comment>
    <comment ref="Q39" authorId="0">
      <text>
        <r>
          <rPr>
            <b/>
            <sz val="9"/>
            <color indexed="81"/>
            <rFont val="Tahoma"/>
            <family val="2"/>
          </rPr>
          <t>Windows User:</t>
        </r>
        <r>
          <rPr>
            <sz val="9"/>
            <color indexed="81"/>
            <rFont val="Tahoma"/>
            <family val="2"/>
          </rPr>
          <t xml:space="preserve">
30/08/2020
9,000/-</t>
        </r>
      </text>
    </comment>
    <comment ref="T39" authorId="0">
      <text>
        <r>
          <rPr>
            <b/>
            <sz val="9"/>
            <color indexed="81"/>
            <rFont val="Tahoma"/>
            <family val="2"/>
          </rPr>
          <t>Windows User:</t>
        </r>
        <r>
          <rPr>
            <sz val="9"/>
            <color indexed="81"/>
            <rFont val="Tahoma"/>
            <family val="2"/>
          </rPr>
          <t xml:space="preserve">
Less 30% in Tuition fee for Oct/20.</t>
        </r>
      </text>
    </comment>
    <comment ref="V39" authorId="0">
      <text>
        <r>
          <rPr>
            <b/>
            <sz val="9"/>
            <color indexed="81"/>
            <rFont val="Tahoma"/>
            <family val="2"/>
          </rPr>
          <t>Windows User:</t>
        </r>
        <r>
          <rPr>
            <sz val="9"/>
            <color indexed="81"/>
            <rFont val="Tahoma"/>
            <family val="2"/>
          </rPr>
          <t xml:space="preserve">
Less 30% in Tuition fee for Oct/20.</t>
        </r>
      </text>
    </comment>
    <comment ref="Y39" authorId="0">
      <text>
        <r>
          <rPr>
            <b/>
            <sz val="9"/>
            <color indexed="81"/>
            <rFont val="Tahoma"/>
            <family val="2"/>
          </rPr>
          <t>Windows User:</t>
        </r>
        <r>
          <rPr>
            <sz val="9"/>
            <color indexed="81"/>
            <rFont val="Tahoma"/>
            <family val="2"/>
          </rPr>
          <t xml:space="preserve">
09/12/2020
By bkash 
7,000+6,000=13,000/-
C-13,000/-
Ocr to Dec/20
H=0
T=13,000/-
Dec/20 Due=20
O/see Due=6,500/-</t>
        </r>
      </text>
    </comment>
    <comment ref="AC39" authorId="0">
      <text>
        <r>
          <rPr>
            <b/>
            <sz val="9"/>
            <color indexed="81"/>
            <rFont val="Tahoma"/>
            <family val="2"/>
          </rPr>
          <t>Windows User:</t>
        </r>
        <r>
          <rPr>
            <sz val="9"/>
            <color indexed="81"/>
            <rFont val="Tahoma"/>
            <family val="2"/>
          </rPr>
          <t xml:space="preserve">
10/02/21
2503</t>
        </r>
      </text>
    </comment>
    <comment ref="AG39" authorId="0">
      <text>
        <r>
          <rPr>
            <b/>
            <sz val="9"/>
            <color indexed="81"/>
            <rFont val="Tahoma"/>
            <family val="2"/>
          </rPr>
          <t>Windows User:</t>
        </r>
        <r>
          <rPr>
            <sz val="9"/>
            <color indexed="81"/>
            <rFont val="Tahoma"/>
            <family val="2"/>
          </rPr>
          <t xml:space="preserve">
13/04/21
By bkash
C=7800
H=12200
T=20000
18/04/21
By bkash
C=6080
H=2040
T=8120</t>
        </r>
      </text>
    </comment>
    <comment ref="AI39" authorId="0">
      <text>
        <r>
          <rPr>
            <b/>
            <sz val="9"/>
            <color indexed="81"/>
            <rFont val="Tahoma"/>
            <family val="2"/>
          </rPr>
          <t>Windows User:</t>
        </r>
        <r>
          <rPr>
            <sz val="9"/>
            <color indexed="81"/>
            <rFont val="Tahoma"/>
            <family val="2"/>
          </rPr>
          <t xml:space="preserve">
06/05/21
By bkash
C=4340
F=2080
T=6420</t>
        </r>
      </text>
    </comment>
    <comment ref="G40" authorId="0">
      <text>
        <r>
          <rPr>
            <b/>
            <sz val="9"/>
            <color indexed="81"/>
            <rFont val="Tahoma"/>
            <family val="2"/>
          </rPr>
          <t>Windows User:</t>
        </r>
        <r>
          <rPr>
            <sz val="9"/>
            <color indexed="81"/>
            <rFont val="Tahoma"/>
            <family val="2"/>
          </rPr>
          <t xml:space="preserve">
Less-6,600/-</t>
        </r>
      </text>
    </comment>
    <comment ref="K40" authorId="0">
      <text>
        <r>
          <rPr>
            <b/>
            <sz val="9"/>
            <color indexed="81"/>
            <rFont val="Tahoma"/>
            <family val="2"/>
          </rPr>
          <t>Windows User:</t>
        </r>
        <r>
          <rPr>
            <sz val="9"/>
            <color indexed="81"/>
            <rFont val="Tahoma"/>
            <family val="2"/>
          </rPr>
          <t xml:space="preserve">
30/08/2020
5,000/-</t>
        </r>
      </text>
    </comment>
    <comment ref="M40" authorId="0">
      <text>
        <r>
          <rPr>
            <b/>
            <sz val="9"/>
            <color indexed="81"/>
            <rFont val="Tahoma"/>
            <family val="2"/>
          </rPr>
          <t>Windows User:</t>
        </r>
        <r>
          <rPr>
            <sz val="9"/>
            <color indexed="81"/>
            <rFont val="Tahoma"/>
            <family val="2"/>
          </rPr>
          <t xml:space="preserve">
30/08/2020
9,000/-</t>
        </r>
      </text>
    </comment>
    <comment ref="O40" authorId="0">
      <text>
        <r>
          <rPr>
            <b/>
            <sz val="9"/>
            <color indexed="81"/>
            <rFont val="Tahoma"/>
            <family val="2"/>
          </rPr>
          <t>Windows User:</t>
        </r>
        <r>
          <rPr>
            <sz val="9"/>
            <color indexed="81"/>
            <rFont val="Tahoma"/>
            <family val="2"/>
          </rPr>
          <t xml:space="preserve">
30/08/2020
9,000/-</t>
        </r>
      </text>
    </comment>
    <comment ref="Q40" authorId="0">
      <text>
        <r>
          <rPr>
            <b/>
            <sz val="9"/>
            <color indexed="81"/>
            <rFont val="Tahoma"/>
            <family val="2"/>
          </rPr>
          <t>Windows User:</t>
        </r>
        <r>
          <rPr>
            <sz val="9"/>
            <color indexed="81"/>
            <rFont val="Tahoma"/>
            <family val="2"/>
          </rPr>
          <t xml:space="preserve">
27/01/21
2768
O/fee=8000
S/c=2500
Paid in janu/21</t>
        </r>
      </text>
    </comment>
    <comment ref="AA40" authorId="0">
      <text>
        <r>
          <rPr>
            <b/>
            <sz val="9"/>
            <color indexed="81"/>
            <rFont val="Tahoma"/>
            <family val="2"/>
          </rPr>
          <t>Windows User:</t>
        </r>
        <r>
          <rPr>
            <sz val="9"/>
            <color indexed="81"/>
            <rFont val="Tahoma"/>
            <family val="2"/>
          </rPr>
          <t xml:space="preserve">
27/01/21
2768
O/fee=8000
S/c=2500
Paid in janu/21</t>
        </r>
      </text>
    </comment>
    <comment ref="K41" authorId="0">
      <text>
        <r>
          <rPr>
            <b/>
            <sz val="9"/>
            <color indexed="81"/>
            <rFont val="Tahoma"/>
            <family val="2"/>
          </rPr>
          <t>Windows User:</t>
        </r>
        <r>
          <rPr>
            <sz val="9"/>
            <color indexed="81"/>
            <rFont val="Tahoma"/>
            <family val="2"/>
          </rPr>
          <t xml:space="preserve">
31/08/2020
9,000/-</t>
        </r>
      </text>
    </comment>
    <comment ref="M41" authorId="0">
      <text>
        <r>
          <rPr>
            <b/>
            <sz val="9"/>
            <color indexed="81"/>
            <rFont val="Tahoma"/>
            <family val="2"/>
          </rPr>
          <t>Windows User:</t>
        </r>
        <r>
          <rPr>
            <sz val="9"/>
            <color indexed="81"/>
            <rFont val="Tahoma"/>
            <family val="2"/>
          </rPr>
          <t xml:space="preserve">
31/08/2020
9,000/-</t>
        </r>
      </text>
    </comment>
    <comment ref="O41" authorId="0">
      <text>
        <r>
          <rPr>
            <b/>
            <sz val="9"/>
            <color indexed="81"/>
            <rFont val="Tahoma"/>
            <family val="2"/>
          </rPr>
          <t>Windows User:</t>
        </r>
        <r>
          <rPr>
            <sz val="9"/>
            <color indexed="81"/>
            <rFont val="Tahoma"/>
            <family val="2"/>
          </rPr>
          <t xml:space="preserve">
31/08/2020
9,000/-</t>
        </r>
      </text>
    </comment>
    <comment ref="Q41" authorId="0">
      <text>
        <r>
          <rPr>
            <b/>
            <sz val="9"/>
            <color indexed="81"/>
            <rFont val="Tahoma"/>
            <family val="2"/>
          </rPr>
          <t>Windows User:</t>
        </r>
        <r>
          <rPr>
            <sz val="9"/>
            <color indexed="81"/>
            <rFont val="Tahoma"/>
            <family val="2"/>
          </rPr>
          <t xml:space="preserve">
31/08/2020
9,000/-</t>
        </r>
      </text>
    </comment>
    <comment ref="T41" authorId="0">
      <text>
        <r>
          <rPr>
            <b/>
            <sz val="9"/>
            <color indexed="81"/>
            <rFont val="Tahoma"/>
            <family val="2"/>
          </rPr>
          <t>Windows User:</t>
        </r>
        <r>
          <rPr>
            <sz val="9"/>
            <color indexed="81"/>
            <rFont val="Tahoma"/>
            <family val="2"/>
          </rPr>
          <t xml:space="preserve">
Less 30% in Tuition fee for Oct/20.</t>
        </r>
      </text>
    </comment>
    <comment ref="U41" authorId="0">
      <text>
        <r>
          <rPr>
            <b/>
            <sz val="9"/>
            <color indexed="81"/>
            <rFont val="Tahoma"/>
            <family val="2"/>
          </rPr>
          <t>Windows User:</t>
        </r>
        <r>
          <rPr>
            <sz val="9"/>
            <color indexed="81"/>
            <rFont val="Tahoma"/>
            <family val="2"/>
          </rPr>
          <t xml:space="preserve">
27/01/21
411
Oct to Nov/20
Paid in Janu/21</t>
        </r>
      </text>
    </comment>
    <comment ref="V41" authorId="0">
      <text>
        <r>
          <rPr>
            <b/>
            <sz val="9"/>
            <color indexed="81"/>
            <rFont val="Tahoma"/>
            <family val="2"/>
          </rPr>
          <t>Windows User:</t>
        </r>
        <r>
          <rPr>
            <sz val="9"/>
            <color indexed="81"/>
            <rFont val="Tahoma"/>
            <family val="2"/>
          </rPr>
          <t xml:space="preserve">
Less 30% in Tuition fee for Oct/20.</t>
        </r>
      </text>
    </comment>
    <comment ref="W41" authorId="0">
      <text>
        <r>
          <rPr>
            <b/>
            <sz val="9"/>
            <color indexed="81"/>
            <rFont val="Tahoma"/>
            <family val="2"/>
          </rPr>
          <t>Windows User:</t>
        </r>
        <r>
          <rPr>
            <sz val="9"/>
            <color indexed="81"/>
            <rFont val="Tahoma"/>
            <family val="2"/>
          </rPr>
          <t xml:space="preserve">
27/01/21
411
Oct to Nov/20
Paid in Janu/21</t>
        </r>
      </text>
    </comment>
    <comment ref="AA41" authorId="0">
      <text>
        <r>
          <rPr>
            <b/>
            <sz val="9"/>
            <color indexed="81"/>
            <rFont val="Tahoma"/>
            <family val="2"/>
          </rPr>
          <t>Windows User:</t>
        </r>
        <r>
          <rPr>
            <sz val="9"/>
            <color indexed="81"/>
            <rFont val="Tahoma"/>
            <family val="2"/>
          </rPr>
          <t xml:space="preserve">
27/01/21
411
Oct to Nov/20
Paid in Janu/21</t>
        </r>
      </text>
    </comment>
    <comment ref="AK41" authorId="0">
      <text>
        <r>
          <rPr>
            <b/>
            <sz val="9"/>
            <color indexed="81"/>
            <rFont val="Tahoma"/>
            <family val="2"/>
          </rPr>
          <t>Windows User:</t>
        </r>
        <r>
          <rPr>
            <sz val="9"/>
            <color indexed="81"/>
            <rFont val="Tahoma"/>
            <family val="2"/>
          </rPr>
          <t xml:space="preserve">
07/06/21
412</t>
        </r>
      </text>
    </comment>
    <comment ref="G42" authorId="0">
      <text>
        <r>
          <rPr>
            <b/>
            <sz val="9"/>
            <color indexed="81"/>
            <rFont val="Tahoma"/>
            <family val="2"/>
          </rPr>
          <t>Windows User:</t>
        </r>
        <r>
          <rPr>
            <sz val="9"/>
            <color indexed="81"/>
            <rFont val="Tahoma"/>
            <family val="2"/>
          </rPr>
          <t xml:space="preserve">
Less-3,300/-</t>
        </r>
      </text>
    </comment>
    <comment ref="K42" authorId="0">
      <text>
        <r>
          <rPr>
            <b/>
            <sz val="9"/>
            <color indexed="81"/>
            <rFont val="Tahoma"/>
            <family val="2"/>
          </rPr>
          <t>Windows User:</t>
        </r>
        <r>
          <rPr>
            <sz val="9"/>
            <color indexed="81"/>
            <rFont val="Tahoma"/>
            <family val="2"/>
          </rPr>
          <t xml:space="preserve">
31/08/2020
9,000/-</t>
        </r>
      </text>
    </comment>
    <comment ref="M42" authorId="0">
      <text>
        <r>
          <rPr>
            <b/>
            <sz val="9"/>
            <color indexed="81"/>
            <rFont val="Tahoma"/>
            <family val="2"/>
          </rPr>
          <t>Windows User:</t>
        </r>
        <r>
          <rPr>
            <sz val="9"/>
            <color indexed="81"/>
            <rFont val="Tahoma"/>
            <family val="2"/>
          </rPr>
          <t xml:space="preserve">
31/08/2020
9,000/-</t>
        </r>
      </text>
    </comment>
    <comment ref="O42" authorId="0">
      <text>
        <r>
          <rPr>
            <b/>
            <sz val="9"/>
            <color indexed="81"/>
            <rFont val="Tahoma"/>
            <family val="2"/>
          </rPr>
          <t>Windows User:</t>
        </r>
        <r>
          <rPr>
            <sz val="9"/>
            <color indexed="81"/>
            <rFont val="Tahoma"/>
            <family val="2"/>
          </rPr>
          <t xml:space="preserve">
31/08/2020
9,000/-</t>
        </r>
      </text>
    </comment>
    <comment ref="Q42" authorId="0">
      <text>
        <r>
          <rPr>
            <b/>
            <sz val="9"/>
            <color indexed="81"/>
            <rFont val="Tahoma"/>
            <family val="2"/>
          </rPr>
          <t>Windows User:</t>
        </r>
        <r>
          <rPr>
            <sz val="9"/>
            <color indexed="81"/>
            <rFont val="Tahoma"/>
            <family val="2"/>
          </rPr>
          <t xml:space="preserve">
31/08/2020
9,000/
-09/11/2020
1372
O/fee6500/-
Paid to Nov/20</t>
        </r>
      </text>
    </comment>
    <comment ref="T42" authorId="0">
      <text>
        <r>
          <rPr>
            <b/>
            <sz val="9"/>
            <color indexed="81"/>
            <rFont val="Tahoma"/>
            <family val="2"/>
          </rPr>
          <t>Windows User:</t>
        </r>
        <r>
          <rPr>
            <sz val="9"/>
            <color indexed="81"/>
            <rFont val="Tahoma"/>
            <family val="2"/>
          </rPr>
          <t xml:space="preserve">
Less 30% in Tuition fee for Oct/20.</t>
        </r>
      </text>
    </comment>
    <comment ref="U42" authorId="0">
      <text>
        <r>
          <rPr>
            <b/>
            <sz val="9"/>
            <color indexed="81"/>
            <rFont val="Tahoma"/>
            <family val="2"/>
          </rPr>
          <t>Windows User:</t>
        </r>
        <r>
          <rPr>
            <sz val="9"/>
            <color indexed="81"/>
            <rFont val="Tahoma"/>
            <family val="2"/>
          </rPr>
          <t xml:space="preserve">
10.10.2020
1371
Oct/20 Less=30%
Others fee Due by P.sir</t>
        </r>
      </text>
    </comment>
    <comment ref="V42" authorId="0">
      <text>
        <r>
          <rPr>
            <b/>
            <sz val="9"/>
            <color indexed="81"/>
            <rFont val="Tahoma"/>
            <family val="2"/>
          </rPr>
          <t>Windows User:</t>
        </r>
        <r>
          <rPr>
            <sz val="9"/>
            <color indexed="81"/>
            <rFont val="Tahoma"/>
            <family val="2"/>
          </rPr>
          <t xml:space="preserve">
Less 30% in Tuition fee for Oct/20.</t>
        </r>
      </text>
    </comment>
    <comment ref="W42" authorId="0">
      <text>
        <r>
          <rPr>
            <b/>
            <sz val="9"/>
            <color indexed="81"/>
            <rFont val="Tahoma"/>
            <family val="2"/>
          </rPr>
          <t>Windows User:</t>
        </r>
        <r>
          <rPr>
            <sz val="9"/>
            <color indexed="81"/>
            <rFont val="Tahoma"/>
            <family val="2"/>
          </rPr>
          <t xml:space="preserve">
09/11/2020
1372
Nov/20
O/fee=6500/-</t>
        </r>
      </text>
    </comment>
    <comment ref="Y42" authorId="0">
      <text>
        <r>
          <rPr>
            <b/>
            <sz val="9"/>
            <color indexed="81"/>
            <rFont val="Tahoma"/>
            <family val="2"/>
          </rPr>
          <t>Windows User:</t>
        </r>
        <r>
          <rPr>
            <sz val="9"/>
            <color indexed="81"/>
            <rFont val="Tahoma"/>
            <family val="2"/>
          </rPr>
          <t xml:space="preserve">
07/12/2020
1373
</t>
        </r>
      </text>
    </comment>
    <comment ref="AA42" authorId="0">
      <text>
        <r>
          <rPr>
            <b/>
            <sz val="9"/>
            <color indexed="81"/>
            <rFont val="Tahoma"/>
            <family val="2"/>
          </rPr>
          <t>Windows User:</t>
        </r>
        <r>
          <rPr>
            <sz val="9"/>
            <color indexed="81"/>
            <rFont val="Tahoma"/>
            <family val="2"/>
          </rPr>
          <t xml:space="preserve">
07/01/2021
1374</t>
        </r>
      </text>
    </comment>
    <comment ref="AC42" authorId="0">
      <text>
        <r>
          <rPr>
            <b/>
            <sz val="9"/>
            <color indexed="81"/>
            <rFont val="Tahoma"/>
            <family val="2"/>
          </rPr>
          <t>Windows User:</t>
        </r>
        <r>
          <rPr>
            <sz val="9"/>
            <color indexed="81"/>
            <rFont val="Tahoma"/>
            <family val="2"/>
          </rPr>
          <t xml:space="preserve">
10/02/21
1375</t>
        </r>
      </text>
    </comment>
    <comment ref="AE42" authorId="0">
      <text>
        <r>
          <rPr>
            <b/>
            <sz val="9"/>
            <color indexed="81"/>
            <rFont val="Tahoma"/>
            <family val="2"/>
          </rPr>
          <t>Windows User:</t>
        </r>
        <r>
          <rPr>
            <sz val="9"/>
            <color indexed="81"/>
            <rFont val="Tahoma"/>
            <family val="2"/>
          </rPr>
          <t xml:space="preserve">
08/03/21
1376</t>
        </r>
      </text>
    </comment>
    <comment ref="AK42" authorId="0">
      <text>
        <r>
          <rPr>
            <b/>
            <sz val="9"/>
            <color indexed="81"/>
            <rFont val="Tahoma"/>
            <family val="2"/>
          </rPr>
          <t>Windows User:</t>
        </r>
        <r>
          <rPr>
            <sz val="9"/>
            <color indexed="81"/>
            <rFont val="Tahoma"/>
            <family val="2"/>
          </rPr>
          <t xml:space="preserve">
06/06/21
1377/78
April/21 + May/21</t>
        </r>
      </text>
    </comment>
    <comment ref="G43" authorId="0">
      <text>
        <r>
          <rPr>
            <b/>
            <sz val="9"/>
            <color indexed="81"/>
            <rFont val="Tahoma"/>
            <family val="2"/>
          </rPr>
          <t>Windows User:</t>
        </r>
        <r>
          <rPr>
            <sz val="9"/>
            <color indexed="81"/>
            <rFont val="Tahoma"/>
            <family val="2"/>
          </rPr>
          <t xml:space="preserve">
Less-3,300/-</t>
        </r>
      </text>
    </comment>
    <comment ref="K43" authorId="0">
      <text>
        <r>
          <rPr>
            <b/>
            <sz val="9"/>
            <color indexed="81"/>
            <rFont val="Tahoma"/>
            <family val="2"/>
          </rPr>
          <t>Windows User:</t>
        </r>
        <r>
          <rPr>
            <sz val="9"/>
            <color indexed="81"/>
            <rFont val="Tahoma"/>
            <family val="2"/>
          </rPr>
          <t xml:space="preserve">
31/08/2020
9,000/-</t>
        </r>
      </text>
    </comment>
    <comment ref="M43" authorId="0">
      <text>
        <r>
          <rPr>
            <b/>
            <sz val="9"/>
            <color indexed="81"/>
            <rFont val="Tahoma"/>
            <family val="2"/>
          </rPr>
          <t>Windows User:</t>
        </r>
        <r>
          <rPr>
            <sz val="9"/>
            <color indexed="81"/>
            <rFont val="Tahoma"/>
            <family val="2"/>
          </rPr>
          <t xml:space="preserve">
31/08/2020
9,000/-</t>
        </r>
      </text>
    </comment>
    <comment ref="O43" authorId="0">
      <text>
        <r>
          <rPr>
            <b/>
            <sz val="9"/>
            <color indexed="81"/>
            <rFont val="Tahoma"/>
            <family val="2"/>
          </rPr>
          <t>Windows User:</t>
        </r>
        <r>
          <rPr>
            <sz val="9"/>
            <color indexed="81"/>
            <rFont val="Tahoma"/>
            <family val="2"/>
          </rPr>
          <t xml:space="preserve">
31/08/2020
9,000/-</t>
        </r>
      </text>
    </comment>
    <comment ref="Q43" authorId="0">
      <text>
        <r>
          <rPr>
            <b/>
            <sz val="9"/>
            <color indexed="81"/>
            <rFont val="Tahoma"/>
            <family val="2"/>
          </rPr>
          <t>Windows User:</t>
        </r>
        <r>
          <rPr>
            <sz val="9"/>
            <color indexed="81"/>
            <rFont val="Tahoma"/>
            <family val="2"/>
          </rPr>
          <t xml:space="preserve">
31/08/2020
9,000/-
08.10.2020
1395
Oct/20 Less=30%
Others fee=6,500/-</t>
        </r>
      </text>
    </comment>
    <comment ref="T43" authorId="0">
      <text>
        <r>
          <rPr>
            <b/>
            <sz val="9"/>
            <color indexed="81"/>
            <rFont val="Tahoma"/>
            <family val="2"/>
          </rPr>
          <t>Windows User:</t>
        </r>
        <r>
          <rPr>
            <sz val="9"/>
            <color indexed="81"/>
            <rFont val="Tahoma"/>
            <family val="2"/>
          </rPr>
          <t xml:space="preserve">
Less 30% in Tuition fee for Oct/20.</t>
        </r>
      </text>
    </comment>
    <comment ref="U43" authorId="0">
      <text>
        <r>
          <rPr>
            <b/>
            <sz val="9"/>
            <color indexed="81"/>
            <rFont val="Tahoma"/>
            <family val="2"/>
          </rPr>
          <t>Windows User:</t>
        </r>
        <r>
          <rPr>
            <sz val="9"/>
            <color indexed="81"/>
            <rFont val="Tahoma"/>
            <family val="2"/>
          </rPr>
          <t xml:space="preserve">
08.10.2020
1395
Oct/20 Less=30%
Others fee=6,500/-</t>
        </r>
      </text>
    </comment>
    <comment ref="V43" authorId="0">
      <text>
        <r>
          <rPr>
            <b/>
            <sz val="9"/>
            <color indexed="81"/>
            <rFont val="Tahoma"/>
            <family val="2"/>
          </rPr>
          <t>Windows User:</t>
        </r>
        <r>
          <rPr>
            <sz val="9"/>
            <color indexed="81"/>
            <rFont val="Tahoma"/>
            <family val="2"/>
          </rPr>
          <t xml:space="preserve">
Less 30% in Tuition fee for Oct/20.</t>
        </r>
      </text>
    </comment>
    <comment ref="W43" authorId="0">
      <text>
        <r>
          <rPr>
            <b/>
            <sz val="9"/>
            <color indexed="81"/>
            <rFont val="Tahoma"/>
            <family val="2"/>
          </rPr>
          <t>Windows User:</t>
        </r>
        <r>
          <rPr>
            <sz val="9"/>
            <color indexed="81"/>
            <rFont val="Tahoma"/>
            <family val="2"/>
          </rPr>
          <t xml:space="preserve">
09/11/2020
1396
</t>
        </r>
      </text>
    </comment>
    <comment ref="Y43" authorId="0">
      <text>
        <r>
          <rPr>
            <b/>
            <sz val="9"/>
            <color indexed="81"/>
            <rFont val="Tahoma"/>
            <family val="2"/>
          </rPr>
          <t>Windows User:</t>
        </r>
        <r>
          <rPr>
            <sz val="9"/>
            <color indexed="81"/>
            <rFont val="Tahoma"/>
            <family val="2"/>
          </rPr>
          <t xml:space="preserve">
08/12/2020
1397</t>
        </r>
      </text>
    </comment>
    <comment ref="AA43" authorId="0">
      <text>
        <r>
          <rPr>
            <b/>
            <sz val="9"/>
            <color indexed="81"/>
            <rFont val="Tahoma"/>
            <family val="2"/>
          </rPr>
          <t>Windows User:</t>
        </r>
        <r>
          <rPr>
            <sz val="9"/>
            <color indexed="81"/>
            <rFont val="Tahoma"/>
            <family val="2"/>
          </rPr>
          <t xml:space="preserve">
07/01/2021
1398</t>
        </r>
      </text>
    </comment>
    <comment ref="AC43" authorId="0">
      <text>
        <r>
          <rPr>
            <b/>
            <sz val="9"/>
            <color indexed="81"/>
            <rFont val="Tahoma"/>
            <family val="2"/>
          </rPr>
          <t>Windows User:</t>
        </r>
        <r>
          <rPr>
            <sz val="9"/>
            <color indexed="81"/>
            <rFont val="Tahoma"/>
            <family val="2"/>
          </rPr>
          <t xml:space="preserve">
10/02/21
1399</t>
        </r>
      </text>
    </comment>
    <comment ref="AE43" authorId="0">
      <text>
        <r>
          <rPr>
            <b/>
            <sz val="9"/>
            <color indexed="81"/>
            <rFont val="Tahoma"/>
            <family val="2"/>
          </rPr>
          <t>Windows User:</t>
        </r>
        <r>
          <rPr>
            <sz val="9"/>
            <color indexed="81"/>
            <rFont val="Tahoma"/>
            <family val="2"/>
          </rPr>
          <t xml:space="preserve">
08/03/21
1400</t>
        </r>
      </text>
    </comment>
    <comment ref="AG43" authorId="0">
      <text>
        <r>
          <rPr>
            <b/>
            <sz val="9"/>
            <color indexed="81"/>
            <rFont val="Tahoma"/>
            <family val="2"/>
          </rPr>
          <t>Windows User:</t>
        </r>
        <r>
          <rPr>
            <sz val="9"/>
            <color indexed="81"/>
            <rFont val="Tahoma"/>
            <family val="2"/>
          </rPr>
          <t xml:space="preserve">
04/04/021
1401
</t>
        </r>
      </text>
    </comment>
    <comment ref="AK43" authorId="0">
      <text>
        <r>
          <rPr>
            <b/>
            <sz val="9"/>
            <color indexed="81"/>
            <rFont val="Tahoma"/>
            <family val="2"/>
          </rPr>
          <t>Windows User:</t>
        </r>
        <r>
          <rPr>
            <sz val="9"/>
            <color indexed="81"/>
            <rFont val="Tahoma"/>
            <family val="2"/>
          </rPr>
          <t xml:space="preserve">
06/06/21
1402/03
Mat + June/21</t>
        </r>
      </text>
    </comment>
    <comment ref="K44" authorId="0">
      <text>
        <r>
          <rPr>
            <b/>
            <sz val="9"/>
            <color indexed="81"/>
            <rFont val="Tahoma"/>
            <family val="2"/>
          </rPr>
          <t>Windows User:</t>
        </r>
        <r>
          <rPr>
            <sz val="9"/>
            <color indexed="81"/>
            <rFont val="Tahoma"/>
            <family val="2"/>
          </rPr>
          <t xml:space="preserve">
31/08/2020
9,000/-</t>
        </r>
      </text>
    </comment>
    <comment ref="M44" authorId="0">
      <text>
        <r>
          <rPr>
            <b/>
            <sz val="9"/>
            <color indexed="81"/>
            <rFont val="Tahoma"/>
            <family val="2"/>
          </rPr>
          <t>Windows User:</t>
        </r>
        <r>
          <rPr>
            <sz val="9"/>
            <color indexed="81"/>
            <rFont val="Tahoma"/>
            <family val="2"/>
          </rPr>
          <t xml:space="preserve">
31/08/2020
9,000/-</t>
        </r>
      </text>
    </comment>
    <comment ref="O44" authorId="0">
      <text>
        <r>
          <rPr>
            <b/>
            <sz val="9"/>
            <color indexed="81"/>
            <rFont val="Tahoma"/>
            <family val="2"/>
          </rPr>
          <t>Windows User:</t>
        </r>
        <r>
          <rPr>
            <sz val="9"/>
            <color indexed="81"/>
            <rFont val="Tahoma"/>
            <family val="2"/>
          </rPr>
          <t xml:space="preserve">
31/08/2020
9,000/-</t>
        </r>
      </text>
    </comment>
    <comment ref="Q44" authorId="0">
      <text>
        <r>
          <rPr>
            <b/>
            <sz val="9"/>
            <color indexed="81"/>
            <rFont val="Tahoma"/>
            <family val="2"/>
          </rPr>
          <t>Windows User:</t>
        </r>
        <r>
          <rPr>
            <sz val="9"/>
            <color indexed="81"/>
            <rFont val="Tahoma"/>
            <family val="2"/>
          </rPr>
          <t xml:space="preserve">
31/08/2020
9,000/-
09/01/21
1419
Oct/20
O/fee=6500
Paid in Janu/21</t>
        </r>
      </text>
    </comment>
    <comment ref="T44" authorId="0">
      <text>
        <r>
          <rPr>
            <b/>
            <sz val="9"/>
            <color indexed="81"/>
            <rFont val="Tahoma"/>
            <family val="2"/>
          </rPr>
          <t>Windows User:</t>
        </r>
        <r>
          <rPr>
            <sz val="9"/>
            <color indexed="81"/>
            <rFont val="Tahoma"/>
            <family val="2"/>
          </rPr>
          <t xml:space="preserve">
Less 30% in Tuition fee for Oct/20.</t>
        </r>
      </text>
    </comment>
    <comment ref="U44" authorId="0">
      <text>
        <r>
          <rPr>
            <b/>
            <sz val="9"/>
            <color indexed="81"/>
            <rFont val="Tahoma"/>
            <family val="2"/>
          </rPr>
          <t>Windows User:</t>
        </r>
        <r>
          <rPr>
            <sz val="9"/>
            <color indexed="81"/>
            <rFont val="Tahoma"/>
            <family val="2"/>
          </rPr>
          <t xml:space="preserve">
09/01/21
1419
Oct/20
O/fee=6500
Paid in Janu/21</t>
        </r>
      </text>
    </comment>
    <comment ref="V44" authorId="0">
      <text>
        <r>
          <rPr>
            <b/>
            <sz val="9"/>
            <color indexed="81"/>
            <rFont val="Tahoma"/>
            <family val="2"/>
          </rPr>
          <t>Windows User:</t>
        </r>
        <r>
          <rPr>
            <sz val="9"/>
            <color indexed="81"/>
            <rFont val="Tahoma"/>
            <family val="2"/>
          </rPr>
          <t xml:space="preserve">
Less 30% in Tuition fee for Oct/20.</t>
        </r>
      </text>
    </comment>
    <comment ref="W44" authorId="0">
      <text>
        <r>
          <rPr>
            <b/>
            <sz val="9"/>
            <color indexed="81"/>
            <rFont val="Tahoma"/>
            <family val="2"/>
          </rPr>
          <t>Windows User:</t>
        </r>
        <r>
          <rPr>
            <sz val="9"/>
            <color indexed="81"/>
            <rFont val="Tahoma"/>
            <family val="2"/>
          </rPr>
          <t xml:space="preserve">
09/01/21
1419
Oct/20
O/fee=6500
Paid in Janu/21
25/01/21
1421
Nov to janu/21
Paid in janu/21</t>
        </r>
      </text>
    </comment>
    <comment ref="Y44" authorId="0">
      <text>
        <r>
          <rPr>
            <b/>
            <sz val="9"/>
            <color indexed="81"/>
            <rFont val="Tahoma"/>
            <family val="2"/>
          </rPr>
          <t>Windows User:</t>
        </r>
        <r>
          <rPr>
            <sz val="9"/>
            <color indexed="81"/>
            <rFont val="Tahoma"/>
            <family val="2"/>
          </rPr>
          <t xml:space="preserve">
09/01/21
1419
Oct/20
O/fee=6500
Paid in Janu/21
25/01/21
1421
Nov to janu/21
Paid in janu/21</t>
        </r>
      </text>
    </comment>
    <comment ref="AA44" authorId="0">
      <text>
        <r>
          <rPr>
            <b/>
            <sz val="9"/>
            <color indexed="81"/>
            <rFont val="Tahoma"/>
            <family val="2"/>
          </rPr>
          <t>Windows User:</t>
        </r>
        <r>
          <rPr>
            <sz val="9"/>
            <color indexed="81"/>
            <rFont val="Tahoma"/>
            <family val="2"/>
          </rPr>
          <t xml:space="preserve">
09/01/21
1419
Oct/20
O/fee=6500
Paid in Janu/21
25/01/21
1421
Nov to janu/21
Paid in janu/21</t>
        </r>
      </text>
    </comment>
    <comment ref="AC44" authorId="0">
      <text>
        <r>
          <rPr>
            <b/>
            <sz val="9"/>
            <color indexed="81"/>
            <rFont val="Tahoma"/>
            <family val="2"/>
          </rPr>
          <t>Windows User:</t>
        </r>
        <r>
          <rPr>
            <sz val="9"/>
            <color indexed="81"/>
            <rFont val="Tahoma"/>
            <family val="2"/>
          </rPr>
          <t xml:space="preserve">
10/02/21
1422</t>
        </r>
      </text>
    </comment>
    <comment ref="AE44" authorId="0">
      <text>
        <r>
          <rPr>
            <b/>
            <sz val="9"/>
            <color indexed="81"/>
            <rFont val="Tahoma"/>
            <family val="2"/>
          </rPr>
          <t>Windows User:</t>
        </r>
        <r>
          <rPr>
            <sz val="9"/>
            <color indexed="81"/>
            <rFont val="Tahoma"/>
            <family val="2"/>
          </rPr>
          <t xml:space="preserve">
10/03/21
1423</t>
        </r>
      </text>
    </comment>
    <comment ref="AK44" authorId="0">
      <text>
        <r>
          <rPr>
            <b/>
            <sz val="9"/>
            <color indexed="81"/>
            <rFont val="Tahoma"/>
            <family val="2"/>
          </rPr>
          <t>Windows User:</t>
        </r>
        <r>
          <rPr>
            <sz val="9"/>
            <color indexed="81"/>
            <rFont val="Tahoma"/>
            <family val="2"/>
          </rPr>
          <t xml:space="preserve">
02/06/21
1424
April + May/21</t>
        </r>
      </text>
    </comment>
    <comment ref="K45" authorId="0">
      <text>
        <r>
          <rPr>
            <b/>
            <sz val="9"/>
            <color indexed="81"/>
            <rFont val="Tahoma"/>
            <family val="2"/>
          </rPr>
          <t>Windows User:</t>
        </r>
        <r>
          <rPr>
            <sz val="9"/>
            <color indexed="81"/>
            <rFont val="Tahoma"/>
            <family val="2"/>
          </rPr>
          <t xml:space="preserve">
01/09/2020
9,000/-</t>
        </r>
      </text>
    </comment>
    <comment ref="M45" authorId="0">
      <text>
        <r>
          <rPr>
            <b/>
            <sz val="9"/>
            <color indexed="81"/>
            <rFont val="Tahoma"/>
            <family val="2"/>
          </rPr>
          <t>Windows User:</t>
        </r>
        <r>
          <rPr>
            <sz val="9"/>
            <color indexed="81"/>
            <rFont val="Tahoma"/>
            <family val="2"/>
          </rPr>
          <t xml:space="preserve">
01/09/2020
9,000/-</t>
        </r>
      </text>
    </comment>
    <comment ref="O45" authorId="0">
      <text>
        <r>
          <rPr>
            <b/>
            <sz val="9"/>
            <color indexed="81"/>
            <rFont val="Tahoma"/>
            <family val="2"/>
          </rPr>
          <t>Windows User:</t>
        </r>
        <r>
          <rPr>
            <sz val="9"/>
            <color indexed="81"/>
            <rFont val="Tahoma"/>
            <family val="2"/>
          </rPr>
          <t xml:space="preserve">
01/09/2020
9,000/-</t>
        </r>
      </text>
    </comment>
    <comment ref="Q45" authorId="0">
      <text>
        <r>
          <rPr>
            <b/>
            <sz val="9"/>
            <color indexed="81"/>
            <rFont val="Tahoma"/>
            <family val="2"/>
          </rPr>
          <t>Windows User:</t>
        </r>
        <r>
          <rPr>
            <sz val="9"/>
            <color indexed="81"/>
            <rFont val="Tahoma"/>
            <family val="2"/>
          </rPr>
          <t xml:space="preserve">
01/09/2020
9,000/-
08.10.2020
1467
Others fee=6,500/-</t>
        </r>
      </text>
    </comment>
    <comment ref="T45" authorId="0">
      <text>
        <r>
          <rPr>
            <b/>
            <sz val="9"/>
            <color indexed="81"/>
            <rFont val="Tahoma"/>
            <family val="2"/>
          </rPr>
          <t>Windows User:</t>
        </r>
        <r>
          <rPr>
            <sz val="9"/>
            <color indexed="81"/>
            <rFont val="Tahoma"/>
            <family val="2"/>
          </rPr>
          <t xml:space="preserve">
Less 30% in Tuition fee for Oct/20.</t>
        </r>
      </text>
    </comment>
    <comment ref="U45" authorId="0">
      <text>
        <r>
          <rPr>
            <b/>
            <sz val="9"/>
            <color indexed="81"/>
            <rFont val="Tahoma"/>
            <family val="2"/>
          </rPr>
          <t>Windows User:</t>
        </r>
        <r>
          <rPr>
            <sz val="9"/>
            <color indexed="81"/>
            <rFont val="Tahoma"/>
            <family val="2"/>
          </rPr>
          <t xml:space="preserve">
08.10.2020
1467
Others fee=6,500/-
08.10.2020
1468
Oct/20 Less=30%</t>
        </r>
      </text>
    </comment>
    <comment ref="V45" authorId="0">
      <text>
        <r>
          <rPr>
            <b/>
            <sz val="9"/>
            <color indexed="81"/>
            <rFont val="Tahoma"/>
            <family val="2"/>
          </rPr>
          <t>Windows User:</t>
        </r>
        <r>
          <rPr>
            <sz val="9"/>
            <color indexed="81"/>
            <rFont val="Tahoma"/>
            <family val="2"/>
          </rPr>
          <t xml:space="preserve">
Less 30% in Tuition fee for Oct/20.</t>
        </r>
      </text>
    </comment>
    <comment ref="W45" authorId="0">
      <text>
        <r>
          <rPr>
            <b/>
            <sz val="9"/>
            <color indexed="81"/>
            <rFont val="Tahoma"/>
            <family val="2"/>
          </rPr>
          <t>Windows User:</t>
        </r>
        <r>
          <rPr>
            <sz val="9"/>
            <color indexed="81"/>
            <rFont val="Tahoma"/>
            <family val="2"/>
          </rPr>
          <t xml:space="preserve">
10/11/2020
1465
30/11/2020
1470
Dec/20
</t>
        </r>
      </text>
    </comment>
    <comment ref="Y45" authorId="0">
      <text>
        <r>
          <rPr>
            <b/>
            <sz val="9"/>
            <color indexed="81"/>
            <rFont val="Tahoma"/>
            <family val="2"/>
          </rPr>
          <t>Windows User:</t>
        </r>
        <r>
          <rPr>
            <sz val="9"/>
            <color indexed="81"/>
            <rFont val="Tahoma"/>
            <family val="2"/>
          </rPr>
          <t xml:space="preserve">
30/11/2020
dec/20
Paid in Nov/20</t>
        </r>
      </text>
    </comment>
    <comment ref="AA45" authorId="0">
      <text>
        <r>
          <rPr>
            <b/>
            <sz val="9"/>
            <color indexed="81"/>
            <rFont val="Tahoma"/>
            <family val="2"/>
          </rPr>
          <t>Windows User:</t>
        </r>
        <r>
          <rPr>
            <sz val="9"/>
            <color indexed="81"/>
            <rFont val="Tahoma"/>
            <family val="2"/>
          </rPr>
          <t xml:space="preserve">
02/01/2021
1471
</t>
        </r>
      </text>
    </comment>
    <comment ref="AC45" authorId="0">
      <text>
        <r>
          <rPr>
            <b/>
            <sz val="9"/>
            <color indexed="81"/>
            <rFont val="Tahoma"/>
            <family val="2"/>
          </rPr>
          <t>Windows User:</t>
        </r>
        <r>
          <rPr>
            <sz val="9"/>
            <color indexed="81"/>
            <rFont val="Tahoma"/>
            <family val="2"/>
          </rPr>
          <t xml:space="preserve">
24/02/21
1472</t>
        </r>
      </text>
    </comment>
    <comment ref="AE45" authorId="0">
      <text>
        <r>
          <rPr>
            <b/>
            <sz val="9"/>
            <color indexed="81"/>
            <rFont val="Tahoma"/>
            <family val="2"/>
          </rPr>
          <t>Windows User:</t>
        </r>
        <r>
          <rPr>
            <sz val="9"/>
            <color indexed="81"/>
            <rFont val="Tahoma"/>
            <family val="2"/>
          </rPr>
          <t xml:space="preserve">
20/03/2021
1473
</t>
        </r>
      </text>
    </comment>
    <comment ref="AG45" authorId="0">
      <text>
        <r>
          <rPr>
            <b/>
            <sz val="9"/>
            <color indexed="81"/>
            <rFont val="Tahoma"/>
            <family val="2"/>
          </rPr>
          <t>Windows User:</t>
        </r>
        <r>
          <rPr>
            <sz val="9"/>
            <color indexed="81"/>
            <rFont val="Tahoma"/>
            <family val="2"/>
          </rPr>
          <t xml:space="preserve">
11/04/2021
1474
</t>
        </r>
      </text>
    </comment>
    <comment ref="AI45" authorId="0">
      <text>
        <r>
          <rPr>
            <b/>
            <sz val="9"/>
            <color indexed="81"/>
            <rFont val="Tahoma"/>
            <family val="2"/>
          </rPr>
          <t>Windows User:</t>
        </r>
        <r>
          <rPr>
            <sz val="9"/>
            <color indexed="81"/>
            <rFont val="Tahoma"/>
            <family val="2"/>
          </rPr>
          <t xml:space="preserve">
06/05/21
1475</t>
        </r>
      </text>
    </comment>
    <comment ref="AK45" authorId="0">
      <text>
        <r>
          <rPr>
            <b/>
            <sz val="9"/>
            <color indexed="81"/>
            <rFont val="Tahoma"/>
            <family val="2"/>
          </rPr>
          <t>Windows User:</t>
        </r>
        <r>
          <rPr>
            <sz val="9"/>
            <color indexed="81"/>
            <rFont val="Tahoma"/>
            <family val="2"/>
          </rPr>
          <t xml:space="preserve">
02/06/21
1476</t>
        </r>
      </text>
    </comment>
    <comment ref="K46" authorId="0">
      <text>
        <r>
          <rPr>
            <b/>
            <sz val="9"/>
            <color indexed="81"/>
            <rFont val="Tahoma"/>
            <family val="2"/>
          </rPr>
          <t>Windows User:</t>
        </r>
        <r>
          <rPr>
            <sz val="9"/>
            <color indexed="81"/>
            <rFont val="Tahoma"/>
            <family val="2"/>
          </rPr>
          <t xml:space="preserve">
02/09/2020
15,500/-</t>
        </r>
      </text>
    </comment>
    <comment ref="M46" authorId="0">
      <text>
        <r>
          <rPr>
            <b/>
            <sz val="9"/>
            <color indexed="81"/>
            <rFont val="Tahoma"/>
            <family val="2"/>
          </rPr>
          <t>Windows User:</t>
        </r>
        <r>
          <rPr>
            <sz val="9"/>
            <color indexed="81"/>
            <rFont val="Tahoma"/>
            <family val="2"/>
          </rPr>
          <t xml:space="preserve">
02/09/2020
15,500/-</t>
        </r>
      </text>
    </comment>
    <comment ref="O46" authorId="0">
      <text>
        <r>
          <rPr>
            <b/>
            <sz val="9"/>
            <color indexed="81"/>
            <rFont val="Tahoma"/>
            <family val="2"/>
          </rPr>
          <t>Windows User:</t>
        </r>
        <r>
          <rPr>
            <sz val="9"/>
            <color indexed="81"/>
            <rFont val="Tahoma"/>
            <family val="2"/>
          </rPr>
          <t xml:space="preserve">
02/09/2020
15,500/-</t>
        </r>
      </text>
    </comment>
    <comment ref="Q46" authorId="0">
      <text>
        <r>
          <rPr>
            <b/>
            <sz val="9"/>
            <color indexed="81"/>
            <rFont val="Tahoma"/>
            <family val="2"/>
          </rPr>
          <t>Windows User:</t>
        </r>
        <r>
          <rPr>
            <sz val="9"/>
            <color indexed="81"/>
            <rFont val="Tahoma"/>
            <family val="2"/>
          </rPr>
          <t xml:space="preserve">
02/09/2020
15,500/-</t>
        </r>
      </text>
    </comment>
    <comment ref="T46" authorId="0">
      <text>
        <r>
          <rPr>
            <b/>
            <sz val="9"/>
            <color indexed="81"/>
            <rFont val="Tahoma"/>
            <family val="2"/>
          </rPr>
          <t>Windows User:</t>
        </r>
        <r>
          <rPr>
            <sz val="9"/>
            <color indexed="81"/>
            <rFont val="Tahoma"/>
            <family val="2"/>
          </rPr>
          <t xml:space="preserve">
Less 30% in Tuition fee for Oct/20.</t>
        </r>
      </text>
    </comment>
    <comment ref="U46" authorId="0">
      <text>
        <r>
          <rPr>
            <b/>
            <sz val="9"/>
            <color indexed="81"/>
            <rFont val="Tahoma"/>
            <family val="2"/>
          </rPr>
          <t>Windows User:</t>
        </r>
        <r>
          <rPr>
            <sz val="9"/>
            <color indexed="81"/>
            <rFont val="Tahoma"/>
            <family val="2"/>
          </rPr>
          <t xml:space="preserve">
09.10.2020
Campus-01
5186</t>
        </r>
      </text>
    </comment>
    <comment ref="V46" authorId="0">
      <text>
        <r>
          <rPr>
            <b/>
            <sz val="9"/>
            <color indexed="81"/>
            <rFont val="Tahoma"/>
            <family val="2"/>
          </rPr>
          <t>Windows User:</t>
        </r>
        <r>
          <rPr>
            <sz val="9"/>
            <color indexed="81"/>
            <rFont val="Tahoma"/>
            <family val="2"/>
          </rPr>
          <t xml:space="preserve">
Less 30% in Tuition fee for Oct/20.</t>
        </r>
      </text>
    </comment>
    <comment ref="W46" authorId="0">
      <text>
        <r>
          <rPr>
            <b/>
            <sz val="9"/>
            <color indexed="81"/>
            <rFont val="Tahoma"/>
            <family val="2"/>
          </rPr>
          <t>Windows User:</t>
        </r>
        <r>
          <rPr>
            <sz val="9"/>
            <color indexed="81"/>
            <rFont val="Tahoma"/>
            <family val="2"/>
          </rPr>
          <t xml:space="preserve">
08/11/2020
5187</t>
        </r>
      </text>
    </comment>
    <comment ref="Y46" authorId="0">
      <text>
        <r>
          <rPr>
            <b/>
            <sz val="9"/>
            <color indexed="81"/>
            <rFont val="Tahoma"/>
            <family val="2"/>
          </rPr>
          <t>Windows User:</t>
        </r>
        <r>
          <rPr>
            <sz val="9"/>
            <color indexed="81"/>
            <rFont val="Tahoma"/>
            <family val="2"/>
          </rPr>
          <t xml:space="preserve">
26/12/2020
5188
</t>
        </r>
      </text>
    </comment>
    <comment ref="AA46" authorId="0">
      <text>
        <r>
          <rPr>
            <b/>
            <sz val="9"/>
            <color indexed="81"/>
            <rFont val="Tahoma"/>
            <family val="2"/>
          </rPr>
          <t>Windows User:</t>
        </r>
        <r>
          <rPr>
            <sz val="9"/>
            <color indexed="81"/>
            <rFont val="Tahoma"/>
            <family val="2"/>
          </rPr>
          <t xml:space="preserve">
27/01/21
5189
</t>
        </r>
      </text>
    </comment>
    <comment ref="AE46" authorId="0">
      <text>
        <r>
          <rPr>
            <b/>
            <sz val="9"/>
            <color indexed="81"/>
            <rFont val="Tahoma"/>
            <family val="2"/>
          </rPr>
          <t>Windows User:</t>
        </r>
        <r>
          <rPr>
            <sz val="9"/>
            <color indexed="81"/>
            <rFont val="Tahoma"/>
            <family val="2"/>
          </rPr>
          <t xml:space="preserve">
13/03/21
5190
Feb/21</t>
        </r>
      </text>
    </comment>
    <comment ref="AG46" authorId="0">
      <text>
        <r>
          <rPr>
            <b/>
            <sz val="9"/>
            <color indexed="81"/>
            <rFont val="Tahoma"/>
            <family val="2"/>
          </rPr>
          <t>Windows User:</t>
        </r>
        <r>
          <rPr>
            <sz val="9"/>
            <color indexed="81"/>
            <rFont val="Tahoma"/>
            <family val="2"/>
          </rPr>
          <t xml:space="preserve">
13/04/2021
5191
March/21</t>
        </r>
      </text>
    </comment>
    <comment ref="AI46" authorId="0">
      <text>
        <r>
          <rPr>
            <b/>
            <sz val="9"/>
            <color indexed="81"/>
            <rFont val="Tahoma"/>
            <family val="2"/>
          </rPr>
          <t>Windows User:</t>
        </r>
        <r>
          <rPr>
            <sz val="9"/>
            <color indexed="81"/>
            <rFont val="Tahoma"/>
            <family val="2"/>
          </rPr>
          <t xml:space="preserve">
02/05/21
5192
April + May/21</t>
        </r>
      </text>
    </comment>
    <comment ref="K47" authorId="0">
      <text>
        <r>
          <rPr>
            <b/>
            <sz val="9"/>
            <color indexed="81"/>
            <rFont val="Tahoma"/>
            <family val="2"/>
          </rPr>
          <t>Windows User:</t>
        </r>
        <r>
          <rPr>
            <sz val="9"/>
            <color indexed="81"/>
            <rFont val="Tahoma"/>
            <family val="2"/>
          </rPr>
          <t xml:space="preserve">
02/09/2020
4,000/-</t>
        </r>
      </text>
    </comment>
    <comment ref="M47" authorId="0">
      <text>
        <r>
          <rPr>
            <b/>
            <sz val="9"/>
            <color indexed="81"/>
            <rFont val="Tahoma"/>
            <family val="2"/>
          </rPr>
          <t>Windows User:</t>
        </r>
        <r>
          <rPr>
            <sz val="9"/>
            <color indexed="81"/>
            <rFont val="Tahoma"/>
            <family val="2"/>
          </rPr>
          <t xml:space="preserve">
02/09/2020
4,000/-</t>
        </r>
      </text>
    </comment>
    <comment ref="O47" authorId="0">
      <text>
        <r>
          <rPr>
            <b/>
            <sz val="9"/>
            <color indexed="81"/>
            <rFont val="Tahoma"/>
            <family val="2"/>
          </rPr>
          <t>Windows User:</t>
        </r>
        <r>
          <rPr>
            <sz val="9"/>
            <color indexed="81"/>
            <rFont val="Tahoma"/>
            <family val="2"/>
          </rPr>
          <t xml:space="preserve">
02/09/2020
4,000/-
19.09.2020
1539
S/c=3500
O. fee=1500</t>
        </r>
      </text>
    </comment>
    <comment ref="Q47" authorId="0">
      <text>
        <r>
          <rPr>
            <b/>
            <sz val="9"/>
            <color indexed="81"/>
            <rFont val="Tahoma"/>
            <family val="2"/>
          </rPr>
          <t>Windows User:</t>
        </r>
        <r>
          <rPr>
            <sz val="9"/>
            <color indexed="81"/>
            <rFont val="Tahoma"/>
            <family val="2"/>
          </rPr>
          <t xml:space="preserve">
19.09.2020
1539
S/c=3500
O. fee=1500
10.10.2020
1538
Others fee=6,500/-</t>
        </r>
      </text>
    </comment>
    <comment ref="T47" authorId="0">
      <text>
        <r>
          <rPr>
            <b/>
            <sz val="9"/>
            <color indexed="81"/>
            <rFont val="Tahoma"/>
            <family val="2"/>
          </rPr>
          <t>Windows User:</t>
        </r>
        <r>
          <rPr>
            <sz val="9"/>
            <color indexed="81"/>
            <rFont val="Tahoma"/>
            <family val="2"/>
          </rPr>
          <t xml:space="preserve">
Less 30% in Tuition fee for Oct/20.</t>
        </r>
      </text>
    </comment>
    <comment ref="U47" authorId="0">
      <text>
        <r>
          <rPr>
            <b/>
            <sz val="9"/>
            <color indexed="81"/>
            <rFont val="Tahoma"/>
            <family val="2"/>
          </rPr>
          <t>Windows User:</t>
        </r>
        <r>
          <rPr>
            <sz val="9"/>
            <color indexed="81"/>
            <rFont val="Tahoma"/>
            <family val="2"/>
          </rPr>
          <t xml:space="preserve">
10.10.2020
1538
Others fee=6,500/-
15/12/2020
1540
Oct + Nov/20
Paid in Dec/20</t>
        </r>
      </text>
    </comment>
    <comment ref="V47" authorId="0">
      <text>
        <r>
          <rPr>
            <b/>
            <sz val="9"/>
            <color indexed="81"/>
            <rFont val="Tahoma"/>
            <family val="2"/>
          </rPr>
          <t>Windows User:</t>
        </r>
        <r>
          <rPr>
            <sz val="9"/>
            <color indexed="81"/>
            <rFont val="Tahoma"/>
            <family val="2"/>
          </rPr>
          <t xml:space="preserve">
Less 30% in Tuition fee for Oct/20.</t>
        </r>
      </text>
    </comment>
    <comment ref="W47" authorId="0">
      <text>
        <r>
          <rPr>
            <b/>
            <sz val="9"/>
            <color indexed="81"/>
            <rFont val="Tahoma"/>
            <family val="2"/>
          </rPr>
          <t>Windows User:</t>
        </r>
        <r>
          <rPr>
            <sz val="9"/>
            <color indexed="81"/>
            <rFont val="Tahoma"/>
            <family val="2"/>
          </rPr>
          <t xml:space="preserve">
15/12/2020
1540
Oct + Nov/20
Paid in Dec/20</t>
        </r>
      </text>
    </comment>
    <comment ref="Y47" authorId="0">
      <text>
        <r>
          <rPr>
            <b/>
            <sz val="9"/>
            <color indexed="81"/>
            <rFont val="Tahoma"/>
            <family val="2"/>
          </rPr>
          <t>Windows User:</t>
        </r>
        <r>
          <rPr>
            <sz val="9"/>
            <color indexed="81"/>
            <rFont val="Tahoma"/>
            <family val="2"/>
          </rPr>
          <t xml:space="preserve">
15/12/2020
1540
Oct + Nov/20
Paid in Dec/20
30/01/21
1541
Dec + Janu/21
Paid in janu/21</t>
        </r>
      </text>
    </comment>
    <comment ref="AA47" authorId="0">
      <text>
        <r>
          <rPr>
            <b/>
            <sz val="9"/>
            <color indexed="81"/>
            <rFont val="Tahoma"/>
            <family val="2"/>
          </rPr>
          <t>Windows User:</t>
        </r>
        <r>
          <rPr>
            <sz val="9"/>
            <color indexed="81"/>
            <rFont val="Tahoma"/>
            <family val="2"/>
          </rPr>
          <t xml:space="preserve">
30/01/21
1541
Dec + Janu/21
Paid in janu/21</t>
        </r>
      </text>
    </comment>
    <comment ref="AE47" authorId="0">
      <text>
        <r>
          <rPr>
            <b/>
            <sz val="9"/>
            <color indexed="81"/>
            <rFont val="Tahoma"/>
            <family val="2"/>
          </rPr>
          <t>Windows User:</t>
        </r>
        <r>
          <rPr>
            <sz val="9"/>
            <color indexed="81"/>
            <rFont val="Tahoma"/>
            <family val="2"/>
          </rPr>
          <t xml:space="preserve">
14/03/21
1542
Feb/21</t>
        </r>
      </text>
    </comment>
    <comment ref="AG47" authorId="0">
      <text>
        <r>
          <rPr>
            <b/>
            <sz val="9"/>
            <color indexed="81"/>
            <rFont val="Tahoma"/>
            <family val="2"/>
          </rPr>
          <t>Windows User:</t>
        </r>
        <r>
          <rPr>
            <sz val="9"/>
            <color indexed="81"/>
            <rFont val="Tahoma"/>
            <family val="2"/>
          </rPr>
          <t xml:space="preserve">
13/04/2021
1543
March/21</t>
        </r>
      </text>
    </comment>
    <comment ref="AI47" authorId="0">
      <text>
        <r>
          <rPr>
            <b/>
            <sz val="9"/>
            <color indexed="81"/>
            <rFont val="Tahoma"/>
            <family val="2"/>
          </rPr>
          <t>Windows User:</t>
        </r>
        <r>
          <rPr>
            <sz val="9"/>
            <color indexed="81"/>
            <rFont val="Tahoma"/>
            <family val="2"/>
          </rPr>
          <t xml:space="preserve">
10/05/21
1544
</t>
        </r>
      </text>
    </comment>
    <comment ref="AK47" authorId="0">
      <text>
        <r>
          <rPr>
            <b/>
            <sz val="9"/>
            <color indexed="81"/>
            <rFont val="Tahoma"/>
            <family val="2"/>
          </rPr>
          <t>Windows User:</t>
        </r>
        <r>
          <rPr>
            <sz val="9"/>
            <color indexed="81"/>
            <rFont val="Tahoma"/>
            <family val="2"/>
          </rPr>
          <t xml:space="preserve">
05/06/21
1545</t>
        </r>
      </text>
    </comment>
    <comment ref="K48" authorId="0">
      <text>
        <r>
          <rPr>
            <b/>
            <sz val="9"/>
            <color indexed="81"/>
            <rFont val="Tahoma"/>
            <family val="2"/>
          </rPr>
          <t>Windows User:</t>
        </r>
        <r>
          <rPr>
            <sz val="9"/>
            <color indexed="81"/>
            <rFont val="Tahoma"/>
            <family val="2"/>
          </rPr>
          <t xml:space="preserve">
02/09/2020
9,000/-</t>
        </r>
      </text>
    </comment>
    <comment ref="M48" authorId="0">
      <text>
        <r>
          <rPr>
            <b/>
            <sz val="9"/>
            <color indexed="81"/>
            <rFont val="Tahoma"/>
            <family val="2"/>
          </rPr>
          <t>Windows User:</t>
        </r>
        <r>
          <rPr>
            <sz val="9"/>
            <color indexed="81"/>
            <rFont val="Tahoma"/>
            <family val="2"/>
          </rPr>
          <t xml:space="preserve">
02/09/2020
9,000/-</t>
        </r>
      </text>
    </comment>
    <comment ref="O48" authorId="0">
      <text>
        <r>
          <rPr>
            <b/>
            <sz val="9"/>
            <color indexed="81"/>
            <rFont val="Tahoma"/>
            <family val="2"/>
          </rPr>
          <t>Windows User:</t>
        </r>
        <r>
          <rPr>
            <sz val="9"/>
            <color indexed="81"/>
            <rFont val="Tahoma"/>
            <family val="2"/>
          </rPr>
          <t xml:space="preserve">
02/09/2020
9,000/-</t>
        </r>
      </text>
    </comment>
    <comment ref="Q48" authorId="0">
      <text>
        <r>
          <rPr>
            <b/>
            <sz val="9"/>
            <color indexed="81"/>
            <rFont val="Tahoma"/>
            <family val="2"/>
          </rPr>
          <t>Windows User:</t>
        </r>
        <r>
          <rPr>
            <sz val="9"/>
            <color indexed="81"/>
            <rFont val="Tahoma"/>
            <family val="2"/>
          </rPr>
          <t xml:space="preserve">
02/09/2020
9,000/-</t>
        </r>
      </text>
    </comment>
    <comment ref="T48" authorId="0">
      <text>
        <r>
          <rPr>
            <b/>
            <sz val="9"/>
            <color indexed="81"/>
            <rFont val="Tahoma"/>
            <family val="2"/>
          </rPr>
          <t>Windows User:</t>
        </r>
        <r>
          <rPr>
            <sz val="9"/>
            <color indexed="81"/>
            <rFont val="Tahoma"/>
            <family val="2"/>
          </rPr>
          <t xml:space="preserve">
Less 30% in Tuition fee for Oct/20.</t>
        </r>
      </text>
    </comment>
    <comment ref="U48" authorId="0">
      <text>
        <r>
          <rPr>
            <b/>
            <sz val="9"/>
            <color indexed="81"/>
            <rFont val="Tahoma"/>
            <family val="2"/>
          </rPr>
          <t>Windows User:</t>
        </r>
        <r>
          <rPr>
            <sz val="9"/>
            <color indexed="81"/>
            <rFont val="Tahoma"/>
            <family val="2"/>
          </rPr>
          <t xml:space="preserve">
09.10.2020
Bkash=13,160/-
College=11,120/-
Hostel=2,040/-</t>
        </r>
      </text>
    </comment>
    <comment ref="V48" authorId="0">
      <text>
        <r>
          <rPr>
            <b/>
            <sz val="9"/>
            <color indexed="81"/>
            <rFont val="Tahoma"/>
            <family val="2"/>
          </rPr>
          <t>Windows User:</t>
        </r>
        <r>
          <rPr>
            <sz val="9"/>
            <color indexed="81"/>
            <rFont val="Tahoma"/>
            <family val="2"/>
          </rPr>
          <t xml:space="preserve">
Less 30% in Tuition fee for Oct/20.</t>
        </r>
      </text>
    </comment>
    <comment ref="W48" authorId="0">
      <text>
        <r>
          <rPr>
            <b/>
            <sz val="9"/>
            <color indexed="81"/>
            <rFont val="Tahoma"/>
            <family val="2"/>
          </rPr>
          <t>Windows User:</t>
        </r>
        <r>
          <rPr>
            <sz val="9"/>
            <color indexed="81"/>
            <rFont val="Tahoma"/>
            <family val="2"/>
          </rPr>
          <t xml:space="preserve">
08/11/2020
By baksh
C=4620
H=2040
T=6660</t>
        </r>
      </text>
    </comment>
    <comment ref="Y48" authorId="0">
      <text>
        <r>
          <rPr>
            <b/>
            <sz val="9"/>
            <color indexed="81"/>
            <rFont val="Tahoma"/>
            <family val="2"/>
          </rPr>
          <t>Windows User:</t>
        </r>
        <r>
          <rPr>
            <sz val="9"/>
            <color indexed="81"/>
            <rFont val="Tahoma"/>
            <family val="2"/>
          </rPr>
          <t xml:space="preserve">
09/12/2020
By bkash
C=4620
H=2040
T=6660
Dec/20</t>
        </r>
      </text>
    </comment>
    <comment ref="AA48" authorId="0">
      <text>
        <r>
          <rPr>
            <b/>
            <sz val="9"/>
            <color indexed="81"/>
            <rFont val="Tahoma"/>
            <family val="2"/>
          </rPr>
          <t>Windows User:</t>
        </r>
        <r>
          <rPr>
            <sz val="9"/>
            <color indexed="81"/>
            <rFont val="Tahoma"/>
            <family val="2"/>
          </rPr>
          <t xml:space="preserve">
09/01/2021
By bkash
C=4620
H=2040
T=6660
Janu/21</t>
        </r>
      </text>
    </comment>
    <comment ref="AC48" authorId="0">
      <text>
        <r>
          <rPr>
            <b/>
            <sz val="9"/>
            <color indexed="81"/>
            <rFont val="Tahoma"/>
            <family val="2"/>
          </rPr>
          <t>Windows User:</t>
        </r>
        <r>
          <rPr>
            <sz val="9"/>
            <color indexed="81"/>
            <rFont val="Tahoma"/>
            <family val="2"/>
          </rPr>
          <t xml:space="preserve">
09/02/21
By bkash
C-4620
H=2040
T=6660
Feb/21</t>
        </r>
      </text>
    </comment>
    <comment ref="AE48" authorId="0">
      <text>
        <r>
          <rPr>
            <b/>
            <sz val="9"/>
            <color indexed="81"/>
            <rFont val="Tahoma"/>
            <family val="2"/>
          </rPr>
          <t>Windows User:</t>
        </r>
        <r>
          <rPr>
            <sz val="9"/>
            <color indexed="81"/>
            <rFont val="Tahoma"/>
            <family val="2"/>
          </rPr>
          <t xml:space="preserve">
18/03/21
C=4620
H=2040
T=6660</t>
        </r>
      </text>
    </comment>
    <comment ref="AG48" authorId="0">
      <text>
        <r>
          <rPr>
            <b/>
            <sz val="9"/>
            <color indexed="81"/>
            <rFont val="Tahoma"/>
            <family val="2"/>
          </rPr>
          <t>Windows User:</t>
        </r>
        <r>
          <rPr>
            <sz val="9"/>
            <color indexed="81"/>
            <rFont val="Tahoma"/>
            <family val="2"/>
          </rPr>
          <t xml:space="preserve">
14/04/21
C=4620
H=2040
T=6660</t>
        </r>
      </text>
    </comment>
    <comment ref="K49" authorId="0">
      <text>
        <r>
          <rPr>
            <b/>
            <sz val="9"/>
            <color indexed="81"/>
            <rFont val="Tahoma"/>
            <family val="2"/>
          </rPr>
          <t>Windows User:</t>
        </r>
        <r>
          <rPr>
            <sz val="9"/>
            <color indexed="81"/>
            <rFont val="Tahoma"/>
            <family val="2"/>
          </rPr>
          <t xml:space="preserve">
02/09/2020
9,000/-</t>
        </r>
      </text>
    </comment>
    <comment ref="M49" authorId="0">
      <text>
        <r>
          <rPr>
            <b/>
            <sz val="9"/>
            <color indexed="81"/>
            <rFont val="Tahoma"/>
            <family val="2"/>
          </rPr>
          <t>Windows User:</t>
        </r>
        <r>
          <rPr>
            <sz val="9"/>
            <color indexed="81"/>
            <rFont val="Tahoma"/>
            <family val="2"/>
          </rPr>
          <t xml:space="preserve">
02/09/2020
9,000/-</t>
        </r>
      </text>
    </comment>
    <comment ref="O49" authorId="0">
      <text>
        <r>
          <rPr>
            <b/>
            <sz val="9"/>
            <color indexed="81"/>
            <rFont val="Tahoma"/>
            <family val="2"/>
          </rPr>
          <t>Windows User:</t>
        </r>
        <r>
          <rPr>
            <sz val="9"/>
            <color indexed="81"/>
            <rFont val="Tahoma"/>
            <family val="2"/>
          </rPr>
          <t xml:space="preserve">
02/09/2020
9,000/-</t>
        </r>
      </text>
    </comment>
    <comment ref="Q49" authorId="0">
      <text>
        <r>
          <rPr>
            <b/>
            <sz val="9"/>
            <color indexed="81"/>
            <rFont val="Tahoma"/>
            <family val="2"/>
          </rPr>
          <t>Windows User:</t>
        </r>
        <r>
          <rPr>
            <sz val="9"/>
            <color indexed="81"/>
            <rFont val="Tahoma"/>
            <family val="2"/>
          </rPr>
          <t xml:space="preserve">
02/09/2020
9,000/-
28/01/21
40923
O/fee=6500
Oct=3500 Due=1120
Paid in Janu/21</t>
        </r>
      </text>
    </comment>
    <comment ref="T49" authorId="0">
      <text>
        <r>
          <rPr>
            <b/>
            <sz val="9"/>
            <color indexed="81"/>
            <rFont val="Tahoma"/>
            <family val="2"/>
          </rPr>
          <t>Windows User:</t>
        </r>
        <r>
          <rPr>
            <sz val="9"/>
            <color indexed="81"/>
            <rFont val="Tahoma"/>
            <family val="2"/>
          </rPr>
          <t xml:space="preserve">
Less 30% in Tuition fee for Oct/20.</t>
        </r>
      </text>
    </comment>
    <comment ref="U49" authorId="0">
      <text>
        <r>
          <rPr>
            <b/>
            <sz val="9"/>
            <color indexed="81"/>
            <rFont val="Tahoma"/>
            <family val="2"/>
          </rPr>
          <t>Windows User:</t>
        </r>
        <r>
          <rPr>
            <sz val="9"/>
            <color indexed="81"/>
            <rFont val="Tahoma"/>
            <family val="2"/>
          </rPr>
          <t xml:space="preserve">
28/01/21
40923
O/fee=6500
Oct=3500 Due=1120
Paid in Janu/21</t>
        </r>
      </text>
    </comment>
    <comment ref="V49" authorId="0">
      <text>
        <r>
          <rPr>
            <b/>
            <sz val="9"/>
            <color indexed="81"/>
            <rFont val="Tahoma"/>
            <family val="2"/>
          </rPr>
          <t>Windows User:</t>
        </r>
        <r>
          <rPr>
            <sz val="9"/>
            <color indexed="81"/>
            <rFont val="Tahoma"/>
            <family val="2"/>
          </rPr>
          <t xml:space="preserve">
Less 30% in Tuition fee for Oct/20.</t>
        </r>
      </text>
    </comment>
    <comment ref="AA49" authorId="0">
      <text>
        <r>
          <rPr>
            <b/>
            <sz val="9"/>
            <color indexed="81"/>
            <rFont val="Tahoma"/>
            <family val="2"/>
          </rPr>
          <t>Windows User:</t>
        </r>
        <r>
          <rPr>
            <sz val="9"/>
            <color indexed="81"/>
            <rFont val="Tahoma"/>
            <family val="2"/>
          </rPr>
          <t xml:space="preserve">
28/01/21
40923
O/fee=6500
Oct=3500 Due=1120
Paid in Janu/21</t>
        </r>
      </text>
    </comment>
    <comment ref="AC49" authorId="0">
      <text>
        <r>
          <rPr>
            <b/>
            <sz val="9"/>
            <color indexed="81"/>
            <rFont val="Tahoma"/>
            <family val="2"/>
          </rPr>
          <t>Windows User:</t>
        </r>
        <r>
          <rPr>
            <sz val="9"/>
            <color indexed="81"/>
            <rFont val="Tahoma"/>
            <family val="2"/>
          </rPr>
          <t xml:space="preserve">
08/02/21
Oct=840
Nov + Dec/20
janu=530 due=3810
Pass book=100 (new)</t>
        </r>
      </text>
    </comment>
    <comment ref="AI49" authorId="0">
      <text>
        <r>
          <rPr>
            <b/>
            <sz val="9"/>
            <color indexed="81"/>
            <rFont val="Tahoma"/>
            <family val="2"/>
          </rPr>
          <t>Windows User:</t>
        </r>
        <r>
          <rPr>
            <sz val="9"/>
            <color indexed="81"/>
            <rFont val="Tahoma"/>
            <family val="2"/>
          </rPr>
          <t xml:space="preserve">
23/05/21
6844
Up to April/21</t>
        </r>
      </text>
    </comment>
    <comment ref="AK49" authorId="0">
      <text>
        <r>
          <rPr>
            <b/>
            <sz val="9"/>
            <color indexed="81"/>
            <rFont val="Tahoma"/>
            <family val="2"/>
          </rPr>
          <t>Windows User:</t>
        </r>
        <r>
          <rPr>
            <sz val="9"/>
            <color indexed="81"/>
            <rFont val="Tahoma"/>
            <family val="2"/>
          </rPr>
          <t xml:space="preserve">
01/06/21
6845
</t>
        </r>
      </text>
    </comment>
    <comment ref="K50" authorId="0">
      <text>
        <r>
          <rPr>
            <b/>
            <sz val="9"/>
            <color indexed="81"/>
            <rFont val="Tahoma"/>
            <family val="2"/>
          </rPr>
          <t>Windows User:</t>
        </r>
        <r>
          <rPr>
            <sz val="9"/>
            <color indexed="81"/>
            <rFont val="Tahoma"/>
            <family val="2"/>
          </rPr>
          <t xml:space="preserve">
02/09/2020
9,000/-</t>
        </r>
      </text>
    </comment>
    <comment ref="M50" authorId="0">
      <text>
        <r>
          <rPr>
            <b/>
            <sz val="9"/>
            <color indexed="81"/>
            <rFont val="Tahoma"/>
            <family val="2"/>
          </rPr>
          <t>Windows User:</t>
        </r>
        <r>
          <rPr>
            <sz val="9"/>
            <color indexed="81"/>
            <rFont val="Tahoma"/>
            <family val="2"/>
          </rPr>
          <t xml:space="preserve">
02/09/2020
9,000/-</t>
        </r>
      </text>
    </comment>
    <comment ref="O50" authorId="0">
      <text>
        <r>
          <rPr>
            <b/>
            <sz val="9"/>
            <color indexed="81"/>
            <rFont val="Tahoma"/>
            <family val="2"/>
          </rPr>
          <t>Windows User:</t>
        </r>
        <r>
          <rPr>
            <sz val="9"/>
            <color indexed="81"/>
            <rFont val="Tahoma"/>
            <family val="2"/>
          </rPr>
          <t xml:space="preserve">
02/09/2020
9,000/-</t>
        </r>
      </text>
    </comment>
    <comment ref="Q50" authorId="0">
      <text>
        <r>
          <rPr>
            <b/>
            <sz val="9"/>
            <color indexed="81"/>
            <rFont val="Tahoma"/>
            <family val="2"/>
          </rPr>
          <t>Windows User:</t>
        </r>
        <r>
          <rPr>
            <sz val="9"/>
            <color indexed="81"/>
            <rFont val="Tahoma"/>
            <family val="2"/>
          </rPr>
          <t xml:space="preserve">
02/09/2020
9,000/-
10/11/2020
By Bkash
O/fee=6500/- Sep + Oct
Paid in Nov/20</t>
        </r>
      </text>
    </comment>
    <comment ref="T50" authorId="0">
      <text>
        <r>
          <rPr>
            <b/>
            <sz val="9"/>
            <color indexed="81"/>
            <rFont val="Tahoma"/>
            <family val="2"/>
          </rPr>
          <t>Windows User:</t>
        </r>
        <r>
          <rPr>
            <sz val="9"/>
            <color indexed="81"/>
            <rFont val="Tahoma"/>
            <family val="2"/>
          </rPr>
          <t xml:space="preserve">
Less 30% in Tuition fee for Oct/20.</t>
        </r>
      </text>
    </comment>
    <comment ref="U50" authorId="0">
      <text>
        <r>
          <rPr>
            <b/>
            <sz val="9"/>
            <color indexed="81"/>
            <rFont val="Tahoma"/>
            <family val="2"/>
          </rPr>
          <t>Windows User:</t>
        </r>
        <r>
          <rPr>
            <sz val="9"/>
            <color indexed="81"/>
            <rFont val="Tahoma"/>
            <family val="2"/>
          </rPr>
          <t xml:space="preserve">
10/11/2020
By bkash
C=15740 Oct + Nov+ O/f
H=4320
T=20060
Paid in Nov/20</t>
        </r>
      </text>
    </comment>
    <comment ref="V50" authorId="0">
      <text>
        <r>
          <rPr>
            <b/>
            <sz val="9"/>
            <color indexed="81"/>
            <rFont val="Tahoma"/>
            <family val="2"/>
          </rPr>
          <t>Windows User:</t>
        </r>
        <r>
          <rPr>
            <sz val="9"/>
            <color indexed="81"/>
            <rFont val="Tahoma"/>
            <family val="2"/>
          </rPr>
          <t xml:space="preserve">
Less 30% in Tuition fee for Oct/20.</t>
        </r>
      </text>
    </comment>
    <comment ref="W50" authorId="0">
      <text>
        <r>
          <rPr>
            <b/>
            <sz val="9"/>
            <color indexed="81"/>
            <rFont val="Tahoma"/>
            <family val="2"/>
          </rPr>
          <t>Windows User:</t>
        </r>
        <r>
          <rPr>
            <sz val="9"/>
            <color indexed="81"/>
            <rFont val="Tahoma"/>
            <family val="2"/>
          </rPr>
          <t xml:space="preserve">
10/11/2020
By bkash
C=15740 Oct + Nov+ O/f
H=4320
T=20060</t>
        </r>
      </text>
    </comment>
    <comment ref="Y50" authorId="0">
      <text>
        <r>
          <rPr>
            <b/>
            <sz val="9"/>
            <color indexed="81"/>
            <rFont val="Tahoma"/>
            <family val="2"/>
          </rPr>
          <t>Windows User:</t>
        </r>
        <r>
          <rPr>
            <sz val="9"/>
            <color indexed="81"/>
            <rFont val="Tahoma"/>
            <family val="2"/>
          </rPr>
          <t xml:space="preserve">
27/01/21
1204
Dec=4620
Janu=1380 due=3240
Paid in Janu/21</t>
        </r>
      </text>
    </comment>
    <comment ref="AA50" authorId="0">
      <text>
        <r>
          <rPr>
            <b/>
            <sz val="9"/>
            <color indexed="81"/>
            <rFont val="Tahoma"/>
            <family val="2"/>
          </rPr>
          <t>Windows User:</t>
        </r>
        <r>
          <rPr>
            <sz val="9"/>
            <color indexed="81"/>
            <rFont val="Tahoma"/>
            <family val="2"/>
          </rPr>
          <t xml:space="preserve">
27/01/21
1204
Dec=4620
Janu=1380 due=3240
Paid in Janu/21</t>
        </r>
      </text>
    </comment>
    <comment ref="AC50" authorId="0">
      <text>
        <r>
          <rPr>
            <b/>
            <sz val="9"/>
            <color indexed="81"/>
            <rFont val="Tahoma"/>
            <family val="2"/>
          </rPr>
          <t>Windows User:</t>
        </r>
        <r>
          <rPr>
            <sz val="9"/>
            <color indexed="81"/>
            <rFont val="Tahoma"/>
            <family val="2"/>
          </rPr>
          <t xml:space="preserve">
10/02/21
1205</t>
        </r>
      </text>
    </comment>
    <comment ref="G51" authorId="0">
      <text>
        <r>
          <rPr>
            <b/>
            <sz val="9"/>
            <color indexed="81"/>
            <rFont val="Tahoma"/>
            <family val="2"/>
          </rPr>
          <t>Windows User:</t>
        </r>
        <r>
          <rPr>
            <sz val="9"/>
            <color indexed="81"/>
            <rFont val="Tahoma"/>
            <family val="2"/>
          </rPr>
          <t xml:space="preserve">
Less-4,000/-</t>
        </r>
      </text>
    </comment>
    <comment ref="K51" authorId="0">
      <text>
        <r>
          <rPr>
            <b/>
            <sz val="9"/>
            <color indexed="81"/>
            <rFont val="Tahoma"/>
            <family val="2"/>
          </rPr>
          <t>Windows User:</t>
        </r>
        <r>
          <rPr>
            <sz val="9"/>
            <color indexed="81"/>
            <rFont val="Tahoma"/>
            <family val="2"/>
          </rPr>
          <t xml:space="preserve">
03/09/2020
4,000/-</t>
        </r>
      </text>
    </comment>
    <comment ref="M51" authorId="0">
      <text>
        <r>
          <rPr>
            <b/>
            <sz val="9"/>
            <color indexed="81"/>
            <rFont val="Tahoma"/>
            <family val="2"/>
          </rPr>
          <t>Windows User:</t>
        </r>
        <r>
          <rPr>
            <sz val="9"/>
            <color indexed="81"/>
            <rFont val="Tahoma"/>
            <family val="2"/>
          </rPr>
          <t xml:space="preserve">
03/09/2020
4,000/-</t>
        </r>
      </text>
    </comment>
    <comment ref="O51" authorId="0">
      <text>
        <r>
          <rPr>
            <b/>
            <sz val="9"/>
            <color indexed="81"/>
            <rFont val="Tahoma"/>
            <family val="2"/>
          </rPr>
          <t>Windows User:</t>
        </r>
        <r>
          <rPr>
            <sz val="9"/>
            <color indexed="81"/>
            <rFont val="Tahoma"/>
            <family val="2"/>
          </rPr>
          <t xml:space="preserve">
03/09/2020
4,000/-
27/01/21
1226
Janu=700
S/c=3300 Due=200</t>
        </r>
      </text>
    </comment>
    <comment ref="T51" authorId="0">
      <text>
        <r>
          <rPr>
            <b/>
            <sz val="9"/>
            <color indexed="81"/>
            <rFont val="Tahoma"/>
            <family val="2"/>
          </rPr>
          <t>Windows User:</t>
        </r>
        <r>
          <rPr>
            <sz val="9"/>
            <color indexed="81"/>
            <rFont val="Tahoma"/>
            <family val="2"/>
          </rPr>
          <t xml:space="preserve">
Less 30% in Tuition fee for Oct/20.</t>
        </r>
      </text>
    </comment>
    <comment ref="U51" authorId="0">
      <text>
        <r>
          <rPr>
            <b/>
            <sz val="9"/>
            <color indexed="81"/>
            <rFont val="Tahoma"/>
            <family val="2"/>
          </rPr>
          <t>Windows User:</t>
        </r>
        <r>
          <rPr>
            <sz val="9"/>
            <color indexed="81"/>
            <rFont val="Tahoma"/>
            <family val="2"/>
          </rPr>
          <t xml:space="preserve">
08/11/2020
By bkash
C=1820
Oct/20
Paid in Nov/20
</t>
        </r>
      </text>
    </comment>
    <comment ref="V51" authorId="0">
      <text>
        <r>
          <rPr>
            <b/>
            <sz val="9"/>
            <color indexed="81"/>
            <rFont val="Tahoma"/>
            <family val="2"/>
          </rPr>
          <t>Windows User:</t>
        </r>
        <r>
          <rPr>
            <sz val="9"/>
            <color indexed="81"/>
            <rFont val="Tahoma"/>
            <family val="2"/>
          </rPr>
          <t xml:space="preserve">
Less 30% in Tuition fee for Oct/20.</t>
        </r>
      </text>
    </comment>
    <comment ref="W51" authorId="0">
      <text>
        <r>
          <rPr>
            <b/>
            <sz val="9"/>
            <color indexed="81"/>
            <rFont val="Tahoma"/>
            <family val="2"/>
          </rPr>
          <t>Windows User:</t>
        </r>
        <r>
          <rPr>
            <sz val="9"/>
            <color indexed="81"/>
            <rFont val="Tahoma"/>
            <family val="2"/>
          </rPr>
          <t xml:space="preserve">
08/11/2020
By bkash
C=1820
H=2160
T=3980
Oct/20
Paid in Nov/20</t>
        </r>
      </text>
    </comment>
    <comment ref="Y51" authorId="0">
      <text>
        <r>
          <rPr>
            <b/>
            <sz val="9"/>
            <color indexed="81"/>
            <rFont val="Tahoma"/>
            <family val="2"/>
          </rPr>
          <t>Windows User:</t>
        </r>
        <r>
          <rPr>
            <sz val="9"/>
            <color indexed="81"/>
            <rFont val="Tahoma"/>
            <family val="2"/>
          </rPr>
          <t xml:space="preserve">
16/12/2020
By bkash
C=1820 Dec/20 (Due=980)
H=2160
T=3,980/- 
S/c Due=3500
O/Fee Due-8,000</t>
        </r>
      </text>
    </comment>
    <comment ref="AA51" authorId="0">
      <text>
        <r>
          <rPr>
            <b/>
            <sz val="9"/>
            <color indexed="81"/>
            <rFont val="Tahoma"/>
            <family val="2"/>
          </rPr>
          <t>Windows User:</t>
        </r>
        <r>
          <rPr>
            <sz val="9"/>
            <color indexed="81"/>
            <rFont val="Tahoma"/>
            <family val="2"/>
          </rPr>
          <t xml:space="preserve">
20/01/2021
By bkash
C=1820
H=2160
T=3980
S/c Due=3500
O/fee Due=8000
Janu Due=700
27/01/21
1226
Janu=700
S/c=3300 Due=200
</t>
        </r>
      </text>
    </comment>
    <comment ref="AC51" authorId="0">
      <text>
        <r>
          <rPr>
            <b/>
            <sz val="9"/>
            <color indexed="81"/>
            <rFont val="Tahoma"/>
            <family val="2"/>
          </rPr>
          <t>Windows User:</t>
        </r>
        <r>
          <rPr>
            <sz val="9"/>
            <color indexed="81"/>
            <rFont val="Tahoma"/>
            <family val="2"/>
          </rPr>
          <t xml:space="preserve">
11/02/21
1228
Feb/21=1740
O/fee=4000 Due=4000</t>
        </r>
      </text>
    </comment>
    <comment ref="AG51" authorId="0">
      <text>
        <r>
          <rPr>
            <b/>
            <sz val="9"/>
            <color indexed="81"/>
            <rFont val="Tahoma"/>
            <family val="2"/>
          </rPr>
          <t>Windows User:</t>
        </r>
        <r>
          <rPr>
            <sz val="9"/>
            <color indexed="81"/>
            <rFont val="Tahoma"/>
            <family val="2"/>
          </rPr>
          <t xml:space="preserve">
19/04/21
By bkash
C=3080 O/fee due=4000
H=4320
T=7400</t>
        </r>
      </text>
    </comment>
    <comment ref="AK51" authorId="0">
      <text>
        <r>
          <rPr>
            <b/>
            <sz val="9"/>
            <color indexed="81"/>
            <rFont val="Tahoma"/>
            <family val="2"/>
          </rPr>
          <t>Windows User:</t>
        </r>
        <r>
          <rPr>
            <sz val="9"/>
            <color indexed="81"/>
            <rFont val="Tahoma"/>
            <family val="2"/>
          </rPr>
          <t xml:space="preserve">
06/06/21
1230
1540/-</t>
        </r>
      </text>
    </comment>
    <comment ref="K52" authorId="0">
      <text>
        <r>
          <rPr>
            <b/>
            <sz val="9"/>
            <color indexed="81"/>
            <rFont val="Tahoma"/>
            <family val="2"/>
          </rPr>
          <t>Windows User:</t>
        </r>
        <r>
          <rPr>
            <sz val="9"/>
            <color indexed="81"/>
            <rFont val="Tahoma"/>
            <family val="2"/>
          </rPr>
          <t xml:space="preserve">
03/09/2020
9,000/-</t>
        </r>
      </text>
    </comment>
    <comment ref="M52" authorId="0">
      <text>
        <r>
          <rPr>
            <b/>
            <sz val="9"/>
            <color indexed="81"/>
            <rFont val="Tahoma"/>
            <family val="2"/>
          </rPr>
          <t>Windows User:</t>
        </r>
        <r>
          <rPr>
            <sz val="9"/>
            <color indexed="81"/>
            <rFont val="Tahoma"/>
            <family val="2"/>
          </rPr>
          <t xml:space="preserve">
03/09/2020
9,000/-</t>
        </r>
      </text>
    </comment>
    <comment ref="O52" authorId="0">
      <text>
        <r>
          <rPr>
            <b/>
            <sz val="9"/>
            <color indexed="81"/>
            <rFont val="Tahoma"/>
            <family val="2"/>
          </rPr>
          <t>Windows User:</t>
        </r>
        <r>
          <rPr>
            <sz val="9"/>
            <color indexed="81"/>
            <rFont val="Tahoma"/>
            <family val="2"/>
          </rPr>
          <t xml:space="preserve">
03/09/2020
9,000/-</t>
        </r>
      </text>
    </comment>
    <comment ref="Q52" authorId="0">
      <text>
        <r>
          <rPr>
            <b/>
            <sz val="9"/>
            <color indexed="81"/>
            <rFont val="Tahoma"/>
            <family val="2"/>
          </rPr>
          <t>Windows User:</t>
        </r>
        <r>
          <rPr>
            <sz val="9"/>
            <color indexed="81"/>
            <rFont val="Tahoma"/>
            <family val="2"/>
          </rPr>
          <t xml:space="preserve">
03/09/2020
9,000/-
30/01/21
1252
O/fee=6500
Nov + Janu/21
Paid in Janu/21</t>
        </r>
      </text>
    </comment>
    <comment ref="T52" authorId="0">
      <text>
        <r>
          <rPr>
            <b/>
            <sz val="9"/>
            <color indexed="81"/>
            <rFont val="Tahoma"/>
            <family val="2"/>
          </rPr>
          <t>Windows User:</t>
        </r>
        <r>
          <rPr>
            <sz val="9"/>
            <color indexed="81"/>
            <rFont val="Tahoma"/>
            <family val="2"/>
          </rPr>
          <t xml:space="preserve">
Less 30% in Tuition fee for Oct/20.</t>
        </r>
      </text>
    </comment>
    <comment ref="U52" authorId="0">
      <text>
        <r>
          <rPr>
            <b/>
            <sz val="9"/>
            <color indexed="81"/>
            <rFont val="Tahoma"/>
            <family val="2"/>
          </rPr>
          <t>Windows User:</t>
        </r>
        <r>
          <rPr>
            <sz val="9"/>
            <color indexed="81"/>
            <rFont val="Tahoma"/>
            <family val="2"/>
          </rPr>
          <t xml:space="preserve">
04/11/2020
1251
Oct/2020
Paid to Npv/2020</t>
        </r>
      </text>
    </comment>
    <comment ref="V52" authorId="0">
      <text>
        <r>
          <rPr>
            <b/>
            <sz val="9"/>
            <color indexed="81"/>
            <rFont val="Tahoma"/>
            <family val="2"/>
          </rPr>
          <t>Windows User:</t>
        </r>
        <r>
          <rPr>
            <sz val="9"/>
            <color indexed="81"/>
            <rFont val="Tahoma"/>
            <family val="2"/>
          </rPr>
          <t xml:space="preserve">
Less 30% in Tuition fee for Oct/20.</t>
        </r>
      </text>
    </comment>
    <comment ref="W52" authorId="0">
      <text>
        <r>
          <rPr>
            <b/>
            <sz val="9"/>
            <color indexed="81"/>
            <rFont val="Tahoma"/>
            <family val="2"/>
          </rPr>
          <t>Windows User:</t>
        </r>
        <r>
          <rPr>
            <sz val="9"/>
            <color indexed="81"/>
            <rFont val="Tahoma"/>
            <family val="2"/>
          </rPr>
          <t xml:space="preserve">
04/11/2020
1251
Oct/2020
30/01/21
1252
O/fee=6500
Nov + Janu/21
Paid in Janu/21</t>
        </r>
      </text>
    </comment>
    <comment ref="Y52" authorId="0">
      <text>
        <r>
          <rPr>
            <b/>
            <sz val="9"/>
            <color indexed="81"/>
            <rFont val="Tahoma"/>
            <family val="2"/>
          </rPr>
          <t>Windows User:</t>
        </r>
        <r>
          <rPr>
            <sz val="9"/>
            <color indexed="81"/>
            <rFont val="Tahoma"/>
            <family val="2"/>
          </rPr>
          <t xml:space="preserve">
30/01/21
1252
O/fee=6500
Nov + Janu/21
Paid in Janu/21</t>
        </r>
      </text>
    </comment>
    <comment ref="AA52" authorId="0">
      <text>
        <r>
          <rPr>
            <b/>
            <sz val="9"/>
            <color indexed="81"/>
            <rFont val="Tahoma"/>
            <family val="2"/>
          </rPr>
          <t>Windows User:</t>
        </r>
        <r>
          <rPr>
            <sz val="9"/>
            <color indexed="81"/>
            <rFont val="Tahoma"/>
            <family val="2"/>
          </rPr>
          <t xml:space="preserve">
30/01/21
1252
O/fee=6500
Nov + Janu/21
Paid in Janu/21</t>
        </r>
      </text>
    </comment>
    <comment ref="AK52" authorId="0">
      <text>
        <r>
          <rPr>
            <b/>
            <sz val="9"/>
            <color indexed="81"/>
            <rFont val="Tahoma"/>
            <family val="2"/>
          </rPr>
          <t>Windows User:</t>
        </r>
        <r>
          <rPr>
            <sz val="9"/>
            <color indexed="81"/>
            <rFont val="Tahoma"/>
            <family val="2"/>
          </rPr>
          <t xml:space="preserve">
02/06/21
1253
</t>
        </r>
      </text>
    </comment>
    <comment ref="K53" authorId="0">
      <text>
        <r>
          <rPr>
            <b/>
            <sz val="9"/>
            <color indexed="81"/>
            <rFont val="Tahoma"/>
            <family val="2"/>
          </rPr>
          <t>Windows User:</t>
        </r>
        <r>
          <rPr>
            <sz val="9"/>
            <color indexed="81"/>
            <rFont val="Tahoma"/>
            <family val="2"/>
          </rPr>
          <t xml:space="preserve">
03/09/2020
9,000/-</t>
        </r>
      </text>
    </comment>
    <comment ref="M53" authorId="0">
      <text>
        <r>
          <rPr>
            <b/>
            <sz val="9"/>
            <color indexed="81"/>
            <rFont val="Tahoma"/>
            <family val="2"/>
          </rPr>
          <t>Windows User:</t>
        </r>
        <r>
          <rPr>
            <sz val="9"/>
            <color indexed="81"/>
            <rFont val="Tahoma"/>
            <family val="2"/>
          </rPr>
          <t xml:space="preserve">
03/09/2020
9,000/-</t>
        </r>
      </text>
    </comment>
    <comment ref="O53" authorId="0">
      <text>
        <r>
          <rPr>
            <b/>
            <sz val="9"/>
            <color indexed="81"/>
            <rFont val="Tahoma"/>
            <family val="2"/>
          </rPr>
          <t>Windows User:</t>
        </r>
        <r>
          <rPr>
            <sz val="9"/>
            <color indexed="81"/>
            <rFont val="Tahoma"/>
            <family val="2"/>
          </rPr>
          <t xml:space="preserve">
03/09/2020
9,000/-</t>
        </r>
      </text>
    </comment>
    <comment ref="Q53" authorId="0">
      <text>
        <r>
          <rPr>
            <b/>
            <sz val="9"/>
            <color indexed="81"/>
            <rFont val="Tahoma"/>
            <family val="2"/>
          </rPr>
          <t>Windows User:</t>
        </r>
        <r>
          <rPr>
            <sz val="9"/>
            <color indexed="81"/>
            <rFont val="Tahoma"/>
            <family val="2"/>
          </rPr>
          <t xml:space="preserve">
03/09/2020
9,000/-</t>
        </r>
      </text>
    </comment>
    <comment ref="T53" authorId="0">
      <text>
        <r>
          <rPr>
            <b/>
            <sz val="9"/>
            <color indexed="81"/>
            <rFont val="Tahoma"/>
            <family val="2"/>
          </rPr>
          <t>Windows User:</t>
        </r>
        <r>
          <rPr>
            <sz val="9"/>
            <color indexed="81"/>
            <rFont val="Tahoma"/>
            <family val="2"/>
          </rPr>
          <t xml:space="preserve">
Less 30% in Tuition fee for Oct/20.</t>
        </r>
      </text>
    </comment>
    <comment ref="U53" authorId="0">
      <text>
        <r>
          <rPr>
            <b/>
            <sz val="9"/>
            <color indexed="81"/>
            <rFont val="Tahoma"/>
            <family val="2"/>
          </rPr>
          <t>Windows User:</t>
        </r>
        <r>
          <rPr>
            <sz val="9"/>
            <color indexed="81"/>
            <rFont val="Tahoma"/>
            <family val="2"/>
          </rPr>
          <t xml:space="preserve">
26/01/21
1999
Oct/20
Nov/20  Due=40
Paid in Janu/21</t>
        </r>
      </text>
    </comment>
    <comment ref="V53" authorId="0">
      <text>
        <r>
          <rPr>
            <b/>
            <sz val="9"/>
            <color indexed="81"/>
            <rFont val="Tahoma"/>
            <family val="2"/>
          </rPr>
          <t>Windows User:</t>
        </r>
        <r>
          <rPr>
            <sz val="9"/>
            <color indexed="81"/>
            <rFont val="Tahoma"/>
            <family val="2"/>
          </rPr>
          <t xml:space="preserve">
Less 30% in Tuition fee for Oct/20.</t>
        </r>
      </text>
    </comment>
    <comment ref="W53" authorId="0">
      <text>
        <r>
          <rPr>
            <b/>
            <sz val="9"/>
            <color indexed="81"/>
            <rFont val="Tahoma"/>
            <family val="2"/>
          </rPr>
          <t>Windows User:</t>
        </r>
        <r>
          <rPr>
            <sz val="9"/>
            <color indexed="81"/>
            <rFont val="Tahoma"/>
            <family val="2"/>
          </rPr>
          <t xml:space="preserve">
26/01/21
1999
Oct/20
Nov/20  Due=40
Paid in Janu/21</t>
        </r>
      </text>
    </comment>
    <comment ref="AA53" authorId="0">
      <text>
        <r>
          <rPr>
            <b/>
            <sz val="9"/>
            <color indexed="81"/>
            <rFont val="Tahoma"/>
            <family val="2"/>
          </rPr>
          <t>Windows User:</t>
        </r>
        <r>
          <rPr>
            <sz val="9"/>
            <color indexed="81"/>
            <rFont val="Tahoma"/>
            <family val="2"/>
          </rPr>
          <t xml:space="preserve">
26/01/21
1999
Oct/20
Nov/20  Due=40
Paid in Janu/21</t>
        </r>
      </text>
    </comment>
    <comment ref="AC53" authorId="0">
      <text>
        <r>
          <rPr>
            <b/>
            <sz val="9"/>
            <color indexed="81"/>
            <rFont val="Tahoma"/>
            <family val="2"/>
          </rPr>
          <t>Windows User:</t>
        </r>
        <r>
          <rPr>
            <sz val="9"/>
            <color indexed="81"/>
            <rFont val="Tahoma"/>
            <family val="2"/>
          </rPr>
          <t xml:space="preserve">
10/02/21
2000
16,000/-
Nov/20=40
Dec/20 + Janu/21
Feb/21=220 Due=4400/-
O/fee=6500
</t>
        </r>
      </text>
    </comment>
    <comment ref="AK53" authorId="0">
      <text>
        <r>
          <rPr>
            <b/>
            <sz val="9"/>
            <color indexed="81"/>
            <rFont val="Tahoma"/>
            <family val="2"/>
          </rPr>
          <t>Windows User:</t>
        </r>
        <r>
          <rPr>
            <sz val="9"/>
            <color indexed="81"/>
            <rFont val="Tahoma"/>
            <family val="2"/>
          </rPr>
          <t xml:space="preserve">
06/06/21
2001
Up to May/21</t>
        </r>
      </text>
    </comment>
    <comment ref="K54" authorId="0">
      <text>
        <r>
          <rPr>
            <b/>
            <sz val="9"/>
            <color indexed="81"/>
            <rFont val="Tahoma"/>
            <family val="2"/>
          </rPr>
          <t>Windows User:</t>
        </r>
        <r>
          <rPr>
            <sz val="9"/>
            <color indexed="81"/>
            <rFont val="Tahoma"/>
            <family val="2"/>
          </rPr>
          <t xml:space="preserve">
04/09/2020
9,000/-</t>
        </r>
      </text>
    </comment>
    <comment ref="M54" authorId="0">
      <text>
        <r>
          <rPr>
            <b/>
            <sz val="9"/>
            <color indexed="81"/>
            <rFont val="Tahoma"/>
            <family val="2"/>
          </rPr>
          <t>Windows User:</t>
        </r>
        <r>
          <rPr>
            <sz val="9"/>
            <color indexed="81"/>
            <rFont val="Tahoma"/>
            <family val="2"/>
          </rPr>
          <t xml:space="preserve">
04/09/2020
9,000/-</t>
        </r>
      </text>
    </comment>
    <comment ref="O54" authorId="0">
      <text>
        <r>
          <rPr>
            <b/>
            <sz val="9"/>
            <color indexed="81"/>
            <rFont val="Tahoma"/>
            <family val="2"/>
          </rPr>
          <t>Windows User:</t>
        </r>
        <r>
          <rPr>
            <sz val="9"/>
            <color indexed="81"/>
            <rFont val="Tahoma"/>
            <family val="2"/>
          </rPr>
          <t xml:space="preserve">
04/09/2020
9,000/-</t>
        </r>
      </text>
    </comment>
    <comment ref="Q54" authorId="0">
      <text>
        <r>
          <rPr>
            <b/>
            <sz val="9"/>
            <color indexed="81"/>
            <rFont val="Tahoma"/>
            <family val="2"/>
          </rPr>
          <t>Windows User:</t>
        </r>
        <r>
          <rPr>
            <sz val="9"/>
            <color indexed="81"/>
            <rFont val="Tahoma"/>
            <family val="2"/>
          </rPr>
          <t xml:space="preserve">
04/09/2020
9,000/-</t>
        </r>
      </text>
    </comment>
    <comment ref="T54" authorId="0">
      <text>
        <r>
          <rPr>
            <b/>
            <sz val="9"/>
            <color indexed="81"/>
            <rFont val="Tahoma"/>
            <family val="2"/>
          </rPr>
          <t>Windows User:</t>
        </r>
        <r>
          <rPr>
            <sz val="9"/>
            <color indexed="81"/>
            <rFont val="Tahoma"/>
            <family val="2"/>
          </rPr>
          <t xml:space="preserve">
Less 30% in Tuition fee for Oct/20.</t>
        </r>
      </text>
    </comment>
    <comment ref="U54" authorId="0">
      <text>
        <r>
          <rPr>
            <b/>
            <sz val="9"/>
            <color indexed="81"/>
            <rFont val="Tahoma"/>
            <family val="2"/>
          </rPr>
          <t>Windows User:</t>
        </r>
        <r>
          <rPr>
            <sz val="9"/>
            <color indexed="81"/>
            <rFont val="Tahoma"/>
            <family val="2"/>
          </rPr>
          <t xml:space="preserve">
26/01/21
1563
Oct=4620
Nov=4620
Dec= 4620
Janu/21=320 Due=4300
Paid in Janu/21</t>
        </r>
      </text>
    </comment>
    <comment ref="V54" authorId="0">
      <text>
        <r>
          <rPr>
            <b/>
            <sz val="9"/>
            <color indexed="81"/>
            <rFont val="Tahoma"/>
            <family val="2"/>
          </rPr>
          <t>Windows User:</t>
        </r>
        <r>
          <rPr>
            <sz val="9"/>
            <color indexed="81"/>
            <rFont val="Tahoma"/>
            <family val="2"/>
          </rPr>
          <t xml:space="preserve">
Less 30% in Tuition fee for Oct/20.</t>
        </r>
      </text>
    </comment>
    <comment ref="W54" authorId="0">
      <text>
        <r>
          <rPr>
            <b/>
            <sz val="9"/>
            <color indexed="81"/>
            <rFont val="Tahoma"/>
            <family val="2"/>
          </rPr>
          <t>Windows User:</t>
        </r>
        <r>
          <rPr>
            <sz val="9"/>
            <color indexed="81"/>
            <rFont val="Tahoma"/>
            <family val="2"/>
          </rPr>
          <t xml:space="preserve">
26/01/21
1563
Oct=4620
Nov=4620
Dec= 4620
Janu/21=320 Due=4300
Paid in Janu/21</t>
        </r>
      </text>
    </comment>
    <comment ref="Y54" authorId="0">
      <text>
        <r>
          <rPr>
            <b/>
            <sz val="9"/>
            <color indexed="81"/>
            <rFont val="Tahoma"/>
            <family val="2"/>
          </rPr>
          <t>Windows User:</t>
        </r>
        <r>
          <rPr>
            <sz val="9"/>
            <color indexed="81"/>
            <rFont val="Tahoma"/>
            <family val="2"/>
          </rPr>
          <t xml:space="preserve">
26/01/21
1563
Oct=4620
Nov=4620
Dec= 4620
Janu/21=320 Due=4300
Paid in Janu/21</t>
        </r>
      </text>
    </comment>
    <comment ref="AA54" authorId="0">
      <text>
        <r>
          <rPr>
            <b/>
            <sz val="9"/>
            <color indexed="81"/>
            <rFont val="Tahoma"/>
            <family val="2"/>
          </rPr>
          <t>Windows User:</t>
        </r>
        <r>
          <rPr>
            <sz val="9"/>
            <color indexed="81"/>
            <rFont val="Tahoma"/>
            <family val="2"/>
          </rPr>
          <t xml:space="preserve">
26/01/21
1563
Oct=4620
Nov=4620
Dec= 4620
Janu/21=320 Due=4300
Paid in Janu/21
O/fee Due=6500</t>
        </r>
      </text>
    </comment>
    <comment ref="AC54" authorId="0">
      <text>
        <r>
          <rPr>
            <b/>
            <sz val="9"/>
            <color indexed="81"/>
            <rFont val="Tahoma"/>
            <family val="2"/>
          </rPr>
          <t>Windows User:</t>
        </r>
        <r>
          <rPr>
            <sz val="9"/>
            <color indexed="81"/>
            <rFont val="Tahoma"/>
            <family val="2"/>
          </rPr>
          <t xml:space="preserve">
11/022/1
By bkash
C=7080
H=6480
T=13560</t>
        </r>
      </text>
    </comment>
    <comment ref="K55" authorId="0">
      <text>
        <r>
          <rPr>
            <b/>
            <sz val="9"/>
            <color indexed="81"/>
            <rFont val="Tahoma"/>
            <family val="2"/>
          </rPr>
          <t>Windows User:</t>
        </r>
        <r>
          <rPr>
            <sz val="9"/>
            <color indexed="81"/>
            <rFont val="Tahoma"/>
            <family val="2"/>
          </rPr>
          <t xml:space="preserve">
05/09/2020
9,000/-</t>
        </r>
      </text>
    </comment>
    <comment ref="M55" authorId="0">
      <text>
        <r>
          <rPr>
            <b/>
            <sz val="9"/>
            <color indexed="81"/>
            <rFont val="Tahoma"/>
            <family val="2"/>
          </rPr>
          <t>Windows User:</t>
        </r>
        <r>
          <rPr>
            <sz val="9"/>
            <color indexed="81"/>
            <rFont val="Tahoma"/>
            <family val="2"/>
          </rPr>
          <t xml:space="preserve">
05/09/2020
9,000/-</t>
        </r>
      </text>
    </comment>
    <comment ref="O55" authorId="0">
      <text>
        <r>
          <rPr>
            <b/>
            <sz val="9"/>
            <color indexed="81"/>
            <rFont val="Tahoma"/>
            <family val="2"/>
          </rPr>
          <t>Windows User:</t>
        </r>
        <r>
          <rPr>
            <sz val="9"/>
            <color indexed="81"/>
            <rFont val="Tahoma"/>
            <family val="2"/>
          </rPr>
          <t xml:space="preserve">
05/09/2020
9,000/-</t>
        </r>
      </text>
    </comment>
    <comment ref="Q55" authorId="0">
      <text>
        <r>
          <rPr>
            <b/>
            <sz val="9"/>
            <color indexed="81"/>
            <rFont val="Tahoma"/>
            <family val="2"/>
          </rPr>
          <t>Windows User:</t>
        </r>
        <r>
          <rPr>
            <sz val="9"/>
            <color indexed="81"/>
            <rFont val="Tahoma"/>
            <family val="2"/>
          </rPr>
          <t xml:space="preserve">
05/09/2020
9,000/-
09/11/2020
1589
O/fee=3500
Paid to Nov/2020</t>
        </r>
      </text>
    </comment>
    <comment ref="T55" authorId="0">
      <text>
        <r>
          <rPr>
            <b/>
            <sz val="9"/>
            <color indexed="81"/>
            <rFont val="Tahoma"/>
            <family val="2"/>
          </rPr>
          <t>Windows User:</t>
        </r>
        <r>
          <rPr>
            <sz val="9"/>
            <color indexed="81"/>
            <rFont val="Tahoma"/>
            <family val="2"/>
          </rPr>
          <t xml:space="preserve">
Less 30% in Tuition fee for Oct/20.</t>
        </r>
      </text>
    </comment>
    <comment ref="U55" authorId="0">
      <text>
        <r>
          <rPr>
            <b/>
            <sz val="9"/>
            <color indexed="81"/>
            <rFont val="Tahoma"/>
            <family val="2"/>
          </rPr>
          <t>Windows User:</t>
        </r>
        <r>
          <rPr>
            <sz val="9"/>
            <color indexed="81"/>
            <rFont val="Tahoma"/>
            <family val="2"/>
          </rPr>
          <t xml:space="preserve">
08.10.2020
Bkash=9,780/-
College=7,620/-
Hostel=2,160/-</t>
        </r>
      </text>
    </comment>
    <comment ref="V55" authorId="0">
      <text>
        <r>
          <rPr>
            <b/>
            <sz val="9"/>
            <color indexed="81"/>
            <rFont val="Tahoma"/>
            <family val="2"/>
          </rPr>
          <t>Windows User:</t>
        </r>
        <r>
          <rPr>
            <sz val="9"/>
            <color indexed="81"/>
            <rFont val="Tahoma"/>
            <family val="2"/>
          </rPr>
          <t xml:space="preserve">
Less 30% in Tuition fee for Oct/20.</t>
        </r>
      </text>
    </comment>
    <comment ref="W55" authorId="0">
      <text>
        <r>
          <rPr>
            <b/>
            <sz val="9"/>
            <color indexed="81"/>
            <rFont val="Tahoma"/>
            <family val="2"/>
          </rPr>
          <t>Windows User:</t>
        </r>
        <r>
          <rPr>
            <sz val="9"/>
            <color indexed="81"/>
            <rFont val="Tahoma"/>
            <family val="2"/>
          </rPr>
          <t xml:space="preserve">
09/11/2020
1588/1589
O/fee3500/-
</t>
        </r>
      </text>
    </comment>
    <comment ref="Y55" authorId="0">
      <text>
        <r>
          <rPr>
            <b/>
            <sz val="9"/>
            <color indexed="81"/>
            <rFont val="Tahoma"/>
            <family val="2"/>
          </rPr>
          <t>Windows User:</t>
        </r>
        <r>
          <rPr>
            <sz val="9"/>
            <color indexed="81"/>
            <rFont val="Tahoma"/>
            <family val="2"/>
          </rPr>
          <t xml:space="preserve">
07/01/2021
1590/1591
Dec/20 + Janu/21
Paid in Janu/21</t>
        </r>
      </text>
    </comment>
    <comment ref="AA55" authorId="0">
      <text>
        <r>
          <rPr>
            <b/>
            <sz val="9"/>
            <color indexed="81"/>
            <rFont val="Tahoma"/>
            <family val="2"/>
          </rPr>
          <t>Windows User:</t>
        </r>
        <r>
          <rPr>
            <sz val="9"/>
            <color indexed="81"/>
            <rFont val="Tahoma"/>
            <family val="2"/>
          </rPr>
          <t xml:space="preserve">
07/01/2021
1590/1591
Dec/20 + Janu/21
Paid in Janu/21</t>
        </r>
      </text>
    </comment>
    <comment ref="AE55" authorId="0">
      <text>
        <r>
          <rPr>
            <b/>
            <sz val="9"/>
            <color indexed="81"/>
            <rFont val="Tahoma"/>
            <family val="2"/>
          </rPr>
          <t>Windows User:</t>
        </r>
        <r>
          <rPr>
            <sz val="9"/>
            <color indexed="81"/>
            <rFont val="Tahoma"/>
            <family val="2"/>
          </rPr>
          <t xml:space="preserve">
07/03/21
1592
Feb + March/21</t>
        </r>
      </text>
    </comment>
    <comment ref="AG55" authorId="0">
      <text>
        <r>
          <rPr>
            <b/>
            <sz val="9"/>
            <color indexed="81"/>
            <rFont val="Tahoma"/>
            <family val="2"/>
          </rPr>
          <t>Windows User:</t>
        </r>
        <r>
          <rPr>
            <sz val="9"/>
            <color indexed="81"/>
            <rFont val="Tahoma"/>
            <family val="2"/>
          </rPr>
          <t xml:space="preserve">
13/04/21
1593
</t>
        </r>
      </text>
    </comment>
    <comment ref="AI55" authorId="0">
      <text>
        <r>
          <rPr>
            <b/>
            <sz val="9"/>
            <color indexed="81"/>
            <rFont val="Tahoma"/>
            <family val="2"/>
          </rPr>
          <t>Windows User:</t>
        </r>
        <r>
          <rPr>
            <sz val="9"/>
            <color indexed="81"/>
            <rFont val="Tahoma"/>
            <family val="2"/>
          </rPr>
          <t xml:space="preserve">
03/05/21
1594
</t>
        </r>
      </text>
    </comment>
    <comment ref="AK55" authorId="0">
      <text>
        <r>
          <rPr>
            <b/>
            <sz val="9"/>
            <color indexed="81"/>
            <rFont val="Tahoma"/>
            <family val="2"/>
          </rPr>
          <t>Windows User:</t>
        </r>
        <r>
          <rPr>
            <sz val="9"/>
            <color indexed="81"/>
            <rFont val="Tahoma"/>
            <family val="2"/>
          </rPr>
          <t xml:space="preserve">
01/06/21
1595
</t>
        </r>
      </text>
    </comment>
    <comment ref="K56" authorId="0">
      <text>
        <r>
          <rPr>
            <b/>
            <sz val="9"/>
            <color indexed="81"/>
            <rFont val="Tahoma"/>
            <family val="2"/>
          </rPr>
          <t>Windows User:</t>
        </r>
        <r>
          <rPr>
            <sz val="9"/>
            <color indexed="81"/>
            <rFont val="Tahoma"/>
            <family val="2"/>
          </rPr>
          <t xml:space="preserve">
05/09/2020
15,500/-</t>
        </r>
      </text>
    </comment>
    <comment ref="M56" authorId="0">
      <text>
        <r>
          <rPr>
            <b/>
            <sz val="9"/>
            <color indexed="81"/>
            <rFont val="Tahoma"/>
            <family val="2"/>
          </rPr>
          <t>Windows User:</t>
        </r>
        <r>
          <rPr>
            <sz val="9"/>
            <color indexed="81"/>
            <rFont val="Tahoma"/>
            <family val="2"/>
          </rPr>
          <t xml:space="preserve">
05/09/2020
15,500/-</t>
        </r>
      </text>
    </comment>
    <comment ref="O56" authorId="0">
      <text>
        <r>
          <rPr>
            <b/>
            <sz val="9"/>
            <color indexed="81"/>
            <rFont val="Tahoma"/>
            <family val="2"/>
          </rPr>
          <t>Windows User:</t>
        </r>
        <r>
          <rPr>
            <sz val="9"/>
            <color indexed="81"/>
            <rFont val="Tahoma"/>
            <family val="2"/>
          </rPr>
          <t xml:space="preserve">
05/09/2020
15,500/-</t>
        </r>
      </text>
    </comment>
    <comment ref="Q56" authorId="0">
      <text>
        <r>
          <rPr>
            <b/>
            <sz val="9"/>
            <color indexed="81"/>
            <rFont val="Tahoma"/>
            <family val="2"/>
          </rPr>
          <t>Windows User:</t>
        </r>
        <r>
          <rPr>
            <sz val="9"/>
            <color indexed="81"/>
            <rFont val="Tahoma"/>
            <family val="2"/>
          </rPr>
          <t xml:space="preserve">
05/09/2020
15,500/-</t>
        </r>
      </text>
    </comment>
    <comment ref="T56" authorId="0">
      <text>
        <r>
          <rPr>
            <b/>
            <sz val="9"/>
            <color indexed="81"/>
            <rFont val="Tahoma"/>
            <family val="2"/>
          </rPr>
          <t>Windows User:</t>
        </r>
        <r>
          <rPr>
            <sz val="9"/>
            <color indexed="81"/>
            <rFont val="Tahoma"/>
            <family val="2"/>
          </rPr>
          <t xml:space="preserve">
Less 30% in Tuition fee for Oct/20.</t>
        </r>
      </text>
    </comment>
    <comment ref="U56" authorId="0">
      <text>
        <r>
          <rPr>
            <b/>
            <sz val="9"/>
            <color indexed="81"/>
            <rFont val="Tahoma"/>
            <family val="2"/>
          </rPr>
          <t>Windows User:</t>
        </r>
        <r>
          <rPr>
            <sz val="9"/>
            <color indexed="81"/>
            <rFont val="Tahoma"/>
            <family val="2"/>
          </rPr>
          <t xml:space="preserve">
08.10.2020
Bkash=6,780/-
College=4,620/-
Hostel=2,160/-</t>
        </r>
      </text>
    </comment>
    <comment ref="V56" authorId="0">
      <text>
        <r>
          <rPr>
            <b/>
            <sz val="9"/>
            <color indexed="81"/>
            <rFont val="Tahoma"/>
            <family val="2"/>
          </rPr>
          <t>Windows User:</t>
        </r>
        <r>
          <rPr>
            <sz val="9"/>
            <color indexed="81"/>
            <rFont val="Tahoma"/>
            <family val="2"/>
          </rPr>
          <t xml:space="preserve">
Less 30% in Tuition fee for Oct/20.</t>
        </r>
      </text>
    </comment>
    <comment ref="W56" authorId="0">
      <text>
        <r>
          <rPr>
            <b/>
            <sz val="9"/>
            <color indexed="81"/>
            <rFont val="Tahoma"/>
            <family val="2"/>
          </rPr>
          <t>Windows User:</t>
        </r>
        <r>
          <rPr>
            <sz val="9"/>
            <color indexed="81"/>
            <rFont val="Tahoma"/>
            <family val="2"/>
          </rPr>
          <t xml:space="preserve">
05/11/2020
By bkash
C=4620
H=2160
T=6780</t>
        </r>
      </text>
    </comment>
    <comment ref="Y56" authorId="0">
      <text>
        <r>
          <rPr>
            <b/>
            <sz val="9"/>
            <color indexed="81"/>
            <rFont val="Tahoma"/>
            <family val="2"/>
          </rPr>
          <t>Windows User:</t>
        </r>
        <r>
          <rPr>
            <sz val="9"/>
            <color indexed="81"/>
            <rFont val="Tahoma"/>
            <family val="2"/>
          </rPr>
          <t xml:space="preserve">
05/12/2020
By bkash
C=4620
H=2160
T=6780</t>
        </r>
      </text>
    </comment>
    <comment ref="AA56" authorId="0">
      <text>
        <r>
          <rPr>
            <b/>
            <sz val="9"/>
            <color indexed="81"/>
            <rFont val="Tahoma"/>
            <family val="2"/>
          </rPr>
          <t>Windows User:</t>
        </r>
        <r>
          <rPr>
            <sz val="9"/>
            <color indexed="81"/>
            <rFont val="Tahoma"/>
            <family val="2"/>
          </rPr>
          <t xml:space="preserve">
09/01/2021
By bkash
C= 4620
H-2160
T=6780
Janu/21</t>
        </r>
      </text>
    </comment>
    <comment ref="AC56" authorId="0">
      <text>
        <r>
          <rPr>
            <b/>
            <sz val="9"/>
            <color indexed="81"/>
            <rFont val="Tahoma"/>
            <family val="2"/>
          </rPr>
          <t>Windows User:</t>
        </r>
        <r>
          <rPr>
            <sz val="9"/>
            <color indexed="81"/>
            <rFont val="Tahoma"/>
            <family val="2"/>
          </rPr>
          <t xml:space="preserve">
06/02/21
By bkash
C=4620
H=2160
T=6780
Feb/21</t>
        </r>
      </text>
    </comment>
    <comment ref="AE56" authorId="0">
      <text>
        <r>
          <rPr>
            <b/>
            <sz val="9"/>
            <color indexed="81"/>
            <rFont val="Tahoma"/>
            <family val="2"/>
          </rPr>
          <t>Windows User:</t>
        </r>
        <r>
          <rPr>
            <sz val="9"/>
            <color indexed="81"/>
            <rFont val="Tahoma"/>
            <family val="2"/>
          </rPr>
          <t xml:space="preserve">
06/03/21
By bkash
C=4620
H-2160
T=6780</t>
        </r>
      </text>
    </comment>
    <comment ref="AG56" authorId="0">
      <text>
        <r>
          <rPr>
            <b/>
            <sz val="9"/>
            <color indexed="81"/>
            <rFont val="Tahoma"/>
            <family val="2"/>
          </rPr>
          <t>Windows User:</t>
        </r>
        <r>
          <rPr>
            <sz val="9"/>
            <color indexed="81"/>
            <rFont val="Tahoma"/>
            <family val="2"/>
          </rPr>
          <t xml:space="preserve">
08/04/21
By bkash
C=4620
H-2160
T=6780</t>
        </r>
      </text>
    </comment>
    <comment ref="AI56" authorId="0">
      <text>
        <r>
          <rPr>
            <b/>
            <sz val="9"/>
            <color indexed="81"/>
            <rFont val="Tahoma"/>
            <family val="2"/>
          </rPr>
          <t>Windows User:</t>
        </r>
        <r>
          <rPr>
            <sz val="9"/>
            <color indexed="81"/>
            <rFont val="Tahoma"/>
            <family val="2"/>
          </rPr>
          <t xml:space="preserve">
04/05/21
By bkash
C=4620
H=2160
T=6780</t>
        </r>
      </text>
    </comment>
    <comment ref="K57" authorId="0">
      <text>
        <r>
          <rPr>
            <b/>
            <sz val="9"/>
            <color indexed="81"/>
            <rFont val="Tahoma"/>
            <family val="2"/>
          </rPr>
          <t>Windows User:</t>
        </r>
        <r>
          <rPr>
            <sz val="9"/>
            <color indexed="81"/>
            <rFont val="Tahoma"/>
            <family val="2"/>
          </rPr>
          <t xml:space="preserve">
05/09/2020
15,500/-</t>
        </r>
      </text>
    </comment>
    <comment ref="M57" authorId="0">
      <text>
        <r>
          <rPr>
            <b/>
            <sz val="9"/>
            <color indexed="81"/>
            <rFont val="Tahoma"/>
            <family val="2"/>
          </rPr>
          <t>Windows User:</t>
        </r>
        <r>
          <rPr>
            <sz val="9"/>
            <color indexed="81"/>
            <rFont val="Tahoma"/>
            <family val="2"/>
          </rPr>
          <t xml:space="preserve">
05/09/2020
15,500/-</t>
        </r>
      </text>
    </comment>
    <comment ref="O57" authorId="0">
      <text>
        <r>
          <rPr>
            <b/>
            <sz val="9"/>
            <color indexed="81"/>
            <rFont val="Tahoma"/>
            <family val="2"/>
          </rPr>
          <t>Windows User:</t>
        </r>
        <r>
          <rPr>
            <sz val="9"/>
            <color indexed="81"/>
            <rFont val="Tahoma"/>
            <family val="2"/>
          </rPr>
          <t xml:space="preserve">
05/09/2020
15,500/-</t>
        </r>
      </text>
    </comment>
    <comment ref="Q57" authorId="0">
      <text>
        <r>
          <rPr>
            <b/>
            <sz val="9"/>
            <color indexed="81"/>
            <rFont val="Tahoma"/>
            <family val="2"/>
          </rPr>
          <t>Windows User:</t>
        </r>
        <r>
          <rPr>
            <sz val="9"/>
            <color indexed="81"/>
            <rFont val="Tahoma"/>
            <family val="2"/>
          </rPr>
          <t xml:space="preserve">
05/09/2020
15,500/-</t>
        </r>
      </text>
    </comment>
    <comment ref="T57" authorId="0">
      <text>
        <r>
          <rPr>
            <b/>
            <sz val="9"/>
            <color indexed="81"/>
            <rFont val="Tahoma"/>
            <family val="2"/>
          </rPr>
          <t>Windows User:</t>
        </r>
        <r>
          <rPr>
            <sz val="9"/>
            <color indexed="81"/>
            <rFont val="Tahoma"/>
            <family val="2"/>
          </rPr>
          <t xml:space="preserve">
Less 30% in Tuition fee for Oct/20.</t>
        </r>
      </text>
    </comment>
    <comment ref="U57" authorId="0">
      <text>
        <r>
          <rPr>
            <b/>
            <sz val="9"/>
            <color indexed="81"/>
            <rFont val="Tahoma"/>
            <family val="2"/>
          </rPr>
          <t>Windows User:</t>
        </r>
        <r>
          <rPr>
            <sz val="9"/>
            <color indexed="81"/>
            <rFont val="Tahoma"/>
            <family val="2"/>
          </rPr>
          <t xml:space="preserve">
15.10.2020
Bkash=6,780/-
College=4,620/-
Hostel=2,160/-</t>
        </r>
      </text>
    </comment>
    <comment ref="V57" authorId="0">
      <text>
        <r>
          <rPr>
            <b/>
            <sz val="9"/>
            <color indexed="81"/>
            <rFont val="Tahoma"/>
            <family val="2"/>
          </rPr>
          <t>Windows User:</t>
        </r>
        <r>
          <rPr>
            <sz val="9"/>
            <color indexed="81"/>
            <rFont val="Tahoma"/>
            <family val="2"/>
          </rPr>
          <t xml:space="preserve">
Less 30% in Tuition fee for Oct/20.</t>
        </r>
      </text>
    </comment>
    <comment ref="Y57" authorId="0">
      <text>
        <r>
          <rPr>
            <b/>
            <sz val="9"/>
            <color indexed="81"/>
            <rFont val="Tahoma"/>
            <family val="2"/>
          </rPr>
          <t xml:space="preserve">Windows User:
</t>
        </r>
        <r>
          <rPr>
            <sz val="9"/>
            <color indexed="81"/>
            <rFont val="Tahoma"/>
            <family val="2"/>
          </rPr>
          <t>05/12/2020
C=4620
H=2160
T=6780
Nov/20
Paid in Dec/20
26/01/21
56552
Dec + Janu/21
Paid in Janu/21</t>
        </r>
      </text>
    </comment>
    <comment ref="AA57" authorId="0">
      <text>
        <r>
          <rPr>
            <b/>
            <sz val="9"/>
            <color indexed="81"/>
            <rFont val="Tahoma"/>
            <family val="2"/>
          </rPr>
          <t>Windows User:</t>
        </r>
        <r>
          <rPr>
            <sz val="9"/>
            <color indexed="81"/>
            <rFont val="Tahoma"/>
            <family val="2"/>
          </rPr>
          <t xml:space="preserve">
26/01/21
56552
Dec + Janu/21
Paid in Janu/21</t>
        </r>
      </text>
    </comment>
    <comment ref="AC57" authorId="0">
      <text>
        <r>
          <rPr>
            <b/>
            <sz val="9"/>
            <color indexed="81"/>
            <rFont val="Tahoma"/>
            <family val="2"/>
          </rPr>
          <t>Windows User:</t>
        </r>
        <r>
          <rPr>
            <sz val="9"/>
            <color indexed="81"/>
            <rFont val="Tahoma"/>
            <family val="2"/>
          </rPr>
          <t xml:space="preserve">
10/02/21
1637</t>
        </r>
      </text>
    </comment>
    <comment ref="AG57" authorId="0">
      <text>
        <r>
          <rPr>
            <b/>
            <sz val="9"/>
            <color indexed="81"/>
            <rFont val="Tahoma"/>
            <family val="2"/>
          </rPr>
          <t>Windows User:</t>
        </r>
        <r>
          <rPr>
            <sz val="9"/>
            <color indexed="81"/>
            <rFont val="Tahoma"/>
            <family val="2"/>
          </rPr>
          <t xml:space="preserve">
10/04/21
By bkash
C=4620</t>
        </r>
      </text>
    </comment>
    <comment ref="AI57" authorId="0">
      <text>
        <r>
          <rPr>
            <b/>
            <sz val="9"/>
            <color indexed="81"/>
            <rFont val="Tahoma"/>
            <family val="2"/>
          </rPr>
          <t>Windows User:</t>
        </r>
        <r>
          <rPr>
            <sz val="9"/>
            <color indexed="81"/>
            <rFont val="Tahoma"/>
            <family val="2"/>
          </rPr>
          <t xml:space="preserve">
03/05/21
By bkash
C=4620</t>
        </r>
      </text>
    </comment>
    <comment ref="AK57" authorId="0">
      <text>
        <r>
          <rPr>
            <b/>
            <sz val="9"/>
            <color indexed="81"/>
            <rFont val="Tahoma"/>
            <family val="2"/>
          </rPr>
          <t>Windows User:</t>
        </r>
        <r>
          <rPr>
            <sz val="9"/>
            <color indexed="81"/>
            <rFont val="Tahoma"/>
            <family val="2"/>
          </rPr>
          <t xml:space="preserve">
03/06/21
1639
</t>
        </r>
      </text>
    </comment>
    <comment ref="K58" authorId="0">
      <text>
        <r>
          <rPr>
            <b/>
            <sz val="9"/>
            <color indexed="81"/>
            <rFont val="Tahoma"/>
            <family val="2"/>
          </rPr>
          <t>Windows User:</t>
        </r>
        <r>
          <rPr>
            <sz val="9"/>
            <color indexed="81"/>
            <rFont val="Tahoma"/>
            <family val="2"/>
          </rPr>
          <t xml:space="preserve">
05/09/2020
9,000/-</t>
        </r>
      </text>
    </comment>
    <comment ref="M58" authorId="0">
      <text>
        <r>
          <rPr>
            <b/>
            <sz val="9"/>
            <color indexed="81"/>
            <rFont val="Tahoma"/>
            <family val="2"/>
          </rPr>
          <t>Windows User:</t>
        </r>
        <r>
          <rPr>
            <sz val="9"/>
            <color indexed="81"/>
            <rFont val="Tahoma"/>
            <family val="2"/>
          </rPr>
          <t xml:space="preserve">
05/09/2020
9,000/-</t>
        </r>
      </text>
    </comment>
    <comment ref="O58" authorId="0">
      <text>
        <r>
          <rPr>
            <b/>
            <sz val="9"/>
            <color indexed="81"/>
            <rFont val="Tahoma"/>
            <family val="2"/>
          </rPr>
          <t>Windows User:</t>
        </r>
        <r>
          <rPr>
            <sz val="9"/>
            <color indexed="81"/>
            <rFont val="Tahoma"/>
            <family val="2"/>
          </rPr>
          <t xml:space="preserve">
05/09/2020
9,000/-</t>
        </r>
      </text>
    </comment>
    <comment ref="Q58" authorId="0">
      <text>
        <r>
          <rPr>
            <b/>
            <sz val="9"/>
            <color indexed="81"/>
            <rFont val="Tahoma"/>
            <family val="2"/>
          </rPr>
          <t>Windows User:</t>
        </r>
        <r>
          <rPr>
            <sz val="9"/>
            <color indexed="81"/>
            <rFont val="Tahoma"/>
            <family val="2"/>
          </rPr>
          <t xml:space="preserve">
05/09/2020
9,000/-
10.10.2020
1659
Oct/20 Less=30%
Others fee=6,500/-</t>
        </r>
      </text>
    </comment>
    <comment ref="T58" authorId="0">
      <text>
        <r>
          <rPr>
            <b/>
            <sz val="9"/>
            <color indexed="81"/>
            <rFont val="Tahoma"/>
            <family val="2"/>
          </rPr>
          <t>Windows User:</t>
        </r>
        <r>
          <rPr>
            <sz val="9"/>
            <color indexed="81"/>
            <rFont val="Tahoma"/>
            <family val="2"/>
          </rPr>
          <t xml:space="preserve">
Less 30% in Tuition fee for Oct/20.</t>
        </r>
      </text>
    </comment>
    <comment ref="U58" authorId="0">
      <text>
        <r>
          <rPr>
            <b/>
            <sz val="9"/>
            <color indexed="81"/>
            <rFont val="Tahoma"/>
            <family val="2"/>
          </rPr>
          <t>Windows User:</t>
        </r>
        <r>
          <rPr>
            <sz val="9"/>
            <color indexed="81"/>
            <rFont val="Tahoma"/>
            <family val="2"/>
          </rPr>
          <t xml:space="preserve">
10.10.2020
1659
Oct/20 Less=30%
Others fee=6,500/-</t>
        </r>
      </text>
    </comment>
    <comment ref="V58" authorId="0">
      <text>
        <r>
          <rPr>
            <b/>
            <sz val="9"/>
            <color indexed="81"/>
            <rFont val="Tahoma"/>
            <family val="2"/>
          </rPr>
          <t>Windows User:</t>
        </r>
        <r>
          <rPr>
            <sz val="9"/>
            <color indexed="81"/>
            <rFont val="Tahoma"/>
            <family val="2"/>
          </rPr>
          <t xml:space="preserve">
Less 30% in Tuition fee for Oct/20.</t>
        </r>
      </text>
    </comment>
    <comment ref="W58" authorId="0">
      <text>
        <r>
          <rPr>
            <b/>
            <sz val="9"/>
            <color indexed="81"/>
            <rFont val="Tahoma"/>
            <family val="2"/>
          </rPr>
          <t>Windows User:</t>
        </r>
        <r>
          <rPr>
            <sz val="9"/>
            <color indexed="81"/>
            <rFont val="Tahoma"/>
            <family val="2"/>
          </rPr>
          <t xml:space="preserve">
16/11/2020
1660</t>
        </r>
      </text>
    </comment>
    <comment ref="Y58" authorId="0">
      <text>
        <r>
          <rPr>
            <b/>
            <sz val="9"/>
            <color indexed="81"/>
            <rFont val="Tahoma"/>
            <family val="2"/>
          </rPr>
          <t>Windows User:</t>
        </r>
        <r>
          <rPr>
            <sz val="9"/>
            <color indexed="81"/>
            <rFont val="Tahoma"/>
            <family val="2"/>
          </rPr>
          <t xml:space="preserve">
05/12/2020
1661
</t>
        </r>
      </text>
    </comment>
    <comment ref="AA58" authorId="0">
      <text>
        <r>
          <rPr>
            <b/>
            <sz val="9"/>
            <color indexed="81"/>
            <rFont val="Tahoma"/>
            <family val="2"/>
          </rPr>
          <t>Windows User:</t>
        </r>
        <r>
          <rPr>
            <sz val="9"/>
            <color indexed="81"/>
            <rFont val="Tahoma"/>
            <family val="2"/>
          </rPr>
          <t xml:space="preserve">
26/01/21
1662
</t>
        </r>
      </text>
    </comment>
    <comment ref="AC58" authorId="0">
      <text>
        <r>
          <rPr>
            <b/>
            <sz val="9"/>
            <color indexed="81"/>
            <rFont val="Tahoma"/>
            <family val="2"/>
          </rPr>
          <t>Windows User:</t>
        </r>
        <r>
          <rPr>
            <sz val="9"/>
            <color indexed="81"/>
            <rFont val="Tahoma"/>
            <family val="2"/>
          </rPr>
          <t xml:space="preserve">
10/02/21
1663</t>
        </r>
      </text>
    </comment>
    <comment ref="AK58" authorId="0">
      <text>
        <r>
          <rPr>
            <b/>
            <sz val="9"/>
            <color indexed="81"/>
            <rFont val="Tahoma"/>
            <family val="2"/>
          </rPr>
          <t>Windows User:</t>
        </r>
        <r>
          <rPr>
            <sz val="9"/>
            <color indexed="81"/>
            <rFont val="Tahoma"/>
            <family val="2"/>
          </rPr>
          <t xml:space="preserve">
03/06/21
1664
Up  to June/21</t>
        </r>
      </text>
    </comment>
    <comment ref="K59" authorId="0">
      <text>
        <r>
          <rPr>
            <b/>
            <sz val="9"/>
            <color indexed="81"/>
            <rFont val="Tahoma"/>
            <family val="2"/>
          </rPr>
          <t>Windows User:</t>
        </r>
        <r>
          <rPr>
            <sz val="9"/>
            <color indexed="81"/>
            <rFont val="Tahoma"/>
            <family val="2"/>
          </rPr>
          <t xml:space="preserve">
05/09/2020
9,000/-</t>
        </r>
      </text>
    </comment>
    <comment ref="M59" authorId="0">
      <text>
        <r>
          <rPr>
            <b/>
            <sz val="9"/>
            <color indexed="81"/>
            <rFont val="Tahoma"/>
            <family val="2"/>
          </rPr>
          <t>Windows User:</t>
        </r>
        <r>
          <rPr>
            <sz val="9"/>
            <color indexed="81"/>
            <rFont val="Tahoma"/>
            <family val="2"/>
          </rPr>
          <t xml:space="preserve">
05/09/2020
9,000/-</t>
        </r>
      </text>
    </comment>
    <comment ref="O59" authorId="0">
      <text>
        <r>
          <rPr>
            <b/>
            <sz val="9"/>
            <color indexed="81"/>
            <rFont val="Tahoma"/>
            <family val="2"/>
          </rPr>
          <t>Windows User:</t>
        </r>
        <r>
          <rPr>
            <sz val="9"/>
            <color indexed="81"/>
            <rFont val="Tahoma"/>
            <family val="2"/>
          </rPr>
          <t xml:space="preserve">
05/09/2020
9,000/-</t>
        </r>
      </text>
    </comment>
    <comment ref="Q59" authorId="0">
      <text>
        <r>
          <rPr>
            <b/>
            <sz val="9"/>
            <color indexed="81"/>
            <rFont val="Tahoma"/>
            <family val="2"/>
          </rPr>
          <t>Windows User:</t>
        </r>
        <r>
          <rPr>
            <sz val="9"/>
            <color indexed="81"/>
            <rFont val="Tahoma"/>
            <family val="2"/>
          </rPr>
          <t xml:space="preserve">
05/09/2020
9,000/-
08.10.2020
316
Oct/20 Less=30%
Others fee=6,500/-</t>
        </r>
      </text>
    </comment>
    <comment ref="T59" authorId="0">
      <text>
        <r>
          <rPr>
            <b/>
            <sz val="9"/>
            <color indexed="81"/>
            <rFont val="Tahoma"/>
            <family val="2"/>
          </rPr>
          <t>Windows User:</t>
        </r>
        <r>
          <rPr>
            <sz val="9"/>
            <color indexed="81"/>
            <rFont val="Tahoma"/>
            <family val="2"/>
          </rPr>
          <t xml:space="preserve">
Less 30% in Tuition fee for Oct/20.</t>
        </r>
      </text>
    </comment>
    <comment ref="U59" authorId="0">
      <text>
        <r>
          <rPr>
            <b/>
            <sz val="9"/>
            <color indexed="81"/>
            <rFont val="Tahoma"/>
            <family val="2"/>
          </rPr>
          <t>Windows User:</t>
        </r>
        <r>
          <rPr>
            <sz val="9"/>
            <color indexed="81"/>
            <rFont val="Tahoma"/>
            <family val="2"/>
          </rPr>
          <t xml:space="preserve">
08.10.2020
316
Oct/20 Less=30%
Others fee=6,500/-</t>
        </r>
      </text>
    </comment>
    <comment ref="V59" authorId="0">
      <text>
        <r>
          <rPr>
            <b/>
            <sz val="9"/>
            <color indexed="81"/>
            <rFont val="Tahoma"/>
            <family val="2"/>
          </rPr>
          <t>Windows User:</t>
        </r>
        <r>
          <rPr>
            <sz val="9"/>
            <color indexed="81"/>
            <rFont val="Tahoma"/>
            <family val="2"/>
          </rPr>
          <t xml:space="preserve">
Less 30% in Tuition fee for Oct/20.</t>
        </r>
      </text>
    </comment>
    <comment ref="W59" authorId="0">
      <text>
        <r>
          <rPr>
            <b/>
            <sz val="9"/>
            <color indexed="81"/>
            <rFont val="Tahoma"/>
            <family val="2"/>
          </rPr>
          <t>Windows User:</t>
        </r>
        <r>
          <rPr>
            <sz val="9"/>
            <color indexed="81"/>
            <rFont val="Tahoma"/>
            <family val="2"/>
          </rPr>
          <t xml:space="preserve">
16/11/2020
317</t>
        </r>
      </text>
    </comment>
    <comment ref="Y59" authorId="0">
      <text>
        <r>
          <rPr>
            <b/>
            <sz val="9"/>
            <color indexed="81"/>
            <rFont val="Tahoma"/>
            <family val="2"/>
          </rPr>
          <t>Windows User:</t>
        </r>
        <r>
          <rPr>
            <sz val="9"/>
            <color indexed="81"/>
            <rFont val="Tahoma"/>
            <family val="2"/>
          </rPr>
          <t xml:space="preserve">
26/01/21
318
Dec + Janu/21
Paid in Janu/21</t>
        </r>
      </text>
    </comment>
    <comment ref="AA59" authorId="0">
      <text>
        <r>
          <rPr>
            <b/>
            <sz val="9"/>
            <color indexed="81"/>
            <rFont val="Tahoma"/>
            <family val="2"/>
          </rPr>
          <t>Windows User:</t>
        </r>
        <r>
          <rPr>
            <sz val="9"/>
            <color indexed="81"/>
            <rFont val="Tahoma"/>
            <family val="2"/>
          </rPr>
          <t xml:space="preserve">
26/01/21
318
Dec + Janu/21
Paid in Janu/21</t>
        </r>
      </text>
    </comment>
    <comment ref="AK59" authorId="0">
      <text>
        <r>
          <rPr>
            <b/>
            <sz val="9"/>
            <color indexed="81"/>
            <rFont val="Tahoma"/>
            <family val="2"/>
          </rPr>
          <t>Windows User:</t>
        </r>
        <r>
          <rPr>
            <sz val="9"/>
            <color indexed="81"/>
            <rFont val="Tahoma"/>
            <family val="2"/>
          </rPr>
          <t xml:space="preserve">
05/06/21
319</t>
        </r>
      </text>
    </comment>
    <comment ref="K60" authorId="0">
      <text>
        <r>
          <rPr>
            <b/>
            <sz val="9"/>
            <color indexed="81"/>
            <rFont val="Tahoma"/>
            <family val="2"/>
          </rPr>
          <t>Windows User:</t>
        </r>
        <r>
          <rPr>
            <sz val="9"/>
            <color indexed="81"/>
            <rFont val="Tahoma"/>
            <family val="2"/>
          </rPr>
          <t xml:space="preserve">
05/09/2020
9,000/-</t>
        </r>
      </text>
    </comment>
    <comment ref="M60" authorId="0">
      <text>
        <r>
          <rPr>
            <b/>
            <sz val="9"/>
            <color indexed="81"/>
            <rFont val="Tahoma"/>
            <family val="2"/>
          </rPr>
          <t>Windows User:</t>
        </r>
        <r>
          <rPr>
            <sz val="9"/>
            <color indexed="81"/>
            <rFont val="Tahoma"/>
            <family val="2"/>
          </rPr>
          <t xml:space="preserve">
05/09/2020
9,000/-</t>
        </r>
      </text>
    </comment>
    <comment ref="O60" authorId="0">
      <text>
        <r>
          <rPr>
            <b/>
            <sz val="9"/>
            <color indexed="81"/>
            <rFont val="Tahoma"/>
            <family val="2"/>
          </rPr>
          <t>Windows User:</t>
        </r>
        <r>
          <rPr>
            <sz val="9"/>
            <color indexed="81"/>
            <rFont val="Tahoma"/>
            <family val="2"/>
          </rPr>
          <t xml:space="preserve">
05/09/2020
9,000/-</t>
        </r>
      </text>
    </comment>
    <comment ref="Q60" authorId="0">
      <text>
        <r>
          <rPr>
            <b/>
            <sz val="9"/>
            <color indexed="81"/>
            <rFont val="Tahoma"/>
            <family val="2"/>
          </rPr>
          <t>Windows User:</t>
        </r>
        <r>
          <rPr>
            <sz val="9"/>
            <color indexed="81"/>
            <rFont val="Tahoma"/>
            <family val="2"/>
          </rPr>
          <t xml:space="preserve">
05/09/2020
9,000/-
08.10.2020
339
Oct/20 Less=30%
Others fee=6,500/-</t>
        </r>
      </text>
    </comment>
    <comment ref="T60" authorId="0">
      <text>
        <r>
          <rPr>
            <b/>
            <sz val="9"/>
            <color indexed="81"/>
            <rFont val="Tahoma"/>
            <family val="2"/>
          </rPr>
          <t>Windows User:</t>
        </r>
        <r>
          <rPr>
            <sz val="9"/>
            <color indexed="81"/>
            <rFont val="Tahoma"/>
            <family val="2"/>
          </rPr>
          <t xml:space="preserve">
Less 30% in Tuition fee for Oct/20.</t>
        </r>
      </text>
    </comment>
    <comment ref="U60" authorId="0">
      <text>
        <r>
          <rPr>
            <b/>
            <sz val="9"/>
            <color indexed="81"/>
            <rFont val="Tahoma"/>
            <family val="2"/>
          </rPr>
          <t>Windows User:</t>
        </r>
        <r>
          <rPr>
            <sz val="9"/>
            <color indexed="81"/>
            <rFont val="Tahoma"/>
            <family val="2"/>
          </rPr>
          <t xml:space="preserve">
08.10.2020
339
Oct/20 Less=30%
Others fee=6,500/-</t>
        </r>
      </text>
    </comment>
    <comment ref="V60" authorId="0">
      <text>
        <r>
          <rPr>
            <b/>
            <sz val="9"/>
            <color indexed="81"/>
            <rFont val="Tahoma"/>
            <family val="2"/>
          </rPr>
          <t>Windows User:</t>
        </r>
        <r>
          <rPr>
            <sz val="9"/>
            <color indexed="81"/>
            <rFont val="Tahoma"/>
            <family val="2"/>
          </rPr>
          <t xml:space="preserve">
Less 30% in Tuition fee for Oct/20.</t>
        </r>
      </text>
    </comment>
    <comment ref="W60" authorId="0">
      <text>
        <r>
          <rPr>
            <b/>
            <sz val="9"/>
            <color indexed="81"/>
            <rFont val="Tahoma"/>
            <family val="2"/>
          </rPr>
          <t>Windows User:</t>
        </r>
        <r>
          <rPr>
            <sz val="9"/>
            <color indexed="81"/>
            <rFont val="Tahoma"/>
            <family val="2"/>
          </rPr>
          <t xml:space="preserve">
05/11/2020
640
Nov/2020</t>
        </r>
      </text>
    </comment>
    <comment ref="Y60" authorId="0">
      <text>
        <r>
          <rPr>
            <b/>
            <sz val="9"/>
            <color indexed="81"/>
            <rFont val="Tahoma"/>
            <family val="2"/>
          </rPr>
          <t>Windows User:</t>
        </r>
        <r>
          <rPr>
            <sz val="9"/>
            <color indexed="81"/>
            <rFont val="Tahoma"/>
            <family val="2"/>
          </rPr>
          <t xml:space="preserve">
03/12/2020
341
</t>
        </r>
      </text>
    </comment>
    <comment ref="AA60" authorId="0">
      <text>
        <r>
          <rPr>
            <b/>
            <sz val="9"/>
            <color indexed="81"/>
            <rFont val="Tahoma"/>
            <family val="2"/>
          </rPr>
          <t>Windows User:</t>
        </r>
        <r>
          <rPr>
            <sz val="9"/>
            <color indexed="81"/>
            <rFont val="Tahoma"/>
            <family val="2"/>
          </rPr>
          <t xml:space="preserve">
07/01/2021
342
</t>
        </r>
      </text>
    </comment>
    <comment ref="AE60" authorId="0">
      <text>
        <r>
          <rPr>
            <b/>
            <sz val="9"/>
            <color indexed="81"/>
            <rFont val="Tahoma"/>
            <family val="2"/>
          </rPr>
          <t>Windows User:</t>
        </r>
        <r>
          <rPr>
            <sz val="9"/>
            <color indexed="81"/>
            <rFont val="Tahoma"/>
            <family val="2"/>
          </rPr>
          <t xml:space="preserve">
17/03/21
343
Feb/21</t>
        </r>
      </text>
    </comment>
    <comment ref="AK60" authorId="0">
      <text>
        <r>
          <rPr>
            <b/>
            <sz val="9"/>
            <color indexed="81"/>
            <rFont val="Tahoma"/>
            <family val="2"/>
          </rPr>
          <t>Windows User:</t>
        </r>
        <r>
          <rPr>
            <sz val="9"/>
            <color indexed="81"/>
            <rFont val="Tahoma"/>
            <family val="2"/>
          </rPr>
          <t xml:space="preserve">
03/06/21
344
Up to June/21</t>
        </r>
      </text>
    </comment>
    <comment ref="K61" authorId="0">
      <text>
        <r>
          <rPr>
            <b/>
            <sz val="9"/>
            <color indexed="81"/>
            <rFont val="Tahoma"/>
            <family val="2"/>
          </rPr>
          <t>Windows User:</t>
        </r>
        <r>
          <rPr>
            <sz val="9"/>
            <color indexed="81"/>
            <rFont val="Tahoma"/>
            <family val="2"/>
          </rPr>
          <t xml:space="preserve">
05/09/2020
9,000/-</t>
        </r>
      </text>
    </comment>
    <comment ref="M61" authorId="0">
      <text>
        <r>
          <rPr>
            <b/>
            <sz val="9"/>
            <color indexed="81"/>
            <rFont val="Tahoma"/>
            <family val="2"/>
          </rPr>
          <t>Windows User:</t>
        </r>
        <r>
          <rPr>
            <sz val="9"/>
            <color indexed="81"/>
            <rFont val="Tahoma"/>
            <family val="2"/>
          </rPr>
          <t xml:space="preserve">
05/09/2020
9,000/-</t>
        </r>
      </text>
    </comment>
    <comment ref="O61" authorId="0">
      <text>
        <r>
          <rPr>
            <b/>
            <sz val="9"/>
            <color indexed="81"/>
            <rFont val="Tahoma"/>
            <family val="2"/>
          </rPr>
          <t>Windows User:</t>
        </r>
        <r>
          <rPr>
            <sz val="9"/>
            <color indexed="81"/>
            <rFont val="Tahoma"/>
            <family val="2"/>
          </rPr>
          <t xml:space="preserve">
05/09/2020
9,000/-</t>
        </r>
      </text>
    </comment>
    <comment ref="Q61" authorId="0">
      <text>
        <r>
          <rPr>
            <b/>
            <sz val="9"/>
            <color indexed="81"/>
            <rFont val="Tahoma"/>
            <family val="2"/>
          </rPr>
          <t>Windows User:</t>
        </r>
        <r>
          <rPr>
            <sz val="9"/>
            <color indexed="81"/>
            <rFont val="Tahoma"/>
            <family val="2"/>
          </rPr>
          <t xml:space="preserve">
05/09/2020
9,000/-</t>
        </r>
      </text>
    </comment>
    <comment ref="T61" authorId="0">
      <text>
        <r>
          <rPr>
            <b/>
            <sz val="9"/>
            <color indexed="81"/>
            <rFont val="Tahoma"/>
            <family val="2"/>
          </rPr>
          <t>Windows User:</t>
        </r>
        <r>
          <rPr>
            <sz val="9"/>
            <color indexed="81"/>
            <rFont val="Tahoma"/>
            <family val="2"/>
          </rPr>
          <t xml:space="preserve">
Less 30% in Tuition fee for Oct/20.</t>
        </r>
      </text>
    </comment>
    <comment ref="U61" authorId="0">
      <text>
        <r>
          <rPr>
            <b/>
            <sz val="9"/>
            <color indexed="81"/>
            <rFont val="Tahoma"/>
            <family val="2"/>
          </rPr>
          <t>Windows User:</t>
        </r>
        <r>
          <rPr>
            <sz val="9"/>
            <color indexed="81"/>
            <rFont val="Tahoma"/>
            <family val="2"/>
          </rPr>
          <t xml:space="preserve">
21/01/21
363
Oct to Janu/21
Paid in Janu/21</t>
        </r>
      </text>
    </comment>
    <comment ref="V61" authorId="0">
      <text>
        <r>
          <rPr>
            <b/>
            <sz val="9"/>
            <color indexed="81"/>
            <rFont val="Tahoma"/>
            <family val="2"/>
          </rPr>
          <t>Windows User:</t>
        </r>
        <r>
          <rPr>
            <sz val="9"/>
            <color indexed="81"/>
            <rFont val="Tahoma"/>
            <family val="2"/>
          </rPr>
          <t xml:space="preserve">
Less 30% in Tuition fee for Oct/20.</t>
        </r>
      </text>
    </comment>
    <comment ref="W61" authorId="0">
      <text>
        <r>
          <rPr>
            <b/>
            <sz val="9"/>
            <color indexed="81"/>
            <rFont val="Tahoma"/>
            <family val="2"/>
          </rPr>
          <t>Windows User:</t>
        </r>
        <r>
          <rPr>
            <sz val="9"/>
            <color indexed="81"/>
            <rFont val="Tahoma"/>
            <family val="2"/>
          </rPr>
          <t xml:space="preserve">
21/01/21
363
Oct to Janu/21
Paid in Janu/21</t>
        </r>
      </text>
    </comment>
    <comment ref="Y61" authorId="0">
      <text>
        <r>
          <rPr>
            <b/>
            <sz val="9"/>
            <color indexed="81"/>
            <rFont val="Tahoma"/>
            <family val="2"/>
          </rPr>
          <t>Windows User:</t>
        </r>
        <r>
          <rPr>
            <sz val="9"/>
            <color indexed="81"/>
            <rFont val="Tahoma"/>
            <family val="2"/>
          </rPr>
          <t xml:space="preserve">
21/01/21
363
Oct to Janu/21
Paid in Janu/21</t>
        </r>
      </text>
    </comment>
    <comment ref="AA61" authorId="0">
      <text>
        <r>
          <rPr>
            <b/>
            <sz val="9"/>
            <color indexed="81"/>
            <rFont val="Tahoma"/>
            <family val="2"/>
          </rPr>
          <t>Windows User:</t>
        </r>
        <r>
          <rPr>
            <sz val="9"/>
            <color indexed="81"/>
            <rFont val="Tahoma"/>
            <family val="2"/>
          </rPr>
          <t xml:space="preserve">
21/01/21
363
Oct to Janu/21
Paid in Janu/21</t>
        </r>
      </text>
    </comment>
    <comment ref="AI61" authorId="0">
      <text>
        <r>
          <rPr>
            <b/>
            <sz val="9"/>
            <color indexed="81"/>
            <rFont val="Tahoma"/>
            <family val="2"/>
          </rPr>
          <t>Windows User:</t>
        </r>
        <r>
          <rPr>
            <sz val="9"/>
            <color indexed="81"/>
            <rFont val="Tahoma"/>
            <family val="2"/>
          </rPr>
          <t xml:space="preserve">
02/05/21
Up to May/21
O/fee due=6500</t>
        </r>
      </text>
    </comment>
    <comment ref="AK61" authorId="0">
      <text>
        <r>
          <rPr>
            <b/>
            <sz val="9"/>
            <color indexed="81"/>
            <rFont val="Tahoma"/>
            <family val="2"/>
          </rPr>
          <t>Windows User:</t>
        </r>
        <r>
          <rPr>
            <sz val="9"/>
            <color indexed="81"/>
            <rFont val="Tahoma"/>
            <family val="2"/>
          </rPr>
          <t xml:space="preserve">
06/06/21
O/fee=6500</t>
        </r>
      </text>
    </comment>
    <comment ref="K62" authorId="0">
      <text>
        <r>
          <rPr>
            <b/>
            <sz val="9"/>
            <color indexed="81"/>
            <rFont val="Tahoma"/>
            <family val="2"/>
          </rPr>
          <t>Windows User:</t>
        </r>
        <r>
          <rPr>
            <sz val="9"/>
            <color indexed="81"/>
            <rFont val="Tahoma"/>
            <family val="2"/>
          </rPr>
          <t xml:space="preserve">
05/09/2020
15,500/-</t>
        </r>
      </text>
    </comment>
    <comment ref="M62" authorId="0">
      <text>
        <r>
          <rPr>
            <b/>
            <sz val="9"/>
            <color indexed="81"/>
            <rFont val="Tahoma"/>
            <family val="2"/>
          </rPr>
          <t>Windows User:</t>
        </r>
        <r>
          <rPr>
            <sz val="9"/>
            <color indexed="81"/>
            <rFont val="Tahoma"/>
            <family val="2"/>
          </rPr>
          <t xml:space="preserve">
05/09/2020
15,500/-</t>
        </r>
      </text>
    </comment>
    <comment ref="O62" authorId="0">
      <text>
        <r>
          <rPr>
            <b/>
            <sz val="9"/>
            <color indexed="81"/>
            <rFont val="Tahoma"/>
            <family val="2"/>
          </rPr>
          <t>Windows User:</t>
        </r>
        <r>
          <rPr>
            <sz val="9"/>
            <color indexed="81"/>
            <rFont val="Tahoma"/>
            <family val="2"/>
          </rPr>
          <t xml:space="preserve">
05/09/2020
15,500/-</t>
        </r>
      </text>
    </comment>
    <comment ref="Q62" authorId="0">
      <text>
        <r>
          <rPr>
            <b/>
            <sz val="9"/>
            <color indexed="81"/>
            <rFont val="Tahoma"/>
            <family val="2"/>
          </rPr>
          <t>Windows User:</t>
        </r>
        <r>
          <rPr>
            <sz val="9"/>
            <color indexed="81"/>
            <rFont val="Tahoma"/>
            <family val="2"/>
          </rPr>
          <t xml:space="preserve">
05/09/2020
15,500/-</t>
        </r>
      </text>
    </comment>
    <comment ref="T62" authorId="0">
      <text>
        <r>
          <rPr>
            <b/>
            <sz val="9"/>
            <color indexed="81"/>
            <rFont val="Tahoma"/>
            <family val="2"/>
          </rPr>
          <t>Windows User:</t>
        </r>
        <r>
          <rPr>
            <sz val="9"/>
            <color indexed="81"/>
            <rFont val="Tahoma"/>
            <family val="2"/>
          </rPr>
          <t xml:space="preserve">
Less 30% in Tuition fee for Oct/20.</t>
        </r>
      </text>
    </comment>
    <comment ref="U62" authorId="0">
      <text>
        <r>
          <rPr>
            <b/>
            <sz val="9"/>
            <color indexed="81"/>
            <rFont val="Tahoma"/>
            <family val="2"/>
          </rPr>
          <t>Windows User:</t>
        </r>
        <r>
          <rPr>
            <sz val="9"/>
            <color indexed="81"/>
            <rFont val="Tahoma"/>
            <family val="2"/>
          </rPr>
          <t xml:space="preserve">
13.10.2020
Bkash=6,570/-
College=4,620/-
Hostel=1,950/-</t>
        </r>
      </text>
    </comment>
    <comment ref="V62" authorId="0">
      <text>
        <r>
          <rPr>
            <b/>
            <sz val="9"/>
            <color indexed="81"/>
            <rFont val="Tahoma"/>
            <family val="2"/>
          </rPr>
          <t>Windows User:</t>
        </r>
        <r>
          <rPr>
            <sz val="9"/>
            <color indexed="81"/>
            <rFont val="Tahoma"/>
            <family val="2"/>
          </rPr>
          <t xml:space="preserve">
Less 30% in Tuition fee for Oct/20.</t>
        </r>
      </text>
    </comment>
    <comment ref="W62" authorId="0">
      <text>
        <r>
          <rPr>
            <b/>
            <sz val="9"/>
            <color indexed="81"/>
            <rFont val="Tahoma"/>
            <family val="2"/>
          </rPr>
          <t>Windows User:</t>
        </r>
        <r>
          <rPr>
            <sz val="9"/>
            <color indexed="81"/>
            <rFont val="Tahoma"/>
            <family val="2"/>
          </rPr>
          <t xml:space="preserve">
By bkash
C=4620
H=1950
T=6570</t>
        </r>
      </text>
    </comment>
    <comment ref="Y62" authorId="0">
      <text>
        <r>
          <rPr>
            <b/>
            <sz val="9"/>
            <color indexed="81"/>
            <rFont val="Tahoma"/>
            <family val="2"/>
          </rPr>
          <t>Windows User:</t>
        </r>
        <r>
          <rPr>
            <sz val="9"/>
            <color indexed="81"/>
            <rFont val="Tahoma"/>
            <family val="2"/>
          </rPr>
          <t xml:space="preserve">
21/12/2020
C=4620
H=1950
T=6570</t>
        </r>
      </text>
    </comment>
    <comment ref="AA62" authorId="0">
      <text>
        <r>
          <rPr>
            <b/>
            <sz val="9"/>
            <color indexed="81"/>
            <rFont val="Tahoma"/>
            <family val="2"/>
          </rPr>
          <t>Windows User:</t>
        </r>
        <r>
          <rPr>
            <sz val="9"/>
            <color indexed="81"/>
            <rFont val="Tahoma"/>
            <family val="2"/>
          </rPr>
          <t xml:space="preserve">
24/01/2021
By bksh
C=4620
H=1950
T6570</t>
        </r>
      </text>
    </comment>
    <comment ref="AE62" authorId="0">
      <text>
        <r>
          <rPr>
            <b/>
            <sz val="9"/>
            <color indexed="81"/>
            <rFont val="Tahoma"/>
            <family val="2"/>
          </rPr>
          <t>Windows User:</t>
        </r>
        <r>
          <rPr>
            <sz val="9"/>
            <color indexed="81"/>
            <rFont val="Tahoma"/>
            <family val="2"/>
          </rPr>
          <t xml:space="preserve">
20/03/21
By bkash
C=4620
H=1950
T=6570
Feb/21</t>
        </r>
      </text>
    </comment>
    <comment ref="K63" authorId="0">
      <text>
        <r>
          <rPr>
            <b/>
            <sz val="9"/>
            <color indexed="81"/>
            <rFont val="Tahoma"/>
            <family val="2"/>
          </rPr>
          <t>Windows User:</t>
        </r>
        <r>
          <rPr>
            <sz val="9"/>
            <color indexed="81"/>
            <rFont val="Tahoma"/>
            <family val="2"/>
          </rPr>
          <t xml:space="preserve">
05/09/2020
4,000/-</t>
        </r>
      </text>
    </comment>
    <comment ref="M63" authorId="0">
      <text>
        <r>
          <rPr>
            <b/>
            <sz val="9"/>
            <color indexed="81"/>
            <rFont val="Tahoma"/>
            <family val="2"/>
          </rPr>
          <t>Windows User:</t>
        </r>
        <r>
          <rPr>
            <sz val="9"/>
            <color indexed="81"/>
            <rFont val="Tahoma"/>
            <family val="2"/>
          </rPr>
          <t xml:space="preserve">
05/09/2020
4,000/-</t>
        </r>
      </text>
    </comment>
    <comment ref="O63" authorId="0">
      <text>
        <r>
          <rPr>
            <b/>
            <sz val="9"/>
            <color indexed="81"/>
            <rFont val="Tahoma"/>
            <family val="2"/>
          </rPr>
          <t>Windows User:</t>
        </r>
        <r>
          <rPr>
            <sz val="9"/>
            <color indexed="81"/>
            <rFont val="Tahoma"/>
            <family val="2"/>
          </rPr>
          <t xml:space="preserve">
20.09.2020
9435</t>
        </r>
      </text>
    </comment>
    <comment ref="Q63" authorId="0">
      <text>
        <r>
          <rPr>
            <b/>
            <sz val="9"/>
            <color indexed="81"/>
            <rFont val="Tahoma"/>
            <family val="2"/>
          </rPr>
          <t>Windows User:</t>
        </r>
        <r>
          <rPr>
            <sz val="9"/>
            <color indexed="81"/>
            <rFont val="Tahoma"/>
            <family val="2"/>
          </rPr>
          <t xml:space="preserve">
05/09/2020
4,000/-
09/11/2020
9438
O/fee6500/-
paid to Nov/20</t>
        </r>
      </text>
    </comment>
    <comment ref="T63" authorId="0">
      <text>
        <r>
          <rPr>
            <b/>
            <sz val="9"/>
            <color indexed="81"/>
            <rFont val="Tahoma"/>
            <family val="2"/>
          </rPr>
          <t>Windows User:</t>
        </r>
        <r>
          <rPr>
            <sz val="9"/>
            <color indexed="81"/>
            <rFont val="Tahoma"/>
            <family val="2"/>
          </rPr>
          <t xml:space="preserve">
Less 30% in Tuition fee for Oct/20.</t>
        </r>
      </text>
    </comment>
    <comment ref="U63" authorId="0">
      <text>
        <r>
          <rPr>
            <b/>
            <sz val="9"/>
            <color indexed="81"/>
            <rFont val="Tahoma"/>
            <family val="2"/>
          </rPr>
          <t>Windows User:</t>
        </r>
        <r>
          <rPr>
            <sz val="9"/>
            <color indexed="81"/>
            <rFont val="Tahoma"/>
            <family val="2"/>
          </rPr>
          <t xml:space="preserve">
11.10.2020
9436
Oct/20 (Less=30%)
Others fee due by P.sir</t>
        </r>
      </text>
    </comment>
    <comment ref="V63" authorId="0">
      <text>
        <r>
          <rPr>
            <b/>
            <sz val="9"/>
            <color indexed="81"/>
            <rFont val="Tahoma"/>
            <family val="2"/>
          </rPr>
          <t>Windows User:</t>
        </r>
        <r>
          <rPr>
            <sz val="9"/>
            <color indexed="81"/>
            <rFont val="Tahoma"/>
            <family val="2"/>
          </rPr>
          <t xml:space="preserve">
Less 30% in Tuition fee for Oct/20.</t>
        </r>
      </text>
    </comment>
    <comment ref="W63" authorId="0">
      <text>
        <r>
          <rPr>
            <b/>
            <sz val="9"/>
            <color indexed="81"/>
            <rFont val="Tahoma"/>
            <family val="2"/>
          </rPr>
          <t>Windows User:</t>
        </r>
        <r>
          <rPr>
            <sz val="9"/>
            <color indexed="81"/>
            <rFont val="Tahoma"/>
            <family val="2"/>
          </rPr>
          <t xml:space="preserve">
09/11/2020
9438
Nov/2020
O/fee6500/-</t>
        </r>
      </text>
    </comment>
    <comment ref="Y63" authorId="0">
      <text>
        <r>
          <rPr>
            <b/>
            <sz val="9"/>
            <color indexed="81"/>
            <rFont val="Tahoma"/>
            <family val="2"/>
          </rPr>
          <t>Windows User:</t>
        </r>
        <r>
          <rPr>
            <sz val="9"/>
            <color indexed="81"/>
            <rFont val="Tahoma"/>
            <family val="2"/>
          </rPr>
          <t xml:space="preserve">
21/12/2020
9437
</t>
        </r>
      </text>
    </comment>
    <comment ref="AA63" authorId="0">
      <text>
        <r>
          <rPr>
            <b/>
            <sz val="9"/>
            <color indexed="81"/>
            <rFont val="Tahoma"/>
            <family val="2"/>
          </rPr>
          <t>Windows User:</t>
        </r>
        <r>
          <rPr>
            <sz val="9"/>
            <color indexed="81"/>
            <rFont val="Tahoma"/>
            <family val="2"/>
          </rPr>
          <t xml:space="preserve">
26/01/21
9439
</t>
        </r>
      </text>
    </comment>
    <comment ref="AE63" authorId="0">
      <text>
        <r>
          <rPr>
            <b/>
            <sz val="9"/>
            <color indexed="81"/>
            <rFont val="Tahoma"/>
            <family val="2"/>
          </rPr>
          <t>Windows User:</t>
        </r>
        <r>
          <rPr>
            <sz val="9"/>
            <color indexed="81"/>
            <rFont val="Tahoma"/>
            <family val="2"/>
          </rPr>
          <t xml:space="preserve">
06/03/21
9440
Feb/21</t>
        </r>
      </text>
    </comment>
    <comment ref="AI63" authorId="0">
      <text>
        <r>
          <rPr>
            <b/>
            <sz val="9"/>
            <color indexed="81"/>
            <rFont val="Tahoma"/>
            <family val="2"/>
          </rPr>
          <t>Windows User:</t>
        </r>
        <r>
          <rPr>
            <sz val="9"/>
            <color indexed="81"/>
            <rFont val="Tahoma"/>
            <family val="2"/>
          </rPr>
          <t xml:space="preserve">
24/05/21
9441
Up to May/21</t>
        </r>
      </text>
    </comment>
    <comment ref="AK63" authorId="0">
      <text>
        <r>
          <rPr>
            <b/>
            <sz val="9"/>
            <color indexed="81"/>
            <rFont val="Tahoma"/>
            <family val="2"/>
          </rPr>
          <t>Windows User:</t>
        </r>
        <r>
          <rPr>
            <sz val="9"/>
            <color indexed="81"/>
            <rFont val="Tahoma"/>
            <family val="2"/>
          </rPr>
          <t xml:space="preserve">
06/06/21
9442
</t>
        </r>
      </text>
    </comment>
    <comment ref="K64" authorId="0">
      <text>
        <r>
          <rPr>
            <b/>
            <sz val="9"/>
            <color indexed="81"/>
            <rFont val="Tahoma"/>
            <family val="2"/>
          </rPr>
          <t>Windows User:</t>
        </r>
        <r>
          <rPr>
            <sz val="9"/>
            <color indexed="81"/>
            <rFont val="Tahoma"/>
            <family val="2"/>
          </rPr>
          <t xml:space="preserve">
06/09/2020
9,000/-</t>
        </r>
      </text>
    </comment>
    <comment ref="M64" authorId="0">
      <text>
        <r>
          <rPr>
            <b/>
            <sz val="9"/>
            <color indexed="81"/>
            <rFont val="Tahoma"/>
            <family val="2"/>
          </rPr>
          <t>Windows User:</t>
        </r>
        <r>
          <rPr>
            <sz val="9"/>
            <color indexed="81"/>
            <rFont val="Tahoma"/>
            <family val="2"/>
          </rPr>
          <t xml:space="preserve">
06/09/2020
9,000/-</t>
        </r>
      </text>
    </comment>
    <comment ref="O64" authorId="0">
      <text>
        <r>
          <rPr>
            <b/>
            <sz val="9"/>
            <color indexed="81"/>
            <rFont val="Tahoma"/>
            <family val="2"/>
          </rPr>
          <t>Windows User:</t>
        </r>
        <r>
          <rPr>
            <sz val="9"/>
            <color indexed="81"/>
            <rFont val="Tahoma"/>
            <family val="2"/>
          </rPr>
          <t xml:space="preserve">
06/09/2020
9,000/-</t>
        </r>
      </text>
    </comment>
    <comment ref="Q64" authorId="0">
      <text>
        <r>
          <rPr>
            <b/>
            <sz val="9"/>
            <color indexed="81"/>
            <rFont val="Tahoma"/>
            <family val="2"/>
          </rPr>
          <t>Windows User:</t>
        </r>
        <r>
          <rPr>
            <sz val="9"/>
            <color indexed="81"/>
            <rFont val="Tahoma"/>
            <family val="2"/>
          </rPr>
          <t xml:space="preserve">
06/09/2020
9,000/-</t>
        </r>
      </text>
    </comment>
    <comment ref="T64" authorId="0">
      <text>
        <r>
          <rPr>
            <b/>
            <sz val="9"/>
            <color indexed="81"/>
            <rFont val="Tahoma"/>
            <family val="2"/>
          </rPr>
          <t>Windows User:</t>
        </r>
        <r>
          <rPr>
            <sz val="9"/>
            <color indexed="81"/>
            <rFont val="Tahoma"/>
            <family val="2"/>
          </rPr>
          <t xml:space="preserve">
Less 30% in Tuition fee for Oct/20.</t>
        </r>
      </text>
    </comment>
    <comment ref="U64" authorId="0">
      <text>
        <r>
          <rPr>
            <b/>
            <sz val="9"/>
            <color indexed="81"/>
            <rFont val="Tahoma"/>
            <family val="2"/>
          </rPr>
          <t>Windows User:</t>
        </r>
        <r>
          <rPr>
            <sz val="9"/>
            <color indexed="81"/>
            <rFont val="Tahoma"/>
            <family val="2"/>
          </rPr>
          <t xml:space="preserve">
09/11/2020
By bkash
C=4620
Oct/20
Paid in Nov/20</t>
        </r>
      </text>
    </comment>
    <comment ref="V64" authorId="0">
      <text>
        <r>
          <rPr>
            <b/>
            <sz val="9"/>
            <color indexed="81"/>
            <rFont val="Tahoma"/>
            <family val="2"/>
          </rPr>
          <t>Windows User:</t>
        </r>
        <r>
          <rPr>
            <sz val="9"/>
            <color indexed="81"/>
            <rFont val="Tahoma"/>
            <family val="2"/>
          </rPr>
          <t xml:space="preserve">
Less 30% in Tuition fee for Oct/20.</t>
        </r>
      </text>
    </comment>
    <comment ref="W64" authorId="0">
      <text>
        <r>
          <rPr>
            <b/>
            <sz val="9"/>
            <color indexed="81"/>
            <rFont val="Tahoma"/>
            <family val="2"/>
          </rPr>
          <t>Windows User:</t>
        </r>
        <r>
          <rPr>
            <sz val="9"/>
            <color indexed="81"/>
            <rFont val="Tahoma"/>
            <family val="2"/>
          </rPr>
          <t xml:space="preserve">
09/11/2020
By bkash
C=4620
Oct/20</t>
        </r>
      </text>
    </comment>
    <comment ref="Y64" authorId="0">
      <text>
        <r>
          <rPr>
            <b/>
            <sz val="9"/>
            <color indexed="81"/>
            <rFont val="Tahoma"/>
            <family val="2"/>
          </rPr>
          <t>Windows User:</t>
        </r>
        <r>
          <rPr>
            <sz val="9"/>
            <color indexed="81"/>
            <rFont val="Tahoma"/>
            <family val="2"/>
          </rPr>
          <t xml:space="preserve">
25/01/2021
By bkash
C=9240
 Nov + Dec/20
Paid in Janu/21</t>
        </r>
      </text>
    </comment>
    <comment ref="AA64" authorId="0">
      <text>
        <r>
          <rPr>
            <b/>
            <sz val="9"/>
            <color indexed="81"/>
            <rFont val="Tahoma"/>
            <family val="2"/>
          </rPr>
          <t>Windows User:</t>
        </r>
        <r>
          <rPr>
            <sz val="9"/>
            <color indexed="81"/>
            <rFont val="Tahoma"/>
            <family val="2"/>
          </rPr>
          <t xml:space="preserve">
25/01/2021
By bkash
C=9240
 Nov + Dec/20
Paid in Janu/21</t>
        </r>
      </text>
    </comment>
    <comment ref="AK64" authorId="0">
      <text>
        <r>
          <rPr>
            <b/>
            <sz val="9"/>
            <color indexed="81"/>
            <rFont val="Tahoma"/>
            <family val="2"/>
          </rPr>
          <t>Windows User:</t>
        </r>
        <r>
          <rPr>
            <sz val="9"/>
            <color indexed="81"/>
            <rFont val="Tahoma"/>
            <family val="2"/>
          </rPr>
          <t xml:space="preserve">
05/0621
9343
Janu/21</t>
        </r>
      </text>
    </comment>
    <comment ref="K65" authorId="0">
      <text>
        <r>
          <rPr>
            <b/>
            <sz val="9"/>
            <color indexed="81"/>
            <rFont val="Tahoma"/>
            <family val="2"/>
          </rPr>
          <t>Windows User:</t>
        </r>
        <r>
          <rPr>
            <sz val="9"/>
            <color indexed="81"/>
            <rFont val="Tahoma"/>
            <family val="2"/>
          </rPr>
          <t xml:space="preserve">
06/09/2020
9,000/-</t>
        </r>
      </text>
    </comment>
    <comment ref="M65" authorId="0">
      <text>
        <r>
          <rPr>
            <b/>
            <sz val="9"/>
            <color indexed="81"/>
            <rFont val="Tahoma"/>
            <family val="2"/>
          </rPr>
          <t>Windows User:</t>
        </r>
        <r>
          <rPr>
            <sz val="9"/>
            <color indexed="81"/>
            <rFont val="Tahoma"/>
            <family val="2"/>
          </rPr>
          <t xml:space="preserve">
06/09/2020
9,000/-</t>
        </r>
      </text>
    </comment>
    <comment ref="O65" authorId="0">
      <text>
        <r>
          <rPr>
            <b/>
            <sz val="9"/>
            <color indexed="81"/>
            <rFont val="Tahoma"/>
            <family val="2"/>
          </rPr>
          <t>Windows User:</t>
        </r>
        <r>
          <rPr>
            <sz val="9"/>
            <color indexed="81"/>
            <rFont val="Tahoma"/>
            <family val="2"/>
          </rPr>
          <t xml:space="preserve">
06/09/2020
9,000/-</t>
        </r>
      </text>
    </comment>
    <comment ref="Q65" authorId="0">
      <text>
        <r>
          <rPr>
            <b/>
            <sz val="9"/>
            <color indexed="81"/>
            <rFont val="Tahoma"/>
            <family val="2"/>
          </rPr>
          <t>Windows User:</t>
        </r>
        <r>
          <rPr>
            <sz val="9"/>
            <color indexed="81"/>
            <rFont val="Tahoma"/>
            <family val="2"/>
          </rPr>
          <t xml:space="preserve">
06/09/2020
9,000/-
25/01/2021
By bkash
C=24980
O/fee =6500
Oct to Jnau/21
Paid in Janu/21</t>
        </r>
      </text>
    </comment>
    <comment ref="T65" authorId="0">
      <text>
        <r>
          <rPr>
            <b/>
            <sz val="9"/>
            <color indexed="81"/>
            <rFont val="Tahoma"/>
            <family val="2"/>
          </rPr>
          <t>Windows User:</t>
        </r>
        <r>
          <rPr>
            <sz val="9"/>
            <color indexed="81"/>
            <rFont val="Tahoma"/>
            <family val="2"/>
          </rPr>
          <t xml:space="preserve">
Less 30% in Tuition fee for Oct/20.</t>
        </r>
      </text>
    </comment>
    <comment ref="U65" authorId="0">
      <text>
        <r>
          <rPr>
            <b/>
            <sz val="9"/>
            <color indexed="81"/>
            <rFont val="Tahoma"/>
            <family val="2"/>
          </rPr>
          <t>Windows User:</t>
        </r>
        <r>
          <rPr>
            <sz val="9"/>
            <color indexed="81"/>
            <rFont val="Tahoma"/>
            <family val="2"/>
          </rPr>
          <t xml:space="preserve">
25/01/2021
By bkash
C=24980
O/fee =6500
Oct to Jnau/21
Paid in Janu/21</t>
        </r>
      </text>
    </comment>
    <comment ref="V65" authorId="0">
      <text>
        <r>
          <rPr>
            <b/>
            <sz val="9"/>
            <color indexed="81"/>
            <rFont val="Tahoma"/>
            <family val="2"/>
          </rPr>
          <t>Windows User:</t>
        </r>
        <r>
          <rPr>
            <sz val="9"/>
            <color indexed="81"/>
            <rFont val="Tahoma"/>
            <family val="2"/>
          </rPr>
          <t xml:space="preserve">
Less 30% in Tuition fee for Oct/20.</t>
        </r>
      </text>
    </comment>
    <comment ref="W65" authorId="0">
      <text>
        <r>
          <rPr>
            <b/>
            <sz val="9"/>
            <color indexed="81"/>
            <rFont val="Tahoma"/>
            <family val="2"/>
          </rPr>
          <t>Windows User:</t>
        </r>
        <r>
          <rPr>
            <sz val="9"/>
            <color indexed="81"/>
            <rFont val="Tahoma"/>
            <family val="2"/>
          </rPr>
          <t xml:space="preserve">
25/01/2021
By bkash
C=24980
O/fee =6500
Oct to Jnau/21
Paid in Janu/21</t>
        </r>
      </text>
    </comment>
    <comment ref="Y65" authorId="0">
      <text>
        <r>
          <rPr>
            <b/>
            <sz val="9"/>
            <color indexed="81"/>
            <rFont val="Tahoma"/>
            <family val="2"/>
          </rPr>
          <t>Windows User:</t>
        </r>
        <r>
          <rPr>
            <sz val="9"/>
            <color indexed="81"/>
            <rFont val="Tahoma"/>
            <family val="2"/>
          </rPr>
          <t xml:space="preserve">
25/01/2021
By bkash
C=24980
O/fee =6500
Oct to Jnau/21
Paid in Janu/21</t>
        </r>
      </text>
    </comment>
    <comment ref="AA65" authorId="0">
      <text>
        <r>
          <rPr>
            <b/>
            <sz val="9"/>
            <color indexed="81"/>
            <rFont val="Tahoma"/>
            <family val="2"/>
          </rPr>
          <t>Windows User:</t>
        </r>
        <r>
          <rPr>
            <sz val="9"/>
            <color indexed="81"/>
            <rFont val="Tahoma"/>
            <family val="2"/>
          </rPr>
          <t xml:space="preserve">
25/01/2021
By bkash
C=24980
O/fee =6500
Oct to Jnau/21
Paid in Janu/21</t>
        </r>
      </text>
    </comment>
    <comment ref="G66"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
</t>
        </r>
      </text>
    </comment>
    <comment ref="K66" authorId="0">
      <text>
        <r>
          <rPr>
            <b/>
            <sz val="9"/>
            <color indexed="81"/>
            <rFont val="Tahoma"/>
            <family val="2"/>
          </rPr>
          <t>Windows User:</t>
        </r>
        <r>
          <rPr>
            <sz val="9"/>
            <color indexed="81"/>
            <rFont val="Tahoma"/>
            <family val="2"/>
          </rPr>
          <t xml:space="preserve">
06/09/2020
4,000/-</t>
        </r>
      </text>
    </comment>
    <comment ref="M66" authorId="0">
      <text>
        <r>
          <rPr>
            <b/>
            <sz val="9"/>
            <color indexed="81"/>
            <rFont val="Tahoma"/>
            <family val="2"/>
          </rPr>
          <t>Windows User:</t>
        </r>
        <r>
          <rPr>
            <sz val="9"/>
            <color indexed="81"/>
            <rFont val="Tahoma"/>
            <family val="2"/>
          </rPr>
          <t xml:space="preserve">
06/09/2020
4,000/-</t>
        </r>
      </text>
    </comment>
    <comment ref="O66" authorId="0">
      <text>
        <r>
          <rPr>
            <b/>
            <sz val="9"/>
            <color indexed="81"/>
            <rFont val="Tahoma"/>
            <family val="2"/>
          </rPr>
          <t>Windows User:</t>
        </r>
        <r>
          <rPr>
            <sz val="9"/>
            <color indexed="81"/>
            <rFont val="Tahoma"/>
            <family val="2"/>
          </rPr>
          <t xml:space="preserve">
06/09/2020
4,000/-
27/01/21
099
S/c=3500
O/fee=8000
Oct=1500 Due=2130
Paid in Janu/21</t>
        </r>
      </text>
    </comment>
    <comment ref="Q66" authorId="0">
      <text>
        <r>
          <rPr>
            <b/>
            <sz val="9"/>
            <color indexed="81"/>
            <rFont val="Tahoma"/>
            <family val="2"/>
          </rPr>
          <t>Windows User:</t>
        </r>
        <r>
          <rPr>
            <sz val="9"/>
            <color indexed="81"/>
            <rFont val="Tahoma"/>
            <family val="2"/>
          </rPr>
          <t xml:space="preserve">
27/01/21
099
S/c=3500
O/fee=8000
Oct=1500 Due=2130
Paid in Janu/21
27/01/21
099
S/c=3500
O/fee=8000
Oct=1500 Due=2130
Paid in Janu/21</t>
        </r>
      </text>
    </comment>
    <comment ref="T66" authorId="0">
      <text>
        <r>
          <rPr>
            <b/>
            <sz val="9"/>
            <color indexed="81"/>
            <rFont val="Tahoma"/>
            <family val="2"/>
          </rPr>
          <t>Windows User:</t>
        </r>
        <r>
          <rPr>
            <sz val="9"/>
            <color indexed="81"/>
            <rFont val="Tahoma"/>
            <family val="2"/>
          </rPr>
          <t xml:space="preserve">
Less 30% in Tuition fee for Oct/20.</t>
        </r>
      </text>
    </comment>
    <comment ref="U66" authorId="0">
      <text>
        <r>
          <rPr>
            <b/>
            <sz val="9"/>
            <color indexed="81"/>
            <rFont val="Tahoma"/>
            <family val="2"/>
          </rPr>
          <t>Windows User:</t>
        </r>
        <r>
          <rPr>
            <sz val="9"/>
            <color indexed="81"/>
            <rFont val="Tahoma"/>
            <family val="2"/>
          </rPr>
          <t xml:space="preserve">
27/01/21
099
S/c=3500
O/fee=8000
Oct=1500 Due=2130
Paid in Janu/21</t>
        </r>
      </text>
    </comment>
    <comment ref="V66" authorId="0">
      <text>
        <r>
          <rPr>
            <b/>
            <sz val="9"/>
            <color indexed="81"/>
            <rFont val="Tahoma"/>
            <family val="2"/>
          </rPr>
          <t>Windows User:</t>
        </r>
        <r>
          <rPr>
            <sz val="9"/>
            <color indexed="81"/>
            <rFont val="Tahoma"/>
            <family val="2"/>
          </rPr>
          <t xml:space="preserve">
Less 30% in Tuition fee for Oct/20.</t>
        </r>
      </text>
    </comment>
    <comment ref="AA66" authorId="0">
      <text>
        <r>
          <rPr>
            <b/>
            <sz val="9"/>
            <color indexed="81"/>
            <rFont val="Tahoma"/>
            <family val="2"/>
          </rPr>
          <t>Windows User:</t>
        </r>
        <r>
          <rPr>
            <sz val="9"/>
            <color indexed="81"/>
            <rFont val="Tahoma"/>
            <family val="2"/>
          </rPr>
          <t xml:space="preserve">
27/01/21
099
S/c=3500
O/fee=8000
Oct=1500 Due=2130
Paid in Janu/21</t>
        </r>
      </text>
    </comment>
    <comment ref="AC66" authorId="0">
      <text>
        <r>
          <rPr>
            <b/>
            <sz val="9"/>
            <color indexed="81"/>
            <rFont val="Tahoma"/>
            <family val="2"/>
          </rPr>
          <t>Windows User:</t>
        </r>
        <r>
          <rPr>
            <sz val="9"/>
            <color indexed="81"/>
            <rFont val="Tahoma"/>
            <family val="2"/>
          </rPr>
          <t xml:space="preserve">
10/02/21
101</t>
        </r>
      </text>
    </comment>
    <comment ref="AK66" authorId="0">
      <text>
        <r>
          <rPr>
            <b/>
            <sz val="9"/>
            <color indexed="81"/>
            <rFont val="Tahoma"/>
            <family val="2"/>
          </rPr>
          <t>Windows User:</t>
        </r>
        <r>
          <rPr>
            <sz val="9"/>
            <color indexed="81"/>
            <rFont val="Tahoma"/>
            <family val="2"/>
          </rPr>
          <t xml:space="preserve">
06/06/21
102
Up to May/21</t>
        </r>
      </text>
    </comment>
    <comment ref="K67" authorId="0">
      <text>
        <r>
          <rPr>
            <b/>
            <sz val="9"/>
            <color indexed="81"/>
            <rFont val="Tahoma"/>
            <family val="2"/>
          </rPr>
          <t>Windows User:</t>
        </r>
        <r>
          <rPr>
            <sz val="9"/>
            <color indexed="81"/>
            <rFont val="Tahoma"/>
            <family val="2"/>
          </rPr>
          <t xml:space="preserve">
07/09/2020
9,000/-</t>
        </r>
      </text>
    </comment>
    <comment ref="M67" authorId="0">
      <text>
        <r>
          <rPr>
            <b/>
            <sz val="9"/>
            <color indexed="81"/>
            <rFont val="Tahoma"/>
            <family val="2"/>
          </rPr>
          <t>Windows User:</t>
        </r>
        <r>
          <rPr>
            <sz val="9"/>
            <color indexed="81"/>
            <rFont val="Tahoma"/>
            <family val="2"/>
          </rPr>
          <t xml:space="preserve">
07/09/2020
9,000/-</t>
        </r>
      </text>
    </comment>
    <comment ref="O67" authorId="0">
      <text>
        <r>
          <rPr>
            <b/>
            <sz val="9"/>
            <color indexed="81"/>
            <rFont val="Tahoma"/>
            <family val="2"/>
          </rPr>
          <t>Windows User:</t>
        </r>
        <r>
          <rPr>
            <sz val="9"/>
            <color indexed="81"/>
            <rFont val="Tahoma"/>
            <family val="2"/>
          </rPr>
          <t xml:space="preserve">
07/09/2020
9,000/-</t>
        </r>
      </text>
    </comment>
    <comment ref="Q67" authorId="0">
      <text>
        <r>
          <rPr>
            <b/>
            <sz val="9"/>
            <color indexed="81"/>
            <rFont val="Tahoma"/>
            <family val="2"/>
          </rPr>
          <t>Windows User:</t>
        </r>
        <r>
          <rPr>
            <sz val="9"/>
            <color indexed="81"/>
            <rFont val="Tahoma"/>
            <family val="2"/>
          </rPr>
          <t xml:space="preserve">
07/09/2020
9,000/-</t>
        </r>
      </text>
    </comment>
    <comment ref="T67" authorId="0">
      <text>
        <r>
          <rPr>
            <b/>
            <sz val="9"/>
            <color indexed="81"/>
            <rFont val="Tahoma"/>
            <family val="2"/>
          </rPr>
          <t>Windows User:</t>
        </r>
        <r>
          <rPr>
            <sz val="9"/>
            <color indexed="81"/>
            <rFont val="Tahoma"/>
            <family val="2"/>
          </rPr>
          <t xml:space="preserve">
Less 30% in Tuition fee for Oct/20.</t>
        </r>
      </text>
    </comment>
    <comment ref="U67" authorId="0">
      <text>
        <r>
          <rPr>
            <b/>
            <sz val="9"/>
            <color indexed="81"/>
            <rFont val="Tahoma"/>
            <family val="2"/>
          </rPr>
          <t>Windows User:</t>
        </r>
        <r>
          <rPr>
            <sz val="9"/>
            <color indexed="81"/>
            <rFont val="Tahoma"/>
            <family val="2"/>
          </rPr>
          <t xml:space="preserve">
04/11/2020
123
Oct/2020
Paid to Nov/2020</t>
        </r>
      </text>
    </comment>
    <comment ref="V67" authorId="0">
      <text>
        <r>
          <rPr>
            <b/>
            <sz val="9"/>
            <color indexed="81"/>
            <rFont val="Tahoma"/>
            <family val="2"/>
          </rPr>
          <t>Windows User:</t>
        </r>
        <r>
          <rPr>
            <sz val="9"/>
            <color indexed="81"/>
            <rFont val="Tahoma"/>
            <family val="2"/>
          </rPr>
          <t xml:space="preserve">
Less 30% in Tuition fee for Oct/20.</t>
        </r>
      </text>
    </comment>
    <comment ref="W67" authorId="0">
      <text>
        <r>
          <rPr>
            <b/>
            <sz val="9"/>
            <color indexed="81"/>
            <rFont val="Tahoma"/>
            <family val="2"/>
          </rPr>
          <t>Windows User:</t>
        </r>
        <r>
          <rPr>
            <sz val="9"/>
            <color indexed="81"/>
            <rFont val="Tahoma"/>
            <family val="2"/>
          </rPr>
          <t xml:space="preserve">
04/11/2020
123
Oct/2020</t>
        </r>
      </text>
    </comment>
    <comment ref="AC67" authorId="0">
      <text>
        <r>
          <rPr>
            <b/>
            <sz val="9"/>
            <color indexed="81"/>
            <rFont val="Tahoma"/>
            <family val="2"/>
          </rPr>
          <t>Windows User:</t>
        </r>
        <r>
          <rPr>
            <sz val="9"/>
            <color indexed="81"/>
            <rFont val="Tahoma"/>
            <family val="2"/>
          </rPr>
          <t xml:space="preserve">
01/02/21
124</t>
        </r>
      </text>
    </comment>
    <comment ref="AG67" authorId="0">
      <text>
        <r>
          <rPr>
            <b/>
            <sz val="9"/>
            <color indexed="81"/>
            <rFont val="Tahoma"/>
            <family val="2"/>
          </rPr>
          <t>Windows User:</t>
        </r>
        <r>
          <rPr>
            <sz val="9"/>
            <color indexed="81"/>
            <rFont val="Tahoma"/>
            <family val="2"/>
          </rPr>
          <t xml:space="preserve">
04/04/2021
125
Feb/21</t>
        </r>
      </text>
    </comment>
    <comment ref="K68" authorId="0">
      <text>
        <r>
          <rPr>
            <b/>
            <sz val="9"/>
            <color indexed="81"/>
            <rFont val="Tahoma"/>
            <family val="2"/>
          </rPr>
          <t>Windows User:</t>
        </r>
        <r>
          <rPr>
            <sz val="9"/>
            <color indexed="81"/>
            <rFont val="Tahoma"/>
            <family val="2"/>
          </rPr>
          <t xml:space="preserve">
07/09/2020
9,000/-</t>
        </r>
      </text>
    </comment>
    <comment ref="M68" authorId="0">
      <text>
        <r>
          <rPr>
            <b/>
            <sz val="9"/>
            <color indexed="81"/>
            <rFont val="Tahoma"/>
            <family val="2"/>
          </rPr>
          <t>Windows User:</t>
        </r>
        <r>
          <rPr>
            <sz val="9"/>
            <color indexed="81"/>
            <rFont val="Tahoma"/>
            <family val="2"/>
          </rPr>
          <t xml:space="preserve">
07/09/2020
9,000/-</t>
        </r>
      </text>
    </comment>
    <comment ref="O68" authorId="0">
      <text>
        <r>
          <rPr>
            <b/>
            <sz val="9"/>
            <color indexed="81"/>
            <rFont val="Tahoma"/>
            <family val="2"/>
          </rPr>
          <t>Windows User:</t>
        </r>
        <r>
          <rPr>
            <sz val="9"/>
            <color indexed="81"/>
            <rFont val="Tahoma"/>
            <family val="2"/>
          </rPr>
          <t xml:space="preserve">
07/09/2020
9,000/-</t>
        </r>
      </text>
    </comment>
    <comment ref="Q68" authorId="0">
      <text>
        <r>
          <rPr>
            <b/>
            <sz val="9"/>
            <color indexed="81"/>
            <rFont val="Tahoma"/>
            <family val="2"/>
          </rPr>
          <t>Windows User:</t>
        </r>
        <r>
          <rPr>
            <sz val="9"/>
            <color indexed="81"/>
            <rFont val="Tahoma"/>
            <family val="2"/>
          </rPr>
          <t xml:space="preserve">
07/09/2020
9,000/-
25/01/21
171
O/fee=6500
Oct + nov/20
Paid in janu/21</t>
        </r>
      </text>
    </comment>
    <comment ref="T68" authorId="0">
      <text>
        <r>
          <rPr>
            <b/>
            <sz val="9"/>
            <color indexed="81"/>
            <rFont val="Tahoma"/>
            <family val="2"/>
          </rPr>
          <t>Windows User:</t>
        </r>
        <r>
          <rPr>
            <sz val="9"/>
            <color indexed="81"/>
            <rFont val="Tahoma"/>
            <family val="2"/>
          </rPr>
          <t xml:space="preserve">
Less 30% in Tuition fee for Oct/20.</t>
        </r>
      </text>
    </comment>
    <comment ref="U68" authorId="0">
      <text>
        <r>
          <rPr>
            <b/>
            <sz val="9"/>
            <color indexed="81"/>
            <rFont val="Tahoma"/>
            <family val="2"/>
          </rPr>
          <t>Windows User:</t>
        </r>
        <r>
          <rPr>
            <sz val="9"/>
            <color indexed="81"/>
            <rFont val="Tahoma"/>
            <family val="2"/>
          </rPr>
          <t xml:space="preserve">
25/01/21
171
O/fee=6500
Oct + nov/20
Paid in janu/21</t>
        </r>
      </text>
    </comment>
    <comment ref="V68" authorId="0">
      <text>
        <r>
          <rPr>
            <b/>
            <sz val="9"/>
            <color indexed="81"/>
            <rFont val="Tahoma"/>
            <family val="2"/>
          </rPr>
          <t>Windows User:</t>
        </r>
        <r>
          <rPr>
            <sz val="9"/>
            <color indexed="81"/>
            <rFont val="Tahoma"/>
            <family val="2"/>
          </rPr>
          <t xml:space="preserve">
Less 30% in Tuition fee for Oct/20.</t>
        </r>
      </text>
    </comment>
    <comment ref="W68" authorId="0">
      <text>
        <r>
          <rPr>
            <b/>
            <sz val="9"/>
            <color indexed="81"/>
            <rFont val="Tahoma"/>
            <family val="2"/>
          </rPr>
          <t>Windows User:</t>
        </r>
        <r>
          <rPr>
            <sz val="9"/>
            <color indexed="81"/>
            <rFont val="Tahoma"/>
            <family val="2"/>
          </rPr>
          <t xml:space="preserve">
25/01/21
171
O/fee=6500
Oct + nov/20
Paid in janu/21</t>
        </r>
      </text>
    </comment>
    <comment ref="AA68" authorId="0">
      <text>
        <r>
          <rPr>
            <b/>
            <sz val="9"/>
            <color indexed="81"/>
            <rFont val="Tahoma"/>
            <family val="2"/>
          </rPr>
          <t>Windows User:</t>
        </r>
        <r>
          <rPr>
            <sz val="9"/>
            <color indexed="81"/>
            <rFont val="Tahoma"/>
            <family val="2"/>
          </rPr>
          <t xml:space="preserve">
25/01/21
171
O/fee=6500
Oct + nov/20
Paid in janu/21</t>
        </r>
      </text>
    </comment>
    <comment ref="AC68" authorId="0">
      <text>
        <r>
          <rPr>
            <b/>
            <sz val="9"/>
            <color indexed="81"/>
            <rFont val="Tahoma"/>
            <family val="2"/>
          </rPr>
          <t>Windows User:</t>
        </r>
        <r>
          <rPr>
            <sz val="9"/>
            <color indexed="81"/>
            <rFont val="Tahoma"/>
            <family val="2"/>
          </rPr>
          <t xml:space="preserve">
04/02/21
172</t>
        </r>
      </text>
    </comment>
    <comment ref="K69" authorId="0">
      <text>
        <r>
          <rPr>
            <b/>
            <sz val="9"/>
            <color indexed="81"/>
            <rFont val="Tahoma"/>
            <family val="2"/>
          </rPr>
          <t>Windows User:</t>
        </r>
        <r>
          <rPr>
            <sz val="9"/>
            <color indexed="81"/>
            <rFont val="Tahoma"/>
            <family val="2"/>
          </rPr>
          <t xml:space="preserve">
07/09/2020
9,000/-</t>
        </r>
      </text>
    </comment>
    <comment ref="M69" authorId="0">
      <text>
        <r>
          <rPr>
            <b/>
            <sz val="9"/>
            <color indexed="81"/>
            <rFont val="Tahoma"/>
            <family val="2"/>
          </rPr>
          <t>Windows User:</t>
        </r>
        <r>
          <rPr>
            <sz val="9"/>
            <color indexed="81"/>
            <rFont val="Tahoma"/>
            <family val="2"/>
          </rPr>
          <t xml:space="preserve">
07/09/2020
9,000/-</t>
        </r>
      </text>
    </comment>
    <comment ref="O69" authorId="0">
      <text>
        <r>
          <rPr>
            <b/>
            <sz val="9"/>
            <color indexed="81"/>
            <rFont val="Tahoma"/>
            <family val="2"/>
          </rPr>
          <t>Windows User:</t>
        </r>
        <r>
          <rPr>
            <sz val="9"/>
            <color indexed="81"/>
            <rFont val="Tahoma"/>
            <family val="2"/>
          </rPr>
          <t xml:space="preserve">
07/09/2020
9,000/-</t>
        </r>
      </text>
    </comment>
    <comment ref="Q69" authorId="0">
      <text>
        <r>
          <rPr>
            <b/>
            <sz val="9"/>
            <color indexed="81"/>
            <rFont val="Tahoma"/>
            <family val="2"/>
          </rPr>
          <t>Windows User:</t>
        </r>
        <r>
          <rPr>
            <sz val="9"/>
            <color indexed="81"/>
            <rFont val="Tahoma"/>
            <family val="2"/>
          </rPr>
          <t xml:space="preserve">
07/09/2020
9,000/-
28/12/2020
195
Oct to Dec/20
O/fee=6500
Paid in Dec/20</t>
        </r>
      </text>
    </comment>
    <comment ref="T69" authorId="0">
      <text>
        <r>
          <rPr>
            <b/>
            <sz val="9"/>
            <color indexed="81"/>
            <rFont val="Tahoma"/>
            <family val="2"/>
          </rPr>
          <t>Windows User:</t>
        </r>
        <r>
          <rPr>
            <sz val="9"/>
            <color indexed="81"/>
            <rFont val="Tahoma"/>
            <family val="2"/>
          </rPr>
          <t xml:space="preserve">
Less 30% in Tuition fee for Oct/20.</t>
        </r>
      </text>
    </comment>
    <comment ref="U69" authorId="0">
      <text>
        <r>
          <rPr>
            <b/>
            <sz val="9"/>
            <color indexed="81"/>
            <rFont val="Tahoma"/>
            <family val="2"/>
          </rPr>
          <t>Windows User:</t>
        </r>
        <r>
          <rPr>
            <sz val="9"/>
            <color indexed="81"/>
            <rFont val="Tahoma"/>
            <family val="2"/>
          </rPr>
          <t xml:space="preserve">
28/12/2020
195
Oct to Dec/20
O/fee=6500
Paid in Dec/20</t>
        </r>
      </text>
    </comment>
    <comment ref="V69" authorId="0">
      <text>
        <r>
          <rPr>
            <b/>
            <sz val="9"/>
            <color indexed="81"/>
            <rFont val="Tahoma"/>
            <family val="2"/>
          </rPr>
          <t>Windows User:</t>
        </r>
        <r>
          <rPr>
            <sz val="9"/>
            <color indexed="81"/>
            <rFont val="Tahoma"/>
            <family val="2"/>
          </rPr>
          <t xml:space="preserve">
Less 30% in Tuition fee for Oct/20.</t>
        </r>
      </text>
    </comment>
    <comment ref="W69" authorId="0">
      <text>
        <r>
          <rPr>
            <b/>
            <sz val="9"/>
            <color indexed="81"/>
            <rFont val="Tahoma"/>
            <family val="2"/>
          </rPr>
          <t>Windows User:</t>
        </r>
        <r>
          <rPr>
            <sz val="9"/>
            <color indexed="81"/>
            <rFont val="Tahoma"/>
            <family val="2"/>
          </rPr>
          <t xml:space="preserve">
28/12/2020
195
Oct to Dec/20
O/fee=6500
Paid in Dec/20</t>
        </r>
      </text>
    </comment>
    <comment ref="Y69" authorId="0">
      <text>
        <r>
          <rPr>
            <b/>
            <sz val="9"/>
            <color indexed="81"/>
            <rFont val="Tahoma"/>
            <family val="2"/>
          </rPr>
          <t>Windows User:</t>
        </r>
        <r>
          <rPr>
            <sz val="9"/>
            <color indexed="81"/>
            <rFont val="Tahoma"/>
            <family val="2"/>
          </rPr>
          <t xml:space="preserve">
28/12/2020
195
Oct to Dec/20
O/fee=6500
Paid in Dec/20</t>
        </r>
      </text>
    </comment>
    <comment ref="AA69" authorId="0">
      <text>
        <r>
          <rPr>
            <b/>
            <sz val="9"/>
            <color indexed="81"/>
            <rFont val="Tahoma"/>
            <family val="2"/>
          </rPr>
          <t>Windows User:</t>
        </r>
        <r>
          <rPr>
            <sz val="9"/>
            <color indexed="81"/>
            <rFont val="Tahoma"/>
            <family val="2"/>
          </rPr>
          <t xml:space="preserve">
26/01/2021
196
</t>
        </r>
      </text>
    </comment>
    <comment ref="AE69" authorId="0">
      <text>
        <r>
          <rPr>
            <b/>
            <sz val="9"/>
            <color indexed="81"/>
            <rFont val="Tahoma"/>
            <family val="2"/>
          </rPr>
          <t>Windows User:</t>
        </r>
        <r>
          <rPr>
            <sz val="9"/>
            <color indexed="81"/>
            <rFont val="Tahoma"/>
            <family val="2"/>
          </rPr>
          <t xml:space="preserve">
09/03/21
197
Feb/21
20/03/2021
198
Marcg/21</t>
        </r>
      </text>
    </comment>
    <comment ref="AK69" authorId="0">
      <text>
        <r>
          <rPr>
            <b/>
            <sz val="9"/>
            <color indexed="81"/>
            <rFont val="Tahoma"/>
            <family val="2"/>
          </rPr>
          <t>Windows User:</t>
        </r>
        <r>
          <rPr>
            <sz val="9"/>
            <color indexed="81"/>
            <rFont val="Tahoma"/>
            <family val="2"/>
          </rPr>
          <t xml:space="preserve">
06/06/21
200
</t>
        </r>
      </text>
    </comment>
    <comment ref="K70" authorId="0">
      <text>
        <r>
          <rPr>
            <b/>
            <sz val="9"/>
            <color indexed="81"/>
            <rFont val="Tahoma"/>
            <family val="2"/>
          </rPr>
          <t>Windows User:</t>
        </r>
        <r>
          <rPr>
            <sz val="9"/>
            <color indexed="81"/>
            <rFont val="Tahoma"/>
            <family val="2"/>
          </rPr>
          <t xml:space="preserve">
07/09/2020
9,000/-</t>
        </r>
      </text>
    </comment>
    <comment ref="M70" authorId="0">
      <text>
        <r>
          <rPr>
            <b/>
            <sz val="9"/>
            <color indexed="81"/>
            <rFont val="Tahoma"/>
            <family val="2"/>
          </rPr>
          <t>Windows User:</t>
        </r>
        <r>
          <rPr>
            <sz val="9"/>
            <color indexed="81"/>
            <rFont val="Tahoma"/>
            <family val="2"/>
          </rPr>
          <t xml:space="preserve">
07/09/2020
9,000/-</t>
        </r>
      </text>
    </comment>
    <comment ref="O70" authorId="0">
      <text>
        <r>
          <rPr>
            <b/>
            <sz val="9"/>
            <color indexed="81"/>
            <rFont val="Tahoma"/>
            <family val="2"/>
          </rPr>
          <t>Windows User:</t>
        </r>
        <r>
          <rPr>
            <sz val="9"/>
            <color indexed="81"/>
            <rFont val="Tahoma"/>
            <family val="2"/>
          </rPr>
          <t xml:space="preserve">
07/09/2020
9,000/-</t>
        </r>
      </text>
    </comment>
    <comment ref="Q70" authorId="0">
      <text>
        <r>
          <rPr>
            <b/>
            <sz val="9"/>
            <color indexed="81"/>
            <rFont val="Tahoma"/>
            <family val="2"/>
          </rPr>
          <t>Windows User:</t>
        </r>
        <r>
          <rPr>
            <sz val="9"/>
            <color indexed="81"/>
            <rFont val="Tahoma"/>
            <family val="2"/>
          </rPr>
          <t xml:space="preserve">
07/09/2020
9,000/-
17.10.2020
243
Oct/20 (Less=30%)
Others fee=6,500/-</t>
        </r>
      </text>
    </comment>
    <comment ref="T70" authorId="0">
      <text>
        <r>
          <rPr>
            <b/>
            <sz val="9"/>
            <color indexed="81"/>
            <rFont val="Tahoma"/>
            <family val="2"/>
          </rPr>
          <t>Windows User:</t>
        </r>
        <r>
          <rPr>
            <sz val="9"/>
            <color indexed="81"/>
            <rFont val="Tahoma"/>
            <family val="2"/>
          </rPr>
          <t xml:space="preserve">
Less 30% in Tuition fee for Oct/20.</t>
        </r>
      </text>
    </comment>
    <comment ref="U70" authorId="0">
      <text>
        <r>
          <rPr>
            <b/>
            <sz val="9"/>
            <color indexed="81"/>
            <rFont val="Tahoma"/>
            <family val="2"/>
          </rPr>
          <t>Windows User:</t>
        </r>
        <r>
          <rPr>
            <sz val="9"/>
            <color indexed="81"/>
            <rFont val="Tahoma"/>
            <family val="2"/>
          </rPr>
          <t xml:space="preserve">
17.10.2020
243
Oct/20 (Less=30%)
Others fee=6,500/-</t>
        </r>
      </text>
    </comment>
    <comment ref="V70" authorId="0">
      <text>
        <r>
          <rPr>
            <b/>
            <sz val="9"/>
            <color indexed="81"/>
            <rFont val="Tahoma"/>
            <family val="2"/>
          </rPr>
          <t>Windows User:</t>
        </r>
        <r>
          <rPr>
            <sz val="9"/>
            <color indexed="81"/>
            <rFont val="Tahoma"/>
            <family val="2"/>
          </rPr>
          <t xml:space="preserve">
Less 30% in Tuition fee for Oct/20.</t>
        </r>
      </text>
    </comment>
    <comment ref="W70" authorId="0">
      <text>
        <r>
          <rPr>
            <b/>
            <sz val="9"/>
            <color indexed="81"/>
            <rFont val="Tahoma"/>
            <family val="2"/>
          </rPr>
          <t>Windows User:</t>
        </r>
        <r>
          <rPr>
            <sz val="9"/>
            <color indexed="81"/>
            <rFont val="Tahoma"/>
            <family val="2"/>
          </rPr>
          <t xml:space="preserve">
09/11/2020
244
</t>
        </r>
      </text>
    </comment>
    <comment ref="Y70" authorId="0">
      <text>
        <r>
          <rPr>
            <b/>
            <sz val="9"/>
            <color indexed="81"/>
            <rFont val="Tahoma"/>
            <family val="2"/>
          </rPr>
          <t>Windows User:</t>
        </r>
        <r>
          <rPr>
            <sz val="9"/>
            <color indexed="81"/>
            <rFont val="Tahoma"/>
            <family val="2"/>
          </rPr>
          <t xml:space="preserve">
09/12/2020
245</t>
        </r>
      </text>
    </comment>
    <comment ref="AA70" authorId="0">
      <text>
        <r>
          <rPr>
            <b/>
            <sz val="9"/>
            <color indexed="81"/>
            <rFont val="Tahoma"/>
            <family val="2"/>
          </rPr>
          <t>Windows User:</t>
        </r>
        <r>
          <rPr>
            <sz val="9"/>
            <color indexed="81"/>
            <rFont val="Tahoma"/>
            <family val="2"/>
          </rPr>
          <t xml:space="preserve">
09/01/21
246
</t>
        </r>
      </text>
    </comment>
    <comment ref="AC70" authorId="0">
      <text>
        <r>
          <rPr>
            <b/>
            <sz val="9"/>
            <color indexed="81"/>
            <rFont val="Tahoma"/>
            <family val="2"/>
          </rPr>
          <t>Windows User:</t>
        </r>
        <r>
          <rPr>
            <sz val="9"/>
            <color indexed="81"/>
            <rFont val="Tahoma"/>
            <family val="2"/>
          </rPr>
          <t xml:space="preserve">
09/02/21
247</t>
        </r>
      </text>
    </comment>
    <comment ref="AE70" authorId="0">
      <text>
        <r>
          <rPr>
            <b/>
            <sz val="9"/>
            <color indexed="81"/>
            <rFont val="Tahoma"/>
            <family val="2"/>
          </rPr>
          <t>Windows User:</t>
        </r>
        <r>
          <rPr>
            <sz val="9"/>
            <color indexed="81"/>
            <rFont val="Tahoma"/>
            <family val="2"/>
          </rPr>
          <t xml:space="preserve">
08/03/21
248</t>
        </r>
      </text>
    </comment>
    <comment ref="AG70" authorId="0">
      <text>
        <r>
          <rPr>
            <b/>
            <sz val="9"/>
            <color indexed="81"/>
            <rFont val="Tahoma"/>
            <family val="2"/>
          </rPr>
          <t>Windows User:</t>
        </r>
        <r>
          <rPr>
            <sz val="9"/>
            <color indexed="81"/>
            <rFont val="Tahoma"/>
            <family val="2"/>
          </rPr>
          <t xml:space="preserve">
28/04/21
By bkash
C=4620
April/21</t>
        </r>
      </text>
    </comment>
    <comment ref="K71" authorId="0">
      <text>
        <r>
          <rPr>
            <b/>
            <sz val="9"/>
            <color indexed="81"/>
            <rFont val="Tahoma"/>
            <family val="2"/>
          </rPr>
          <t>Windows User:</t>
        </r>
        <r>
          <rPr>
            <sz val="9"/>
            <color indexed="81"/>
            <rFont val="Tahoma"/>
            <family val="2"/>
          </rPr>
          <t xml:space="preserve">
07/09/2020
9,000/-</t>
        </r>
      </text>
    </comment>
    <comment ref="M71" authorId="0">
      <text>
        <r>
          <rPr>
            <b/>
            <sz val="9"/>
            <color indexed="81"/>
            <rFont val="Tahoma"/>
            <family val="2"/>
          </rPr>
          <t>Windows User:</t>
        </r>
        <r>
          <rPr>
            <sz val="9"/>
            <color indexed="81"/>
            <rFont val="Tahoma"/>
            <family val="2"/>
          </rPr>
          <t xml:space="preserve">
07/09/2020
9,000/-</t>
        </r>
      </text>
    </comment>
    <comment ref="O71" authorId="0">
      <text>
        <r>
          <rPr>
            <b/>
            <sz val="9"/>
            <color indexed="81"/>
            <rFont val="Tahoma"/>
            <family val="2"/>
          </rPr>
          <t>Windows User:</t>
        </r>
        <r>
          <rPr>
            <sz val="9"/>
            <color indexed="81"/>
            <rFont val="Tahoma"/>
            <family val="2"/>
          </rPr>
          <t xml:space="preserve">
07/09/2020
9,000/-</t>
        </r>
      </text>
    </comment>
    <comment ref="Q71" authorId="0">
      <text>
        <r>
          <rPr>
            <b/>
            <sz val="9"/>
            <color indexed="81"/>
            <rFont val="Tahoma"/>
            <family val="2"/>
          </rPr>
          <t>Windows User:</t>
        </r>
        <r>
          <rPr>
            <sz val="9"/>
            <color indexed="81"/>
            <rFont val="Tahoma"/>
            <family val="2"/>
          </rPr>
          <t xml:space="preserve">
07/09/2020
9,000/-
15/12/2020
40669
O/fee=6500
Paid in Dec/2</t>
        </r>
      </text>
    </comment>
    <comment ref="T71" authorId="0">
      <text>
        <r>
          <rPr>
            <b/>
            <sz val="9"/>
            <color indexed="81"/>
            <rFont val="Tahoma"/>
            <family val="2"/>
          </rPr>
          <t>Windows User:</t>
        </r>
        <r>
          <rPr>
            <sz val="9"/>
            <color indexed="81"/>
            <rFont val="Tahoma"/>
            <family val="2"/>
          </rPr>
          <t xml:space="preserve">
Less 30% in Tuition fee for Oct/20.</t>
        </r>
      </text>
    </comment>
    <comment ref="U71" authorId="0">
      <text>
        <r>
          <rPr>
            <b/>
            <sz val="9"/>
            <color indexed="81"/>
            <rFont val="Tahoma"/>
            <family val="2"/>
          </rPr>
          <t>Windows User:</t>
        </r>
        <r>
          <rPr>
            <sz val="9"/>
            <color indexed="81"/>
            <rFont val="Tahoma"/>
            <family val="2"/>
          </rPr>
          <t xml:space="preserve">
09/11/2020
By bkash
C=4620
Oct/20
H=2160
T=6780
Paid in Npv/20</t>
        </r>
      </text>
    </comment>
    <comment ref="V71" authorId="0">
      <text>
        <r>
          <rPr>
            <b/>
            <sz val="9"/>
            <color indexed="81"/>
            <rFont val="Tahoma"/>
            <family val="2"/>
          </rPr>
          <t>Windows User:</t>
        </r>
        <r>
          <rPr>
            <sz val="9"/>
            <color indexed="81"/>
            <rFont val="Tahoma"/>
            <family val="2"/>
          </rPr>
          <t xml:space="preserve">
Less 30% in Tuition fee for Oct/20.</t>
        </r>
      </text>
    </comment>
    <comment ref="W71" authorId="0">
      <text>
        <r>
          <rPr>
            <b/>
            <sz val="9"/>
            <color indexed="81"/>
            <rFont val="Tahoma"/>
            <family val="2"/>
          </rPr>
          <t>Windows User:</t>
        </r>
        <r>
          <rPr>
            <sz val="9"/>
            <color indexed="81"/>
            <rFont val="Tahoma"/>
            <family val="2"/>
          </rPr>
          <t xml:space="preserve">
09/11/2020
By bkash
C=4620
Oct/20
H=2160
T=6780</t>
        </r>
      </text>
    </comment>
    <comment ref="Y71" authorId="0">
      <text>
        <r>
          <rPr>
            <b/>
            <sz val="9"/>
            <color indexed="81"/>
            <rFont val="Tahoma"/>
            <family val="2"/>
          </rPr>
          <t>Windows User:</t>
        </r>
        <r>
          <rPr>
            <sz val="9"/>
            <color indexed="81"/>
            <rFont val="Tahoma"/>
            <family val="2"/>
          </rPr>
          <t xml:space="preserve">
15/12/2020
40669
O/fee=6500
Paid in Dec/20
27/01/21
267
Nov/20
Paid in Janu/21</t>
        </r>
      </text>
    </comment>
    <comment ref="AA71" authorId="0">
      <text>
        <r>
          <rPr>
            <b/>
            <sz val="9"/>
            <color indexed="81"/>
            <rFont val="Tahoma"/>
            <family val="2"/>
          </rPr>
          <t>Windows User:</t>
        </r>
        <r>
          <rPr>
            <sz val="9"/>
            <color indexed="81"/>
            <rFont val="Tahoma"/>
            <family val="2"/>
          </rPr>
          <t xml:space="preserve">
27/01/21
267
Nov/20
Paid in Janu/21</t>
        </r>
      </text>
    </comment>
    <comment ref="AK71" authorId="0">
      <text>
        <r>
          <rPr>
            <b/>
            <sz val="9"/>
            <color indexed="81"/>
            <rFont val="Tahoma"/>
            <family val="2"/>
          </rPr>
          <t>Windows User:</t>
        </r>
        <r>
          <rPr>
            <sz val="9"/>
            <color indexed="81"/>
            <rFont val="Tahoma"/>
            <family val="2"/>
          </rPr>
          <t xml:space="preserve">
07/06/21
270
</t>
        </r>
      </text>
    </comment>
    <comment ref="K72" authorId="0">
      <text>
        <r>
          <rPr>
            <b/>
            <sz val="9"/>
            <color indexed="81"/>
            <rFont val="Tahoma"/>
            <family val="2"/>
          </rPr>
          <t>Windows User:</t>
        </r>
        <r>
          <rPr>
            <sz val="9"/>
            <color indexed="81"/>
            <rFont val="Tahoma"/>
            <family val="2"/>
          </rPr>
          <t xml:space="preserve">
08/09/2020
9,000/-</t>
        </r>
      </text>
    </comment>
    <comment ref="M72" authorId="0">
      <text>
        <r>
          <rPr>
            <b/>
            <sz val="9"/>
            <color indexed="81"/>
            <rFont val="Tahoma"/>
            <family val="2"/>
          </rPr>
          <t>Windows User:</t>
        </r>
        <r>
          <rPr>
            <sz val="9"/>
            <color indexed="81"/>
            <rFont val="Tahoma"/>
            <family val="2"/>
          </rPr>
          <t xml:space="preserve">
08/09/2020
9,000/-</t>
        </r>
      </text>
    </comment>
    <comment ref="O72" authorId="0">
      <text>
        <r>
          <rPr>
            <b/>
            <sz val="9"/>
            <color indexed="81"/>
            <rFont val="Tahoma"/>
            <family val="2"/>
          </rPr>
          <t>Windows User:</t>
        </r>
        <r>
          <rPr>
            <sz val="9"/>
            <color indexed="81"/>
            <rFont val="Tahoma"/>
            <family val="2"/>
          </rPr>
          <t xml:space="preserve">
08/09/2020
9,000/-</t>
        </r>
      </text>
    </comment>
    <comment ref="Q72" authorId="0">
      <text>
        <r>
          <rPr>
            <b/>
            <sz val="9"/>
            <color indexed="81"/>
            <rFont val="Tahoma"/>
            <family val="2"/>
          </rPr>
          <t>Windows User:</t>
        </r>
        <r>
          <rPr>
            <sz val="9"/>
            <color indexed="81"/>
            <rFont val="Tahoma"/>
            <family val="2"/>
          </rPr>
          <t xml:space="preserve">
08/09/2020
9,000/-
27/01/2021
291
O/fee6500
Oct=4620
Nov=3860 Due=760
Paid in Janu/21</t>
        </r>
      </text>
    </comment>
    <comment ref="T72" authorId="0">
      <text>
        <r>
          <rPr>
            <b/>
            <sz val="9"/>
            <color indexed="81"/>
            <rFont val="Tahoma"/>
            <family val="2"/>
          </rPr>
          <t>Windows User:</t>
        </r>
        <r>
          <rPr>
            <sz val="9"/>
            <color indexed="81"/>
            <rFont val="Tahoma"/>
            <family val="2"/>
          </rPr>
          <t xml:space="preserve">
Less 30% in Tuition fee for Oct/20.</t>
        </r>
      </text>
    </comment>
    <comment ref="U72" authorId="0">
      <text>
        <r>
          <rPr>
            <b/>
            <sz val="9"/>
            <color indexed="81"/>
            <rFont val="Tahoma"/>
            <family val="2"/>
          </rPr>
          <t>Windows User:</t>
        </r>
        <r>
          <rPr>
            <sz val="9"/>
            <color indexed="81"/>
            <rFont val="Tahoma"/>
            <family val="2"/>
          </rPr>
          <t xml:space="preserve">
27/01/2021
291
O/fee6500
Oct=4620
Nov=3860 Due=760
Paid in Janu/21
</t>
        </r>
      </text>
    </comment>
    <comment ref="V72" authorId="0">
      <text>
        <r>
          <rPr>
            <b/>
            <sz val="9"/>
            <color indexed="81"/>
            <rFont val="Tahoma"/>
            <family val="2"/>
          </rPr>
          <t>Windows User:</t>
        </r>
        <r>
          <rPr>
            <sz val="9"/>
            <color indexed="81"/>
            <rFont val="Tahoma"/>
            <family val="2"/>
          </rPr>
          <t xml:space="preserve">
Less 30% in Tuition fee for Oct/20.</t>
        </r>
      </text>
    </comment>
    <comment ref="W72" authorId="0">
      <text>
        <r>
          <rPr>
            <b/>
            <sz val="9"/>
            <color indexed="81"/>
            <rFont val="Tahoma"/>
            <family val="2"/>
          </rPr>
          <t>Windows User:</t>
        </r>
        <r>
          <rPr>
            <sz val="9"/>
            <color indexed="81"/>
            <rFont val="Tahoma"/>
            <family val="2"/>
          </rPr>
          <t xml:space="preserve">
27/01/2021
291
O/fee6500
Oct=4620
Nov=3860 Due=760
Paid in Janu/21
</t>
        </r>
      </text>
    </comment>
    <comment ref="AA72" authorId="0">
      <text>
        <r>
          <rPr>
            <b/>
            <sz val="9"/>
            <color indexed="81"/>
            <rFont val="Tahoma"/>
            <family val="2"/>
          </rPr>
          <t>Windows User:</t>
        </r>
        <r>
          <rPr>
            <sz val="9"/>
            <color indexed="81"/>
            <rFont val="Tahoma"/>
            <family val="2"/>
          </rPr>
          <t xml:space="preserve">
27/01/2021
291
O/fee6500
Oct=4620
Nov=3860 Due=760
Paid in Janu/21
</t>
        </r>
      </text>
    </comment>
    <comment ref="AC72" authorId="0">
      <text>
        <r>
          <rPr>
            <b/>
            <sz val="9"/>
            <color indexed="81"/>
            <rFont val="Tahoma"/>
            <family val="2"/>
          </rPr>
          <t>Windows User:</t>
        </r>
        <r>
          <rPr>
            <sz val="9"/>
            <color indexed="81"/>
            <rFont val="Tahoma"/>
            <family val="2"/>
          </rPr>
          <t xml:space="preserve">
10/02/21
292</t>
        </r>
      </text>
    </comment>
    <comment ref="AK72" authorId="0">
      <text>
        <r>
          <rPr>
            <b/>
            <sz val="9"/>
            <color indexed="81"/>
            <rFont val="Tahoma"/>
            <family val="2"/>
          </rPr>
          <t>Windows User:</t>
        </r>
        <r>
          <rPr>
            <sz val="9"/>
            <color indexed="81"/>
            <rFont val="Tahoma"/>
            <family val="2"/>
          </rPr>
          <t xml:space="preserve">
07/06/21
293
Up to june/21</t>
        </r>
      </text>
    </comment>
    <comment ref="K73" authorId="0">
      <text>
        <r>
          <rPr>
            <b/>
            <sz val="9"/>
            <color indexed="81"/>
            <rFont val="Tahoma"/>
            <family val="2"/>
          </rPr>
          <t>Windows User:</t>
        </r>
        <r>
          <rPr>
            <sz val="9"/>
            <color indexed="81"/>
            <rFont val="Tahoma"/>
            <family val="2"/>
          </rPr>
          <t xml:space="preserve">
08/09/2020
9,000/-</t>
        </r>
      </text>
    </comment>
    <comment ref="M73" authorId="0">
      <text>
        <r>
          <rPr>
            <b/>
            <sz val="9"/>
            <color indexed="81"/>
            <rFont val="Tahoma"/>
            <family val="2"/>
          </rPr>
          <t>Windows User:</t>
        </r>
        <r>
          <rPr>
            <sz val="9"/>
            <color indexed="81"/>
            <rFont val="Tahoma"/>
            <family val="2"/>
          </rPr>
          <t xml:space="preserve">
08/09/2020
9,000/-</t>
        </r>
      </text>
    </comment>
    <comment ref="O73" authorId="0">
      <text>
        <r>
          <rPr>
            <b/>
            <sz val="9"/>
            <color indexed="81"/>
            <rFont val="Tahoma"/>
            <family val="2"/>
          </rPr>
          <t>Windows User:</t>
        </r>
        <r>
          <rPr>
            <sz val="9"/>
            <color indexed="81"/>
            <rFont val="Tahoma"/>
            <family val="2"/>
          </rPr>
          <t xml:space="preserve">
08/09/2020
9,000/-</t>
        </r>
      </text>
    </comment>
    <comment ref="Q73" authorId="0">
      <text>
        <r>
          <rPr>
            <b/>
            <sz val="9"/>
            <color indexed="81"/>
            <rFont val="Tahoma"/>
            <family val="2"/>
          </rPr>
          <t>Windows User:</t>
        </r>
        <r>
          <rPr>
            <sz val="9"/>
            <color indexed="81"/>
            <rFont val="Tahoma"/>
            <family val="2"/>
          </rPr>
          <t xml:space="preserve">
08/09/2020
9,000/-</t>
        </r>
      </text>
    </comment>
    <comment ref="T73" authorId="0">
      <text>
        <r>
          <rPr>
            <b/>
            <sz val="9"/>
            <color indexed="81"/>
            <rFont val="Tahoma"/>
            <family val="2"/>
          </rPr>
          <t>Windows User:</t>
        </r>
        <r>
          <rPr>
            <sz val="9"/>
            <color indexed="81"/>
            <rFont val="Tahoma"/>
            <family val="2"/>
          </rPr>
          <t xml:space="preserve">
Less 30% in Tuition fee for Oct/20.</t>
        </r>
      </text>
    </comment>
    <comment ref="U73" authorId="0">
      <text>
        <r>
          <rPr>
            <b/>
            <sz val="9"/>
            <color indexed="81"/>
            <rFont val="Tahoma"/>
            <family val="2"/>
          </rPr>
          <t>Windows User:</t>
        </r>
        <r>
          <rPr>
            <sz val="9"/>
            <color indexed="81"/>
            <rFont val="Tahoma"/>
            <family val="2"/>
          </rPr>
          <t xml:space="preserve">
13.10.2020
Bkash=4,620/-
</t>
        </r>
      </text>
    </comment>
    <comment ref="V73" authorId="0">
      <text>
        <r>
          <rPr>
            <b/>
            <sz val="9"/>
            <color indexed="81"/>
            <rFont val="Tahoma"/>
            <family val="2"/>
          </rPr>
          <t>Windows User:</t>
        </r>
        <r>
          <rPr>
            <sz val="9"/>
            <color indexed="81"/>
            <rFont val="Tahoma"/>
            <family val="2"/>
          </rPr>
          <t xml:space="preserve">
Less 30% in Tuition fee for Oct/20.</t>
        </r>
      </text>
    </comment>
    <comment ref="W73" authorId="0">
      <text>
        <r>
          <rPr>
            <b/>
            <sz val="9"/>
            <color indexed="81"/>
            <rFont val="Tahoma"/>
            <family val="2"/>
          </rPr>
          <t>Windows User:</t>
        </r>
        <r>
          <rPr>
            <sz val="9"/>
            <color indexed="81"/>
            <rFont val="Tahoma"/>
            <family val="2"/>
          </rPr>
          <t xml:space="preserve">
14/11/2020
By bkash
C=4620</t>
        </r>
      </text>
    </comment>
    <comment ref="Y73" authorId="0">
      <text>
        <r>
          <rPr>
            <b/>
            <sz val="9"/>
            <color indexed="81"/>
            <rFont val="Tahoma"/>
            <family val="2"/>
          </rPr>
          <t>Windows User:</t>
        </r>
        <r>
          <rPr>
            <sz val="9"/>
            <color indexed="81"/>
            <rFont val="Tahoma"/>
            <family val="2"/>
          </rPr>
          <t xml:space="preserve">
27/01/21
2791
Oct + Nov/21
Paid in Janu/21</t>
        </r>
      </text>
    </comment>
    <comment ref="AA73" authorId="0">
      <text>
        <r>
          <rPr>
            <b/>
            <sz val="9"/>
            <color indexed="81"/>
            <rFont val="Tahoma"/>
            <family val="2"/>
          </rPr>
          <t>Windows User:</t>
        </r>
        <r>
          <rPr>
            <sz val="9"/>
            <color indexed="81"/>
            <rFont val="Tahoma"/>
            <family val="2"/>
          </rPr>
          <t xml:space="preserve">
27/01/21
2791
Oct + Nov/21
Paid in Janu/21</t>
        </r>
      </text>
    </comment>
    <comment ref="AC73" authorId="0">
      <text>
        <r>
          <rPr>
            <b/>
            <sz val="9"/>
            <color indexed="81"/>
            <rFont val="Tahoma"/>
            <family val="2"/>
          </rPr>
          <t>Windows User:</t>
        </r>
        <r>
          <rPr>
            <sz val="9"/>
            <color indexed="81"/>
            <rFont val="Tahoma"/>
            <family val="2"/>
          </rPr>
          <t xml:space="preserve">
10/02/21
2792
O/fee-6500</t>
        </r>
      </text>
    </comment>
    <comment ref="AK73" authorId="0">
      <text>
        <r>
          <rPr>
            <b/>
            <sz val="9"/>
            <color indexed="81"/>
            <rFont val="Tahoma"/>
            <family val="2"/>
          </rPr>
          <t>Windows User:</t>
        </r>
        <r>
          <rPr>
            <sz val="9"/>
            <color indexed="81"/>
            <rFont val="Tahoma"/>
            <family val="2"/>
          </rPr>
          <t xml:space="preserve">
03/06/21
2794
March + April/21</t>
        </r>
      </text>
    </comment>
    <comment ref="K74" authorId="0">
      <text>
        <r>
          <rPr>
            <b/>
            <sz val="9"/>
            <color indexed="81"/>
            <rFont val="Tahoma"/>
            <family val="2"/>
          </rPr>
          <t>Windows User:</t>
        </r>
        <r>
          <rPr>
            <sz val="9"/>
            <color indexed="81"/>
            <rFont val="Tahoma"/>
            <family val="2"/>
          </rPr>
          <t xml:space="preserve">
08/09/2020
9,000/-</t>
        </r>
      </text>
    </comment>
    <comment ref="M74" authorId="0">
      <text>
        <r>
          <rPr>
            <b/>
            <sz val="9"/>
            <color indexed="81"/>
            <rFont val="Tahoma"/>
            <family val="2"/>
          </rPr>
          <t>Windows User:</t>
        </r>
        <r>
          <rPr>
            <sz val="9"/>
            <color indexed="81"/>
            <rFont val="Tahoma"/>
            <family val="2"/>
          </rPr>
          <t xml:space="preserve">
08/09/2020
9,000/-</t>
        </r>
      </text>
    </comment>
    <comment ref="O74" authorId="0">
      <text>
        <r>
          <rPr>
            <b/>
            <sz val="9"/>
            <color indexed="81"/>
            <rFont val="Tahoma"/>
            <family val="2"/>
          </rPr>
          <t>Windows User:</t>
        </r>
        <r>
          <rPr>
            <sz val="9"/>
            <color indexed="81"/>
            <rFont val="Tahoma"/>
            <family val="2"/>
          </rPr>
          <t xml:space="preserve">
08/09/2020
9,000/-</t>
        </r>
      </text>
    </comment>
    <comment ref="Q74" authorId="0">
      <text>
        <r>
          <rPr>
            <b/>
            <sz val="9"/>
            <color indexed="81"/>
            <rFont val="Tahoma"/>
            <family val="2"/>
          </rPr>
          <t>Windows User:</t>
        </r>
        <r>
          <rPr>
            <sz val="9"/>
            <color indexed="81"/>
            <rFont val="Tahoma"/>
            <family val="2"/>
          </rPr>
          <t xml:space="preserve">
08/09/2020
9,000/-</t>
        </r>
      </text>
    </comment>
    <comment ref="T74" authorId="0">
      <text>
        <r>
          <rPr>
            <b/>
            <sz val="9"/>
            <color indexed="81"/>
            <rFont val="Tahoma"/>
            <family val="2"/>
          </rPr>
          <t>Windows User:</t>
        </r>
        <r>
          <rPr>
            <sz val="9"/>
            <color indexed="81"/>
            <rFont val="Tahoma"/>
            <family val="2"/>
          </rPr>
          <t xml:space="preserve">
Less 30% in Tuition fee for Oct/20.</t>
        </r>
      </text>
    </comment>
    <comment ref="U74" authorId="0">
      <text>
        <r>
          <rPr>
            <b/>
            <sz val="9"/>
            <color indexed="81"/>
            <rFont val="Tahoma"/>
            <family val="2"/>
          </rPr>
          <t>Windows User:</t>
        </r>
        <r>
          <rPr>
            <sz val="9"/>
            <color indexed="81"/>
            <rFont val="Tahoma"/>
            <family val="2"/>
          </rPr>
          <t xml:space="preserve">
13.10.2020
Bkash=4,620/-
</t>
        </r>
      </text>
    </comment>
    <comment ref="V74" authorId="0">
      <text>
        <r>
          <rPr>
            <b/>
            <sz val="9"/>
            <color indexed="81"/>
            <rFont val="Tahoma"/>
            <family val="2"/>
          </rPr>
          <t>Windows User:</t>
        </r>
        <r>
          <rPr>
            <sz val="9"/>
            <color indexed="81"/>
            <rFont val="Tahoma"/>
            <family val="2"/>
          </rPr>
          <t xml:space="preserve">
Less 30% in Tuition fee for Oct/20.</t>
        </r>
      </text>
    </comment>
    <comment ref="W74" authorId="0">
      <text>
        <r>
          <rPr>
            <b/>
            <sz val="9"/>
            <color indexed="81"/>
            <rFont val="Tahoma"/>
            <family val="2"/>
          </rPr>
          <t>Windows User:</t>
        </r>
        <r>
          <rPr>
            <sz val="9"/>
            <color indexed="81"/>
            <rFont val="Tahoma"/>
            <family val="2"/>
          </rPr>
          <t xml:space="preserve">
14/11/2020
By bkash
C=4620
Nov/20</t>
        </r>
      </text>
    </comment>
    <comment ref="Y74" authorId="0">
      <text>
        <r>
          <rPr>
            <b/>
            <sz val="9"/>
            <color indexed="81"/>
            <rFont val="Tahoma"/>
            <family val="2"/>
          </rPr>
          <t>Windows User:</t>
        </r>
        <r>
          <rPr>
            <sz val="9"/>
            <color indexed="81"/>
            <rFont val="Tahoma"/>
            <family val="2"/>
          </rPr>
          <t xml:space="preserve">
27/01/21
2815
Oct to Dec/21
Paid in Janu/21</t>
        </r>
      </text>
    </comment>
    <comment ref="AA74" authorId="0">
      <text>
        <r>
          <rPr>
            <b/>
            <sz val="9"/>
            <color indexed="81"/>
            <rFont val="Tahoma"/>
            <family val="2"/>
          </rPr>
          <t>Windows User:</t>
        </r>
        <r>
          <rPr>
            <sz val="9"/>
            <color indexed="81"/>
            <rFont val="Tahoma"/>
            <family val="2"/>
          </rPr>
          <t xml:space="preserve">
27/01/21
2815
Dec/20 + Dec/21
Paid in Janu/21</t>
        </r>
      </text>
    </comment>
    <comment ref="AC74" authorId="0">
      <text>
        <r>
          <rPr>
            <b/>
            <sz val="9"/>
            <color indexed="81"/>
            <rFont val="Tahoma"/>
            <family val="2"/>
          </rPr>
          <t>Windows User:</t>
        </r>
        <r>
          <rPr>
            <sz val="9"/>
            <color indexed="81"/>
            <rFont val="Tahoma"/>
            <family val="2"/>
          </rPr>
          <t xml:space="preserve">
10/02/21
49912</t>
        </r>
      </text>
    </comment>
    <comment ref="AI74" authorId="0">
      <text>
        <r>
          <rPr>
            <b/>
            <sz val="9"/>
            <color indexed="81"/>
            <rFont val="Tahoma"/>
            <family val="2"/>
          </rPr>
          <t>Windows User:</t>
        </r>
        <r>
          <rPr>
            <sz val="9"/>
            <color indexed="81"/>
            <rFont val="Tahoma"/>
            <family val="2"/>
          </rPr>
          <t xml:space="preserve">
06/05/21
2816
Feb/21 to April/21</t>
        </r>
      </text>
    </comment>
    <comment ref="K75" authorId="0">
      <text>
        <r>
          <rPr>
            <b/>
            <sz val="9"/>
            <color indexed="81"/>
            <rFont val="Tahoma"/>
            <family val="2"/>
          </rPr>
          <t>Windows User:</t>
        </r>
        <r>
          <rPr>
            <sz val="9"/>
            <color indexed="81"/>
            <rFont val="Tahoma"/>
            <family val="2"/>
          </rPr>
          <t xml:space="preserve">
09/09/2020
9,000/-</t>
        </r>
      </text>
    </comment>
    <comment ref="M75" authorId="0">
      <text>
        <r>
          <rPr>
            <b/>
            <sz val="9"/>
            <color indexed="81"/>
            <rFont val="Tahoma"/>
            <family val="2"/>
          </rPr>
          <t>Windows User:</t>
        </r>
        <r>
          <rPr>
            <sz val="9"/>
            <color indexed="81"/>
            <rFont val="Tahoma"/>
            <family val="2"/>
          </rPr>
          <t xml:space="preserve">
09/09/2020
9,000/-</t>
        </r>
      </text>
    </comment>
    <comment ref="O75" authorId="0">
      <text>
        <r>
          <rPr>
            <b/>
            <sz val="9"/>
            <color indexed="81"/>
            <rFont val="Tahoma"/>
            <family val="2"/>
          </rPr>
          <t>Windows User:</t>
        </r>
        <r>
          <rPr>
            <sz val="9"/>
            <color indexed="81"/>
            <rFont val="Tahoma"/>
            <family val="2"/>
          </rPr>
          <t xml:space="preserve">
09/09/2020
9,000/-</t>
        </r>
      </text>
    </comment>
    <comment ref="Q75" authorId="0">
      <text>
        <r>
          <rPr>
            <b/>
            <sz val="9"/>
            <color indexed="81"/>
            <rFont val="Tahoma"/>
            <family val="2"/>
          </rPr>
          <t>Windows User:</t>
        </r>
        <r>
          <rPr>
            <sz val="9"/>
            <color indexed="81"/>
            <rFont val="Tahoma"/>
            <family val="2"/>
          </rPr>
          <t xml:space="preserve">
09/09/2020
9,000/-
27/01/21
2959
O/fee=6500
Oct to Janu/21
Paid  in janu/21</t>
        </r>
      </text>
    </comment>
    <comment ref="T75" authorId="0">
      <text>
        <r>
          <rPr>
            <b/>
            <sz val="9"/>
            <color indexed="81"/>
            <rFont val="Tahoma"/>
            <family val="2"/>
          </rPr>
          <t>Windows User:</t>
        </r>
        <r>
          <rPr>
            <sz val="9"/>
            <color indexed="81"/>
            <rFont val="Tahoma"/>
            <family val="2"/>
          </rPr>
          <t xml:space="preserve">
Less 30% in Tuition fee for Oct/20.</t>
        </r>
      </text>
    </comment>
    <comment ref="U75" authorId="0">
      <text>
        <r>
          <rPr>
            <b/>
            <sz val="9"/>
            <color indexed="81"/>
            <rFont val="Tahoma"/>
            <family val="2"/>
          </rPr>
          <t>Windows User:</t>
        </r>
        <r>
          <rPr>
            <sz val="9"/>
            <color indexed="81"/>
            <rFont val="Tahoma"/>
            <family val="2"/>
          </rPr>
          <t xml:space="preserve">
27/01/21
2959
O/fee=6500
Oct to Janu/21
Paid  in janu/21</t>
        </r>
      </text>
    </comment>
    <comment ref="V75" authorId="0">
      <text>
        <r>
          <rPr>
            <b/>
            <sz val="9"/>
            <color indexed="81"/>
            <rFont val="Tahoma"/>
            <family val="2"/>
          </rPr>
          <t>Windows User:</t>
        </r>
        <r>
          <rPr>
            <sz val="9"/>
            <color indexed="81"/>
            <rFont val="Tahoma"/>
            <family val="2"/>
          </rPr>
          <t xml:space="preserve">
Less 30% in Tuition fee for Oct/20.</t>
        </r>
      </text>
    </comment>
    <comment ref="W75" authorId="0">
      <text>
        <r>
          <rPr>
            <b/>
            <sz val="9"/>
            <color indexed="81"/>
            <rFont val="Tahoma"/>
            <family val="2"/>
          </rPr>
          <t>Windows User:</t>
        </r>
        <r>
          <rPr>
            <sz val="9"/>
            <color indexed="81"/>
            <rFont val="Tahoma"/>
            <family val="2"/>
          </rPr>
          <t xml:space="preserve">
27/01/21
2959
O/fee=6500
Oct to Janu/21
Paid  in janu/21</t>
        </r>
      </text>
    </comment>
    <comment ref="Y75" authorId="0">
      <text>
        <r>
          <rPr>
            <b/>
            <sz val="9"/>
            <color indexed="81"/>
            <rFont val="Tahoma"/>
            <family val="2"/>
          </rPr>
          <t>Windows User:</t>
        </r>
        <r>
          <rPr>
            <sz val="9"/>
            <color indexed="81"/>
            <rFont val="Tahoma"/>
            <family val="2"/>
          </rPr>
          <t xml:space="preserve">
27/01/21
2959
O/fee=6500
Oct to Janu/21
Paid  in janu/21</t>
        </r>
      </text>
    </comment>
    <comment ref="AA75" authorId="0">
      <text>
        <r>
          <rPr>
            <b/>
            <sz val="9"/>
            <color indexed="81"/>
            <rFont val="Tahoma"/>
            <family val="2"/>
          </rPr>
          <t>Windows User:</t>
        </r>
        <r>
          <rPr>
            <sz val="9"/>
            <color indexed="81"/>
            <rFont val="Tahoma"/>
            <family val="2"/>
          </rPr>
          <t xml:space="preserve">
27/01/21
2959
O/fee=6500
Oct to Janu/21
Paid  in janu/21</t>
        </r>
      </text>
    </comment>
    <comment ref="AK75" authorId="0">
      <text>
        <r>
          <rPr>
            <b/>
            <sz val="9"/>
            <color indexed="81"/>
            <rFont val="Tahoma"/>
            <family val="2"/>
          </rPr>
          <t>Windows User:</t>
        </r>
        <r>
          <rPr>
            <sz val="9"/>
            <color indexed="81"/>
            <rFont val="Tahoma"/>
            <family val="2"/>
          </rPr>
          <t xml:space="preserve">
05/06/21
9341
Up to June/21</t>
        </r>
      </text>
    </comment>
    <comment ref="K76" authorId="0">
      <text>
        <r>
          <rPr>
            <b/>
            <sz val="9"/>
            <color indexed="81"/>
            <rFont val="Tahoma"/>
            <family val="2"/>
          </rPr>
          <t>Windows User:</t>
        </r>
        <r>
          <rPr>
            <sz val="9"/>
            <color indexed="81"/>
            <rFont val="Tahoma"/>
            <family val="2"/>
          </rPr>
          <t xml:space="preserve">
09/09/2020
15,500/-</t>
        </r>
      </text>
    </comment>
    <comment ref="M76" authorId="0">
      <text>
        <r>
          <rPr>
            <b/>
            <sz val="9"/>
            <color indexed="81"/>
            <rFont val="Tahoma"/>
            <family val="2"/>
          </rPr>
          <t>Windows User:</t>
        </r>
        <r>
          <rPr>
            <sz val="9"/>
            <color indexed="81"/>
            <rFont val="Tahoma"/>
            <family val="2"/>
          </rPr>
          <t xml:space="preserve">
09/09/2020
15,500/-</t>
        </r>
      </text>
    </comment>
    <comment ref="O76" authorId="0">
      <text>
        <r>
          <rPr>
            <b/>
            <sz val="9"/>
            <color indexed="81"/>
            <rFont val="Tahoma"/>
            <family val="2"/>
          </rPr>
          <t>Windows User:</t>
        </r>
        <r>
          <rPr>
            <sz val="9"/>
            <color indexed="81"/>
            <rFont val="Tahoma"/>
            <family val="2"/>
          </rPr>
          <t xml:space="preserve">
09/09/2020
15,500/-</t>
        </r>
      </text>
    </comment>
    <comment ref="Q76" authorId="0">
      <text>
        <r>
          <rPr>
            <b/>
            <sz val="9"/>
            <color indexed="81"/>
            <rFont val="Tahoma"/>
            <family val="2"/>
          </rPr>
          <t>Windows User:</t>
        </r>
        <r>
          <rPr>
            <sz val="9"/>
            <color indexed="81"/>
            <rFont val="Tahoma"/>
            <family val="2"/>
          </rPr>
          <t xml:space="preserve">
09/09/2020
15,500/-</t>
        </r>
      </text>
    </comment>
    <comment ref="T76" authorId="0">
      <text>
        <r>
          <rPr>
            <b/>
            <sz val="9"/>
            <color indexed="81"/>
            <rFont val="Tahoma"/>
            <family val="2"/>
          </rPr>
          <t>Windows User:</t>
        </r>
        <r>
          <rPr>
            <sz val="9"/>
            <color indexed="81"/>
            <rFont val="Tahoma"/>
            <family val="2"/>
          </rPr>
          <t xml:space="preserve">
Less 30% in Tuition fee for Oct/20.</t>
        </r>
      </text>
    </comment>
    <comment ref="U76" authorId="0">
      <text>
        <r>
          <rPr>
            <b/>
            <sz val="9"/>
            <color indexed="81"/>
            <rFont val="Tahoma"/>
            <family val="2"/>
          </rPr>
          <t>Windows User:</t>
        </r>
        <r>
          <rPr>
            <sz val="9"/>
            <color indexed="81"/>
            <rFont val="Tahoma"/>
            <family val="2"/>
          </rPr>
          <t xml:space="preserve">
23/01/2021
By bkash
C=18480
Oct to Janu/21
Paid in Janu/21</t>
        </r>
      </text>
    </comment>
    <comment ref="V76" authorId="0">
      <text>
        <r>
          <rPr>
            <b/>
            <sz val="9"/>
            <color indexed="81"/>
            <rFont val="Tahoma"/>
            <family val="2"/>
          </rPr>
          <t>Windows User:</t>
        </r>
        <r>
          <rPr>
            <sz val="9"/>
            <color indexed="81"/>
            <rFont val="Tahoma"/>
            <family val="2"/>
          </rPr>
          <t xml:space="preserve">
Less 30% in Tuition fee for Oct/20.</t>
        </r>
      </text>
    </comment>
    <comment ref="W76" authorId="0">
      <text>
        <r>
          <rPr>
            <b/>
            <sz val="9"/>
            <color indexed="81"/>
            <rFont val="Tahoma"/>
            <family val="2"/>
          </rPr>
          <t>Windows User:</t>
        </r>
        <r>
          <rPr>
            <sz val="9"/>
            <color indexed="81"/>
            <rFont val="Tahoma"/>
            <family val="2"/>
          </rPr>
          <t xml:space="preserve">
23/01/2021
By bkash
C=18480
Oct to Janu/21
Paid in Janu/21</t>
        </r>
      </text>
    </comment>
    <comment ref="Y76" authorId="0">
      <text>
        <r>
          <rPr>
            <b/>
            <sz val="9"/>
            <color indexed="81"/>
            <rFont val="Tahoma"/>
            <family val="2"/>
          </rPr>
          <t>Windows User:</t>
        </r>
        <r>
          <rPr>
            <sz val="9"/>
            <color indexed="81"/>
            <rFont val="Tahoma"/>
            <family val="2"/>
          </rPr>
          <t xml:space="preserve">
23/01/2021
By bkash
C=18480
Oct to Janu/21
Paid in Janu/21</t>
        </r>
      </text>
    </comment>
    <comment ref="AA76" authorId="0">
      <text>
        <r>
          <rPr>
            <b/>
            <sz val="9"/>
            <color indexed="81"/>
            <rFont val="Tahoma"/>
            <family val="2"/>
          </rPr>
          <t>Windows User:</t>
        </r>
        <r>
          <rPr>
            <sz val="9"/>
            <color indexed="81"/>
            <rFont val="Tahoma"/>
            <family val="2"/>
          </rPr>
          <t xml:space="preserve">
23/01/2021
By bkash
C=18480
Oct to Janu/21
Paid in Janu/21</t>
        </r>
      </text>
    </comment>
    <comment ref="AI76" authorId="0">
      <text>
        <r>
          <rPr>
            <b/>
            <sz val="9"/>
            <color indexed="81"/>
            <rFont val="Tahoma"/>
            <family val="2"/>
          </rPr>
          <t>Windows User:</t>
        </r>
        <r>
          <rPr>
            <sz val="9"/>
            <color indexed="81"/>
            <rFont val="Tahoma"/>
            <family val="2"/>
          </rPr>
          <t xml:space="preserve">
30/05/21
By bkash
C=18480/-</t>
        </r>
      </text>
    </comment>
    <comment ref="K77" authorId="0">
      <text>
        <r>
          <rPr>
            <b/>
            <sz val="9"/>
            <color indexed="81"/>
            <rFont val="Tahoma"/>
            <family val="2"/>
          </rPr>
          <t>Windows User:</t>
        </r>
        <r>
          <rPr>
            <sz val="9"/>
            <color indexed="81"/>
            <rFont val="Tahoma"/>
            <family val="2"/>
          </rPr>
          <t xml:space="preserve">
09/09/2020
9,000/-</t>
        </r>
      </text>
    </comment>
    <comment ref="M77" authorId="0">
      <text>
        <r>
          <rPr>
            <b/>
            <sz val="9"/>
            <color indexed="81"/>
            <rFont val="Tahoma"/>
            <family val="2"/>
          </rPr>
          <t>Windows User:</t>
        </r>
        <r>
          <rPr>
            <sz val="9"/>
            <color indexed="81"/>
            <rFont val="Tahoma"/>
            <family val="2"/>
          </rPr>
          <t xml:space="preserve">
09/09/2020
9,000/-</t>
        </r>
      </text>
    </comment>
    <comment ref="O77" authorId="0">
      <text>
        <r>
          <rPr>
            <b/>
            <sz val="9"/>
            <color indexed="81"/>
            <rFont val="Tahoma"/>
            <family val="2"/>
          </rPr>
          <t>Windows User:</t>
        </r>
        <r>
          <rPr>
            <sz val="9"/>
            <color indexed="81"/>
            <rFont val="Tahoma"/>
            <family val="2"/>
          </rPr>
          <t xml:space="preserve">
09/09/2020
9,000/-</t>
        </r>
      </text>
    </comment>
    <comment ref="Q77" authorId="0">
      <text>
        <r>
          <rPr>
            <b/>
            <sz val="9"/>
            <color indexed="81"/>
            <rFont val="Tahoma"/>
            <family val="2"/>
          </rPr>
          <t>Windows User:</t>
        </r>
        <r>
          <rPr>
            <sz val="9"/>
            <color indexed="81"/>
            <rFont val="Tahoma"/>
            <family val="2"/>
          </rPr>
          <t xml:space="preserve">
09/09/2020
9,000/-</t>
        </r>
      </text>
    </comment>
    <comment ref="T77" authorId="0">
      <text>
        <r>
          <rPr>
            <b/>
            <sz val="9"/>
            <color indexed="81"/>
            <rFont val="Tahoma"/>
            <family val="2"/>
          </rPr>
          <t>Windows User:</t>
        </r>
        <r>
          <rPr>
            <sz val="9"/>
            <color indexed="81"/>
            <rFont val="Tahoma"/>
            <family val="2"/>
          </rPr>
          <t xml:space="preserve">
Less 30% in Tuition fee for Oct/20.</t>
        </r>
      </text>
    </comment>
    <comment ref="U77" authorId="0">
      <text>
        <r>
          <rPr>
            <b/>
            <sz val="9"/>
            <color indexed="81"/>
            <rFont val="Tahoma"/>
            <family val="2"/>
          </rPr>
          <t>Windows User:</t>
        </r>
        <r>
          <rPr>
            <sz val="9"/>
            <color indexed="81"/>
            <rFont val="Tahoma"/>
            <family val="2"/>
          </rPr>
          <t xml:space="preserve">
17.10.2020
Bkash=12,770/-
College=11,120/-
Hostel=1,650/-</t>
        </r>
      </text>
    </comment>
    <comment ref="V77" authorId="0">
      <text>
        <r>
          <rPr>
            <b/>
            <sz val="9"/>
            <color indexed="81"/>
            <rFont val="Tahoma"/>
            <family val="2"/>
          </rPr>
          <t>Windows User:</t>
        </r>
        <r>
          <rPr>
            <sz val="9"/>
            <color indexed="81"/>
            <rFont val="Tahoma"/>
            <family val="2"/>
          </rPr>
          <t xml:space="preserve">
Less 30% in Tuition fee for Oct/20.</t>
        </r>
      </text>
    </comment>
    <comment ref="W77" authorId="0">
      <text>
        <r>
          <rPr>
            <b/>
            <sz val="9"/>
            <color indexed="81"/>
            <rFont val="Tahoma"/>
            <family val="2"/>
          </rPr>
          <t>Windows User:</t>
        </r>
        <r>
          <rPr>
            <sz val="9"/>
            <color indexed="81"/>
            <rFont val="Tahoma"/>
            <family val="2"/>
          </rPr>
          <t xml:space="preserve">
26/12/2020
By bkash
C=9240
H=3300
T=12540
Nov + Dec/20
Paid in Dec/20</t>
        </r>
      </text>
    </comment>
    <comment ref="Y77" authorId="0">
      <text>
        <r>
          <rPr>
            <b/>
            <sz val="9"/>
            <color indexed="81"/>
            <rFont val="Tahoma"/>
            <family val="2"/>
          </rPr>
          <t>Windows User:</t>
        </r>
        <r>
          <rPr>
            <sz val="9"/>
            <color indexed="81"/>
            <rFont val="Tahoma"/>
            <family val="2"/>
          </rPr>
          <t xml:space="preserve">
26/12/2020
By bkash
C=9240
H=3300
T=12540
Nov + Dec/20
Paid in Dec/20</t>
        </r>
      </text>
    </comment>
    <comment ref="AA77" authorId="0">
      <text>
        <r>
          <rPr>
            <b/>
            <sz val="9"/>
            <color indexed="81"/>
            <rFont val="Tahoma"/>
            <family val="2"/>
          </rPr>
          <t>Windows User:</t>
        </r>
        <r>
          <rPr>
            <sz val="9"/>
            <color indexed="81"/>
            <rFont val="Tahoma"/>
            <family val="2"/>
          </rPr>
          <t xml:space="preserve">
26/01/2021
By bkash
C=4620
H=1650
T=6270</t>
        </r>
      </text>
    </comment>
    <comment ref="AI77" authorId="0">
      <text>
        <r>
          <rPr>
            <b/>
            <sz val="9"/>
            <color indexed="81"/>
            <rFont val="Tahoma"/>
            <family val="2"/>
          </rPr>
          <t>Windows User:</t>
        </r>
        <r>
          <rPr>
            <sz val="9"/>
            <color indexed="81"/>
            <rFont val="Tahoma"/>
            <family val="2"/>
          </rPr>
          <t xml:space="preserve">
04/05/21
By kbash
C=13860
H=4950
T=18810
</t>
        </r>
      </text>
    </comment>
    <comment ref="K78" authorId="0">
      <text>
        <r>
          <rPr>
            <b/>
            <sz val="9"/>
            <color indexed="81"/>
            <rFont val="Tahoma"/>
            <family val="2"/>
          </rPr>
          <t>Windows User:</t>
        </r>
        <r>
          <rPr>
            <sz val="9"/>
            <color indexed="81"/>
            <rFont val="Tahoma"/>
            <family val="2"/>
          </rPr>
          <t xml:space="preserve">
09/09/2020
9,000/-</t>
        </r>
      </text>
    </comment>
    <comment ref="M78" authorId="0">
      <text>
        <r>
          <rPr>
            <b/>
            <sz val="9"/>
            <color indexed="81"/>
            <rFont val="Tahoma"/>
            <family val="2"/>
          </rPr>
          <t>Windows User:</t>
        </r>
        <r>
          <rPr>
            <sz val="9"/>
            <color indexed="81"/>
            <rFont val="Tahoma"/>
            <family val="2"/>
          </rPr>
          <t xml:space="preserve">
09/09/2020
9,000/-</t>
        </r>
      </text>
    </comment>
    <comment ref="O78" authorId="0">
      <text>
        <r>
          <rPr>
            <b/>
            <sz val="9"/>
            <color indexed="81"/>
            <rFont val="Tahoma"/>
            <family val="2"/>
          </rPr>
          <t>Windows User:</t>
        </r>
        <r>
          <rPr>
            <sz val="9"/>
            <color indexed="81"/>
            <rFont val="Tahoma"/>
            <family val="2"/>
          </rPr>
          <t xml:space="preserve">
09/09/2020
9,000/-</t>
        </r>
      </text>
    </comment>
    <comment ref="Q78" authorId="0">
      <text>
        <r>
          <rPr>
            <b/>
            <sz val="9"/>
            <color indexed="81"/>
            <rFont val="Tahoma"/>
            <family val="2"/>
          </rPr>
          <t>Windows User:</t>
        </r>
        <r>
          <rPr>
            <sz val="9"/>
            <color indexed="81"/>
            <rFont val="Tahoma"/>
            <family val="2"/>
          </rPr>
          <t xml:space="preserve">
09/09/2020
9,000/-
27/01/21
40906
O/fee=6500
Janu/21=500 Jan 3000
Paid in janu/21</t>
        </r>
      </text>
    </comment>
    <comment ref="T78" authorId="0">
      <text>
        <r>
          <rPr>
            <b/>
            <sz val="9"/>
            <color indexed="81"/>
            <rFont val="Tahoma"/>
            <family val="2"/>
          </rPr>
          <t>Windows User:</t>
        </r>
        <r>
          <rPr>
            <sz val="9"/>
            <color indexed="81"/>
            <rFont val="Tahoma"/>
            <family val="2"/>
          </rPr>
          <t xml:space="preserve">
Less 30% in Tuition fee for Oct/20.</t>
        </r>
      </text>
    </comment>
    <comment ref="U78" authorId="0">
      <text>
        <r>
          <rPr>
            <b/>
            <sz val="9"/>
            <color indexed="81"/>
            <rFont val="Tahoma"/>
            <family val="2"/>
          </rPr>
          <t>Windows User:</t>
        </r>
        <r>
          <rPr>
            <sz val="9"/>
            <color indexed="81"/>
            <rFont val="Tahoma"/>
            <family val="2"/>
          </rPr>
          <t xml:space="preserve">
15.10.2020
Bkash=6,270/-
College=4,620/-
Hostel=1,650/-</t>
        </r>
      </text>
    </comment>
    <comment ref="V78" authorId="0">
      <text>
        <r>
          <rPr>
            <b/>
            <sz val="9"/>
            <color indexed="81"/>
            <rFont val="Tahoma"/>
            <family val="2"/>
          </rPr>
          <t>Windows User:</t>
        </r>
        <r>
          <rPr>
            <sz val="9"/>
            <color indexed="81"/>
            <rFont val="Tahoma"/>
            <family val="2"/>
          </rPr>
          <t xml:space="preserve">
Less 30% in Tuition fee for Oct/20.</t>
        </r>
      </text>
    </comment>
    <comment ref="W78" authorId="0">
      <text>
        <r>
          <rPr>
            <b/>
            <sz val="9"/>
            <color indexed="81"/>
            <rFont val="Tahoma"/>
            <family val="2"/>
          </rPr>
          <t>Windows User:</t>
        </r>
        <r>
          <rPr>
            <sz val="9"/>
            <color indexed="81"/>
            <rFont val="Tahoma"/>
            <family val="2"/>
          </rPr>
          <t xml:space="preserve">
09/11/2020
By bkash
C=4620
H=1650
T=6270</t>
        </r>
      </text>
    </comment>
    <comment ref="Y78" authorId="0">
      <text>
        <r>
          <rPr>
            <b/>
            <sz val="9"/>
            <color indexed="81"/>
            <rFont val="Tahoma"/>
            <family val="2"/>
          </rPr>
          <t>Windows User:</t>
        </r>
        <r>
          <rPr>
            <sz val="9"/>
            <color indexed="81"/>
            <rFont val="Tahoma"/>
            <family val="2"/>
          </rPr>
          <t xml:space="preserve">
09/12/2020
By bkash
C=4620
H=1650
T=6270
Dec/20</t>
        </r>
      </text>
    </comment>
    <comment ref="AA78" authorId="0">
      <text>
        <r>
          <rPr>
            <b/>
            <sz val="9"/>
            <color indexed="81"/>
            <rFont val="Tahoma"/>
            <family val="2"/>
          </rPr>
          <t>Windows User:</t>
        </r>
        <r>
          <rPr>
            <sz val="9"/>
            <color indexed="81"/>
            <rFont val="Tahoma"/>
            <family val="2"/>
          </rPr>
          <t xml:space="preserve">
27/01/21
40906
O/fee=6500
Janu/21=500 Jan 3000
Paid in janu/21</t>
        </r>
      </text>
    </comment>
    <comment ref="AC78" authorId="0">
      <text>
        <r>
          <rPr>
            <b/>
            <sz val="9"/>
            <color indexed="81"/>
            <rFont val="Tahoma"/>
            <family val="2"/>
          </rPr>
          <t>Windows User:</t>
        </r>
        <r>
          <rPr>
            <sz val="9"/>
            <color indexed="81"/>
            <rFont val="Tahoma"/>
            <family val="2"/>
          </rPr>
          <t xml:space="preserve">
10/02/21
By bkash
C=7570
H=3300
T=10870</t>
        </r>
      </text>
    </comment>
    <comment ref="AE78" authorId="0">
      <text>
        <r>
          <rPr>
            <b/>
            <sz val="9"/>
            <color indexed="81"/>
            <rFont val="Tahoma"/>
            <family val="2"/>
          </rPr>
          <t>Windows User:</t>
        </r>
        <r>
          <rPr>
            <sz val="9"/>
            <color indexed="81"/>
            <rFont val="Tahoma"/>
            <family val="2"/>
          </rPr>
          <t xml:space="preserve">
03/03/21
By bkash
C=4620
H=1650
T=6270
March/21</t>
        </r>
      </text>
    </comment>
    <comment ref="AI78" authorId="0">
      <text>
        <r>
          <rPr>
            <b/>
            <sz val="9"/>
            <color indexed="81"/>
            <rFont val="Tahoma"/>
            <family val="2"/>
          </rPr>
          <t>Windows User:</t>
        </r>
        <r>
          <rPr>
            <sz val="9"/>
            <color indexed="81"/>
            <rFont val="Tahoma"/>
            <family val="2"/>
          </rPr>
          <t xml:space="preserve">
05/05/21
By bkash
C=8170
H=3300
T=11470</t>
        </r>
      </text>
    </comment>
    <comment ref="K79" authorId="0">
      <text>
        <r>
          <rPr>
            <b/>
            <sz val="9"/>
            <color indexed="81"/>
            <rFont val="Tahoma"/>
            <family val="2"/>
          </rPr>
          <t>Windows User:</t>
        </r>
        <r>
          <rPr>
            <sz val="9"/>
            <color indexed="81"/>
            <rFont val="Tahoma"/>
            <family val="2"/>
          </rPr>
          <t xml:space="preserve">
09/09/2020
9,000/-</t>
        </r>
      </text>
    </comment>
    <comment ref="M79" authorId="0">
      <text>
        <r>
          <rPr>
            <b/>
            <sz val="9"/>
            <color indexed="81"/>
            <rFont val="Tahoma"/>
            <family val="2"/>
          </rPr>
          <t>Windows User:</t>
        </r>
        <r>
          <rPr>
            <sz val="9"/>
            <color indexed="81"/>
            <rFont val="Tahoma"/>
            <family val="2"/>
          </rPr>
          <t xml:space="preserve">
09/09/2020
9,000/-</t>
        </r>
      </text>
    </comment>
    <comment ref="O79" authorId="0">
      <text>
        <r>
          <rPr>
            <b/>
            <sz val="9"/>
            <color indexed="81"/>
            <rFont val="Tahoma"/>
            <family val="2"/>
          </rPr>
          <t>Windows User:</t>
        </r>
        <r>
          <rPr>
            <sz val="9"/>
            <color indexed="81"/>
            <rFont val="Tahoma"/>
            <family val="2"/>
          </rPr>
          <t xml:space="preserve">
09/09/2020
9,000/-</t>
        </r>
      </text>
    </comment>
    <comment ref="Q79" authorId="0">
      <text>
        <r>
          <rPr>
            <b/>
            <sz val="9"/>
            <color indexed="81"/>
            <rFont val="Tahoma"/>
            <family val="2"/>
          </rPr>
          <t>Windows User:</t>
        </r>
        <r>
          <rPr>
            <sz val="9"/>
            <color indexed="81"/>
            <rFont val="Tahoma"/>
            <family val="2"/>
          </rPr>
          <t xml:space="preserve">
09/09/2020
9,000/-</t>
        </r>
      </text>
    </comment>
    <comment ref="T79" authorId="0">
      <text>
        <r>
          <rPr>
            <b/>
            <sz val="9"/>
            <color indexed="81"/>
            <rFont val="Tahoma"/>
            <family val="2"/>
          </rPr>
          <t>Windows User:</t>
        </r>
        <r>
          <rPr>
            <sz val="9"/>
            <color indexed="81"/>
            <rFont val="Tahoma"/>
            <family val="2"/>
          </rPr>
          <t xml:space="preserve">
Less 30% in Tuition fee for Oct/20.</t>
        </r>
      </text>
    </comment>
    <comment ref="U79" authorId="0">
      <text>
        <r>
          <rPr>
            <b/>
            <sz val="9"/>
            <color indexed="81"/>
            <rFont val="Tahoma"/>
            <family val="2"/>
          </rPr>
          <t>Windows User:</t>
        </r>
        <r>
          <rPr>
            <sz val="9"/>
            <color indexed="81"/>
            <rFont val="Tahoma"/>
            <family val="2"/>
          </rPr>
          <t xml:space="preserve">
25.10.2020
Bkash=13,160/-
College=11,120/-
Hostel=2,040/-</t>
        </r>
      </text>
    </comment>
    <comment ref="V79" authorId="0">
      <text>
        <r>
          <rPr>
            <b/>
            <sz val="9"/>
            <color indexed="81"/>
            <rFont val="Tahoma"/>
            <family val="2"/>
          </rPr>
          <t>Windows User:</t>
        </r>
        <r>
          <rPr>
            <sz val="9"/>
            <color indexed="81"/>
            <rFont val="Tahoma"/>
            <family val="2"/>
          </rPr>
          <t xml:space="preserve">
Less 30% in Tuition fee for Oct/20.</t>
        </r>
      </text>
    </comment>
    <comment ref="W79" authorId="0">
      <text>
        <r>
          <rPr>
            <b/>
            <sz val="9"/>
            <color indexed="81"/>
            <rFont val="Tahoma"/>
            <family val="2"/>
          </rPr>
          <t>Windows User:</t>
        </r>
        <r>
          <rPr>
            <sz val="9"/>
            <color indexed="81"/>
            <rFont val="Tahoma"/>
            <family val="2"/>
          </rPr>
          <t xml:space="preserve">
23/12/2020
By bkash
C=4620
H=2040
T=6660
Nov/20
Paid in Dec/20</t>
        </r>
      </text>
    </comment>
    <comment ref="Y79" authorId="0">
      <text>
        <r>
          <rPr>
            <b/>
            <sz val="9"/>
            <color indexed="81"/>
            <rFont val="Tahoma"/>
            <family val="2"/>
          </rPr>
          <t>Windows User:</t>
        </r>
        <r>
          <rPr>
            <sz val="9"/>
            <color indexed="81"/>
            <rFont val="Tahoma"/>
            <family val="2"/>
          </rPr>
          <t xml:space="preserve">
23/12/2020
By bkash
C=4620
H=2040
T=6660
Nov/20
Paid in Dec/20
27/01/21
2840
Dec + Janu/21
Paid in janu/21</t>
        </r>
      </text>
    </comment>
    <comment ref="AA79" authorId="0">
      <text>
        <r>
          <rPr>
            <b/>
            <sz val="9"/>
            <color indexed="81"/>
            <rFont val="Tahoma"/>
            <family val="2"/>
          </rPr>
          <t>Windows User:</t>
        </r>
        <r>
          <rPr>
            <sz val="9"/>
            <color indexed="81"/>
            <rFont val="Tahoma"/>
            <family val="2"/>
          </rPr>
          <t xml:space="preserve">
27/01/21
2840
Dec + Janu/21
Paid in janu/21</t>
        </r>
      </text>
    </comment>
    <comment ref="AK79" authorId="0">
      <text>
        <r>
          <rPr>
            <b/>
            <sz val="9"/>
            <color indexed="81"/>
            <rFont val="Tahoma"/>
            <family val="2"/>
          </rPr>
          <t>Windows User:</t>
        </r>
        <r>
          <rPr>
            <sz val="9"/>
            <color indexed="81"/>
            <rFont val="Tahoma"/>
            <family val="2"/>
          </rPr>
          <t xml:space="preserve">
05/06/21
2841
</t>
        </r>
      </text>
    </comment>
    <comment ref="K80" authorId="0">
      <text>
        <r>
          <rPr>
            <b/>
            <sz val="9"/>
            <color indexed="81"/>
            <rFont val="Tahoma"/>
            <family val="2"/>
          </rPr>
          <t>Windows User:</t>
        </r>
        <r>
          <rPr>
            <sz val="9"/>
            <color indexed="81"/>
            <rFont val="Tahoma"/>
            <family val="2"/>
          </rPr>
          <t xml:space="preserve">
09/09/2020
9,000/-</t>
        </r>
      </text>
    </comment>
    <comment ref="M80" authorId="0">
      <text>
        <r>
          <rPr>
            <b/>
            <sz val="9"/>
            <color indexed="81"/>
            <rFont val="Tahoma"/>
            <family val="2"/>
          </rPr>
          <t>Windows User:</t>
        </r>
        <r>
          <rPr>
            <sz val="9"/>
            <color indexed="81"/>
            <rFont val="Tahoma"/>
            <family val="2"/>
          </rPr>
          <t xml:space="preserve">
09/09/2020
9,000/-</t>
        </r>
      </text>
    </comment>
    <comment ref="O80" authorId="0">
      <text>
        <r>
          <rPr>
            <b/>
            <sz val="9"/>
            <color indexed="81"/>
            <rFont val="Tahoma"/>
            <family val="2"/>
          </rPr>
          <t>Windows User:</t>
        </r>
        <r>
          <rPr>
            <sz val="9"/>
            <color indexed="81"/>
            <rFont val="Tahoma"/>
            <family val="2"/>
          </rPr>
          <t xml:space="preserve">
09/09/2020
9,000/-</t>
        </r>
      </text>
    </comment>
    <comment ref="Q80" authorId="0">
      <text>
        <r>
          <rPr>
            <b/>
            <sz val="9"/>
            <color indexed="81"/>
            <rFont val="Tahoma"/>
            <family val="2"/>
          </rPr>
          <t>Windows User:</t>
        </r>
        <r>
          <rPr>
            <sz val="9"/>
            <color indexed="81"/>
            <rFont val="Tahoma"/>
            <family val="2"/>
          </rPr>
          <t xml:space="preserve">
09/09/2020
9,000/-</t>
        </r>
      </text>
    </comment>
    <comment ref="T80" authorId="0">
      <text>
        <r>
          <rPr>
            <b/>
            <sz val="9"/>
            <color indexed="81"/>
            <rFont val="Tahoma"/>
            <family val="2"/>
          </rPr>
          <t>Windows User:</t>
        </r>
        <r>
          <rPr>
            <sz val="9"/>
            <color indexed="81"/>
            <rFont val="Tahoma"/>
            <family val="2"/>
          </rPr>
          <t xml:space="preserve">
Less 30% in Tuition fee for Oct/20.</t>
        </r>
      </text>
    </comment>
    <comment ref="U80" authorId="0">
      <text>
        <r>
          <rPr>
            <b/>
            <sz val="9"/>
            <color indexed="81"/>
            <rFont val="Tahoma"/>
            <family val="2"/>
          </rPr>
          <t>Windows User:</t>
        </r>
        <r>
          <rPr>
            <sz val="9"/>
            <color indexed="81"/>
            <rFont val="Tahoma"/>
            <family val="2"/>
          </rPr>
          <t xml:space="preserve">
27/01/21
2983
Oct + Nov/20
Paid in Janu/21</t>
        </r>
      </text>
    </comment>
    <comment ref="V80" authorId="0">
      <text>
        <r>
          <rPr>
            <b/>
            <sz val="9"/>
            <color indexed="81"/>
            <rFont val="Tahoma"/>
            <family val="2"/>
          </rPr>
          <t>Windows User:</t>
        </r>
        <r>
          <rPr>
            <sz val="9"/>
            <color indexed="81"/>
            <rFont val="Tahoma"/>
            <family val="2"/>
          </rPr>
          <t xml:space="preserve">
Less 30% in Tuition fee for Oct/20.</t>
        </r>
      </text>
    </comment>
    <comment ref="W80" authorId="0">
      <text>
        <r>
          <rPr>
            <b/>
            <sz val="9"/>
            <color indexed="81"/>
            <rFont val="Tahoma"/>
            <family val="2"/>
          </rPr>
          <t>Windows User:</t>
        </r>
        <r>
          <rPr>
            <sz val="9"/>
            <color indexed="81"/>
            <rFont val="Tahoma"/>
            <family val="2"/>
          </rPr>
          <t xml:space="preserve">
27/01/21
2983
Oct + Nov/20
Paid in Janu/21</t>
        </r>
      </text>
    </comment>
    <comment ref="AA80" authorId="0">
      <text>
        <r>
          <rPr>
            <b/>
            <sz val="9"/>
            <color indexed="81"/>
            <rFont val="Tahoma"/>
            <family val="2"/>
          </rPr>
          <t>Windows User:</t>
        </r>
        <r>
          <rPr>
            <sz val="9"/>
            <color indexed="81"/>
            <rFont val="Tahoma"/>
            <family val="2"/>
          </rPr>
          <t xml:space="preserve">
27/01/21
2983
Oct + Nov/20
Paid in Janu/21</t>
        </r>
      </text>
    </comment>
    <comment ref="AG80" authorId="0">
      <text>
        <r>
          <rPr>
            <b/>
            <sz val="9"/>
            <color indexed="81"/>
            <rFont val="Tahoma"/>
            <family val="2"/>
          </rPr>
          <t>Windows User:</t>
        </r>
        <r>
          <rPr>
            <sz val="9"/>
            <color indexed="81"/>
            <rFont val="Tahoma"/>
            <family val="2"/>
          </rPr>
          <t xml:space="preserve">
12/04/21
2984
Dec/20
Janu/21
Feb=760 Due=3860</t>
        </r>
      </text>
    </comment>
    <comment ref="AI80" authorId="0">
      <text>
        <r>
          <rPr>
            <b/>
            <sz val="9"/>
            <color indexed="81"/>
            <rFont val="Tahoma"/>
            <family val="2"/>
          </rPr>
          <t>Windows User:</t>
        </r>
        <r>
          <rPr>
            <sz val="9"/>
            <color indexed="81"/>
            <rFont val="Tahoma"/>
            <family val="2"/>
          </rPr>
          <t xml:space="preserve">
04/05/21
2986
Up to May/21
O/fee=6500/=</t>
        </r>
      </text>
    </comment>
    <comment ref="G81" authorId="0">
      <text>
        <r>
          <rPr>
            <b/>
            <sz val="9"/>
            <color indexed="81"/>
            <rFont val="Tahoma"/>
            <family val="2"/>
          </rPr>
          <t>Windows User:</t>
        </r>
        <r>
          <rPr>
            <sz val="9"/>
            <color indexed="81"/>
            <rFont val="Tahoma"/>
            <family val="2"/>
          </rPr>
          <t xml:space="preserve">
Less-6,600/-</t>
        </r>
      </text>
    </comment>
    <comment ref="K81" authorId="0">
      <text>
        <r>
          <rPr>
            <b/>
            <sz val="9"/>
            <color indexed="81"/>
            <rFont val="Tahoma"/>
            <family val="2"/>
          </rPr>
          <t>Windows User:</t>
        </r>
        <r>
          <rPr>
            <sz val="9"/>
            <color indexed="81"/>
            <rFont val="Tahoma"/>
            <family val="2"/>
          </rPr>
          <t xml:space="preserve">
09/09/2020
9,000/-</t>
        </r>
      </text>
    </comment>
    <comment ref="M81" authorId="0">
      <text>
        <r>
          <rPr>
            <b/>
            <sz val="9"/>
            <color indexed="81"/>
            <rFont val="Tahoma"/>
            <family val="2"/>
          </rPr>
          <t>Windows User:</t>
        </r>
        <r>
          <rPr>
            <sz val="9"/>
            <color indexed="81"/>
            <rFont val="Tahoma"/>
            <family val="2"/>
          </rPr>
          <t xml:space="preserve">
09/09/2020
9,000/-</t>
        </r>
      </text>
    </comment>
    <comment ref="O81" authorId="0">
      <text>
        <r>
          <rPr>
            <b/>
            <sz val="9"/>
            <color indexed="81"/>
            <rFont val="Tahoma"/>
            <family val="2"/>
          </rPr>
          <t>Windows User:</t>
        </r>
        <r>
          <rPr>
            <sz val="9"/>
            <color indexed="81"/>
            <rFont val="Tahoma"/>
            <family val="2"/>
          </rPr>
          <t xml:space="preserve">
09/09/2020
9,000/-</t>
        </r>
      </text>
    </comment>
    <comment ref="Q81" authorId="0">
      <text>
        <r>
          <rPr>
            <b/>
            <sz val="9"/>
            <color indexed="81"/>
            <rFont val="Tahoma"/>
            <family val="2"/>
          </rPr>
          <t>Windows User:</t>
        </r>
        <r>
          <rPr>
            <sz val="9"/>
            <color indexed="81"/>
            <rFont val="Tahoma"/>
            <family val="2"/>
          </rPr>
          <t xml:space="preserve">
09/09/2020
9,000/-
26/01/21
2143
O/fee=6500
Paid in Janu/21</t>
        </r>
      </text>
    </comment>
    <comment ref="AA81" authorId="0">
      <text>
        <r>
          <rPr>
            <b/>
            <sz val="9"/>
            <color indexed="81"/>
            <rFont val="Tahoma"/>
            <family val="2"/>
          </rPr>
          <t>Windows User:</t>
        </r>
        <r>
          <rPr>
            <sz val="9"/>
            <color indexed="81"/>
            <rFont val="Tahoma"/>
            <family val="2"/>
          </rPr>
          <t xml:space="preserve">
26/01/21
2143
O/fee=6500
Paid in Janu/21</t>
        </r>
      </text>
    </comment>
    <comment ref="K82" authorId="0">
      <text>
        <r>
          <rPr>
            <b/>
            <sz val="9"/>
            <color indexed="81"/>
            <rFont val="Tahoma"/>
            <family val="2"/>
          </rPr>
          <t>Windows User:</t>
        </r>
        <r>
          <rPr>
            <sz val="9"/>
            <color indexed="81"/>
            <rFont val="Tahoma"/>
            <family val="2"/>
          </rPr>
          <t xml:space="preserve">
09/09/2020
9,000/-</t>
        </r>
      </text>
    </comment>
    <comment ref="M82" authorId="0">
      <text>
        <r>
          <rPr>
            <b/>
            <sz val="9"/>
            <color indexed="81"/>
            <rFont val="Tahoma"/>
            <family val="2"/>
          </rPr>
          <t>Windows User:</t>
        </r>
        <r>
          <rPr>
            <sz val="9"/>
            <color indexed="81"/>
            <rFont val="Tahoma"/>
            <family val="2"/>
          </rPr>
          <t xml:space="preserve">
09/09/2020
9,000/-</t>
        </r>
      </text>
    </comment>
    <comment ref="O82" authorId="0">
      <text>
        <r>
          <rPr>
            <b/>
            <sz val="9"/>
            <color indexed="81"/>
            <rFont val="Tahoma"/>
            <family val="2"/>
          </rPr>
          <t>Windows User:</t>
        </r>
        <r>
          <rPr>
            <sz val="9"/>
            <color indexed="81"/>
            <rFont val="Tahoma"/>
            <family val="2"/>
          </rPr>
          <t xml:space="preserve">
09/09/2020
9,000/-</t>
        </r>
      </text>
    </comment>
    <comment ref="Q82" authorId="0">
      <text>
        <r>
          <rPr>
            <b/>
            <sz val="9"/>
            <color indexed="81"/>
            <rFont val="Tahoma"/>
            <family val="2"/>
          </rPr>
          <t>Windows User:</t>
        </r>
        <r>
          <rPr>
            <sz val="9"/>
            <color indexed="81"/>
            <rFont val="Tahoma"/>
            <family val="2"/>
          </rPr>
          <t xml:space="preserve">
09/09/2020
9,000/-
28.09.2020
2166
6,500/-</t>
        </r>
      </text>
    </comment>
    <comment ref="T82" authorId="0">
      <text>
        <r>
          <rPr>
            <b/>
            <sz val="9"/>
            <color indexed="81"/>
            <rFont val="Tahoma"/>
            <family val="2"/>
          </rPr>
          <t>Windows User:</t>
        </r>
        <r>
          <rPr>
            <sz val="9"/>
            <color indexed="81"/>
            <rFont val="Tahoma"/>
            <family val="2"/>
          </rPr>
          <t xml:space="preserve">
Less 30% in Tuition fee for Oct/20.</t>
        </r>
      </text>
    </comment>
    <comment ref="U82" authorId="0">
      <text>
        <r>
          <rPr>
            <b/>
            <sz val="9"/>
            <color indexed="81"/>
            <rFont val="Tahoma"/>
            <family val="2"/>
          </rPr>
          <t>Windows User:</t>
        </r>
        <r>
          <rPr>
            <sz val="9"/>
            <color indexed="81"/>
            <rFont val="Tahoma"/>
            <family val="2"/>
          </rPr>
          <t xml:space="preserve">
09/12/2020
2167
Oct + Nov/20
Paid in Dec/20</t>
        </r>
      </text>
    </comment>
    <comment ref="V82" authorId="0">
      <text>
        <r>
          <rPr>
            <b/>
            <sz val="9"/>
            <color indexed="81"/>
            <rFont val="Tahoma"/>
            <family val="2"/>
          </rPr>
          <t>Windows User:</t>
        </r>
        <r>
          <rPr>
            <sz val="9"/>
            <color indexed="81"/>
            <rFont val="Tahoma"/>
            <family val="2"/>
          </rPr>
          <t xml:space="preserve">
Less 30% in Tuition fee for Oct/20.</t>
        </r>
      </text>
    </comment>
    <comment ref="W82" authorId="0">
      <text>
        <r>
          <rPr>
            <b/>
            <sz val="9"/>
            <color indexed="81"/>
            <rFont val="Tahoma"/>
            <family val="2"/>
          </rPr>
          <t>Windows User:</t>
        </r>
        <r>
          <rPr>
            <sz val="9"/>
            <color indexed="81"/>
            <rFont val="Tahoma"/>
            <family val="2"/>
          </rPr>
          <t xml:space="preserve">
09/12/2020
2167
Oct + Nov/20
Paid in Dec/20</t>
        </r>
      </text>
    </comment>
    <comment ref="Y82" authorId="0">
      <text>
        <r>
          <rPr>
            <b/>
            <sz val="9"/>
            <color indexed="81"/>
            <rFont val="Tahoma"/>
            <family val="2"/>
          </rPr>
          <t>Windows User:</t>
        </r>
        <r>
          <rPr>
            <sz val="9"/>
            <color indexed="81"/>
            <rFont val="Tahoma"/>
            <family val="2"/>
          </rPr>
          <t xml:space="preserve">
09/12/2020
2167
Oct + Nov/20
Paid in Dec/20
27/01/21
2168
Dec + Jnau/21
Paid in janu/21</t>
        </r>
      </text>
    </comment>
    <comment ref="AA82" authorId="0">
      <text>
        <r>
          <rPr>
            <b/>
            <sz val="9"/>
            <color indexed="81"/>
            <rFont val="Tahoma"/>
            <family val="2"/>
          </rPr>
          <t>Windows User:</t>
        </r>
        <r>
          <rPr>
            <sz val="9"/>
            <color indexed="81"/>
            <rFont val="Tahoma"/>
            <family val="2"/>
          </rPr>
          <t xml:space="preserve">
27/01/21
2168
Dec + Jnau/21
Paid in janu/21
27/01/21
2168
Dec + Jnau/21
Paid in janu/21</t>
        </r>
      </text>
    </comment>
    <comment ref="AG82" authorId="0">
      <text>
        <r>
          <rPr>
            <b/>
            <sz val="9"/>
            <color indexed="81"/>
            <rFont val="Tahoma"/>
            <family val="2"/>
          </rPr>
          <t>Windows User:</t>
        </r>
        <r>
          <rPr>
            <sz val="9"/>
            <color indexed="81"/>
            <rFont val="Tahoma"/>
            <family val="2"/>
          </rPr>
          <t xml:space="preserve">
10/04/21
2169</t>
        </r>
      </text>
    </comment>
    <comment ref="AK82" authorId="0">
      <text>
        <r>
          <rPr>
            <b/>
            <sz val="9"/>
            <color indexed="81"/>
            <rFont val="Tahoma"/>
            <family val="2"/>
          </rPr>
          <t>Windows User:</t>
        </r>
        <r>
          <rPr>
            <sz val="9"/>
            <color indexed="81"/>
            <rFont val="Tahoma"/>
            <family val="2"/>
          </rPr>
          <t xml:space="preserve">
06/06/21
2170</t>
        </r>
      </text>
    </comment>
    <comment ref="G83" authorId="0">
      <text>
        <r>
          <rPr>
            <b/>
            <sz val="9"/>
            <color indexed="81"/>
            <rFont val="Tahoma"/>
            <family val="2"/>
          </rPr>
          <t>Windows User:</t>
        </r>
        <r>
          <rPr>
            <sz val="9"/>
            <color indexed="81"/>
            <rFont val="Tahoma"/>
            <family val="2"/>
          </rPr>
          <t xml:space="preserve">
Less-2,000/-</t>
        </r>
      </text>
    </comment>
    <comment ref="K83" authorId="0">
      <text>
        <r>
          <rPr>
            <b/>
            <sz val="9"/>
            <color indexed="81"/>
            <rFont val="Tahoma"/>
            <family val="2"/>
          </rPr>
          <t>Windows User:</t>
        </r>
        <r>
          <rPr>
            <sz val="9"/>
            <color indexed="81"/>
            <rFont val="Tahoma"/>
            <family val="2"/>
          </rPr>
          <t xml:space="preserve">
09/09/2020
9,000/-</t>
        </r>
      </text>
    </comment>
    <comment ref="M83" authorId="0">
      <text>
        <r>
          <rPr>
            <b/>
            <sz val="9"/>
            <color indexed="81"/>
            <rFont val="Tahoma"/>
            <family val="2"/>
          </rPr>
          <t>Windows User:</t>
        </r>
        <r>
          <rPr>
            <sz val="9"/>
            <color indexed="81"/>
            <rFont val="Tahoma"/>
            <family val="2"/>
          </rPr>
          <t xml:space="preserve">
09/09/2020
9,000/-</t>
        </r>
      </text>
    </comment>
    <comment ref="O83" authorId="0">
      <text>
        <r>
          <rPr>
            <b/>
            <sz val="9"/>
            <color indexed="81"/>
            <rFont val="Tahoma"/>
            <family val="2"/>
          </rPr>
          <t>Windows User:</t>
        </r>
        <r>
          <rPr>
            <sz val="9"/>
            <color indexed="81"/>
            <rFont val="Tahoma"/>
            <family val="2"/>
          </rPr>
          <t xml:space="preserve">
09/09/2020
9,000/-</t>
        </r>
      </text>
    </comment>
    <comment ref="Q83" authorId="0">
      <text>
        <r>
          <rPr>
            <b/>
            <sz val="9"/>
            <color indexed="81"/>
            <rFont val="Tahoma"/>
            <family val="2"/>
          </rPr>
          <t>Windows User:</t>
        </r>
        <r>
          <rPr>
            <sz val="9"/>
            <color indexed="81"/>
            <rFont val="Tahoma"/>
            <family val="2"/>
          </rPr>
          <t xml:space="preserve">
09/09/2020
9,000/-
15.10.2020
2190
Oct/20 (Less=30%)
Others fee=6,500/-</t>
        </r>
      </text>
    </comment>
    <comment ref="T83" authorId="0">
      <text>
        <r>
          <rPr>
            <b/>
            <sz val="9"/>
            <color indexed="81"/>
            <rFont val="Tahoma"/>
            <family val="2"/>
          </rPr>
          <t>Windows User:</t>
        </r>
        <r>
          <rPr>
            <sz val="9"/>
            <color indexed="81"/>
            <rFont val="Tahoma"/>
            <family val="2"/>
          </rPr>
          <t xml:space="preserve">
Less 30% in Tuition fee for Oct/20.</t>
        </r>
      </text>
    </comment>
    <comment ref="U83" authorId="0">
      <text>
        <r>
          <rPr>
            <b/>
            <sz val="9"/>
            <color indexed="81"/>
            <rFont val="Tahoma"/>
            <family val="2"/>
          </rPr>
          <t>Windows User:</t>
        </r>
        <r>
          <rPr>
            <sz val="9"/>
            <color indexed="81"/>
            <rFont val="Tahoma"/>
            <family val="2"/>
          </rPr>
          <t xml:space="preserve">
15.10.2020
2190
Oct/20 (Less=30%)
Others fee=6,500/-</t>
        </r>
      </text>
    </comment>
    <comment ref="V83" authorId="0">
      <text>
        <r>
          <rPr>
            <b/>
            <sz val="9"/>
            <color indexed="81"/>
            <rFont val="Tahoma"/>
            <family val="2"/>
          </rPr>
          <t>Windows User:</t>
        </r>
        <r>
          <rPr>
            <sz val="9"/>
            <color indexed="81"/>
            <rFont val="Tahoma"/>
            <family val="2"/>
          </rPr>
          <t xml:space="preserve">
Less 30% in Tuition fee for Oct/20.</t>
        </r>
      </text>
    </comment>
    <comment ref="W83" authorId="0">
      <text>
        <r>
          <rPr>
            <b/>
            <sz val="9"/>
            <color indexed="81"/>
            <rFont val="Tahoma"/>
            <family val="2"/>
          </rPr>
          <t>Windows User:</t>
        </r>
        <r>
          <rPr>
            <sz val="9"/>
            <color indexed="81"/>
            <rFont val="Tahoma"/>
            <family val="2"/>
          </rPr>
          <t xml:space="preserve">
09/10/2020
2191
</t>
        </r>
      </text>
    </comment>
    <comment ref="Y83" authorId="0">
      <text>
        <r>
          <rPr>
            <b/>
            <sz val="9"/>
            <color indexed="81"/>
            <rFont val="Tahoma"/>
            <family val="2"/>
          </rPr>
          <t>Windows User:</t>
        </r>
        <r>
          <rPr>
            <sz val="9"/>
            <color indexed="81"/>
            <rFont val="Tahoma"/>
            <family val="2"/>
          </rPr>
          <t xml:space="preserve">
09/01/2021
2192
Dec + Janu/21
Paid in Janu/2021</t>
        </r>
      </text>
    </comment>
    <comment ref="AA83" authorId="0">
      <text>
        <r>
          <rPr>
            <b/>
            <sz val="9"/>
            <color indexed="81"/>
            <rFont val="Tahoma"/>
            <family val="2"/>
          </rPr>
          <t>Windows User:</t>
        </r>
        <r>
          <rPr>
            <sz val="9"/>
            <color indexed="81"/>
            <rFont val="Tahoma"/>
            <family val="2"/>
          </rPr>
          <t xml:space="preserve">
09/01/2021
2192
Dec + Janu/21
Paid in Janu/2021</t>
        </r>
      </text>
    </comment>
    <comment ref="AE83" authorId="0">
      <text>
        <r>
          <rPr>
            <b/>
            <sz val="9"/>
            <color indexed="81"/>
            <rFont val="Tahoma"/>
            <family val="2"/>
          </rPr>
          <t>Windows User:</t>
        </r>
        <r>
          <rPr>
            <sz val="9"/>
            <color indexed="81"/>
            <rFont val="Tahoma"/>
            <family val="2"/>
          </rPr>
          <t xml:space="preserve">
14/03/21
2193
fEb+  March/21</t>
        </r>
      </text>
    </comment>
    <comment ref="AK83" authorId="0">
      <text>
        <r>
          <rPr>
            <b/>
            <sz val="9"/>
            <color indexed="81"/>
            <rFont val="Tahoma"/>
            <family val="2"/>
          </rPr>
          <t>Windows User:</t>
        </r>
        <r>
          <rPr>
            <sz val="9"/>
            <color indexed="81"/>
            <rFont val="Tahoma"/>
            <family val="2"/>
          </rPr>
          <t xml:space="preserve">
02/06/21
2194</t>
        </r>
      </text>
    </comment>
    <comment ref="G84"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t>
        </r>
      </text>
    </comment>
    <comment ref="K84" authorId="0">
      <text>
        <r>
          <rPr>
            <b/>
            <sz val="9"/>
            <color indexed="81"/>
            <rFont val="Tahoma"/>
            <family val="2"/>
          </rPr>
          <t>Windows User:</t>
        </r>
        <r>
          <rPr>
            <sz val="9"/>
            <color indexed="81"/>
            <rFont val="Tahoma"/>
            <family val="2"/>
          </rPr>
          <t xml:space="preserve">
09/09/2020
15,500/-</t>
        </r>
      </text>
    </comment>
    <comment ref="M84" authorId="0">
      <text>
        <r>
          <rPr>
            <b/>
            <sz val="9"/>
            <color indexed="81"/>
            <rFont val="Tahoma"/>
            <family val="2"/>
          </rPr>
          <t>Windows User:</t>
        </r>
        <r>
          <rPr>
            <sz val="9"/>
            <color indexed="81"/>
            <rFont val="Tahoma"/>
            <family val="2"/>
          </rPr>
          <t xml:space="preserve">
09/09/2020
15,500/-</t>
        </r>
      </text>
    </comment>
    <comment ref="O84" authorId="0">
      <text>
        <r>
          <rPr>
            <b/>
            <sz val="9"/>
            <color indexed="81"/>
            <rFont val="Tahoma"/>
            <family val="2"/>
          </rPr>
          <t>Windows User:</t>
        </r>
        <r>
          <rPr>
            <sz val="9"/>
            <color indexed="81"/>
            <rFont val="Tahoma"/>
            <family val="2"/>
          </rPr>
          <t xml:space="preserve">
09/09/2020
15,500/-</t>
        </r>
      </text>
    </comment>
    <comment ref="Q84" authorId="0">
      <text>
        <r>
          <rPr>
            <b/>
            <sz val="9"/>
            <color indexed="81"/>
            <rFont val="Tahoma"/>
            <family val="2"/>
          </rPr>
          <t>Windows User:</t>
        </r>
        <r>
          <rPr>
            <sz val="9"/>
            <color indexed="81"/>
            <rFont val="Tahoma"/>
            <family val="2"/>
          </rPr>
          <t xml:space="preserve">
09/09/2020
15,500/-</t>
        </r>
      </text>
    </comment>
    <comment ref="T84" authorId="0">
      <text>
        <r>
          <rPr>
            <b/>
            <sz val="9"/>
            <color indexed="81"/>
            <rFont val="Tahoma"/>
            <family val="2"/>
          </rPr>
          <t>Windows User:</t>
        </r>
        <r>
          <rPr>
            <sz val="9"/>
            <color indexed="81"/>
            <rFont val="Tahoma"/>
            <family val="2"/>
          </rPr>
          <t xml:space="preserve">
Less 30% in Tuition fee for Oct/20.</t>
        </r>
      </text>
    </comment>
    <comment ref="U84" authorId="0">
      <text>
        <r>
          <rPr>
            <b/>
            <sz val="9"/>
            <color indexed="81"/>
            <rFont val="Tahoma"/>
            <family val="2"/>
          </rPr>
          <t>Windows User:</t>
        </r>
        <r>
          <rPr>
            <sz val="9"/>
            <color indexed="81"/>
            <rFont val="Tahoma"/>
            <family val="2"/>
          </rPr>
          <t xml:space="preserve">
18/11/2020
By bkash
C=3220 
 Oct/20
Paid in Nov/20</t>
        </r>
      </text>
    </comment>
    <comment ref="V84" authorId="0">
      <text>
        <r>
          <rPr>
            <b/>
            <sz val="9"/>
            <color indexed="81"/>
            <rFont val="Tahoma"/>
            <family val="2"/>
          </rPr>
          <t>Windows User:</t>
        </r>
        <r>
          <rPr>
            <sz val="9"/>
            <color indexed="81"/>
            <rFont val="Tahoma"/>
            <family val="2"/>
          </rPr>
          <t xml:space="preserve">
Less 30% in Tuition fee for Oct/20.</t>
        </r>
      </text>
    </comment>
    <comment ref="W84" authorId="0">
      <text>
        <r>
          <rPr>
            <b/>
            <sz val="9"/>
            <color indexed="81"/>
            <rFont val="Tahoma"/>
            <family val="2"/>
          </rPr>
          <t>Windows User:</t>
        </r>
        <r>
          <rPr>
            <sz val="9"/>
            <color indexed="81"/>
            <rFont val="Tahoma"/>
            <family val="2"/>
          </rPr>
          <t xml:space="preserve">
18/11/2020
By bkash
C=3220  Oct
18/01/2021
By bkash
C=3220
Nov/20
Paid in Janu/21</t>
        </r>
      </text>
    </comment>
    <comment ref="AA84" authorId="0">
      <text>
        <r>
          <rPr>
            <b/>
            <sz val="9"/>
            <color indexed="81"/>
            <rFont val="Tahoma"/>
            <family val="2"/>
          </rPr>
          <t>Windows User:</t>
        </r>
        <r>
          <rPr>
            <sz val="9"/>
            <color indexed="81"/>
            <rFont val="Tahoma"/>
            <family val="2"/>
          </rPr>
          <t xml:space="preserve">
18/01/2021
By bkash
C=3220
Nov/20
Paid in Janu/21
</t>
        </r>
      </text>
    </comment>
    <comment ref="AC84" authorId="0">
      <text>
        <r>
          <rPr>
            <b/>
            <sz val="9"/>
            <color indexed="81"/>
            <rFont val="Tahoma"/>
            <family val="2"/>
          </rPr>
          <t>Windows User:</t>
        </r>
        <r>
          <rPr>
            <sz val="9"/>
            <color indexed="81"/>
            <rFont val="Tahoma"/>
            <family val="2"/>
          </rPr>
          <t xml:space="preserve">
07/02/21
By bkash
C=3220
Dec/20</t>
        </r>
      </text>
    </comment>
    <comment ref="AE84" authorId="0">
      <text>
        <r>
          <rPr>
            <b/>
            <sz val="9"/>
            <color indexed="81"/>
            <rFont val="Tahoma"/>
            <family val="2"/>
          </rPr>
          <t>Windows User:</t>
        </r>
        <r>
          <rPr>
            <sz val="9"/>
            <color indexed="81"/>
            <rFont val="Tahoma"/>
            <family val="2"/>
          </rPr>
          <t xml:space="preserve">
27/03/2021
By bkash
C= 3220
27/03/2021
By bkash
C= 3220
6,440/-</t>
        </r>
      </text>
    </comment>
    <comment ref="AI84" authorId="0">
      <text>
        <r>
          <rPr>
            <b/>
            <sz val="9"/>
            <color indexed="81"/>
            <rFont val="Tahoma"/>
            <family val="2"/>
          </rPr>
          <t>Windows User:</t>
        </r>
        <r>
          <rPr>
            <sz val="9"/>
            <color indexed="81"/>
            <rFont val="Tahoma"/>
            <family val="2"/>
          </rPr>
          <t xml:space="preserve">
31/05/21
2242
Up to May/21</t>
        </r>
      </text>
    </comment>
    <comment ref="K85" authorId="0">
      <text>
        <r>
          <rPr>
            <b/>
            <sz val="9"/>
            <color indexed="81"/>
            <rFont val="Tahoma"/>
            <family val="2"/>
          </rPr>
          <t>Windows User:</t>
        </r>
        <r>
          <rPr>
            <sz val="9"/>
            <color indexed="81"/>
            <rFont val="Tahoma"/>
            <family val="2"/>
          </rPr>
          <t xml:space="preserve">
09/09/2020
9,000/-</t>
        </r>
      </text>
    </comment>
    <comment ref="M85" authorId="0">
      <text>
        <r>
          <rPr>
            <b/>
            <sz val="9"/>
            <color indexed="81"/>
            <rFont val="Tahoma"/>
            <family val="2"/>
          </rPr>
          <t>Windows User:</t>
        </r>
        <r>
          <rPr>
            <sz val="9"/>
            <color indexed="81"/>
            <rFont val="Tahoma"/>
            <family val="2"/>
          </rPr>
          <t xml:space="preserve">
09/09/2020
9,000/-</t>
        </r>
      </text>
    </comment>
    <comment ref="O85" authorId="0">
      <text>
        <r>
          <rPr>
            <b/>
            <sz val="9"/>
            <color indexed="81"/>
            <rFont val="Tahoma"/>
            <family val="2"/>
          </rPr>
          <t>Windows User:</t>
        </r>
        <r>
          <rPr>
            <sz val="9"/>
            <color indexed="81"/>
            <rFont val="Tahoma"/>
            <family val="2"/>
          </rPr>
          <t xml:space="preserve">
09/09/2020
9,000/-</t>
        </r>
      </text>
    </comment>
    <comment ref="Q85" authorId="0">
      <text>
        <r>
          <rPr>
            <b/>
            <sz val="9"/>
            <color indexed="81"/>
            <rFont val="Tahoma"/>
            <family val="2"/>
          </rPr>
          <t>Windows User:</t>
        </r>
        <r>
          <rPr>
            <sz val="9"/>
            <color indexed="81"/>
            <rFont val="Tahoma"/>
            <family val="2"/>
          </rPr>
          <t xml:space="preserve">
09/09/2020
9,000/-
14.09.2020
2526
6,500/-</t>
        </r>
      </text>
    </comment>
    <comment ref="T85" authorId="0">
      <text>
        <r>
          <rPr>
            <b/>
            <sz val="9"/>
            <color indexed="81"/>
            <rFont val="Tahoma"/>
            <family val="2"/>
          </rPr>
          <t>Windows User:</t>
        </r>
        <r>
          <rPr>
            <sz val="9"/>
            <color indexed="81"/>
            <rFont val="Tahoma"/>
            <family val="2"/>
          </rPr>
          <t xml:space="preserve">
Less 30% in Tuition fee for Oct/20.</t>
        </r>
      </text>
    </comment>
    <comment ref="U85" authorId="0">
      <text>
        <r>
          <rPr>
            <b/>
            <sz val="9"/>
            <color indexed="81"/>
            <rFont val="Tahoma"/>
            <family val="2"/>
          </rPr>
          <t>Windows User:</t>
        </r>
        <r>
          <rPr>
            <sz val="9"/>
            <color indexed="81"/>
            <rFont val="Tahoma"/>
            <family val="2"/>
          </rPr>
          <t xml:space="preserve">
21/11/2020
By bkash
C=9240 Oct + Nov
Oct/20
Paid in Nov/20
</t>
        </r>
      </text>
    </comment>
    <comment ref="V85" authorId="0">
      <text>
        <r>
          <rPr>
            <b/>
            <sz val="9"/>
            <color indexed="81"/>
            <rFont val="Tahoma"/>
            <family val="2"/>
          </rPr>
          <t>Windows User:</t>
        </r>
        <r>
          <rPr>
            <sz val="9"/>
            <color indexed="81"/>
            <rFont val="Tahoma"/>
            <family val="2"/>
          </rPr>
          <t xml:space="preserve">
Less 30% in Tuition fee for Oct/20.</t>
        </r>
      </text>
    </comment>
    <comment ref="W85" authorId="0">
      <text>
        <r>
          <rPr>
            <b/>
            <sz val="9"/>
            <color indexed="81"/>
            <rFont val="Tahoma"/>
            <family val="2"/>
          </rPr>
          <t>Windows User:</t>
        </r>
        <r>
          <rPr>
            <sz val="9"/>
            <color indexed="81"/>
            <rFont val="Tahoma"/>
            <family val="2"/>
          </rPr>
          <t xml:space="preserve">
21/11/2020
By bkash
C=9240 Oct + Nov
H=4320
T=13420</t>
        </r>
      </text>
    </comment>
    <comment ref="Y85" authorId="0">
      <text>
        <r>
          <rPr>
            <b/>
            <sz val="9"/>
            <color indexed="81"/>
            <rFont val="Tahoma"/>
            <family val="2"/>
          </rPr>
          <t>Windows User:</t>
        </r>
        <r>
          <rPr>
            <sz val="9"/>
            <color indexed="81"/>
            <rFont val="Tahoma"/>
            <family val="2"/>
          </rPr>
          <t xml:space="preserve">
27/01/21
2527
Dec + Janu/21
Paid in Janu/21</t>
        </r>
      </text>
    </comment>
    <comment ref="AA85" authorId="0">
      <text>
        <r>
          <rPr>
            <b/>
            <sz val="9"/>
            <color indexed="81"/>
            <rFont val="Tahoma"/>
            <family val="2"/>
          </rPr>
          <t>Windows User:</t>
        </r>
        <r>
          <rPr>
            <sz val="9"/>
            <color indexed="81"/>
            <rFont val="Tahoma"/>
            <family val="2"/>
          </rPr>
          <t xml:space="preserve">
27/01/21
2527
Dec + Janu/21
Paid in Janu/21</t>
        </r>
      </text>
    </comment>
    <comment ref="AI85" authorId="0">
      <text>
        <r>
          <rPr>
            <b/>
            <sz val="9"/>
            <color indexed="81"/>
            <rFont val="Tahoma"/>
            <family val="2"/>
          </rPr>
          <t>Windows User:</t>
        </r>
        <r>
          <rPr>
            <sz val="9"/>
            <color indexed="81"/>
            <rFont val="Tahoma"/>
            <family val="2"/>
          </rPr>
          <t xml:space="preserve">
08/05/21
2529
Feb/21</t>
        </r>
      </text>
    </comment>
    <comment ref="AK85" authorId="0">
      <text>
        <r>
          <rPr>
            <b/>
            <sz val="9"/>
            <color indexed="81"/>
            <rFont val="Tahoma"/>
            <family val="2"/>
          </rPr>
          <t>Windows User:</t>
        </r>
        <r>
          <rPr>
            <sz val="9"/>
            <color indexed="81"/>
            <rFont val="Tahoma"/>
            <family val="2"/>
          </rPr>
          <t xml:space="preserve">
05/06/21
2530</t>
        </r>
      </text>
    </comment>
    <comment ref="K86" authorId="0">
      <text>
        <r>
          <rPr>
            <b/>
            <sz val="9"/>
            <color indexed="81"/>
            <rFont val="Tahoma"/>
            <family val="2"/>
          </rPr>
          <t>Windows User:</t>
        </r>
        <r>
          <rPr>
            <sz val="9"/>
            <color indexed="81"/>
            <rFont val="Tahoma"/>
            <family val="2"/>
          </rPr>
          <t xml:space="preserve">
09/09/2020
15,500/-</t>
        </r>
      </text>
    </comment>
    <comment ref="M86" authorId="0">
      <text>
        <r>
          <rPr>
            <b/>
            <sz val="9"/>
            <color indexed="81"/>
            <rFont val="Tahoma"/>
            <family val="2"/>
          </rPr>
          <t>Windows User:</t>
        </r>
        <r>
          <rPr>
            <sz val="9"/>
            <color indexed="81"/>
            <rFont val="Tahoma"/>
            <family val="2"/>
          </rPr>
          <t xml:space="preserve">
09/09/2020
15,500/-</t>
        </r>
      </text>
    </comment>
    <comment ref="O86" authorId="0">
      <text>
        <r>
          <rPr>
            <b/>
            <sz val="9"/>
            <color indexed="81"/>
            <rFont val="Tahoma"/>
            <family val="2"/>
          </rPr>
          <t>Windows User:</t>
        </r>
        <r>
          <rPr>
            <sz val="9"/>
            <color indexed="81"/>
            <rFont val="Tahoma"/>
            <family val="2"/>
          </rPr>
          <t xml:space="preserve">
09/09/2020
15,500/-</t>
        </r>
      </text>
    </comment>
    <comment ref="Q86" authorId="0">
      <text>
        <r>
          <rPr>
            <b/>
            <sz val="9"/>
            <color indexed="81"/>
            <rFont val="Tahoma"/>
            <family val="2"/>
          </rPr>
          <t>Windows User:</t>
        </r>
        <r>
          <rPr>
            <sz val="9"/>
            <color indexed="81"/>
            <rFont val="Tahoma"/>
            <family val="2"/>
          </rPr>
          <t xml:space="preserve">
09/09/2020
15,500/-</t>
        </r>
      </text>
    </comment>
    <comment ref="T86" authorId="0">
      <text>
        <r>
          <rPr>
            <b/>
            <sz val="9"/>
            <color indexed="81"/>
            <rFont val="Tahoma"/>
            <family val="2"/>
          </rPr>
          <t>Windows User:</t>
        </r>
        <r>
          <rPr>
            <sz val="9"/>
            <color indexed="81"/>
            <rFont val="Tahoma"/>
            <family val="2"/>
          </rPr>
          <t xml:space="preserve">
Less 30% in Tuition fee for Oct/20.</t>
        </r>
      </text>
    </comment>
    <comment ref="U86" authorId="0">
      <text>
        <r>
          <rPr>
            <b/>
            <sz val="9"/>
            <color indexed="81"/>
            <rFont val="Tahoma"/>
            <family val="2"/>
          </rPr>
          <t>Windows User:</t>
        </r>
        <r>
          <rPr>
            <sz val="9"/>
            <color indexed="81"/>
            <rFont val="Tahoma"/>
            <family val="2"/>
          </rPr>
          <t xml:space="preserve">
08/11/2020
2551
Oct/2020
paid to Nov/20</t>
        </r>
      </text>
    </comment>
    <comment ref="V86" authorId="0">
      <text>
        <r>
          <rPr>
            <b/>
            <sz val="9"/>
            <color indexed="81"/>
            <rFont val="Tahoma"/>
            <family val="2"/>
          </rPr>
          <t>Windows User:</t>
        </r>
        <r>
          <rPr>
            <sz val="9"/>
            <color indexed="81"/>
            <rFont val="Tahoma"/>
            <family val="2"/>
          </rPr>
          <t xml:space="preserve">
Less 30% in Tuition fee for Oct/20.</t>
        </r>
      </text>
    </comment>
    <comment ref="W86" authorId="0">
      <text>
        <r>
          <rPr>
            <b/>
            <sz val="9"/>
            <color indexed="81"/>
            <rFont val="Tahoma"/>
            <family val="2"/>
          </rPr>
          <t>Windows User:</t>
        </r>
        <r>
          <rPr>
            <sz val="9"/>
            <color indexed="81"/>
            <rFont val="Tahoma"/>
            <family val="2"/>
          </rPr>
          <t xml:space="preserve">
08/11/2020
2551
Oct/2020
04/01/2021
2552
Nov + Dec/20
Paid in Janu/21</t>
        </r>
      </text>
    </comment>
    <comment ref="Y86" authorId="0">
      <text>
        <r>
          <rPr>
            <b/>
            <sz val="9"/>
            <color indexed="81"/>
            <rFont val="Tahoma"/>
            <family val="2"/>
          </rPr>
          <t>Windows User:</t>
        </r>
        <r>
          <rPr>
            <sz val="9"/>
            <color indexed="81"/>
            <rFont val="Tahoma"/>
            <family val="2"/>
          </rPr>
          <t xml:space="preserve">
04/01/2021
2552
Nov + Dec/20
Paid in Janu/21</t>
        </r>
      </text>
    </comment>
    <comment ref="AA86" authorId="0">
      <text>
        <r>
          <rPr>
            <b/>
            <sz val="9"/>
            <color indexed="81"/>
            <rFont val="Tahoma"/>
            <family val="2"/>
          </rPr>
          <t>Windows User:</t>
        </r>
        <r>
          <rPr>
            <sz val="9"/>
            <color indexed="81"/>
            <rFont val="Tahoma"/>
            <family val="2"/>
          </rPr>
          <t xml:space="preserve">
04/01/2021
2552
Nov + Dec/20
Paid in Janu/21</t>
        </r>
      </text>
    </comment>
    <comment ref="AE86" authorId="0">
      <text>
        <r>
          <rPr>
            <b/>
            <sz val="9"/>
            <color indexed="81"/>
            <rFont val="Tahoma"/>
            <family val="2"/>
          </rPr>
          <t>Windows User:</t>
        </r>
        <r>
          <rPr>
            <sz val="9"/>
            <color indexed="81"/>
            <rFont val="Tahoma"/>
            <family val="2"/>
          </rPr>
          <t xml:space="preserve">
08/03/21
2553
Janu + Feb/21</t>
        </r>
      </text>
    </comment>
    <comment ref="AK86" authorId="0">
      <text>
        <r>
          <rPr>
            <b/>
            <sz val="9"/>
            <color indexed="81"/>
            <rFont val="Tahoma"/>
            <family val="2"/>
          </rPr>
          <t>Windows User:</t>
        </r>
        <r>
          <rPr>
            <sz val="9"/>
            <color indexed="81"/>
            <rFont val="Tahoma"/>
            <family val="2"/>
          </rPr>
          <t xml:space="preserve">
05/06/21
2554
March + April/21</t>
        </r>
      </text>
    </comment>
    <comment ref="K87" authorId="0">
      <text>
        <r>
          <rPr>
            <b/>
            <sz val="9"/>
            <color indexed="81"/>
            <rFont val="Tahoma"/>
            <family val="2"/>
          </rPr>
          <t>Windows User:</t>
        </r>
        <r>
          <rPr>
            <sz val="9"/>
            <color indexed="81"/>
            <rFont val="Tahoma"/>
            <family val="2"/>
          </rPr>
          <t xml:space="preserve">
09/09/2020
9,000/-</t>
        </r>
      </text>
    </comment>
    <comment ref="M87" authorId="0">
      <text>
        <r>
          <rPr>
            <b/>
            <sz val="9"/>
            <color indexed="81"/>
            <rFont val="Tahoma"/>
            <family val="2"/>
          </rPr>
          <t>Windows User:</t>
        </r>
        <r>
          <rPr>
            <sz val="9"/>
            <color indexed="81"/>
            <rFont val="Tahoma"/>
            <family val="2"/>
          </rPr>
          <t xml:space="preserve">
09/09/2020
9,000/-</t>
        </r>
      </text>
    </comment>
    <comment ref="O87" authorId="0">
      <text>
        <r>
          <rPr>
            <b/>
            <sz val="9"/>
            <color indexed="81"/>
            <rFont val="Tahoma"/>
            <family val="2"/>
          </rPr>
          <t>Windows User:</t>
        </r>
        <r>
          <rPr>
            <sz val="9"/>
            <color indexed="81"/>
            <rFont val="Tahoma"/>
            <family val="2"/>
          </rPr>
          <t xml:space="preserve">
09/09/2020
9,000/-</t>
        </r>
      </text>
    </comment>
    <comment ref="Q87" authorId="0">
      <text>
        <r>
          <rPr>
            <b/>
            <sz val="9"/>
            <color indexed="81"/>
            <rFont val="Tahoma"/>
            <family val="2"/>
          </rPr>
          <t>Windows User:</t>
        </r>
        <r>
          <rPr>
            <sz val="9"/>
            <color indexed="81"/>
            <rFont val="Tahoma"/>
            <family val="2"/>
          </rPr>
          <t xml:space="preserve">
09/09/2020
9,000/-
26/01/21
2574
Janu/21
O/fee=6500</t>
        </r>
      </text>
    </comment>
    <comment ref="T87" authorId="0">
      <text>
        <r>
          <rPr>
            <b/>
            <sz val="9"/>
            <color indexed="81"/>
            <rFont val="Tahoma"/>
            <family val="2"/>
          </rPr>
          <t>Windows User:</t>
        </r>
        <r>
          <rPr>
            <sz val="9"/>
            <color indexed="81"/>
            <rFont val="Tahoma"/>
            <family val="2"/>
          </rPr>
          <t xml:space="preserve">
Less 30% in Tuition fee for Oct/20.</t>
        </r>
      </text>
    </comment>
    <comment ref="V87" authorId="0">
      <text>
        <r>
          <rPr>
            <b/>
            <sz val="9"/>
            <color indexed="81"/>
            <rFont val="Tahoma"/>
            <family val="2"/>
          </rPr>
          <t>Windows User:</t>
        </r>
        <r>
          <rPr>
            <sz val="9"/>
            <color indexed="81"/>
            <rFont val="Tahoma"/>
            <family val="2"/>
          </rPr>
          <t xml:space="preserve">
Less 30% in Tuition fee for Oct/20.</t>
        </r>
      </text>
    </comment>
    <comment ref="W87" authorId="0">
      <text>
        <r>
          <rPr>
            <b/>
            <sz val="9"/>
            <color indexed="81"/>
            <rFont val="Tahoma"/>
            <family val="2"/>
          </rPr>
          <t>Windows User:</t>
        </r>
        <r>
          <rPr>
            <sz val="9"/>
            <color indexed="81"/>
            <rFont val="Tahoma"/>
            <family val="2"/>
          </rPr>
          <t xml:space="preserve">
07/11/2020
By bkash
C=9240
H=4080
T=13320</t>
        </r>
      </text>
    </comment>
    <comment ref="Y87" authorId="0">
      <text>
        <r>
          <rPr>
            <b/>
            <sz val="9"/>
            <color indexed="81"/>
            <rFont val="Tahoma"/>
            <family val="2"/>
          </rPr>
          <t>Windows User:</t>
        </r>
        <r>
          <rPr>
            <sz val="9"/>
            <color indexed="81"/>
            <rFont val="Tahoma"/>
            <family val="2"/>
          </rPr>
          <t xml:space="preserve">
13/12/202
By bkash
C=4620
H=2040
T=6660
Dec/20</t>
        </r>
      </text>
    </comment>
    <comment ref="AA87" authorId="0">
      <text>
        <r>
          <rPr>
            <b/>
            <sz val="9"/>
            <color indexed="81"/>
            <rFont val="Tahoma"/>
            <family val="2"/>
          </rPr>
          <t>Windows User:</t>
        </r>
        <r>
          <rPr>
            <sz val="9"/>
            <color indexed="81"/>
            <rFont val="Tahoma"/>
            <family val="2"/>
          </rPr>
          <t xml:space="preserve">
26/01/21
2574
Janu/21
O/fee=6500
</t>
        </r>
      </text>
    </comment>
    <comment ref="AC87" authorId="0">
      <text>
        <r>
          <rPr>
            <b/>
            <sz val="9"/>
            <color indexed="81"/>
            <rFont val="Tahoma"/>
            <family val="2"/>
          </rPr>
          <t>Windows User:</t>
        </r>
        <r>
          <rPr>
            <sz val="9"/>
            <color indexed="81"/>
            <rFont val="Tahoma"/>
            <family val="2"/>
          </rPr>
          <t xml:space="preserve">
10/02/21
9575</t>
        </r>
      </text>
    </comment>
    <comment ref="AG87" authorId="0">
      <text>
        <r>
          <rPr>
            <b/>
            <sz val="9"/>
            <color indexed="81"/>
            <rFont val="Tahoma"/>
            <family val="2"/>
          </rPr>
          <t>Windows User:</t>
        </r>
        <r>
          <rPr>
            <sz val="9"/>
            <color indexed="81"/>
            <rFont val="Tahoma"/>
            <family val="2"/>
          </rPr>
          <t xml:space="preserve">
19/04/21
By bkash
C=4620  March/21
H=2040
T=6660</t>
        </r>
      </text>
    </comment>
    <comment ref="K88" authorId="0">
      <text>
        <r>
          <rPr>
            <b/>
            <sz val="9"/>
            <color indexed="81"/>
            <rFont val="Tahoma"/>
            <family val="2"/>
          </rPr>
          <t>Windows User:</t>
        </r>
        <r>
          <rPr>
            <sz val="9"/>
            <color indexed="81"/>
            <rFont val="Tahoma"/>
            <family val="2"/>
          </rPr>
          <t xml:space="preserve">
10/09/2020
9,000/-</t>
        </r>
      </text>
    </comment>
    <comment ref="M88" authorId="0">
      <text>
        <r>
          <rPr>
            <b/>
            <sz val="9"/>
            <color indexed="81"/>
            <rFont val="Tahoma"/>
            <family val="2"/>
          </rPr>
          <t>Windows User:</t>
        </r>
        <r>
          <rPr>
            <sz val="9"/>
            <color indexed="81"/>
            <rFont val="Tahoma"/>
            <family val="2"/>
          </rPr>
          <t xml:space="preserve">
10/09/2020
9,000/-</t>
        </r>
      </text>
    </comment>
    <comment ref="O88" authorId="0">
      <text>
        <r>
          <rPr>
            <b/>
            <sz val="9"/>
            <color indexed="81"/>
            <rFont val="Tahoma"/>
            <family val="2"/>
          </rPr>
          <t>Windows User:</t>
        </r>
        <r>
          <rPr>
            <sz val="9"/>
            <color indexed="81"/>
            <rFont val="Tahoma"/>
            <family val="2"/>
          </rPr>
          <t xml:space="preserve">
10/09/2020
9,000/-</t>
        </r>
      </text>
    </comment>
    <comment ref="Q88" authorId="0">
      <text>
        <r>
          <rPr>
            <b/>
            <sz val="9"/>
            <color indexed="81"/>
            <rFont val="Tahoma"/>
            <family val="2"/>
          </rPr>
          <t>Windows User:</t>
        </r>
        <r>
          <rPr>
            <sz val="9"/>
            <color indexed="81"/>
            <rFont val="Tahoma"/>
            <family val="2"/>
          </rPr>
          <t xml:space="preserve">
10/09/2020
9,000/-
17/12/2020
2694
O/fee=6500
Oct to Sec/20
Paid in Dec/20</t>
        </r>
      </text>
    </comment>
    <comment ref="T88" authorId="0">
      <text>
        <r>
          <rPr>
            <b/>
            <sz val="9"/>
            <color indexed="81"/>
            <rFont val="Tahoma"/>
            <family val="2"/>
          </rPr>
          <t>Windows User:</t>
        </r>
        <r>
          <rPr>
            <sz val="9"/>
            <color indexed="81"/>
            <rFont val="Tahoma"/>
            <family val="2"/>
          </rPr>
          <t xml:space="preserve">
Less 30% in Tuition fee for Oct/20.</t>
        </r>
      </text>
    </comment>
    <comment ref="U88" authorId="0">
      <text>
        <r>
          <rPr>
            <b/>
            <sz val="9"/>
            <color indexed="81"/>
            <rFont val="Tahoma"/>
            <family val="2"/>
          </rPr>
          <t>Windows User:</t>
        </r>
        <r>
          <rPr>
            <sz val="9"/>
            <color indexed="81"/>
            <rFont val="Tahoma"/>
            <family val="2"/>
          </rPr>
          <t xml:space="preserve">
17/12/2020
2694
O/fee=6500
Oct to Sec/20
Paid in Dec/20</t>
        </r>
      </text>
    </comment>
    <comment ref="V88" authorId="0">
      <text>
        <r>
          <rPr>
            <b/>
            <sz val="9"/>
            <color indexed="81"/>
            <rFont val="Tahoma"/>
            <family val="2"/>
          </rPr>
          <t>Windows User:</t>
        </r>
        <r>
          <rPr>
            <sz val="9"/>
            <color indexed="81"/>
            <rFont val="Tahoma"/>
            <family val="2"/>
          </rPr>
          <t xml:space="preserve">
Less 30% in Tuition fee for Oct/20.</t>
        </r>
      </text>
    </comment>
    <comment ref="W88" authorId="0">
      <text>
        <r>
          <rPr>
            <b/>
            <sz val="9"/>
            <color indexed="81"/>
            <rFont val="Tahoma"/>
            <family val="2"/>
          </rPr>
          <t>Windows User:</t>
        </r>
        <r>
          <rPr>
            <sz val="9"/>
            <color indexed="81"/>
            <rFont val="Tahoma"/>
            <family val="2"/>
          </rPr>
          <t xml:space="preserve">
17/12/2020
2694
O/fee=6500
Oct to Sec/20
Paid in Dec/20</t>
        </r>
      </text>
    </comment>
    <comment ref="Y88" authorId="0">
      <text>
        <r>
          <rPr>
            <b/>
            <sz val="9"/>
            <color indexed="81"/>
            <rFont val="Tahoma"/>
            <family val="2"/>
          </rPr>
          <t>Windows User:</t>
        </r>
        <r>
          <rPr>
            <sz val="9"/>
            <color indexed="81"/>
            <rFont val="Tahoma"/>
            <family val="2"/>
          </rPr>
          <t xml:space="preserve">
17/12/2020
2694
O/fee=6500
Oct to Sec/20
Paid in Dec/20</t>
        </r>
      </text>
    </comment>
    <comment ref="AA88" authorId="0">
      <text>
        <r>
          <rPr>
            <b/>
            <sz val="9"/>
            <color indexed="81"/>
            <rFont val="Tahoma"/>
            <family val="2"/>
          </rPr>
          <t>Windows User:</t>
        </r>
        <r>
          <rPr>
            <sz val="9"/>
            <color indexed="81"/>
            <rFont val="Tahoma"/>
            <family val="2"/>
          </rPr>
          <t xml:space="preserve">
25/01/21
2965
</t>
        </r>
      </text>
    </comment>
    <comment ref="AC88" authorId="0">
      <text>
        <r>
          <rPr>
            <b/>
            <sz val="9"/>
            <color indexed="81"/>
            <rFont val="Tahoma"/>
            <family val="2"/>
          </rPr>
          <t>Windows User:</t>
        </r>
        <r>
          <rPr>
            <sz val="9"/>
            <color indexed="81"/>
            <rFont val="Tahoma"/>
            <family val="2"/>
          </rPr>
          <t xml:space="preserve">
10/02/21
2696</t>
        </r>
      </text>
    </comment>
    <comment ref="AG88" authorId="0">
      <text>
        <r>
          <rPr>
            <b/>
            <sz val="9"/>
            <color indexed="81"/>
            <rFont val="Tahoma"/>
            <family val="2"/>
          </rPr>
          <t>Windows User:</t>
        </r>
        <r>
          <rPr>
            <sz val="9"/>
            <color indexed="81"/>
            <rFont val="Tahoma"/>
            <family val="2"/>
          </rPr>
          <t xml:space="preserve">
09/04/21
By bkash
C=4450
H=2160
March/21
T=6610
27/04/21
By bkash
C=4450
H=2160
April/21
T=6610</t>
        </r>
      </text>
    </comment>
    <comment ref="AI88" authorId="0">
      <text>
        <r>
          <rPr>
            <b/>
            <sz val="9"/>
            <color indexed="81"/>
            <rFont val="Tahoma"/>
            <family val="2"/>
          </rPr>
          <t>Windows User:</t>
        </r>
        <r>
          <rPr>
            <sz val="9"/>
            <color indexed="81"/>
            <rFont val="Tahoma"/>
            <family val="2"/>
          </rPr>
          <t xml:space="preserve">
26/05/21
By bkash
C=4450
H=2160
T=6610</t>
        </r>
      </text>
    </comment>
    <comment ref="G89"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20/10/20 </t>
        </r>
      </text>
    </comment>
    <comment ref="K89" authorId="0">
      <text>
        <r>
          <rPr>
            <b/>
            <sz val="9"/>
            <color indexed="81"/>
            <rFont val="Tahoma"/>
            <family val="2"/>
          </rPr>
          <t>Windows User:</t>
        </r>
        <r>
          <rPr>
            <sz val="9"/>
            <color indexed="81"/>
            <rFont val="Tahoma"/>
            <family val="2"/>
          </rPr>
          <t xml:space="preserve">
10/09/2020
9,000/-</t>
        </r>
      </text>
    </comment>
    <comment ref="M89" authorId="0">
      <text>
        <r>
          <rPr>
            <b/>
            <sz val="9"/>
            <color indexed="81"/>
            <rFont val="Tahoma"/>
            <family val="2"/>
          </rPr>
          <t>Windows User:</t>
        </r>
        <r>
          <rPr>
            <sz val="9"/>
            <color indexed="81"/>
            <rFont val="Tahoma"/>
            <family val="2"/>
          </rPr>
          <t xml:space="preserve">
10/09/2020
9,000/-</t>
        </r>
      </text>
    </comment>
    <comment ref="O89" authorId="0">
      <text>
        <r>
          <rPr>
            <b/>
            <sz val="9"/>
            <color indexed="81"/>
            <rFont val="Tahoma"/>
            <family val="2"/>
          </rPr>
          <t>Windows User:</t>
        </r>
        <r>
          <rPr>
            <sz val="9"/>
            <color indexed="81"/>
            <rFont val="Tahoma"/>
            <family val="2"/>
          </rPr>
          <t xml:space="preserve">
10/09/2020
9,000/-</t>
        </r>
      </text>
    </comment>
    <comment ref="Q89" authorId="0">
      <text>
        <r>
          <rPr>
            <b/>
            <sz val="9"/>
            <color indexed="81"/>
            <rFont val="Tahoma"/>
            <family val="2"/>
          </rPr>
          <t>Windows User:</t>
        </r>
        <r>
          <rPr>
            <sz val="9"/>
            <color indexed="81"/>
            <rFont val="Tahoma"/>
            <family val="2"/>
          </rPr>
          <t xml:space="preserve">
10/09/2020
9,000/-
08.10.2020
2718
Oct/20 Less=30%
Others fee=6,500/-</t>
        </r>
      </text>
    </comment>
    <comment ref="T89" authorId="0">
      <text>
        <r>
          <rPr>
            <b/>
            <sz val="9"/>
            <color indexed="81"/>
            <rFont val="Tahoma"/>
            <family val="2"/>
          </rPr>
          <t>Windows User:</t>
        </r>
        <r>
          <rPr>
            <sz val="9"/>
            <color indexed="81"/>
            <rFont val="Tahoma"/>
            <family val="2"/>
          </rPr>
          <t xml:space="preserve">
Less 30% in Tuition fee for Oct/20.</t>
        </r>
      </text>
    </comment>
    <comment ref="U89" authorId="0">
      <text>
        <r>
          <rPr>
            <b/>
            <sz val="9"/>
            <color indexed="81"/>
            <rFont val="Tahoma"/>
            <family val="2"/>
          </rPr>
          <t>Windows User:</t>
        </r>
        <r>
          <rPr>
            <sz val="9"/>
            <color indexed="81"/>
            <rFont val="Tahoma"/>
            <family val="2"/>
          </rPr>
          <t xml:space="preserve">
08.10.2020
2718
Oct/20 Less=30%
Others fee=6,500/-</t>
        </r>
      </text>
    </comment>
    <comment ref="V89" authorId="0">
      <text>
        <r>
          <rPr>
            <b/>
            <sz val="9"/>
            <color indexed="81"/>
            <rFont val="Tahoma"/>
            <family val="2"/>
          </rPr>
          <t>Windows User:</t>
        </r>
        <r>
          <rPr>
            <sz val="9"/>
            <color indexed="81"/>
            <rFont val="Tahoma"/>
            <family val="2"/>
          </rPr>
          <t xml:space="preserve">
Less 30% in Tuition fee for Oct/20.</t>
        </r>
      </text>
    </comment>
    <comment ref="W89" authorId="0">
      <text>
        <r>
          <rPr>
            <b/>
            <sz val="9"/>
            <color indexed="81"/>
            <rFont val="Tahoma"/>
            <family val="2"/>
          </rPr>
          <t>Windows User:</t>
        </r>
        <r>
          <rPr>
            <sz val="9"/>
            <color indexed="81"/>
            <rFont val="Tahoma"/>
            <family val="2"/>
          </rPr>
          <t xml:space="preserve">
08/11/2020
2719
</t>
        </r>
      </text>
    </comment>
    <comment ref="Y89" authorId="0">
      <text>
        <r>
          <rPr>
            <b/>
            <sz val="9"/>
            <color indexed="81"/>
            <rFont val="Tahoma"/>
            <family val="2"/>
          </rPr>
          <t>Windows User:</t>
        </r>
        <r>
          <rPr>
            <sz val="9"/>
            <color indexed="81"/>
            <rFont val="Tahoma"/>
            <family val="2"/>
          </rPr>
          <t xml:space="preserve">
09/12/2020
2720</t>
        </r>
      </text>
    </comment>
    <comment ref="AA89" authorId="0">
      <text>
        <r>
          <rPr>
            <b/>
            <sz val="9"/>
            <color indexed="81"/>
            <rFont val="Tahoma"/>
            <family val="2"/>
          </rPr>
          <t>Windows User:</t>
        </r>
        <r>
          <rPr>
            <sz val="9"/>
            <color indexed="81"/>
            <rFont val="Tahoma"/>
            <family val="2"/>
          </rPr>
          <t xml:space="preserve">
14/01/2021
2721
</t>
        </r>
      </text>
    </comment>
    <comment ref="AC89" authorId="0">
      <text>
        <r>
          <rPr>
            <b/>
            <sz val="9"/>
            <color indexed="81"/>
            <rFont val="Tahoma"/>
            <family val="2"/>
          </rPr>
          <t>Windows User:</t>
        </r>
        <r>
          <rPr>
            <sz val="9"/>
            <color indexed="81"/>
            <rFont val="Tahoma"/>
            <family val="2"/>
          </rPr>
          <t xml:space="preserve">
25/02/21
2722
Feb/21</t>
        </r>
      </text>
    </comment>
    <comment ref="AE89" authorId="0">
      <text>
        <r>
          <rPr>
            <b/>
            <sz val="9"/>
            <color indexed="81"/>
            <rFont val="Tahoma"/>
            <family val="2"/>
          </rPr>
          <t>Windows User:</t>
        </r>
        <r>
          <rPr>
            <sz val="9"/>
            <color indexed="81"/>
            <rFont val="Tahoma"/>
            <family val="2"/>
          </rPr>
          <t xml:space="preserve">
22/03/2021
2723
</t>
        </r>
      </text>
    </comment>
    <comment ref="AI89" authorId="0">
      <text>
        <r>
          <rPr>
            <b/>
            <sz val="9"/>
            <color indexed="81"/>
            <rFont val="Tahoma"/>
            <family val="2"/>
          </rPr>
          <t>Windows User:</t>
        </r>
        <r>
          <rPr>
            <sz val="9"/>
            <color indexed="81"/>
            <rFont val="Tahoma"/>
            <family val="2"/>
          </rPr>
          <t xml:space="preserve">
24/05/21
2724
April/21</t>
        </r>
      </text>
    </comment>
    <comment ref="AK89" authorId="0">
      <text>
        <r>
          <rPr>
            <b/>
            <sz val="9"/>
            <color indexed="81"/>
            <rFont val="Tahoma"/>
            <family val="2"/>
          </rPr>
          <t>Windows User:</t>
        </r>
        <r>
          <rPr>
            <sz val="9"/>
            <color indexed="81"/>
            <rFont val="Tahoma"/>
            <family val="2"/>
          </rPr>
          <t xml:space="preserve">
05/06/21
2725
May/21</t>
        </r>
      </text>
    </comment>
    <comment ref="K90" authorId="0">
      <text>
        <r>
          <rPr>
            <b/>
            <sz val="9"/>
            <color indexed="81"/>
            <rFont val="Tahoma"/>
            <family val="2"/>
          </rPr>
          <t>Windows User:</t>
        </r>
        <r>
          <rPr>
            <sz val="9"/>
            <color indexed="81"/>
            <rFont val="Tahoma"/>
            <family val="2"/>
          </rPr>
          <t xml:space="preserve">
10/09/2020
9,000/-</t>
        </r>
      </text>
    </comment>
    <comment ref="M90" authorId="0">
      <text>
        <r>
          <rPr>
            <b/>
            <sz val="9"/>
            <color indexed="81"/>
            <rFont val="Tahoma"/>
            <family val="2"/>
          </rPr>
          <t>Windows User:</t>
        </r>
        <r>
          <rPr>
            <sz val="9"/>
            <color indexed="81"/>
            <rFont val="Tahoma"/>
            <family val="2"/>
          </rPr>
          <t xml:space="preserve">
10/09/2020
9,000/-</t>
        </r>
      </text>
    </comment>
    <comment ref="O90" authorId="0">
      <text>
        <r>
          <rPr>
            <b/>
            <sz val="9"/>
            <color indexed="81"/>
            <rFont val="Tahoma"/>
            <family val="2"/>
          </rPr>
          <t>Windows User:</t>
        </r>
        <r>
          <rPr>
            <sz val="9"/>
            <color indexed="81"/>
            <rFont val="Tahoma"/>
            <family val="2"/>
          </rPr>
          <t xml:space="preserve">
10/09/2020
9,000/-</t>
        </r>
      </text>
    </comment>
    <comment ref="Q90" authorId="0">
      <text>
        <r>
          <rPr>
            <b/>
            <sz val="9"/>
            <color indexed="81"/>
            <rFont val="Tahoma"/>
            <family val="2"/>
          </rPr>
          <t>Windows User:</t>
        </r>
        <r>
          <rPr>
            <sz val="9"/>
            <color indexed="81"/>
            <rFont val="Tahoma"/>
            <family val="2"/>
          </rPr>
          <t xml:space="preserve">
10/09/2020
9,000/-
27/01/21
56562
O/fee=6500
Oct/20
Nov=2160 Due=2180
Paid in Janu/21</t>
        </r>
      </text>
    </comment>
    <comment ref="T90" authorId="0">
      <text>
        <r>
          <rPr>
            <b/>
            <sz val="9"/>
            <color indexed="81"/>
            <rFont val="Tahoma"/>
            <family val="2"/>
          </rPr>
          <t>Windows User:</t>
        </r>
        <r>
          <rPr>
            <sz val="9"/>
            <color indexed="81"/>
            <rFont val="Tahoma"/>
            <family val="2"/>
          </rPr>
          <t xml:space="preserve">
Less 30% in Tuition fee for Oct/20.</t>
        </r>
      </text>
    </comment>
    <comment ref="U90" authorId="0">
      <text>
        <r>
          <rPr>
            <b/>
            <sz val="9"/>
            <color indexed="81"/>
            <rFont val="Tahoma"/>
            <family val="2"/>
          </rPr>
          <t>Windows User:</t>
        </r>
        <r>
          <rPr>
            <sz val="9"/>
            <color indexed="81"/>
            <rFont val="Tahoma"/>
            <family val="2"/>
          </rPr>
          <t xml:space="preserve">
27/01/21
56562
O/fee=6500
Oct/20
Nov=2160 Due=2180
Paid in Janu/21</t>
        </r>
      </text>
    </comment>
    <comment ref="V90" authorId="0">
      <text>
        <r>
          <rPr>
            <b/>
            <sz val="9"/>
            <color indexed="81"/>
            <rFont val="Tahoma"/>
            <family val="2"/>
          </rPr>
          <t>Windows User:</t>
        </r>
        <r>
          <rPr>
            <sz val="9"/>
            <color indexed="81"/>
            <rFont val="Tahoma"/>
            <family val="2"/>
          </rPr>
          <t xml:space="preserve">
Less 30% in Tuition fee for Oct/20.</t>
        </r>
      </text>
    </comment>
    <comment ref="W90" authorId="0">
      <text>
        <r>
          <rPr>
            <b/>
            <sz val="9"/>
            <color indexed="81"/>
            <rFont val="Tahoma"/>
            <family val="2"/>
          </rPr>
          <t>Windows User:</t>
        </r>
        <r>
          <rPr>
            <sz val="9"/>
            <color indexed="81"/>
            <rFont val="Tahoma"/>
            <family val="2"/>
          </rPr>
          <t xml:space="preserve">
27/01/21
56562
O/fee=6500
Oct/20
Nov=2160 Due=2180
Paid in Janu/21</t>
        </r>
      </text>
    </comment>
    <comment ref="AA90" authorId="0">
      <text>
        <r>
          <rPr>
            <b/>
            <sz val="9"/>
            <color indexed="81"/>
            <rFont val="Tahoma"/>
            <family val="2"/>
          </rPr>
          <t>Windows User:</t>
        </r>
        <r>
          <rPr>
            <sz val="9"/>
            <color indexed="81"/>
            <rFont val="Tahoma"/>
            <family val="2"/>
          </rPr>
          <t xml:space="preserve">
27/01/21
56562
O/fee=6500
Oct/20
Nov=2160 Due=2180
Paid in Janu/21</t>
        </r>
      </text>
    </comment>
    <comment ref="AC90" authorId="0">
      <text>
        <r>
          <rPr>
            <b/>
            <sz val="9"/>
            <color indexed="81"/>
            <rFont val="Tahoma"/>
            <family val="2"/>
          </rPr>
          <t>Windows User:</t>
        </r>
        <r>
          <rPr>
            <sz val="9"/>
            <color indexed="81"/>
            <rFont val="Tahoma"/>
            <family val="2"/>
          </rPr>
          <t xml:space="preserve">
10/02/21
2742</t>
        </r>
      </text>
    </comment>
    <comment ref="AK90" authorId="0">
      <text>
        <r>
          <rPr>
            <b/>
            <sz val="9"/>
            <color indexed="81"/>
            <rFont val="Tahoma"/>
            <family val="2"/>
          </rPr>
          <t>Windows User:</t>
        </r>
        <r>
          <rPr>
            <sz val="9"/>
            <color indexed="81"/>
            <rFont val="Tahoma"/>
            <family val="2"/>
          </rPr>
          <t xml:space="preserve">
04/06/21
2743
12,000/-</t>
        </r>
      </text>
    </comment>
    <comment ref="K91" authorId="0">
      <text>
        <r>
          <rPr>
            <b/>
            <sz val="9"/>
            <color indexed="81"/>
            <rFont val="Tahoma"/>
            <family val="2"/>
          </rPr>
          <t>Windows User:</t>
        </r>
        <r>
          <rPr>
            <sz val="9"/>
            <color indexed="81"/>
            <rFont val="Tahoma"/>
            <family val="2"/>
          </rPr>
          <t xml:space="preserve">
10/09/2020
4,000/-</t>
        </r>
      </text>
    </comment>
    <comment ref="M91" authorId="0">
      <text>
        <r>
          <rPr>
            <b/>
            <sz val="9"/>
            <color indexed="81"/>
            <rFont val="Tahoma"/>
            <family val="2"/>
          </rPr>
          <t>Windows User:</t>
        </r>
        <r>
          <rPr>
            <sz val="9"/>
            <color indexed="81"/>
            <rFont val="Tahoma"/>
            <family val="2"/>
          </rPr>
          <t xml:space="preserve">
10/09/2020
4,000/-</t>
        </r>
      </text>
    </comment>
    <comment ref="O91" authorId="0">
      <text>
        <r>
          <rPr>
            <b/>
            <sz val="9"/>
            <color indexed="81"/>
            <rFont val="Tahoma"/>
            <family val="2"/>
          </rPr>
          <t>Windows User:</t>
        </r>
        <r>
          <rPr>
            <sz val="9"/>
            <color indexed="81"/>
            <rFont val="Tahoma"/>
            <family val="2"/>
          </rPr>
          <t xml:space="preserve">
10/09/2020
4,000/-
19.09.2020
11522
S/c=3500
O. fee=3500</t>
        </r>
      </text>
    </comment>
    <comment ref="Q91" authorId="0">
      <text>
        <r>
          <rPr>
            <b/>
            <sz val="9"/>
            <color indexed="81"/>
            <rFont val="Tahoma"/>
            <family val="2"/>
          </rPr>
          <t>Windows User:</t>
        </r>
        <r>
          <rPr>
            <sz val="9"/>
            <color indexed="81"/>
            <rFont val="Tahoma"/>
            <family val="2"/>
          </rPr>
          <t xml:space="preserve">
19.09.2020
11522
S/c=3500
O. fee=3500
20.10.2020
11523
Oct/20
Others fee=4,500/-</t>
        </r>
      </text>
    </comment>
    <comment ref="T91" authorId="0">
      <text>
        <r>
          <rPr>
            <b/>
            <sz val="9"/>
            <color indexed="81"/>
            <rFont val="Tahoma"/>
            <family val="2"/>
          </rPr>
          <t>Windows User:</t>
        </r>
        <r>
          <rPr>
            <sz val="9"/>
            <color indexed="81"/>
            <rFont val="Tahoma"/>
            <family val="2"/>
          </rPr>
          <t xml:space="preserve">
Less 30% in Tuition fee for Oct/20.</t>
        </r>
      </text>
    </comment>
    <comment ref="U91" authorId="1">
      <text>
        <r>
          <rPr>
            <b/>
            <sz val="9"/>
            <color indexed="81"/>
            <rFont val="Tahoma"/>
            <family val="2"/>
          </rPr>
          <t>hp:</t>
        </r>
        <r>
          <rPr>
            <sz val="9"/>
            <color indexed="81"/>
            <rFont val="Tahoma"/>
            <family val="2"/>
          </rPr>
          <t xml:space="preserve">
20.10.2020
11523
Oct/20
Others fee=4,500/-</t>
        </r>
      </text>
    </comment>
    <comment ref="V91" authorId="0">
      <text>
        <r>
          <rPr>
            <b/>
            <sz val="9"/>
            <color indexed="81"/>
            <rFont val="Tahoma"/>
            <family val="2"/>
          </rPr>
          <t>Windows User:</t>
        </r>
        <r>
          <rPr>
            <sz val="9"/>
            <color indexed="81"/>
            <rFont val="Tahoma"/>
            <family val="2"/>
          </rPr>
          <t xml:space="preserve">
Less 30% in Tuition fee for Oct/20.</t>
        </r>
      </text>
    </comment>
    <comment ref="W91" authorId="0">
      <text>
        <r>
          <rPr>
            <b/>
            <sz val="9"/>
            <color indexed="81"/>
            <rFont val="Tahoma"/>
            <family val="2"/>
          </rPr>
          <t>Windows User:</t>
        </r>
        <r>
          <rPr>
            <sz val="9"/>
            <color indexed="81"/>
            <rFont val="Tahoma"/>
            <family val="2"/>
          </rPr>
          <t xml:space="preserve">
25/01/21
11524
Nov to jau/21
Paid in janu/21</t>
        </r>
      </text>
    </comment>
    <comment ref="Y91" authorId="0">
      <text>
        <r>
          <rPr>
            <b/>
            <sz val="9"/>
            <color indexed="81"/>
            <rFont val="Tahoma"/>
            <family val="2"/>
          </rPr>
          <t>Windows User:</t>
        </r>
        <r>
          <rPr>
            <sz val="9"/>
            <color indexed="81"/>
            <rFont val="Tahoma"/>
            <family val="2"/>
          </rPr>
          <t xml:space="preserve">
25/01/21
11524
Nov to jau/21
Paid in janu/21</t>
        </r>
      </text>
    </comment>
    <comment ref="AA91" authorId="0">
      <text>
        <r>
          <rPr>
            <b/>
            <sz val="9"/>
            <color indexed="81"/>
            <rFont val="Tahoma"/>
            <family val="2"/>
          </rPr>
          <t>Windows User:</t>
        </r>
        <r>
          <rPr>
            <sz val="9"/>
            <color indexed="81"/>
            <rFont val="Tahoma"/>
            <family val="2"/>
          </rPr>
          <t xml:space="preserve">
25/01/21
11524
Nov to jau/21
Paid in janu/21</t>
        </r>
      </text>
    </comment>
    <comment ref="AK91" authorId="0">
      <text>
        <r>
          <rPr>
            <b/>
            <sz val="9"/>
            <color indexed="81"/>
            <rFont val="Tahoma"/>
            <family val="2"/>
          </rPr>
          <t>Windows User:</t>
        </r>
        <r>
          <rPr>
            <sz val="9"/>
            <color indexed="81"/>
            <rFont val="Tahoma"/>
            <family val="2"/>
          </rPr>
          <t xml:space="preserve">
07/06/21
11526
</t>
        </r>
      </text>
    </comment>
    <comment ref="K92" authorId="0">
      <text>
        <r>
          <rPr>
            <b/>
            <sz val="9"/>
            <color indexed="81"/>
            <rFont val="Tahoma"/>
            <family val="2"/>
          </rPr>
          <t>Windows User:</t>
        </r>
        <r>
          <rPr>
            <sz val="9"/>
            <color indexed="81"/>
            <rFont val="Tahoma"/>
            <family val="2"/>
          </rPr>
          <t xml:space="preserve">
10/09/2020
9,000/-</t>
        </r>
      </text>
    </comment>
    <comment ref="M92" authorId="0">
      <text>
        <r>
          <rPr>
            <b/>
            <sz val="9"/>
            <color indexed="81"/>
            <rFont val="Tahoma"/>
            <family val="2"/>
          </rPr>
          <t>Windows User:</t>
        </r>
        <r>
          <rPr>
            <sz val="9"/>
            <color indexed="81"/>
            <rFont val="Tahoma"/>
            <family val="2"/>
          </rPr>
          <t xml:space="preserve">
10/09/2020
9,000/-</t>
        </r>
      </text>
    </comment>
    <comment ref="O92" authorId="0">
      <text>
        <r>
          <rPr>
            <b/>
            <sz val="9"/>
            <color indexed="81"/>
            <rFont val="Tahoma"/>
            <family val="2"/>
          </rPr>
          <t>Windows User:</t>
        </r>
        <r>
          <rPr>
            <sz val="9"/>
            <color indexed="81"/>
            <rFont val="Tahoma"/>
            <family val="2"/>
          </rPr>
          <t xml:space="preserve">
10/09/2020
9,000/-</t>
        </r>
      </text>
    </comment>
    <comment ref="Q92" authorId="0">
      <text>
        <r>
          <rPr>
            <b/>
            <sz val="9"/>
            <color indexed="81"/>
            <rFont val="Tahoma"/>
            <family val="2"/>
          </rPr>
          <t>Windows User:</t>
        </r>
        <r>
          <rPr>
            <sz val="9"/>
            <color indexed="81"/>
            <rFont val="Tahoma"/>
            <family val="2"/>
          </rPr>
          <t xml:space="preserve">
10/09/2020
9,000/-
27/01/2021
11570
O/fee=6500
Oct to jasnu/21
Paid in Janu/21</t>
        </r>
      </text>
    </comment>
    <comment ref="T92" authorId="0">
      <text>
        <r>
          <rPr>
            <b/>
            <sz val="9"/>
            <color indexed="81"/>
            <rFont val="Tahoma"/>
            <family val="2"/>
          </rPr>
          <t>Windows User:</t>
        </r>
        <r>
          <rPr>
            <sz val="9"/>
            <color indexed="81"/>
            <rFont val="Tahoma"/>
            <family val="2"/>
          </rPr>
          <t xml:space="preserve">
Less 30% in Tuition fee for Oct/20.</t>
        </r>
      </text>
    </comment>
    <comment ref="U92" authorId="0">
      <text>
        <r>
          <rPr>
            <b/>
            <sz val="9"/>
            <color indexed="81"/>
            <rFont val="Tahoma"/>
            <family val="2"/>
          </rPr>
          <t>Windows User:</t>
        </r>
        <r>
          <rPr>
            <sz val="9"/>
            <color indexed="81"/>
            <rFont val="Tahoma"/>
            <family val="2"/>
          </rPr>
          <t xml:space="preserve">
27/01/2021
11570
O/fee=6500
Oct to jasnu/21
Paid in Janu/21</t>
        </r>
      </text>
    </comment>
    <comment ref="V92" authorId="0">
      <text>
        <r>
          <rPr>
            <b/>
            <sz val="9"/>
            <color indexed="81"/>
            <rFont val="Tahoma"/>
            <family val="2"/>
          </rPr>
          <t>Windows User:</t>
        </r>
        <r>
          <rPr>
            <sz val="9"/>
            <color indexed="81"/>
            <rFont val="Tahoma"/>
            <family val="2"/>
          </rPr>
          <t xml:space="preserve">
Less 30% in Tuition fee for Oct/20.</t>
        </r>
      </text>
    </comment>
    <comment ref="W92" authorId="0">
      <text>
        <r>
          <rPr>
            <b/>
            <sz val="9"/>
            <color indexed="81"/>
            <rFont val="Tahoma"/>
            <family val="2"/>
          </rPr>
          <t>Windows User:</t>
        </r>
        <r>
          <rPr>
            <sz val="9"/>
            <color indexed="81"/>
            <rFont val="Tahoma"/>
            <family val="2"/>
          </rPr>
          <t xml:space="preserve">
27/01/2021
11570
O/fee=6500
Oct to jasnu/21
Paid in Janu/21</t>
        </r>
      </text>
    </comment>
    <comment ref="Y92" authorId="0">
      <text>
        <r>
          <rPr>
            <b/>
            <sz val="9"/>
            <color indexed="81"/>
            <rFont val="Tahoma"/>
            <family val="2"/>
          </rPr>
          <t>Windows User:</t>
        </r>
        <r>
          <rPr>
            <sz val="9"/>
            <color indexed="81"/>
            <rFont val="Tahoma"/>
            <family val="2"/>
          </rPr>
          <t xml:space="preserve">
27/01/2021
11570
O/fee=6500
Oct to jasnu/21
Paid in Janu/21</t>
        </r>
      </text>
    </comment>
    <comment ref="AA92" authorId="0">
      <text>
        <r>
          <rPr>
            <b/>
            <sz val="9"/>
            <color indexed="81"/>
            <rFont val="Tahoma"/>
            <family val="2"/>
          </rPr>
          <t>Windows User:</t>
        </r>
        <r>
          <rPr>
            <sz val="9"/>
            <color indexed="81"/>
            <rFont val="Tahoma"/>
            <family val="2"/>
          </rPr>
          <t xml:space="preserve">
27/01/2021
11570
O/fee=6500
Oct to jasnu/21
Paid in Janu/21</t>
        </r>
      </text>
    </comment>
    <comment ref="AK92" authorId="0">
      <text>
        <r>
          <rPr>
            <b/>
            <sz val="9"/>
            <color indexed="81"/>
            <rFont val="Tahoma"/>
            <family val="2"/>
          </rPr>
          <t>Windows User:</t>
        </r>
        <r>
          <rPr>
            <sz val="9"/>
            <color indexed="81"/>
            <rFont val="Tahoma"/>
            <family val="2"/>
          </rPr>
          <t xml:space="preserve">
06/06/21
11571
Up to June/21</t>
        </r>
      </text>
    </comment>
    <comment ref="K93" authorId="0">
      <text>
        <r>
          <rPr>
            <b/>
            <sz val="9"/>
            <color indexed="81"/>
            <rFont val="Tahoma"/>
            <family val="2"/>
          </rPr>
          <t>Windows User:</t>
        </r>
        <r>
          <rPr>
            <sz val="9"/>
            <color indexed="81"/>
            <rFont val="Tahoma"/>
            <family val="2"/>
          </rPr>
          <t xml:space="preserve">
10/09/2020
9,000/-</t>
        </r>
      </text>
    </comment>
    <comment ref="M93" authorId="0">
      <text>
        <r>
          <rPr>
            <b/>
            <sz val="9"/>
            <color indexed="81"/>
            <rFont val="Tahoma"/>
            <family val="2"/>
          </rPr>
          <t>Windows User:</t>
        </r>
        <r>
          <rPr>
            <sz val="9"/>
            <color indexed="81"/>
            <rFont val="Tahoma"/>
            <family val="2"/>
          </rPr>
          <t xml:space="preserve">
10/09/2020
9,000/-</t>
        </r>
      </text>
    </comment>
    <comment ref="O93" authorId="0">
      <text>
        <r>
          <rPr>
            <b/>
            <sz val="9"/>
            <color indexed="81"/>
            <rFont val="Tahoma"/>
            <family val="2"/>
          </rPr>
          <t>Windows User:</t>
        </r>
        <r>
          <rPr>
            <sz val="9"/>
            <color indexed="81"/>
            <rFont val="Tahoma"/>
            <family val="2"/>
          </rPr>
          <t xml:space="preserve">
10/09/2020
9,000/-</t>
        </r>
      </text>
    </comment>
    <comment ref="Q93" authorId="0">
      <text>
        <r>
          <rPr>
            <b/>
            <sz val="9"/>
            <color indexed="81"/>
            <rFont val="Tahoma"/>
            <family val="2"/>
          </rPr>
          <t>Windows User:</t>
        </r>
        <r>
          <rPr>
            <sz val="9"/>
            <color indexed="81"/>
            <rFont val="Tahoma"/>
            <family val="2"/>
          </rPr>
          <t xml:space="preserve">
10/09/2020
9,000/-
19/12/2020
11595
O/fe=6500
Nov/20
paid in Dec/20</t>
        </r>
      </text>
    </comment>
    <comment ref="T93" authorId="0">
      <text>
        <r>
          <rPr>
            <b/>
            <sz val="9"/>
            <color indexed="81"/>
            <rFont val="Tahoma"/>
            <family val="2"/>
          </rPr>
          <t>Windows User:</t>
        </r>
        <r>
          <rPr>
            <sz val="9"/>
            <color indexed="81"/>
            <rFont val="Tahoma"/>
            <family val="2"/>
          </rPr>
          <t xml:space="preserve">
Less 30% in Tuition fee for Oct/20.</t>
        </r>
      </text>
    </comment>
    <comment ref="U93" authorId="0">
      <text>
        <r>
          <rPr>
            <b/>
            <sz val="9"/>
            <color indexed="81"/>
            <rFont val="Tahoma"/>
            <family val="2"/>
          </rPr>
          <t>Windows User:</t>
        </r>
        <r>
          <rPr>
            <sz val="9"/>
            <color indexed="81"/>
            <rFont val="Tahoma"/>
            <family val="2"/>
          </rPr>
          <t xml:space="preserve">
13.10.2020
11594
Oct/20 Less=30%
Others fee due by P.sir</t>
        </r>
      </text>
    </comment>
    <comment ref="V93" authorId="0">
      <text>
        <r>
          <rPr>
            <b/>
            <sz val="9"/>
            <color indexed="81"/>
            <rFont val="Tahoma"/>
            <family val="2"/>
          </rPr>
          <t>Windows User:</t>
        </r>
        <r>
          <rPr>
            <sz val="9"/>
            <color indexed="81"/>
            <rFont val="Tahoma"/>
            <family val="2"/>
          </rPr>
          <t xml:space="preserve">
Less 30% in Tuition fee for Oct/20.</t>
        </r>
      </text>
    </comment>
    <comment ref="W93" authorId="0">
      <text>
        <r>
          <rPr>
            <b/>
            <sz val="9"/>
            <color indexed="81"/>
            <rFont val="Tahoma"/>
            <family val="2"/>
          </rPr>
          <t>Windows User:</t>
        </r>
        <r>
          <rPr>
            <sz val="9"/>
            <color indexed="81"/>
            <rFont val="Tahoma"/>
            <family val="2"/>
          </rPr>
          <t xml:space="preserve">
19/12/2020
11595
O/fe=6500
Nov/20
paid in Dec/20</t>
        </r>
      </text>
    </comment>
    <comment ref="Y93" authorId="0">
      <text>
        <r>
          <rPr>
            <b/>
            <sz val="9"/>
            <color indexed="81"/>
            <rFont val="Tahoma"/>
            <family val="2"/>
          </rPr>
          <t>Windows User:</t>
        </r>
        <r>
          <rPr>
            <sz val="9"/>
            <color indexed="81"/>
            <rFont val="Tahoma"/>
            <family val="2"/>
          </rPr>
          <t xml:space="preserve">
19/12/2020
11595
O/fe=6500
Nov/20
paid in Dec/20</t>
        </r>
      </text>
    </comment>
    <comment ref="AC93" authorId="0">
      <text>
        <r>
          <rPr>
            <b/>
            <sz val="9"/>
            <color indexed="81"/>
            <rFont val="Tahoma"/>
            <family val="2"/>
          </rPr>
          <t>Windows User:</t>
        </r>
        <r>
          <rPr>
            <sz val="9"/>
            <color indexed="81"/>
            <rFont val="Tahoma"/>
            <family val="2"/>
          </rPr>
          <t xml:space="preserve">
10/02/21
11596</t>
        </r>
      </text>
    </comment>
    <comment ref="AK93" authorId="0">
      <text>
        <r>
          <rPr>
            <b/>
            <sz val="9"/>
            <color indexed="81"/>
            <rFont val="Tahoma"/>
            <family val="2"/>
          </rPr>
          <t>Windows User:</t>
        </r>
        <r>
          <rPr>
            <sz val="9"/>
            <color indexed="81"/>
            <rFont val="Tahoma"/>
            <family val="2"/>
          </rPr>
          <t xml:space="preserve">
05/06/21
11597
</t>
        </r>
      </text>
    </comment>
    <comment ref="K94" authorId="0">
      <text>
        <r>
          <rPr>
            <b/>
            <sz val="9"/>
            <color indexed="81"/>
            <rFont val="Tahoma"/>
            <family val="2"/>
          </rPr>
          <t>Windows User:</t>
        </r>
        <r>
          <rPr>
            <sz val="9"/>
            <color indexed="81"/>
            <rFont val="Tahoma"/>
            <family val="2"/>
          </rPr>
          <t xml:space="preserve">
10/09/2020
9,000/-</t>
        </r>
      </text>
    </comment>
    <comment ref="M94" authorId="0">
      <text>
        <r>
          <rPr>
            <b/>
            <sz val="9"/>
            <color indexed="81"/>
            <rFont val="Tahoma"/>
            <family val="2"/>
          </rPr>
          <t>Windows User:</t>
        </r>
        <r>
          <rPr>
            <sz val="9"/>
            <color indexed="81"/>
            <rFont val="Tahoma"/>
            <family val="2"/>
          </rPr>
          <t xml:space="preserve">
10/09/2020
9,000/-</t>
        </r>
      </text>
    </comment>
    <comment ref="O94" authorId="0">
      <text>
        <r>
          <rPr>
            <b/>
            <sz val="9"/>
            <color indexed="81"/>
            <rFont val="Tahoma"/>
            <family val="2"/>
          </rPr>
          <t>Windows User:</t>
        </r>
        <r>
          <rPr>
            <sz val="9"/>
            <color indexed="81"/>
            <rFont val="Tahoma"/>
            <family val="2"/>
          </rPr>
          <t xml:space="preserve">
10/09/2020
9,000/-</t>
        </r>
      </text>
    </comment>
    <comment ref="Q94" authorId="0">
      <text>
        <r>
          <rPr>
            <b/>
            <sz val="9"/>
            <color indexed="81"/>
            <rFont val="Tahoma"/>
            <family val="2"/>
          </rPr>
          <t>Windows User:</t>
        </r>
        <r>
          <rPr>
            <sz val="9"/>
            <color indexed="81"/>
            <rFont val="Tahoma"/>
            <family val="2"/>
          </rPr>
          <t xml:space="preserve">
10/09/2020
9,000/-
26/01/2021
11692
O/fee6500
Nov + Dec/20
Paid in Janu/21</t>
        </r>
      </text>
    </comment>
    <comment ref="T94" authorId="0">
      <text>
        <r>
          <rPr>
            <b/>
            <sz val="9"/>
            <color indexed="81"/>
            <rFont val="Tahoma"/>
            <family val="2"/>
          </rPr>
          <t>Windows User:</t>
        </r>
        <r>
          <rPr>
            <sz val="9"/>
            <color indexed="81"/>
            <rFont val="Tahoma"/>
            <family val="2"/>
          </rPr>
          <t xml:space="preserve">
Less 30% in Tuition fee for Oct/20.</t>
        </r>
      </text>
    </comment>
    <comment ref="U94" authorId="0">
      <text>
        <r>
          <rPr>
            <b/>
            <sz val="9"/>
            <color indexed="81"/>
            <rFont val="Tahoma"/>
            <family val="2"/>
          </rPr>
          <t>Windows User:</t>
        </r>
        <r>
          <rPr>
            <sz val="9"/>
            <color indexed="81"/>
            <rFont val="Tahoma"/>
            <family val="2"/>
          </rPr>
          <t xml:space="preserve">
13.10.2020
11691
Oct/20 Less=30%
Others fee due by P.sir</t>
        </r>
      </text>
    </comment>
    <comment ref="V94" authorId="0">
      <text>
        <r>
          <rPr>
            <b/>
            <sz val="9"/>
            <color indexed="81"/>
            <rFont val="Tahoma"/>
            <family val="2"/>
          </rPr>
          <t>Windows User:</t>
        </r>
        <r>
          <rPr>
            <sz val="9"/>
            <color indexed="81"/>
            <rFont val="Tahoma"/>
            <family val="2"/>
          </rPr>
          <t xml:space="preserve">
Less 30% in Tuition fee for Oct/20.</t>
        </r>
      </text>
    </comment>
    <comment ref="W94" authorId="0">
      <text>
        <r>
          <rPr>
            <b/>
            <sz val="9"/>
            <color indexed="81"/>
            <rFont val="Tahoma"/>
            <family val="2"/>
          </rPr>
          <t>Windows User:</t>
        </r>
        <r>
          <rPr>
            <sz val="9"/>
            <color indexed="81"/>
            <rFont val="Tahoma"/>
            <family val="2"/>
          </rPr>
          <t xml:space="preserve">
26/01/2021
11692
O/fee6500
Nov + Dec/20
Paid in Janu/21</t>
        </r>
      </text>
    </comment>
    <comment ref="Y94" authorId="0">
      <text>
        <r>
          <rPr>
            <b/>
            <sz val="9"/>
            <color indexed="81"/>
            <rFont val="Tahoma"/>
            <family val="2"/>
          </rPr>
          <t>Windows User:</t>
        </r>
        <r>
          <rPr>
            <sz val="9"/>
            <color indexed="81"/>
            <rFont val="Tahoma"/>
            <family val="2"/>
          </rPr>
          <t xml:space="preserve">
26/01/2021
11692
O/fee6500
Nov + Dec/20
Paid in Janu/21</t>
        </r>
      </text>
    </comment>
    <comment ref="AA94" authorId="0">
      <text>
        <r>
          <rPr>
            <b/>
            <sz val="9"/>
            <color indexed="81"/>
            <rFont val="Tahoma"/>
            <family val="2"/>
          </rPr>
          <t>Windows User:</t>
        </r>
        <r>
          <rPr>
            <sz val="9"/>
            <color indexed="81"/>
            <rFont val="Tahoma"/>
            <family val="2"/>
          </rPr>
          <t xml:space="preserve">
26/01/2021
11692
O/fee6500
Nov + Dec/20
Paid in Janu/21</t>
        </r>
      </text>
    </comment>
    <comment ref="AC94" authorId="0">
      <text>
        <r>
          <rPr>
            <b/>
            <sz val="9"/>
            <color indexed="81"/>
            <rFont val="Tahoma"/>
            <family val="2"/>
          </rPr>
          <t>Windows User:</t>
        </r>
        <r>
          <rPr>
            <sz val="9"/>
            <color indexed="81"/>
            <rFont val="Tahoma"/>
            <family val="2"/>
          </rPr>
          <t xml:space="preserve">
10/02/21
11693</t>
        </r>
      </text>
    </comment>
    <comment ref="AK94" authorId="0">
      <text>
        <r>
          <rPr>
            <b/>
            <sz val="9"/>
            <color indexed="81"/>
            <rFont val="Tahoma"/>
            <family val="2"/>
          </rPr>
          <t>Windows User:</t>
        </r>
        <r>
          <rPr>
            <sz val="9"/>
            <color indexed="81"/>
            <rFont val="Tahoma"/>
            <family val="2"/>
          </rPr>
          <t xml:space="preserve">
06/06/21
11694
Up to May/21</t>
        </r>
      </text>
    </comment>
    <comment ref="K95" authorId="0">
      <text>
        <r>
          <rPr>
            <b/>
            <sz val="9"/>
            <color indexed="81"/>
            <rFont val="Tahoma"/>
            <family val="2"/>
          </rPr>
          <t>Windows User:</t>
        </r>
        <r>
          <rPr>
            <sz val="9"/>
            <color indexed="81"/>
            <rFont val="Tahoma"/>
            <family val="2"/>
          </rPr>
          <t xml:space="preserve">
10/09/2020
9,000/-</t>
        </r>
      </text>
    </comment>
    <comment ref="M95" authorId="0">
      <text>
        <r>
          <rPr>
            <b/>
            <sz val="9"/>
            <color indexed="81"/>
            <rFont val="Tahoma"/>
            <family val="2"/>
          </rPr>
          <t>Windows User:</t>
        </r>
        <r>
          <rPr>
            <sz val="9"/>
            <color indexed="81"/>
            <rFont val="Tahoma"/>
            <family val="2"/>
          </rPr>
          <t xml:space="preserve">
10/09/2020
9,000/-</t>
        </r>
      </text>
    </comment>
    <comment ref="O95" authorId="0">
      <text>
        <r>
          <rPr>
            <b/>
            <sz val="9"/>
            <color indexed="81"/>
            <rFont val="Tahoma"/>
            <family val="2"/>
          </rPr>
          <t>Windows User:</t>
        </r>
        <r>
          <rPr>
            <sz val="9"/>
            <color indexed="81"/>
            <rFont val="Tahoma"/>
            <family val="2"/>
          </rPr>
          <t xml:space="preserve">
10/09/2020
9,000/-</t>
        </r>
      </text>
    </comment>
    <comment ref="Q95" authorId="0">
      <text>
        <r>
          <rPr>
            <b/>
            <sz val="9"/>
            <color indexed="81"/>
            <rFont val="Tahoma"/>
            <family val="2"/>
          </rPr>
          <t>Windows User:</t>
        </r>
        <r>
          <rPr>
            <sz val="9"/>
            <color indexed="81"/>
            <rFont val="Tahoma"/>
            <family val="2"/>
          </rPr>
          <t xml:space="preserve">
10/09/2020
9,000/-
12/11/2020
By bkash
O/fee 6500
Paid in Nov.20</t>
        </r>
      </text>
    </comment>
    <comment ref="T95" authorId="0">
      <text>
        <r>
          <rPr>
            <b/>
            <sz val="9"/>
            <color indexed="81"/>
            <rFont val="Tahoma"/>
            <family val="2"/>
          </rPr>
          <t>Windows User:</t>
        </r>
        <r>
          <rPr>
            <sz val="9"/>
            <color indexed="81"/>
            <rFont val="Tahoma"/>
            <family val="2"/>
          </rPr>
          <t xml:space="preserve">
Less 30% in Tuition fee for Oct/20.</t>
        </r>
      </text>
    </comment>
    <comment ref="U95" authorId="0">
      <text>
        <r>
          <rPr>
            <b/>
            <sz val="9"/>
            <color indexed="81"/>
            <rFont val="Tahoma"/>
            <family val="2"/>
          </rPr>
          <t>Windows User:</t>
        </r>
        <r>
          <rPr>
            <sz val="9"/>
            <color indexed="81"/>
            <rFont val="Tahoma"/>
            <family val="2"/>
          </rPr>
          <t xml:space="preserve">
10.10.2020
11715
Oct/20 Less=30%
Others fee due by P.sir</t>
        </r>
      </text>
    </comment>
    <comment ref="V95" authorId="0">
      <text>
        <r>
          <rPr>
            <b/>
            <sz val="9"/>
            <color indexed="81"/>
            <rFont val="Tahoma"/>
            <family val="2"/>
          </rPr>
          <t>Windows User:</t>
        </r>
        <r>
          <rPr>
            <sz val="9"/>
            <color indexed="81"/>
            <rFont val="Tahoma"/>
            <family val="2"/>
          </rPr>
          <t xml:space="preserve">
Less 30% in Tuition fee for Oct/20.</t>
        </r>
      </text>
    </comment>
    <comment ref="W95" authorId="0">
      <text>
        <r>
          <rPr>
            <b/>
            <sz val="9"/>
            <color indexed="81"/>
            <rFont val="Tahoma"/>
            <family val="2"/>
          </rPr>
          <t>Windows User:</t>
        </r>
        <r>
          <rPr>
            <sz val="9"/>
            <color indexed="81"/>
            <rFont val="Tahoma"/>
            <family val="2"/>
          </rPr>
          <t xml:space="preserve">
12/11/2020
By bkash
C-11120  With O/fee
H=2160
T=13280 </t>
        </r>
      </text>
    </comment>
    <comment ref="Y95" authorId="0">
      <text>
        <r>
          <rPr>
            <b/>
            <sz val="9"/>
            <color indexed="81"/>
            <rFont val="Tahoma"/>
            <family val="2"/>
          </rPr>
          <t>Windows User:</t>
        </r>
        <r>
          <rPr>
            <sz val="9"/>
            <color indexed="81"/>
            <rFont val="Tahoma"/>
            <family val="2"/>
          </rPr>
          <t xml:space="preserve">
27/12/2020
By bkash
C=4620
H=2160
Dec/20</t>
        </r>
      </text>
    </comment>
    <comment ref="AA95" authorId="0">
      <text>
        <r>
          <rPr>
            <b/>
            <sz val="9"/>
            <color indexed="81"/>
            <rFont val="Tahoma"/>
            <family val="2"/>
          </rPr>
          <t>Windows User:</t>
        </r>
        <r>
          <rPr>
            <sz val="9"/>
            <color indexed="81"/>
            <rFont val="Tahoma"/>
            <family val="2"/>
          </rPr>
          <t xml:space="preserve">
19/01/021
By bkash
C=3500
H=2160
T=5660
</t>
        </r>
      </text>
    </comment>
    <comment ref="AC95" authorId="0">
      <text>
        <r>
          <rPr>
            <b/>
            <sz val="9"/>
            <color indexed="81"/>
            <rFont val="Tahoma"/>
            <family val="2"/>
          </rPr>
          <t>Windows User:</t>
        </r>
        <r>
          <rPr>
            <sz val="9"/>
            <color indexed="81"/>
            <rFont val="Tahoma"/>
            <family val="2"/>
          </rPr>
          <t xml:space="preserve">
10/02/21
11719</t>
        </r>
      </text>
    </comment>
    <comment ref="AE95" authorId="0">
      <text>
        <r>
          <rPr>
            <b/>
            <sz val="9"/>
            <color indexed="81"/>
            <rFont val="Tahoma"/>
            <family val="2"/>
          </rPr>
          <t>Windows User:</t>
        </r>
        <r>
          <rPr>
            <sz val="9"/>
            <color indexed="81"/>
            <rFont val="Tahoma"/>
            <family val="2"/>
          </rPr>
          <t xml:space="preserve">
16/03/21
By bkash
C=3500
H=2160
T=5660</t>
        </r>
      </text>
    </comment>
    <comment ref="AG95" authorId="0">
      <text>
        <r>
          <rPr>
            <b/>
            <sz val="9"/>
            <color indexed="81"/>
            <rFont val="Tahoma"/>
            <family val="2"/>
          </rPr>
          <t>Windows User:</t>
        </r>
        <r>
          <rPr>
            <sz val="9"/>
            <color indexed="81"/>
            <rFont val="Tahoma"/>
            <family val="2"/>
          </rPr>
          <t xml:space="preserve">
10/04/21
By bkash
C=3500
H=2160
T=5660</t>
        </r>
      </text>
    </comment>
    <comment ref="AI95" authorId="0">
      <text>
        <r>
          <rPr>
            <b/>
            <sz val="9"/>
            <color indexed="81"/>
            <rFont val="Tahoma"/>
            <family val="2"/>
          </rPr>
          <t>Windows User:</t>
        </r>
        <r>
          <rPr>
            <sz val="9"/>
            <color indexed="81"/>
            <rFont val="Tahoma"/>
            <family val="2"/>
          </rPr>
          <t xml:space="preserve">
04/05/21
By bkash
C=6860
H=2160
T=9020</t>
        </r>
      </text>
    </comment>
    <comment ref="AK95" authorId="0">
      <text>
        <r>
          <rPr>
            <b/>
            <sz val="9"/>
            <color indexed="81"/>
            <rFont val="Tahoma"/>
            <family val="2"/>
          </rPr>
          <t>Windows User:</t>
        </r>
        <r>
          <rPr>
            <sz val="9"/>
            <color indexed="81"/>
            <rFont val="Tahoma"/>
            <family val="2"/>
          </rPr>
          <t xml:space="preserve">
03/06/21
11723</t>
        </r>
      </text>
    </comment>
    <comment ref="K96" authorId="0">
      <text>
        <r>
          <rPr>
            <b/>
            <sz val="9"/>
            <color indexed="81"/>
            <rFont val="Tahoma"/>
            <family val="2"/>
          </rPr>
          <t>Windows User:</t>
        </r>
        <r>
          <rPr>
            <sz val="9"/>
            <color indexed="81"/>
            <rFont val="Tahoma"/>
            <family val="2"/>
          </rPr>
          <t xml:space="preserve">
10/09/2020
9,000/-</t>
        </r>
      </text>
    </comment>
    <comment ref="M96" authorId="0">
      <text>
        <r>
          <rPr>
            <b/>
            <sz val="9"/>
            <color indexed="81"/>
            <rFont val="Tahoma"/>
            <family val="2"/>
          </rPr>
          <t>Windows User:</t>
        </r>
        <r>
          <rPr>
            <sz val="9"/>
            <color indexed="81"/>
            <rFont val="Tahoma"/>
            <family val="2"/>
          </rPr>
          <t xml:space="preserve">
10/09/2020
9,000/-</t>
        </r>
      </text>
    </comment>
    <comment ref="O96" authorId="0">
      <text>
        <r>
          <rPr>
            <b/>
            <sz val="9"/>
            <color indexed="81"/>
            <rFont val="Tahoma"/>
            <family val="2"/>
          </rPr>
          <t>Windows User:</t>
        </r>
        <r>
          <rPr>
            <sz val="9"/>
            <color indexed="81"/>
            <rFont val="Tahoma"/>
            <family val="2"/>
          </rPr>
          <t xml:space="preserve">
10/09/2020
9,000/-</t>
        </r>
      </text>
    </comment>
    <comment ref="Q96" authorId="0">
      <text>
        <r>
          <rPr>
            <b/>
            <sz val="9"/>
            <color indexed="81"/>
            <rFont val="Tahoma"/>
            <family val="2"/>
          </rPr>
          <t>Windows User:</t>
        </r>
        <r>
          <rPr>
            <sz val="9"/>
            <color indexed="81"/>
            <rFont val="Tahoma"/>
            <family val="2"/>
          </rPr>
          <t xml:space="preserve">
10/09/2020
9,000/-</t>
        </r>
      </text>
    </comment>
    <comment ref="T96" authorId="0">
      <text>
        <r>
          <rPr>
            <b/>
            <sz val="9"/>
            <color indexed="81"/>
            <rFont val="Tahoma"/>
            <family val="2"/>
          </rPr>
          <t>Windows User:</t>
        </r>
        <r>
          <rPr>
            <sz val="9"/>
            <color indexed="81"/>
            <rFont val="Tahoma"/>
            <family val="2"/>
          </rPr>
          <t xml:space="preserve">
Less 30% in Tuition fee for Oct/20.</t>
        </r>
      </text>
    </comment>
    <comment ref="U96" authorId="0">
      <text>
        <r>
          <rPr>
            <b/>
            <sz val="9"/>
            <color indexed="81"/>
            <rFont val="Tahoma"/>
            <family val="2"/>
          </rPr>
          <t>Windows User:</t>
        </r>
        <r>
          <rPr>
            <sz val="9"/>
            <color indexed="81"/>
            <rFont val="Tahoma"/>
            <family val="2"/>
          </rPr>
          <t xml:space="preserve">
19/01/2021
Oct to Jany/21
paid in Janu/21</t>
        </r>
      </text>
    </comment>
    <comment ref="V96" authorId="0">
      <text>
        <r>
          <rPr>
            <b/>
            <sz val="9"/>
            <color indexed="81"/>
            <rFont val="Tahoma"/>
            <family val="2"/>
          </rPr>
          <t>Windows User:</t>
        </r>
        <r>
          <rPr>
            <sz val="9"/>
            <color indexed="81"/>
            <rFont val="Tahoma"/>
            <family val="2"/>
          </rPr>
          <t xml:space="preserve">
Less 30% in Tuition fee for Oct/20.</t>
        </r>
      </text>
    </comment>
    <comment ref="W96" authorId="0">
      <text>
        <r>
          <rPr>
            <b/>
            <sz val="9"/>
            <color indexed="81"/>
            <rFont val="Tahoma"/>
            <family val="2"/>
          </rPr>
          <t>Windows User:</t>
        </r>
        <r>
          <rPr>
            <sz val="9"/>
            <color indexed="81"/>
            <rFont val="Tahoma"/>
            <family val="2"/>
          </rPr>
          <t xml:space="preserve">
19/01/2021
Oct to Jany/21
paid in Janu/21</t>
        </r>
      </text>
    </comment>
    <comment ref="Y96" authorId="0">
      <text>
        <r>
          <rPr>
            <b/>
            <sz val="9"/>
            <color indexed="81"/>
            <rFont val="Tahoma"/>
            <family val="2"/>
          </rPr>
          <t>Windows User:</t>
        </r>
        <r>
          <rPr>
            <sz val="9"/>
            <color indexed="81"/>
            <rFont val="Tahoma"/>
            <family val="2"/>
          </rPr>
          <t xml:space="preserve">
19/01/2021
Oct to Jany/21
paid in Janu/21</t>
        </r>
      </text>
    </comment>
    <comment ref="AA96" authorId="0">
      <text>
        <r>
          <rPr>
            <b/>
            <sz val="9"/>
            <color indexed="81"/>
            <rFont val="Tahoma"/>
            <family val="2"/>
          </rPr>
          <t>Windows User:</t>
        </r>
        <r>
          <rPr>
            <sz val="9"/>
            <color indexed="81"/>
            <rFont val="Tahoma"/>
            <family val="2"/>
          </rPr>
          <t xml:space="preserve">
19/01/2021
Oct to Jany/21
paid in Janu/21</t>
        </r>
      </text>
    </comment>
    <comment ref="AC96" authorId="0">
      <text>
        <r>
          <rPr>
            <b/>
            <sz val="9"/>
            <color indexed="81"/>
            <rFont val="Tahoma"/>
            <family val="2"/>
          </rPr>
          <t>Windows User:</t>
        </r>
        <r>
          <rPr>
            <sz val="9"/>
            <color indexed="81"/>
            <rFont val="Tahoma"/>
            <family val="2"/>
          </rPr>
          <t xml:space="preserve">
09/02/21
By bkash
C=4550
H=1950
T=6500
Feb/21
24/02/21
By bkash
C=6290
Up to Feb/21 Ok</t>
        </r>
      </text>
    </comment>
    <comment ref="E97"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Less-3,300/-
Meeting 20/10/2020</t>
        </r>
      </text>
    </comment>
    <comment ref="G97" authorId="0">
      <text>
        <r>
          <rPr>
            <b/>
            <sz val="9"/>
            <color indexed="81"/>
            <rFont val="Tahoma"/>
            <family val="2"/>
          </rPr>
          <t>Windows User:</t>
        </r>
        <r>
          <rPr>
            <sz val="9"/>
            <color indexed="81"/>
            <rFont val="Tahoma"/>
            <family val="2"/>
          </rPr>
          <t xml:space="preserve">
T.c Order By
 board  11/02/21
College=17/02/21</t>
        </r>
      </text>
    </comment>
    <comment ref="K97" authorId="0">
      <text>
        <r>
          <rPr>
            <b/>
            <sz val="9"/>
            <color indexed="81"/>
            <rFont val="Tahoma"/>
            <family val="2"/>
          </rPr>
          <t>Windows User:</t>
        </r>
        <r>
          <rPr>
            <sz val="9"/>
            <color indexed="81"/>
            <rFont val="Tahoma"/>
            <family val="2"/>
          </rPr>
          <t xml:space="preserve">
11/09/2020
7,500/-</t>
        </r>
      </text>
    </comment>
    <comment ref="M97" authorId="0">
      <text>
        <r>
          <rPr>
            <b/>
            <sz val="9"/>
            <color indexed="81"/>
            <rFont val="Tahoma"/>
            <family val="2"/>
          </rPr>
          <t>Windows User:</t>
        </r>
        <r>
          <rPr>
            <sz val="9"/>
            <color indexed="81"/>
            <rFont val="Tahoma"/>
            <family val="2"/>
          </rPr>
          <t xml:space="preserve">
11/09/2020
7,500/-</t>
        </r>
      </text>
    </comment>
    <comment ref="O97" authorId="0">
      <text>
        <r>
          <rPr>
            <b/>
            <sz val="9"/>
            <color indexed="81"/>
            <rFont val="Tahoma"/>
            <family val="2"/>
          </rPr>
          <t>Windows User:</t>
        </r>
        <r>
          <rPr>
            <sz val="9"/>
            <color indexed="81"/>
            <rFont val="Tahoma"/>
            <family val="2"/>
          </rPr>
          <t xml:space="preserve">
11/09/2020
7,500/-</t>
        </r>
      </text>
    </comment>
    <comment ref="T97" authorId="0">
      <text>
        <r>
          <rPr>
            <b/>
            <sz val="9"/>
            <color indexed="81"/>
            <rFont val="Tahoma"/>
            <family val="2"/>
          </rPr>
          <t>Windows User:</t>
        </r>
        <r>
          <rPr>
            <sz val="9"/>
            <color indexed="81"/>
            <rFont val="Tahoma"/>
            <family val="2"/>
          </rPr>
          <t xml:space="preserve">
Less 30% in Tuition fee for Oct/20.</t>
        </r>
      </text>
    </comment>
    <comment ref="U97" authorId="0">
      <text>
        <r>
          <rPr>
            <b/>
            <sz val="9"/>
            <color indexed="81"/>
            <rFont val="Tahoma"/>
            <family val="2"/>
          </rPr>
          <t>Windows User:</t>
        </r>
        <r>
          <rPr>
            <sz val="9"/>
            <color indexed="81"/>
            <rFont val="Tahoma"/>
            <family val="2"/>
          </rPr>
          <t xml:space="preserve">
27/01/21
11786
Ot=2310
No=2310
Dec=2310
Janu=310 Due=2000
Paid in Janu/21</t>
        </r>
      </text>
    </comment>
    <comment ref="V97" authorId="0">
      <text>
        <r>
          <rPr>
            <b/>
            <sz val="9"/>
            <color indexed="81"/>
            <rFont val="Tahoma"/>
            <family val="2"/>
          </rPr>
          <t>Windows User:</t>
        </r>
        <r>
          <rPr>
            <sz val="9"/>
            <color indexed="81"/>
            <rFont val="Tahoma"/>
            <family val="2"/>
          </rPr>
          <t xml:space="preserve">
Less 30% in Tuition fee for Oct/20.</t>
        </r>
      </text>
    </comment>
    <comment ref="W97" authorId="0">
      <text>
        <r>
          <rPr>
            <b/>
            <sz val="9"/>
            <color indexed="81"/>
            <rFont val="Tahoma"/>
            <family val="2"/>
          </rPr>
          <t>Windows User:</t>
        </r>
        <r>
          <rPr>
            <sz val="9"/>
            <color indexed="81"/>
            <rFont val="Tahoma"/>
            <family val="2"/>
          </rPr>
          <t xml:space="preserve">
27/01/21
11786
Ot=2310
No=2310
Dec=2310
Janu=310 Due=2000
Paid in Janu/21</t>
        </r>
      </text>
    </comment>
    <comment ref="Y97" authorId="0">
      <text>
        <r>
          <rPr>
            <b/>
            <sz val="9"/>
            <color indexed="81"/>
            <rFont val="Tahoma"/>
            <family val="2"/>
          </rPr>
          <t>Windows User:</t>
        </r>
        <r>
          <rPr>
            <sz val="9"/>
            <color indexed="81"/>
            <rFont val="Tahoma"/>
            <family val="2"/>
          </rPr>
          <t xml:space="preserve">
27/01/21
11786
Ot=2310
No=2310
Dec=2310
Janu=310 Due=2000
Paid in Janu/21</t>
        </r>
      </text>
    </comment>
    <comment ref="AA97" authorId="0">
      <text>
        <r>
          <rPr>
            <b/>
            <sz val="9"/>
            <color indexed="81"/>
            <rFont val="Tahoma"/>
            <family val="2"/>
          </rPr>
          <t>Windows User:</t>
        </r>
        <r>
          <rPr>
            <sz val="9"/>
            <color indexed="81"/>
            <rFont val="Tahoma"/>
            <family val="2"/>
          </rPr>
          <t xml:space="preserve">
27/01/21
11786
Ot=2310
No=2310
Dec=2310
Janu=310 Due=2000
Paid in Janu/21</t>
        </r>
      </text>
    </comment>
    <comment ref="AC97" authorId="0">
      <text>
        <r>
          <rPr>
            <b/>
            <sz val="9"/>
            <color indexed="81"/>
            <rFont val="Tahoma"/>
            <family val="2"/>
          </rPr>
          <t>Windows User:</t>
        </r>
        <r>
          <rPr>
            <sz val="9"/>
            <color indexed="81"/>
            <rFont val="Tahoma"/>
            <family val="2"/>
          </rPr>
          <t xml:space="preserve">
17/02/21
11788
T/c
11/02/21</t>
        </r>
      </text>
    </comment>
    <comment ref="G98"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t>
        </r>
      </text>
    </comment>
    <comment ref="K98" authorId="0">
      <text>
        <r>
          <rPr>
            <b/>
            <sz val="9"/>
            <color indexed="81"/>
            <rFont val="Tahoma"/>
            <family val="2"/>
          </rPr>
          <t>Windows User:</t>
        </r>
        <r>
          <rPr>
            <sz val="9"/>
            <color indexed="81"/>
            <rFont val="Tahoma"/>
            <family val="2"/>
          </rPr>
          <t xml:space="preserve">
12/09/2020
15,500/-</t>
        </r>
      </text>
    </comment>
    <comment ref="M98" authorId="0">
      <text>
        <r>
          <rPr>
            <b/>
            <sz val="9"/>
            <color indexed="81"/>
            <rFont val="Tahoma"/>
            <family val="2"/>
          </rPr>
          <t>Windows User:</t>
        </r>
        <r>
          <rPr>
            <sz val="9"/>
            <color indexed="81"/>
            <rFont val="Tahoma"/>
            <family val="2"/>
          </rPr>
          <t xml:space="preserve">
12/09/2020
15,500/-</t>
        </r>
      </text>
    </comment>
    <comment ref="O98" authorId="0">
      <text>
        <r>
          <rPr>
            <b/>
            <sz val="9"/>
            <color indexed="81"/>
            <rFont val="Tahoma"/>
            <family val="2"/>
          </rPr>
          <t>Windows User:</t>
        </r>
        <r>
          <rPr>
            <sz val="9"/>
            <color indexed="81"/>
            <rFont val="Tahoma"/>
            <family val="2"/>
          </rPr>
          <t xml:space="preserve">
12/09/2020
15,500/-</t>
        </r>
      </text>
    </comment>
    <comment ref="Q98" authorId="0">
      <text>
        <r>
          <rPr>
            <b/>
            <sz val="9"/>
            <color indexed="81"/>
            <rFont val="Tahoma"/>
            <family val="2"/>
          </rPr>
          <t>Windows User:</t>
        </r>
        <r>
          <rPr>
            <sz val="9"/>
            <color indexed="81"/>
            <rFont val="Tahoma"/>
            <family val="2"/>
          </rPr>
          <t xml:space="preserve">
12/09/2020
15,500/-</t>
        </r>
      </text>
    </comment>
    <comment ref="T98" authorId="0">
      <text>
        <r>
          <rPr>
            <b/>
            <sz val="9"/>
            <color indexed="81"/>
            <rFont val="Tahoma"/>
            <family val="2"/>
          </rPr>
          <t>Windows User:</t>
        </r>
        <r>
          <rPr>
            <sz val="9"/>
            <color indexed="81"/>
            <rFont val="Tahoma"/>
            <family val="2"/>
          </rPr>
          <t xml:space="preserve">
Less 30% in Tuition fee for Oct/20.</t>
        </r>
      </text>
    </comment>
    <comment ref="U98" authorId="0">
      <text>
        <r>
          <rPr>
            <b/>
            <sz val="9"/>
            <color indexed="81"/>
            <rFont val="Tahoma"/>
            <family val="2"/>
          </rPr>
          <t>Windows User:</t>
        </r>
        <r>
          <rPr>
            <sz val="9"/>
            <color indexed="81"/>
            <rFont val="Tahoma"/>
            <family val="2"/>
          </rPr>
          <t xml:space="preserve">
26/11/2020
54925
Oct + Nov/20
Paid in Nov/20</t>
        </r>
      </text>
    </comment>
    <comment ref="V98" authorId="0">
      <text>
        <r>
          <rPr>
            <b/>
            <sz val="9"/>
            <color indexed="81"/>
            <rFont val="Tahoma"/>
            <family val="2"/>
          </rPr>
          <t>Windows User:</t>
        </r>
        <r>
          <rPr>
            <sz val="9"/>
            <color indexed="81"/>
            <rFont val="Tahoma"/>
            <family val="2"/>
          </rPr>
          <t xml:space="preserve">
Less 30% in Tuition fee for Oct/20.</t>
        </r>
      </text>
    </comment>
    <comment ref="W98" authorId="0">
      <text>
        <r>
          <rPr>
            <b/>
            <sz val="9"/>
            <color indexed="81"/>
            <rFont val="Tahoma"/>
            <family val="2"/>
          </rPr>
          <t>Windows User:</t>
        </r>
        <r>
          <rPr>
            <sz val="9"/>
            <color indexed="81"/>
            <rFont val="Tahoma"/>
            <family val="2"/>
          </rPr>
          <t xml:space="preserve">
26/11/2020
54925
Oct + Nov/20</t>
        </r>
      </text>
    </comment>
    <comment ref="Y98" authorId="0">
      <text>
        <r>
          <rPr>
            <b/>
            <sz val="9"/>
            <color indexed="81"/>
            <rFont val="Tahoma"/>
            <family val="2"/>
          </rPr>
          <t>Windows User:</t>
        </r>
        <r>
          <rPr>
            <sz val="9"/>
            <color indexed="81"/>
            <rFont val="Tahoma"/>
            <family val="2"/>
          </rPr>
          <t xml:space="preserve">
09/01/21
11810
Dec + Janu/21
Paid in Jnu/21</t>
        </r>
      </text>
    </comment>
    <comment ref="AA98" authorId="0">
      <text>
        <r>
          <rPr>
            <b/>
            <sz val="9"/>
            <color indexed="81"/>
            <rFont val="Tahoma"/>
            <family val="2"/>
          </rPr>
          <t>Windows User:</t>
        </r>
        <r>
          <rPr>
            <sz val="9"/>
            <color indexed="81"/>
            <rFont val="Tahoma"/>
            <family val="2"/>
          </rPr>
          <t xml:space="preserve">
09/01/21
11810
Dec + Janu/21
Paid in Jnu/21</t>
        </r>
      </text>
    </comment>
    <comment ref="AE98" authorId="0">
      <text>
        <r>
          <rPr>
            <b/>
            <sz val="9"/>
            <color indexed="81"/>
            <rFont val="Tahoma"/>
            <family val="2"/>
          </rPr>
          <t>Windows User:</t>
        </r>
        <r>
          <rPr>
            <sz val="9"/>
            <color indexed="81"/>
            <rFont val="Tahoma"/>
            <family val="2"/>
          </rPr>
          <t xml:space="preserve">
20/03/2021
11811
Feb + March/21</t>
        </r>
      </text>
    </comment>
    <comment ref="AI98" authorId="0">
      <text>
        <r>
          <rPr>
            <b/>
            <sz val="9"/>
            <color indexed="81"/>
            <rFont val="Tahoma"/>
            <family val="2"/>
          </rPr>
          <t>Windows User:</t>
        </r>
        <r>
          <rPr>
            <sz val="9"/>
            <color indexed="81"/>
            <rFont val="Tahoma"/>
            <family val="2"/>
          </rPr>
          <t xml:space="preserve">
01/05/21
11812
April + may/21</t>
        </r>
      </text>
    </comment>
    <comment ref="AK98" authorId="0">
      <text>
        <r>
          <rPr>
            <b/>
            <sz val="9"/>
            <color indexed="81"/>
            <rFont val="Tahoma"/>
            <family val="2"/>
          </rPr>
          <t>Windows User:</t>
        </r>
        <r>
          <rPr>
            <sz val="9"/>
            <color indexed="81"/>
            <rFont val="Tahoma"/>
            <family val="2"/>
          </rPr>
          <t xml:space="preserve">
06/06/21
11813</t>
        </r>
      </text>
    </comment>
    <comment ref="K99" authorId="0">
      <text>
        <r>
          <rPr>
            <b/>
            <sz val="9"/>
            <color indexed="81"/>
            <rFont val="Tahoma"/>
            <family val="2"/>
          </rPr>
          <t>Windows User:</t>
        </r>
        <r>
          <rPr>
            <sz val="9"/>
            <color indexed="81"/>
            <rFont val="Tahoma"/>
            <family val="2"/>
          </rPr>
          <t xml:space="preserve">
12/09/2020
7,500/-</t>
        </r>
      </text>
    </comment>
    <comment ref="M99" authorId="0">
      <text>
        <r>
          <rPr>
            <b/>
            <sz val="9"/>
            <color indexed="81"/>
            <rFont val="Tahoma"/>
            <family val="2"/>
          </rPr>
          <t>Windows User:</t>
        </r>
        <r>
          <rPr>
            <sz val="9"/>
            <color indexed="81"/>
            <rFont val="Tahoma"/>
            <family val="2"/>
          </rPr>
          <t xml:space="preserve">
12/09/2020
7,500/-</t>
        </r>
      </text>
    </comment>
    <comment ref="O99" authorId="0">
      <text>
        <r>
          <rPr>
            <b/>
            <sz val="9"/>
            <color indexed="81"/>
            <rFont val="Tahoma"/>
            <family val="2"/>
          </rPr>
          <t>Windows User:</t>
        </r>
        <r>
          <rPr>
            <sz val="9"/>
            <color indexed="81"/>
            <rFont val="Tahoma"/>
            <family val="2"/>
          </rPr>
          <t xml:space="preserve">
12/09/2020
7,500/-</t>
        </r>
      </text>
    </comment>
    <comment ref="T99" authorId="0">
      <text>
        <r>
          <rPr>
            <b/>
            <sz val="9"/>
            <color indexed="81"/>
            <rFont val="Tahoma"/>
            <family val="2"/>
          </rPr>
          <t>Windows User:</t>
        </r>
        <r>
          <rPr>
            <sz val="9"/>
            <color indexed="81"/>
            <rFont val="Tahoma"/>
            <family val="2"/>
          </rPr>
          <t xml:space="preserve">
Less 30% in Tuition fee for Oct/20.</t>
        </r>
      </text>
    </comment>
    <comment ref="U99" authorId="0">
      <text>
        <r>
          <rPr>
            <b/>
            <sz val="9"/>
            <color indexed="81"/>
            <rFont val="Tahoma"/>
            <family val="2"/>
          </rPr>
          <t>Windows User:</t>
        </r>
        <r>
          <rPr>
            <sz val="9"/>
            <color indexed="81"/>
            <rFont val="Tahoma"/>
            <family val="2"/>
          </rPr>
          <t xml:space="preserve">
11.10.2020
11882
Oct/20 (Less=30%)
Others fee due by P.sir</t>
        </r>
      </text>
    </comment>
    <comment ref="V99" authorId="0">
      <text>
        <r>
          <rPr>
            <b/>
            <sz val="9"/>
            <color indexed="81"/>
            <rFont val="Tahoma"/>
            <family val="2"/>
          </rPr>
          <t>Windows User:</t>
        </r>
        <r>
          <rPr>
            <sz val="9"/>
            <color indexed="81"/>
            <rFont val="Tahoma"/>
            <family val="2"/>
          </rPr>
          <t xml:space="preserve">
Less 30% in Tuition fee for Oct/20.</t>
        </r>
      </text>
    </comment>
    <comment ref="W99" authorId="0">
      <text>
        <r>
          <rPr>
            <b/>
            <sz val="9"/>
            <color indexed="81"/>
            <rFont val="Tahoma"/>
            <family val="2"/>
          </rPr>
          <t>Windows User:</t>
        </r>
        <r>
          <rPr>
            <sz val="9"/>
            <color indexed="81"/>
            <rFont val="Tahoma"/>
            <family val="2"/>
          </rPr>
          <t xml:space="preserve">
08/11/2020
11883</t>
        </r>
      </text>
    </comment>
    <comment ref="Y99" authorId="0">
      <text>
        <r>
          <rPr>
            <b/>
            <sz val="9"/>
            <color indexed="81"/>
            <rFont val="Tahoma"/>
            <family val="2"/>
          </rPr>
          <t>Windows User:</t>
        </r>
        <r>
          <rPr>
            <sz val="9"/>
            <color indexed="81"/>
            <rFont val="Tahoma"/>
            <family val="2"/>
          </rPr>
          <t xml:space="preserve">
08/12/2020
11884
</t>
        </r>
      </text>
    </comment>
    <comment ref="AA99" authorId="0">
      <text>
        <r>
          <rPr>
            <b/>
            <sz val="9"/>
            <color indexed="81"/>
            <rFont val="Tahoma"/>
            <family val="2"/>
          </rPr>
          <t>Windows User:</t>
        </r>
        <r>
          <rPr>
            <sz val="9"/>
            <color indexed="81"/>
            <rFont val="Tahoma"/>
            <family val="2"/>
          </rPr>
          <t xml:space="preserve">
13/01/2021
11885
</t>
        </r>
      </text>
    </comment>
    <comment ref="AC99" authorId="0">
      <text>
        <r>
          <rPr>
            <b/>
            <sz val="9"/>
            <color indexed="81"/>
            <rFont val="Tahoma"/>
            <family val="2"/>
          </rPr>
          <t>Windows User:</t>
        </r>
        <r>
          <rPr>
            <sz val="9"/>
            <color indexed="81"/>
            <rFont val="Tahoma"/>
            <family val="2"/>
          </rPr>
          <t xml:space="preserve">
10/02/21
11886</t>
        </r>
      </text>
    </comment>
    <comment ref="AE99" authorId="0">
      <text>
        <r>
          <rPr>
            <b/>
            <sz val="9"/>
            <color indexed="81"/>
            <rFont val="Tahoma"/>
            <family val="2"/>
          </rPr>
          <t>Windows User:</t>
        </r>
        <r>
          <rPr>
            <sz val="9"/>
            <color indexed="81"/>
            <rFont val="Tahoma"/>
            <family val="2"/>
          </rPr>
          <t xml:space="preserve">
18/03/2021
11887
</t>
        </r>
      </text>
    </comment>
    <comment ref="AG99" authorId="0">
      <text>
        <r>
          <rPr>
            <b/>
            <sz val="9"/>
            <color indexed="81"/>
            <rFont val="Tahoma"/>
            <family val="2"/>
          </rPr>
          <t>Windows User:</t>
        </r>
        <r>
          <rPr>
            <sz val="9"/>
            <color indexed="81"/>
            <rFont val="Tahoma"/>
            <family val="2"/>
          </rPr>
          <t xml:space="preserve">
10/04/021
11886
</t>
        </r>
      </text>
    </comment>
    <comment ref="AI99" authorId="0">
      <text>
        <r>
          <rPr>
            <b/>
            <sz val="9"/>
            <color indexed="81"/>
            <rFont val="Tahoma"/>
            <family val="2"/>
          </rPr>
          <t>Windows User:</t>
        </r>
        <r>
          <rPr>
            <sz val="9"/>
            <color indexed="81"/>
            <rFont val="Tahoma"/>
            <family val="2"/>
          </rPr>
          <t xml:space="preserve">
30/05/21
11889
</t>
        </r>
      </text>
    </comment>
    <comment ref="K100" authorId="0">
      <text>
        <r>
          <rPr>
            <b/>
            <sz val="9"/>
            <color indexed="81"/>
            <rFont val="Tahoma"/>
            <family val="2"/>
          </rPr>
          <t>Windows User:</t>
        </r>
        <r>
          <rPr>
            <sz val="9"/>
            <color indexed="81"/>
            <rFont val="Tahoma"/>
            <family val="2"/>
          </rPr>
          <t xml:space="preserve">
12/09/2020
7,500/-</t>
        </r>
      </text>
    </comment>
    <comment ref="M100" authorId="0">
      <text>
        <r>
          <rPr>
            <b/>
            <sz val="9"/>
            <color indexed="81"/>
            <rFont val="Tahoma"/>
            <family val="2"/>
          </rPr>
          <t>Windows User:</t>
        </r>
        <r>
          <rPr>
            <sz val="9"/>
            <color indexed="81"/>
            <rFont val="Tahoma"/>
            <family val="2"/>
          </rPr>
          <t xml:space="preserve">
12/09/2020
7,500/-</t>
        </r>
      </text>
    </comment>
    <comment ref="O100" authorId="0">
      <text>
        <r>
          <rPr>
            <b/>
            <sz val="9"/>
            <color indexed="81"/>
            <rFont val="Tahoma"/>
            <family val="2"/>
          </rPr>
          <t>Windows User:</t>
        </r>
        <r>
          <rPr>
            <sz val="9"/>
            <color indexed="81"/>
            <rFont val="Tahoma"/>
            <family val="2"/>
          </rPr>
          <t xml:space="preserve">
12/09/2020
7,500/-</t>
        </r>
      </text>
    </comment>
    <comment ref="Q100" authorId="0">
      <text>
        <r>
          <rPr>
            <b/>
            <sz val="9"/>
            <color indexed="81"/>
            <rFont val="Tahoma"/>
            <family val="2"/>
          </rPr>
          <t>Windows User:</t>
        </r>
        <r>
          <rPr>
            <sz val="9"/>
            <color indexed="81"/>
            <rFont val="Tahoma"/>
            <family val="2"/>
          </rPr>
          <t xml:space="preserve">
26/01/21
11906
O/fee=8000
Oct + Nov/20
Paid in Janu/21</t>
        </r>
      </text>
    </comment>
    <comment ref="T100" authorId="0">
      <text>
        <r>
          <rPr>
            <b/>
            <sz val="9"/>
            <color indexed="81"/>
            <rFont val="Tahoma"/>
            <family val="2"/>
          </rPr>
          <t>Windows User:</t>
        </r>
        <r>
          <rPr>
            <sz val="9"/>
            <color indexed="81"/>
            <rFont val="Tahoma"/>
            <family val="2"/>
          </rPr>
          <t xml:space="preserve">
Less 30% in Tuition fee for Oct/20.</t>
        </r>
      </text>
    </comment>
    <comment ref="U100" authorId="0">
      <text>
        <r>
          <rPr>
            <b/>
            <sz val="9"/>
            <color indexed="81"/>
            <rFont val="Tahoma"/>
            <family val="2"/>
          </rPr>
          <t>Windows User:</t>
        </r>
        <r>
          <rPr>
            <sz val="9"/>
            <color indexed="81"/>
            <rFont val="Tahoma"/>
            <family val="2"/>
          </rPr>
          <t xml:space="preserve">
26/01/21
11906
O/fee=8000
Oct + Nov/20
Paid in Janu/21</t>
        </r>
      </text>
    </comment>
    <comment ref="V100" authorId="0">
      <text>
        <r>
          <rPr>
            <b/>
            <sz val="9"/>
            <color indexed="81"/>
            <rFont val="Tahoma"/>
            <family val="2"/>
          </rPr>
          <t>Windows User:</t>
        </r>
        <r>
          <rPr>
            <sz val="9"/>
            <color indexed="81"/>
            <rFont val="Tahoma"/>
            <family val="2"/>
          </rPr>
          <t xml:space="preserve">
Less 30% in Tuition fee for Oct/20.</t>
        </r>
      </text>
    </comment>
    <comment ref="W100" authorId="0">
      <text>
        <r>
          <rPr>
            <b/>
            <sz val="9"/>
            <color indexed="81"/>
            <rFont val="Tahoma"/>
            <family val="2"/>
          </rPr>
          <t>Windows User:</t>
        </r>
        <r>
          <rPr>
            <sz val="9"/>
            <color indexed="81"/>
            <rFont val="Tahoma"/>
            <family val="2"/>
          </rPr>
          <t xml:space="preserve">
26/01/21
11906
O/fee=8000
Oct + Nov/20
Paid in Janu/21</t>
        </r>
      </text>
    </comment>
    <comment ref="AA100" authorId="0">
      <text>
        <r>
          <rPr>
            <b/>
            <sz val="9"/>
            <color indexed="81"/>
            <rFont val="Tahoma"/>
            <family val="2"/>
          </rPr>
          <t>Windows User:</t>
        </r>
        <r>
          <rPr>
            <sz val="9"/>
            <color indexed="81"/>
            <rFont val="Tahoma"/>
            <family val="2"/>
          </rPr>
          <t xml:space="preserve">
26/01/21
11906
O/fee=8000
Oct + Nov/20
Paid in Janu/21</t>
        </r>
      </text>
    </comment>
    <comment ref="AK100" authorId="0">
      <text>
        <r>
          <rPr>
            <b/>
            <sz val="9"/>
            <color indexed="81"/>
            <rFont val="Tahoma"/>
            <family val="2"/>
          </rPr>
          <t>Windows User:</t>
        </r>
        <r>
          <rPr>
            <sz val="9"/>
            <color indexed="81"/>
            <rFont val="Tahoma"/>
            <family val="2"/>
          </rPr>
          <t xml:space="preserve">
05/06/21
11907
Up  to Feb/21</t>
        </r>
      </text>
    </comment>
    <comment ref="K101" authorId="0">
      <text>
        <r>
          <rPr>
            <b/>
            <sz val="9"/>
            <color indexed="81"/>
            <rFont val="Tahoma"/>
            <family val="2"/>
          </rPr>
          <t>Windows User:</t>
        </r>
        <r>
          <rPr>
            <sz val="9"/>
            <color indexed="81"/>
            <rFont val="Tahoma"/>
            <family val="2"/>
          </rPr>
          <t xml:space="preserve">
12/09/2020
7,500/-</t>
        </r>
      </text>
    </comment>
    <comment ref="M101" authorId="0">
      <text>
        <r>
          <rPr>
            <b/>
            <sz val="9"/>
            <color indexed="81"/>
            <rFont val="Tahoma"/>
            <family val="2"/>
          </rPr>
          <t>Windows User:</t>
        </r>
        <r>
          <rPr>
            <sz val="9"/>
            <color indexed="81"/>
            <rFont val="Tahoma"/>
            <family val="2"/>
          </rPr>
          <t xml:space="preserve">
12/09/2020
7,500/-</t>
        </r>
      </text>
    </comment>
    <comment ref="O101" authorId="0">
      <text>
        <r>
          <rPr>
            <b/>
            <sz val="9"/>
            <color indexed="81"/>
            <rFont val="Tahoma"/>
            <family val="2"/>
          </rPr>
          <t>Windows User:</t>
        </r>
        <r>
          <rPr>
            <sz val="9"/>
            <color indexed="81"/>
            <rFont val="Tahoma"/>
            <family val="2"/>
          </rPr>
          <t xml:space="preserve">
12/09/2020
7,500/-</t>
        </r>
      </text>
    </comment>
    <comment ref="Q101" authorId="0">
      <text>
        <r>
          <rPr>
            <b/>
            <sz val="9"/>
            <color indexed="81"/>
            <rFont val="Tahoma"/>
            <family val="2"/>
          </rPr>
          <t>Windows User:</t>
        </r>
        <r>
          <rPr>
            <sz val="9"/>
            <color indexed="81"/>
            <rFont val="Tahoma"/>
            <family val="2"/>
          </rPr>
          <t xml:space="preserve">
270/1/21
11930
O/fee=8000
Oct to Janu/21
Paid in Janu/21</t>
        </r>
      </text>
    </comment>
    <comment ref="T101" authorId="0">
      <text>
        <r>
          <rPr>
            <b/>
            <sz val="9"/>
            <color indexed="81"/>
            <rFont val="Tahoma"/>
            <family val="2"/>
          </rPr>
          <t>Windows User:</t>
        </r>
        <r>
          <rPr>
            <sz val="9"/>
            <color indexed="81"/>
            <rFont val="Tahoma"/>
            <family val="2"/>
          </rPr>
          <t xml:space="preserve">
Less 30% in Tuition fee for Oct/20.</t>
        </r>
      </text>
    </comment>
    <comment ref="U101" authorId="0">
      <text>
        <r>
          <rPr>
            <b/>
            <sz val="9"/>
            <color indexed="81"/>
            <rFont val="Tahoma"/>
            <family val="2"/>
          </rPr>
          <t>Windows User:</t>
        </r>
        <r>
          <rPr>
            <sz val="9"/>
            <color indexed="81"/>
            <rFont val="Tahoma"/>
            <family val="2"/>
          </rPr>
          <t xml:space="preserve">
270/1/21
11930
O/fee=8000
Oct to Janu/21
Paid in Janu/21</t>
        </r>
      </text>
    </comment>
    <comment ref="V101" authorId="0">
      <text>
        <r>
          <rPr>
            <b/>
            <sz val="9"/>
            <color indexed="81"/>
            <rFont val="Tahoma"/>
            <family val="2"/>
          </rPr>
          <t>Windows User:</t>
        </r>
        <r>
          <rPr>
            <sz val="9"/>
            <color indexed="81"/>
            <rFont val="Tahoma"/>
            <family val="2"/>
          </rPr>
          <t xml:space="preserve">
Less 30% in Tuition fee for Oct/20.</t>
        </r>
      </text>
    </comment>
    <comment ref="W101" authorId="0">
      <text>
        <r>
          <rPr>
            <b/>
            <sz val="9"/>
            <color indexed="81"/>
            <rFont val="Tahoma"/>
            <family val="2"/>
          </rPr>
          <t>Windows User:</t>
        </r>
        <r>
          <rPr>
            <sz val="9"/>
            <color indexed="81"/>
            <rFont val="Tahoma"/>
            <family val="2"/>
          </rPr>
          <t xml:space="preserve">
270/1/21
11930
O/fee=8000
Oct to Janu/21
Paid in Janu/21</t>
        </r>
      </text>
    </comment>
    <comment ref="Y101" authorId="0">
      <text>
        <r>
          <rPr>
            <b/>
            <sz val="9"/>
            <color indexed="81"/>
            <rFont val="Tahoma"/>
            <family val="2"/>
          </rPr>
          <t>Windows User:</t>
        </r>
        <r>
          <rPr>
            <sz val="9"/>
            <color indexed="81"/>
            <rFont val="Tahoma"/>
            <family val="2"/>
          </rPr>
          <t xml:space="preserve">
270/1/21
11930
O/fee=8000
Oct to Janu/21
Paid in Janu/21</t>
        </r>
      </text>
    </comment>
    <comment ref="AA101" authorId="0">
      <text>
        <r>
          <rPr>
            <b/>
            <sz val="9"/>
            <color indexed="81"/>
            <rFont val="Tahoma"/>
            <family val="2"/>
          </rPr>
          <t>Windows User:</t>
        </r>
        <r>
          <rPr>
            <sz val="9"/>
            <color indexed="81"/>
            <rFont val="Tahoma"/>
            <family val="2"/>
          </rPr>
          <t xml:space="preserve">
270/1/21
11930
O/fee=8000
Oct to Janu/21
Paid in Janu/21</t>
        </r>
      </text>
    </comment>
    <comment ref="AK101" authorId="0">
      <text>
        <r>
          <rPr>
            <b/>
            <sz val="9"/>
            <color indexed="81"/>
            <rFont val="Tahoma"/>
            <family val="2"/>
          </rPr>
          <t>Windows User:</t>
        </r>
        <r>
          <rPr>
            <sz val="9"/>
            <color indexed="81"/>
            <rFont val="Tahoma"/>
            <family val="2"/>
          </rPr>
          <t xml:space="preserve">
03/06/21
11931
Up to June/21</t>
        </r>
      </text>
    </comment>
    <comment ref="B102" authorId="0">
      <text>
        <r>
          <rPr>
            <b/>
            <sz val="9"/>
            <color indexed="81"/>
            <rFont val="Tahoma"/>
            <family val="2"/>
          </rPr>
          <t>Windows User:</t>
        </r>
        <r>
          <rPr>
            <sz val="9"/>
            <color indexed="81"/>
            <rFont val="Tahoma"/>
            <family val="2"/>
          </rPr>
          <t xml:space="preserve">
May Be 50%
By Mannan Sin
Moukhik Order Mukul Sir</t>
        </r>
      </text>
    </comment>
    <comment ref="K102" authorId="0">
      <text>
        <r>
          <rPr>
            <b/>
            <sz val="9"/>
            <color indexed="81"/>
            <rFont val="Tahoma"/>
            <family val="2"/>
          </rPr>
          <t>Windows User:</t>
        </r>
        <r>
          <rPr>
            <sz val="9"/>
            <color indexed="81"/>
            <rFont val="Tahoma"/>
            <family val="2"/>
          </rPr>
          <t xml:space="preserve">
12/09/2020
7,500/-</t>
        </r>
      </text>
    </comment>
    <comment ref="M102" authorId="0">
      <text>
        <r>
          <rPr>
            <b/>
            <sz val="9"/>
            <color indexed="81"/>
            <rFont val="Tahoma"/>
            <family val="2"/>
          </rPr>
          <t>Windows User:</t>
        </r>
        <r>
          <rPr>
            <sz val="9"/>
            <color indexed="81"/>
            <rFont val="Tahoma"/>
            <family val="2"/>
          </rPr>
          <t xml:space="preserve">
12/09/2020
7,500/-</t>
        </r>
      </text>
    </comment>
    <comment ref="O102" authorId="0">
      <text>
        <r>
          <rPr>
            <b/>
            <sz val="9"/>
            <color indexed="81"/>
            <rFont val="Tahoma"/>
            <family val="2"/>
          </rPr>
          <t>Windows User:</t>
        </r>
        <r>
          <rPr>
            <sz val="9"/>
            <color indexed="81"/>
            <rFont val="Tahoma"/>
            <family val="2"/>
          </rPr>
          <t xml:space="preserve">
12/09/2020
7,500/-</t>
        </r>
      </text>
    </comment>
    <comment ref="Q102" authorId="0">
      <text>
        <r>
          <rPr>
            <b/>
            <sz val="9"/>
            <color indexed="81"/>
            <rFont val="Tahoma"/>
            <family val="2"/>
          </rPr>
          <t>Windows User:</t>
        </r>
        <r>
          <rPr>
            <sz val="9"/>
            <color indexed="81"/>
            <rFont val="Tahoma"/>
            <family val="2"/>
          </rPr>
          <t xml:space="preserve">
25/01/21
11043
Oct + nov/20
O/fee=4380
Paid in janu/21</t>
        </r>
      </text>
    </comment>
    <comment ref="T102" authorId="0">
      <text>
        <r>
          <rPr>
            <b/>
            <sz val="9"/>
            <color indexed="81"/>
            <rFont val="Tahoma"/>
            <family val="2"/>
          </rPr>
          <t>Windows User:</t>
        </r>
        <r>
          <rPr>
            <sz val="9"/>
            <color indexed="81"/>
            <rFont val="Tahoma"/>
            <family val="2"/>
          </rPr>
          <t xml:space="preserve">
Less 30% in Tuition fee for Oct/20.</t>
        </r>
      </text>
    </comment>
    <comment ref="U102" authorId="0">
      <text>
        <r>
          <rPr>
            <b/>
            <sz val="9"/>
            <color indexed="81"/>
            <rFont val="Tahoma"/>
            <family val="2"/>
          </rPr>
          <t>Windows User:</t>
        </r>
        <r>
          <rPr>
            <sz val="9"/>
            <color indexed="81"/>
            <rFont val="Tahoma"/>
            <family val="2"/>
          </rPr>
          <t xml:space="preserve">
10.10.2020
Bkash=4,620/-</t>
        </r>
      </text>
    </comment>
    <comment ref="V102" authorId="0">
      <text>
        <r>
          <rPr>
            <b/>
            <sz val="9"/>
            <color indexed="81"/>
            <rFont val="Tahoma"/>
            <family val="2"/>
          </rPr>
          <t>Windows User:</t>
        </r>
        <r>
          <rPr>
            <sz val="9"/>
            <color indexed="81"/>
            <rFont val="Tahoma"/>
            <family val="2"/>
          </rPr>
          <t xml:space="preserve">
Less 30% in Tuition fee for Oct/20.</t>
        </r>
      </text>
    </comment>
    <comment ref="W102" authorId="0">
      <text>
        <r>
          <rPr>
            <b/>
            <sz val="9"/>
            <color indexed="81"/>
            <rFont val="Tahoma"/>
            <family val="2"/>
          </rPr>
          <t>Windows User:</t>
        </r>
        <r>
          <rPr>
            <sz val="9"/>
            <color indexed="81"/>
            <rFont val="Tahoma"/>
            <family val="2"/>
          </rPr>
          <t xml:space="preserve">
25/01/21
11043
Oct + nov/20
Paid in janu/21</t>
        </r>
      </text>
    </comment>
    <comment ref="AA102" authorId="0">
      <text>
        <r>
          <rPr>
            <b/>
            <sz val="9"/>
            <color indexed="81"/>
            <rFont val="Tahoma"/>
            <family val="2"/>
          </rPr>
          <t>Windows User:</t>
        </r>
        <r>
          <rPr>
            <sz val="9"/>
            <color indexed="81"/>
            <rFont val="Tahoma"/>
            <family val="2"/>
          </rPr>
          <t xml:space="preserve">
25/01/21
11043
Oct + nov/20
O/fee=4380
Paid in janu/21</t>
        </r>
      </text>
    </comment>
    <comment ref="AK102" authorId="0">
      <text>
        <r>
          <rPr>
            <b/>
            <sz val="9"/>
            <color indexed="81"/>
            <rFont val="Tahoma"/>
            <family val="2"/>
          </rPr>
          <t>Windows User:</t>
        </r>
        <r>
          <rPr>
            <sz val="9"/>
            <color indexed="81"/>
            <rFont val="Tahoma"/>
            <family val="2"/>
          </rPr>
          <t xml:space="preserve">
03/06/21
11044
Dec/20 to Feb/21
O/Fee=3620/-
T=10550/-</t>
        </r>
      </text>
    </comment>
    <comment ref="G103" authorId="0">
      <text>
        <r>
          <rPr>
            <b/>
            <sz val="9"/>
            <color indexed="81"/>
            <rFont val="Tahoma"/>
            <family val="2"/>
          </rPr>
          <t>Windows User:</t>
        </r>
        <r>
          <rPr>
            <sz val="9"/>
            <color indexed="81"/>
            <rFont val="Tahoma"/>
            <family val="2"/>
          </rPr>
          <t xml:space="preserve">
17/10/2020
Cash Return-7,000/-
24/11/2020
Receive Mother</t>
        </r>
      </text>
    </comment>
    <comment ref="K103" authorId="0">
      <text>
        <r>
          <rPr>
            <b/>
            <sz val="9"/>
            <color indexed="81"/>
            <rFont val="Tahoma"/>
            <family val="2"/>
          </rPr>
          <t>Windows User:</t>
        </r>
        <r>
          <rPr>
            <sz val="9"/>
            <color indexed="81"/>
            <rFont val="Tahoma"/>
            <family val="2"/>
          </rPr>
          <t xml:space="preserve">
12/09/2020
7,500/-</t>
        </r>
      </text>
    </comment>
    <comment ref="M103" authorId="0">
      <text>
        <r>
          <rPr>
            <b/>
            <sz val="9"/>
            <color indexed="81"/>
            <rFont val="Tahoma"/>
            <family val="2"/>
          </rPr>
          <t>Windows User:</t>
        </r>
        <r>
          <rPr>
            <sz val="9"/>
            <color indexed="81"/>
            <rFont val="Tahoma"/>
            <family val="2"/>
          </rPr>
          <t xml:space="preserve">
12/09/2020
7,500/-</t>
        </r>
      </text>
    </comment>
    <comment ref="O103" authorId="0">
      <text>
        <r>
          <rPr>
            <b/>
            <sz val="9"/>
            <color indexed="81"/>
            <rFont val="Tahoma"/>
            <family val="2"/>
          </rPr>
          <t>Windows User:</t>
        </r>
        <r>
          <rPr>
            <sz val="9"/>
            <color indexed="81"/>
            <rFont val="Tahoma"/>
            <family val="2"/>
          </rPr>
          <t xml:space="preserve">
12/09/2020
7,500/-</t>
        </r>
      </text>
    </comment>
    <comment ref="T103" authorId="0">
      <text>
        <r>
          <rPr>
            <b/>
            <sz val="9"/>
            <color indexed="81"/>
            <rFont val="Tahoma"/>
            <family val="2"/>
          </rPr>
          <t>Windows User:</t>
        </r>
        <r>
          <rPr>
            <sz val="9"/>
            <color indexed="81"/>
            <rFont val="Tahoma"/>
            <family val="2"/>
          </rPr>
          <t xml:space="preserve">
Less 30% in Tuition fee for Oct/20.</t>
        </r>
      </text>
    </comment>
    <comment ref="V103" authorId="0">
      <text>
        <r>
          <rPr>
            <b/>
            <sz val="9"/>
            <color indexed="81"/>
            <rFont val="Tahoma"/>
            <family val="2"/>
          </rPr>
          <t>Windows User:</t>
        </r>
        <r>
          <rPr>
            <sz val="9"/>
            <color indexed="81"/>
            <rFont val="Tahoma"/>
            <family val="2"/>
          </rPr>
          <t xml:space="preserve">
Less 30% in Tuition fee for Oct/20.</t>
        </r>
      </text>
    </comment>
    <comment ref="B104" authorId="0">
      <text>
        <r>
          <rPr>
            <b/>
            <sz val="9"/>
            <color indexed="81"/>
            <rFont val="Tahoma"/>
            <family val="2"/>
          </rPr>
          <t xml:space="preserve">Windows User:
13/02/219
</t>
        </r>
        <r>
          <rPr>
            <sz val="9"/>
            <color indexed="81"/>
            <rFont val="Tahoma"/>
            <family val="2"/>
          </rPr>
          <t>Less=10,000 May be 
App H/o</t>
        </r>
        <r>
          <rPr>
            <sz val="9"/>
            <color indexed="81"/>
            <rFont val="Tahoma"/>
            <family val="2"/>
          </rPr>
          <t xml:space="preserve">
C=10,000/-
H=7,280/-
Total=17,280/-</t>
        </r>
      </text>
    </comment>
    <comment ref="G104" authorId="0">
      <text>
        <r>
          <rPr>
            <b/>
            <sz val="9"/>
            <color indexed="81"/>
            <rFont val="Tahoma"/>
            <family val="2"/>
          </rPr>
          <t>Windows User:</t>
        </r>
        <r>
          <rPr>
            <sz val="9"/>
            <color indexed="81"/>
            <rFont val="Tahoma"/>
            <family val="2"/>
          </rPr>
          <t xml:space="preserve">
T.c Order By
 board  /02/21
College=/02/21
Paper ekhono painee.</t>
        </r>
      </text>
    </comment>
    <comment ref="K104" authorId="0">
      <text>
        <r>
          <rPr>
            <b/>
            <sz val="9"/>
            <color indexed="81"/>
            <rFont val="Tahoma"/>
            <family val="2"/>
          </rPr>
          <t>Windows User:</t>
        </r>
        <r>
          <rPr>
            <sz val="9"/>
            <color indexed="81"/>
            <rFont val="Tahoma"/>
            <family val="2"/>
          </rPr>
          <t xml:space="preserve">
12/09/2020
7,500/-</t>
        </r>
      </text>
    </comment>
    <comment ref="M104" authorId="0">
      <text>
        <r>
          <rPr>
            <b/>
            <sz val="9"/>
            <color indexed="81"/>
            <rFont val="Tahoma"/>
            <family val="2"/>
          </rPr>
          <t>Windows User:</t>
        </r>
        <r>
          <rPr>
            <sz val="9"/>
            <color indexed="81"/>
            <rFont val="Tahoma"/>
            <family val="2"/>
          </rPr>
          <t xml:space="preserve">
12/09/2020
7,500/-</t>
        </r>
      </text>
    </comment>
    <comment ref="O104" authorId="0">
      <text>
        <r>
          <rPr>
            <b/>
            <sz val="9"/>
            <color indexed="81"/>
            <rFont val="Tahoma"/>
            <family val="2"/>
          </rPr>
          <t>Windows User:</t>
        </r>
        <r>
          <rPr>
            <sz val="9"/>
            <color indexed="81"/>
            <rFont val="Tahoma"/>
            <family val="2"/>
          </rPr>
          <t xml:space="preserve">
12/09/2020
7,500/-</t>
        </r>
      </text>
    </comment>
    <comment ref="P104" authorId="0">
      <text>
        <r>
          <rPr>
            <b/>
            <sz val="9"/>
            <color indexed="81"/>
            <rFont val="Tahoma"/>
            <family val="2"/>
          </rPr>
          <t>Windows User:</t>
        </r>
        <r>
          <rPr>
            <sz val="9"/>
            <color indexed="81"/>
            <rFont val="Tahoma"/>
            <family val="2"/>
          </rPr>
          <t xml:space="preserve">
13/02/219
Less=10,000 May be 
App H/o
C=10,000/-
H=7,280/-
Total=17,280/-</t>
        </r>
      </text>
    </comment>
    <comment ref="T104" authorId="0">
      <text>
        <r>
          <rPr>
            <b/>
            <sz val="9"/>
            <color indexed="81"/>
            <rFont val="Tahoma"/>
            <family val="2"/>
          </rPr>
          <t>Windows User:</t>
        </r>
        <r>
          <rPr>
            <sz val="9"/>
            <color indexed="81"/>
            <rFont val="Tahoma"/>
            <family val="2"/>
          </rPr>
          <t xml:space="preserve">
Less 30% in Tuition fee for Oct/20.</t>
        </r>
      </text>
    </comment>
    <comment ref="V104" authorId="0">
      <text>
        <r>
          <rPr>
            <b/>
            <sz val="9"/>
            <color indexed="81"/>
            <rFont val="Tahoma"/>
            <family val="2"/>
          </rPr>
          <t>Windows User:</t>
        </r>
        <r>
          <rPr>
            <sz val="9"/>
            <color indexed="81"/>
            <rFont val="Tahoma"/>
            <family val="2"/>
          </rPr>
          <t xml:space="preserve">
Less 30% in Tuition fee for Oct/20.</t>
        </r>
      </text>
    </comment>
    <comment ref="Z104" authorId="0">
      <text>
        <r>
          <rPr>
            <b/>
            <sz val="9"/>
            <color indexed="81"/>
            <rFont val="Tahoma"/>
            <family val="2"/>
          </rPr>
          <t>Windows User:</t>
        </r>
        <r>
          <rPr>
            <sz val="9"/>
            <color indexed="81"/>
            <rFont val="Tahoma"/>
            <family val="2"/>
          </rPr>
          <t xml:space="preserve">
13/02/219
Less=10,000 May be 
App H/o
C=10,000/-
H=7,280/-
Total=17,280/-</t>
        </r>
      </text>
    </comment>
    <comment ref="AB104" authorId="0">
      <text>
        <r>
          <rPr>
            <b/>
            <sz val="9"/>
            <color indexed="81"/>
            <rFont val="Tahoma"/>
            <family val="2"/>
          </rPr>
          <t>Windows User:</t>
        </r>
        <r>
          <rPr>
            <sz val="9"/>
            <color indexed="81"/>
            <rFont val="Tahoma"/>
            <family val="2"/>
          </rPr>
          <t xml:space="preserve">
13/02/219
Less=10,000 May be 
App H/o
C=10,000/-
H=7,280/-
Total=17,280/-</t>
        </r>
      </text>
    </comment>
    <comment ref="AC104" authorId="0">
      <text>
        <r>
          <rPr>
            <b/>
            <sz val="9"/>
            <color indexed="81"/>
            <rFont val="Tahoma"/>
            <family val="2"/>
          </rPr>
          <t>Windows User:</t>
        </r>
        <r>
          <rPr>
            <sz val="9"/>
            <color indexed="81"/>
            <rFont val="Tahoma"/>
            <family val="2"/>
          </rPr>
          <t xml:space="preserve">
13/02/21
16480/-
Tc</t>
        </r>
      </text>
    </comment>
    <comment ref="AD104" authorId="0">
      <text>
        <r>
          <rPr>
            <b/>
            <sz val="9"/>
            <color indexed="81"/>
            <rFont val="Tahoma"/>
            <family val="2"/>
          </rPr>
          <t>Windows User:</t>
        </r>
        <r>
          <rPr>
            <sz val="9"/>
            <color indexed="81"/>
            <rFont val="Tahoma"/>
            <family val="2"/>
          </rPr>
          <t xml:space="preserve">
13/02/219
Less=10,000 May be 
App H/o
C=10,000/-
H=7,280/-
Total=17,280/-</t>
        </r>
      </text>
    </comment>
    <comment ref="AF104" authorId="0">
      <text>
        <r>
          <rPr>
            <b/>
            <sz val="9"/>
            <color indexed="81"/>
            <rFont val="Tahoma"/>
            <family val="2"/>
          </rPr>
          <t>Windows User:</t>
        </r>
        <r>
          <rPr>
            <sz val="9"/>
            <color indexed="81"/>
            <rFont val="Tahoma"/>
            <family val="2"/>
          </rPr>
          <t xml:space="preserve">
13/02/219
Less=10,000 May be 
App H/o
C=10,000/-
H=7,280/-
Total=17,280/-</t>
        </r>
      </text>
    </comment>
    <comment ref="AH104" authorId="0">
      <text>
        <r>
          <rPr>
            <b/>
            <sz val="9"/>
            <color indexed="81"/>
            <rFont val="Tahoma"/>
            <family val="2"/>
          </rPr>
          <t>Windows User:</t>
        </r>
        <r>
          <rPr>
            <sz val="9"/>
            <color indexed="81"/>
            <rFont val="Tahoma"/>
            <family val="2"/>
          </rPr>
          <t xml:space="preserve">
13/02/219
Less=10,000 May be 
App H/o
C=10,000/-
H=7,280/-
Total=17,280/-</t>
        </r>
      </text>
    </comment>
    <comment ref="AJ104" authorId="0">
      <text>
        <r>
          <rPr>
            <b/>
            <sz val="9"/>
            <color indexed="81"/>
            <rFont val="Tahoma"/>
            <family val="2"/>
          </rPr>
          <t>Windows User:</t>
        </r>
        <r>
          <rPr>
            <sz val="9"/>
            <color indexed="81"/>
            <rFont val="Tahoma"/>
            <family val="2"/>
          </rPr>
          <t xml:space="preserve">
13/02/219
Less=10,000 May be 
App H/o
C=10,000/-
H=7,280/-
Total=17,280/-</t>
        </r>
      </text>
    </comment>
    <comment ref="G105"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Metting 20/10/2020</t>
        </r>
      </text>
    </comment>
    <comment ref="K105" authorId="0">
      <text>
        <r>
          <rPr>
            <b/>
            <sz val="9"/>
            <color indexed="81"/>
            <rFont val="Tahoma"/>
            <family val="2"/>
          </rPr>
          <t>Windows User:</t>
        </r>
        <r>
          <rPr>
            <sz val="9"/>
            <color indexed="81"/>
            <rFont val="Tahoma"/>
            <family val="2"/>
          </rPr>
          <t xml:space="preserve">
12/09/2020
7,500/-</t>
        </r>
      </text>
    </comment>
    <comment ref="M105" authorId="0">
      <text>
        <r>
          <rPr>
            <b/>
            <sz val="9"/>
            <color indexed="81"/>
            <rFont val="Tahoma"/>
            <family val="2"/>
          </rPr>
          <t>Windows User:</t>
        </r>
        <r>
          <rPr>
            <sz val="9"/>
            <color indexed="81"/>
            <rFont val="Tahoma"/>
            <family val="2"/>
          </rPr>
          <t xml:space="preserve">
12/09/2020
7,500/-</t>
        </r>
      </text>
    </comment>
    <comment ref="O105" authorId="0">
      <text>
        <r>
          <rPr>
            <b/>
            <sz val="9"/>
            <color indexed="81"/>
            <rFont val="Tahoma"/>
            <family val="2"/>
          </rPr>
          <t>Windows User:</t>
        </r>
        <r>
          <rPr>
            <sz val="9"/>
            <color indexed="81"/>
            <rFont val="Tahoma"/>
            <family val="2"/>
          </rPr>
          <t xml:space="preserve">
12/09/2020
7,500/-</t>
        </r>
      </text>
    </comment>
    <comment ref="Q105" authorId="0">
      <text>
        <r>
          <rPr>
            <b/>
            <sz val="9"/>
            <color indexed="81"/>
            <rFont val="Tahoma"/>
            <family val="2"/>
          </rPr>
          <t>Windows User:</t>
        </r>
        <r>
          <rPr>
            <sz val="9"/>
            <color indexed="81"/>
            <rFont val="Tahoma"/>
            <family val="2"/>
          </rPr>
          <t xml:space="preserve">
08/11/2020
11115
O/fee=8,000/-
Paid to Nov/2020</t>
        </r>
      </text>
    </comment>
    <comment ref="T105" authorId="0">
      <text>
        <r>
          <rPr>
            <b/>
            <sz val="9"/>
            <color indexed="81"/>
            <rFont val="Tahoma"/>
            <family val="2"/>
          </rPr>
          <t>Windows User:</t>
        </r>
        <r>
          <rPr>
            <sz val="9"/>
            <color indexed="81"/>
            <rFont val="Tahoma"/>
            <family val="2"/>
          </rPr>
          <t xml:space="preserve">
Less 30% in Tuition fee for Oct/20.</t>
        </r>
      </text>
    </comment>
    <comment ref="U105" authorId="0">
      <text>
        <r>
          <rPr>
            <b/>
            <sz val="9"/>
            <color indexed="81"/>
            <rFont val="Tahoma"/>
            <family val="2"/>
          </rPr>
          <t>Windows User:</t>
        </r>
        <r>
          <rPr>
            <sz val="9"/>
            <color indexed="81"/>
            <rFont val="Tahoma"/>
            <family val="2"/>
          </rPr>
          <t xml:space="preserve">
11.10.2020
11114
Oct/20 (Less=30%)
Others fee due by P.sir</t>
        </r>
      </text>
    </comment>
    <comment ref="V105" authorId="0">
      <text>
        <r>
          <rPr>
            <b/>
            <sz val="9"/>
            <color indexed="81"/>
            <rFont val="Tahoma"/>
            <family val="2"/>
          </rPr>
          <t>Windows User:</t>
        </r>
        <r>
          <rPr>
            <sz val="9"/>
            <color indexed="81"/>
            <rFont val="Tahoma"/>
            <family val="2"/>
          </rPr>
          <t xml:space="preserve">
Less 30% in Tuition fee for Oct/20.</t>
        </r>
      </text>
    </comment>
    <comment ref="W105" authorId="0">
      <text>
        <r>
          <rPr>
            <b/>
            <sz val="9"/>
            <color indexed="81"/>
            <rFont val="Tahoma"/>
            <family val="2"/>
          </rPr>
          <t>Windows User:</t>
        </r>
        <r>
          <rPr>
            <sz val="9"/>
            <color indexed="81"/>
            <rFont val="Tahoma"/>
            <family val="2"/>
          </rPr>
          <t xml:space="preserve">
08/11/2020
11115
O/fee=8,000/-</t>
        </r>
      </text>
    </comment>
    <comment ref="Y105" authorId="0">
      <text>
        <r>
          <rPr>
            <b/>
            <sz val="9"/>
            <color indexed="81"/>
            <rFont val="Tahoma"/>
            <family val="2"/>
          </rPr>
          <t>Windows User:</t>
        </r>
        <r>
          <rPr>
            <sz val="9"/>
            <color indexed="81"/>
            <rFont val="Tahoma"/>
            <family val="2"/>
          </rPr>
          <t xml:space="preserve">
12/12/2020
11116
Dec/20</t>
        </r>
      </text>
    </comment>
    <comment ref="AA105" authorId="0">
      <text>
        <r>
          <rPr>
            <b/>
            <sz val="9"/>
            <color indexed="81"/>
            <rFont val="Tahoma"/>
            <family val="2"/>
          </rPr>
          <t>Windows User:</t>
        </r>
        <r>
          <rPr>
            <sz val="9"/>
            <color indexed="81"/>
            <rFont val="Tahoma"/>
            <family val="2"/>
          </rPr>
          <t xml:space="preserve">
25/01/21
11117</t>
        </r>
      </text>
    </comment>
    <comment ref="AC105" authorId="0">
      <text>
        <r>
          <rPr>
            <b/>
            <sz val="9"/>
            <color indexed="81"/>
            <rFont val="Tahoma"/>
            <family val="2"/>
          </rPr>
          <t>Windows User:</t>
        </r>
        <r>
          <rPr>
            <sz val="9"/>
            <color indexed="81"/>
            <rFont val="Tahoma"/>
            <family val="2"/>
          </rPr>
          <t xml:space="preserve">
10/02/21
11118
</t>
        </r>
      </text>
    </comment>
    <comment ref="AE105" authorId="0">
      <text>
        <r>
          <rPr>
            <b/>
            <sz val="9"/>
            <color indexed="81"/>
            <rFont val="Tahoma"/>
            <family val="2"/>
          </rPr>
          <t>Windows User:</t>
        </r>
        <r>
          <rPr>
            <sz val="9"/>
            <color indexed="81"/>
            <rFont val="Tahoma"/>
            <family val="2"/>
          </rPr>
          <t xml:space="preserve">
15/03/21
11119
</t>
        </r>
      </text>
    </comment>
    <comment ref="AK105" authorId="0">
      <text>
        <r>
          <rPr>
            <b/>
            <sz val="9"/>
            <color indexed="81"/>
            <rFont val="Tahoma"/>
            <family val="2"/>
          </rPr>
          <t>Windows User:</t>
        </r>
        <r>
          <rPr>
            <sz val="9"/>
            <color indexed="81"/>
            <rFont val="Tahoma"/>
            <family val="2"/>
          </rPr>
          <t xml:space="preserve">
06/06/21
11120/21/22
April/21 to June/21</t>
        </r>
      </text>
    </comment>
    <comment ref="K106" authorId="0">
      <text>
        <r>
          <rPr>
            <b/>
            <sz val="9"/>
            <color indexed="81"/>
            <rFont val="Tahoma"/>
            <family val="2"/>
          </rPr>
          <t>Windows User:</t>
        </r>
        <r>
          <rPr>
            <sz val="9"/>
            <color indexed="81"/>
            <rFont val="Tahoma"/>
            <family val="2"/>
          </rPr>
          <t xml:space="preserve">
12/09/2020
7,500/-</t>
        </r>
      </text>
    </comment>
    <comment ref="M106" authorId="0">
      <text>
        <r>
          <rPr>
            <b/>
            <sz val="9"/>
            <color indexed="81"/>
            <rFont val="Tahoma"/>
            <family val="2"/>
          </rPr>
          <t>Windows User:</t>
        </r>
        <r>
          <rPr>
            <sz val="9"/>
            <color indexed="81"/>
            <rFont val="Tahoma"/>
            <family val="2"/>
          </rPr>
          <t xml:space="preserve">
12/09/2020
7,500/-</t>
        </r>
      </text>
    </comment>
    <comment ref="O106" authorId="0">
      <text>
        <r>
          <rPr>
            <b/>
            <sz val="9"/>
            <color indexed="81"/>
            <rFont val="Tahoma"/>
            <family val="2"/>
          </rPr>
          <t>Windows User:</t>
        </r>
        <r>
          <rPr>
            <sz val="9"/>
            <color indexed="81"/>
            <rFont val="Tahoma"/>
            <family val="2"/>
          </rPr>
          <t xml:space="preserve">
12/09/2020
7,500/-</t>
        </r>
      </text>
    </comment>
    <comment ref="T106" authorId="0">
      <text>
        <r>
          <rPr>
            <b/>
            <sz val="9"/>
            <color indexed="81"/>
            <rFont val="Tahoma"/>
            <family val="2"/>
          </rPr>
          <t>Windows User:</t>
        </r>
        <r>
          <rPr>
            <sz val="9"/>
            <color indexed="81"/>
            <rFont val="Tahoma"/>
            <family val="2"/>
          </rPr>
          <t xml:space="preserve">
Less 30% in Tuition fee for Oct/20.</t>
        </r>
      </text>
    </comment>
    <comment ref="U106" authorId="0">
      <text>
        <r>
          <rPr>
            <b/>
            <sz val="9"/>
            <color indexed="81"/>
            <rFont val="Tahoma"/>
            <family val="2"/>
          </rPr>
          <t>Windows User:</t>
        </r>
        <r>
          <rPr>
            <sz val="9"/>
            <color indexed="81"/>
            <rFont val="Tahoma"/>
            <family val="2"/>
          </rPr>
          <t xml:space="preserve">
12.10.2020
Campus-01
11138
Oct/20</t>
        </r>
      </text>
    </comment>
    <comment ref="V106" authorId="0">
      <text>
        <r>
          <rPr>
            <b/>
            <sz val="9"/>
            <color indexed="81"/>
            <rFont val="Tahoma"/>
            <family val="2"/>
          </rPr>
          <t>Windows User:</t>
        </r>
        <r>
          <rPr>
            <sz val="9"/>
            <color indexed="81"/>
            <rFont val="Tahoma"/>
            <family val="2"/>
          </rPr>
          <t xml:space="preserve">
Less 30% in Tuition fee for Oct/20.</t>
        </r>
      </text>
    </comment>
    <comment ref="W106" authorId="0">
      <text>
        <r>
          <rPr>
            <b/>
            <sz val="9"/>
            <color indexed="81"/>
            <rFont val="Tahoma"/>
            <family val="2"/>
          </rPr>
          <t>Windows User:</t>
        </r>
        <r>
          <rPr>
            <sz val="9"/>
            <color indexed="81"/>
            <rFont val="Tahoma"/>
            <family val="2"/>
          </rPr>
          <t xml:space="preserve">
30/01/21
11140
Nov + Dec/21
Paid in Dec/21</t>
        </r>
      </text>
    </comment>
    <comment ref="Y106" authorId="0">
      <text>
        <r>
          <rPr>
            <b/>
            <sz val="9"/>
            <color indexed="81"/>
            <rFont val="Tahoma"/>
            <family val="2"/>
          </rPr>
          <t>Windows User:</t>
        </r>
        <r>
          <rPr>
            <sz val="9"/>
            <color indexed="81"/>
            <rFont val="Tahoma"/>
            <family val="2"/>
          </rPr>
          <t xml:space="preserve">
30/01/21
11140
Nov + Dec/21
Paid in Dec/21</t>
        </r>
      </text>
    </comment>
    <comment ref="AA106" authorId="0">
      <text>
        <r>
          <rPr>
            <b/>
            <sz val="9"/>
            <color indexed="81"/>
            <rFont val="Tahoma"/>
            <family val="2"/>
          </rPr>
          <t>Windows User:</t>
        </r>
        <r>
          <rPr>
            <sz val="9"/>
            <color indexed="81"/>
            <rFont val="Tahoma"/>
            <family val="2"/>
          </rPr>
          <t xml:space="preserve">
30/01/21
11140
Nov + Dec/21
Paid in Dec/21</t>
        </r>
      </text>
    </comment>
    <comment ref="AK106" authorId="0">
      <text>
        <r>
          <rPr>
            <b/>
            <sz val="9"/>
            <color indexed="81"/>
            <rFont val="Tahoma"/>
            <family val="2"/>
          </rPr>
          <t>Windows User:</t>
        </r>
        <r>
          <rPr>
            <sz val="9"/>
            <color indexed="81"/>
            <rFont val="Tahoma"/>
            <family val="2"/>
          </rPr>
          <t xml:space="preserve">
07/06/21
11114
O/fee due</t>
        </r>
      </text>
    </comment>
    <comment ref="K107" authorId="0">
      <text>
        <r>
          <rPr>
            <b/>
            <sz val="9"/>
            <color indexed="81"/>
            <rFont val="Tahoma"/>
            <family val="2"/>
          </rPr>
          <t>Windows User:</t>
        </r>
        <r>
          <rPr>
            <sz val="9"/>
            <color indexed="81"/>
            <rFont val="Tahoma"/>
            <family val="2"/>
          </rPr>
          <t xml:space="preserve">
12/09/2020
7,500/-</t>
        </r>
      </text>
    </comment>
    <comment ref="M107" authorId="0">
      <text>
        <r>
          <rPr>
            <b/>
            <sz val="9"/>
            <color indexed="81"/>
            <rFont val="Tahoma"/>
            <family val="2"/>
          </rPr>
          <t>Windows User:</t>
        </r>
        <r>
          <rPr>
            <sz val="9"/>
            <color indexed="81"/>
            <rFont val="Tahoma"/>
            <family val="2"/>
          </rPr>
          <t xml:space="preserve">
12/09/2020
7,500/-</t>
        </r>
      </text>
    </comment>
    <comment ref="O107" authorId="0">
      <text>
        <r>
          <rPr>
            <b/>
            <sz val="9"/>
            <color indexed="81"/>
            <rFont val="Tahoma"/>
            <family val="2"/>
          </rPr>
          <t>Windows User:</t>
        </r>
        <r>
          <rPr>
            <sz val="9"/>
            <color indexed="81"/>
            <rFont val="Tahoma"/>
            <family val="2"/>
          </rPr>
          <t xml:space="preserve">
12/09/2020
7,500/-</t>
        </r>
      </text>
    </comment>
    <comment ref="Q107" authorId="0">
      <text>
        <r>
          <rPr>
            <b/>
            <sz val="9"/>
            <color indexed="81"/>
            <rFont val="Tahoma"/>
            <family val="2"/>
          </rPr>
          <t>Windows User:</t>
        </r>
        <r>
          <rPr>
            <sz val="9"/>
            <color indexed="81"/>
            <rFont val="Tahoma"/>
            <family val="2"/>
          </rPr>
          <t xml:space="preserve">
26/01/21
11162
O/fee=8000
Oct t+ Janu/21
Paid in Janu/21</t>
        </r>
      </text>
    </comment>
    <comment ref="T107" authorId="0">
      <text>
        <r>
          <rPr>
            <b/>
            <sz val="9"/>
            <color indexed="81"/>
            <rFont val="Tahoma"/>
            <family val="2"/>
          </rPr>
          <t>Windows User:</t>
        </r>
        <r>
          <rPr>
            <sz val="9"/>
            <color indexed="81"/>
            <rFont val="Tahoma"/>
            <family val="2"/>
          </rPr>
          <t xml:space="preserve">
Less 30% in Tuition fee for Oct/20.</t>
        </r>
      </text>
    </comment>
    <comment ref="U107" authorId="0">
      <text>
        <r>
          <rPr>
            <b/>
            <sz val="9"/>
            <color indexed="81"/>
            <rFont val="Tahoma"/>
            <family val="2"/>
          </rPr>
          <t>Windows User:</t>
        </r>
        <r>
          <rPr>
            <sz val="9"/>
            <color indexed="81"/>
            <rFont val="Tahoma"/>
            <family val="2"/>
          </rPr>
          <t xml:space="preserve">
26/01/21
11162
O/fee=8000
Oct t+ Janu/21
Paid in Janu/21</t>
        </r>
      </text>
    </comment>
    <comment ref="V107" authorId="0">
      <text>
        <r>
          <rPr>
            <b/>
            <sz val="9"/>
            <color indexed="81"/>
            <rFont val="Tahoma"/>
            <family val="2"/>
          </rPr>
          <t>Windows User:</t>
        </r>
        <r>
          <rPr>
            <sz val="9"/>
            <color indexed="81"/>
            <rFont val="Tahoma"/>
            <family val="2"/>
          </rPr>
          <t xml:space="preserve">
Less 30% in Tuition fee for Oct/20.</t>
        </r>
      </text>
    </comment>
    <comment ref="W107" authorId="0">
      <text>
        <r>
          <rPr>
            <b/>
            <sz val="9"/>
            <color indexed="81"/>
            <rFont val="Tahoma"/>
            <family val="2"/>
          </rPr>
          <t>Windows User:</t>
        </r>
        <r>
          <rPr>
            <sz val="9"/>
            <color indexed="81"/>
            <rFont val="Tahoma"/>
            <family val="2"/>
          </rPr>
          <t xml:space="preserve">
26/01/21
11162
O/fee=8000
Oct t+ Janu/21
Paid in Janu/21</t>
        </r>
      </text>
    </comment>
    <comment ref="Y107" authorId="0">
      <text>
        <r>
          <rPr>
            <b/>
            <sz val="9"/>
            <color indexed="81"/>
            <rFont val="Tahoma"/>
            <family val="2"/>
          </rPr>
          <t>Windows User:</t>
        </r>
        <r>
          <rPr>
            <sz val="9"/>
            <color indexed="81"/>
            <rFont val="Tahoma"/>
            <family val="2"/>
          </rPr>
          <t xml:space="preserve">
26/01/21
11162
O/fee=8000
Oct t+ Janu/21
Paid in Janu/21</t>
        </r>
      </text>
    </comment>
    <comment ref="AA107" authorId="0">
      <text>
        <r>
          <rPr>
            <b/>
            <sz val="9"/>
            <color indexed="81"/>
            <rFont val="Tahoma"/>
            <family val="2"/>
          </rPr>
          <t>Windows User:</t>
        </r>
        <r>
          <rPr>
            <sz val="9"/>
            <color indexed="81"/>
            <rFont val="Tahoma"/>
            <family val="2"/>
          </rPr>
          <t xml:space="preserve">
26/01/21
11162
O/fee=8000
Oct t+ Janu/21
Paid in Janu/21</t>
        </r>
      </text>
    </comment>
    <comment ref="AI107" authorId="0">
      <text>
        <r>
          <rPr>
            <b/>
            <sz val="9"/>
            <color indexed="81"/>
            <rFont val="Tahoma"/>
            <family val="2"/>
          </rPr>
          <t>Windows User:</t>
        </r>
        <r>
          <rPr>
            <sz val="9"/>
            <color indexed="81"/>
            <rFont val="Tahoma"/>
            <family val="2"/>
          </rPr>
          <t xml:space="preserve">
05/05/21
11163
Feb/21
  April/21</t>
        </r>
      </text>
    </comment>
    <comment ref="K108" authorId="0">
      <text>
        <r>
          <rPr>
            <b/>
            <sz val="9"/>
            <color indexed="81"/>
            <rFont val="Tahoma"/>
            <family val="2"/>
          </rPr>
          <t>Windows User:</t>
        </r>
        <r>
          <rPr>
            <sz val="9"/>
            <color indexed="81"/>
            <rFont val="Tahoma"/>
            <family val="2"/>
          </rPr>
          <t xml:space="preserve">
12/09/2020
7,500/-</t>
        </r>
      </text>
    </comment>
    <comment ref="M108" authorId="0">
      <text>
        <r>
          <rPr>
            <b/>
            <sz val="9"/>
            <color indexed="81"/>
            <rFont val="Tahoma"/>
            <family val="2"/>
          </rPr>
          <t>Windows User:</t>
        </r>
        <r>
          <rPr>
            <sz val="9"/>
            <color indexed="81"/>
            <rFont val="Tahoma"/>
            <family val="2"/>
          </rPr>
          <t xml:space="preserve">
12/09/2020
7,500/-</t>
        </r>
      </text>
    </comment>
    <comment ref="O108" authorId="0">
      <text>
        <r>
          <rPr>
            <b/>
            <sz val="9"/>
            <color indexed="81"/>
            <rFont val="Tahoma"/>
            <family val="2"/>
          </rPr>
          <t>Windows User:</t>
        </r>
        <r>
          <rPr>
            <sz val="9"/>
            <color indexed="81"/>
            <rFont val="Tahoma"/>
            <family val="2"/>
          </rPr>
          <t xml:space="preserve">
12/09/2020
7,500/-</t>
        </r>
      </text>
    </comment>
    <comment ref="Q108" authorId="0">
      <text>
        <r>
          <rPr>
            <b/>
            <sz val="9"/>
            <color indexed="81"/>
            <rFont val="Tahoma"/>
            <family val="2"/>
          </rPr>
          <t>Windows User:</t>
        </r>
        <r>
          <rPr>
            <sz val="9"/>
            <color indexed="81"/>
            <rFont val="Tahoma"/>
            <family val="2"/>
          </rPr>
          <t xml:space="preserve">
10.10.2020
11210
Oct/20 Less=30%
Others fee=8,000/-</t>
        </r>
      </text>
    </comment>
    <comment ref="T108" authorId="0">
      <text>
        <r>
          <rPr>
            <b/>
            <sz val="9"/>
            <color indexed="81"/>
            <rFont val="Tahoma"/>
            <family val="2"/>
          </rPr>
          <t>Windows User:</t>
        </r>
        <r>
          <rPr>
            <sz val="9"/>
            <color indexed="81"/>
            <rFont val="Tahoma"/>
            <family val="2"/>
          </rPr>
          <t xml:space="preserve">
Less 30% in Tuition fee for Oct/20.</t>
        </r>
      </text>
    </comment>
    <comment ref="U108" authorId="0">
      <text>
        <r>
          <rPr>
            <b/>
            <sz val="9"/>
            <color indexed="81"/>
            <rFont val="Tahoma"/>
            <family val="2"/>
          </rPr>
          <t>Windows User:</t>
        </r>
        <r>
          <rPr>
            <sz val="9"/>
            <color indexed="81"/>
            <rFont val="Tahoma"/>
            <family val="2"/>
          </rPr>
          <t xml:space="preserve">
10.10.2020
11210
Oct/20 Less=30%
Others fee=8,000/-</t>
        </r>
      </text>
    </comment>
    <comment ref="V108" authorId="0">
      <text>
        <r>
          <rPr>
            <b/>
            <sz val="9"/>
            <color indexed="81"/>
            <rFont val="Tahoma"/>
            <family val="2"/>
          </rPr>
          <t>Windows User:</t>
        </r>
        <r>
          <rPr>
            <sz val="9"/>
            <color indexed="81"/>
            <rFont val="Tahoma"/>
            <family val="2"/>
          </rPr>
          <t xml:space="preserve">
Less 30% in Tuition fee for Oct/20.</t>
        </r>
      </text>
    </comment>
    <comment ref="W108" authorId="0">
      <text>
        <r>
          <rPr>
            <b/>
            <sz val="9"/>
            <color indexed="81"/>
            <rFont val="Tahoma"/>
            <family val="2"/>
          </rPr>
          <t>Windows User:</t>
        </r>
        <r>
          <rPr>
            <sz val="9"/>
            <color indexed="81"/>
            <rFont val="Tahoma"/>
            <family val="2"/>
          </rPr>
          <t xml:space="preserve">
04/11/2020
11211
Nov/2020</t>
        </r>
      </text>
    </comment>
    <comment ref="Y108" authorId="0">
      <text>
        <r>
          <rPr>
            <b/>
            <sz val="9"/>
            <color indexed="81"/>
            <rFont val="Tahoma"/>
            <family val="2"/>
          </rPr>
          <t>Windows User:</t>
        </r>
        <r>
          <rPr>
            <sz val="9"/>
            <color indexed="81"/>
            <rFont val="Tahoma"/>
            <family val="2"/>
          </rPr>
          <t xml:space="preserve">
14/12/2020
11212
</t>
        </r>
      </text>
    </comment>
    <comment ref="AA108" authorId="0">
      <text>
        <r>
          <rPr>
            <b/>
            <sz val="9"/>
            <color indexed="81"/>
            <rFont val="Tahoma"/>
            <family val="2"/>
          </rPr>
          <t>Windows User:</t>
        </r>
        <r>
          <rPr>
            <sz val="9"/>
            <color indexed="81"/>
            <rFont val="Tahoma"/>
            <family val="2"/>
          </rPr>
          <t xml:space="preserve">
10/01/2021
11213</t>
        </r>
      </text>
    </comment>
    <comment ref="AC108" authorId="0">
      <text>
        <r>
          <rPr>
            <b/>
            <sz val="9"/>
            <color indexed="81"/>
            <rFont val="Tahoma"/>
            <family val="2"/>
          </rPr>
          <t>Windows User:</t>
        </r>
        <r>
          <rPr>
            <sz val="9"/>
            <color indexed="81"/>
            <rFont val="Tahoma"/>
            <family val="2"/>
          </rPr>
          <t xml:space="preserve">
10/02/21
11214</t>
        </r>
      </text>
    </comment>
    <comment ref="AE108" authorId="0">
      <text>
        <r>
          <rPr>
            <b/>
            <sz val="9"/>
            <color indexed="81"/>
            <rFont val="Tahoma"/>
            <family val="2"/>
          </rPr>
          <t>Windows User:</t>
        </r>
        <r>
          <rPr>
            <sz val="9"/>
            <color indexed="81"/>
            <rFont val="Tahoma"/>
            <family val="2"/>
          </rPr>
          <t xml:space="preserve">
10/03/21
11215</t>
        </r>
      </text>
    </comment>
    <comment ref="AI108" authorId="0">
      <text>
        <r>
          <rPr>
            <b/>
            <sz val="9"/>
            <color indexed="81"/>
            <rFont val="Tahoma"/>
            <family val="2"/>
          </rPr>
          <t>Windows User:</t>
        </r>
        <r>
          <rPr>
            <sz val="9"/>
            <color indexed="81"/>
            <rFont val="Tahoma"/>
            <family val="2"/>
          </rPr>
          <t xml:space="preserve">
08/05/21
By bkash
C=9240</t>
        </r>
      </text>
    </comment>
    <comment ref="AK108" authorId="0">
      <text>
        <r>
          <rPr>
            <b/>
            <sz val="9"/>
            <color indexed="81"/>
            <rFont val="Tahoma"/>
            <family val="2"/>
          </rPr>
          <t>Windows User:</t>
        </r>
        <r>
          <rPr>
            <sz val="9"/>
            <color indexed="81"/>
            <rFont val="Tahoma"/>
            <family val="2"/>
          </rPr>
          <t xml:space="preserve">
05/06/21
11217</t>
        </r>
      </text>
    </comment>
    <comment ref="K109" authorId="0">
      <text>
        <r>
          <rPr>
            <b/>
            <sz val="9"/>
            <color indexed="81"/>
            <rFont val="Tahoma"/>
            <family val="2"/>
          </rPr>
          <t>Windows User:</t>
        </r>
        <r>
          <rPr>
            <sz val="9"/>
            <color indexed="81"/>
            <rFont val="Tahoma"/>
            <family val="2"/>
          </rPr>
          <t xml:space="preserve">
12/09/2020
7,500/-</t>
        </r>
      </text>
    </comment>
    <comment ref="M109" authorId="0">
      <text>
        <r>
          <rPr>
            <b/>
            <sz val="9"/>
            <color indexed="81"/>
            <rFont val="Tahoma"/>
            <family val="2"/>
          </rPr>
          <t>Windows User:</t>
        </r>
        <r>
          <rPr>
            <sz val="9"/>
            <color indexed="81"/>
            <rFont val="Tahoma"/>
            <family val="2"/>
          </rPr>
          <t xml:space="preserve">
12/09/2020
7,500/-</t>
        </r>
      </text>
    </comment>
    <comment ref="O109" authorId="0">
      <text>
        <r>
          <rPr>
            <b/>
            <sz val="9"/>
            <color indexed="81"/>
            <rFont val="Tahoma"/>
            <family val="2"/>
          </rPr>
          <t>Windows User:</t>
        </r>
        <r>
          <rPr>
            <sz val="9"/>
            <color indexed="81"/>
            <rFont val="Tahoma"/>
            <family val="2"/>
          </rPr>
          <t xml:space="preserve">
12/09/2020
7,500/-</t>
        </r>
      </text>
    </comment>
    <comment ref="Q109" authorId="0">
      <text>
        <r>
          <rPr>
            <b/>
            <sz val="9"/>
            <color indexed="81"/>
            <rFont val="Tahoma"/>
            <family val="2"/>
          </rPr>
          <t>Windows User:</t>
        </r>
        <r>
          <rPr>
            <sz val="9"/>
            <color indexed="81"/>
            <rFont val="Tahoma"/>
            <family val="2"/>
          </rPr>
          <t xml:space="preserve">
24/02/21
11284
o/fee=8000
Up to Dec/21
Paid in Feb/21</t>
        </r>
      </text>
    </comment>
    <comment ref="T109" authorId="0">
      <text>
        <r>
          <rPr>
            <b/>
            <sz val="9"/>
            <color indexed="81"/>
            <rFont val="Tahoma"/>
            <family val="2"/>
          </rPr>
          <t>Windows User:</t>
        </r>
        <r>
          <rPr>
            <sz val="9"/>
            <color indexed="81"/>
            <rFont val="Tahoma"/>
            <family val="2"/>
          </rPr>
          <t xml:space="preserve">
Less 30% in Tuition fee for Oct/20.</t>
        </r>
      </text>
    </comment>
    <comment ref="U109" authorId="0">
      <text>
        <r>
          <rPr>
            <b/>
            <sz val="9"/>
            <color indexed="81"/>
            <rFont val="Tahoma"/>
            <family val="2"/>
          </rPr>
          <t>Windows User:</t>
        </r>
        <r>
          <rPr>
            <sz val="9"/>
            <color indexed="81"/>
            <rFont val="Tahoma"/>
            <family val="2"/>
          </rPr>
          <t xml:space="preserve">
09/112/020
11282
Oct/2020
Paid to Nov/2020</t>
        </r>
      </text>
    </comment>
    <comment ref="V109" authorId="0">
      <text>
        <r>
          <rPr>
            <b/>
            <sz val="9"/>
            <color indexed="81"/>
            <rFont val="Tahoma"/>
            <family val="2"/>
          </rPr>
          <t>Windows User:</t>
        </r>
        <r>
          <rPr>
            <sz val="9"/>
            <color indexed="81"/>
            <rFont val="Tahoma"/>
            <family val="2"/>
          </rPr>
          <t xml:space="preserve">
Less 30% in Tuition fee for Oct/20.</t>
        </r>
      </text>
    </comment>
    <comment ref="W109" authorId="0">
      <text>
        <r>
          <rPr>
            <b/>
            <sz val="9"/>
            <color indexed="81"/>
            <rFont val="Tahoma"/>
            <family val="2"/>
          </rPr>
          <t>Windows User:</t>
        </r>
        <r>
          <rPr>
            <sz val="9"/>
            <color indexed="81"/>
            <rFont val="Tahoma"/>
            <family val="2"/>
          </rPr>
          <t xml:space="preserve">
09/112/020
11282
Oct/2020
27/01/21
11283
Nov=4620
Paid in Janu/21</t>
        </r>
      </text>
    </comment>
    <comment ref="AA109" authorId="0">
      <text>
        <r>
          <rPr>
            <b/>
            <sz val="9"/>
            <color indexed="81"/>
            <rFont val="Tahoma"/>
            <family val="2"/>
          </rPr>
          <t>Windows User:</t>
        </r>
        <r>
          <rPr>
            <sz val="9"/>
            <color indexed="81"/>
            <rFont val="Tahoma"/>
            <family val="2"/>
          </rPr>
          <t xml:space="preserve">
27/01/21
11283
Nov=4620
Paid in Janu/21</t>
        </r>
      </text>
    </comment>
    <comment ref="AC109" authorId="0">
      <text>
        <r>
          <rPr>
            <b/>
            <sz val="9"/>
            <color indexed="81"/>
            <rFont val="Tahoma"/>
            <family val="2"/>
          </rPr>
          <t>Windows User:</t>
        </r>
        <r>
          <rPr>
            <sz val="9"/>
            <color indexed="81"/>
            <rFont val="Tahoma"/>
            <family val="2"/>
          </rPr>
          <t xml:space="preserve">
24/02/21
11284
o/fee=8000
Up to Dec/21</t>
        </r>
      </text>
    </comment>
    <comment ref="AK109" authorId="0">
      <text>
        <r>
          <rPr>
            <b/>
            <sz val="9"/>
            <color indexed="81"/>
            <rFont val="Tahoma"/>
            <family val="2"/>
          </rPr>
          <t>Windows User:</t>
        </r>
        <r>
          <rPr>
            <sz val="9"/>
            <color indexed="81"/>
            <rFont val="Tahoma"/>
            <family val="2"/>
          </rPr>
          <t xml:space="preserve">
06/06/21
11285
Up to May/21</t>
        </r>
      </text>
    </comment>
    <comment ref="B110" authorId="0">
      <text>
        <r>
          <rPr>
            <b/>
            <sz val="9"/>
            <color indexed="81"/>
            <rFont val="Tahoma"/>
            <family val="2"/>
          </rPr>
          <t>Windows User:</t>
        </r>
        <r>
          <rPr>
            <sz val="9"/>
            <color indexed="81"/>
            <rFont val="Tahoma"/>
            <family val="2"/>
          </rPr>
          <t xml:space="preserve">
Note=154
25/11/2020
Half Free</t>
        </r>
      </text>
    </comment>
    <comment ref="G110" authorId="0">
      <text>
        <r>
          <rPr>
            <b/>
            <sz val="8"/>
            <color indexed="81"/>
            <rFont val="Tahoma"/>
            <family val="2"/>
          </rPr>
          <t>Windows User:</t>
        </r>
        <r>
          <rPr>
            <sz val="8"/>
            <color indexed="81"/>
            <rFont val="Tahoma"/>
            <family val="2"/>
          </rPr>
          <t xml:space="preserve">
Note=154
25/11/2020
Half Free</t>
        </r>
      </text>
    </comment>
    <comment ref="K110" authorId="0">
      <text>
        <r>
          <rPr>
            <b/>
            <sz val="9"/>
            <color indexed="81"/>
            <rFont val="Tahoma"/>
            <family val="2"/>
          </rPr>
          <t>Windows User:</t>
        </r>
        <r>
          <rPr>
            <sz val="9"/>
            <color indexed="81"/>
            <rFont val="Tahoma"/>
            <family val="2"/>
          </rPr>
          <t xml:space="preserve">
12/09/2020
7,500/-</t>
        </r>
      </text>
    </comment>
    <comment ref="M110" authorId="0">
      <text>
        <r>
          <rPr>
            <b/>
            <sz val="9"/>
            <color indexed="81"/>
            <rFont val="Tahoma"/>
            <family val="2"/>
          </rPr>
          <t>Windows User:</t>
        </r>
        <r>
          <rPr>
            <sz val="9"/>
            <color indexed="81"/>
            <rFont val="Tahoma"/>
            <family val="2"/>
          </rPr>
          <t xml:space="preserve">
12/09/2020
7,500/-</t>
        </r>
      </text>
    </comment>
    <comment ref="O110" authorId="0">
      <text>
        <r>
          <rPr>
            <b/>
            <sz val="9"/>
            <color indexed="81"/>
            <rFont val="Tahoma"/>
            <family val="2"/>
          </rPr>
          <t>Windows User:</t>
        </r>
        <r>
          <rPr>
            <sz val="9"/>
            <color indexed="81"/>
            <rFont val="Tahoma"/>
            <family val="2"/>
          </rPr>
          <t xml:space="preserve">
12/09/2020
7,500/-</t>
        </r>
      </text>
    </comment>
    <comment ref="T110" authorId="0">
      <text>
        <r>
          <rPr>
            <b/>
            <sz val="9"/>
            <color indexed="81"/>
            <rFont val="Tahoma"/>
            <family val="2"/>
          </rPr>
          <t>Windows User:</t>
        </r>
        <r>
          <rPr>
            <sz val="9"/>
            <color indexed="81"/>
            <rFont val="Tahoma"/>
            <family val="2"/>
          </rPr>
          <t xml:space="preserve">
Less 30% in Tuition fee for Oct/20.</t>
        </r>
      </text>
    </comment>
    <comment ref="U110" authorId="0">
      <text>
        <r>
          <rPr>
            <b/>
            <sz val="9"/>
            <color indexed="81"/>
            <rFont val="Tahoma"/>
            <family val="2"/>
          </rPr>
          <t>Windows User:</t>
        </r>
        <r>
          <rPr>
            <sz val="9"/>
            <color indexed="81"/>
            <rFont val="Tahoma"/>
            <family val="2"/>
          </rPr>
          <t xml:space="preserve">
29/10/2020
By bkash
C=5,000/-</t>
        </r>
      </text>
    </comment>
    <comment ref="V110" authorId="0">
      <text>
        <r>
          <rPr>
            <b/>
            <sz val="9"/>
            <color indexed="81"/>
            <rFont val="Tahoma"/>
            <family val="2"/>
          </rPr>
          <t>Windows User:</t>
        </r>
        <r>
          <rPr>
            <sz val="9"/>
            <color indexed="81"/>
            <rFont val="Tahoma"/>
            <family val="2"/>
          </rPr>
          <t xml:space="preserve">
Less 30% in Tuition fee for Oct/20.</t>
        </r>
      </text>
    </comment>
    <comment ref="Y110" authorId="0">
      <text>
        <r>
          <rPr>
            <b/>
            <sz val="9"/>
            <color indexed="81"/>
            <rFont val="Tahoma"/>
            <family val="2"/>
          </rPr>
          <t>Windows User:</t>
        </r>
        <r>
          <rPr>
            <sz val="9"/>
            <color indexed="81"/>
            <rFont val="Tahoma"/>
            <family val="2"/>
          </rPr>
          <t xml:space="preserve">
10/12/2020
By bkash
C=1930
Dec/20
O/fee Due</t>
        </r>
      </text>
    </comment>
    <comment ref="AA110" authorId="0">
      <text>
        <r>
          <rPr>
            <b/>
            <sz val="9"/>
            <color indexed="81"/>
            <rFont val="Tahoma"/>
            <family val="2"/>
          </rPr>
          <t>Windows User:</t>
        </r>
        <r>
          <rPr>
            <sz val="9"/>
            <color indexed="81"/>
            <rFont val="Tahoma"/>
            <family val="2"/>
          </rPr>
          <t xml:space="preserve">
19/01/2021
By bkash
C=4310
O/fee due=6000</t>
        </r>
      </text>
    </comment>
    <comment ref="AC110" authorId="0">
      <text>
        <r>
          <rPr>
            <b/>
            <sz val="9"/>
            <color indexed="81"/>
            <rFont val="Tahoma"/>
            <family val="2"/>
          </rPr>
          <t>Windows User:</t>
        </r>
        <r>
          <rPr>
            <sz val="9"/>
            <color indexed="81"/>
            <rFont val="Tahoma"/>
            <family val="2"/>
          </rPr>
          <t xml:space="preserve">
28/02/21
By bkash
C=2310
</t>
        </r>
      </text>
    </comment>
    <comment ref="AE110" authorId="0">
      <text>
        <r>
          <rPr>
            <b/>
            <sz val="9"/>
            <color indexed="81"/>
            <rFont val="Tahoma"/>
            <family val="2"/>
          </rPr>
          <t>Windows User:</t>
        </r>
        <r>
          <rPr>
            <sz val="9"/>
            <color indexed="81"/>
            <rFont val="Tahoma"/>
            <family val="2"/>
          </rPr>
          <t xml:space="preserve">
25/03/2021
By bkash
C=3310/-
H=0
O/fee1000/-</t>
        </r>
      </text>
    </comment>
    <comment ref="AG110" authorId="0">
      <text>
        <r>
          <rPr>
            <b/>
            <sz val="9"/>
            <color indexed="81"/>
            <rFont val="Tahoma"/>
            <family val="2"/>
          </rPr>
          <t>Windows User:</t>
        </r>
        <r>
          <rPr>
            <sz val="9"/>
            <color indexed="81"/>
            <rFont val="Tahoma"/>
            <family val="2"/>
          </rPr>
          <t xml:space="preserve">
22/04/21
By bkash
C=2310
O/fee=1000
T=3310</t>
        </r>
      </text>
    </comment>
    <comment ref="AI110" authorId="0">
      <text>
        <r>
          <rPr>
            <b/>
            <sz val="9"/>
            <color indexed="81"/>
            <rFont val="Tahoma"/>
            <family val="2"/>
          </rPr>
          <t>Windows User:</t>
        </r>
        <r>
          <rPr>
            <sz val="9"/>
            <color indexed="81"/>
            <rFont val="Tahoma"/>
            <family val="2"/>
          </rPr>
          <t xml:space="preserve">
27/05/21
By bkash
C=2310
O/fee=1000
T=3310</t>
        </r>
      </text>
    </comment>
    <comment ref="K111" authorId="0">
      <text>
        <r>
          <rPr>
            <b/>
            <sz val="9"/>
            <color indexed="81"/>
            <rFont val="Tahoma"/>
            <family val="2"/>
          </rPr>
          <t>Windows User:</t>
        </r>
        <r>
          <rPr>
            <sz val="9"/>
            <color indexed="81"/>
            <rFont val="Tahoma"/>
            <family val="2"/>
          </rPr>
          <t xml:space="preserve">
12/09/2020
7,500/-</t>
        </r>
      </text>
    </comment>
    <comment ref="M111" authorId="0">
      <text>
        <r>
          <rPr>
            <b/>
            <sz val="9"/>
            <color indexed="81"/>
            <rFont val="Tahoma"/>
            <family val="2"/>
          </rPr>
          <t>Windows User:</t>
        </r>
        <r>
          <rPr>
            <sz val="9"/>
            <color indexed="81"/>
            <rFont val="Tahoma"/>
            <family val="2"/>
          </rPr>
          <t xml:space="preserve">
12/09/2020
7,500/-</t>
        </r>
      </text>
    </comment>
    <comment ref="O111" authorId="0">
      <text>
        <r>
          <rPr>
            <b/>
            <sz val="9"/>
            <color indexed="81"/>
            <rFont val="Tahoma"/>
            <family val="2"/>
          </rPr>
          <t>Windows User:</t>
        </r>
        <r>
          <rPr>
            <sz val="9"/>
            <color indexed="81"/>
            <rFont val="Tahoma"/>
            <family val="2"/>
          </rPr>
          <t xml:space="preserve">
12/09/2020
7,500/-</t>
        </r>
      </text>
    </comment>
    <comment ref="T111" authorId="0">
      <text>
        <r>
          <rPr>
            <b/>
            <sz val="9"/>
            <color indexed="81"/>
            <rFont val="Tahoma"/>
            <family val="2"/>
          </rPr>
          <t>Windows User:</t>
        </r>
        <r>
          <rPr>
            <sz val="9"/>
            <color indexed="81"/>
            <rFont val="Tahoma"/>
            <family val="2"/>
          </rPr>
          <t xml:space="preserve">
Less 30% in Tuition fee for Oct/20.</t>
        </r>
      </text>
    </comment>
    <comment ref="U111" authorId="1">
      <text>
        <r>
          <rPr>
            <b/>
            <sz val="9"/>
            <color indexed="81"/>
            <rFont val="Tahoma"/>
            <family val="2"/>
          </rPr>
          <t>hp:</t>
        </r>
        <r>
          <rPr>
            <sz val="9"/>
            <color indexed="81"/>
            <rFont val="Tahoma"/>
            <family val="2"/>
          </rPr>
          <t xml:space="preserve">
22.10.2020
11354
Oct/20
Less=30%</t>
        </r>
      </text>
    </comment>
    <comment ref="V111" authorId="0">
      <text>
        <r>
          <rPr>
            <b/>
            <sz val="9"/>
            <color indexed="81"/>
            <rFont val="Tahoma"/>
            <family val="2"/>
          </rPr>
          <t>Windows User:</t>
        </r>
        <r>
          <rPr>
            <sz val="9"/>
            <color indexed="81"/>
            <rFont val="Tahoma"/>
            <family val="2"/>
          </rPr>
          <t xml:space="preserve">
Less 30% in Tuition fee for Oct/20.</t>
        </r>
      </text>
    </comment>
    <comment ref="W111" authorId="0">
      <text>
        <r>
          <rPr>
            <b/>
            <sz val="9"/>
            <color indexed="81"/>
            <rFont val="Tahoma"/>
            <family val="2"/>
          </rPr>
          <t>Windows User:</t>
        </r>
        <r>
          <rPr>
            <sz val="9"/>
            <color indexed="81"/>
            <rFont val="Tahoma"/>
            <family val="2"/>
          </rPr>
          <t xml:space="preserve">
19/12/2020
By bkash
C=4620
H=2160
T=6,780/-
Nov/20
Paid in Dec/20</t>
        </r>
      </text>
    </comment>
    <comment ref="Y111" authorId="0">
      <text>
        <r>
          <rPr>
            <b/>
            <sz val="9"/>
            <color indexed="81"/>
            <rFont val="Tahoma"/>
            <family val="2"/>
          </rPr>
          <t>Windows User:</t>
        </r>
        <r>
          <rPr>
            <sz val="9"/>
            <color indexed="81"/>
            <rFont val="Tahoma"/>
            <family val="2"/>
          </rPr>
          <t xml:space="preserve">
19/12/2020
By bkash
C=4620
H=2160
T=6,780/-
Nov/20
Paid in Dec/20
18/01/2021
By bkash
C=4620
H=2160
T=6780
Dec/20
Paid in Janu/21</t>
        </r>
      </text>
    </comment>
    <comment ref="AA111" authorId="0">
      <text>
        <r>
          <rPr>
            <b/>
            <sz val="9"/>
            <color indexed="81"/>
            <rFont val="Tahoma"/>
            <family val="2"/>
          </rPr>
          <t>Windows User:</t>
        </r>
        <r>
          <rPr>
            <sz val="9"/>
            <color indexed="81"/>
            <rFont val="Tahoma"/>
            <family val="2"/>
          </rPr>
          <t xml:space="preserve">
18/01/2021
By bkash
C=4620
H=2160
T=6780
Dec/20
Paid in Janu/21</t>
        </r>
      </text>
    </comment>
    <comment ref="AE111" authorId="0">
      <text>
        <r>
          <rPr>
            <b/>
            <sz val="9"/>
            <color indexed="81"/>
            <rFont val="Tahoma"/>
            <family val="2"/>
          </rPr>
          <t>Windows User:</t>
        </r>
        <r>
          <rPr>
            <sz val="9"/>
            <color indexed="81"/>
            <rFont val="Tahoma"/>
            <family val="2"/>
          </rPr>
          <t xml:space="preserve">
22/03/2021
By bkash
C=4620
H=2160
T=6780
Janu/20
</t>
        </r>
      </text>
    </comment>
    <comment ref="AG111" authorId="0">
      <text>
        <r>
          <rPr>
            <b/>
            <sz val="9"/>
            <color indexed="81"/>
            <rFont val="Tahoma"/>
            <family val="2"/>
          </rPr>
          <t>Windows User:</t>
        </r>
        <r>
          <rPr>
            <sz val="9"/>
            <color indexed="81"/>
            <rFont val="Tahoma"/>
            <family val="2"/>
          </rPr>
          <t xml:space="preserve">
13/04/2021
By bkash
C=4620
H=2160
T=6780
Feb/20
</t>
        </r>
      </text>
    </comment>
    <comment ref="AI111" authorId="0">
      <text>
        <r>
          <rPr>
            <b/>
            <sz val="9"/>
            <color indexed="81"/>
            <rFont val="Tahoma"/>
            <family val="2"/>
          </rPr>
          <t>Windows User:</t>
        </r>
        <r>
          <rPr>
            <sz val="9"/>
            <color indexed="81"/>
            <rFont val="Tahoma"/>
            <family val="2"/>
          </rPr>
          <t xml:space="preserve">
08/05/21
By bkash
C=4620
H=2160
T=6780</t>
        </r>
      </text>
    </comment>
    <comment ref="K112" authorId="0">
      <text>
        <r>
          <rPr>
            <b/>
            <sz val="9"/>
            <color indexed="81"/>
            <rFont val="Tahoma"/>
            <family val="2"/>
          </rPr>
          <t>Windows User:</t>
        </r>
        <r>
          <rPr>
            <sz val="9"/>
            <color indexed="81"/>
            <rFont val="Tahoma"/>
            <family val="2"/>
          </rPr>
          <t xml:space="preserve">
12/09/2020
7,500/-</t>
        </r>
      </text>
    </comment>
    <comment ref="M112" authorId="0">
      <text>
        <r>
          <rPr>
            <b/>
            <sz val="9"/>
            <color indexed="81"/>
            <rFont val="Tahoma"/>
            <family val="2"/>
          </rPr>
          <t>Windows User:</t>
        </r>
        <r>
          <rPr>
            <sz val="9"/>
            <color indexed="81"/>
            <rFont val="Tahoma"/>
            <family val="2"/>
          </rPr>
          <t xml:space="preserve">
12/09/2020
7,500/-</t>
        </r>
      </text>
    </comment>
    <comment ref="O112" authorId="0">
      <text>
        <r>
          <rPr>
            <b/>
            <sz val="9"/>
            <color indexed="81"/>
            <rFont val="Tahoma"/>
            <family val="2"/>
          </rPr>
          <t>Windows User:</t>
        </r>
        <r>
          <rPr>
            <sz val="9"/>
            <color indexed="81"/>
            <rFont val="Tahoma"/>
            <family val="2"/>
          </rPr>
          <t xml:space="preserve">
12/09/2020
7,500/-</t>
        </r>
      </text>
    </comment>
    <comment ref="Q112" authorId="0">
      <text>
        <r>
          <rPr>
            <b/>
            <sz val="9"/>
            <color indexed="81"/>
            <rFont val="Tahoma"/>
            <family val="2"/>
          </rPr>
          <t>Windows User:</t>
        </r>
        <r>
          <rPr>
            <sz val="9"/>
            <color indexed="81"/>
            <rFont val="Tahoma"/>
            <family val="2"/>
          </rPr>
          <t xml:space="preserve">
25/01/21
O/fee=8000
Oct/21
Paid in janu/21</t>
        </r>
      </text>
    </comment>
    <comment ref="T112" authorId="0">
      <text>
        <r>
          <rPr>
            <b/>
            <sz val="9"/>
            <color indexed="81"/>
            <rFont val="Tahoma"/>
            <family val="2"/>
          </rPr>
          <t>Windows User:</t>
        </r>
        <r>
          <rPr>
            <sz val="9"/>
            <color indexed="81"/>
            <rFont val="Tahoma"/>
            <family val="2"/>
          </rPr>
          <t xml:space="preserve">
Less 30% in Tuition fee for Oct/20.</t>
        </r>
      </text>
    </comment>
    <comment ref="U112" authorId="0">
      <text>
        <r>
          <rPr>
            <b/>
            <sz val="9"/>
            <color indexed="81"/>
            <rFont val="Tahoma"/>
            <family val="2"/>
          </rPr>
          <t>Windows User:</t>
        </r>
        <r>
          <rPr>
            <sz val="9"/>
            <color indexed="81"/>
            <rFont val="Tahoma"/>
            <family val="2"/>
          </rPr>
          <t xml:space="preserve">
25/01/21
O/fee=8000
Oct/21
Paid in janu/21</t>
        </r>
      </text>
    </comment>
    <comment ref="V112" authorId="0">
      <text>
        <r>
          <rPr>
            <b/>
            <sz val="9"/>
            <color indexed="81"/>
            <rFont val="Tahoma"/>
            <family val="2"/>
          </rPr>
          <t>Windows User:</t>
        </r>
        <r>
          <rPr>
            <sz val="9"/>
            <color indexed="81"/>
            <rFont val="Tahoma"/>
            <family val="2"/>
          </rPr>
          <t xml:space="preserve">
Less 30% in Tuition fee for Oct/20.</t>
        </r>
      </text>
    </comment>
    <comment ref="AA112" authorId="0">
      <text>
        <r>
          <rPr>
            <b/>
            <sz val="9"/>
            <color indexed="81"/>
            <rFont val="Tahoma"/>
            <family val="2"/>
          </rPr>
          <t>Windows User:</t>
        </r>
        <r>
          <rPr>
            <sz val="9"/>
            <color indexed="81"/>
            <rFont val="Tahoma"/>
            <family val="2"/>
          </rPr>
          <t xml:space="preserve">
25/01/21
O/fee=8000
Oct/21
Paid in janu/21</t>
        </r>
      </text>
    </comment>
    <comment ref="AK112" authorId="0">
      <text>
        <r>
          <rPr>
            <b/>
            <sz val="9"/>
            <color indexed="81"/>
            <rFont val="Tahoma"/>
            <family val="2"/>
          </rPr>
          <t>Windows User:</t>
        </r>
        <r>
          <rPr>
            <sz val="9"/>
            <color indexed="81"/>
            <rFont val="Tahoma"/>
            <family val="2"/>
          </rPr>
          <t xml:space="preserve">
07/06/21
11379
10,000/-</t>
        </r>
      </text>
    </comment>
    <comment ref="K113" authorId="0">
      <text>
        <r>
          <rPr>
            <b/>
            <sz val="9"/>
            <color indexed="81"/>
            <rFont val="Tahoma"/>
            <family val="2"/>
          </rPr>
          <t>Windows User:</t>
        </r>
        <r>
          <rPr>
            <sz val="9"/>
            <color indexed="81"/>
            <rFont val="Tahoma"/>
            <family val="2"/>
          </rPr>
          <t xml:space="preserve">
12/09/2020
7,500/-</t>
        </r>
      </text>
    </comment>
    <comment ref="M113" authorId="0">
      <text>
        <r>
          <rPr>
            <b/>
            <sz val="9"/>
            <color indexed="81"/>
            <rFont val="Tahoma"/>
            <family val="2"/>
          </rPr>
          <t>Windows User:</t>
        </r>
        <r>
          <rPr>
            <sz val="9"/>
            <color indexed="81"/>
            <rFont val="Tahoma"/>
            <family val="2"/>
          </rPr>
          <t xml:space="preserve">
12/09/2020
7,500/-</t>
        </r>
      </text>
    </comment>
    <comment ref="O113" authorId="0">
      <text>
        <r>
          <rPr>
            <b/>
            <sz val="9"/>
            <color indexed="81"/>
            <rFont val="Tahoma"/>
            <family val="2"/>
          </rPr>
          <t>Windows User:</t>
        </r>
        <r>
          <rPr>
            <sz val="9"/>
            <color indexed="81"/>
            <rFont val="Tahoma"/>
            <family val="2"/>
          </rPr>
          <t xml:space="preserve">
12/09/2020
7,500/-</t>
        </r>
      </text>
    </comment>
    <comment ref="Q113" authorId="0">
      <text>
        <r>
          <rPr>
            <b/>
            <sz val="9"/>
            <color indexed="81"/>
            <rFont val="Tahoma"/>
            <family val="2"/>
          </rPr>
          <t>Windows User:</t>
        </r>
        <r>
          <rPr>
            <sz val="9"/>
            <color indexed="81"/>
            <rFont val="Tahoma"/>
            <family val="2"/>
          </rPr>
          <t xml:space="preserve">
15/12/2020
11402
O/fee=8000
Oct to Dec/20
Paid in Dec/20</t>
        </r>
      </text>
    </comment>
    <comment ref="T113" authorId="0">
      <text>
        <r>
          <rPr>
            <b/>
            <sz val="9"/>
            <color indexed="81"/>
            <rFont val="Tahoma"/>
            <family val="2"/>
          </rPr>
          <t>Windows User:</t>
        </r>
        <r>
          <rPr>
            <sz val="9"/>
            <color indexed="81"/>
            <rFont val="Tahoma"/>
            <family val="2"/>
          </rPr>
          <t xml:space="preserve">
Less 30% in Tuition fee for Oct/20.</t>
        </r>
      </text>
    </comment>
    <comment ref="U113" authorId="0">
      <text>
        <r>
          <rPr>
            <b/>
            <sz val="9"/>
            <color indexed="81"/>
            <rFont val="Tahoma"/>
            <family val="2"/>
          </rPr>
          <t>Windows User:</t>
        </r>
        <r>
          <rPr>
            <sz val="9"/>
            <color indexed="81"/>
            <rFont val="Tahoma"/>
            <family val="2"/>
          </rPr>
          <t xml:space="preserve">
15/12/2020
11402
O/fee=8000
Oct to Dec/20
Paid in Dec/20</t>
        </r>
      </text>
    </comment>
    <comment ref="V113" authorId="0">
      <text>
        <r>
          <rPr>
            <b/>
            <sz val="9"/>
            <color indexed="81"/>
            <rFont val="Tahoma"/>
            <family val="2"/>
          </rPr>
          <t>Windows User:</t>
        </r>
        <r>
          <rPr>
            <sz val="9"/>
            <color indexed="81"/>
            <rFont val="Tahoma"/>
            <family val="2"/>
          </rPr>
          <t xml:space="preserve">
Less 30% in Tuition fee for Oct/20.</t>
        </r>
      </text>
    </comment>
    <comment ref="W113" authorId="0">
      <text>
        <r>
          <rPr>
            <b/>
            <sz val="9"/>
            <color indexed="81"/>
            <rFont val="Tahoma"/>
            <family val="2"/>
          </rPr>
          <t>Windows User:</t>
        </r>
        <r>
          <rPr>
            <sz val="9"/>
            <color indexed="81"/>
            <rFont val="Tahoma"/>
            <family val="2"/>
          </rPr>
          <t xml:space="preserve">
15/12/2020
11402
O/fee=8000
Oct to Dec/20
Paid in Dec/20</t>
        </r>
      </text>
    </comment>
    <comment ref="Y113" authorId="0">
      <text>
        <r>
          <rPr>
            <b/>
            <sz val="9"/>
            <color indexed="81"/>
            <rFont val="Tahoma"/>
            <family val="2"/>
          </rPr>
          <t>Windows User:</t>
        </r>
        <r>
          <rPr>
            <sz val="9"/>
            <color indexed="81"/>
            <rFont val="Tahoma"/>
            <family val="2"/>
          </rPr>
          <t xml:space="preserve">
15/12/2020
11402
O/fee=8000
Oct to Dec/20
Paid in Dec/20</t>
        </r>
      </text>
    </comment>
    <comment ref="AA113" authorId="0">
      <text>
        <r>
          <rPr>
            <b/>
            <sz val="9"/>
            <color indexed="81"/>
            <rFont val="Tahoma"/>
            <family val="2"/>
          </rPr>
          <t>Windows User:</t>
        </r>
        <r>
          <rPr>
            <sz val="9"/>
            <color indexed="81"/>
            <rFont val="Tahoma"/>
            <family val="2"/>
          </rPr>
          <t xml:space="preserve">
27/01/21
40901
</t>
        </r>
      </text>
    </comment>
    <comment ref="AK113" authorId="0">
      <text>
        <r>
          <rPr>
            <b/>
            <sz val="9"/>
            <color indexed="81"/>
            <rFont val="Tahoma"/>
            <family val="2"/>
          </rPr>
          <t>Windows User:</t>
        </r>
        <r>
          <rPr>
            <sz val="9"/>
            <color indexed="81"/>
            <rFont val="Tahoma"/>
            <family val="2"/>
          </rPr>
          <t xml:space="preserve">
09/06/21
9346
Up to June/21</t>
        </r>
      </text>
    </comment>
    <comment ref="K114" authorId="0">
      <text>
        <r>
          <rPr>
            <b/>
            <sz val="9"/>
            <color indexed="81"/>
            <rFont val="Tahoma"/>
            <family val="2"/>
          </rPr>
          <t>Windows User:</t>
        </r>
        <r>
          <rPr>
            <sz val="9"/>
            <color indexed="81"/>
            <rFont val="Tahoma"/>
            <family val="2"/>
          </rPr>
          <t xml:space="preserve">
12/09/2020
7,500/-</t>
        </r>
      </text>
    </comment>
    <comment ref="M114" authorId="0">
      <text>
        <r>
          <rPr>
            <b/>
            <sz val="9"/>
            <color indexed="81"/>
            <rFont val="Tahoma"/>
            <family val="2"/>
          </rPr>
          <t>Windows User:</t>
        </r>
        <r>
          <rPr>
            <sz val="9"/>
            <color indexed="81"/>
            <rFont val="Tahoma"/>
            <family val="2"/>
          </rPr>
          <t xml:space="preserve">
12/09/2020
7,500/-</t>
        </r>
      </text>
    </comment>
    <comment ref="O114" authorId="0">
      <text>
        <r>
          <rPr>
            <b/>
            <sz val="9"/>
            <color indexed="81"/>
            <rFont val="Tahoma"/>
            <family val="2"/>
          </rPr>
          <t>Windows User:</t>
        </r>
        <r>
          <rPr>
            <sz val="9"/>
            <color indexed="81"/>
            <rFont val="Tahoma"/>
            <family val="2"/>
          </rPr>
          <t xml:space="preserve">
12/09/2020
7,500/-</t>
        </r>
      </text>
    </comment>
    <comment ref="Q114" authorId="0">
      <text>
        <r>
          <rPr>
            <b/>
            <sz val="9"/>
            <color indexed="81"/>
            <rFont val="Tahoma"/>
            <family val="2"/>
          </rPr>
          <t>Windows User:</t>
        </r>
        <r>
          <rPr>
            <sz val="9"/>
            <color indexed="81"/>
            <rFont val="Tahoma"/>
            <family val="2"/>
          </rPr>
          <t xml:space="preserve">
27/01/21
114269
O/fee=8000
Oct to Janu/21
Paid in janu/21</t>
        </r>
      </text>
    </comment>
    <comment ref="T114" authorId="0">
      <text>
        <r>
          <rPr>
            <b/>
            <sz val="9"/>
            <color indexed="81"/>
            <rFont val="Tahoma"/>
            <family val="2"/>
          </rPr>
          <t>Windows User:</t>
        </r>
        <r>
          <rPr>
            <sz val="9"/>
            <color indexed="81"/>
            <rFont val="Tahoma"/>
            <family val="2"/>
          </rPr>
          <t xml:space="preserve">
Less 30% in Tuition fee for Oct/20.</t>
        </r>
      </text>
    </comment>
    <comment ref="U114" authorId="0">
      <text>
        <r>
          <rPr>
            <b/>
            <sz val="9"/>
            <color indexed="81"/>
            <rFont val="Tahoma"/>
            <family val="2"/>
          </rPr>
          <t>Windows User:</t>
        </r>
        <r>
          <rPr>
            <sz val="9"/>
            <color indexed="81"/>
            <rFont val="Tahoma"/>
            <family val="2"/>
          </rPr>
          <t xml:space="preserve">
27/01/21
114269
O/fee=8000
Oct to Janu/21
Paid in janu/21</t>
        </r>
      </text>
    </comment>
    <comment ref="V114" authorId="0">
      <text>
        <r>
          <rPr>
            <b/>
            <sz val="9"/>
            <color indexed="81"/>
            <rFont val="Tahoma"/>
            <family val="2"/>
          </rPr>
          <t>Windows User:</t>
        </r>
        <r>
          <rPr>
            <sz val="9"/>
            <color indexed="81"/>
            <rFont val="Tahoma"/>
            <family val="2"/>
          </rPr>
          <t xml:space="preserve">
Less 30% in Tuition fee for Oct/20.</t>
        </r>
      </text>
    </comment>
    <comment ref="W114" authorId="0">
      <text>
        <r>
          <rPr>
            <b/>
            <sz val="9"/>
            <color indexed="81"/>
            <rFont val="Tahoma"/>
            <family val="2"/>
          </rPr>
          <t>Windows User:</t>
        </r>
        <r>
          <rPr>
            <sz val="9"/>
            <color indexed="81"/>
            <rFont val="Tahoma"/>
            <family val="2"/>
          </rPr>
          <t xml:space="preserve">
27/01/21
114269
O/fee=8000
Oct to Janu/21
Paid in janu/21</t>
        </r>
      </text>
    </comment>
    <comment ref="Y114" authorId="0">
      <text>
        <r>
          <rPr>
            <b/>
            <sz val="9"/>
            <color indexed="81"/>
            <rFont val="Tahoma"/>
            <family val="2"/>
          </rPr>
          <t>Windows User:</t>
        </r>
        <r>
          <rPr>
            <sz val="9"/>
            <color indexed="81"/>
            <rFont val="Tahoma"/>
            <family val="2"/>
          </rPr>
          <t xml:space="preserve">
27/01/21
114269
O/fee=8000
Oct to Janu/21
Paid in janu/21</t>
        </r>
      </text>
    </comment>
    <comment ref="AA114" authorId="0">
      <text>
        <r>
          <rPr>
            <b/>
            <sz val="9"/>
            <color indexed="81"/>
            <rFont val="Tahoma"/>
            <family val="2"/>
          </rPr>
          <t>Windows User:</t>
        </r>
        <r>
          <rPr>
            <sz val="9"/>
            <color indexed="81"/>
            <rFont val="Tahoma"/>
            <family val="2"/>
          </rPr>
          <t xml:space="preserve">
27/01/21
114269
O/fee=8000
Oct to Janu/21
Paid in janu/21</t>
        </r>
      </text>
    </comment>
    <comment ref="AK114" authorId="0">
      <text>
        <r>
          <rPr>
            <b/>
            <sz val="9"/>
            <color indexed="81"/>
            <rFont val="Tahoma"/>
            <family val="2"/>
          </rPr>
          <t>Windows User:</t>
        </r>
        <r>
          <rPr>
            <sz val="9"/>
            <color indexed="81"/>
            <rFont val="Tahoma"/>
            <family val="2"/>
          </rPr>
          <t xml:space="preserve">
06/06/21
11427
Up to June/21</t>
        </r>
      </text>
    </comment>
    <comment ref="K115" authorId="0">
      <text>
        <r>
          <rPr>
            <b/>
            <sz val="9"/>
            <color indexed="81"/>
            <rFont val="Tahoma"/>
            <family val="2"/>
          </rPr>
          <t>Windows User:</t>
        </r>
        <r>
          <rPr>
            <sz val="9"/>
            <color indexed="81"/>
            <rFont val="Tahoma"/>
            <family val="2"/>
          </rPr>
          <t xml:space="preserve">
12/09/2020
7,500/-</t>
        </r>
      </text>
    </comment>
    <comment ref="M115" authorId="0">
      <text>
        <r>
          <rPr>
            <b/>
            <sz val="9"/>
            <color indexed="81"/>
            <rFont val="Tahoma"/>
            <family val="2"/>
          </rPr>
          <t>Windows User:</t>
        </r>
        <r>
          <rPr>
            <sz val="9"/>
            <color indexed="81"/>
            <rFont val="Tahoma"/>
            <family val="2"/>
          </rPr>
          <t xml:space="preserve">
12/09/2020
7,500/-</t>
        </r>
      </text>
    </comment>
    <comment ref="O115" authorId="0">
      <text>
        <r>
          <rPr>
            <b/>
            <sz val="9"/>
            <color indexed="81"/>
            <rFont val="Tahoma"/>
            <family val="2"/>
          </rPr>
          <t>Windows User:</t>
        </r>
        <r>
          <rPr>
            <sz val="9"/>
            <color indexed="81"/>
            <rFont val="Tahoma"/>
            <family val="2"/>
          </rPr>
          <t xml:space="preserve">
12/09/2020
7,500/-</t>
        </r>
      </text>
    </comment>
    <comment ref="Q115" authorId="0">
      <text>
        <r>
          <rPr>
            <b/>
            <sz val="9"/>
            <color indexed="81"/>
            <rFont val="Tahoma"/>
            <family val="2"/>
          </rPr>
          <t>Windows User:</t>
        </r>
        <r>
          <rPr>
            <sz val="9"/>
            <color indexed="81"/>
            <rFont val="Tahoma"/>
            <family val="2"/>
          </rPr>
          <t xml:space="preserve">
08.10.2020
10322
Oct/20 Less=30%
Others fee=8,000/-</t>
        </r>
      </text>
    </comment>
    <comment ref="T115" authorId="0">
      <text>
        <r>
          <rPr>
            <b/>
            <sz val="9"/>
            <color indexed="81"/>
            <rFont val="Tahoma"/>
            <family val="2"/>
          </rPr>
          <t>Windows User:</t>
        </r>
        <r>
          <rPr>
            <sz val="9"/>
            <color indexed="81"/>
            <rFont val="Tahoma"/>
            <family val="2"/>
          </rPr>
          <t xml:space="preserve">
Less 30% in Tuition fee for Oct/20.</t>
        </r>
      </text>
    </comment>
    <comment ref="U115" authorId="0">
      <text>
        <r>
          <rPr>
            <b/>
            <sz val="9"/>
            <color indexed="81"/>
            <rFont val="Tahoma"/>
            <family val="2"/>
          </rPr>
          <t>Windows User:</t>
        </r>
        <r>
          <rPr>
            <sz val="9"/>
            <color indexed="81"/>
            <rFont val="Tahoma"/>
            <family val="2"/>
          </rPr>
          <t xml:space="preserve">
08.10.2020
10322
Oct/20 Less=30%
Others fee=8,000/-</t>
        </r>
      </text>
    </comment>
    <comment ref="V115" authorId="0">
      <text>
        <r>
          <rPr>
            <b/>
            <sz val="9"/>
            <color indexed="81"/>
            <rFont val="Tahoma"/>
            <family val="2"/>
          </rPr>
          <t>Windows User:</t>
        </r>
        <r>
          <rPr>
            <sz val="9"/>
            <color indexed="81"/>
            <rFont val="Tahoma"/>
            <family val="2"/>
          </rPr>
          <t xml:space="preserve">
Less 30% in Tuition fee for Oct/20.</t>
        </r>
      </text>
    </comment>
    <comment ref="W115" authorId="0">
      <text>
        <r>
          <rPr>
            <b/>
            <sz val="9"/>
            <color indexed="81"/>
            <rFont val="Tahoma"/>
            <family val="2"/>
          </rPr>
          <t>Windows User:</t>
        </r>
        <r>
          <rPr>
            <sz val="9"/>
            <color indexed="81"/>
            <rFont val="Tahoma"/>
            <family val="2"/>
          </rPr>
          <t xml:space="preserve">
04/11/2020
10323</t>
        </r>
      </text>
    </comment>
    <comment ref="Y115" authorId="0">
      <text>
        <r>
          <rPr>
            <b/>
            <sz val="9"/>
            <color indexed="81"/>
            <rFont val="Tahoma"/>
            <family val="2"/>
          </rPr>
          <t>Windows User:</t>
        </r>
        <r>
          <rPr>
            <sz val="9"/>
            <color indexed="81"/>
            <rFont val="Tahoma"/>
            <family val="2"/>
          </rPr>
          <t xml:space="preserve">
09/12/2020
10324</t>
        </r>
      </text>
    </comment>
    <comment ref="AA115" authorId="0">
      <text>
        <r>
          <rPr>
            <b/>
            <sz val="9"/>
            <color indexed="81"/>
            <rFont val="Tahoma"/>
            <family val="2"/>
          </rPr>
          <t>Windows User:</t>
        </r>
        <r>
          <rPr>
            <sz val="9"/>
            <color indexed="81"/>
            <rFont val="Tahoma"/>
            <family val="2"/>
          </rPr>
          <t xml:space="preserve">
07/01/2020
10325</t>
        </r>
      </text>
    </comment>
    <comment ref="AC115" authorId="0">
      <text>
        <r>
          <rPr>
            <b/>
            <sz val="9"/>
            <color indexed="81"/>
            <rFont val="Tahoma"/>
            <family val="2"/>
          </rPr>
          <t>Windows User:</t>
        </r>
        <r>
          <rPr>
            <sz val="9"/>
            <color indexed="81"/>
            <rFont val="Tahoma"/>
            <family val="2"/>
          </rPr>
          <t xml:space="preserve">
10/02/21
10326</t>
        </r>
      </text>
    </comment>
    <comment ref="AE115" authorId="0">
      <text>
        <r>
          <rPr>
            <b/>
            <sz val="9"/>
            <color indexed="81"/>
            <rFont val="Tahoma"/>
            <family val="2"/>
          </rPr>
          <t>Windows User:</t>
        </r>
        <r>
          <rPr>
            <sz val="9"/>
            <color indexed="81"/>
            <rFont val="Tahoma"/>
            <family val="2"/>
          </rPr>
          <t xml:space="preserve">
07/03/21
10327
</t>
        </r>
      </text>
    </comment>
    <comment ref="AG115" authorId="0">
      <text>
        <r>
          <rPr>
            <b/>
            <sz val="9"/>
            <color indexed="81"/>
            <rFont val="Tahoma"/>
            <family val="2"/>
          </rPr>
          <t>Windows User:</t>
        </r>
        <r>
          <rPr>
            <sz val="9"/>
            <color indexed="81"/>
            <rFont val="Tahoma"/>
            <family val="2"/>
          </rPr>
          <t xml:space="preserve">
04/04/2021
10328</t>
        </r>
      </text>
    </comment>
    <comment ref="AI115" authorId="0">
      <text>
        <r>
          <rPr>
            <b/>
            <sz val="9"/>
            <color indexed="81"/>
            <rFont val="Tahoma"/>
            <family val="2"/>
          </rPr>
          <t>Windows User:</t>
        </r>
        <r>
          <rPr>
            <sz val="9"/>
            <color indexed="81"/>
            <rFont val="Tahoma"/>
            <family val="2"/>
          </rPr>
          <t xml:space="preserve">
04/05/21
10320
</t>
        </r>
      </text>
    </comment>
    <comment ref="AK115" authorId="0">
      <text>
        <r>
          <rPr>
            <b/>
            <sz val="9"/>
            <color indexed="81"/>
            <rFont val="Tahoma"/>
            <family val="2"/>
          </rPr>
          <t>Windows User:</t>
        </r>
        <r>
          <rPr>
            <sz val="9"/>
            <color indexed="81"/>
            <rFont val="Tahoma"/>
            <family val="2"/>
          </rPr>
          <t xml:space="preserve">
02/06/21
10330
</t>
        </r>
      </text>
    </comment>
    <comment ref="K116" authorId="0">
      <text>
        <r>
          <rPr>
            <b/>
            <sz val="9"/>
            <color indexed="81"/>
            <rFont val="Tahoma"/>
            <family val="2"/>
          </rPr>
          <t>Windows User:</t>
        </r>
        <r>
          <rPr>
            <sz val="9"/>
            <color indexed="81"/>
            <rFont val="Tahoma"/>
            <family val="2"/>
          </rPr>
          <t xml:space="preserve">
13/09/2020
7,500/-</t>
        </r>
      </text>
    </comment>
    <comment ref="M116" authorId="0">
      <text>
        <r>
          <rPr>
            <b/>
            <sz val="9"/>
            <color indexed="81"/>
            <rFont val="Tahoma"/>
            <family val="2"/>
          </rPr>
          <t>Windows User:</t>
        </r>
        <r>
          <rPr>
            <sz val="9"/>
            <color indexed="81"/>
            <rFont val="Tahoma"/>
            <family val="2"/>
          </rPr>
          <t xml:space="preserve">
13/09/2020
7,500/-</t>
        </r>
      </text>
    </comment>
    <comment ref="O116" authorId="0">
      <text>
        <r>
          <rPr>
            <b/>
            <sz val="9"/>
            <color indexed="81"/>
            <rFont val="Tahoma"/>
            <family val="2"/>
          </rPr>
          <t>Windows User:</t>
        </r>
        <r>
          <rPr>
            <sz val="9"/>
            <color indexed="81"/>
            <rFont val="Tahoma"/>
            <family val="2"/>
          </rPr>
          <t xml:space="preserve">
13/09/2020
7,500/-</t>
        </r>
      </text>
    </comment>
    <comment ref="Q116" authorId="0">
      <text>
        <r>
          <rPr>
            <b/>
            <sz val="9"/>
            <color indexed="81"/>
            <rFont val="Tahoma"/>
            <family val="2"/>
          </rPr>
          <t>Windows User:</t>
        </r>
        <r>
          <rPr>
            <sz val="9"/>
            <color indexed="81"/>
            <rFont val="Tahoma"/>
            <family val="2"/>
          </rPr>
          <t xml:space="preserve">
25/01/21
10418
O/fee=8000
Oct to Dec/20
Paid in janu/21</t>
        </r>
      </text>
    </comment>
    <comment ref="T116" authorId="0">
      <text>
        <r>
          <rPr>
            <b/>
            <sz val="9"/>
            <color indexed="81"/>
            <rFont val="Tahoma"/>
            <family val="2"/>
          </rPr>
          <t>Windows User:</t>
        </r>
        <r>
          <rPr>
            <sz val="9"/>
            <color indexed="81"/>
            <rFont val="Tahoma"/>
            <family val="2"/>
          </rPr>
          <t xml:space="preserve">
Less 30% in Tuition fee for Oct/20.</t>
        </r>
      </text>
    </comment>
    <comment ref="U116" authorId="0">
      <text>
        <r>
          <rPr>
            <b/>
            <sz val="9"/>
            <color indexed="81"/>
            <rFont val="Tahoma"/>
            <family val="2"/>
          </rPr>
          <t>Windows User:</t>
        </r>
        <r>
          <rPr>
            <sz val="9"/>
            <color indexed="81"/>
            <rFont val="Tahoma"/>
            <family val="2"/>
          </rPr>
          <t xml:space="preserve">
25/01/21
10418
O/fee=8000
Oct to Dec/20
Paid in janu/21</t>
        </r>
      </text>
    </comment>
    <comment ref="V116" authorId="0">
      <text>
        <r>
          <rPr>
            <b/>
            <sz val="9"/>
            <color indexed="81"/>
            <rFont val="Tahoma"/>
            <family val="2"/>
          </rPr>
          <t>Windows User:</t>
        </r>
        <r>
          <rPr>
            <sz val="9"/>
            <color indexed="81"/>
            <rFont val="Tahoma"/>
            <family val="2"/>
          </rPr>
          <t xml:space="preserve">
Less 30% in Tuition fee for Oct/20.</t>
        </r>
      </text>
    </comment>
    <comment ref="W116" authorId="0">
      <text>
        <r>
          <rPr>
            <b/>
            <sz val="9"/>
            <color indexed="81"/>
            <rFont val="Tahoma"/>
            <family val="2"/>
          </rPr>
          <t>Windows User:</t>
        </r>
        <r>
          <rPr>
            <sz val="9"/>
            <color indexed="81"/>
            <rFont val="Tahoma"/>
            <family val="2"/>
          </rPr>
          <t xml:space="preserve">
25/01/21
10418
O/fee=8000
Oct to Dec/20
Paid in janu/21</t>
        </r>
      </text>
    </comment>
    <comment ref="Y116" authorId="0">
      <text>
        <r>
          <rPr>
            <b/>
            <sz val="9"/>
            <color indexed="81"/>
            <rFont val="Tahoma"/>
            <family val="2"/>
          </rPr>
          <t>Windows User:</t>
        </r>
        <r>
          <rPr>
            <sz val="9"/>
            <color indexed="81"/>
            <rFont val="Tahoma"/>
            <family val="2"/>
          </rPr>
          <t xml:space="preserve">
25/01/21
10418
O/fee=8000
Oct to Dec/20
Paid in janu/21</t>
        </r>
      </text>
    </comment>
    <comment ref="AA116" authorId="0">
      <text>
        <r>
          <rPr>
            <b/>
            <sz val="9"/>
            <color indexed="81"/>
            <rFont val="Tahoma"/>
            <family val="2"/>
          </rPr>
          <t>Windows User:</t>
        </r>
        <r>
          <rPr>
            <sz val="9"/>
            <color indexed="81"/>
            <rFont val="Tahoma"/>
            <family val="2"/>
          </rPr>
          <t xml:space="preserve">
25/01/21
10418
O/fee=8000
Oct to Dec/20
Paid in janu/21</t>
        </r>
      </text>
    </comment>
    <comment ref="AC116" authorId="0">
      <text>
        <r>
          <rPr>
            <b/>
            <sz val="9"/>
            <color indexed="81"/>
            <rFont val="Tahoma"/>
            <family val="2"/>
          </rPr>
          <t>Windows User:</t>
        </r>
        <r>
          <rPr>
            <sz val="9"/>
            <color indexed="81"/>
            <rFont val="Tahoma"/>
            <family val="2"/>
          </rPr>
          <t xml:space="preserve">
20/02/21
10419
Janu/21</t>
        </r>
      </text>
    </comment>
    <comment ref="AK116" authorId="0">
      <text>
        <r>
          <rPr>
            <b/>
            <sz val="9"/>
            <color indexed="81"/>
            <rFont val="Tahoma"/>
            <family val="2"/>
          </rPr>
          <t>Windows User:</t>
        </r>
        <r>
          <rPr>
            <sz val="9"/>
            <color indexed="81"/>
            <rFont val="Tahoma"/>
            <family val="2"/>
          </rPr>
          <t xml:space="preserve">
06/06/21
10420
Feb/21 + March/21</t>
        </r>
      </text>
    </comment>
    <comment ref="G117" authorId="0">
      <text>
        <r>
          <rPr>
            <b/>
            <sz val="9"/>
            <color indexed="81"/>
            <rFont val="Tahoma"/>
            <family val="2"/>
          </rPr>
          <t>Windows User:</t>
        </r>
        <r>
          <rPr>
            <sz val="9"/>
            <color indexed="81"/>
            <rFont val="Tahoma"/>
            <family val="2"/>
          </rPr>
          <t xml:space="preserve">
Less-2,000/-</t>
        </r>
      </text>
    </comment>
    <comment ref="K117" authorId="0">
      <text>
        <r>
          <rPr>
            <b/>
            <sz val="9"/>
            <color indexed="81"/>
            <rFont val="Tahoma"/>
            <family val="2"/>
          </rPr>
          <t>Windows User:</t>
        </r>
        <r>
          <rPr>
            <sz val="9"/>
            <color indexed="81"/>
            <rFont val="Tahoma"/>
            <family val="2"/>
          </rPr>
          <t xml:space="preserve">
13/09/2020
7,500/-</t>
        </r>
      </text>
    </comment>
    <comment ref="M117" authorId="0">
      <text>
        <r>
          <rPr>
            <b/>
            <sz val="9"/>
            <color indexed="81"/>
            <rFont val="Tahoma"/>
            <family val="2"/>
          </rPr>
          <t>Windows User:</t>
        </r>
        <r>
          <rPr>
            <sz val="9"/>
            <color indexed="81"/>
            <rFont val="Tahoma"/>
            <family val="2"/>
          </rPr>
          <t xml:space="preserve">
13/09/2020
7,500/-</t>
        </r>
      </text>
    </comment>
    <comment ref="O117" authorId="0">
      <text>
        <r>
          <rPr>
            <b/>
            <sz val="9"/>
            <color indexed="81"/>
            <rFont val="Tahoma"/>
            <family val="2"/>
          </rPr>
          <t>Windows User:</t>
        </r>
        <r>
          <rPr>
            <sz val="9"/>
            <color indexed="81"/>
            <rFont val="Tahoma"/>
            <family val="2"/>
          </rPr>
          <t xml:space="preserve">
13/09/2020
7,500/-</t>
        </r>
      </text>
    </comment>
    <comment ref="T117" authorId="0">
      <text>
        <r>
          <rPr>
            <b/>
            <sz val="9"/>
            <color indexed="81"/>
            <rFont val="Tahoma"/>
            <family val="2"/>
          </rPr>
          <t>Windows User:</t>
        </r>
        <r>
          <rPr>
            <sz val="9"/>
            <color indexed="81"/>
            <rFont val="Tahoma"/>
            <family val="2"/>
          </rPr>
          <t xml:space="preserve">
Less 30% in Tuition fee for Oct/20.</t>
        </r>
      </text>
    </comment>
    <comment ref="V117" authorId="0">
      <text>
        <r>
          <rPr>
            <b/>
            <sz val="9"/>
            <color indexed="81"/>
            <rFont val="Tahoma"/>
            <family val="2"/>
          </rPr>
          <t>Windows User:</t>
        </r>
        <r>
          <rPr>
            <sz val="9"/>
            <color indexed="81"/>
            <rFont val="Tahoma"/>
            <family val="2"/>
          </rPr>
          <t xml:space="preserve">
Less 30% in Tuition fee for Oct/20.</t>
        </r>
      </text>
    </comment>
    <comment ref="G118" authorId="0">
      <text>
        <r>
          <rPr>
            <b/>
            <sz val="9"/>
            <color indexed="81"/>
            <rFont val="Tahoma"/>
            <family val="2"/>
          </rPr>
          <t>Windows User:</t>
        </r>
        <r>
          <rPr>
            <sz val="9"/>
            <color indexed="81"/>
            <rFont val="Tahoma"/>
            <family val="2"/>
          </rPr>
          <t xml:space="preserve">
T.c Order By
 board 25 /02/21
College=27/02/21</t>
        </r>
      </text>
    </comment>
    <comment ref="K118" authorId="0">
      <text>
        <r>
          <rPr>
            <b/>
            <sz val="9"/>
            <color indexed="81"/>
            <rFont val="Tahoma"/>
            <family val="2"/>
          </rPr>
          <t>Windows User:</t>
        </r>
        <r>
          <rPr>
            <sz val="9"/>
            <color indexed="81"/>
            <rFont val="Tahoma"/>
            <family val="2"/>
          </rPr>
          <t xml:space="preserve">
13/09/2020
7,500/-</t>
        </r>
      </text>
    </comment>
    <comment ref="M118" authorId="0">
      <text>
        <r>
          <rPr>
            <b/>
            <sz val="9"/>
            <color indexed="81"/>
            <rFont val="Tahoma"/>
            <family val="2"/>
          </rPr>
          <t>Windows User:</t>
        </r>
        <r>
          <rPr>
            <sz val="9"/>
            <color indexed="81"/>
            <rFont val="Tahoma"/>
            <family val="2"/>
          </rPr>
          <t xml:space="preserve">
13/09/2020
7,500/-</t>
        </r>
      </text>
    </comment>
    <comment ref="O118" authorId="0">
      <text>
        <r>
          <rPr>
            <b/>
            <sz val="9"/>
            <color indexed="81"/>
            <rFont val="Tahoma"/>
            <family val="2"/>
          </rPr>
          <t>Windows User:</t>
        </r>
        <r>
          <rPr>
            <sz val="9"/>
            <color indexed="81"/>
            <rFont val="Tahoma"/>
            <family val="2"/>
          </rPr>
          <t xml:space="preserve">
13/09/2020
7,500/-</t>
        </r>
      </text>
    </comment>
    <comment ref="Q118" authorId="0">
      <text>
        <r>
          <rPr>
            <b/>
            <sz val="9"/>
            <color indexed="81"/>
            <rFont val="Tahoma"/>
            <family val="2"/>
          </rPr>
          <t>Windows User:</t>
        </r>
        <r>
          <rPr>
            <sz val="9"/>
            <color indexed="81"/>
            <rFont val="Tahoma"/>
            <family val="2"/>
          </rPr>
          <t xml:space="preserve">
14.10.2020
10466
Others fee=4,000/-
Oct/20 (Less=30%)
Others fee 4,000/- due by P.sir</t>
        </r>
      </text>
    </comment>
    <comment ref="T118" authorId="0">
      <text>
        <r>
          <rPr>
            <b/>
            <sz val="9"/>
            <color indexed="81"/>
            <rFont val="Tahoma"/>
            <family val="2"/>
          </rPr>
          <t>Windows User:</t>
        </r>
        <r>
          <rPr>
            <sz val="9"/>
            <color indexed="81"/>
            <rFont val="Tahoma"/>
            <family val="2"/>
          </rPr>
          <t xml:space="preserve">
Less 30% in Tuition fee for Oct/20.</t>
        </r>
      </text>
    </comment>
    <comment ref="U118" authorId="0">
      <text>
        <r>
          <rPr>
            <b/>
            <sz val="9"/>
            <color indexed="81"/>
            <rFont val="Tahoma"/>
            <family val="2"/>
          </rPr>
          <t>Windows User:</t>
        </r>
        <r>
          <rPr>
            <sz val="9"/>
            <color indexed="81"/>
            <rFont val="Tahoma"/>
            <family val="2"/>
          </rPr>
          <t xml:space="preserve">
14.10.2020
10466
Others fee=4,000/-
Oct/20 (Less=30%)
Others fee 4,000/- due by P.sir</t>
        </r>
      </text>
    </comment>
    <comment ref="V118" authorId="0">
      <text>
        <r>
          <rPr>
            <b/>
            <sz val="9"/>
            <color indexed="81"/>
            <rFont val="Tahoma"/>
            <family val="2"/>
          </rPr>
          <t>Windows User:</t>
        </r>
        <r>
          <rPr>
            <sz val="9"/>
            <color indexed="81"/>
            <rFont val="Tahoma"/>
            <family val="2"/>
          </rPr>
          <t xml:space="preserve">
Less 30% in Tuition fee for Oct/20.</t>
        </r>
      </text>
    </comment>
    <comment ref="W118" authorId="0">
      <text>
        <r>
          <rPr>
            <b/>
            <sz val="9"/>
            <color indexed="81"/>
            <rFont val="Tahoma"/>
            <family val="2"/>
          </rPr>
          <t>Windows User:</t>
        </r>
        <r>
          <rPr>
            <sz val="9"/>
            <color indexed="81"/>
            <rFont val="Tahoma"/>
            <family val="2"/>
          </rPr>
          <t xml:space="preserve">
27/01/21
10467
O/fee=4000
Nov20
Paid in  Janu/21</t>
        </r>
      </text>
    </comment>
    <comment ref="AA118" authorId="0">
      <text>
        <r>
          <rPr>
            <b/>
            <sz val="9"/>
            <color indexed="81"/>
            <rFont val="Tahoma"/>
            <family val="2"/>
          </rPr>
          <t>Windows User:</t>
        </r>
        <r>
          <rPr>
            <sz val="9"/>
            <color indexed="81"/>
            <rFont val="Tahoma"/>
            <family val="2"/>
          </rPr>
          <t xml:space="preserve">
27/01/21
10467
O/fee=4000
Nov20
Paid in  Janu/21</t>
        </r>
      </text>
    </comment>
    <comment ref="AC118" authorId="0">
      <text>
        <r>
          <rPr>
            <b/>
            <sz val="9"/>
            <color indexed="81"/>
            <rFont val="Tahoma"/>
            <family val="2"/>
          </rPr>
          <t>Windows User:</t>
        </r>
        <r>
          <rPr>
            <sz val="9"/>
            <color indexed="81"/>
            <rFont val="Tahoma"/>
            <family val="2"/>
          </rPr>
          <t xml:space="preserve">
24/02/21
10468
Up to Feb/21</t>
        </r>
      </text>
    </comment>
    <comment ref="K119" authorId="0">
      <text>
        <r>
          <rPr>
            <b/>
            <sz val="9"/>
            <color indexed="81"/>
            <rFont val="Tahoma"/>
            <family val="2"/>
          </rPr>
          <t>Windows User:</t>
        </r>
        <r>
          <rPr>
            <sz val="9"/>
            <color indexed="81"/>
            <rFont val="Tahoma"/>
            <family val="2"/>
          </rPr>
          <t xml:space="preserve">
13/09/2020
15,500/-</t>
        </r>
      </text>
    </comment>
    <comment ref="M119" authorId="0">
      <text>
        <r>
          <rPr>
            <b/>
            <sz val="9"/>
            <color indexed="81"/>
            <rFont val="Tahoma"/>
            <family val="2"/>
          </rPr>
          <t>Windows User:</t>
        </r>
        <r>
          <rPr>
            <sz val="9"/>
            <color indexed="81"/>
            <rFont val="Tahoma"/>
            <family val="2"/>
          </rPr>
          <t xml:space="preserve">
13/09/2020
15,500/-</t>
        </r>
      </text>
    </comment>
    <comment ref="O119" authorId="0">
      <text>
        <r>
          <rPr>
            <b/>
            <sz val="9"/>
            <color indexed="81"/>
            <rFont val="Tahoma"/>
            <family val="2"/>
          </rPr>
          <t>Windows User:</t>
        </r>
        <r>
          <rPr>
            <sz val="9"/>
            <color indexed="81"/>
            <rFont val="Tahoma"/>
            <family val="2"/>
          </rPr>
          <t xml:space="preserve">
13/09/2020
15,500/-</t>
        </r>
      </text>
    </comment>
    <comment ref="Q119" authorId="0">
      <text>
        <r>
          <rPr>
            <b/>
            <sz val="9"/>
            <color indexed="81"/>
            <rFont val="Tahoma"/>
            <family val="2"/>
          </rPr>
          <t>Windows User:</t>
        </r>
        <r>
          <rPr>
            <sz val="9"/>
            <color indexed="81"/>
            <rFont val="Tahoma"/>
            <family val="2"/>
          </rPr>
          <t xml:space="preserve">
13/09/2020
15,500/-</t>
        </r>
      </text>
    </comment>
    <comment ref="T119" authorId="0">
      <text>
        <r>
          <rPr>
            <b/>
            <sz val="9"/>
            <color indexed="81"/>
            <rFont val="Tahoma"/>
            <family val="2"/>
          </rPr>
          <t>Windows User:</t>
        </r>
        <r>
          <rPr>
            <sz val="9"/>
            <color indexed="81"/>
            <rFont val="Tahoma"/>
            <family val="2"/>
          </rPr>
          <t xml:space="preserve">
Less 30% in Tuition fee for Oct/20.</t>
        </r>
      </text>
    </comment>
    <comment ref="U119" authorId="0">
      <text>
        <r>
          <rPr>
            <b/>
            <sz val="9"/>
            <color indexed="81"/>
            <rFont val="Tahoma"/>
            <family val="2"/>
          </rPr>
          <t>Windows User:</t>
        </r>
        <r>
          <rPr>
            <sz val="9"/>
            <color indexed="81"/>
            <rFont val="Tahoma"/>
            <family val="2"/>
          </rPr>
          <t xml:space="preserve">
25/01/21
10538
oct/20
Paid in jnau/21</t>
        </r>
      </text>
    </comment>
    <comment ref="V119" authorId="0">
      <text>
        <r>
          <rPr>
            <b/>
            <sz val="9"/>
            <color indexed="81"/>
            <rFont val="Tahoma"/>
            <family val="2"/>
          </rPr>
          <t>Windows User:</t>
        </r>
        <r>
          <rPr>
            <sz val="9"/>
            <color indexed="81"/>
            <rFont val="Tahoma"/>
            <family val="2"/>
          </rPr>
          <t xml:space="preserve">
Less 30% in Tuition fee for Oct/20.</t>
        </r>
      </text>
    </comment>
    <comment ref="AA119" authorId="0">
      <text>
        <r>
          <rPr>
            <b/>
            <sz val="9"/>
            <color indexed="81"/>
            <rFont val="Tahoma"/>
            <family val="2"/>
          </rPr>
          <t>Windows User:</t>
        </r>
        <r>
          <rPr>
            <sz val="9"/>
            <color indexed="81"/>
            <rFont val="Tahoma"/>
            <family val="2"/>
          </rPr>
          <t xml:space="preserve">
25/01/21
10538
oct/20
Paid in jnau/21</t>
        </r>
      </text>
    </comment>
    <comment ref="AC119" authorId="0">
      <text>
        <r>
          <rPr>
            <b/>
            <sz val="9"/>
            <color indexed="81"/>
            <rFont val="Tahoma"/>
            <family val="2"/>
          </rPr>
          <t>Windows User:</t>
        </r>
        <r>
          <rPr>
            <sz val="9"/>
            <color indexed="81"/>
            <rFont val="Tahoma"/>
            <family val="2"/>
          </rPr>
          <t xml:space="preserve">
18/02/21
10539
Nov/20</t>
        </r>
      </text>
    </comment>
    <comment ref="K120" authorId="0">
      <text>
        <r>
          <rPr>
            <b/>
            <sz val="9"/>
            <color indexed="81"/>
            <rFont val="Tahoma"/>
            <family val="2"/>
          </rPr>
          <t>Windows User:</t>
        </r>
        <r>
          <rPr>
            <sz val="9"/>
            <color indexed="81"/>
            <rFont val="Tahoma"/>
            <family val="2"/>
          </rPr>
          <t xml:space="preserve">
13/09/2020
7,500/-</t>
        </r>
      </text>
    </comment>
    <comment ref="M120" authorId="0">
      <text>
        <r>
          <rPr>
            <b/>
            <sz val="9"/>
            <color indexed="81"/>
            <rFont val="Tahoma"/>
            <family val="2"/>
          </rPr>
          <t>Windows User:</t>
        </r>
        <r>
          <rPr>
            <sz val="9"/>
            <color indexed="81"/>
            <rFont val="Tahoma"/>
            <family val="2"/>
          </rPr>
          <t xml:space="preserve">
13/09/2020
7,500/-</t>
        </r>
      </text>
    </comment>
    <comment ref="O120" authorId="0">
      <text>
        <r>
          <rPr>
            <b/>
            <sz val="9"/>
            <color indexed="81"/>
            <rFont val="Tahoma"/>
            <family val="2"/>
          </rPr>
          <t>Windows User:</t>
        </r>
        <r>
          <rPr>
            <sz val="9"/>
            <color indexed="81"/>
            <rFont val="Tahoma"/>
            <family val="2"/>
          </rPr>
          <t xml:space="preserve">
13/09/2020
7,500/-</t>
        </r>
      </text>
    </comment>
    <comment ref="Q120" authorId="0">
      <text>
        <r>
          <rPr>
            <b/>
            <sz val="9"/>
            <color indexed="81"/>
            <rFont val="Tahoma"/>
            <family val="2"/>
          </rPr>
          <t>Windows User:</t>
        </r>
        <r>
          <rPr>
            <sz val="9"/>
            <color indexed="81"/>
            <rFont val="Tahoma"/>
            <family val="2"/>
          </rPr>
          <t xml:space="preserve">
08/11/2020
10083
Nov/20
O/fee
Paid to Nov/2020</t>
        </r>
      </text>
    </comment>
    <comment ref="T120" authorId="0">
      <text>
        <r>
          <rPr>
            <b/>
            <sz val="9"/>
            <color indexed="81"/>
            <rFont val="Tahoma"/>
            <family val="2"/>
          </rPr>
          <t>Windows User:</t>
        </r>
        <r>
          <rPr>
            <sz val="9"/>
            <color indexed="81"/>
            <rFont val="Tahoma"/>
            <family val="2"/>
          </rPr>
          <t xml:space="preserve">
Less 30% in Tuition fee for Oct/20.</t>
        </r>
      </text>
    </comment>
    <comment ref="U120" authorId="0">
      <text>
        <r>
          <rPr>
            <b/>
            <sz val="9"/>
            <color indexed="81"/>
            <rFont val="Tahoma"/>
            <family val="2"/>
          </rPr>
          <t>Windows User:</t>
        </r>
        <r>
          <rPr>
            <sz val="9"/>
            <color indexed="81"/>
            <rFont val="Tahoma"/>
            <family val="2"/>
          </rPr>
          <t xml:space="preserve">
13.10.2020
10082
Oct/20 Less=30%
Others fee due by P.sir</t>
        </r>
      </text>
    </comment>
    <comment ref="V120" authorId="0">
      <text>
        <r>
          <rPr>
            <b/>
            <sz val="9"/>
            <color indexed="81"/>
            <rFont val="Tahoma"/>
            <family val="2"/>
          </rPr>
          <t>Windows User:</t>
        </r>
        <r>
          <rPr>
            <sz val="9"/>
            <color indexed="81"/>
            <rFont val="Tahoma"/>
            <family val="2"/>
          </rPr>
          <t xml:space="preserve">
Less 30% in Tuition fee for Oct/20.</t>
        </r>
      </text>
    </comment>
    <comment ref="W120" authorId="0">
      <text>
        <r>
          <rPr>
            <b/>
            <sz val="9"/>
            <color indexed="81"/>
            <rFont val="Tahoma"/>
            <family val="2"/>
          </rPr>
          <t>Windows User:</t>
        </r>
        <r>
          <rPr>
            <sz val="9"/>
            <color indexed="81"/>
            <rFont val="Tahoma"/>
            <family val="2"/>
          </rPr>
          <t xml:space="preserve">
08/11/2020
10083
Nov
O/fee</t>
        </r>
      </text>
    </comment>
    <comment ref="Y120" authorId="0">
      <text>
        <r>
          <rPr>
            <b/>
            <sz val="9"/>
            <color indexed="81"/>
            <rFont val="Tahoma"/>
            <family val="2"/>
          </rPr>
          <t>Windows User:</t>
        </r>
        <r>
          <rPr>
            <sz val="9"/>
            <color indexed="81"/>
            <rFont val="Tahoma"/>
            <family val="2"/>
          </rPr>
          <t xml:space="preserve">
13/12/2020
10084
</t>
        </r>
      </text>
    </comment>
    <comment ref="AA120" authorId="0">
      <text>
        <r>
          <rPr>
            <b/>
            <sz val="9"/>
            <color indexed="81"/>
            <rFont val="Tahoma"/>
            <family val="2"/>
          </rPr>
          <t>Windows User:</t>
        </r>
        <r>
          <rPr>
            <sz val="9"/>
            <color indexed="81"/>
            <rFont val="Tahoma"/>
            <family val="2"/>
          </rPr>
          <t xml:space="preserve">
25/01/21
10085</t>
        </r>
      </text>
    </comment>
    <comment ref="AC120" authorId="0">
      <text>
        <r>
          <rPr>
            <b/>
            <sz val="9"/>
            <color indexed="81"/>
            <rFont val="Tahoma"/>
            <family val="2"/>
          </rPr>
          <t>Windows User:</t>
        </r>
        <r>
          <rPr>
            <sz val="9"/>
            <color indexed="81"/>
            <rFont val="Tahoma"/>
            <family val="2"/>
          </rPr>
          <t xml:space="preserve">
10/02/21
10086</t>
        </r>
      </text>
    </comment>
    <comment ref="AE120" authorId="0">
      <text>
        <r>
          <rPr>
            <b/>
            <sz val="9"/>
            <color indexed="81"/>
            <rFont val="Tahoma"/>
            <family val="2"/>
          </rPr>
          <t>Windows User:</t>
        </r>
        <r>
          <rPr>
            <sz val="9"/>
            <color indexed="81"/>
            <rFont val="Tahoma"/>
            <family val="2"/>
          </rPr>
          <t xml:space="preserve">
15/03/21
10087
</t>
        </r>
      </text>
    </comment>
    <comment ref="AK120" authorId="0">
      <text>
        <r>
          <rPr>
            <b/>
            <sz val="9"/>
            <color indexed="81"/>
            <rFont val="Tahoma"/>
            <family val="2"/>
          </rPr>
          <t>Windows User:</t>
        </r>
        <r>
          <rPr>
            <sz val="9"/>
            <color indexed="81"/>
            <rFont val="Tahoma"/>
            <family val="2"/>
          </rPr>
          <t xml:space="preserve">
06/06/21
10088
Up to May/21</t>
        </r>
      </text>
    </comment>
    <comment ref="K121" authorId="0">
      <text>
        <r>
          <rPr>
            <b/>
            <sz val="9"/>
            <color indexed="81"/>
            <rFont val="Tahoma"/>
            <family val="2"/>
          </rPr>
          <t>Windows User:</t>
        </r>
        <r>
          <rPr>
            <sz val="9"/>
            <color indexed="81"/>
            <rFont val="Tahoma"/>
            <family val="2"/>
          </rPr>
          <t xml:space="preserve">
13/09/2020
7,500/-</t>
        </r>
      </text>
    </comment>
    <comment ref="M121" authorId="0">
      <text>
        <r>
          <rPr>
            <b/>
            <sz val="9"/>
            <color indexed="81"/>
            <rFont val="Tahoma"/>
            <family val="2"/>
          </rPr>
          <t>Windows User:</t>
        </r>
        <r>
          <rPr>
            <sz val="9"/>
            <color indexed="81"/>
            <rFont val="Tahoma"/>
            <family val="2"/>
          </rPr>
          <t xml:space="preserve">
13/09/2020
7,500/-</t>
        </r>
      </text>
    </comment>
    <comment ref="O121" authorId="0">
      <text>
        <r>
          <rPr>
            <b/>
            <sz val="9"/>
            <color indexed="81"/>
            <rFont val="Tahoma"/>
            <family val="2"/>
          </rPr>
          <t>Windows User:</t>
        </r>
        <r>
          <rPr>
            <sz val="9"/>
            <color indexed="81"/>
            <rFont val="Tahoma"/>
            <family val="2"/>
          </rPr>
          <t xml:space="preserve">
13/09/2020
7,500/-</t>
        </r>
      </text>
    </comment>
    <comment ref="T121" authorId="0">
      <text>
        <r>
          <rPr>
            <b/>
            <sz val="9"/>
            <color indexed="81"/>
            <rFont val="Tahoma"/>
            <family val="2"/>
          </rPr>
          <t>Windows User:</t>
        </r>
        <r>
          <rPr>
            <sz val="9"/>
            <color indexed="81"/>
            <rFont val="Tahoma"/>
            <family val="2"/>
          </rPr>
          <t xml:space="preserve">
Less 30% in Tuition fee for Oct/20.</t>
        </r>
      </text>
    </comment>
    <comment ref="V121" authorId="0">
      <text>
        <r>
          <rPr>
            <b/>
            <sz val="9"/>
            <color indexed="81"/>
            <rFont val="Tahoma"/>
            <family val="2"/>
          </rPr>
          <t>Windows User:</t>
        </r>
        <r>
          <rPr>
            <sz val="9"/>
            <color indexed="81"/>
            <rFont val="Tahoma"/>
            <family val="2"/>
          </rPr>
          <t xml:space="preserve">
Less 30% in Tuition fee for Oct/20.</t>
        </r>
      </text>
    </comment>
    <comment ref="K122" authorId="0">
      <text>
        <r>
          <rPr>
            <b/>
            <sz val="9"/>
            <color indexed="81"/>
            <rFont val="Tahoma"/>
            <family val="2"/>
          </rPr>
          <t>Windows User:</t>
        </r>
        <r>
          <rPr>
            <sz val="9"/>
            <color indexed="81"/>
            <rFont val="Tahoma"/>
            <family val="2"/>
          </rPr>
          <t xml:space="preserve">
13/09/2020
7,500/-</t>
        </r>
      </text>
    </comment>
    <comment ref="M122" authorId="0">
      <text>
        <r>
          <rPr>
            <b/>
            <sz val="9"/>
            <color indexed="81"/>
            <rFont val="Tahoma"/>
            <family val="2"/>
          </rPr>
          <t>Windows User:</t>
        </r>
        <r>
          <rPr>
            <sz val="9"/>
            <color indexed="81"/>
            <rFont val="Tahoma"/>
            <family val="2"/>
          </rPr>
          <t xml:space="preserve">
13/09/2020
7,500/-</t>
        </r>
      </text>
    </comment>
    <comment ref="O122" authorId="0">
      <text>
        <r>
          <rPr>
            <b/>
            <sz val="9"/>
            <color indexed="81"/>
            <rFont val="Tahoma"/>
            <family val="2"/>
          </rPr>
          <t>Windows User:</t>
        </r>
        <r>
          <rPr>
            <sz val="9"/>
            <color indexed="81"/>
            <rFont val="Tahoma"/>
            <family val="2"/>
          </rPr>
          <t xml:space="preserve">
13/09/2020
7,500/-</t>
        </r>
      </text>
    </comment>
    <comment ref="Q122" authorId="0">
      <text>
        <r>
          <rPr>
            <b/>
            <sz val="9"/>
            <color indexed="81"/>
            <rFont val="Tahoma"/>
            <family val="2"/>
          </rPr>
          <t>Windows User:</t>
        </r>
        <r>
          <rPr>
            <sz val="9"/>
            <color indexed="81"/>
            <rFont val="Tahoma"/>
            <family val="2"/>
          </rPr>
          <t xml:space="preserve">
08.10.2020
10130
Oct/20 Less=30%
Others fee=8,000/-</t>
        </r>
      </text>
    </comment>
    <comment ref="T122" authorId="0">
      <text>
        <r>
          <rPr>
            <b/>
            <sz val="9"/>
            <color indexed="81"/>
            <rFont val="Tahoma"/>
            <family val="2"/>
          </rPr>
          <t>Windows User:</t>
        </r>
        <r>
          <rPr>
            <sz val="9"/>
            <color indexed="81"/>
            <rFont val="Tahoma"/>
            <family val="2"/>
          </rPr>
          <t xml:space="preserve">
Less 30% in Tuition fee for Oct/20.</t>
        </r>
      </text>
    </comment>
    <comment ref="U122" authorId="0">
      <text>
        <r>
          <rPr>
            <b/>
            <sz val="9"/>
            <color indexed="81"/>
            <rFont val="Tahoma"/>
            <family val="2"/>
          </rPr>
          <t>Windows User:</t>
        </r>
        <r>
          <rPr>
            <sz val="9"/>
            <color indexed="81"/>
            <rFont val="Tahoma"/>
            <family val="2"/>
          </rPr>
          <t xml:space="preserve">
08.10.2020
10130
Oct/20 Less=30%
Others fee=8,000/-</t>
        </r>
      </text>
    </comment>
    <comment ref="V122" authorId="0">
      <text>
        <r>
          <rPr>
            <b/>
            <sz val="9"/>
            <color indexed="81"/>
            <rFont val="Tahoma"/>
            <family val="2"/>
          </rPr>
          <t>Windows User:</t>
        </r>
        <r>
          <rPr>
            <sz val="9"/>
            <color indexed="81"/>
            <rFont val="Tahoma"/>
            <family val="2"/>
          </rPr>
          <t xml:space="preserve">
Less 30% in Tuition fee for Oct/20.</t>
        </r>
      </text>
    </comment>
    <comment ref="W122" authorId="0">
      <text>
        <r>
          <rPr>
            <b/>
            <sz val="9"/>
            <color indexed="81"/>
            <rFont val="Tahoma"/>
            <family val="2"/>
          </rPr>
          <t>Windows User:</t>
        </r>
        <r>
          <rPr>
            <sz val="9"/>
            <color indexed="81"/>
            <rFont val="Tahoma"/>
            <family val="2"/>
          </rPr>
          <t xml:space="preserve">
07/11/2020
10131
</t>
        </r>
      </text>
    </comment>
    <comment ref="Y122" authorId="0">
      <text>
        <r>
          <rPr>
            <b/>
            <sz val="9"/>
            <color indexed="81"/>
            <rFont val="Tahoma"/>
            <family val="2"/>
          </rPr>
          <t>Windows User:</t>
        </r>
        <r>
          <rPr>
            <sz val="9"/>
            <color indexed="81"/>
            <rFont val="Tahoma"/>
            <family val="2"/>
          </rPr>
          <t xml:space="preserve">
07/12/2020
10132
</t>
        </r>
      </text>
    </comment>
    <comment ref="AA122" authorId="0">
      <text>
        <r>
          <rPr>
            <b/>
            <sz val="9"/>
            <color indexed="81"/>
            <rFont val="Tahoma"/>
            <family val="2"/>
          </rPr>
          <t>Windows User:</t>
        </r>
        <r>
          <rPr>
            <sz val="9"/>
            <color indexed="81"/>
            <rFont val="Tahoma"/>
            <family val="2"/>
          </rPr>
          <t xml:space="preserve">
06/01/2021
10133
27/01/21
10134
Feb/21
Paid in janu/21</t>
        </r>
      </text>
    </comment>
    <comment ref="AC122" authorId="0">
      <text>
        <r>
          <rPr>
            <b/>
            <sz val="9"/>
            <color indexed="81"/>
            <rFont val="Tahoma"/>
            <family val="2"/>
          </rPr>
          <t>Windows User:</t>
        </r>
        <r>
          <rPr>
            <sz val="9"/>
            <color indexed="81"/>
            <rFont val="Tahoma"/>
            <family val="2"/>
          </rPr>
          <t xml:space="preserve">
27/01/21
10134
Feb/21
Paid in janu/21</t>
        </r>
      </text>
    </comment>
    <comment ref="AE122" authorId="0">
      <text>
        <r>
          <rPr>
            <b/>
            <sz val="9"/>
            <color indexed="81"/>
            <rFont val="Tahoma"/>
            <family val="2"/>
          </rPr>
          <t>Windows User:</t>
        </r>
        <r>
          <rPr>
            <sz val="9"/>
            <color indexed="81"/>
            <rFont val="Tahoma"/>
            <family val="2"/>
          </rPr>
          <t xml:space="preserve">
07/03/21
10135
</t>
        </r>
      </text>
    </comment>
    <comment ref="AG122" authorId="0">
      <text>
        <r>
          <rPr>
            <b/>
            <sz val="9"/>
            <color indexed="81"/>
            <rFont val="Tahoma"/>
            <family val="2"/>
          </rPr>
          <t>Windows User:</t>
        </r>
        <r>
          <rPr>
            <sz val="9"/>
            <color indexed="81"/>
            <rFont val="Tahoma"/>
            <family val="2"/>
          </rPr>
          <t xml:space="preserve">
04/04/21
10136
</t>
        </r>
      </text>
    </comment>
    <comment ref="AI122" authorId="0">
      <text>
        <r>
          <rPr>
            <b/>
            <sz val="9"/>
            <color indexed="81"/>
            <rFont val="Tahoma"/>
            <family val="2"/>
          </rPr>
          <t>Windows User:</t>
        </r>
        <r>
          <rPr>
            <sz val="9"/>
            <color indexed="81"/>
            <rFont val="Tahoma"/>
            <family val="2"/>
          </rPr>
          <t xml:space="preserve">
02/05/21
10137
</t>
        </r>
      </text>
    </comment>
    <comment ref="AK122" authorId="0">
      <text>
        <r>
          <rPr>
            <b/>
            <sz val="9"/>
            <color indexed="81"/>
            <rFont val="Tahoma"/>
            <family val="2"/>
          </rPr>
          <t>Windows User:</t>
        </r>
        <r>
          <rPr>
            <sz val="9"/>
            <color indexed="81"/>
            <rFont val="Tahoma"/>
            <family val="2"/>
          </rPr>
          <t xml:space="preserve">
06/06/21
10136
</t>
        </r>
      </text>
    </comment>
    <comment ref="K123" authorId="0">
      <text>
        <r>
          <rPr>
            <b/>
            <sz val="9"/>
            <color indexed="81"/>
            <rFont val="Tahoma"/>
            <family val="2"/>
          </rPr>
          <t>Windows User:</t>
        </r>
        <r>
          <rPr>
            <sz val="9"/>
            <color indexed="81"/>
            <rFont val="Tahoma"/>
            <family val="2"/>
          </rPr>
          <t xml:space="preserve">
13/09/2020
7,500/-</t>
        </r>
      </text>
    </comment>
    <comment ref="M123" authorId="0">
      <text>
        <r>
          <rPr>
            <b/>
            <sz val="9"/>
            <color indexed="81"/>
            <rFont val="Tahoma"/>
            <family val="2"/>
          </rPr>
          <t>Windows User:</t>
        </r>
        <r>
          <rPr>
            <sz val="9"/>
            <color indexed="81"/>
            <rFont val="Tahoma"/>
            <family val="2"/>
          </rPr>
          <t xml:space="preserve">
13/09/2020
7,500/-</t>
        </r>
      </text>
    </comment>
    <comment ref="O123" authorId="0">
      <text>
        <r>
          <rPr>
            <b/>
            <sz val="9"/>
            <color indexed="81"/>
            <rFont val="Tahoma"/>
            <family val="2"/>
          </rPr>
          <t>Windows User:</t>
        </r>
        <r>
          <rPr>
            <sz val="9"/>
            <color indexed="81"/>
            <rFont val="Tahoma"/>
            <family val="2"/>
          </rPr>
          <t xml:space="preserve">
13/09/2020
7,500/-</t>
        </r>
      </text>
    </comment>
    <comment ref="P123" authorId="0">
      <text>
        <r>
          <rPr>
            <b/>
            <sz val="9"/>
            <color indexed="81"/>
            <rFont val="Tahoma"/>
            <family val="2"/>
          </rPr>
          <t>Windows User:</t>
        </r>
        <r>
          <rPr>
            <sz val="9"/>
            <color indexed="81"/>
            <rFont val="Tahoma"/>
            <family val="2"/>
          </rPr>
          <t xml:space="preserve">
 Tc Purpose Less</t>
        </r>
      </text>
    </comment>
    <comment ref="T123" authorId="0">
      <text>
        <r>
          <rPr>
            <b/>
            <sz val="9"/>
            <color indexed="81"/>
            <rFont val="Tahoma"/>
            <family val="2"/>
          </rPr>
          <t>Windows User:</t>
        </r>
        <r>
          <rPr>
            <sz val="9"/>
            <color indexed="81"/>
            <rFont val="Tahoma"/>
            <family val="2"/>
          </rPr>
          <t xml:space="preserve">
Less 30% in Tuition fee for Oct/20.</t>
        </r>
      </text>
    </comment>
    <comment ref="V123" authorId="0">
      <text>
        <r>
          <rPr>
            <b/>
            <sz val="9"/>
            <color indexed="81"/>
            <rFont val="Tahoma"/>
            <family val="2"/>
          </rPr>
          <t>Windows User:</t>
        </r>
        <r>
          <rPr>
            <sz val="9"/>
            <color indexed="81"/>
            <rFont val="Tahoma"/>
            <family val="2"/>
          </rPr>
          <t xml:space="preserve">
Less 30% in Tuition fee for Oct/20.</t>
        </r>
      </text>
    </comment>
    <comment ref="AE123" authorId="0">
      <text>
        <r>
          <rPr>
            <b/>
            <sz val="9"/>
            <color indexed="81"/>
            <rFont val="Tahoma"/>
            <family val="2"/>
          </rPr>
          <t>Windows User:</t>
        </r>
        <r>
          <rPr>
            <sz val="9"/>
            <color indexed="81"/>
            <rFont val="Tahoma"/>
            <family val="2"/>
          </rPr>
          <t xml:space="preserve">
06/03/21
10154
Up to Feb/21
</t>
        </r>
      </text>
    </comment>
    <comment ref="K124" authorId="0">
      <text>
        <r>
          <rPr>
            <b/>
            <sz val="9"/>
            <color indexed="81"/>
            <rFont val="Tahoma"/>
            <family val="2"/>
          </rPr>
          <t>Windows User:</t>
        </r>
        <r>
          <rPr>
            <sz val="9"/>
            <color indexed="81"/>
            <rFont val="Tahoma"/>
            <family val="2"/>
          </rPr>
          <t xml:space="preserve">
13/09/2020
7,500/-</t>
        </r>
      </text>
    </comment>
    <comment ref="M124" authorId="0">
      <text>
        <r>
          <rPr>
            <b/>
            <sz val="9"/>
            <color indexed="81"/>
            <rFont val="Tahoma"/>
            <family val="2"/>
          </rPr>
          <t>Windows User:</t>
        </r>
        <r>
          <rPr>
            <sz val="9"/>
            <color indexed="81"/>
            <rFont val="Tahoma"/>
            <family val="2"/>
          </rPr>
          <t xml:space="preserve">
13/09/2020
7,500/-</t>
        </r>
      </text>
    </comment>
    <comment ref="O124" authorId="0">
      <text>
        <r>
          <rPr>
            <b/>
            <sz val="9"/>
            <color indexed="81"/>
            <rFont val="Tahoma"/>
            <family val="2"/>
          </rPr>
          <t>Windows User:</t>
        </r>
        <r>
          <rPr>
            <sz val="9"/>
            <color indexed="81"/>
            <rFont val="Tahoma"/>
            <family val="2"/>
          </rPr>
          <t xml:space="preserve">
13/09/2020
7,500/-</t>
        </r>
      </text>
    </comment>
    <comment ref="T124" authorId="0">
      <text>
        <r>
          <rPr>
            <b/>
            <sz val="9"/>
            <color indexed="81"/>
            <rFont val="Tahoma"/>
            <family val="2"/>
          </rPr>
          <t>Windows User:</t>
        </r>
        <r>
          <rPr>
            <sz val="9"/>
            <color indexed="81"/>
            <rFont val="Tahoma"/>
            <family val="2"/>
          </rPr>
          <t xml:space="preserve">
Less 30% in Tuition fee for Oct/20.</t>
        </r>
      </text>
    </comment>
    <comment ref="U124" authorId="0">
      <text>
        <r>
          <rPr>
            <b/>
            <sz val="9"/>
            <color indexed="81"/>
            <rFont val="Tahoma"/>
            <family val="2"/>
          </rPr>
          <t>Windows User:</t>
        </r>
        <r>
          <rPr>
            <sz val="9"/>
            <color indexed="81"/>
            <rFont val="Tahoma"/>
            <family val="2"/>
          </rPr>
          <t xml:space="preserve">
26/01/21
10178
Oct/20
Paid in Janu/21</t>
        </r>
      </text>
    </comment>
    <comment ref="V124" authorId="0">
      <text>
        <r>
          <rPr>
            <b/>
            <sz val="9"/>
            <color indexed="81"/>
            <rFont val="Tahoma"/>
            <family val="2"/>
          </rPr>
          <t>Windows User:</t>
        </r>
        <r>
          <rPr>
            <sz val="9"/>
            <color indexed="81"/>
            <rFont val="Tahoma"/>
            <family val="2"/>
          </rPr>
          <t xml:space="preserve">
Less 30% in Tuition fee for Oct/20.</t>
        </r>
      </text>
    </comment>
    <comment ref="AA124" authorId="0">
      <text>
        <r>
          <rPr>
            <b/>
            <sz val="9"/>
            <color indexed="81"/>
            <rFont val="Tahoma"/>
            <family val="2"/>
          </rPr>
          <t>Windows User:</t>
        </r>
        <r>
          <rPr>
            <sz val="9"/>
            <color indexed="81"/>
            <rFont val="Tahoma"/>
            <family val="2"/>
          </rPr>
          <t xml:space="preserve">
26/01/21
10178
Oct/20
Paid in Janu/21</t>
        </r>
      </text>
    </comment>
    <comment ref="AC124" authorId="0">
      <text>
        <r>
          <rPr>
            <b/>
            <sz val="9"/>
            <color indexed="81"/>
            <rFont val="Tahoma"/>
            <family val="2"/>
          </rPr>
          <t>Windows User:</t>
        </r>
        <r>
          <rPr>
            <sz val="9"/>
            <color indexed="81"/>
            <rFont val="Tahoma"/>
            <family val="2"/>
          </rPr>
          <t xml:space="preserve">
09/02/21
10179
Nov/20</t>
        </r>
      </text>
    </comment>
    <comment ref="AE124" authorId="0">
      <text>
        <r>
          <rPr>
            <b/>
            <sz val="9"/>
            <color indexed="81"/>
            <rFont val="Tahoma"/>
            <family val="2"/>
          </rPr>
          <t>Windows User:</t>
        </r>
        <r>
          <rPr>
            <sz val="9"/>
            <color indexed="81"/>
            <rFont val="Tahoma"/>
            <family val="2"/>
          </rPr>
          <t xml:space="preserve">
11/03/21
10180
Dec/20</t>
        </r>
      </text>
    </comment>
    <comment ref="AG124" authorId="0">
      <text>
        <r>
          <rPr>
            <b/>
            <sz val="9"/>
            <color indexed="81"/>
            <rFont val="Tahoma"/>
            <family val="2"/>
          </rPr>
          <t>Windows User:</t>
        </r>
        <r>
          <rPr>
            <sz val="9"/>
            <color indexed="81"/>
            <rFont val="Tahoma"/>
            <family val="2"/>
          </rPr>
          <t xml:space="preserve">
22/04/2021
10182
Janu/21</t>
        </r>
      </text>
    </comment>
    <comment ref="AK124" authorId="0">
      <text>
        <r>
          <rPr>
            <b/>
            <sz val="9"/>
            <color indexed="81"/>
            <rFont val="Tahoma"/>
            <family val="2"/>
          </rPr>
          <t>Windows User:</t>
        </r>
        <r>
          <rPr>
            <sz val="9"/>
            <color indexed="81"/>
            <rFont val="Tahoma"/>
            <family val="2"/>
          </rPr>
          <t xml:space="preserve">
05/06/21
10183</t>
        </r>
      </text>
    </comment>
    <comment ref="K125" authorId="0">
      <text>
        <r>
          <rPr>
            <b/>
            <sz val="9"/>
            <color indexed="81"/>
            <rFont val="Tahoma"/>
            <family val="2"/>
          </rPr>
          <t>Windows User:</t>
        </r>
        <r>
          <rPr>
            <sz val="9"/>
            <color indexed="81"/>
            <rFont val="Tahoma"/>
            <family val="2"/>
          </rPr>
          <t xml:space="preserve">
13/09/2020
7,500/-</t>
        </r>
      </text>
    </comment>
    <comment ref="M125" authorId="0">
      <text>
        <r>
          <rPr>
            <b/>
            <sz val="9"/>
            <color indexed="81"/>
            <rFont val="Tahoma"/>
            <family val="2"/>
          </rPr>
          <t>Windows User:</t>
        </r>
        <r>
          <rPr>
            <sz val="9"/>
            <color indexed="81"/>
            <rFont val="Tahoma"/>
            <family val="2"/>
          </rPr>
          <t xml:space="preserve">
13/09/2020
7,500/-</t>
        </r>
      </text>
    </comment>
    <comment ref="O125" authorId="0">
      <text>
        <r>
          <rPr>
            <b/>
            <sz val="9"/>
            <color indexed="81"/>
            <rFont val="Tahoma"/>
            <family val="2"/>
          </rPr>
          <t>Windows User:</t>
        </r>
        <r>
          <rPr>
            <sz val="9"/>
            <color indexed="81"/>
            <rFont val="Tahoma"/>
            <family val="2"/>
          </rPr>
          <t xml:space="preserve">
13/09/2020
7,500/-</t>
        </r>
      </text>
    </comment>
    <comment ref="Q125" authorId="0">
      <text>
        <r>
          <rPr>
            <b/>
            <sz val="9"/>
            <color indexed="81"/>
            <rFont val="Tahoma"/>
            <family val="2"/>
          </rPr>
          <t>Windows User:</t>
        </r>
        <r>
          <rPr>
            <sz val="9"/>
            <color indexed="81"/>
            <rFont val="Tahoma"/>
            <family val="2"/>
          </rPr>
          <t xml:space="preserve">
10.10.2020
10274
Oct/20 Less=30%
Others fee=8,000/-</t>
        </r>
      </text>
    </comment>
    <comment ref="T125" authorId="0">
      <text>
        <r>
          <rPr>
            <b/>
            <sz val="9"/>
            <color indexed="81"/>
            <rFont val="Tahoma"/>
            <family val="2"/>
          </rPr>
          <t>Windows User:</t>
        </r>
        <r>
          <rPr>
            <sz val="9"/>
            <color indexed="81"/>
            <rFont val="Tahoma"/>
            <family val="2"/>
          </rPr>
          <t xml:space="preserve">
Less 30% in Tuition fee for Oct/20.</t>
        </r>
      </text>
    </comment>
    <comment ref="U125" authorId="0">
      <text>
        <r>
          <rPr>
            <b/>
            <sz val="9"/>
            <color indexed="81"/>
            <rFont val="Tahoma"/>
            <family val="2"/>
          </rPr>
          <t>Windows User:</t>
        </r>
        <r>
          <rPr>
            <sz val="9"/>
            <color indexed="81"/>
            <rFont val="Tahoma"/>
            <family val="2"/>
          </rPr>
          <t xml:space="preserve">
10.10.2020
10274
Oct/20 Less=30%
Others fee=8,000/-</t>
        </r>
      </text>
    </comment>
    <comment ref="V125" authorId="0">
      <text>
        <r>
          <rPr>
            <b/>
            <sz val="9"/>
            <color indexed="81"/>
            <rFont val="Tahoma"/>
            <family val="2"/>
          </rPr>
          <t>Windows User:</t>
        </r>
        <r>
          <rPr>
            <sz val="9"/>
            <color indexed="81"/>
            <rFont val="Tahoma"/>
            <family val="2"/>
          </rPr>
          <t xml:space="preserve">
Less 30% in Tuition fee for Oct/20.</t>
        </r>
      </text>
    </comment>
    <comment ref="W125" authorId="0">
      <text>
        <r>
          <rPr>
            <b/>
            <sz val="9"/>
            <color indexed="81"/>
            <rFont val="Tahoma"/>
            <family val="2"/>
          </rPr>
          <t>Windows User:</t>
        </r>
        <r>
          <rPr>
            <sz val="9"/>
            <color indexed="81"/>
            <rFont val="Tahoma"/>
            <family val="2"/>
          </rPr>
          <t xml:space="preserve">
04/11/2020
10275
Nov/2020</t>
        </r>
      </text>
    </comment>
    <comment ref="Y125" authorId="0">
      <text>
        <r>
          <rPr>
            <b/>
            <sz val="9"/>
            <color indexed="81"/>
            <rFont val="Tahoma"/>
            <family val="2"/>
          </rPr>
          <t>Windows User:</t>
        </r>
        <r>
          <rPr>
            <sz val="9"/>
            <color indexed="81"/>
            <rFont val="Tahoma"/>
            <family val="2"/>
          </rPr>
          <t xml:space="preserve">
14/12/2020
10276</t>
        </r>
      </text>
    </comment>
    <comment ref="AA125" authorId="0">
      <text>
        <r>
          <rPr>
            <b/>
            <sz val="9"/>
            <color indexed="81"/>
            <rFont val="Tahoma"/>
            <family val="2"/>
          </rPr>
          <t>Windows User:</t>
        </r>
        <r>
          <rPr>
            <sz val="9"/>
            <color indexed="81"/>
            <rFont val="Tahoma"/>
            <family val="2"/>
          </rPr>
          <t xml:space="preserve">
10/01/2021
10277
</t>
        </r>
      </text>
    </comment>
    <comment ref="AI125" authorId="0">
      <text>
        <r>
          <rPr>
            <b/>
            <sz val="9"/>
            <color indexed="81"/>
            <rFont val="Tahoma"/>
            <family val="2"/>
          </rPr>
          <t>Windows User:</t>
        </r>
        <r>
          <rPr>
            <sz val="9"/>
            <color indexed="81"/>
            <rFont val="Tahoma"/>
            <family val="2"/>
          </rPr>
          <t xml:space="preserve">
02/05/21
1027/79/80
Feb/21 to April/21</t>
        </r>
      </text>
    </comment>
    <comment ref="AK125" authorId="0">
      <text>
        <r>
          <rPr>
            <b/>
            <sz val="9"/>
            <color indexed="81"/>
            <rFont val="Tahoma"/>
            <family val="2"/>
          </rPr>
          <t>Windows User:</t>
        </r>
        <r>
          <rPr>
            <sz val="9"/>
            <color indexed="81"/>
            <rFont val="Tahoma"/>
            <family val="2"/>
          </rPr>
          <t xml:space="preserve">
04/06/21
10281
</t>
        </r>
      </text>
    </comment>
    <comment ref="G126" authorId="0">
      <text>
        <r>
          <rPr>
            <b/>
            <sz val="9"/>
            <color indexed="81"/>
            <rFont val="Tahoma"/>
            <family val="2"/>
          </rPr>
          <t>Windows User:</t>
        </r>
        <r>
          <rPr>
            <sz val="9"/>
            <color indexed="81"/>
            <rFont val="Tahoma"/>
            <family val="2"/>
          </rPr>
          <t xml:space="preserve">
T.c Order By
 board 29 /03/21
College=01/04/21</t>
        </r>
      </text>
    </comment>
    <comment ref="K126" authorId="0">
      <text>
        <r>
          <rPr>
            <b/>
            <sz val="9"/>
            <color indexed="81"/>
            <rFont val="Tahoma"/>
            <family val="2"/>
          </rPr>
          <t>Windows User:</t>
        </r>
        <r>
          <rPr>
            <sz val="9"/>
            <color indexed="81"/>
            <rFont val="Tahoma"/>
            <family val="2"/>
          </rPr>
          <t xml:space="preserve">
13/09/2020
7,500/-</t>
        </r>
      </text>
    </comment>
    <comment ref="M126" authorId="0">
      <text>
        <r>
          <rPr>
            <b/>
            <sz val="9"/>
            <color indexed="81"/>
            <rFont val="Tahoma"/>
            <family val="2"/>
          </rPr>
          <t>Windows User:</t>
        </r>
        <r>
          <rPr>
            <sz val="9"/>
            <color indexed="81"/>
            <rFont val="Tahoma"/>
            <family val="2"/>
          </rPr>
          <t xml:space="preserve">
13/09/2020
7,500/-</t>
        </r>
      </text>
    </comment>
    <comment ref="O126" authorId="0">
      <text>
        <r>
          <rPr>
            <b/>
            <sz val="9"/>
            <color indexed="81"/>
            <rFont val="Tahoma"/>
            <family val="2"/>
          </rPr>
          <t>Windows User:</t>
        </r>
        <r>
          <rPr>
            <sz val="9"/>
            <color indexed="81"/>
            <rFont val="Tahoma"/>
            <family val="2"/>
          </rPr>
          <t xml:space="preserve">
13/09/2020
7,500/-</t>
        </r>
      </text>
    </comment>
    <comment ref="Q126" authorId="0">
      <text>
        <r>
          <rPr>
            <b/>
            <sz val="9"/>
            <color indexed="81"/>
            <rFont val="Tahoma"/>
            <family val="2"/>
          </rPr>
          <t>Windows User:</t>
        </r>
        <r>
          <rPr>
            <sz val="9"/>
            <color indexed="81"/>
            <rFont val="Tahoma"/>
            <family val="2"/>
          </rPr>
          <t xml:space="preserve">
10.10.2020
10802
Oct/20 Less=30%
Others fee=8,000/-</t>
        </r>
      </text>
    </comment>
    <comment ref="T126" authorId="0">
      <text>
        <r>
          <rPr>
            <b/>
            <sz val="9"/>
            <color indexed="81"/>
            <rFont val="Tahoma"/>
            <family val="2"/>
          </rPr>
          <t>Windows User:</t>
        </r>
        <r>
          <rPr>
            <sz val="9"/>
            <color indexed="81"/>
            <rFont val="Tahoma"/>
            <family val="2"/>
          </rPr>
          <t xml:space="preserve">
Less 30% in Tuition fee for Oct/20.</t>
        </r>
      </text>
    </comment>
    <comment ref="U126" authorId="0">
      <text>
        <r>
          <rPr>
            <b/>
            <sz val="9"/>
            <color indexed="81"/>
            <rFont val="Tahoma"/>
            <family val="2"/>
          </rPr>
          <t>Windows User:</t>
        </r>
        <r>
          <rPr>
            <sz val="9"/>
            <color indexed="81"/>
            <rFont val="Tahoma"/>
            <family val="2"/>
          </rPr>
          <t xml:space="preserve">
10.10.2020
10802
Oct/20 Less=30%
Others fee=8,000/-</t>
        </r>
      </text>
    </comment>
    <comment ref="V126" authorId="0">
      <text>
        <r>
          <rPr>
            <b/>
            <sz val="9"/>
            <color indexed="81"/>
            <rFont val="Tahoma"/>
            <family val="2"/>
          </rPr>
          <t>Windows User:</t>
        </r>
        <r>
          <rPr>
            <sz val="9"/>
            <color indexed="81"/>
            <rFont val="Tahoma"/>
            <family val="2"/>
          </rPr>
          <t xml:space="preserve">
Less 30% in Tuition fee for Oct/20.</t>
        </r>
      </text>
    </comment>
    <comment ref="W126" authorId="0">
      <text>
        <r>
          <rPr>
            <b/>
            <sz val="9"/>
            <color indexed="81"/>
            <rFont val="Tahoma"/>
            <family val="2"/>
          </rPr>
          <t>Windows User:</t>
        </r>
        <r>
          <rPr>
            <sz val="9"/>
            <color indexed="81"/>
            <rFont val="Tahoma"/>
            <family val="2"/>
          </rPr>
          <t xml:space="preserve">
09/11/2020
10803</t>
        </r>
      </text>
    </comment>
    <comment ref="Y126" authorId="0">
      <text>
        <r>
          <rPr>
            <b/>
            <sz val="9"/>
            <color indexed="81"/>
            <rFont val="Tahoma"/>
            <family val="2"/>
          </rPr>
          <t>Windows User:</t>
        </r>
        <r>
          <rPr>
            <sz val="9"/>
            <color indexed="81"/>
            <rFont val="Tahoma"/>
            <family val="2"/>
          </rPr>
          <t xml:space="preserve">
15/12/2020
10804
Dec/20</t>
        </r>
      </text>
    </comment>
    <comment ref="AA126" authorId="0">
      <text>
        <r>
          <rPr>
            <b/>
            <sz val="9"/>
            <color indexed="81"/>
            <rFont val="Tahoma"/>
            <family val="2"/>
          </rPr>
          <t>Windows User:</t>
        </r>
        <r>
          <rPr>
            <sz val="9"/>
            <color indexed="81"/>
            <rFont val="Tahoma"/>
            <family val="2"/>
          </rPr>
          <t xml:space="preserve">
11/01/2021
10805</t>
        </r>
      </text>
    </comment>
    <comment ref="AC126" authorId="0">
      <text>
        <r>
          <rPr>
            <b/>
            <sz val="9"/>
            <color indexed="81"/>
            <rFont val="Tahoma"/>
            <family val="2"/>
          </rPr>
          <t>Windows User:</t>
        </r>
        <r>
          <rPr>
            <sz val="9"/>
            <color indexed="81"/>
            <rFont val="Tahoma"/>
            <family val="2"/>
          </rPr>
          <t xml:space="preserve">
28/02/21
10806</t>
        </r>
      </text>
    </comment>
    <comment ref="AG126" authorId="0">
      <text>
        <r>
          <rPr>
            <b/>
            <sz val="9"/>
            <color indexed="81"/>
            <rFont val="Tahoma"/>
            <family val="2"/>
          </rPr>
          <t>Windows User:</t>
        </r>
        <r>
          <rPr>
            <sz val="9"/>
            <color indexed="81"/>
            <rFont val="Tahoma"/>
            <family val="2"/>
          </rPr>
          <t xml:space="preserve">
01/04/2021
10807
March/21</t>
        </r>
      </text>
    </comment>
    <comment ref="K127" authorId="0">
      <text>
        <r>
          <rPr>
            <b/>
            <sz val="9"/>
            <color indexed="81"/>
            <rFont val="Tahoma"/>
            <family val="2"/>
          </rPr>
          <t>Windows User:</t>
        </r>
        <r>
          <rPr>
            <sz val="9"/>
            <color indexed="81"/>
            <rFont val="Tahoma"/>
            <family val="2"/>
          </rPr>
          <t xml:space="preserve">
13/09/2020
7,500/-</t>
        </r>
      </text>
    </comment>
    <comment ref="M127" authorId="0">
      <text>
        <r>
          <rPr>
            <b/>
            <sz val="9"/>
            <color indexed="81"/>
            <rFont val="Tahoma"/>
            <family val="2"/>
          </rPr>
          <t>Windows User:</t>
        </r>
        <r>
          <rPr>
            <sz val="9"/>
            <color indexed="81"/>
            <rFont val="Tahoma"/>
            <family val="2"/>
          </rPr>
          <t xml:space="preserve">
13/09/2020
7,500/-</t>
        </r>
      </text>
    </comment>
    <comment ref="O127" authorId="0">
      <text>
        <r>
          <rPr>
            <b/>
            <sz val="9"/>
            <color indexed="81"/>
            <rFont val="Tahoma"/>
            <family val="2"/>
          </rPr>
          <t>Windows User:</t>
        </r>
        <r>
          <rPr>
            <sz val="9"/>
            <color indexed="81"/>
            <rFont val="Tahoma"/>
            <family val="2"/>
          </rPr>
          <t xml:space="preserve">
13/09/2020
7,500/-</t>
        </r>
      </text>
    </comment>
    <comment ref="K128" authorId="0">
      <text>
        <r>
          <rPr>
            <b/>
            <sz val="9"/>
            <color indexed="81"/>
            <rFont val="Tahoma"/>
            <family val="2"/>
          </rPr>
          <t>Windows User:</t>
        </r>
        <r>
          <rPr>
            <sz val="9"/>
            <color indexed="81"/>
            <rFont val="Tahoma"/>
            <family val="2"/>
          </rPr>
          <t xml:space="preserve">
13/09/2020
7,500/-</t>
        </r>
      </text>
    </comment>
    <comment ref="M128" authorId="0">
      <text>
        <r>
          <rPr>
            <b/>
            <sz val="9"/>
            <color indexed="81"/>
            <rFont val="Tahoma"/>
            <family val="2"/>
          </rPr>
          <t>Windows User:</t>
        </r>
        <r>
          <rPr>
            <sz val="9"/>
            <color indexed="81"/>
            <rFont val="Tahoma"/>
            <family val="2"/>
          </rPr>
          <t xml:space="preserve">
13/09/2020
7,500/-</t>
        </r>
      </text>
    </comment>
    <comment ref="O128" authorId="0">
      <text>
        <r>
          <rPr>
            <b/>
            <sz val="9"/>
            <color indexed="81"/>
            <rFont val="Tahoma"/>
            <family val="2"/>
          </rPr>
          <t>Windows User:</t>
        </r>
        <r>
          <rPr>
            <sz val="9"/>
            <color indexed="81"/>
            <rFont val="Tahoma"/>
            <family val="2"/>
          </rPr>
          <t xml:space="preserve">
13/09/2020
7,500/-</t>
        </r>
      </text>
    </comment>
    <comment ref="Q128" authorId="0">
      <text>
        <r>
          <rPr>
            <b/>
            <sz val="9"/>
            <color indexed="81"/>
            <rFont val="Tahoma"/>
            <family val="2"/>
          </rPr>
          <t>Windows User:</t>
        </r>
        <r>
          <rPr>
            <sz val="9"/>
            <color indexed="81"/>
            <rFont val="Tahoma"/>
            <family val="2"/>
          </rPr>
          <t xml:space="preserve">
26/01/21
By bkash
C=8000 O/fee
Paid in janu/21</t>
        </r>
      </text>
    </comment>
    <comment ref="T128" authorId="0">
      <text>
        <r>
          <rPr>
            <b/>
            <sz val="9"/>
            <color indexed="81"/>
            <rFont val="Tahoma"/>
            <family val="2"/>
          </rPr>
          <t>Windows User:</t>
        </r>
        <r>
          <rPr>
            <sz val="9"/>
            <color indexed="81"/>
            <rFont val="Tahoma"/>
            <family val="2"/>
          </rPr>
          <t xml:space="preserve">
Less 30% in Tuition fee for Oct/20.</t>
        </r>
      </text>
    </comment>
    <comment ref="U128" authorId="0">
      <text>
        <r>
          <rPr>
            <b/>
            <sz val="9"/>
            <color indexed="81"/>
            <rFont val="Tahoma"/>
            <family val="2"/>
          </rPr>
          <t>Windows User:</t>
        </r>
        <r>
          <rPr>
            <sz val="9"/>
            <color indexed="81"/>
            <rFont val="Tahoma"/>
            <family val="2"/>
          </rPr>
          <t xml:space="preserve">
09.10.2020
Bkash=4,620/-</t>
        </r>
      </text>
    </comment>
    <comment ref="V128" authorId="0">
      <text>
        <r>
          <rPr>
            <b/>
            <sz val="9"/>
            <color indexed="81"/>
            <rFont val="Tahoma"/>
            <family val="2"/>
          </rPr>
          <t>Windows User:</t>
        </r>
        <r>
          <rPr>
            <sz val="9"/>
            <color indexed="81"/>
            <rFont val="Tahoma"/>
            <family val="2"/>
          </rPr>
          <t xml:space="preserve">
Less 30% in Tuition fee for Oct/20.</t>
        </r>
      </text>
    </comment>
    <comment ref="W128" authorId="0">
      <text>
        <r>
          <rPr>
            <b/>
            <sz val="9"/>
            <color indexed="81"/>
            <rFont val="Tahoma"/>
            <family val="2"/>
          </rPr>
          <t>Windows User:</t>
        </r>
        <r>
          <rPr>
            <sz val="9"/>
            <color indexed="81"/>
            <rFont val="Tahoma"/>
            <family val="2"/>
          </rPr>
          <t xml:space="preserve">
09/11/2020
By bkash
C=4620
</t>
        </r>
      </text>
    </comment>
    <comment ref="Y128" authorId="0">
      <text>
        <r>
          <rPr>
            <b/>
            <sz val="9"/>
            <color indexed="81"/>
            <rFont val="Tahoma"/>
            <family val="2"/>
          </rPr>
          <t>Windows User:</t>
        </r>
        <r>
          <rPr>
            <sz val="9"/>
            <color indexed="81"/>
            <rFont val="Tahoma"/>
            <family val="2"/>
          </rPr>
          <t xml:space="preserve">
09/12/2020
By bkash
C=4620 Dec/20
H=0
T=4620
O/fee Due</t>
        </r>
      </text>
    </comment>
    <comment ref="AA128" authorId="0">
      <text>
        <r>
          <rPr>
            <b/>
            <sz val="9"/>
            <color indexed="81"/>
            <rFont val="Tahoma"/>
            <family val="2"/>
          </rPr>
          <t>Windows User:</t>
        </r>
        <r>
          <rPr>
            <sz val="9"/>
            <color indexed="81"/>
            <rFont val="Tahoma"/>
            <family val="2"/>
          </rPr>
          <t xml:space="preserve">
09/01/2021
By bkash
C=4620
H=0
26/01/21
By bkash
C=8000 O/fee</t>
        </r>
      </text>
    </comment>
    <comment ref="AC128" authorId="0">
      <text>
        <r>
          <rPr>
            <b/>
            <sz val="9"/>
            <color indexed="81"/>
            <rFont val="Tahoma"/>
            <family val="2"/>
          </rPr>
          <t>Windows User:</t>
        </r>
        <r>
          <rPr>
            <sz val="9"/>
            <color indexed="81"/>
            <rFont val="Tahoma"/>
            <family val="2"/>
          </rPr>
          <t xml:space="preserve">
09/02/21
By kkash
C=4620</t>
        </r>
      </text>
    </comment>
    <comment ref="AE128" authorId="0">
      <text>
        <r>
          <rPr>
            <b/>
            <sz val="9"/>
            <color indexed="81"/>
            <rFont val="Tahoma"/>
            <family val="2"/>
          </rPr>
          <t>Windows User:</t>
        </r>
        <r>
          <rPr>
            <sz val="9"/>
            <color indexed="81"/>
            <rFont val="Tahoma"/>
            <family val="2"/>
          </rPr>
          <t xml:space="preserve">
09/03/21
By bkash
C=4620</t>
        </r>
      </text>
    </comment>
    <comment ref="AG128" authorId="0">
      <text>
        <r>
          <rPr>
            <b/>
            <sz val="9"/>
            <color indexed="81"/>
            <rFont val="Tahoma"/>
            <family val="2"/>
          </rPr>
          <t>Windows User:</t>
        </r>
        <r>
          <rPr>
            <sz val="9"/>
            <color indexed="81"/>
            <rFont val="Tahoma"/>
            <family val="2"/>
          </rPr>
          <t xml:space="preserve">
13/04/21
By bkash
C=4620</t>
        </r>
      </text>
    </comment>
    <comment ref="K129" authorId="0">
      <text>
        <r>
          <rPr>
            <b/>
            <sz val="9"/>
            <color indexed="81"/>
            <rFont val="Tahoma"/>
            <family val="2"/>
          </rPr>
          <t>Windows User:</t>
        </r>
        <r>
          <rPr>
            <sz val="9"/>
            <color indexed="81"/>
            <rFont val="Tahoma"/>
            <family val="2"/>
          </rPr>
          <t xml:space="preserve">
13/09/2020
7,500/-</t>
        </r>
      </text>
    </comment>
    <comment ref="M129" authorId="0">
      <text>
        <r>
          <rPr>
            <b/>
            <sz val="9"/>
            <color indexed="81"/>
            <rFont val="Tahoma"/>
            <family val="2"/>
          </rPr>
          <t>Windows User:</t>
        </r>
        <r>
          <rPr>
            <sz val="9"/>
            <color indexed="81"/>
            <rFont val="Tahoma"/>
            <family val="2"/>
          </rPr>
          <t xml:space="preserve">
13/09/2020
7,500/-</t>
        </r>
      </text>
    </comment>
    <comment ref="O129" authorId="0">
      <text>
        <r>
          <rPr>
            <b/>
            <sz val="9"/>
            <color indexed="81"/>
            <rFont val="Tahoma"/>
            <family val="2"/>
          </rPr>
          <t>Windows User:</t>
        </r>
        <r>
          <rPr>
            <sz val="9"/>
            <color indexed="81"/>
            <rFont val="Tahoma"/>
            <family val="2"/>
          </rPr>
          <t xml:space="preserve">
13/09/2020
7,500/-</t>
        </r>
      </text>
    </comment>
    <comment ref="Q129" authorId="0">
      <text>
        <r>
          <rPr>
            <b/>
            <sz val="9"/>
            <color indexed="81"/>
            <rFont val="Tahoma"/>
            <family val="2"/>
          </rPr>
          <t>Windows User:</t>
        </r>
        <r>
          <rPr>
            <sz val="9"/>
            <color indexed="81"/>
            <rFont val="Tahoma"/>
            <family val="2"/>
          </rPr>
          <t xml:space="preserve">
27/01/21
10922
O/fee=8000
Oct=2000 Due=2620
Paid in Janu/21</t>
        </r>
      </text>
    </comment>
    <comment ref="T129" authorId="0">
      <text>
        <r>
          <rPr>
            <b/>
            <sz val="9"/>
            <color indexed="81"/>
            <rFont val="Tahoma"/>
            <family val="2"/>
          </rPr>
          <t>Windows User:</t>
        </r>
        <r>
          <rPr>
            <sz val="9"/>
            <color indexed="81"/>
            <rFont val="Tahoma"/>
            <family val="2"/>
          </rPr>
          <t xml:space="preserve">
Less 30% in Tuition fee for Oct/20.</t>
        </r>
      </text>
    </comment>
    <comment ref="U129" authorId="0">
      <text>
        <r>
          <rPr>
            <b/>
            <sz val="9"/>
            <color indexed="81"/>
            <rFont val="Tahoma"/>
            <family val="2"/>
          </rPr>
          <t>Windows User:</t>
        </r>
        <r>
          <rPr>
            <sz val="9"/>
            <color indexed="81"/>
            <rFont val="Tahoma"/>
            <family val="2"/>
          </rPr>
          <t xml:space="preserve">
27/01/21
10922
O/fee=8000
Oct=2000 Due=2620
Paid in Janu/21</t>
        </r>
      </text>
    </comment>
    <comment ref="V129" authorId="0">
      <text>
        <r>
          <rPr>
            <b/>
            <sz val="9"/>
            <color indexed="81"/>
            <rFont val="Tahoma"/>
            <family val="2"/>
          </rPr>
          <t>Windows User:</t>
        </r>
        <r>
          <rPr>
            <sz val="9"/>
            <color indexed="81"/>
            <rFont val="Tahoma"/>
            <family val="2"/>
          </rPr>
          <t xml:space="preserve">
Less 30% in Tuition fee for Oct/20.</t>
        </r>
      </text>
    </comment>
    <comment ref="AA129" authorId="0">
      <text>
        <r>
          <rPr>
            <b/>
            <sz val="9"/>
            <color indexed="81"/>
            <rFont val="Tahoma"/>
            <family val="2"/>
          </rPr>
          <t>Windows User:</t>
        </r>
        <r>
          <rPr>
            <sz val="9"/>
            <color indexed="81"/>
            <rFont val="Tahoma"/>
            <family val="2"/>
          </rPr>
          <t xml:space="preserve">
27/01/21
10922
O/fee=8000
Oct=2000 Due=2620
Paid in Janu/21</t>
        </r>
      </text>
    </comment>
    <comment ref="AC129" authorId="0">
      <text>
        <r>
          <rPr>
            <b/>
            <sz val="9"/>
            <color indexed="81"/>
            <rFont val="Tahoma"/>
            <family val="2"/>
          </rPr>
          <t>Windows User:</t>
        </r>
        <r>
          <rPr>
            <sz val="9"/>
            <color indexed="81"/>
            <rFont val="Tahoma"/>
            <family val="2"/>
          </rPr>
          <t xml:space="preserve">
10/02/21
10923</t>
        </r>
      </text>
    </comment>
    <comment ref="AK129" authorId="0">
      <text>
        <r>
          <rPr>
            <b/>
            <sz val="9"/>
            <color indexed="81"/>
            <rFont val="Tahoma"/>
            <family val="2"/>
          </rPr>
          <t>Windows User:</t>
        </r>
        <r>
          <rPr>
            <sz val="9"/>
            <color indexed="81"/>
            <rFont val="Tahoma"/>
            <family val="2"/>
          </rPr>
          <t xml:space="preserve">
05/06/21
10924</t>
        </r>
      </text>
    </comment>
    <comment ref="G130" authorId="0">
      <text>
        <r>
          <rPr>
            <b/>
            <sz val="9"/>
            <color indexed="81"/>
            <rFont val="Tahoma"/>
            <family val="2"/>
          </rPr>
          <t xml:space="preserve">Windows User:
13/02/21
</t>
        </r>
        <r>
          <rPr>
            <sz val="9"/>
            <color indexed="81"/>
            <rFont val="Tahoma"/>
            <family val="2"/>
          </rPr>
          <t xml:space="preserve">
</t>
        </r>
      </text>
    </comment>
    <comment ref="K130" authorId="0">
      <text>
        <r>
          <rPr>
            <b/>
            <sz val="9"/>
            <color indexed="81"/>
            <rFont val="Tahoma"/>
            <family val="2"/>
          </rPr>
          <t>Windows User:</t>
        </r>
        <r>
          <rPr>
            <sz val="9"/>
            <color indexed="81"/>
            <rFont val="Tahoma"/>
            <family val="2"/>
          </rPr>
          <t xml:space="preserve">
13/09/2020
7,500/-</t>
        </r>
      </text>
    </comment>
    <comment ref="M130" authorId="0">
      <text>
        <r>
          <rPr>
            <b/>
            <sz val="9"/>
            <color indexed="81"/>
            <rFont val="Tahoma"/>
            <family val="2"/>
          </rPr>
          <t>Windows User:</t>
        </r>
        <r>
          <rPr>
            <sz val="9"/>
            <color indexed="81"/>
            <rFont val="Tahoma"/>
            <family val="2"/>
          </rPr>
          <t xml:space="preserve">
13/09/2020
7,500/-</t>
        </r>
      </text>
    </comment>
    <comment ref="O130" authorId="0">
      <text>
        <r>
          <rPr>
            <b/>
            <sz val="9"/>
            <color indexed="81"/>
            <rFont val="Tahoma"/>
            <family val="2"/>
          </rPr>
          <t>Windows User:</t>
        </r>
        <r>
          <rPr>
            <sz val="9"/>
            <color indexed="81"/>
            <rFont val="Tahoma"/>
            <family val="2"/>
          </rPr>
          <t xml:space="preserve">
13/09/2020
7,500/-</t>
        </r>
      </text>
    </comment>
    <comment ref="Q130" authorId="0">
      <text>
        <r>
          <rPr>
            <b/>
            <sz val="9"/>
            <color indexed="81"/>
            <rFont val="Tahoma"/>
            <family val="2"/>
          </rPr>
          <t>Windows User:</t>
        </r>
        <r>
          <rPr>
            <sz val="9"/>
            <color indexed="81"/>
            <rFont val="Tahoma"/>
            <family val="2"/>
          </rPr>
          <t xml:space="preserve">
13.10.2020
10946
Oct+Nov/20 (Less=30%)
Others fee=8,000/-</t>
        </r>
      </text>
    </comment>
    <comment ref="T130" authorId="0">
      <text>
        <r>
          <rPr>
            <b/>
            <sz val="9"/>
            <color indexed="81"/>
            <rFont val="Tahoma"/>
            <family val="2"/>
          </rPr>
          <t>Windows User:</t>
        </r>
        <r>
          <rPr>
            <sz val="9"/>
            <color indexed="81"/>
            <rFont val="Tahoma"/>
            <family val="2"/>
          </rPr>
          <t xml:space="preserve">
Less 30% in Tuition fee for Oct/20.</t>
        </r>
      </text>
    </comment>
    <comment ref="U130" authorId="0">
      <text>
        <r>
          <rPr>
            <b/>
            <sz val="9"/>
            <color indexed="81"/>
            <rFont val="Tahoma"/>
            <family val="2"/>
          </rPr>
          <t>Windows User:</t>
        </r>
        <r>
          <rPr>
            <sz val="9"/>
            <color indexed="81"/>
            <rFont val="Tahoma"/>
            <family val="2"/>
          </rPr>
          <t xml:space="preserve">
13.10.2020
10946
Oct+Nov/20 (Less=30%)
Others fee=8,000/-</t>
        </r>
      </text>
    </comment>
    <comment ref="V130" authorId="0">
      <text>
        <r>
          <rPr>
            <b/>
            <sz val="9"/>
            <color indexed="81"/>
            <rFont val="Tahoma"/>
            <family val="2"/>
          </rPr>
          <t>Windows User:</t>
        </r>
        <r>
          <rPr>
            <sz val="9"/>
            <color indexed="81"/>
            <rFont val="Tahoma"/>
            <family val="2"/>
          </rPr>
          <t xml:space="preserve">
Less 30% in Tuition fee for Oct/20.</t>
        </r>
      </text>
    </comment>
    <comment ref="W130" authorId="0">
      <text>
        <r>
          <rPr>
            <b/>
            <sz val="9"/>
            <color indexed="81"/>
            <rFont val="Tahoma"/>
            <family val="2"/>
          </rPr>
          <t>Windows User:</t>
        </r>
        <r>
          <rPr>
            <sz val="9"/>
            <color indexed="81"/>
            <rFont val="Tahoma"/>
            <family val="2"/>
          </rPr>
          <t xml:space="preserve">
13.10.2020
10946
Oct+Nov/20 (Less=30%)
Others fee=8,000/-</t>
        </r>
      </text>
    </comment>
    <comment ref="Y130" authorId="0">
      <text>
        <r>
          <rPr>
            <b/>
            <sz val="9"/>
            <color indexed="81"/>
            <rFont val="Tahoma"/>
            <family val="2"/>
          </rPr>
          <t>Windows User:</t>
        </r>
        <r>
          <rPr>
            <sz val="9"/>
            <color indexed="81"/>
            <rFont val="Tahoma"/>
            <family val="2"/>
          </rPr>
          <t xml:space="preserve">
06/12/2020
By bkash
C=4620
H=2040
T=6660
Dec/20</t>
        </r>
      </text>
    </comment>
    <comment ref="AA130" authorId="0">
      <text>
        <r>
          <rPr>
            <b/>
            <sz val="9"/>
            <color indexed="81"/>
            <rFont val="Tahoma"/>
            <family val="2"/>
          </rPr>
          <t>Windows User:</t>
        </r>
        <r>
          <rPr>
            <sz val="9"/>
            <color indexed="81"/>
            <rFont val="Tahoma"/>
            <family val="2"/>
          </rPr>
          <t xml:space="preserve">
07/01/2021
By bkash
C=4620
H=2080
T=6700
Janu/21</t>
        </r>
      </text>
    </comment>
    <comment ref="K131" authorId="0">
      <text>
        <r>
          <rPr>
            <b/>
            <sz val="9"/>
            <color indexed="81"/>
            <rFont val="Tahoma"/>
            <family val="2"/>
          </rPr>
          <t>Windows User:</t>
        </r>
        <r>
          <rPr>
            <sz val="9"/>
            <color indexed="81"/>
            <rFont val="Tahoma"/>
            <family val="2"/>
          </rPr>
          <t xml:space="preserve">
13/09/2020
7,500/-</t>
        </r>
      </text>
    </comment>
    <comment ref="M131" authorId="0">
      <text>
        <r>
          <rPr>
            <b/>
            <sz val="9"/>
            <color indexed="81"/>
            <rFont val="Tahoma"/>
            <family val="2"/>
          </rPr>
          <t>Windows User:</t>
        </r>
        <r>
          <rPr>
            <sz val="9"/>
            <color indexed="81"/>
            <rFont val="Tahoma"/>
            <family val="2"/>
          </rPr>
          <t xml:space="preserve">
13/09/2020
7,500/-</t>
        </r>
      </text>
    </comment>
    <comment ref="O131" authorId="0">
      <text>
        <r>
          <rPr>
            <b/>
            <sz val="9"/>
            <color indexed="81"/>
            <rFont val="Tahoma"/>
            <family val="2"/>
          </rPr>
          <t>Windows User:</t>
        </r>
        <r>
          <rPr>
            <sz val="9"/>
            <color indexed="81"/>
            <rFont val="Tahoma"/>
            <family val="2"/>
          </rPr>
          <t xml:space="preserve">
13/09/2020
7,500/-</t>
        </r>
      </text>
    </comment>
    <comment ref="Q131" authorId="0">
      <text>
        <r>
          <rPr>
            <b/>
            <sz val="9"/>
            <color indexed="81"/>
            <rFont val="Tahoma"/>
            <family val="2"/>
          </rPr>
          <t>Windows User:</t>
        </r>
        <r>
          <rPr>
            <sz val="9"/>
            <color indexed="81"/>
            <rFont val="Tahoma"/>
            <family val="2"/>
          </rPr>
          <t xml:space="preserve">
26/01/21
56556
O/fee
Oct to Janu/21
Paid in Janu/21</t>
        </r>
      </text>
    </comment>
    <comment ref="T131" authorId="0">
      <text>
        <r>
          <rPr>
            <b/>
            <sz val="9"/>
            <color indexed="81"/>
            <rFont val="Tahoma"/>
            <family val="2"/>
          </rPr>
          <t>Windows User:</t>
        </r>
        <r>
          <rPr>
            <sz val="9"/>
            <color indexed="81"/>
            <rFont val="Tahoma"/>
            <family val="2"/>
          </rPr>
          <t xml:space="preserve">
Less 30% in Tuition fee for Oct/20.</t>
        </r>
      </text>
    </comment>
    <comment ref="U131" authorId="0">
      <text>
        <r>
          <rPr>
            <b/>
            <sz val="9"/>
            <color indexed="81"/>
            <rFont val="Tahoma"/>
            <family val="2"/>
          </rPr>
          <t>Windows User:</t>
        </r>
        <r>
          <rPr>
            <sz val="9"/>
            <color indexed="81"/>
            <rFont val="Tahoma"/>
            <family val="2"/>
          </rPr>
          <t xml:space="preserve">
26/01/21
56556
O/fee
Oct to Janu/21
Paid in Janu/21</t>
        </r>
      </text>
    </comment>
    <comment ref="V131" authorId="0">
      <text>
        <r>
          <rPr>
            <b/>
            <sz val="9"/>
            <color indexed="81"/>
            <rFont val="Tahoma"/>
            <family val="2"/>
          </rPr>
          <t>Windows User:</t>
        </r>
        <r>
          <rPr>
            <sz val="9"/>
            <color indexed="81"/>
            <rFont val="Tahoma"/>
            <family val="2"/>
          </rPr>
          <t xml:space="preserve">
Less 30% in Tuition fee for Oct/20.</t>
        </r>
      </text>
    </comment>
    <comment ref="W131" authorId="0">
      <text>
        <r>
          <rPr>
            <b/>
            <sz val="9"/>
            <color indexed="81"/>
            <rFont val="Tahoma"/>
            <family val="2"/>
          </rPr>
          <t>Windows User:</t>
        </r>
        <r>
          <rPr>
            <sz val="9"/>
            <color indexed="81"/>
            <rFont val="Tahoma"/>
            <family val="2"/>
          </rPr>
          <t xml:space="preserve">
26/01/21
56556
O/fee
Oct to Janu/21
Paid in Janu/21</t>
        </r>
      </text>
    </comment>
    <comment ref="Y131" authorId="0">
      <text>
        <r>
          <rPr>
            <b/>
            <sz val="9"/>
            <color indexed="81"/>
            <rFont val="Tahoma"/>
            <family val="2"/>
          </rPr>
          <t>Windows User:</t>
        </r>
        <r>
          <rPr>
            <sz val="9"/>
            <color indexed="81"/>
            <rFont val="Tahoma"/>
            <family val="2"/>
          </rPr>
          <t xml:space="preserve">
26/01/21
56556
O/fee
Oct to Janu/21
Paid in Janu/21</t>
        </r>
      </text>
    </comment>
    <comment ref="AA131" authorId="0">
      <text>
        <r>
          <rPr>
            <b/>
            <sz val="9"/>
            <color indexed="81"/>
            <rFont val="Tahoma"/>
            <family val="2"/>
          </rPr>
          <t>Windows User:</t>
        </r>
        <r>
          <rPr>
            <sz val="9"/>
            <color indexed="81"/>
            <rFont val="Tahoma"/>
            <family val="2"/>
          </rPr>
          <t xml:space="preserve">
26/01/21
56556
O/fee
Oct to Janu/21
Paid in Janu/21</t>
        </r>
      </text>
    </comment>
    <comment ref="AI131" authorId="0">
      <text>
        <r>
          <rPr>
            <b/>
            <sz val="9"/>
            <color indexed="81"/>
            <rFont val="Tahoma"/>
            <family val="2"/>
          </rPr>
          <t>Windows User:</t>
        </r>
        <r>
          <rPr>
            <sz val="9"/>
            <color indexed="81"/>
            <rFont val="Tahoma"/>
            <family val="2"/>
          </rPr>
          <t xml:space="preserve">
27/05/21
10970
Up to March/21</t>
        </r>
      </text>
    </comment>
    <comment ref="AK131" authorId="0">
      <text>
        <r>
          <rPr>
            <b/>
            <sz val="9"/>
            <color indexed="81"/>
            <rFont val="Tahoma"/>
            <family val="2"/>
          </rPr>
          <t>Windows User:</t>
        </r>
        <r>
          <rPr>
            <sz val="9"/>
            <color indexed="81"/>
            <rFont val="Tahoma"/>
            <family val="2"/>
          </rPr>
          <t xml:space="preserve">
02/06/21
10972
April + May/21</t>
        </r>
      </text>
    </comment>
    <comment ref="G132" authorId="0">
      <text>
        <r>
          <rPr>
            <b/>
            <sz val="9"/>
            <color indexed="81"/>
            <rFont val="Tahoma"/>
            <family val="2"/>
          </rPr>
          <t>Windows User:</t>
        </r>
        <r>
          <rPr>
            <sz val="9"/>
            <color indexed="81"/>
            <rFont val="Tahoma"/>
            <family val="2"/>
          </rPr>
          <t xml:space="preserve">
Less-5,000/-</t>
        </r>
      </text>
    </comment>
    <comment ref="K132" authorId="0">
      <text>
        <r>
          <rPr>
            <b/>
            <sz val="9"/>
            <color indexed="81"/>
            <rFont val="Tahoma"/>
            <family val="2"/>
          </rPr>
          <t>Windows User:</t>
        </r>
        <r>
          <rPr>
            <sz val="9"/>
            <color indexed="81"/>
            <rFont val="Tahoma"/>
            <family val="2"/>
          </rPr>
          <t xml:space="preserve">
13/09/2020
7,500/-</t>
        </r>
      </text>
    </comment>
    <comment ref="M132" authorId="0">
      <text>
        <r>
          <rPr>
            <b/>
            <sz val="9"/>
            <color indexed="81"/>
            <rFont val="Tahoma"/>
            <family val="2"/>
          </rPr>
          <t>Windows User:</t>
        </r>
        <r>
          <rPr>
            <sz val="9"/>
            <color indexed="81"/>
            <rFont val="Tahoma"/>
            <family val="2"/>
          </rPr>
          <t xml:space="preserve">
13/09/2020
7,500/-</t>
        </r>
      </text>
    </comment>
    <comment ref="O132" authorId="0">
      <text>
        <r>
          <rPr>
            <b/>
            <sz val="9"/>
            <color indexed="81"/>
            <rFont val="Tahoma"/>
            <family val="2"/>
          </rPr>
          <t>Windows User:</t>
        </r>
        <r>
          <rPr>
            <sz val="9"/>
            <color indexed="81"/>
            <rFont val="Tahoma"/>
            <family val="2"/>
          </rPr>
          <t xml:space="preserve">
13/09/2020
7,500/-</t>
        </r>
      </text>
    </comment>
    <comment ref="T132" authorId="0">
      <text>
        <r>
          <rPr>
            <b/>
            <sz val="9"/>
            <color indexed="81"/>
            <rFont val="Tahoma"/>
            <family val="2"/>
          </rPr>
          <t>Windows User:</t>
        </r>
        <r>
          <rPr>
            <sz val="9"/>
            <color indexed="81"/>
            <rFont val="Tahoma"/>
            <family val="2"/>
          </rPr>
          <t xml:space="preserve">
Less 30% in Tuition fee for Oct/20.</t>
        </r>
      </text>
    </comment>
    <comment ref="U132" authorId="0">
      <text>
        <r>
          <rPr>
            <b/>
            <sz val="9"/>
            <color indexed="81"/>
            <rFont val="Tahoma"/>
            <family val="2"/>
          </rPr>
          <t>Windows User:</t>
        </r>
        <r>
          <rPr>
            <sz val="9"/>
            <color indexed="81"/>
            <rFont val="Tahoma"/>
            <family val="2"/>
          </rPr>
          <t xml:space="preserve">
15.10.2020
Bkash=1,120/-</t>
        </r>
      </text>
    </comment>
    <comment ref="V132" authorId="0">
      <text>
        <r>
          <rPr>
            <b/>
            <sz val="9"/>
            <color indexed="81"/>
            <rFont val="Tahoma"/>
            <family val="2"/>
          </rPr>
          <t>Windows User:</t>
        </r>
        <r>
          <rPr>
            <sz val="9"/>
            <color indexed="81"/>
            <rFont val="Tahoma"/>
            <family val="2"/>
          </rPr>
          <t xml:space="preserve">
Less 30% in Tuition fee for Oct/20.</t>
        </r>
      </text>
    </comment>
    <comment ref="AA132" authorId="0">
      <text>
        <r>
          <rPr>
            <b/>
            <sz val="9"/>
            <color indexed="81"/>
            <rFont val="Tahoma"/>
            <family val="2"/>
          </rPr>
          <t>Windows User:</t>
        </r>
        <r>
          <rPr>
            <sz val="9"/>
            <color indexed="81"/>
            <rFont val="Tahoma"/>
            <family val="2"/>
          </rPr>
          <t xml:space="preserve">
26/01/21
56558
O/fee Due</t>
        </r>
      </text>
    </comment>
    <comment ref="AK132" authorId="0">
      <text>
        <r>
          <rPr>
            <b/>
            <sz val="9"/>
            <color indexed="81"/>
            <rFont val="Tahoma"/>
            <family val="2"/>
          </rPr>
          <t>Windows User:</t>
        </r>
        <r>
          <rPr>
            <sz val="9"/>
            <color indexed="81"/>
            <rFont val="Tahoma"/>
            <family val="2"/>
          </rPr>
          <t xml:space="preserve">
04/06/21
10994</t>
        </r>
      </text>
    </comment>
    <comment ref="K133" authorId="0">
      <text>
        <r>
          <rPr>
            <b/>
            <sz val="9"/>
            <color indexed="81"/>
            <rFont val="Tahoma"/>
            <family val="2"/>
          </rPr>
          <t>Windows User:</t>
        </r>
        <r>
          <rPr>
            <sz val="9"/>
            <color indexed="81"/>
            <rFont val="Tahoma"/>
            <family val="2"/>
          </rPr>
          <t xml:space="preserve">
13/09/2020
7,500/-</t>
        </r>
      </text>
    </comment>
    <comment ref="M133" authorId="0">
      <text>
        <r>
          <rPr>
            <b/>
            <sz val="9"/>
            <color indexed="81"/>
            <rFont val="Tahoma"/>
            <family val="2"/>
          </rPr>
          <t>Windows User:</t>
        </r>
        <r>
          <rPr>
            <sz val="9"/>
            <color indexed="81"/>
            <rFont val="Tahoma"/>
            <family val="2"/>
          </rPr>
          <t xml:space="preserve">
13/09/2020
7,500/-</t>
        </r>
      </text>
    </comment>
    <comment ref="O133" authorId="0">
      <text>
        <r>
          <rPr>
            <b/>
            <sz val="9"/>
            <color indexed="81"/>
            <rFont val="Tahoma"/>
            <family val="2"/>
          </rPr>
          <t>Windows User:</t>
        </r>
        <r>
          <rPr>
            <sz val="9"/>
            <color indexed="81"/>
            <rFont val="Tahoma"/>
            <family val="2"/>
          </rPr>
          <t xml:space="preserve">
13/09/2020
7,500/-</t>
        </r>
      </text>
    </comment>
    <comment ref="Q133" authorId="0">
      <text>
        <r>
          <rPr>
            <b/>
            <sz val="9"/>
            <color indexed="81"/>
            <rFont val="Tahoma"/>
            <family val="2"/>
          </rPr>
          <t>Windows User:</t>
        </r>
        <r>
          <rPr>
            <sz val="9"/>
            <color indexed="81"/>
            <rFont val="Tahoma"/>
            <family val="2"/>
          </rPr>
          <t xml:space="preserve">
21.09.2020
11018</t>
        </r>
      </text>
    </comment>
    <comment ref="T133" authorId="0">
      <text>
        <r>
          <rPr>
            <b/>
            <sz val="9"/>
            <color indexed="81"/>
            <rFont val="Tahoma"/>
            <family val="2"/>
          </rPr>
          <t>Windows User:</t>
        </r>
        <r>
          <rPr>
            <sz val="9"/>
            <color indexed="81"/>
            <rFont val="Tahoma"/>
            <family val="2"/>
          </rPr>
          <t xml:space="preserve">
Less 30% in Tuition fee for Oct/20.</t>
        </r>
      </text>
    </comment>
    <comment ref="U133" authorId="0">
      <text>
        <r>
          <rPr>
            <b/>
            <sz val="9"/>
            <color indexed="81"/>
            <rFont val="Tahoma"/>
            <family val="2"/>
          </rPr>
          <t>Windows User:</t>
        </r>
        <r>
          <rPr>
            <sz val="9"/>
            <color indexed="81"/>
            <rFont val="Tahoma"/>
            <family val="2"/>
          </rPr>
          <t xml:space="preserve">
27/01/2021
11019
Oct to Janu/21
Paid in janu/21</t>
        </r>
      </text>
    </comment>
    <comment ref="V133" authorId="0">
      <text>
        <r>
          <rPr>
            <b/>
            <sz val="9"/>
            <color indexed="81"/>
            <rFont val="Tahoma"/>
            <family val="2"/>
          </rPr>
          <t>Windows User:</t>
        </r>
        <r>
          <rPr>
            <sz val="9"/>
            <color indexed="81"/>
            <rFont val="Tahoma"/>
            <family val="2"/>
          </rPr>
          <t xml:space="preserve">
Less 30% in Tuition fee for Oct/20.</t>
        </r>
      </text>
    </comment>
    <comment ref="W133" authorId="0">
      <text>
        <r>
          <rPr>
            <b/>
            <sz val="9"/>
            <color indexed="81"/>
            <rFont val="Tahoma"/>
            <family val="2"/>
          </rPr>
          <t>Windows User:</t>
        </r>
        <r>
          <rPr>
            <sz val="9"/>
            <color indexed="81"/>
            <rFont val="Tahoma"/>
            <family val="2"/>
          </rPr>
          <t xml:space="preserve">
27/01/2021
11019
Oct to Janu/21
Paid in janu/21</t>
        </r>
      </text>
    </comment>
    <comment ref="Y133" authorId="0">
      <text>
        <r>
          <rPr>
            <b/>
            <sz val="9"/>
            <color indexed="81"/>
            <rFont val="Tahoma"/>
            <family val="2"/>
          </rPr>
          <t>Windows User:</t>
        </r>
        <r>
          <rPr>
            <sz val="9"/>
            <color indexed="81"/>
            <rFont val="Tahoma"/>
            <family val="2"/>
          </rPr>
          <t xml:space="preserve">
27/01/2021
11019
Oct to Janu/21
Paid in janu/21</t>
        </r>
      </text>
    </comment>
    <comment ref="AA133" authorId="0">
      <text>
        <r>
          <rPr>
            <b/>
            <sz val="9"/>
            <color indexed="81"/>
            <rFont val="Tahoma"/>
            <family val="2"/>
          </rPr>
          <t>Windows User:</t>
        </r>
        <r>
          <rPr>
            <sz val="9"/>
            <color indexed="81"/>
            <rFont val="Tahoma"/>
            <family val="2"/>
          </rPr>
          <t xml:space="preserve">
27/01/2021
11019
Oct to Janu/21
Paid in janu/21</t>
        </r>
      </text>
    </comment>
    <comment ref="AK133" authorId="0">
      <text>
        <r>
          <rPr>
            <b/>
            <sz val="9"/>
            <color indexed="81"/>
            <rFont val="Tahoma"/>
            <family val="2"/>
          </rPr>
          <t>Windows User:</t>
        </r>
        <r>
          <rPr>
            <sz val="9"/>
            <color indexed="81"/>
            <rFont val="Tahoma"/>
            <family val="2"/>
          </rPr>
          <t xml:space="preserve">
06/06/21
11020
Up to June/21</t>
        </r>
      </text>
    </comment>
    <comment ref="K134" authorId="0">
      <text>
        <r>
          <rPr>
            <b/>
            <sz val="9"/>
            <color indexed="81"/>
            <rFont val="Tahoma"/>
            <family val="2"/>
          </rPr>
          <t>Windows User:</t>
        </r>
        <r>
          <rPr>
            <sz val="9"/>
            <color indexed="81"/>
            <rFont val="Tahoma"/>
            <family val="2"/>
          </rPr>
          <t xml:space="preserve">
13/09/2020
7,500/-</t>
        </r>
      </text>
    </comment>
    <comment ref="M134" authorId="0">
      <text>
        <r>
          <rPr>
            <b/>
            <sz val="9"/>
            <color indexed="81"/>
            <rFont val="Tahoma"/>
            <family val="2"/>
          </rPr>
          <t>Windows User:</t>
        </r>
        <r>
          <rPr>
            <sz val="9"/>
            <color indexed="81"/>
            <rFont val="Tahoma"/>
            <family val="2"/>
          </rPr>
          <t xml:space="preserve">
13/09/2020
7,500/-</t>
        </r>
      </text>
    </comment>
    <comment ref="O134" authorId="0">
      <text>
        <r>
          <rPr>
            <b/>
            <sz val="9"/>
            <color indexed="81"/>
            <rFont val="Tahoma"/>
            <family val="2"/>
          </rPr>
          <t>Windows User:</t>
        </r>
        <r>
          <rPr>
            <sz val="9"/>
            <color indexed="81"/>
            <rFont val="Tahoma"/>
            <family val="2"/>
          </rPr>
          <t xml:space="preserve">
13/09/2020
7,500/-</t>
        </r>
      </text>
    </comment>
    <comment ref="Q134" authorId="0">
      <text>
        <r>
          <rPr>
            <b/>
            <sz val="9"/>
            <color indexed="81"/>
            <rFont val="Tahoma"/>
            <family val="2"/>
          </rPr>
          <t>Windows User:</t>
        </r>
        <r>
          <rPr>
            <sz val="9"/>
            <color indexed="81"/>
            <rFont val="Tahoma"/>
            <family val="2"/>
          </rPr>
          <t xml:space="preserve">
18//10/2021
DBBltd
O/fee WQith</t>
        </r>
      </text>
    </comment>
    <comment ref="T134" authorId="0">
      <text>
        <r>
          <rPr>
            <b/>
            <sz val="9"/>
            <color indexed="81"/>
            <rFont val="Tahoma"/>
            <family val="2"/>
          </rPr>
          <t>Windows User:</t>
        </r>
        <r>
          <rPr>
            <sz val="9"/>
            <color indexed="81"/>
            <rFont val="Tahoma"/>
            <family val="2"/>
          </rPr>
          <t xml:space="preserve">
Less 30% in Tuition fee for Oct/20.</t>
        </r>
      </text>
    </comment>
    <comment ref="U134" authorId="0">
      <text>
        <r>
          <rPr>
            <b/>
            <sz val="9"/>
            <color indexed="81"/>
            <rFont val="Tahoma"/>
            <family val="2"/>
          </rPr>
          <t>Windows User:</t>
        </r>
        <r>
          <rPr>
            <sz val="9"/>
            <color indexed="81"/>
            <rFont val="Tahoma"/>
            <family val="2"/>
          </rPr>
          <t xml:space="preserve">
18//10/2021
DBBltd
O/fee WQith</t>
        </r>
      </text>
    </comment>
    <comment ref="V134" authorId="0">
      <text>
        <r>
          <rPr>
            <b/>
            <sz val="9"/>
            <color indexed="81"/>
            <rFont val="Tahoma"/>
            <family val="2"/>
          </rPr>
          <t>Windows User:</t>
        </r>
        <r>
          <rPr>
            <sz val="9"/>
            <color indexed="81"/>
            <rFont val="Tahoma"/>
            <family val="2"/>
          </rPr>
          <t xml:space="preserve">
Less 30% in Tuition fee for Oct/20.</t>
        </r>
      </text>
    </comment>
    <comment ref="W134" authorId="0">
      <text>
        <r>
          <rPr>
            <b/>
            <sz val="9"/>
            <color indexed="81"/>
            <rFont val="Tahoma"/>
            <family val="2"/>
          </rPr>
          <t>Windows User:</t>
        </r>
        <r>
          <rPr>
            <sz val="9"/>
            <color indexed="81"/>
            <rFont val="Tahoma"/>
            <family val="2"/>
          </rPr>
          <t xml:space="preserve">
26/01/2021
10586
Nov to Janu/21
Paid in Janu/21</t>
        </r>
      </text>
    </comment>
    <comment ref="Y134" authorId="0">
      <text>
        <r>
          <rPr>
            <b/>
            <sz val="9"/>
            <color indexed="81"/>
            <rFont val="Tahoma"/>
            <family val="2"/>
          </rPr>
          <t>Windows User:</t>
        </r>
        <r>
          <rPr>
            <sz val="9"/>
            <color indexed="81"/>
            <rFont val="Tahoma"/>
            <family val="2"/>
          </rPr>
          <t xml:space="preserve">
26/01/2021
10586
Nov to Janu/21
Paid in Janu/21</t>
        </r>
      </text>
    </comment>
    <comment ref="AA134" authorId="0">
      <text>
        <r>
          <rPr>
            <b/>
            <sz val="9"/>
            <color indexed="81"/>
            <rFont val="Tahoma"/>
            <family val="2"/>
          </rPr>
          <t>Windows User:</t>
        </r>
        <r>
          <rPr>
            <sz val="9"/>
            <color indexed="81"/>
            <rFont val="Tahoma"/>
            <family val="2"/>
          </rPr>
          <t xml:space="preserve">
26/01/2021
10586
Nov to Janu/21
Paid in Janu/21</t>
        </r>
      </text>
    </comment>
    <comment ref="AK134" authorId="0">
      <text>
        <r>
          <rPr>
            <b/>
            <sz val="9"/>
            <color indexed="81"/>
            <rFont val="Tahoma"/>
            <family val="2"/>
          </rPr>
          <t>Windows User:</t>
        </r>
        <r>
          <rPr>
            <sz val="9"/>
            <color indexed="81"/>
            <rFont val="Tahoma"/>
            <family val="2"/>
          </rPr>
          <t xml:space="preserve">
05/06/21
10588</t>
        </r>
      </text>
    </comment>
    <comment ref="K135" authorId="0">
      <text>
        <r>
          <rPr>
            <b/>
            <sz val="9"/>
            <color indexed="81"/>
            <rFont val="Tahoma"/>
            <family val="2"/>
          </rPr>
          <t>Windows User:</t>
        </r>
        <r>
          <rPr>
            <sz val="9"/>
            <color indexed="81"/>
            <rFont val="Tahoma"/>
            <family val="2"/>
          </rPr>
          <t xml:space="preserve">
13/09/2020
5,000/-</t>
        </r>
      </text>
    </comment>
    <comment ref="M135" authorId="0">
      <text>
        <r>
          <rPr>
            <b/>
            <sz val="9"/>
            <color indexed="81"/>
            <rFont val="Tahoma"/>
            <family val="2"/>
          </rPr>
          <t>Windows User:</t>
        </r>
        <r>
          <rPr>
            <sz val="9"/>
            <color indexed="81"/>
            <rFont val="Tahoma"/>
            <family val="2"/>
          </rPr>
          <t xml:space="preserve">
13/09/2020
5,000/-</t>
        </r>
      </text>
    </comment>
    <comment ref="O135" authorId="0">
      <text>
        <r>
          <rPr>
            <b/>
            <sz val="9"/>
            <color indexed="81"/>
            <rFont val="Tahoma"/>
            <family val="2"/>
          </rPr>
          <t>Windows User:</t>
        </r>
        <r>
          <rPr>
            <sz val="9"/>
            <color indexed="81"/>
            <rFont val="Tahoma"/>
            <family val="2"/>
          </rPr>
          <t xml:space="preserve">
13/09/2020
5,000/-
21.09.2020
10610
2,500/-</t>
        </r>
      </text>
    </comment>
    <comment ref="Q135" authorId="0">
      <text>
        <r>
          <rPr>
            <b/>
            <sz val="9"/>
            <color indexed="81"/>
            <rFont val="Tahoma"/>
            <family val="2"/>
          </rPr>
          <t>Windows User:</t>
        </r>
        <r>
          <rPr>
            <sz val="9"/>
            <color indexed="81"/>
            <rFont val="Tahoma"/>
            <family val="2"/>
          </rPr>
          <t xml:space="preserve">
30/01/21
40922
O/fe=5000 Due=3000
Paid in Janu/21</t>
        </r>
      </text>
    </comment>
    <comment ref="T135" authorId="0">
      <text>
        <r>
          <rPr>
            <b/>
            <sz val="9"/>
            <color indexed="81"/>
            <rFont val="Tahoma"/>
            <family val="2"/>
          </rPr>
          <t>Windows User:</t>
        </r>
        <r>
          <rPr>
            <sz val="9"/>
            <color indexed="81"/>
            <rFont val="Tahoma"/>
            <family val="2"/>
          </rPr>
          <t xml:space="preserve">
Less 30% in Tuition fee for Oct/20.</t>
        </r>
      </text>
    </comment>
    <comment ref="V135" authorId="0">
      <text>
        <r>
          <rPr>
            <b/>
            <sz val="9"/>
            <color indexed="81"/>
            <rFont val="Tahoma"/>
            <family val="2"/>
          </rPr>
          <t>Windows User:</t>
        </r>
        <r>
          <rPr>
            <sz val="9"/>
            <color indexed="81"/>
            <rFont val="Tahoma"/>
            <family val="2"/>
          </rPr>
          <t xml:space="preserve">
Less 30% in Tuition fee for Oct/20.</t>
        </r>
      </text>
    </comment>
    <comment ref="AA135" authorId="0">
      <text>
        <r>
          <rPr>
            <b/>
            <sz val="9"/>
            <color indexed="81"/>
            <rFont val="Tahoma"/>
            <family val="2"/>
          </rPr>
          <t>Windows User:</t>
        </r>
        <r>
          <rPr>
            <sz val="9"/>
            <color indexed="81"/>
            <rFont val="Tahoma"/>
            <family val="2"/>
          </rPr>
          <t xml:space="preserve">
30/01/21
40922
O/fe=5000 Due=3000
Paid in Janu/21</t>
        </r>
      </text>
    </comment>
    <comment ref="K136" authorId="0">
      <text>
        <r>
          <rPr>
            <b/>
            <sz val="9"/>
            <color indexed="81"/>
            <rFont val="Tahoma"/>
            <family val="2"/>
          </rPr>
          <t>Windows User:</t>
        </r>
        <r>
          <rPr>
            <sz val="9"/>
            <color indexed="81"/>
            <rFont val="Tahoma"/>
            <family val="2"/>
          </rPr>
          <t xml:space="preserve">
13/09/2020
7,500/-</t>
        </r>
      </text>
    </comment>
    <comment ref="M136" authorId="0">
      <text>
        <r>
          <rPr>
            <b/>
            <sz val="9"/>
            <color indexed="81"/>
            <rFont val="Tahoma"/>
            <family val="2"/>
          </rPr>
          <t>Windows User:</t>
        </r>
        <r>
          <rPr>
            <sz val="9"/>
            <color indexed="81"/>
            <rFont val="Tahoma"/>
            <family val="2"/>
          </rPr>
          <t xml:space="preserve">
13/09/2020
7,500/-</t>
        </r>
      </text>
    </comment>
    <comment ref="O136" authorId="0">
      <text>
        <r>
          <rPr>
            <b/>
            <sz val="9"/>
            <color indexed="81"/>
            <rFont val="Tahoma"/>
            <family val="2"/>
          </rPr>
          <t>Windows User:</t>
        </r>
        <r>
          <rPr>
            <sz val="9"/>
            <color indexed="81"/>
            <rFont val="Tahoma"/>
            <family val="2"/>
          </rPr>
          <t xml:space="preserve">
13/09/2020
7,500/-</t>
        </r>
      </text>
    </comment>
    <comment ref="T136" authorId="0">
      <text>
        <r>
          <rPr>
            <b/>
            <sz val="9"/>
            <color indexed="81"/>
            <rFont val="Tahoma"/>
            <family val="2"/>
          </rPr>
          <t>Windows User:</t>
        </r>
        <r>
          <rPr>
            <sz val="9"/>
            <color indexed="81"/>
            <rFont val="Tahoma"/>
            <family val="2"/>
          </rPr>
          <t xml:space="preserve">
Less 30% in Tuition fee for Oct/20.</t>
        </r>
      </text>
    </comment>
    <comment ref="U136" authorId="0">
      <text>
        <r>
          <rPr>
            <b/>
            <sz val="9"/>
            <color indexed="81"/>
            <rFont val="Tahoma"/>
            <family val="2"/>
          </rPr>
          <t>Windows User:</t>
        </r>
        <r>
          <rPr>
            <sz val="9"/>
            <color indexed="81"/>
            <rFont val="Tahoma"/>
            <family val="2"/>
          </rPr>
          <t xml:space="preserve">
08.10.2020
Bkash=12,620/-</t>
        </r>
      </text>
    </comment>
    <comment ref="V136" authorId="0">
      <text>
        <r>
          <rPr>
            <b/>
            <sz val="9"/>
            <color indexed="81"/>
            <rFont val="Tahoma"/>
            <family val="2"/>
          </rPr>
          <t>Windows User:</t>
        </r>
        <r>
          <rPr>
            <sz val="9"/>
            <color indexed="81"/>
            <rFont val="Tahoma"/>
            <family val="2"/>
          </rPr>
          <t xml:space="preserve">
Less 30% in Tuition fee for Oct/20.</t>
        </r>
      </text>
    </comment>
    <comment ref="W136" authorId="0">
      <text>
        <r>
          <rPr>
            <b/>
            <sz val="9"/>
            <color indexed="81"/>
            <rFont val="Tahoma"/>
            <family val="2"/>
          </rPr>
          <t>Windows User:</t>
        </r>
        <r>
          <rPr>
            <sz val="9"/>
            <color indexed="81"/>
            <rFont val="Tahoma"/>
            <family val="2"/>
          </rPr>
          <t xml:space="preserve">
06/11/2020
By bash 
C=4620
H=0</t>
        </r>
      </text>
    </comment>
    <comment ref="Y136" authorId="0">
      <text>
        <r>
          <rPr>
            <b/>
            <sz val="9"/>
            <color indexed="81"/>
            <rFont val="Tahoma"/>
            <family val="2"/>
          </rPr>
          <t>Windows User:</t>
        </r>
        <r>
          <rPr>
            <sz val="9"/>
            <color indexed="81"/>
            <rFont val="Tahoma"/>
            <family val="2"/>
          </rPr>
          <t xml:space="preserve">
09/12/2020
By bkash
C=4620
H=0
T=4620
Dec/20</t>
        </r>
      </text>
    </comment>
    <comment ref="AA136" authorId="0">
      <text>
        <r>
          <rPr>
            <b/>
            <sz val="9"/>
            <color indexed="81"/>
            <rFont val="Tahoma"/>
            <family val="2"/>
          </rPr>
          <t>Windows User:</t>
        </r>
        <r>
          <rPr>
            <sz val="9"/>
            <color indexed="81"/>
            <rFont val="Tahoma"/>
            <family val="2"/>
          </rPr>
          <t xml:space="preserve">
09/01/2021
By bkash
C=4620
H=0
</t>
        </r>
      </text>
    </comment>
    <comment ref="AC136" authorId="0">
      <text>
        <r>
          <rPr>
            <b/>
            <sz val="9"/>
            <color indexed="81"/>
            <rFont val="Tahoma"/>
            <family val="2"/>
          </rPr>
          <t>Windows User:</t>
        </r>
        <r>
          <rPr>
            <sz val="9"/>
            <color indexed="81"/>
            <rFont val="Tahoma"/>
            <family val="2"/>
          </rPr>
          <t xml:space="preserve">
13/02/21
By bkash
C=4340
</t>
        </r>
      </text>
    </comment>
    <comment ref="AE136" authorId="0">
      <text>
        <r>
          <rPr>
            <b/>
            <sz val="9"/>
            <color indexed="81"/>
            <rFont val="Tahoma"/>
            <family val="2"/>
          </rPr>
          <t>Windows User:</t>
        </r>
        <r>
          <rPr>
            <sz val="9"/>
            <color indexed="81"/>
            <rFont val="Tahoma"/>
            <family val="2"/>
          </rPr>
          <t xml:space="preserve">
16/03/21
C=3220
H=0
</t>
        </r>
      </text>
    </comment>
    <comment ref="AG136" authorId="0">
      <text>
        <r>
          <rPr>
            <b/>
            <sz val="9"/>
            <color indexed="81"/>
            <rFont val="Tahoma"/>
            <family val="2"/>
          </rPr>
          <t>Windows User:</t>
        </r>
        <r>
          <rPr>
            <sz val="9"/>
            <color indexed="81"/>
            <rFont val="Tahoma"/>
            <family val="2"/>
          </rPr>
          <t xml:space="preserve">
11/04/21
By bkash
C=4340
</t>
        </r>
      </text>
    </comment>
    <comment ref="K137" authorId="0">
      <text>
        <r>
          <rPr>
            <b/>
            <sz val="9"/>
            <color indexed="81"/>
            <rFont val="Tahoma"/>
            <family val="2"/>
          </rPr>
          <t>Windows User:</t>
        </r>
        <r>
          <rPr>
            <sz val="9"/>
            <color indexed="81"/>
            <rFont val="Tahoma"/>
            <family val="2"/>
          </rPr>
          <t xml:space="preserve">
13/09/2020
7,500/-</t>
        </r>
      </text>
    </comment>
    <comment ref="M137" authorId="0">
      <text>
        <r>
          <rPr>
            <b/>
            <sz val="9"/>
            <color indexed="81"/>
            <rFont val="Tahoma"/>
            <family val="2"/>
          </rPr>
          <t>Windows User:</t>
        </r>
        <r>
          <rPr>
            <sz val="9"/>
            <color indexed="81"/>
            <rFont val="Tahoma"/>
            <family val="2"/>
          </rPr>
          <t xml:space="preserve">
13/09/2020
7,500/-</t>
        </r>
      </text>
    </comment>
    <comment ref="O137" authorId="0">
      <text>
        <r>
          <rPr>
            <b/>
            <sz val="9"/>
            <color indexed="81"/>
            <rFont val="Tahoma"/>
            <family val="2"/>
          </rPr>
          <t>Windows User:</t>
        </r>
        <r>
          <rPr>
            <sz val="9"/>
            <color indexed="81"/>
            <rFont val="Tahoma"/>
            <family val="2"/>
          </rPr>
          <t xml:space="preserve">
13/09/2020
7,500/-</t>
        </r>
      </text>
    </comment>
    <comment ref="Q137" authorId="0">
      <text>
        <r>
          <rPr>
            <b/>
            <sz val="9"/>
            <color indexed="81"/>
            <rFont val="Tahoma"/>
            <family val="2"/>
          </rPr>
          <t>Windows User:</t>
        </r>
        <r>
          <rPr>
            <sz val="9"/>
            <color indexed="81"/>
            <rFont val="Tahoma"/>
            <family val="2"/>
          </rPr>
          <t xml:space="preserve">
27/01/21
10658
O/fee=8000
Oct + Nov/20
Dec/20=2760 Due=1860
Paid in Janu/21</t>
        </r>
      </text>
    </comment>
    <comment ref="T137" authorId="0">
      <text>
        <r>
          <rPr>
            <b/>
            <sz val="9"/>
            <color indexed="81"/>
            <rFont val="Tahoma"/>
            <family val="2"/>
          </rPr>
          <t>Windows User:</t>
        </r>
        <r>
          <rPr>
            <sz val="9"/>
            <color indexed="81"/>
            <rFont val="Tahoma"/>
            <family val="2"/>
          </rPr>
          <t xml:space="preserve">
Less 30% in Tuition fee for Oct/20.</t>
        </r>
      </text>
    </comment>
    <comment ref="U137" authorId="0">
      <text>
        <r>
          <rPr>
            <b/>
            <sz val="9"/>
            <color indexed="81"/>
            <rFont val="Tahoma"/>
            <family val="2"/>
          </rPr>
          <t>Windows User:</t>
        </r>
        <r>
          <rPr>
            <sz val="9"/>
            <color indexed="81"/>
            <rFont val="Tahoma"/>
            <family val="2"/>
          </rPr>
          <t xml:space="preserve">
27/01/21
10658
O/fee=8000
Oct + Nov/20
Dec/20=2760 Due=1860
Paid in Janu/21</t>
        </r>
      </text>
    </comment>
    <comment ref="V137" authorId="0">
      <text>
        <r>
          <rPr>
            <b/>
            <sz val="9"/>
            <color indexed="81"/>
            <rFont val="Tahoma"/>
            <family val="2"/>
          </rPr>
          <t>Windows User:</t>
        </r>
        <r>
          <rPr>
            <sz val="9"/>
            <color indexed="81"/>
            <rFont val="Tahoma"/>
            <family val="2"/>
          </rPr>
          <t xml:space="preserve">
Less 30% in Tuition fee for Oct/20.</t>
        </r>
      </text>
    </comment>
    <comment ref="W137" authorId="0">
      <text>
        <r>
          <rPr>
            <b/>
            <sz val="9"/>
            <color indexed="81"/>
            <rFont val="Tahoma"/>
            <family val="2"/>
          </rPr>
          <t>Windows User:</t>
        </r>
        <r>
          <rPr>
            <sz val="9"/>
            <color indexed="81"/>
            <rFont val="Tahoma"/>
            <family val="2"/>
          </rPr>
          <t xml:space="preserve">
27/01/21
10658
O/fee=8000
Oct + Nov/20
Dec/20=2760 Due=1860
Paid in Janu/21</t>
        </r>
      </text>
    </comment>
    <comment ref="Y137" authorId="0">
      <text>
        <r>
          <rPr>
            <b/>
            <sz val="9"/>
            <color indexed="81"/>
            <rFont val="Tahoma"/>
            <family val="2"/>
          </rPr>
          <t>Windows User:</t>
        </r>
        <r>
          <rPr>
            <sz val="9"/>
            <color indexed="81"/>
            <rFont val="Tahoma"/>
            <family val="2"/>
          </rPr>
          <t xml:space="preserve">
27/01/21
10658
O/fee=8000
Oct + Nov/20
Dec/20=2760 Due=1860
Paid in Janu/21</t>
        </r>
      </text>
    </comment>
    <comment ref="AA137" authorId="0">
      <text>
        <r>
          <rPr>
            <b/>
            <sz val="9"/>
            <color indexed="81"/>
            <rFont val="Tahoma"/>
            <family val="2"/>
          </rPr>
          <t>Windows User:</t>
        </r>
        <r>
          <rPr>
            <sz val="9"/>
            <color indexed="81"/>
            <rFont val="Tahoma"/>
            <family val="2"/>
          </rPr>
          <t xml:space="preserve">
27/01/21
10658
O/fee=8000
Oct + Nov/20
Dec/20=2760 Due=1860
Paid in Janu/21</t>
        </r>
      </text>
    </comment>
    <comment ref="AK137" authorId="0">
      <text>
        <r>
          <rPr>
            <b/>
            <sz val="9"/>
            <color indexed="81"/>
            <rFont val="Tahoma"/>
            <family val="2"/>
          </rPr>
          <t>Windows User:</t>
        </r>
        <r>
          <rPr>
            <sz val="9"/>
            <color indexed="81"/>
            <rFont val="Tahoma"/>
            <family val="2"/>
          </rPr>
          <t xml:space="preserve">
05/06/21
10659
</t>
        </r>
      </text>
    </comment>
    <comment ref="K138" authorId="0">
      <text>
        <r>
          <rPr>
            <b/>
            <sz val="9"/>
            <color indexed="81"/>
            <rFont val="Tahoma"/>
            <family val="2"/>
          </rPr>
          <t>Windows User:</t>
        </r>
        <r>
          <rPr>
            <sz val="9"/>
            <color indexed="81"/>
            <rFont val="Tahoma"/>
            <family val="2"/>
          </rPr>
          <t xml:space="preserve">
13/09/2020
7,500/-</t>
        </r>
      </text>
    </comment>
    <comment ref="M138" authorId="0">
      <text>
        <r>
          <rPr>
            <b/>
            <sz val="9"/>
            <color indexed="81"/>
            <rFont val="Tahoma"/>
            <family val="2"/>
          </rPr>
          <t>Windows User:</t>
        </r>
        <r>
          <rPr>
            <sz val="9"/>
            <color indexed="81"/>
            <rFont val="Tahoma"/>
            <family val="2"/>
          </rPr>
          <t xml:space="preserve">
13/09/2020
7,500/-</t>
        </r>
      </text>
    </comment>
    <comment ref="O138" authorId="0">
      <text>
        <r>
          <rPr>
            <b/>
            <sz val="9"/>
            <color indexed="81"/>
            <rFont val="Tahoma"/>
            <family val="2"/>
          </rPr>
          <t>Windows User:</t>
        </r>
        <r>
          <rPr>
            <sz val="9"/>
            <color indexed="81"/>
            <rFont val="Tahoma"/>
            <family val="2"/>
          </rPr>
          <t xml:space="preserve">
13/09/2020
7,500/-</t>
        </r>
      </text>
    </comment>
    <comment ref="Q138" authorId="0">
      <text>
        <r>
          <rPr>
            <b/>
            <sz val="9"/>
            <color indexed="81"/>
            <rFont val="Tahoma"/>
            <family val="2"/>
          </rPr>
          <t>Windows User:</t>
        </r>
        <r>
          <rPr>
            <sz val="9"/>
            <color indexed="81"/>
            <rFont val="Tahoma"/>
            <family val="2"/>
          </rPr>
          <t xml:space="preserve">
10.10.2020
10682
Oct/20 Less=30%
Others fee=8,000/-</t>
        </r>
      </text>
    </comment>
    <comment ref="T138" authorId="0">
      <text>
        <r>
          <rPr>
            <b/>
            <sz val="9"/>
            <color indexed="81"/>
            <rFont val="Tahoma"/>
            <family val="2"/>
          </rPr>
          <t>Windows User:</t>
        </r>
        <r>
          <rPr>
            <sz val="9"/>
            <color indexed="81"/>
            <rFont val="Tahoma"/>
            <family val="2"/>
          </rPr>
          <t xml:space="preserve">
Less 30% in Tuition fee for Oct/20.</t>
        </r>
      </text>
    </comment>
    <comment ref="U138" authorId="0">
      <text>
        <r>
          <rPr>
            <b/>
            <sz val="9"/>
            <color indexed="81"/>
            <rFont val="Tahoma"/>
            <family val="2"/>
          </rPr>
          <t>Windows User:</t>
        </r>
        <r>
          <rPr>
            <sz val="9"/>
            <color indexed="81"/>
            <rFont val="Tahoma"/>
            <family val="2"/>
          </rPr>
          <t xml:space="preserve">
10.10.2020
10682
Oct/20 Less=30%
Others fee=8,000/-</t>
        </r>
      </text>
    </comment>
    <comment ref="V138" authorId="0">
      <text>
        <r>
          <rPr>
            <b/>
            <sz val="9"/>
            <color indexed="81"/>
            <rFont val="Tahoma"/>
            <family val="2"/>
          </rPr>
          <t>Windows User:</t>
        </r>
        <r>
          <rPr>
            <sz val="9"/>
            <color indexed="81"/>
            <rFont val="Tahoma"/>
            <family val="2"/>
          </rPr>
          <t xml:space="preserve">
Less 30% in Tuition fee for Oct/20.</t>
        </r>
      </text>
    </comment>
    <comment ref="W138" authorId="0">
      <text>
        <r>
          <rPr>
            <b/>
            <sz val="9"/>
            <color indexed="81"/>
            <rFont val="Tahoma"/>
            <family val="2"/>
          </rPr>
          <t>Windows User:</t>
        </r>
        <r>
          <rPr>
            <sz val="9"/>
            <color indexed="81"/>
            <rFont val="Tahoma"/>
            <family val="2"/>
          </rPr>
          <t xml:space="preserve">
10/12/2020
10683
Nov/20
Paid in Dec/20</t>
        </r>
      </text>
    </comment>
    <comment ref="Y138" authorId="0">
      <text>
        <r>
          <rPr>
            <b/>
            <sz val="9"/>
            <color indexed="81"/>
            <rFont val="Tahoma"/>
            <family val="2"/>
          </rPr>
          <t>Windows User:</t>
        </r>
        <r>
          <rPr>
            <sz val="9"/>
            <color indexed="81"/>
            <rFont val="Tahoma"/>
            <family val="2"/>
          </rPr>
          <t xml:space="preserve">
10/12/2020
10683
Nov/20
Paid in Dec/20
27/01/21
10684
Dec/20
Paid in Janu/21</t>
        </r>
      </text>
    </comment>
    <comment ref="AA138" authorId="0">
      <text>
        <r>
          <rPr>
            <b/>
            <sz val="9"/>
            <color indexed="81"/>
            <rFont val="Tahoma"/>
            <family val="2"/>
          </rPr>
          <t>Windows User:</t>
        </r>
        <r>
          <rPr>
            <sz val="9"/>
            <color indexed="81"/>
            <rFont val="Tahoma"/>
            <family val="2"/>
          </rPr>
          <t xml:space="preserve">
27/01/21
10684
Dec/20
Paid in Janu/21</t>
        </r>
      </text>
    </comment>
    <comment ref="AC138" authorId="0">
      <text>
        <r>
          <rPr>
            <b/>
            <sz val="9"/>
            <color indexed="81"/>
            <rFont val="Tahoma"/>
            <family val="2"/>
          </rPr>
          <t>Windows User:</t>
        </r>
        <r>
          <rPr>
            <sz val="9"/>
            <color indexed="81"/>
            <rFont val="Tahoma"/>
            <family val="2"/>
          </rPr>
          <t xml:space="preserve">
10/02/21
10685</t>
        </r>
      </text>
    </comment>
    <comment ref="AI138" authorId="0">
      <text>
        <r>
          <rPr>
            <b/>
            <sz val="9"/>
            <color indexed="81"/>
            <rFont val="Tahoma"/>
            <family val="2"/>
          </rPr>
          <t>Windows User:</t>
        </r>
        <r>
          <rPr>
            <sz val="9"/>
            <color indexed="81"/>
            <rFont val="Tahoma"/>
            <family val="2"/>
          </rPr>
          <t xml:space="preserve">
02/05/21
10686
Feb + March/21</t>
        </r>
      </text>
    </comment>
    <comment ref="AK138" authorId="0">
      <text>
        <r>
          <rPr>
            <b/>
            <sz val="9"/>
            <color indexed="81"/>
            <rFont val="Tahoma"/>
            <family val="2"/>
          </rPr>
          <t>Windows User:</t>
        </r>
        <r>
          <rPr>
            <sz val="9"/>
            <color indexed="81"/>
            <rFont val="Tahoma"/>
            <family val="2"/>
          </rPr>
          <t xml:space="preserve">
06/06/21
10687
Up to May/21</t>
        </r>
      </text>
    </comment>
    <comment ref="K139" authorId="0">
      <text>
        <r>
          <rPr>
            <b/>
            <sz val="9"/>
            <color indexed="81"/>
            <rFont val="Tahoma"/>
            <family val="2"/>
          </rPr>
          <t>Windows User:</t>
        </r>
        <r>
          <rPr>
            <sz val="9"/>
            <color indexed="81"/>
            <rFont val="Tahoma"/>
            <family val="2"/>
          </rPr>
          <t xml:space="preserve">
13/09/2020
7,500/-</t>
        </r>
      </text>
    </comment>
    <comment ref="M139" authorId="0">
      <text>
        <r>
          <rPr>
            <b/>
            <sz val="9"/>
            <color indexed="81"/>
            <rFont val="Tahoma"/>
            <family val="2"/>
          </rPr>
          <t>Windows User:</t>
        </r>
        <r>
          <rPr>
            <sz val="9"/>
            <color indexed="81"/>
            <rFont val="Tahoma"/>
            <family val="2"/>
          </rPr>
          <t xml:space="preserve">
13/09/2020
7,500/-</t>
        </r>
      </text>
    </comment>
    <comment ref="O139" authorId="0">
      <text>
        <r>
          <rPr>
            <b/>
            <sz val="9"/>
            <color indexed="81"/>
            <rFont val="Tahoma"/>
            <family val="2"/>
          </rPr>
          <t>Windows User:</t>
        </r>
        <r>
          <rPr>
            <sz val="9"/>
            <color indexed="81"/>
            <rFont val="Tahoma"/>
            <family val="2"/>
          </rPr>
          <t xml:space="preserve">
13/09/2020
7,500/-</t>
        </r>
      </text>
    </comment>
    <comment ref="Q139" authorId="0">
      <text>
        <r>
          <rPr>
            <b/>
            <sz val="9"/>
            <color indexed="81"/>
            <rFont val="Tahoma"/>
            <family val="2"/>
          </rPr>
          <t>Windows User:</t>
        </r>
        <r>
          <rPr>
            <sz val="9"/>
            <color indexed="81"/>
            <rFont val="Tahoma"/>
            <family val="2"/>
          </rPr>
          <t xml:space="preserve">
19/12/2020
10731
Nov + Dec/20
O/fee=8,000/-
Paid in Dec/20</t>
        </r>
      </text>
    </comment>
    <comment ref="T139" authorId="0">
      <text>
        <r>
          <rPr>
            <b/>
            <sz val="9"/>
            <color indexed="81"/>
            <rFont val="Tahoma"/>
            <family val="2"/>
          </rPr>
          <t>Windows User:</t>
        </r>
        <r>
          <rPr>
            <sz val="9"/>
            <color indexed="81"/>
            <rFont val="Tahoma"/>
            <family val="2"/>
          </rPr>
          <t xml:space="preserve">
Less 30% in Tuition fee for Oct/20.</t>
        </r>
      </text>
    </comment>
    <comment ref="U139" authorId="0">
      <text>
        <r>
          <rPr>
            <b/>
            <sz val="9"/>
            <color indexed="81"/>
            <rFont val="Tahoma"/>
            <family val="2"/>
          </rPr>
          <t>Windows User:</t>
        </r>
        <r>
          <rPr>
            <sz val="9"/>
            <color indexed="81"/>
            <rFont val="Tahoma"/>
            <family val="2"/>
          </rPr>
          <t xml:space="preserve">
07/11/2020
10730
Oct/2020
Paid to Nov/2020</t>
        </r>
      </text>
    </comment>
    <comment ref="V139" authorId="0">
      <text>
        <r>
          <rPr>
            <b/>
            <sz val="9"/>
            <color indexed="81"/>
            <rFont val="Tahoma"/>
            <family val="2"/>
          </rPr>
          <t>Windows User:</t>
        </r>
        <r>
          <rPr>
            <sz val="9"/>
            <color indexed="81"/>
            <rFont val="Tahoma"/>
            <family val="2"/>
          </rPr>
          <t xml:space="preserve">
Less 30% in Tuition fee for Oct/20.</t>
        </r>
      </text>
    </comment>
    <comment ref="W139" authorId="0">
      <text>
        <r>
          <rPr>
            <b/>
            <sz val="9"/>
            <color indexed="81"/>
            <rFont val="Tahoma"/>
            <family val="2"/>
          </rPr>
          <t>Windows User:</t>
        </r>
        <r>
          <rPr>
            <sz val="9"/>
            <color indexed="81"/>
            <rFont val="Tahoma"/>
            <family val="2"/>
          </rPr>
          <t xml:space="preserve">
07/11/2020
10730
Oct/2020
19/12/2020
10731
Nov + Dec/20
O/fee=8,000/-
Paid in Dec/20</t>
        </r>
      </text>
    </comment>
    <comment ref="Y139" authorId="0">
      <text>
        <r>
          <rPr>
            <b/>
            <sz val="9"/>
            <color indexed="81"/>
            <rFont val="Tahoma"/>
            <family val="2"/>
          </rPr>
          <t>Windows User:</t>
        </r>
        <r>
          <rPr>
            <sz val="9"/>
            <color indexed="81"/>
            <rFont val="Tahoma"/>
            <family val="2"/>
          </rPr>
          <t xml:space="preserve">
19/12/2020
10731
Nov + Dec/20
O/fee=8,000/-
Paid in Dec/20</t>
        </r>
      </text>
    </comment>
    <comment ref="AA139" authorId="0">
      <text>
        <r>
          <rPr>
            <b/>
            <sz val="9"/>
            <color indexed="81"/>
            <rFont val="Tahoma"/>
            <family val="2"/>
          </rPr>
          <t>Windows User:</t>
        </r>
        <r>
          <rPr>
            <sz val="9"/>
            <color indexed="81"/>
            <rFont val="Tahoma"/>
            <family val="2"/>
          </rPr>
          <t xml:space="preserve">
26/01/2021
10732</t>
        </r>
      </text>
    </comment>
    <comment ref="G140" authorId="0">
      <text>
        <r>
          <rPr>
            <b/>
            <sz val="9"/>
            <color indexed="81"/>
            <rFont val="Tahoma"/>
            <family val="2"/>
          </rPr>
          <t>Windows User:</t>
        </r>
        <r>
          <rPr>
            <sz val="9"/>
            <color indexed="81"/>
            <rFont val="Tahoma"/>
            <family val="2"/>
          </rPr>
          <t xml:space="preserve">
Less-2,000/-</t>
        </r>
      </text>
    </comment>
    <comment ref="K140" authorId="0">
      <text>
        <r>
          <rPr>
            <b/>
            <sz val="9"/>
            <color indexed="81"/>
            <rFont val="Tahoma"/>
            <family val="2"/>
          </rPr>
          <t>Windows User:</t>
        </r>
        <r>
          <rPr>
            <sz val="9"/>
            <color indexed="81"/>
            <rFont val="Tahoma"/>
            <family val="2"/>
          </rPr>
          <t xml:space="preserve">
13/09/2020
7,500/-</t>
        </r>
      </text>
    </comment>
    <comment ref="M140" authorId="0">
      <text>
        <r>
          <rPr>
            <b/>
            <sz val="9"/>
            <color indexed="81"/>
            <rFont val="Tahoma"/>
            <family val="2"/>
          </rPr>
          <t>Windows User:</t>
        </r>
        <r>
          <rPr>
            <sz val="9"/>
            <color indexed="81"/>
            <rFont val="Tahoma"/>
            <family val="2"/>
          </rPr>
          <t xml:space="preserve">
13/09/2020
7,500/-</t>
        </r>
      </text>
    </comment>
    <comment ref="O140" authorId="0">
      <text>
        <r>
          <rPr>
            <b/>
            <sz val="9"/>
            <color indexed="81"/>
            <rFont val="Tahoma"/>
            <family val="2"/>
          </rPr>
          <t>Windows User:</t>
        </r>
        <r>
          <rPr>
            <sz val="9"/>
            <color indexed="81"/>
            <rFont val="Tahoma"/>
            <family val="2"/>
          </rPr>
          <t xml:space="preserve">
13/09/2020
7,500/-</t>
        </r>
      </text>
    </comment>
    <comment ref="Q140" authorId="0">
      <text>
        <r>
          <rPr>
            <b/>
            <sz val="9"/>
            <color indexed="81"/>
            <rFont val="Tahoma"/>
            <family val="2"/>
          </rPr>
          <t>Windows User:</t>
        </r>
        <r>
          <rPr>
            <sz val="9"/>
            <color indexed="81"/>
            <rFont val="Tahoma"/>
            <family val="2"/>
          </rPr>
          <t xml:space="preserve">
12.10.2020
Campus-01
10706
Oct/20 (Less=30%)
Others fee=8,000/-</t>
        </r>
      </text>
    </comment>
    <comment ref="T140" authorId="0">
      <text>
        <r>
          <rPr>
            <b/>
            <sz val="9"/>
            <color indexed="81"/>
            <rFont val="Tahoma"/>
            <family val="2"/>
          </rPr>
          <t>Windows User:</t>
        </r>
        <r>
          <rPr>
            <sz val="9"/>
            <color indexed="81"/>
            <rFont val="Tahoma"/>
            <family val="2"/>
          </rPr>
          <t xml:space="preserve">
Less 30% in Tuition fee for Oct/20.</t>
        </r>
      </text>
    </comment>
    <comment ref="U140" authorId="0">
      <text>
        <r>
          <rPr>
            <b/>
            <sz val="9"/>
            <color indexed="81"/>
            <rFont val="Tahoma"/>
            <family val="2"/>
          </rPr>
          <t>Windows User:</t>
        </r>
        <r>
          <rPr>
            <sz val="9"/>
            <color indexed="81"/>
            <rFont val="Tahoma"/>
            <family val="2"/>
          </rPr>
          <t xml:space="preserve">
12.10.2020
Campus-01
10706
Oct/20 (Less=30%)
Others fee=8,000/-</t>
        </r>
      </text>
    </comment>
    <comment ref="V140" authorId="0">
      <text>
        <r>
          <rPr>
            <b/>
            <sz val="9"/>
            <color indexed="81"/>
            <rFont val="Tahoma"/>
            <family val="2"/>
          </rPr>
          <t>Windows User:</t>
        </r>
        <r>
          <rPr>
            <sz val="9"/>
            <color indexed="81"/>
            <rFont val="Tahoma"/>
            <family val="2"/>
          </rPr>
          <t xml:space="preserve">
Less 30% in Tuition fee for Oct/20.</t>
        </r>
      </text>
    </comment>
    <comment ref="W140" authorId="0">
      <text>
        <r>
          <rPr>
            <b/>
            <sz val="9"/>
            <color indexed="81"/>
            <rFont val="Tahoma"/>
            <family val="2"/>
          </rPr>
          <t>Windows User:</t>
        </r>
        <r>
          <rPr>
            <sz val="9"/>
            <color indexed="81"/>
            <rFont val="Tahoma"/>
            <family val="2"/>
          </rPr>
          <t xml:space="preserve">
07/11/2020
10707
</t>
        </r>
      </text>
    </comment>
    <comment ref="X140" authorId="0">
      <text>
        <r>
          <rPr>
            <b/>
            <sz val="9"/>
            <color indexed="81"/>
            <rFont val="Tahoma"/>
            <family val="2"/>
          </rPr>
          <t>Windows User:</t>
        </r>
        <r>
          <rPr>
            <sz val="9"/>
            <color indexed="81"/>
            <rFont val="Tahoma"/>
            <family val="2"/>
          </rPr>
          <t xml:space="preserve">
Less 30% in Tuition fee for Oct/20.</t>
        </r>
      </text>
    </comment>
    <comment ref="Y140" authorId="0">
      <text>
        <r>
          <rPr>
            <b/>
            <sz val="9"/>
            <color indexed="81"/>
            <rFont val="Tahoma"/>
            <family val="2"/>
          </rPr>
          <t>Windows User:</t>
        </r>
        <r>
          <rPr>
            <sz val="9"/>
            <color indexed="81"/>
            <rFont val="Tahoma"/>
            <family val="2"/>
          </rPr>
          <t xml:space="preserve">
19/12/2020
By bkash
C=2940+20=2960
Dec/20</t>
        </r>
      </text>
    </comment>
    <comment ref="Z140" authorId="0">
      <text>
        <r>
          <rPr>
            <b/>
            <sz val="9"/>
            <color indexed="81"/>
            <rFont val="Tahoma"/>
            <family val="2"/>
          </rPr>
          <t>Windows User:</t>
        </r>
        <r>
          <rPr>
            <sz val="9"/>
            <color indexed="81"/>
            <rFont val="Tahoma"/>
            <family val="2"/>
          </rPr>
          <t xml:space="preserve">
Less 30% in Tuition fee for Oct/20.</t>
        </r>
      </text>
    </comment>
    <comment ref="AA140" authorId="0">
      <text>
        <r>
          <rPr>
            <b/>
            <sz val="9"/>
            <color indexed="81"/>
            <rFont val="Tahoma"/>
            <family val="2"/>
          </rPr>
          <t>Windows User:</t>
        </r>
        <r>
          <rPr>
            <sz val="9"/>
            <color indexed="81"/>
            <rFont val="Tahoma"/>
            <family val="2"/>
          </rPr>
          <t xml:space="preserve">
12/01/2021
10708
</t>
        </r>
      </text>
    </comment>
    <comment ref="AB140" authorId="0">
      <text>
        <r>
          <rPr>
            <b/>
            <sz val="9"/>
            <color indexed="81"/>
            <rFont val="Tahoma"/>
            <family val="2"/>
          </rPr>
          <t>Windows User:</t>
        </r>
        <r>
          <rPr>
            <sz val="9"/>
            <color indexed="81"/>
            <rFont val="Tahoma"/>
            <family val="2"/>
          </rPr>
          <t xml:space="preserve">
Less 30% in Tuition fee for Oct/20.</t>
        </r>
      </text>
    </comment>
    <comment ref="AC140" authorId="0">
      <text>
        <r>
          <rPr>
            <b/>
            <sz val="9"/>
            <color indexed="81"/>
            <rFont val="Tahoma"/>
            <family val="2"/>
          </rPr>
          <t>Windows User:</t>
        </r>
        <r>
          <rPr>
            <sz val="9"/>
            <color indexed="81"/>
            <rFont val="Tahoma"/>
            <family val="2"/>
          </rPr>
          <t xml:space="preserve">
13/02/21
10709</t>
        </r>
      </text>
    </comment>
    <comment ref="AD140" authorId="0">
      <text>
        <r>
          <rPr>
            <b/>
            <sz val="9"/>
            <color indexed="81"/>
            <rFont val="Tahoma"/>
            <family val="2"/>
          </rPr>
          <t>Windows User:</t>
        </r>
        <r>
          <rPr>
            <sz val="9"/>
            <color indexed="81"/>
            <rFont val="Tahoma"/>
            <family val="2"/>
          </rPr>
          <t xml:space="preserve">
Less 30% in Tuition fee for Oct/20.</t>
        </r>
      </text>
    </comment>
    <comment ref="AF140" authorId="0">
      <text>
        <r>
          <rPr>
            <b/>
            <sz val="9"/>
            <color indexed="81"/>
            <rFont val="Tahoma"/>
            <family val="2"/>
          </rPr>
          <t>Windows User:</t>
        </r>
        <r>
          <rPr>
            <sz val="9"/>
            <color indexed="81"/>
            <rFont val="Tahoma"/>
            <family val="2"/>
          </rPr>
          <t xml:space="preserve">
Less 30% in Tuition fee for Oct/20.</t>
        </r>
      </text>
    </comment>
    <comment ref="AH140" authorId="0">
      <text>
        <r>
          <rPr>
            <b/>
            <sz val="9"/>
            <color indexed="81"/>
            <rFont val="Tahoma"/>
            <family val="2"/>
          </rPr>
          <t>Windows User:</t>
        </r>
        <r>
          <rPr>
            <sz val="9"/>
            <color indexed="81"/>
            <rFont val="Tahoma"/>
            <family val="2"/>
          </rPr>
          <t xml:space="preserve">
Less 30% in Tuition fee for Oct/20.</t>
        </r>
      </text>
    </comment>
    <comment ref="AJ140" authorId="0">
      <text>
        <r>
          <rPr>
            <b/>
            <sz val="9"/>
            <color indexed="81"/>
            <rFont val="Tahoma"/>
            <family val="2"/>
          </rPr>
          <t>Windows User:</t>
        </r>
        <r>
          <rPr>
            <sz val="9"/>
            <color indexed="81"/>
            <rFont val="Tahoma"/>
            <family val="2"/>
          </rPr>
          <t xml:space="preserve">
Less 30% in Tuition fee for Oct/20.</t>
        </r>
      </text>
    </comment>
    <comment ref="AK140" authorId="0">
      <text>
        <r>
          <rPr>
            <b/>
            <sz val="9"/>
            <color indexed="81"/>
            <rFont val="Tahoma"/>
            <family val="2"/>
          </rPr>
          <t>Windows User:</t>
        </r>
        <r>
          <rPr>
            <sz val="9"/>
            <color indexed="81"/>
            <rFont val="Tahoma"/>
            <family val="2"/>
          </rPr>
          <t xml:space="preserve">
05/06/21
10711</t>
        </r>
      </text>
    </comment>
    <comment ref="K141" authorId="0">
      <text>
        <r>
          <rPr>
            <b/>
            <sz val="9"/>
            <color indexed="81"/>
            <rFont val="Tahoma"/>
            <family val="2"/>
          </rPr>
          <t>Windows User:</t>
        </r>
        <r>
          <rPr>
            <sz val="9"/>
            <color indexed="81"/>
            <rFont val="Tahoma"/>
            <family val="2"/>
          </rPr>
          <t xml:space="preserve">
13/09/2020
7,500/-</t>
        </r>
      </text>
    </comment>
    <comment ref="M141" authorId="0">
      <text>
        <r>
          <rPr>
            <b/>
            <sz val="9"/>
            <color indexed="81"/>
            <rFont val="Tahoma"/>
            <family val="2"/>
          </rPr>
          <t>Windows User:</t>
        </r>
        <r>
          <rPr>
            <sz val="9"/>
            <color indexed="81"/>
            <rFont val="Tahoma"/>
            <family val="2"/>
          </rPr>
          <t xml:space="preserve">
13/09/2020
7,500/-</t>
        </r>
      </text>
    </comment>
    <comment ref="O141" authorId="0">
      <text>
        <r>
          <rPr>
            <b/>
            <sz val="9"/>
            <color indexed="81"/>
            <rFont val="Tahoma"/>
            <family val="2"/>
          </rPr>
          <t>Windows User:</t>
        </r>
        <r>
          <rPr>
            <sz val="9"/>
            <color indexed="81"/>
            <rFont val="Tahoma"/>
            <family val="2"/>
          </rPr>
          <t xml:space="preserve">
13/09/2020
7,500/-</t>
        </r>
      </text>
    </comment>
    <comment ref="Q141" authorId="0">
      <text>
        <r>
          <rPr>
            <b/>
            <sz val="9"/>
            <color indexed="81"/>
            <rFont val="Tahoma"/>
            <family val="2"/>
          </rPr>
          <t>Windows User:</t>
        </r>
        <r>
          <rPr>
            <sz val="9"/>
            <color indexed="81"/>
            <rFont val="Tahoma"/>
            <family val="2"/>
          </rPr>
          <t xml:space="preserve">
14.10.2020
10754
Others fee
Oct/20 (Less=30%)</t>
        </r>
      </text>
    </comment>
    <comment ref="T141" authorId="0">
      <text>
        <r>
          <rPr>
            <b/>
            <sz val="9"/>
            <color indexed="81"/>
            <rFont val="Tahoma"/>
            <family val="2"/>
          </rPr>
          <t>Windows User:</t>
        </r>
        <r>
          <rPr>
            <sz val="9"/>
            <color indexed="81"/>
            <rFont val="Tahoma"/>
            <family val="2"/>
          </rPr>
          <t xml:space="preserve">
Less 30% in Tuition fee for Oct/20.</t>
        </r>
      </text>
    </comment>
    <comment ref="U141" authorId="0">
      <text>
        <r>
          <rPr>
            <b/>
            <sz val="9"/>
            <color indexed="81"/>
            <rFont val="Tahoma"/>
            <family val="2"/>
          </rPr>
          <t>Windows User:</t>
        </r>
        <r>
          <rPr>
            <sz val="9"/>
            <color indexed="81"/>
            <rFont val="Tahoma"/>
            <family val="2"/>
          </rPr>
          <t xml:space="preserve">
14.10.2020
10754
Others fee
Oct/20 (Less=30%)</t>
        </r>
      </text>
    </comment>
    <comment ref="V141" authorId="0">
      <text>
        <r>
          <rPr>
            <b/>
            <sz val="9"/>
            <color indexed="81"/>
            <rFont val="Tahoma"/>
            <family val="2"/>
          </rPr>
          <t>Windows User:</t>
        </r>
        <r>
          <rPr>
            <sz val="9"/>
            <color indexed="81"/>
            <rFont val="Tahoma"/>
            <family val="2"/>
          </rPr>
          <t xml:space="preserve">
Less 30% in Tuition fee for Oct/20.</t>
        </r>
      </text>
    </comment>
    <comment ref="W141" authorId="0">
      <text>
        <r>
          <rPr>
            <b/>
            <sz val="9"/>
            <color indexed="81"/>
            <rFont val="Tahoma"/>
            <family val="2"/>
          </rPr>
          <t>Windows User:</t>
        </r>
        <r>
          <rPr>
            <sz val="9"/>
            <color indexed="81"/>
            <rFont val="Tahoma"/>
            <family val="2"/>
          </rPr>
          <t xml:space="preserve">
26/01/21
10755
Nov/20
Paid n Janu/21</t>
        </r>
      </text>
    </comment>
    <comment ref="AA141" authorId="0">
      <text>
        <r>
          <rPr>
            <b/>
            <sz val="9"/>
            <color indexed="81"/>
            <rFont val="Tahoma"/>
            <family val="2"/>
          </rPr>
          <t>Windows User:</t>
        </r>
        <r>
          <rPr>
            <sz val="9"/>
            <color indexed="81"/>
            <rFont val="Tahoma"/>
            <family val="2"/>
          </rPr>
          <t xml:space="preserve">
26/01/21
10755
Nov/20
Paid n Janu/21</t>
        </r>
      </text>
    </comment>
    <comment ref="AC141" authorId="0">
      <text>
        <r>
          <rPr>
            <b/>
            <sz val="9"/>
            <color indexed="81"/>
            <rFont val="Tahoma"/>
            <family val="2"/>
          </rPr>
          <t>Windows User:</t>
        </r>
        <r>
          <rPr>
            <sz val="9"/>
            <color indexed="81"/>
            <rFont val="Tahoma"/>
            <family val="2"/>
          </rPr>
          <t xml:space="preserve">
10/02/21
10756</t>
        </r>
      </text>
    </comment>
    <comment ref="AK141" authorId="0">
      <text>
        <r>
          <rPr>
            <b/>
            <sz val="9"/>
            <color indexed="81"/>
            <rFont val="Tahoma"/>
            <family val="2"/>
          </rPr>
          <t>Windows User:</t>
        </r>
        <r>
          <rPr>
            <sz val="9"/>
            <color indexed="81"/>
            <rFont val="Tahoma"/>
            <family val="2"/>
          </rPr>
          <t xml:space="preserve">
06/06/21
10757
Up to May/21</t>
        </r>
      </text>
    </comment>
    <comment ref="K142" authorId="0">
      <text>
        <r>
          <rPr>
            <b/>
            <sz val="9"/>
            <color indexed="81"/>
            <rFont val="Tahoma"/>
            <family val="2"/>
          </rPr>
          <t>Windows User:</t>
        </r>
        <r>
          <rPr>
            <sz val="9"/>
            <color indexed="81"/>
            <rFont val="Tahoma"/>
            <family val="2"/>
          </rPr>
          <t xml:space="preserve">
13/09/2020
7,500/-</t>
        </r>
      </text>
    </comment>
    <comment ref="M142" authorId="0">
      <text>
        <r>
          <rPr>
            <b/>
            <sz val="9"/>
            <color indexed="81"/>
            <rFont val="Tahoma"/>
            <family val="2"/>
          </rPr>
          <t>Windows User:</t>
        </r>
        <r>
          <rPr>
            <sz val="9"/>
            <color indexed="81"/>
            <rFont val="Tahoma"/>
            <family val="2"/>
          </rPr>
          <t xml:space="preserve">
13/09/2020
7,500/-</t>
        </r>
      </text>
    </comment>
    <comment ref="O142" authorId="0">
      <text>
        <r>
          <rPr>
            <b/>
            <sz val="9"/>
            <color indexed="81"/>
            <rFont val="Tahoma"/>
            <family val="2"/>
          </rPr>
          <t>Windows User:</t>
        </r>
        <r>
          <rPr>
            <sz val="9"/>
            <color indexed="81"/>
            <rFont val="Tahoma"/>
            <family val="2"/>
          </rPr>
          <t xml:space="preserve">
13/09/2020
7,500/-</t>
        </r>
      </text>
    </comment>
    <comment ref="Q142" authorId="0">
      <text>
        <r>
          <rPr>
            <b/>
            <sz val="9"/>
            <color indexed="81"/>
            <rFont val="Tahoma"/>
            <family val="2"/>
          </rPr>
          <t>Windows User:</t>
        </r>
        <r>
          <rPr>
            <sz val="9"/>
            <color indexed="81"/>
            <rFont val="Tahoma"/>
            <family val="2"/>
          </rPr>
          <t xml:space="preserve">
09.10.2020
Bkash=14,780/-
College=12,620/-
Hostel=2,160/-</t>
        </r>
      </text>
    </comment>
    <comment ref="T142" authorId="0">
      <text>
        <r>
          <rPr>
            <b/>
            <sz val="9"/>
            <color indexed="81"/>
            <rFont val="Tahoma"/>
            <family val="2"/>
          </rPr>
          <t>Windows User:</t>
        </r>
        <r>
          <rPr>
            <sz val="9"/>
            <color indexed="81"/>
            <rFont val="Tahoma"/>
            <family val="2"/>
          </rPr>
          <t xml:space="preserve">
Less 30% in Tuition fee for Oct/20.</t>
        </r>
      </text>
    </comment>
    <comment ref="U142" authorId="0">
      <text>
        <r>
          <rPr>
            <b/>
            <sz val="9"/>
            <color indexed="81"/>
            <rFont val="Tahoma"/>
            <family val="2"/>
          </rPr>
          <t>Windows User:</t>
        </r>
        <r>
          <rPr>
            <sz val="9"/>
            <color indexed="81"/>
            <rFont val="Tahoma"/>
            <family val="2"/>
          </rPr>
          <t xml:space="preserve">
09.10.2020
Bkash=14,780/-
College=12,620/-
Hostel=2,160/-</t>
        </r>
      </text>
    </comment>
    <comment ref="V142" authorId="0">
      <text>
        <r>
          <rPr>
            <b/>
            <sz val="9"/>
            <color indexed="81"/>
            <rFont val="Tahoma"/>
            <family val="2"/>
          </rPr>
          <t>Windows User:</t>
        </r>
        <r>
          <rPr>
            <sz val="9"/>
            <color indexed="81"/>
            <rFont val="Tahoma"/>
            <family val="2"/>
          </rPr>
          <t xml:space="preserve">
Less 30% in Tuition fee for Oct/20.</t>
        </r>
      </text>
    </comment>
    <comment ref="W142" authorId="0">
      <text>
        <r>
          <rPr>
            <b/>
            <sz val="9"/>
            <color indexed="81"/>
            <rFont val="Tahoma"/>
            <family val="2"/>
          </rPr>
          <t>Windows User:</t>
        </r>
        <r>
          <rPr>
            <sz val="9"/>
            <color indexed="81"/>
            <rFont val="Tahoma"/>
            <family val="2"/>
          </rPr>
          <t xml:space="preserve">
09/11/2020
By bkash
C=4620
H=2160
T=6780</t>
        </r>
      </text>
    </comment>
    <comment ref="Y142" authorId="0">
      <text>
        <r>
          <rPr>
            <b/>
            <sz val="9"/>
            <color indexed="81"/>
            <rFont val="Tahoma"/>
            <family val="2"/>
          </rPr>
          <t>Windows User:</t>
        </r>
        <r>
          <rPr>
            <sz val="9"/>
            <color indexed="81"/>
            <rFont val="Tahoma"/>
            <family val="2"/>
          </rPr>
          <t xml:space="preserve">
26/01/21
10778
Dec + Janu/21</t>
        </r>
      </text>
    </comment>
    <comment ref="AA142" authorId="0">
      <text>
        <r>
          <rPr>
            <b/>
            <sz val="9"/>
            <color indexed="81"/>
            <rFont val="Tahoma"/>
            <family val="2"/>
          </rPr>
          <t>Windows User:</t>
        </r>
        <r>
          <rPr>
            <sz val="9"/>
            <color indexed="81"/>
            <rFont val="Tahoma"/>
            <family val="2"/>
          </rPr>
          <t xml:space="preserve">
26/01/21
10778
Dec + Janu/21</t>
        </r>
      </text>
    </comment>
    <comment ref="AC142" authorId="0">
      <text>
        <r>
          <rPr>
            <b/>
            <sz val="9"/>
            <color indexed="81"/>
            <rFont val="Tahoma"/>
            <family val="2"/>
          </rPr>
          <t>Windows User:</t>
        </r>
        <r>
          <rPr>
            <sz val="9"/>
            <color indexed="81"/>
            <rFont val="Tahoma"/>
            <family val="2"/>
          </rPr>
          <t xml:space="preserve">
10/02/21
10779</t>
        </r>
      </text>
    </comment>
    <comment ref="AE142" authorId="0">
      <text>
        <r>
          <rPr>
            <b/>
            <sz val="9"/>
            <color indexed="81"/>
            <rFont val="Tahoma"/>
            <family val="2"/>
          </rPr>
          <t>Windows User:</t>
        </r>
        <r>
          <rPr>
            <sz val="9"/>
            <color indexed="81"/>
            <rFont val="Tahoma"/>
            <family val="2"/>
          </rPr>
          <t xml:space="preserve">
07/03/21
10780</t>
        </r>
      </text>
    </comment>
    <comment ref="AG142" authorId="0">
      <text>
        <r>
          <rPr>
            <b/>
            <sz val="9"/>
            <color indexed="81"/>
            <rFont val="Tahoma"/>
            <family val="2"/>
          </rPr>
          <t>Windows User:</t>
        </r>
        <r>
          <rPr>
            <sz val="9"/>
            <color indexed="81"/>
            <rFont val="Tahoma"/>
            <family val="2"/>
          </rPr>
          <t xml:space="preserve">
13/04/2021
10781
</t>
        </r>
      </text>
    </comment>
    <comment ref="AI142" authorId="0">
      <text>
        <r>
          <rPr>
            <b/>
            <sz val="9"/>
            <color indexed="81"/>
            <rFont val="Tahoma"/>
            <family val="2"/>
          </rPr>
          <t>Windows User:</t>
        </r>
        <r>
          <rPr>
            <sz val="9"/>
            <color indexed="81"/>
            <rFont val="Tahoma"/>
            <family val="2"/>
          </rPr>
          <t xml:space="preserve">
03/05/2021
10782
</t>
        </r>
      </text>
    </comment>
    <comment ref="AK142" authorId="0">
      <text>
        <r>
          <rPr>
            <b/>
            <sz val="9"/>
            <color indexed="81"/>
            <rFont val="Tahoma"/>
            <family val="2"/>
          </rPr>
          <t>Windows User:</t>
        </r>
        <r>
          <rPr>
            <sz val="9"/>
            <color indexed="81"/>
            <rFont val="Tahoma"/>
            <family val="2"/>
          </rPr>
          <t xml:space="preserve">
03/06/21
10783</t>
        </r>
      </text>
    </comment>
    <comment ref="K143" authorId="0">
      <text>
        <r>
          <rPr>
            <b/>
            <sz val="9"/>
            <color indexed="81"/>
            <rFont val="Tahoma"/>
            <family val="2"/>
          </rPr>
          <t>Windows User:</t>
        </r>
        <r>
          <rPr>
            <sz val="9"/>
            <color indexed="81"/>
            <rFont val="Tahoma"/>
            <family val="2"/>
          </rPr>
          <t xml:space="preserve">
13/09/2020
7,500/-</t>
        </r>
      </text>
    </comment>
    <comment ref="M143" authorId="0">
      <text>
        <r>
          <rPr>
            <b/>
            <sz val="9"/>
            <color indexed="81"/>
            <rFont val="Tahoma"/>
            <family val="2"/>
          </rPr>
          <t>Windows User:</t>
        </r>
        <r>
          <rPr>
            <sz val="9"/>
            <color indexed="81"/>
            <rFont val="Tahoma"/>
            <family val="2"/>
          </rPr>
          <t xml:space="preserve">
13/09/2020
7,500/-</t>
        </r>
      </text>
    </comment>
    <comment ref="O143" authorId="0">
      <text>
        <r>
          <rPr>
            <b/>
            <sz val="9"/>
            <color indexed="81"/>
            <rFont val="Tahoma"/>
            <family val="2"/>
          </rPr>
          <t>Windows User:</t>
        </r>
        <r>
          <rPr>
            <sz val="9"/>
            <color indexed="81"/>
            <rFont val="Tahoma"/>
            <family val="2"/>
          </rPr>
          <t xml:space="preserve">
13/09/2020
7,500/-</t>
        </r>
      </text>
    </comment>
    <comment ref="Q143" authorId="0">
      <text>
        <r>
          <rPr>
            <b/>
            <sz val="9"/>
            <color indexed="81"/>
            <rFont val="Tahoma"/>
            <family val="2"/>
          </rPr>
          <t>Windows User:</t>
        </r>
        <r>
          <rPr>
            <sz val="9"/>
            <color indexed="81"/>
            <rFont val="Tahoma"/>
            <family val="2"/>
          </rPr>
          <t xml:space="preserve">
10/11/2020
By bkash
C=12620 With O/fee
H=0
Paid in Nov/20</t>
        </r>
      </text>
    </comment>
    <comment ref="T143" authorId="0">
      <text>
        <r>
          <rPr>
            <b/>
            <sz val="9"/>
            <color indexed="81"/>
            <rFont val="Tahoma"/>
            <family val="2"/>
          </rPr>
          <t>Windows User:</t>
        </r>
        <r>
          <rPr>
            <sz val="9"/>
            <color indexed="81"/>
            <rFont val="Tahoma"/>
            <family val="2"/>
          </rPr>
          <t xml:space="preserve">
Less 30% in Tuition fee for Oct/20.</t>
        </r>
      </text>
    </comment>
    <comment ref="U143" authorId="0">
      <text>
        <r>
          <rPr>
            <b/>
            <sz val="9"/>
            <color indexed="81"/>
            <rFont val="Tahoma"/>
            <family val="2"/>
          </rPr>
          <t>Windows User:</t>
        </r>
        <r>
          <rPr>
            <sz val="9"/>
            <color indexed="81"/>
            <rFont val="Tahoma"/>
            <family val="2"/>
          </rPr>
          <t xml:space="preserve">
10.10.2020
Bkash=4,620/-</t>
        </r>
      </text>
    </comment>
    <comment ref="V143" authorId="0">
      <text>
        <r>
          <rPr>
            <b/>
            <sz val="9"/>
            <color indexed="81"/>
            <rFont val="Tahoma"/>
            <family val="2"/>
          </rPr>
          <t>Windows User:</t>
        </r>
        <r>
          <rPr>
            <sz val="9"/>
            <color indexed="81"/>
            <rFont val="Tahoma"/>
            <family val="2"/>
          </rPr>
          <t xml:space="preserve">
Less 30% in Tuition fee for Oct/20.</t>
        </r>
      </text>
    </comment>
    <comment ref="W143" authorId="0">
      <text>
        <r>
          <rPr>
            <b/>
            <sz val="9"/>
            <color indexed="81"/>
            <rFont val="Tahoma"/>
            <family val="2"/>
          </rPr>
          <t>Windows User:</t>
        </r>
        <r>
          <rPr>
            <sz val="9"/>
            <color indexed="81"/>
            <rFont val="Tahoma"/>
            <family val="2"/>
          </rPr>
          <t xml:space="preserve">
10/11/2020
By bkash
C=12620 With O/fee
H=0</t>
        </r>
      </text>
    </comment>
    <comment ref="Y143" authorId="0">
      <text>
        <r>
          <rPr>
            <b/>
            <sz val="9"/>
            <color indexed="81"/>
            <rFont val="Tahoma"/>
            <family val="2"/>
          </rPr>
          <t>Windows User:</t>
        </r>
        <r>
          <rPr>
            <sz val="9"/>
            <color indexed="81"/>
            <rFont val="Tahoma"/>
            <family val="2"/>
          </rPr>
          <t xml:space="preserve">
15/12/2020
By bkash
C=3780
Dec/20</t>
        </r>
      </text>
    </comment>
    <comment ref="AA143" authorId="0">
      <text>
        <r>
          <rPr>
            <b/>
            <sz val="9"/>
            <color indexed="81"/>
            <rFont val="Tahoma"/>
            <family val="2"/>
          </rPr>
          <t>Windows User:</t>
        </r>
        <r>
          <rPr>
            <sz val="9"/>
            <color indexed="81"/>
            <rFont val="Tahoma"/>
            <family val="2"/>
          </rPr>
          <t xml:space="preserve">
13/01/2021
By bkash
C=4340
h=0</t>
        </r>
      </text>
    </comment>
    <comment ref="AC143" authorId="0">
      <text>
        <r>
          <rPr>
            <b/>
            <sz val="9"/>
            <color indexed="81"/>
            <rFont val="Tahoma"/>
            <family val="2"/>
          </rPr>
          <t>Windows User:</t>
        </r>
        <r>
          <rPr>
            <sz val="9"/>
            <color indexed="81"/>
            <rFont val="Tahoma"/>
            <family val="2"/>
          </rPr>
          <t xml:space="preserve">
17/02/21
By bkash
C=4340
</t>
        </r>
      </text>
    </comment>
    <comment ref="AE143" authorId="0">
      <text>
        <r>
          <rPr>
            <b/>
            <sz val="9"/>
            <color indexed="81"/>
            <rFont val="Tahoma"/>
            <family val="2"/>
          </rPr>
          <t>Windows User:</t>
        </r>
        <r>
          <rPr>
            <sz val="9"/>
            <color indexed="81"/>
            <rFont val="Tahoma"/>
            <family val="2"/>
          </rPr>
          <t xml:space="preserve">
20/03/2021
By bkash
C=4340
H=0</t>
        </r>
      </text>
    </comment>
    <comment ref="K144" authorId="0">
      <text>
        <r>
          <rPr>
            <b/>
            <sz val="9"/>
            <color indexed="81"/>
            <rFont val="Tahoma"/>
            <family val="2"/>
          </rPr>
          <t>Windows User:</t>
        </r>
        <r>
          <rPr>
            <sz val="9"/>
            <color indexed="81"/>
            <rFont val="Tahoma"/>
            <family val="2"/>
          </rPr>
          <t xml:space="preserve">
13/09/2020
7,500/-</t>
        </r>
      </text>
    </comment>
    <comment ref="M144" authorId="0">
      <text>
        <r>
          <rPr>
            <b/>
            <sz val="9"/>
            <color indexed="81"/>
            <rFont val="Tahoma"/>
            <family val="2"/>
          </rPr>
          <t>Windows User:</t>
        </r>
        <r>
          <rPr>
            <sz val="9"/>
            <color indexed="81"/>
            <rFont val="Tahoma"/>
            <family val="2"/>
          </rPr>
          <t xml:space="preserve">
13/09/2020
7,500/-</t>
        </r>
      </text>
    </comment>
    <comment ref="O144" authorId="0">
      <text>
        <r>
          <rPr>
            <b/>
            <sz val="9"/>
            <color indexed="81"/>
            <rFont val="Tahoma"/>
            <family val="2"/>
          </rPr>
          <t>Windows User:</t>
        </r>
        <r>
          <rPr>
            <sz val="9"/>
            <color indexed="81"/>
            <rFont val="Tahoma"/>
            <family val="2"/>
          </rPr>
          <t xml:space="preserve">
13/09/2020
7,500/-</t>
        </r>
      </text>
    </comment>
    <comment ref="Q144" authorId="0">
      <text>
        <r>
          <rPr>
            <b/>
            <sz val="9"/>
            <color indexed="81"/>
            <rFont val="Tahoma"/>
            <family val="2"/>
          </rPr>
          <t>Windows User:</t>
        </r>
        <r>
          <rPr>
            <sz val="9"/>
            <color indexed="81"/>
            <rFont val="Tahoma"/>
            <family val="2"/>
          </rPr>
          <t xml:space="preserve">
13/09/2020
7,500/-</t>
        </r>
      </text>
    </comment>
    <comment ref="T144" authorId="0">
      <text>
        <r>
          <rPr>
            <b/>
            <sz val="9"/>
            <color indexed="81"/>
            <rFont val="Tahoma"/>
            <family val="2"/>
          </rPr>
          <t>Windows User:</t>
        </r>
        <r>
          <rPr>
            <sz val="9"/>
            <color indexed="81"/>
            <rFont val="Tahoma"/>
            <family val="2"/>
          </rPr>
          <t xml:space="preserve">
Less 30% in Tuition fee for Oct/20.</t>
        </r>
      </text>
    </comment>
    <comment ref="U144" authorId="0">
      <text>
        <r>
          <rPr>
            <b/>
            <sz val="9"/>
            <color indexed="81"/>
            <rFont val="Tahoma"/>
            <family val="2"/>
          </rPr>
          <t>Windows User:</t>
        </r>
        <r>
          <rPr>
            <sz val="9"/>
            <color indexed="81"/>
            <rFont val="Tahoma"/>
            <family val="2"/>
          </rPr>
          <t xml:space="preserve">
13.10.2020
9146
Oct/20
(Less=30%)</t>
        </r>
      </text>
    </comment>
    <comment ref="V144" authorId="0">
      <text>
        <r>
          <rPr>
            <b/>
            <sz val="9"/>
            <color indexed="81"/>
            <rFont val="Tahoma"/>
            <family val="2"/>
          </rPr>
          <t>Windows User:</t>
        </r>
        <r>
          <rPr>
            <sz val="9"/>
            <color indexed="81"/>
            <rFont val="Tahoma"/>
            <family val="2"/>
          </rPr>
          <t xml:space="preserve">
Less 30% in Tuition fee for Oct/20.</t>
        </r>
      </text>
    </comment>
    <comment ref="W144" authorId="0">
      <text>
        <r>
          <rPr>
            <b/>
            <sz val="9"/>
            <color indexed="81"/>
            <rFont val="Tahoma"/>
            <family val="2"/>
          </rPr>
          <t>Windows User:</t>
        </r>
        <r>
          <rPr>
            <sz val="9"/>
            <color indexed="81"/>
            <rFont val="Tahoma"/>
            <family val="2"/>
          </rPr>
          <t xml:space="preserve">
10/11/2020
9147
</t>
        </r>
      </text>
    </comment>
    <comment ref="Y144" authorId="0">
      <text>
        <r>
          <rPr>
            <b/>
            <sz val="9"/>
            <color indexed="81"/>
            <rFont val="Tahoma"/>
            <family val="2"/>
          </rPr>
          <t>Windows User:</t>
        </r>
        <r>
          <rPr>
            <sz val="9"/>
            <color indexed="81"/>
            <rFont val="Tahoma"/>
            <family val="2"/>
          </rPr>
          <t xml:space="preserve">
09/12/2020
9148
</t>
        </r>
      </text>
    </comment>
    <comment ref="AA144" authorId="0">
      <text>
        <r>
          <rPr>
            <b/>
            <sz val="9"/>
            <color indexed="81"/>
            <rFont val="Tahoma"/>
            <family val="2"/>
          </rPr>
          <t>Windows User:</t>
        </r>
        <r>
          <rPr>
            <sz val="9"/>
            <color indexed="81"/>
            <rFont val="Tahoma"/>
            <family val="2"/>
          </rPr>
          <t xml:space="preserve">
30/01/21
40920
Janu/20</t>
        </r>
      </text>
    </comment>
    <comment ref="AE144" authorId="0">
      <text>
        <r>
          <rPr>
            <b/>
            <sz val="9"/>
            <color indexed="81"/>
            <rFont val="Tahoma"/>
            <family val="2"/>
          </rPr>
          <t>Windows User:</t>
        </r>
        <r>
          <rPr>
            <sz val="9"/>
            <color indexed="81"/>
            <rFont val="Tahoma"/>
            <family val="2"/>
          </rPr>
          <t xml:space="preserve">
09/03/21
9149/50
Feb/21+ March</t>
        </r>
      </text>
    </comment>
    <comment ref="AK144" authorId="0">
      <text>
        <r>
          <rPr>
            <b/>
            <sz val="9"/>
            <color indexed="81"/>
            <rFont val="Tahoma"/>
            <family val="2"/>
          </rPr>
          <t>Windows User:</t>
        </r>
        <r>
          <rPr>
            <sz val="9"/>
            <color indexed="81"/>
            <rFont val="Tahoma"/>
            <family val="2"/>
          </rPr>
          <t xml:space="preserve">
05/06/21
9254
</t>
        </r>
      </text>
    </comment>
    <comment ref="K145" authorId="0">
      <text>
        <r>
          <rPr>
            <b/>
            <sz val="9"/>
            <color indexed="81"/>
            <rFont val="Tahoma"/>
            <family val="2"/>
          </rPr>
          <t>Windows User:</t>
        </r>
        <r>
          <rPr>
            <sz val="9"/>
            <color indexed="81"/>
            <rFont val="Tahoma"/>
            <family val="2"/>
          </rPr>
          <t xml:space="preserve">
13/09/2020
7,500/-</t>
        </r>
      </text>
    </comment>
    <comment ref="M145" authorId="0">
      <text>
        <r>
          <rPr>
            <b/>
            <sz val="9"/>
            <color indexed="81"/>
            <rFont val="Tahoma"/>
            <family val="2"/>
          </rPr>
          <t>Windows User:</t>
        </r>
        <r>
          <rPr>
            <sz val="9"/>
            <color indexed="81"/>
            <rFont val="Tahoma"/>
            <family val="2"/>
          </rPr>
          <t xml:space="preserve">
13/09/2020
7,500/-</t>
        </r>
      </text>
    </comment>
    <comment ref="O145" authorId="0">
      <text>
        <r>
          <rPr>
            <b/>
            <sz val="9"/>
            <color indexed="81"/>
            <rFont val="Tahoma"/>
            <family val="2"/>
          </rPr>
          <t>Windows User:</t>
        </r>
        <r>
          <rPr>
            <sz val="9"/>
            <color indexed="81"/>
            <rFont val="Tahoma"/>
            <family val="2"/>
          </rPr>
          <t xml:space="preserve">
13/09/2020
7,500/-</t>
        </r>
      </text>
    </comment>
    <comment ref="T145" authorId="0">
      <text>
        <r>
          <rPr>
            <b/>
            <sz val="9"/>
            <color indexed="81"/>
            <rFont val="Tahoma"/>
            <family val="2"/>
          </rPr>
          <t>Windows User:</t>
        </r>
        <r>
          <rPr>
            <sz val="9"/>
            <color indexed="81"/>
            <rFont val="Tahoma"/>
            <family val="2"/>
          </rPr>
          <t xml:space="preserve">
Less 30% in Tuition fee for Oct/20.</t>
        </r>
      </text>
    </comment>
    <comment ref="U145" authorId="0">
      <text>
        <r>
          <rPr>
            <b/>
            <sz val="9"/>
            <color indexed="81"/>
            <rFont val="Tahoma"/>
            <family val="2"/>
          </rPr>
          <t>Windows User:</t>
        </r>
        <r>
          <rPr>
            <sz val="9"/>
            <color indexed="81"/>
            <rFont val="Tahoma"/>
            <family val="2"/>
          </rPr>
          <t xml:space="preserve">
15.10.2020
Bkash=6,660/-
College=4,620/-
Hostel=2,040/-</t>
        </r>
      </text>
    </comment>
    <comment ref="V145" authorId="0">
      <text>
        <r>
          <rPr>
            <b/>
            <sz val="9"/>
            <color indexed="81"/>
            <rFont val="Tahoma"/>
            <family val="2"/>
          </rPr>
          <t>Windows User:</t>
        </r>
        <r>
          <rPr>
            <sz val="9"/>
            <color indexed="81"/>
            <rFont val="Tahoma"/>
            <family val="2"/>
          </rPr>
          <t xml:space="preserve">
Less 30% in Tuition fee for Oct/20.</t>
        </r>
      </text>
    </comment>
    <comment ref="W145" authorId="0">
      <text>
        <r>
          <rPr>
            <b/>
            <sz val="9"/>
            <color indexed="81"/>
            <rFont val="Tahoma"/>
            <family val="2"/>
          </rPr>
          <t>Windows User:</t>
        </r>
        <r>
          <rPr>
            <sz val="9"/>
            <color indexed="81"/>
            <rFont val="Tahoma"/>
            <family val="2"/>
          </rPr>
          <t xml:space="preserve">
08/11/2020
By bkash
C=4620
H=2040
T=6660
</t>
        </r>
      </text>
    </comment>
    <comment ref="AC145" authorId="0">
      <text>
        <r>
          <rPr>
            <b/>
            <sz val="9"/>
            <color indexed="81"/>
            <rFont val="Tahoma"/>
            <family val="2"/>
          </rPr>
          <t>Windows User:</t>
        </r>
        <r>
          <rPr>
            <sz val="9"/>
            <color indexed="81"/>
            <rFont val="Tahoma"/>
            <family val="2"/>
          </rPr>
          <t xml:space="preserve">
10/02/21
9242</t>
        </r>
      </text>
    </comment>
    <comment ref="K146" authorId="0">
      <text>
        <r>
          <rPr>
            <b/>
            <sz val="9"/>
            <color indexed="81"/>
            <rFont val="Tahoma"/>
            <family val="2"/>
          </rPr>
          <t>Windows User:</t>
        </r>
        <r>
          <rPr>
            <sz val="9"/>
            <color indexed="81"/>
            <rFont val="Tahoma"/>
            <family val="2"/>
          </rPr>
          <t xml:space="preserve">
13/09/2020
7,500/-</t>
        </r>
      </text>
    </comment>
    <comment ref="M146" authorId="0">
      <text>
        <r>
          <rPr>
            <b/>
            <sz val="9"/>
            <color indexed="81"/>
            <rFont val="Tahoma"/>
            <family val="2"/>
          </rPr>
          <t>Windows User:</t>
        </r>
        <r>
          <rPr>
            <sz val="9"/>
            <color indexed="81"/>
            <rFont val="Tahoma"/>
            <family val="2"/>
          </rPr>
          <t xml:space="preserve">
13/09/2020
7,500/-</t>
        </r>
      </text>
    </comment>
    <comment ref="O146" authorId="0">
      <text>
        <r>
          <rPr>
            <b/>
            <sz val="9"/>
            <color indexed="81"/>
            <rFont val="Tahoma"/>
            <family val="2"/>
          </rPr>
          <t>Windows User:</t>
        </r>
        <r>
          <rPr>
            <sz val="9"/>
            <color indexed="81"/>
            <rFont val="Tahoma"/>
            <family val="2"/>
          </rPr>
          <t xml:space="preserve">
13/09/2020
7,500/-</t>
        </r>
      </text>
    </comment>
    <comment ref="Q146" authorId="0">
      <text>
        <r>
          <rPr>
            <b/>
            <sz val="9"/>
            <color indexed="81"/>
            <rFont val="Tahoma"/>
            <family val="2"/>
          </rPr>
          <t>Windows User:</t>
        </r>
        <r>
          <rPr>
            <sz val="9"/>
            <color indexed="81"/>
            <rFont val="Tahoma"/>
            <family val="2"/>
          </rPr>
          <t xml:space="preserve">
29/12/2020
9026
Oct + Nov/20
O/fee=760 Due= 7240
Paid in Dec/20
26/01/2021
9027
O/fee=7240
Dec + Janu/21
Paid in Janu/21</t>
        </r>
      </text>
    </comment>
    <comment ref="T146" authorId="0">
      <text>
        <r>
          <rPr>
            <b/>
            <sz val="9"/>
            <color indexed="81"/>
            <rFont val="Tahoma"/>
            <family val="2"/>
          </rPr>
          <t>Windows User:</t>
        </r>
        <r>
          <rPr>
            <sz val="9"/>
            <color indexed="81"/>
            <rFont val="Tahoma"/>
            <family val="2"/>
          </rPr>
          <t xml:space="preserve">
Less 30% in Tuition fee for Oct/20.</t>
        </r>
      </text>
    </comment>
    <comment ref="U146" authorId="0">
      <text>
        <r>
          <rPr>
            <b/>
            <sz val="9"/>
            <color indexed="81"/>
            <rFont val="Tahoma"/>
            <family val="2"/>
          </rPr>
          <t>Windows User:</t>
        </r>
        <r>
          <rPr>
            <sz val="9"/>
            <color indexed="81"/>
            <rFont val="Tahoma"/>
            <family val="2"/>
          </rPr>
          <t xml:space="preserve">
29/12/2020
9026
Oct + Nov/20
O/fee=760 Due= 7240
Paid in Dec/20</t>
        </r>
      </text>
    </comment>
    <comment ref="V146" authorId="0">
      <text>
        <r>
          <rPr>
            <b/>
            <sz val="9"/>
            <color indexed="81"/>
            <rFont val="Tahoma"/>
            <family val="2"/>
          </rPr>
          <t>Windows User:</t>
        </r>
        <r>
          <rPr>
            <sz val="9"/>
            <color indexed="81"/>
            <rFont val="Tahoma"/>
            <family val="2"/>
          </rPr>
          <t xml:space="preserve">
Less 30% in Tuition fee for Oct/20.</t>
        </r>
      </text>
    </comment>
    <comment ref="W146" authorId="0">
      <text>
        <r>
          <rPr>
            <b/>
            <sz val="9"/>
            <color indexed="81"/>
            <rFont val="Tahoma"/>
            <family val="2"/>
          </rPr>
          <t>Windows User:</t>
        </r>
        <r>
          <rPr>
            <sz val="9"/>
            <color indexed="81"/>
            <rFont val="Tahoma"/>
            <family val="2"/>
          </rPr>
          <t xml:space="preserve">
29/12/2020
9026
Oct + Nov/20
O/fee=760 Due= 7240
Paid in Dec/20</t>
        </r>
      </text>
    </comment>
    <comment ref="Y146" authorId="0">
      <text>
        <r>
          <rPr>
            <b/>
            <sz val="9"/>
            <color indexed="81"/>
            <rFont val="Tahoma"/>
            <family val="2"/>
          </rPr>
          <t>Windows User:</t>
        </r>
        <r>
          <rPr>
            <sz val="9"/>
            <color indexed="81"/>
            <rFont val="Tahoma"/>
            <family val="2"/>
          </rPr>
          <t xml:space="preserve">
29/12/2020
9026
Oct + Nov/20
O/fee=760 Due= 7240
Paid in Dec/20
26/01/2021
9027
O/fee=7240
Dec + Janu/21
Paid in Janu/21</t>
        </r>
      </text>
    </comment>
    <comment ref="AA146" authorId="0">
      <text>
        <r>
          <rPr>
            <b/>
            <sz val="9"/>
            <color indexed="81"/>
            <rFont val="Tahoma"/>
            <family val="2"/>
          </rPr>
          <t>Windows User:</t>
        </r>
        <r>
          <rPr>
            <sz val="9"/>
            <color indexed="81"/>
            <rFont val="Tahoma"/>
            <family val="2"/>
          </rPr>
          <t xml:space="preserve">
26/01/2021
9027
O/fee=7240
Dec + Janu/21
Paid in Janu/21</t>
        </r>
      </text>
    </comment>
    <comment ref="AK146" authorId="0">
      <text>
        <r>
          <rPr>
            <b/>
            <sz val="9"/>
            <color indexed="81"/>
            <rFont val="Tahoma"/>
            <family val="2"/>
          </rPr>
          <t>Windows User:</t>
        </r>
        <r>
          <rPr>
            <sz val="9"/>
            <color indexed="81"/>
            <rFont val="Tahoma"/>
            <family val="2"/>
          </rPr>
          <t xml:space="preserve">
06/06/21
9028
Up to May/21</t>
        </r>
      </text>
    </comment>
    <comment ref="K147" authorId="0">
      <text>
        <r>
          <rPr>
            <b/>
            <sz val="9"/>
            <color indexed="81"/>
            <rFont val="Tahoma"/>
            <family val="2"/>
          </rPr>
          <t>Windows User:</t>
        </r>
        <r>
          <rPr>
            <sz val="9"/>
            <color indexed="81"/>
            <rFont val="Tahoma"/>
            <family val="2"/>
          </rPr>
          <t xml:space="preserve">
13/09/2020
7,500/-</t>
        </r>
      </text>
    </comment>
    <comment ref="M147" authorId="0">
      <text>
        <r>
          <rPr>
            <b/>
            <sz val="9"/>
            <color indexed="81"/>
            <rFont val="Tahoma"/>
            <family val="2"/>
          </rPr>
          <t>Windows User:</t>
        </r>
        <r>
          <rPr>
            <sz val="9"/>
            <color indexed="81"/>
            <rFont val="Tahoma"/>
            <family val="2"/>
          </rPr>
          <t xml:space="preserve">
13/09/2020
7,500/-</t>
        </r>
      </text>
    </comment>
    <comment ref="O147" authorId="0">
      <text>
        <r>
          <rPr>
            <b/>
            <sz val="9"/>
            <color indexed="81"/>
            <rFont val="Tahoma"/>
            <family val="2"/>
          </rPr>
          <t>Windows User:</t>
        </r>
        <r>
          <rPr>
            <sz val="9"/>
            <color indexed="81"/>
            <rFont val="Tahoma"/>
            <family val="2"/>
          </rPr>
          <t xml:space="preserve">
13/09/2020
7,500/-</t>
        </r>
      </text>
    </comment>
    <comment ref="Q147" authorId="0">
      <text>
        <r>
          <rPr>
            <b/>
            <sz val="9"/>
            <color indexed="81"/>
            <rFont val="Tahoma"/>
            <family val="2"/>
          </rPr>
          <t>Windows User:</t>
        </r>
        <r>
          <rPr>
            <sz val="9"/>
            <color indexed="81"/>
            <rFont val="Tahoma"/>
            <family val="2"/>
          </rPr>
          <t xml:space="preserve">
27/01/2021
9052
O/fe=8000
Paid in  Janu/21</t>
        </r>
      </text>
    </comment>
    <comment ref="T147" authorId="0">
      <text>
        <r>
          <rPr>
            <b/>
            <sz val="9"/>
            <color indexed="81"/>
            <rFont val="Tahoma"/>
            <family val="2"/>
          </rPr>
          <t>Windows User:</t>
        </r>
        <r>
          <rPr>
            <sz val="9"/>
            <color indexed="81"/>
            <rFont val="Tahoma"/>
            <family val="2"/>
          </rPr>
          <t xml:space="preserve">
Less 30% in Tuition fee for Oct/20.</t>
        </r>
      </text>
    </comment>
    <comment ref="U147" authorId="0">
      <text>
        <r>
          <rPr>
            <b/>
            <sz val="9"/>
            <color indexed="81"/>
            <rFont val="Tahoma"/>
            <family val="2"/>
          </rPr>
          <t>Windows User:</t>
        </r>
        <r>
          <rPr>
            <sz val="9"/>
            <color indexed="81"/>
            <rFont val="Tahoma"/>
            <family val="2"/>
          </rPr>
          <t xml:space="preserve">
04/11/2020
9050
Oct + Nov/2020
Paid to Nov/2020</t>
        </r>
      </text>
    </comment>
    <comment ref="V147" authorId="0">
      <text>
        <r>
          <rPr>
            <b/>
            <sz val="9"/>
            <color indexed="81"/>
            <rFont val="Tahoma"/>
            <family val="2"/>
          </rPr>
          <t>Windows User:</t>
        </r>
        <r>
          <rPr>
            <sz val="9"/>
            <color indexed="81"/>
            <rFont val="Tahoma"/>
            <family val="2"/>
          </rPr>
          <t xml:space="preserve">
Less 30% in Tuition fee for Oct/20.</t>
        </r>
      </text>
    </comment>
    <comment ref="W147" authorId="0">
      <text>
        <r>
          <rPr>
            <b/>
            <sz val="9"/>
            <color indexed="81"/>
            <rFont val="Tahoma"/>
            <family val="2"/>
          </rPr>
          <t>Windows User:</t>
        </r>
        <r>
          <rPr>
            <sz val="9"/>
            <color indexed="81"/>
            <rFont val="Tahoma"/>
            <family val="2"/>
          </rPr>
          <t xml:space="preserve">
04/11/2020
9050
Oct + Nov/2020</t>
        </r>
      </text>
    </comment>
    <comment ref="Y147" authorId="0">
      <text>
        <r>
          <rPr>
            <b/>
            <sz val="9"/>
            <color indexed="81"/>
            <rFont val="Tahoma"/>
            <family val="2"/>
          </rPr>
          <t>Windows User:</t>
        </r>
        <r>
          <rPr>
            <sz val="9"/>
            <color indexed="81"/>
            <rFont val="Tahoma"/>
            <family val="2"/>
          </rPr>
          <t xml:space="preserve">
07/01/2021
9051
Dec + Janu/21
Paid in Janu/21
O/fee Due</t>
        </r>
      </text>
    </comment>
    <comment ref="AA147" authorId="0">
      <text>
        <r>
          <rPr>
            <b/>
            <sz val="9"/>
            <color indexed="81"/>
            <rFont val="Tahoma"/>
            <family val="2"/>
          </rPr>
          <t>Windows User:</t>
        </r>
        <r>
          <rPr>
            <sz val="9"/>
            <color indexed="81"/>
            <rFont val="Tahoma"/>
            <family val="2"/>
          </rPr>
          <t xml:space="preserve">
07/01/2021
9051
Dec + Janu/21
Paid in Janu/21
O/fee Due
27/01/2021
9052
O/fe=8000
Paid in  Janu/21</t>
        </r>
      </text>
    </comment>
    <comment ref="AE147" authorId="0">
      <text>
        <r>
          <rPr>
            <b/>
            <sz val="9"/>
            <color indexed="81"/>
            <rFont val="Tahoma"/>
            <family val="2"/>
          </rPr>
          <t>Windows User:</t>
        </r>
        <r>
          <rPr>
            <sz val="9"/>
            <color indexed="81"/>
            <rFont val="Tahoma"/>
            <family val="2"/>
          </rPr>
          <t xml:space="preserve">
10/03/21
9053
Awb + k„c‡e/21</t>
        </r>
      </text>
    </comment>
    <comment ref="AG147" authorId="0">
      <text>
        <r>
          <rPr>
            <b/>
            <sz val="9"/>
            <color indexed="81"/>
            <rFont val="Tahoma"/>
            <family val="2"/>
          </rPr>
          <t>Windows User:</t>
        </r>
        <r>
          <rPr>
            <sz val="9"/>
            <color indexed="81"/>
            <rFont val="Tahoma"/>
            <family val="2"/>
          </rPr>
          <t xml:space="preserve">
27/04/2021
9054
April/21</t>
        </r>
      </text>
    </comment>
    <comment ref="AK147" authorId="0">
      <text>
        <r>
          <rPr>
            <b/>
            <sz val="9"/>
            <color indexed="81"/>
            <rFont val="Tahoma"/>
            <family val="2"/>
          </rPr>
          <t>Windows User:</t>
        </r>
        <r>
          <rPr>
            <sz val="9"/>
            <color indexed="81"/>
            <rFont val="Tahoma"/>
            <family val="2"/>
          </rPr>
          <t xml:space="preserve">
03/06/21
9055
May/21</t>
        </r>
      </text>
    </comment>
    <comment ref="K148" authorId="0">
      <text>
        <r>
          <rPr>
            <b/>
            <sz val="9"/>
            <color indexed="81"/>
            <rFont val="Tahoma"/>
            <family val="2"/>
          </rPr>
          <t>Windows User:</t>
        </r>
        <r>
          <rPr>
            <sz val="9"/>
            <color indexed="81"/>
            <rFont val="Tahoma"/>
            <family val="2"/>
          </rPr>
          <t xml:space="preserve">
13/09/2020
7,500/-</t>
        </r>
      </text>
    </comment>
    <comment ref="M148" authorId="0">
      <text>
        <r>
          <rPr>
            <b/>
            <sz val="9"/>
            <color indexed="81"/>
            <rFont val="Tahoma"/>
            <family val="2"/>
          </rPr>
          <t>Windows User:</t>
        </r>
        <r>
          <rPr>
            <sz val="9"/>
            <color indexed="81"/>
            <rFont val="Tahoma"/>
            <family val="2"/>
          </rPr>
          <t xml:space="preserve">
13/09/2020
7,500/-</t>
        </r>
      </text>
    </comment>
    <comment ref="O148" authorId="0">
      <text>
        <r>
          <rPr>
            <b/>
            <sz val="9"/>
            <color indexed="81"/>
            <rFont val="Tahoma"/>
            <family val="2"/>
          </rPr>
          <t>Windows User:</t>
        </r>
        <r>
          <rPr>
            <sz val="9"/>
            <color indexed="81"/>
            <rFont val="Tahoma"/>
            <family val="2"/>
          </rPr>
          <t xml:space="preserve">
13/09/2020
7,500/-</t>
        </r>
      </text>
    </comment>
    <comment ref="Q148" authorId="0">
      <text>
        <r>
          <rPr>
            <b/>
            <sz val="9"/>
            <color indexed="81"/>
            <rFont val="Tahoma"/>
            <family val="2"/>
          </rPr>
          <t>Windows User:</t>
        </r>
        <r>
          <rPr>
            <sz val="9"/>
            <color indexed="81"/>
            <rFont val="Tahoma"/>
            <family val="2"/>
          </rPr>
          <t xml:space="preserve">
13/01/2021
Janu/21
O/fee=8000
Paid in Janu/21</t>
        </r>
      </text>
    </comment>
    <comment ref="T148" authorId="0">
      <text>
        <r>
          <rPr>
            <b/>
            <sz val="9"/>
            <color indexed="81"/>
            <rFont val="Tahoma"/>
            <family val="2"/>
          </rPr>
          <t>Windows User:</t>
        </r>
        <r>
          <rPr>
            <sz val="9"/>
            <color indexed="81"/>
            <rFont val="Tahoma"/>
            <family val="2"/>
          </rPr>
          <t xml:space="preserve">
Less 30% in Tuition fee for Oct/20.</t>
        </r>
      </text>
    </comment>
    <comment ref="U148" authorId="0">
      <text>
        <r>
          <rPr>
            <b/>
            <sz val="9"/>
            <color indexed="81"/>
            <rFont val="Tahoma"/>
            <family val="2"/>
          </rPr>
          <t>Windows User:</t>
        </r>
        <r>
          <rPr>
            <sz val="9"/>
            <color indexed="81"/>
            <rFont val="Tahoma"/>
            <family val="2"/>
          </rPr>
          <t xml:space="preserve">
08.10.2020
9074
Oct/20 Less=30%
Others fee due by P.sir</t>
        </r>
      </text>
    </comment>
    <comment ref="V148" authorId="0">
      <text>
        <r>
          <rPr>
            <b/>
            <sz val="9"/>
            <color indexed="81"/>
            <rFont val="Tahoma"/>
            <family val="2"/>
          </rPr>
          <t>Windows User:</t>
        </r>
        <r>
          <rPr>
            <sz val="9"/>
            <color indexed="81"/>
            <rFont val="Tahoma"/>
            <family val="2"/>
          </rPr>
          <t xml:space="preserve">
Less 30% in Tuition fee for Oct/20.</t>
        </r>
      </text>
    </comment>
    <comment ref="W148" authorId="0">
      <text>
        <r>
          <rPr>
            <b/>
            <sz val="9"/>
            <color indexed="81"/>
            <rFont val="Tahoma"/>
            <family val="2"/>
          </rPr>
          <t>Windows User:</t>
        </r>
        <r>
          <rPr>
            <sz val="9"/>
            <color indexed="81"/>
            <rFont val="Tahoma"/>
            <family val="2"/>
          </rPr>
          <t xml:space="preserve">
09/11/2020
9075
</t>
        </r>
      </text>
    </comment>
    <comment ref="Y148" authorId="0">
      <text>
        <r>
          <rPr>
            <b/>
            <sz val="9"/>
            <color indexed="81"/>
            <rFont val="Tahoma"/>
            <family val="2"/>
          </rPr>
          <t>Windows User:</t>
        </r>
        <r>
          <rPr>
            <sz val="9"/>
            <color indexed="81"/>
            <rFont val="Tahoma"/>
            <family val="2"/>
          </rPr>
          <t xml:space="preserve">
05/12/2020
9076
O/fee Due</t>
        </r>
      </text>
    </comment>
    <comment ref="AA148" authorId="0">
      <text>
        <r>
          <rPr>
            <b/>
            <sz val="9"/>
            <color indexed="81"/>
            <rFont val="Tahoma"/>
            <family val="2"/>
          </rPr>
          <t>Windows User:</t>
        </r>
        <r>
          <rPr>
            <sz val="9"/>
            <color indexed="81"/>
            <rFont val="Tahoma"/>
            <family val="2"/>
          </rPr>
          <t xml:space="preserve">
13/01/2021
Janu/21
O/fee=8000
Paid in Janu/21</t>
        </r>
      </text>
    </comment>
    <comment ref="AC148" authorId="0">
      <text>
        <r>
          <rPr>
            <b/>
            <sz val="9"/>
            <color indexed="81"/>
            <rFont val="Tahoma"/>
            <family val="2"/>
          </rPr>
          <t>Windows User:</t>
        </r>
        <r>
          <rPr>
            <sz val="9"/>
            <color indexed="81"/>
            <rFont val="Tahoma"/>
            <family val="2"/>
          </rPr>
          <t xml:space="preserve">
10/02/21
9078</t>
        </r>
      </text>
    </comment>
    <comment ref="AE148" authorId="0">
      <text>
        <r>
          <rPr>
            <b/>
            <sz val="9"/>
            <color indexed="81"/>
            <rFont val="Tahoma"/>
            <family val="2"/>
          </rPr>
          <t>Windows User:</t>
        </r>
        <r>
          <rPr>
            <sz val="9"/>
            <color indexed="81"/>
            <rFont val="Tahoma"/>
            <family val="2"/>
          </rPr>
          <t xml:space="preserve">
120/03/21
9079</t>
        </r>
      </text>
    </comment>
    <comment ref="AK148" authorId="0">
      <text>
        <r>
          <rPr>
            <b/>
            <sz val="9"/>
            <color indexed="81"/>
            <rFont val="Tahoma"/>
            <family val="2"/>
          </rPr>
          <t>Windows User:</t>
        </r>
        <r>
          <rPr>
            <sz val="9"/>
            <color indexed="81"/>
            <rFont val="Tahoma"/>
            <family val="2"/>
          </rPr>
          <t xml:space="preserve">
05/06/21
9080</t>
        </r>
      </text>
    </comment>
    <comment ref="K149" authorId="0">
      <text>
        <r>
          <rPr>
            <b/>
            <sz val="9"/>
            <color indexed="81"/>
            <rFont val="Tahoma"/>
            <family val="2"/>
          </rPr>
          <t>Windows User:</t>
        </r>
        <r>
          <rPr>
            <sz val="9"/>
            <color indexed="81"/>
            <rFont val="Tahoma"/>
            <family val="2"/>
          </rPr>
          <t xml:space="preserve">
13/09/2020
7,500/-</t>
        </r>
      </text>
    </comment>
    <comment ref="M149" authorId="0">
      <text>
        <r>
          <rPr>
            <b/>
            <sz val="9"/>
            <color indexed="81"/>
            <rFont val="Tahoma"/>
            <family val="2"/>
          </rPr>
          <t>Windows User:</t>
        </r>
        <r>
          <rPr>
            <sz val="9"/>
            <color indexed="81"/>
            <rFont val="Tahoma"/>
            <family val="2"/>
          </rPr>
          <t xml:space="preserve">
13/09/2020
7,500/-</t>
        </r>
      </text>
    </comment>
    <comment ref="O149" authorId="0">
      <text>
        <r>
          <rPr>
            <b/>
            <sz val="9"/>
            <color indexed="81"/>
            <rFont val="Tahoma"/>
            <family val="2"/>
          </rPr>
          <t>Windows User:</t>
        </r>
        <r>
          <rPr>
            <sz val="9"/>
            <color indexed="81"/>
            <rFont val="Tahoma"/>
            <family val="2"/>
          </rPr>
          <t xml:space="preserve">
13/09/2020
7,500/-</t>
        </r>
      </text>
    </comment>
    <comment ref="Q149" authorId="0">
      <text>
        <r>
          <rPr>
            <b/>
            <sz val="9"/>
            <color indexed="81"/>
            <rFont val="Tahoma"/>
            <family val="2"/>
          </rPr>
          <t>Windows User:</t>
        </r>
        <r>
          <rPr>
            <sz val="9"/>
            <color indexed="81"/>
            <rFont val="Tahoma"/>
            <family val="2"/>
          </rPr>
          <t xml:space="preserve">
28/01/21
9098
Oct/20
O/fee=8000
Paid in Janu/21</t>
        </r>
      </text>
    </comment>
    <comment ref="T149" authorId="0">
      <text>
        <r>
          <rPr>
            <b/>
            <sz val="9"/>
            <color indexed="81"/>
            <rFont val="Tahoma"/>
            <family val="2"/>
          </rPr>
          <t>Windows User:</t>
        </r>
        <r>
          <rPr>
            <sz val="9"/>
            <color indexed="81"/>
            <rFont val="Tahoma"/>
            <family val="2"/>
          </rPr>
          <t xml:space="preserve">
Less 30% in Tuition fee for Oct/20.</t>
        </r>
      </text>
    </comment>
    <comment ref="U149" authorId="0">
      <text>
        <r>
          <rPr>
            <b/>
            <sz val="9"/>
            <color indexed="81"/>
            <rFont val="Tahoma"/>
            <family val="2"/>
          </rPr>
          <t>Windows User:</t>
        </r>
        <r>
          <rPr>
            <sz val="9"/>
            <color indexed="81"/>
            <rFont val="Tahoma"/>
            <family val="2"/>
          </rPr>
          <t xml:space="preserve">
28/01/21
9098
Oct/20
O/fee=8000
Paid in Janu/21</t>
        </r>
      </text>
    </comment>
    <comment ref="V149" authorId="0">
      <text>
        <r>
          <rPr>
            <b/>
            <sz val="9"/>
            <color indexed="81"/>
            <rFont val="Tahoma"/>
            <family val="2"/>
          </rPr>
          <t>Windows User:</t>
        </r>
        <r>
          <rPr>
            <sz val="9"/>
            <color indexed="81"/>
            <rFont val="Tahoma"/>
            <family val="2"/>
          </rPr>
          <t xml:space="preserve">
Less 30% in Tuition fee for Oct/20.</t>
        </r>
      </text>
    </comment>
    <comment ref="AA149" authorId="0">
      <text>
        <r>
          <rPr>
            <b/>
            <sz val="9"/>
            <color indexed="81"/>
            <rFont val="Tahoma"/>
            <family val="2"/>
          </rPr>
          <t>Windows User:</t>
        </r>
        <r>
          <rPr>
            <sz val="9"/>
            <color indexed="81"/>
            <rFont val="Tahoma"/>
            <family val="2"/>
          </rPr>
          <t xml:space="preserve">
28/01/21
9098
Oct/20
O/fee=8000
Paid in Janu/21</t>
        </r>
      </text>
    </comment>
    <comment ref="AK149" authorId="0">
      <text>
        <r>
          <rPr>
            <b/>
            <sz val="9"/>
            <color indexed="81"/>
            <rFont val="Tahoma"/>
            <family val="2"/>
          </rPr>
          <t>Windows User:</t>
        </r>
        <r>
          <rPr>
            <sz val="9"/>
            <color indexed="81"/>
            <rFont val="Tahoma"/>
            <family val="2"/>
          </rPr>
          <t xml:space="preserve">
06/06/21
9099
Nov/20 to Feb/21</t>
        </r>
      </text>
    </comment>
    <comment ref="K150" authorId="0">
      <text>
        <r>
          <rPr>
            <b/>
            <sz val="9"/>
            <color indexed="81"/>
            <rFont val="Tahoma"/>
            <family val="2"/>
          </rPr>
          <t>Windows User:</t>
        </r>
        <r>
          <rPr>
            <sz val="9"/>
            <color indexed="81"/>
            <rFont val="Tahoma"/>
            <family val="2"/>
          </rPr>
          <t xml:space="preserve">
13/09/2020
7,500/-</t>
        </r>
      </text>
    </comment>
    <comment ref="M150" authorId="0">
      <text>
        <r>
          <rPr>
            <b/>
            <sz val="9"/>
            <color indexed="81"/>
            <rFont val="Tahoma"/>
            <family val="2"/>
          </rPr>
          <t>Windows User:</t>
        </r>
        <r>
          <rPr>
            <sz val="9"/>
            <color indexed="81"/>
            <rFont val="Tahoma"/>
            <family val="2"/>
          </rPr>
          <t xml:space="preserve">
13/09/2020
7,500/-</t>
        </r>
      </text>
    </comment>
    <comment ref="O150" authorId="0">
      <text>
        <r>
          <rPr>
            <b/>
            <sz val="9"/>
            <color indexed="81"/>
            <rFont val="Tahoma"/>
            <family val="2"/>
          </rPr>
          <t>Windows User:</t>
        </r>
        <r>
          <rPr>
            <sz val="9"/>
            <color indexed="81"/>
            <rFont val="Tahoma"/>
            <family val="2"/>
          </rPr>
          <t xml:space="preserve">
13/09/2020
7,500/-</t>
        </r>
      </text>
    </comment>
    <comment ref="Q150" authorId="0">
      <text>
        <r>
          <rPr>
            <b/>
            <sz val="9"/>
            <color indexed="81"/>
            <rFont val="Tahoma"/>
            <family val="2"/>
          </rPr>
          <t>Windows User:</t>
        </r>
        <r>
          <rPr>
            <sz val="9"/>
            <color indexed="81"/>
            <rFont val="Tahoma"/>
            <family val="2"/>
          </rPr>
          <t xml:space="preserve">
07/11/2020
By bash 
O/fff
Paid in Nov/20
</t>
        </r>
      </text>
    </comment>
    <comment ref="T150" authorId="0">
      <text>
        <r>
          <rPr>
            <b/>
            <sz val="9"/>
            <color indexed="81"/>
            <rFont val="Tahoma"/>
            <family val="2"/>
          </rPr>
          <t>Windows User:</t>
        </r>
        <r>
          <rPr>
            <sz val="9"/>
            <color indexed="81"/>
            <rFont val="Tahoma"/>
            <family val="2"/>
          </rPr>
          <t xml:space="preserve">
Less 30% in Tuition fee for Oct/20.</t>
        </r>
      </text>
    </comment>
    <comment ref="U150" authorId="0">
      <text>
        <r>
          <rPr>
            <b/>
            <sz val="9"/>
            <color indexed="81"/>
            <rFont val="Tahoma"/>
            <family val="2"/>
          </rPr>
          <t>Windows User:</t>
        </r>
        <r>
          <rPr>
            <sz val="9"/>
            <color indexed="81"/>
            <rFont val="Tahoma"/>
            <family val="2"/>
          </rPr>
          <t xml:space="preserve">
10.10.2020
9530
Oct/20 Less=30%
Others fee due by P.sir</t>
        </r>
      </text>
    </comment>
    <comment ref="V150" authorId="0">
      <text>
        <r>
          <rPr>
            <b/>
            <sz val="9"/>
            <color indexed="81"/>
            <rFont val="Tahoma"/>
            <family val="2"/>
          </rPr>
          <t>Windows User:</t>
        </r>
        <r>
          <rPr>
            <sz val="9"/>
            <color indexed="81"/>
            <rFont val="Tahoma"/>
            <family val="2"/>
          </rPr>
          <t xml:space="preserve">
Less 30% in Tuition fee for Oct/20.</t>
        </r>
      </text>
    </comment>
    <comment ref="W150" authorId="0">
      <text>
        <r>
          <rPr>
            <b/>
            <sz val="9"/>
            <color indexed="81"/>
            <rFont val="Tahoma"/>
            <family val="2"/>
          </rPr>
          <t>Windows User:</t>
        </r>
        <r>
          <rPr>
            <sz val="9"/>
            <color indexed="81"/>
            <rFont val="Tahoma"/>
            <family val="2"/>
          </rPr>
          <t xml:space="preserve">
08/11/2020
By bash 
O/fee
Nov</t>
        </r>
      </text>
    </comment>
    <comment ref="X150" authorId="0">
      <text>
        <r>
          <rPr>
            <b/>
            <sz val="9"/>
            <color indexed="81"/>
            <rFont val="Tahoma"/>
            <family val="2"/>
          </rPr>
          <t>Windows User:</t>
        </r>
        <r>
          <rPr>
            <sz val="9"/>
            <color indexed="81"/>
            <rFont val="Tahoma"/>
            <family val="2"/>
          </rPr>
          <t xml:space="preserve">
</t>
        </r>
      </text>
    </comment>
    <comment ref="Y150" authorId="0">
      <text>
        <r>
          <rPr>
            <b/>
            <sz val="9"/>
            <color indexed="81"/>
            <rFont val="Tahoma"/>
            <family val="2"/>
          </rPr>
          <t>Windows User:</t>
        </r>
        <r>
          <rPr>
            <sz val="9"/>
            <color indexed="81"/>
            <rFont val="Tahoma"/>
            <family val="2"/>
          </rPr>
          <t xml:space="preserve">
26/01/21
9532
Dec + Janu/21
Paid in Janu/21</t>
        </r>
      </text>
    </comment>
    <comment ref="AA150" authorId="0">
      <text>
        <r>
          <rPr>
            <b/>
            <sz val="9"/>
            <color indexed="81"/>
            <rFont val="Tahoma"/>
            <family val="2"/>
          </rPr>
          <t>Windows User:</t>
        </r>
        <r>
          <rPr>
            <sz val="9"/>
            <color indexed="81"/>
            <rFont val="Tahoma"/>
            <family val="2"/>
          </rPr>
          <t xml:space="preserve">
26/01/21
9532
Dec + Janu/21
Paid in Janu/21</t>
        </r>
      </text>
    </comment>
    <comment ref="AC150" authorId="0">
      <text>
        <r>
          <rPr>
            <b/>
            <sz val="9"/>
            <color indexed="81"/>
            <rFont val="Tahoma"/>
            <family val="2"/>
          </rPr>
          <t>Windows User:</t>
        </r>
        <r>
          <rPr>
            <sz val="9"/>
            <color indexed="81"/>
            <rFont val="Tahoma"/>
            <family val="2"/>
          </rPr>
          <t xml:space="preserve">
23/02/21
9533
Feb/21</t>
        </r>
      </text>
    </comment>
    <comment ref="AE150" authorId="0">
      <text>
        <r>
          <rPr>
            <b/>
            <sz val="9"/>
            <color indexed="81"/>
            <rFont val="Tahoma"/>
            <family val="2"/>
          </rPr>
          <t>Windows User:</t>
        </r>
        <r>
          <rPr>
            <sz val="9"/>
            <color indexed="81"/>
            <rFont val="Tahoma"/>
            <family val="2"/>
          </rPr>
          <t xml:space="preserve">
13/03/21
9534</t>
        </r>
      </text>
    </comment>
    <comment ref="AK150" authorId="0">
      <text>
        <r>
          <rPr>
            <b/>
            <sz val="9"/>
            <color indexed="81"/>
            <rFont val="Tahoma"/>
            <family val="2"/>
          </rPr>
          <t>Windows User:</t>
        </r>
        <r>
          <rPr>
            <sz val="9"/>
            <color indexed="81"/>
            <rFont val="Tahoma"/>
            <family val="2"/>
          </rPr>
          <t xml:space="preserve">
02/06/21
9535
April + May/21</t>
        </r>
      </text>
    </comment>
    <comment ref="K151" authorId="0">
      <text>
        <r>
          <rPr>
            <b/>
            <sz val="9"/>
            <color indexed="81"/>
            <rFont val="Tahoma"/>
            <family val="2"/>
          </rPr>
          <t>Windows User:</t>
        </r>
        <r>
          <rPr>
            <sz val="9"/>
            <color indexed="81"/>
            <rFont val="Tahoma"/>
            <family val="2"/>
          </rPr>
          <t xml:space="preserve">
13/09/2020
7,500/-</t>
        </r>
      </text>
    </comment>
    <comment ref="M151" authorId="0">
      <text>
        <r>
          <rPr>
            <b/>
            <sz val="9"/>
            <color indexed="81"/>
            <rFont val="Tahoma"/>
            <family val="2"/>
          </rPr>
          <t>Windows User:</t>
        </r>
        <r>
          <rPr>
            <sz val="9"/>
            <color indexed="81"/>
            <rFont val="Tahoma"/>
            <family val="2"/>
          </rPr>
          <t xml:space="preserve">
13/09/2020
7,500/-</t>
        </r>
      </text>
    </comment>
    <comment ref="O151" authorId="0">
      <text>
        <r>
          <rPr>
            <b/>
            <sz val="9"/>
            <color indexed="81"/>
            <rFont val="Tahoma"/>
            <family val="2"/>
          </rPr>
          <t>Windows User:</t>
        </r>
        <r>
          <rPr>
            <sz val="9"/>
            <color indexed="81"/>
            <rFont val="Tahoma"/>
            <family val="2"/>
          </rPr>
          <t xml:space="preserve">
13/09/2020
7,500/-</t>
        </r>
      </text>
    </comment>
    <comment ref="Q151" authorId="0">
      <text>
        <r>
          <rPr>
            <b/>
            <sz val="9"/>
            <color indexed="81"/>
            <rFont val="Tahoma"/>
            <family val="2"/>
          </rPr>
          <t>Windows User:</t>
        </r>
        <r>
          <rPr>
            <sz val="9"/>
            <color indexed="81"/>
            <rFont val="Tahoma"/>
            <family val="2"/>
          </rPr>
          <t xml:space="preserve">
26/01/21
9555/9556
O/fee=5000 Due=3000
Dec/20+ Janu/21
Paid in Janu/21
</t>
        </r>
      </text>
    </comment>
    <comment ref="T151" authorId="0">
      <text>
        <r>
          <rPr>
            <b/>
            <sz val="9"/>
            <color indexed="81"/>
            <rFont val="Tahoma"/>
            <family val="2"/>
          </rPr>
          <t>Windows User:</t>
        </r>
        <r>
          <rPr>
            <sz val="9"/>
            <color indexed="81"/>
            <rFont val="Tahoma"/>
            <family val="2"/>
          </rPr>
          <t xml:space="preserve">
Less 30% in Tuition fee for Oct/20.</t>
        </r>
      </text>
    </comment>
    <comment ref="U151" authorId="0">
      <text>
        <r>
          <rPr>
            <b/>
            <sz val="9"/>
            <color indexed="81"/>
            <rFont val="Tahoma"/>
            <family val="2"/>
          </rPr>
          <t>Windows User:</t>
        </r>
        <r>
          <rPr>
            <sz val="9"/>
            <color indexed="81"/>
            <rFont val="Tahoma"/>
            <family val="2"/>
          </rPr>
          <t xml:space="preserve">
13.10.2020
9554
Oct/20 Less=30%
Others fee due by P.sir</t>
        </r>
      </text>
    </comment>
    <comment ref="V151" authorId="0">
      <text>
        <r>
          <rPr>
            <b/>
            <sz val="9"/>
            <color indexed="81"/>
            <rFont val="Tahoma"/>
            <family val="2"/>
          </rPr>
          <t>Windows User:</t>
        </r>
        <r>
          <rPr>
            <sz val="9"/>
            <color indexed="81"/>
            <rFont val="Tahoma"/>
            <family val="2"/>
          </rPr>
          <t xml:space="preserve">
Less 30% in Tuition fee for Oct/20.</t>
        </r>
      </text>
    </comment>
    <comment ref="W151" authorId="0">
      <text>
        <r>
          <rPr>
            <b/>
            <sz val="9"/>
            <color indexed="81"/>
            <rFont val="Tahoma"/>
            <family val="2"/>
          </rPr>
          <t>Windows User:</t>
        </r>
        <r>
          <rPr>
            <sz val="9"/>
            <color indexed="81"/>
            <rFont val="Tahoma"/>
            <family val="2"/>
          </rPr>
          <t xml:space="preserve">
10/11/2020
By bkash
C=4620
H=2040
T=6660</t>
        </r>
      </text>
    </comment>
    <comment ref="Y151" authorId="0">
      <text>
        <r>
          <rPr>
            <b/>
            <sz val="9"/>
            <color indexed="81"/>
            <rFont val="Tahoma"/>
            <family val="2"/>
          </rPr>
          <t>Windows User:</t>
        </r>
        <r>
          <rPr>
            <sz val="9"/>
            <color indexed="81"/>
            <rFont val="Tahoma"/>
            <family val="2"/>
          </rPr>
          <t xml:space="preserve">
26/01/21
9555
Dec/20
Paid in Janu/21</t>
        </r>
      </text>
    </comment>
    <comment ref="AA151" authorId="0">
      <text>
        <r>
          <rPr>
            <b/>
            <sz val="9"/>
            <color indexed="81"/>
            <rFont val="Tahoma"/>
            <family val="2"/>
          </rPr>
          <t>Windows User:</t>
        </r>
        <r>
          <rPr>
            <sz val="9"/>
            <color indexed="81"/>
            <rFont val="Tahoma"/>
            <family val="2"/>
          </rPr>
          <t xml:space="preserve">
26/01/21
9555/9556
O/fee=5000 Due=3000
Dec/20+ Janu/21
Paid in Janu/21
</t>
        </r>
      </text>
    </comment>
    <comment ref="AK151" authorId="0">
      <text>
        <r>
          <rPr>
            <b/>
            <sz val="9"/>
            <color indexed="81"/>
            <rFont val="Tahoma"/>
            <family val="2"/>
          </rPr>
          <t>Windows User:</t>
        </r>
        <r>
          <rPr>
            <sz val="9"/>
            <color indexed="81"/>
            <rFont val="Tahoma"/>
            <family val="2"/>
          </rPr>
          <t xml:space="preserve">
06/06/21
9557
Feb to May/21
O/fee due=3000/-</t>
        </r>
      </text>
    </comment>
    <comment ref="K152" authorId="0">
      <text>
        <r>
          <rPr>
            <b/>
            <sz val="9"/>
            <color indexed="81"/>
            <rFont val="Tahoma"/>
            <family val="2"/>
          </rPr>
          <t>Windows User:</t>
        </r>
        <r>
          <rPr>
            <sz val="9"/>
            <color indexed="81"/>
            <rFont val="Tahoma"/>
            <family val="2"/>
          </rPr>
          <t xml:space="preserve">
13/09/2020
7,500/-</t>
        </r>
      </text>
    </comment>
    <comment ref="M152" authorId="0">
      <text>
        <r>
          <rPr>
            <b/>
            <sz val="9"/>
            <color indexed="81"/>
            <rFont val="Tahoma"/>
            <family val="2"/>
          </rPr>
          <t>Windows User:</t>
        </r>
        <r>
          <rPr>
            <sz val="9"/>
            <color indexed="81"/>
            <rFont val="Tahoma"/>
            <family val="2"/>
          </rPr>
          <t xml:space="preserve">
13/09/2020
7,500/-</t>
        </r>
      </text>
    </comment>
    <comment ref="O152" authorId="0">
      <text>
        <r>
          <rPr>
            <b/>
            <sz val="9"/>
            <color indexed="81"/>
            <rFont val="Tahoma"/>
            <family val="2"/>
          </rPr>
          <t>Windows User:</t>
        </r>
        <r>
          <rPr>
            <sz val="9"/>
            <color indexed="81"/>
            <rFont val="Tahoma"/>
            <family val="2"/>
          </rPr>
          <t xml:space="preserve">
13/09/2020
7,500/-</t>
        </r>
      </text>
    </comment>
    <comment ref="T152" authorId="0">
      <text>
        <r>
          <rPr>
            <b/>
            <sz val="9"/>
            <color indexed="81"/>
            <rFont val="Tahoma"/>
            <family val="2"/>
          </rPr>
          <t>Windows User:</t>
        </r>
        <r>
          <rPr>
            <sz val="9"/>
            <color indexed="81"/>
            <rFont val="Tahoma"/>
            <family val="2"/>
          </rPr>
          <t xml:space="preserve">
Less 30% in Tuition fee for Oct/20.</t>
        </r>
      </text>
    </comment>
    <comment ref="U152" authorId="0">
      <text>
        <r>
          <rPr>
            <b/>
            <sz val="9"/>
            <color indexed="81"/>
            <rFont val="Tahoma"/>
            <family val="2"/>
          </rPr>
          <t>Windows User:</t>
        </r>
        <r>
          <rPr>
            <sz val="9"/>
            <color indexed="81"/>
            <rFont val="Tahoma"/>
            <family val="2"/>
          </rPr>
          <t xml:space="preserve">
25/01/21
56546
Oct to Janu/21
Paid in Janu/21</t>
        </r>
      </text>
    </comment>
    <comment ref="V152" authorId="0">
      <text>
        <r>
          <rPr>
            <b/>
            <sz val="9"/>
            <color indexed="81"/>
            <rFont val="Tahoma"/>
            <family val="2"/>
          </rPr>
          <t>Windows User:</t>
        </r>
        <r>
          <rPr>
            <sz val="9"/>
            <color indexed="81"/>
            <rFont val="Tahoma"/>
            <family val="2"/>
          </rPr>
          <t xml:space="preserve">
Less 30% in Tuition fee for Oct/20.</t>
        </r>
      </text>
    </comment>
    <comment ref="W152" authorId="0">
      <text>
        <r>
          <rPr>
            <b/>
            <sz val="9"/>
            <color indexed="81"/>
            <rFont val="Tahoma"/>
            <family val="2"/>
          </rPr>
          <t>Windows User:</t>
        </r>
        <r>
          <rPr>
            <sz val="9"/>
            <color indexed="81"/>
            <rFont val="Tahoma"/>
            <family val="2"/>
          </rPr>
          <t xml:space="preserve">
25/01/21
56546
Oct to Janu/21
Paid in Janu/21</t>
        </r>
      </text>
    </comment>
    <comment ref="Y152" authorId="0">
      <text>
        <r>
          <rPr>
            <b/>
            <sz val="9"/>
            <color indexed="81"/>
            <rFont val="Tahoma"/>
            <family val="2"/>
          </rPr>
          <t>Windows User:</t>
        </r>
        <r>
          <rPr>
            <sz val="9"/>
            <color indexed="81"/>
            <rFont val="Tahoma"/>
            <family val="2"/>
          </rPr>
          <t xml:space="preserve">
25/01/21
56546
Oct to Janu/21
Paid in Janu/21</t>
        </r>
      </text>
    </comment>
    <comment ref="AA152" authorId="0">
      <text>
        <r>
          <rPr>
            <b/>
            <sz val="9"/>
            <color indexed="81"/>
            <rFont val="Tahoma"/>
            <family val="2"/>
          </rPr>
          <t>Windows User:</t>
        </r>
        <r>
          <rPr>
            <sz val="9"/>
            <color indexed="81"/>
            <rFont val="Tahoma"/>
            <family val="2"/>
          </rPr>
          <t xml:space="preserve">
25/01/21
56546
Oct to Janu/21
Paid in Janu/21</t>
        </r>
      </text>
    </comment>
    <comment ref="AC152" authorId="0">
      <text>
        <r>
          <rPr>
            <b/>
            <sz val="9"/>
            <color indexed="81"/>
            <rFont val="Tahoma"/>
            <family val="2"/>
          </rPr>
          <t>Windows User:</t>
        </r>
        <r>
          <rPr>
            <sz val="9"/>
            <color indexed="81"/>
            <rFont val="Tahoma"/>
            <family val="2"/>
          </rPr>
          <t xml:space="preserve">
18/02/21
54839
Feb/21
O/fee due</t>
        </r>
      </text>
    </comment>
    <comment ref="AK152" authorId="0">
      <text>
        <r>
          <rPr>
            <b/>
            <sz val="9"/>
            <color indexed="81"/>
            <rFont val="Tahoma"/>
            <family val="2"/>
          </rPr>
          <t>Windows User:</t>
        </r>
        <r>
          <rPr>
            <sz val="9"/>
            <color indexed="81"/>
            <rFont val="Tahoma"/>
            <family val="2"/>
          </rPr>
          <t xml:space="preserve">
07/06/21
9578
O/fee due</t>
        </r>
      </text>
    </comment>
    <comment ref="K153" authorId="0">
      <text>
        <r>
          <rPr>
            <b/>
            <sz val="9"/>
            <color indexed="81"/>
            <rFont val="Tahoma"/>
            <family val="2"/>
          </rPr>
          <t>Windows User:</t>
        </r>
        <r>
          <rPr>
            <sz val="9"/>
            <color indexed="81"/>
            <rFont val="Tahoma"/>
            <family val="2"/>
          </rPr>
          <t xml:space="preserve">
13/09/2020
7,500/-</t>
        </r>
      </text>
    </comment>
    <comment ref="M153" authorId="0">
      <text>
        <r>
          <rPr>
            <b/>
            <sz val="9"/>
            <color indexed="81"/>
            <rFont val="Tahoma"/>
            <family val="2"/>
          </rPr>
          <t>Windows User:</t>
        </r>
        <r>
          <rPr>
            <sz val="9"/>
            <color indexed="81"/>
            <rFont val="Tahoma"/>
            <family val="2"/>
          </rPr>
          <t xml:space="preserve">
13/09/2020
7,500/-</t>
        </r>
      </text>
    </comment>
    <comment ref="O153" authorId="0">
      <text>
        <r>
          <rPr>
            <b/>
            <sz val="9"/>
            <color indexed="81"/>
            <rFont val="Tahoma"/>
            <family val="2"/>
          </rPr>
          <t>Windows User:</t>
        </r>
        <r>
          <rPr>
            <sz val="9"/>
            <color indexed="81"/>
            <rFont val="Tahoma"/>
            <family val="2"/>
          </rPr>
          <t xml:space="preserve">
13/09/2020
7,500/-</t>
        </r>
      </text>
    </comment>
    <comment ref="T153" authorId="0">
      <text>
        <r>
          <rPr>
            <b/>
            <sz val="9"/>
            <color indexed="81"/>
            <rFont val="Tahoma"/>
            <family val="2"/>
          </rPr>
          <t>Windows User:</t>
        </r>
        <r>
          <rPr>
            <sz val="9"/>
            <color indexed="81"/>
            <rFont val="Tahoma"/>
            <family val="2"/>
          </rPr>
          <t xml:space="preserve">
Less 30% in Tuition fee for Oct/20.</t>
        </r>
      </text>
    </comment>
    <comment ref="U153" authorId="0">
      <text>
        <r>
          <rPr>
            <b/>
            <sz val="9"/>
            <color indexed="81"/>
            <rFont val="Tahoma"/>
            <family val="2"/>
          </rPr>
          <t>Windows User:</t>
        </r>
        <r>
          <rPr>
            <sz val="9"/>
            <color indexed="81"/>
            <rFont val="Tahoma"/>
            <family val="2"/>
          </rPr>
          <t xml:space="preserve">
26/01/21
9602
Oct=4340
Nov=1660 Due=2680
Paid in Janu/21</t>
        </r>
      </text>
    </comment>
    <comment ref="V153" authorId="0">
      <text>
        <r>
          <rPr>
            <b/>
            <sz val="9"/>
            <color indexed="81"/>
            <rFont val="Tahoma"/>
            <family val="2"/>
          </rPr>
          <t>Windows User:</t>
        </r>
        <r>
          <rPr>
            <sz val="9"/>
            <color indexed="81"/>
            <rFont val="Tahoma"/>
            <family val="2"/>
          </rPr>
          <t xml:space="preserve">
Less 30% in Tuition fee for Oct/20.</t>
        </r>
      </text>
    </comment>
    <comment ref="W153" authorId="0">
      <text>
        <r>
          <rPr>
            <b/>
            <sz val="9"/>
            <color indexed="81"/>
            <rFont val="Tahoma"/>
            <family val="2"/>
          </rPr>
          <t>Windows User:</t>
        </r>
        <r>
          <rPr>
            <sz val="9"/>
            <color indexed="81"/>
            <rFont val="Tahoma"/>
            <family val="2"/>
          </rPr>
          <t xml:space="preserve">
26/01/21
9602
Oct=4340
Nov=1660 Due=2680
Paid in Janu/21</t>
        </r>
      </text>
    </comment>
    <comment ref="AA153" authorId="0">
      <text>
        <r>
          <rPr>
            <b/>
            <sz val="9"/>
            <color indexed="81"/>
            <rFont val="Tahoma"/>
            <family val="2"/>
          </rPr>
          <t>Windows User:</t>
        </r>
        <r>
          <rPr>
            <sz val="9"/>
            <color indexed="81"/>
            <rFont val="Tahoma"/>
            <family val="2"/>
          </rPr>
          <t xml:space="preserve">
26/01/21
9602
Oct=4340
Nov=1660 Due=2680
Paid in Janu/21</t>
        </r>
      </text>
    </comment>
    <comment ref="AK153" authorId="0">
      <text>
        <r>
          <rPr>
            <b/>
            <sz val="9"/>
            <color indexed="81"/>
            <rFont val="Tahoma"/>
            <family val="2"/>
          </rPr>
          <t>Windows User:</t>
        </r>
        <r>
          <rPr>
            <sz val="9"/>
            <color indexed="81"/>
            <rFont val="Tahoma"/>
            <family val="2"/>
          </rPr>
          <t xml:space="preserve">
07/06/21
9603
4340/-</t>
        </r>
      </text>
    </comment>
    <comment ref="K154" authorId="0">
      <text>
        <r>
          <rPr>
            <b/>
            <sz val="9"/>
            <color indexed="81"/>
            <rFont val="Tahoma"/>
            <family val="2"/>
          </rPr>
          <t>Windows User:</t>
        </r>
        <r>
          <rPr>
            <sz val="9"/>
            <color indexed="81"/>
            <rFont val="Tahoma"/>
            <family val="2"/>
          </rPr>
          <t xml:space="preserve">
13/09/2020
7,500/-</t>
        </r>
      </text>
    </comment>
    <comment ref="M154" authorId="0">
      <text>
        <r>
          <rPr>
            <b/>
            <sz val="9"/>
            <color indexed="81"/>
            <rFont val="Tahoma"/>
            <family val="2"/>
          </rPr>
          <t>Windows User:</t>
        </r>
        <r>
          <rPr>
            <sz val="9"/>
            <color indexed="81"/>
            <rFont val="Tahoma"/>
            <family val="2"/>
          </rPr>
          <t xml:space="preserve">
13/09/2020
7,500/-</t>
        </r>
      </text>
    </comment>
    <comment ref="O154" authorId="0">
      <text>
        <r>
          <rPr>
            <b/>
            <sz val="9"/>
            <color indexed="81"/>
            <rFont val="Tahoma"/>
            <family val="2"/>
          </rPr>
          <t>Windows User:</t>
        </r>
        <r>
          <rPr>
            <sz val="9"/>
            <color indexed="81"/>
            <rFont val="Tahoma"/>
            <family val="2"/>
          </rPr>
          <t xml:space="preserve">
13/09/2020
7,500/-</t>
        </r>
      </text>
    </comment>
    <comment ref="Q154" authorId="0">
      <text>
        <r>
          <rPr>
            <b/>
            <sz val="9"/>
            <color indexed="81"/>
            <rFont val="Tahoma"/>
            <family val="2"/>
          </rPr>
          <t>Windows User:</t>
        </r>
        <r>
          <rPr>
            <sz val="9"/>
            <color indexed="81"/>
            <rFont val="Tahoma"/>
            <family val="2"/>
          </rPr>
          <t xml:space="preserve">
25/01/21
9629
O/fee=4000 Due=4000</t>
        </r>
      </text>
    </comment>
    <comment ref="T154" authorId="0">
      <text>
        <r>
          <rPr>
            <b/>
            <sz val="9"/>
            <color indexed="81"/>
            <rFont val="Tahoma"/>
            <family val="2"/>
          </rPr>
          <t>Windows User:</t>
        </r>
        <r>
          <rPr>
            <sz val="9"/>
            <color indexed="81"/>
            <rFont val="Tahoma"/>
            <family val="2"/>
          </rPr>
          <t xml:space="preserve">
Less 30% in Tuition fee for Oct/20.</t>
        </r>
      </text>
    </comment>
    <comment ref="U154" authorId="0">
      <text>
        <r>
          <rPr>
            <b/>
            <sz val="9"/>
            <color indexed="81"/>
            <rFont val="Tahoma"/>
            <family val="2"/>
          </rPr>
          <t>Windows User:</t>
        </r>
        <r>
          <rPr>
            <sz val="9"/>
            <color indexed="81"/>
            <rFont val="Tahoma"/>
            <family val="2"/>
          </rPr>
          <t xml:space="preserve">
07/11/2020
9626
Oct/2020
Paid to Nov/2020</t>
        </r>
      </text>
    </comment>
    <comment ref="V154" authorId="0">
      <text>
        <r>
          <rPr>
            <b/>
            <sz val="9"/>
            <color indexed="81"/>
            <rFont val="Tahoma"/>
            <family val="2"/>
          </rPr>
          <t>Windows User:</t>
        </r>
        <r>
          <rPr>
            <sz val="9"/>
            <color indexed="81"/>
            <rFont val="Tahoma"/>
            <family val="2"/>
          </rPr>
          <t xml:space="preserve">
Less 30% in Tuition fee for Oct/20.</t>
        </r>
      </text>
    </comment>
    <comment ref="W154" authorId="0">
      <text>
        <r>
          <rPr>
            <b/>
            <sz val="9"/>
            <color indexed="81"/>
            <rFont val="Tahoma"/>
            <family val="2"/>
          </rPr>
          <t>Windows User:</t>
        </r>
        <r>
          <rPr>
            <sz val="9"/>
            <color indexed="81"/>
            <rFont val="Tahoma"/>
            <family val="2"/>
          </rPr>
          <t xml:space="preserve">
07/11/2020
9626
Oct + Nov/2020
</t>
        </r>
      </text>
    </comment>
    <comment ref="Y154" authorId="0">
      <text>
        <r>
          <rPr>
            <b/>
            <sz val="9"/>
            <color indexed="81"/>
            <rFont val="Tahoma"/>
            <family val="2"/>
          </rPr>
          <t>Windows User:</t>
        </r>
        <r>
          <rPr>
            <sz val="9"/>
            <color indexed="81"/>
            <rFont val="Tahoma"/>
            <family val="2"/>
          </rPr>
          <t xml:space="preserve">
07/12/2020
9627
</t>
        </r>
      </text>
    </comment>
    <comment ref="AA154" authorId="0">
      <text>
        <r>
          <rPr>
            <b/>
            <sz val="9"/>
            <color indexed="81"/>
            <rFont val="Tahoma"/>
            <family val="2"/>
          </rPr>
          <t>Windows User:</t>
        </r>
        <r>
          <rPr>
            <sz val="9"/>
            <color indexed="81"/>
            <rFont val="Tahoma"/>
            <family val="2"/>
          </rPr>
          <t xml:space="preserve">
07/01/2021
9628
Janu/21
O/fee due.
25/01/21
9629
O/fee=4000 Due=4000</t>
        </r>
      </text>
    </comment>
    <comment ref="AC154" authorId="0">
      <text>
        <r>
          <rPr>
            <b/>
            <sz val="9"/>
            <color indexed="81"/>
            <rFont val="Tahoma"/>
            <family val="2"/>
          </rPr>
          <t>Windows User:</t>
        </r>
        <r>
          <rPr>
            <sz val="9"/>
            <color indexed="81"/>
            <rFont val="Tahoma"/>
            <family val="2"/>
          </rPr>
          <t xml:space="preserve">
08/02/21
9630
Feb/21</t>
        </r>
      </text>
    </comment>
    <comment ref="AE154" authorId="0">
      <text>
        <r>
          <rPr>
            <b/>
            <sz val="9"/>
            <color indexed="81"/>
            <rFont val="Tahoma"/>
            <family val="2"/>
          </rPr>
          <t>Windows User:</t>
        </r>
        <r>
          <rPr>
            <sz val="9"/>
            <color indexed="81"/>
            <rFont val="Tahoma"/>
            <family val="2"/>
          </rPr>
          <t xml:space="preserve">
11/03/21
9631/31
</t>
        </r>
      </text>
    </comment>
    <comment ref="AK154" authorId="0">
      <text>
        <r>
          <rPr>
            <b/>
            <sz val="9"/>
            <color indexed="81"/>
            <rFont val="Tahoma"/>
            <family val="2"/>
          </rPr>
          <t>Windows User:</t>
        </r>
        <r>
          <rPr>
            <sz val="9"/>
            <color indexed="81"/>
            <rFont val="Tahoma"/>
            <family val="2"/>
          </rPr>
          <t xml:space="preserve">
02/06/21
9633
April/21 To June/21</t>
        </r>
      </text>
    </comment>
    <comment ref="K155" authorId="0">
      <text>
        <r>
          <rPr>
            <b/>
            <sz val="9"/>
            <color indexed="81"/>
            <rFont val="Tahoma"/>
            <family val="2"/>
          </rPr>
          <t>Windows User:</t>
        </r>
        <r>
          <rPr>
            <sz val="9"/>
            <color indexed="81"/>
            <rFont val="Tahoma"/>
            <family val="2"/>
          </rPr>
          <t xml:space="preserve">
13/09/2020
7,500/-</t>
        </r>
      </text>
    </comment>
    <comment ref="M155" authorId="0">
      <text>
        <r>
          <rPr>
            <b/>
            <sz val="9"/>
            <color indexed="81"/>
            <rFont val="Tahoma"/>
            <family val="2"/>
          </rPr>
          <t>Windows User:</t>
        </r>
        <r>
          <rPr>
            <sz val="9"/>
            <color indexed="81"/>
            <rFont val="Tahoma"/>
            <family val="2"/>
          </rPr>
          <t xml:space="preserve">
13/09/2020
7,500/-</t>
        </r>
      </text>
    </comment>
    <comment ref="O155" authorId="0">
      <text>
        <r>
          <rPr>
            <b/>
            <sz val="9"/>
            <color indexed="81"/>
            <rFont val="Tahoma"/>
            <family val="2"/>
          </rPr>
          <t>Windows User:</t>
        </r>
        <r>
          <rPr>
            <sz val="9"/>
            <color indexed="81"/>
            <rFont val="Tahoma"/>
            <family val="2"/>
          </rPr>
          <t xml:space="preserve">
13/09/2020
7,500/-</t>
        </r>
      </text>
    </comment>
    <comment ref="T155" authorId="0">
      <text>
        <r>
          <rPr>
            <b/>
            <sz val="9"/>
            <color indexed="81"/>
            <rFont val="Tahoma"/>
            <family val="2"/>
          </rPr>
          <t>Windows User:</t>
        </r>
        <r>
          <rPr>
            <sz val="9"/>
            <color indexed="81"/>
            <rFont val="Tahoma"/>
            <family val="2"/>
          </rPr>
          <t xml:space="preserve">
Less 30% in Tuition fee for Oct/20.</t>
        </r>
      </text>
    </comment>
    <comment ref="U155" authorId="0">
      <text>
        <r>
          <rPr>
            <b/>
            <sz val="9"/>
            <color indexed="81"/>
            <rFont val="Tahoma"/>
            <family val="2"/>
          </rPr>
          <t>Windows User:</t>
        </r>
        <r>
          <rPr>
            <sz val="9"/>
            <color indexed="81"/>
            <rFont val="Tahoma"/>
            <family val="2"/>
          </rPr>
          <t xml:space="preserve">
26/01/2021
8698
O/fee=8000
Oct/20=4620
Nov=2380 Due=2240
Paid in Janu/21</t>
        </r>
      </text>
    </comment>
    <comment ref="V155" authorId="0">
      <text>
        <r>
          <rPr>
            <b/>
            <sz val="9"/>
            <color indexed="81"/>
            <rFont val="Tahoma"/>
            <family val="2"/>
          </rPr>
          <t>Windows User:</t>
        </r>
        <r>
          <rPr>
            <sz val="9"/>
            <color indexed="81"/>
            <rFont val="Tahoma"/>
            <family val="2"/>
          </rPr>
          <t xml:space="preserve">
Less 30% in Tuition fee for Oct/20.</t>
        </r>
      </text>
    </comment>
    <comment ref="W155" authorId="0">
      <text>
        <r>
          <rPr>
            <b/>
            <sz val="9"/>
            <color indexed="81"/>
            <rFont val="Tahoma"/>
            <family val="2"/>
          </rPr>
          <t>Windows User:</t>
        </r>
        <r>
          <rPr>
            <sz val="9"/>
            <color indexed="81"/>
            <rFont val="Tahoma"/>
            <family val="2"/>
          </rPr>
          <t xml:space="preserve">
26/01/2021
8698
O/fee=8000
Oct/20=4620
Nov=2380 Due=2240
Paid in Janu/21</t>
        </r>
      </text>
    </comment>
    <comment ref="AA155" authorId="0">
      <text>
        <r>
          <rPr>
            <b/>
            <sz val="9"/>
            <color indexed="81"/>
            <rFont val="Tahoma"/>
            <family val="2"/>
          </rPr>
          <t>Windows User:</t>
        </r>
        <r>
          <rPr>
            <sz val="9"/>
            <color indexed="81"/>
            <rFont val="Tahoma"/>
            <family val="2"/>
          </rPr>
          <t xml:space="preserve">
26/01/2021
8698
O/fee=8000
Oct/20=4620
Nov=2380 Due=2240
Paid in Janu/21</t>
        </r>
      </text>
    </comment>
    <comment ref="AC155" authorId="0">
      <text>
        <r>
          <rPr>
            <b/>
            <sz val="9"/>
            <color indexed="81"/>
            <rFont val="Tahoma"/>
            <family val="2"/>
          </rPr>
          <t>Windows User:</t>
        </r>
        <r>
          <rPr>
            <sz val="9"/>
            <color indexed="81"/>
            <rFont val="Tahoma"/>
            <family val="2"/>
          </rPr>
          <t xml:space="preserve">
10/02/21
9699</t>
        </r>
      </text>
    </comment>
    <comment ref="AK155" authorId="0">
      <text>
        <r>
          <rPr>
            <b/>
            <sz val="9"/>
            <color indexed="81"/>
            <rFont val="Tahoma"/>
            <family val="2"/>
          </rPr>
          <t>Windows User:</t>
        </r>
        <r>
          <rPr>
            <sz val="9"/>
            <color indexed="81"/>
            <rFont val="Tahoma"/>
            <family val="2"/>
          </rPr>
          <t xml:space="preserve">
05/06/21
9657
</t>
        </r>
      </text>
    </comment>
    <comment ref="K156" authorId="0">
      <text>
        <r>
          <rPr>
            <b/>
            <sz val="9"/>
            <color indexed="81"/>
            <rFont val="Tahoma"/>
            <family val="2"/>
          </rPr>
          <t>Windows User:</t>
        </r>
        <r>
          <rPr>
            <sz val="9"/>
            <color indexed="81"/>
            <rFont val="Tahoma"/>
            <family val="2"/>
          </rPr>
          <t xml:space="preserve">
13/09/2020
7,500/-</t>
        </r>
      </text>
    </comment>
    <comment ref="M156" authorId="0">
      <text>
        <r>
          <rPr>
            <b/>
            <sz val="9"/>
            <color indexed="81"/>
            <rFont val="Tahoma"/>
            <family val="2"/>
          </rPr>
          <t>Windows User:</t>
        </r>
        <r>
          <rPr>
            <sz val="9"/>
            <color indexed="81"/>
            <rFont val="Tahoma"/>
            <family val="2"/>
          </rPr>
          <t xml:space="preserve">
13/09/2020
7,500/-</t>
        </r>
      </text>
    </comment>
    <comment ref="O156" authorId="0">
      <text>
        <r>
          <rPr>
            <b/>
            <sz val="9"/>
            <color indexed="81"/>
            <rFont val="Tahoma"/>
            <family val="2"/>
          </rPr>
          <t>Windows User:</t>
        </r>
        <r>
          <rPr>
            <sz val="9"/>
            <color indexed="81"/>
            <rFont val="Tahoma"/>
            <family val="2"/>
          </rPr>
          <t xml:space="preserve">
13/09/2020
7,500/-</t>
        </r>
      </text>
    </comment>
    <comment ref="T156" authorId="0">
      <text>
        <r>
          <rPr>
            <b/>
            <sz val="9"/>
            <color indexed="81"/>
            <rFont val="Tahoma"/>
            <family val="2"/>
          </rPr>
          <t>Windows User:</t>
        </r>
        <r>
          <rPr>
            <sz val="9"/>
            <color indexed="81"/>
            <rFont val="Tahoma"/>
            <family val="2"/>
          </rPr>
          <t xml:space="preserve">
Less 30% in Tuition fee for Oct/20.</t>
        </r>
      </text>
    </comment>
    <comment ref="V156" authorId="0">
      <text>
        <r>
          <rPr>
            <b/>
            <sz val="9"/>
            <color indexed="81"/>
            <rFont val="Tahoma"/>
            <family val="2"/>
          </rPr>
          <t>Windows User:</t>
        </r>
        <r>
          <rPr>
            <sz val="9"/>
            <color indexed="81"/>
            <rFont val="Tahoma"/>
            <family val="2"/>
          </rPr>
          <t xml:space="preserve">
Less 30% in Tuition fee for Oct/20.</t>
        </r>
      </text>
    </comment>
    <comment ref="K157" authorId="0">
      <text>
        <r>
          <rPr>
            <b/>
            <sz val="9"/>
            <color indexed="81"/>
            <rFont val="Tahoma"/>
            <family val="2"/>
          </rPr>
          <t>Windows User:</t>
        </r>
        <r>
          <rPr>
            <sz val="9"/>
            <color indexed="81"/>
            <rFont val="Tahoma"/>
            <family val="2"/>
          </rPr>
          <t xml:space="preserve">
13/09/2020
7,500/-</t>
        </r>
      </text>
    </comment>
    <comment ref="M157" authorId="0">
      <text>
        <r>
          <rPr>
            <b/>
            <sz val="9"/>
            <color indexed="81"/>
            <rFont val="Tahoma"/>
            <family val="2"/>
          </rPr>
          <t>Windows User:</t>
        </r>
        <r>
          <rPr>
            <sz val="9"/>
            <color indexed="81"/>
            <rFont val="Tahoma"/>
            <family val="2"/>
          </rPr>
          <t xml:space="preserve">
13/09/2020
7,500/-</t>
        </r>
      </text>
    </comment>
    <comment ref="O157" authorId="0">
      <text>
        <r>
          <rPr>
            <b/>
            <sz val="9"/>
            <color indexed="81"/>
            <rFont val="Tahoma"/>
            <family val="2"/>
          </rPr>
          <t>Windows User:</t>
        </r>
        <r>
          <rPr>
            <sz val="9"/>
            <color indexed="81"/>
            <rFont val="Tahoma"/>
            <family val="2"/>
          </rPr>
          <t xml:space="preserve">
13/09/2020
7,500/-</t>
        </r>
      </text>
    </comment>
    <comment ref="Q157" authorId="0">
      <text>
        <r>
          <rPr>
            <b/>
            <sz val="9"/>
            <color indexed="81"/>
            <rFont val="Tahoma"/>
            <family val="2"/>
          </rPr>
          <t>Windows User:</t>
        </r>
        <r>
          <rPr>
            <sz val="9"/>
            <color indexed="81"/>
            <rFont val="Tahoma"/>
            <family val="2"/>
          </rPr>
          <t xml:space="preserve">
27/01/21
9746
O/fee=8000
Oct to Janu/21
paid in  Janu/21</t>
        </r>
      </text>
    </comment>
    <comment ref="T157" authorId="0">
      <text>
        <r>
          <rPr>
            <b/>
            <sz val="9"/>
            <color indexed="81"/>
            <rFont val="Tahoma"/>
            <family val="2"/>
          </rPr>
          <t>Windows User:</t>
        </r>
        <r>
          <rPr>
            <sz val="9"/>
            <color indexed="81"/>
            <rFont val="Tahoma"/>
            <family val="2"/>
          </rPr>
          <t xml:space="preserve">
Less 30% in Tuition fee for Oct/20.</t>
        </r>
      </text>
    </comment>
    <comment ref="U157" authorId="0">
      <text>
        <r>
          <rPr>
            <b/>
            <sz val="9"/>
            <color indexed="81"/>
            <rFont val="Tahoma"/>
            <family val="2"/>
          </rPr>
          <t>Windows User:</t>
        </r>
        <r>
          <rPr>
            <sz val="9"/>
            <color indexed="81"/>
            <rFont val="Tahoma"/>
            <family val="2"/>
          </rPr>
          <t xml:space="preserve">
27/01/21
9746
O/fee=8000
Oct to Janu/21
paid in  Janu/21</t>
        </r>
      </text>
    </comment>
    <comment ref="V157" authorId="0">
      <text>
        <r>
          <rPr>
            <b/>
            <sz val="9"/>
            <color indexed="81"/>
            <rFont val="Tahoma"/>
            <family val="2"/>
          </rPr>
          <t>Windows User:</t>
        </r>
        <r>
          <rPr>
            <sz val="9"/>
            <color indexed="81"/>
            <rFont val="Tahoma"/>
            <family val="2"/>
          </rPr>
          <t xml:space="preserve">
Less 30% in Tuition fee for Oct/20.</t>
        </r>
      </text>
    </comment>
    <comment ref="W157" authorId="0">
      <text>
        <r>
          <rPr>
            <b/>
            <sz val="9"/>
            <color indexed="81"/>
            <rFont val="Tahoma"/>
            <family val="2"/>
          </rPr>
          <t>Windows User:</t>
        </r>
        <r>
          <rPr>
            <sz val="9"/>
            <color indexed="81"/>
            <rFont val="Tahoma"/>
            <family val="2"/>
          </rPr>
          <t xml:space="preserve">
27/01/21
9746
O/fee=8000
Oct to Janu/21
paid in  Janu/21</t>
        </r>
      </text>
    </comment>
    <comment ref="Y157" authorId="0">
      <text>
        <r>
          <rPr>
            <b/>
            <sz val="9"/>
            <color indexed="81"/>
            <rFont val="Tahoma"/>
            <family val="2"/>
          </rPr>
          <t>Windows User:</t>
        </r>
        <r>
          <rPr>
            <sz val="9"/>
            <color indexed="81"/>
            <rFont val="Tahoma"/>
            <family val="2"/>
          </rPr>
          <t xml:space="preserve">
27/01/21
9746
O/fee=8000
Oct to Janu/21
paid in  Janu/21</t>
        </r>
      </text>
    </comment>
    <comment ref="AA157" authorId="0">
      <text>
        <r>
          <rPr>
            <b/>
            <sz val="9"/>
            <color indexed="81"/>
            <rFont val="Tahoma"/>
            <family val="2"/>
          </rPr>
          <t>Windows User:</t>
        </r>
        <r>
          <rPr>
            <sz val="9"/>
            <color indexed="81"/>
            <rFont val="Tahoma"/>
            <family val="2"/>
          </rPr>
          <t xml:space="preserve">
27/01/21
9746
O/fee=8000
Oct to Janu/21
paid in  Janu/21</t>
        </r>
      </text>
    </comment>
    <comment ref="AK157" authorId="0">
      <text>
        <r>
          <rPr>
            <b/>
            <sz val="9"/>
            <color indexed="81"/>
            <rFont val="Tahoma"/>
            <family val="2"/>
          </rPr>
          <t>Windows User:</t>
        </r>
        <r>
          <rPr>
            <sz val="9"/>
            <color indexed="81"/>
            <rFont val="Tahoma"/>
            <family val="2"/>
          </rPr>
          <t xml:space="preserve">
06/06/21
9747
Up to June/21</t>
        </r>
      </text>
    </comment>
    <comment ref="K158" authorId="0">
      <text>
        <r>
          <rPr>
            <b/>
            <sz val="9"/>
            <color indexed="81"/>
            <rFont val="Tahoma"/>
            <family val="2"/>
          </rPr>
          <t>Windows User:</t>
        </r>
        <r>
          <rPr>
            <sz val="9"/>
            <color indexed="81"/>
            <rFont val="Tahoma"/>
            <family val="2"/>
          </rPr>
          <t xml:space="preserve">
13/09/2020
7,500/-</t>
        </r>
      </text>
    </comment>
    <comment ref="M158" authorId="0">
      <text>
        <r>
          <rPr>
            <b/>
            <sz val="9"/>
            <color indexed="81"/>
            <rFont val="Tahoma"/>
            <family val="2"/>
          </rPr>
          <t>Windows User:</t>
        </r>
        <r>
          <rPr>
            <sz val="9"/>
            <color indexed="81"/>
            <rFont val="Tahoma"/>
            <family val="2"/>
          </rPr>
          <t xml:space="preserve">
13/09/2020
7,500/-</t>
        </r>
      </text>
    </comment>
    <comment ref="O158" authorId="0">
      <text>
        <r>
          <rPr>
            <b/>
            <sz val="9"/>
            <color indexed="81"/>
            <rFont val="Tahoma"/>
            <family val="2"/>
          </rPr>
          <t>Windows User:</t>
        </r>
        <r>
          <rPr>
            <sz val="9"/>
            <color indexed="81"/>
            <rFont val="Tahoma"/>
            <family val="2"/>
          </rPr>
          <t xml:space="preserve">
13/09/2020
7,500/-</t>
        </r>
      </text>
    </comment>
    <comment ref="T158" authorId="0">
      <text>
        <r>
          <rPr>
            <b/>
            <sz val="9"/>
            <color indexed="81"/>
            <rFont val="Tahoma"/>
            <family val="2"/>
          </rPr>
          <t>Windows User:</t>
        </r>
        <r>
          <rPr>
            <sz val="9"/>
            <color indexed="81"/>
            <rFont val="Tahoma"/>
            <family val="2"/>
          </rPr>
          <t xml:space="preserve">
Less 30% in Tuition fee for Oct/20.</t>
        </r>
      </text>
    </comment>
    <comment ref="V158" authorId="0">
      <text>
        <r>
          <rPr>
            <b/>
            <sz val="9"/>
            <color indexed="81"/>
            <rFont val="Tahoma"/>
            <family val="2"/>
          </rPr>
          <t>Windows User:</t>
        </r>
        <r>
          <rPr>
            <sz val="9"/>
            <color indexed="81"/>
            <rFont val="Tahoma"/>
            <family val="2"/>
          </rPr>
          <t xml:space="preserve">
Less 30% in Tuition fee for Oct/20.</t>
        </r>
      </text>
    </comment>
    <comment ref="AA158" authorId="0">
      <text>
        <r>
          <rPr>
            <b/>
            <sz val="9"/>
            <color indexed="81"/>
            <rFont val="Tahoma"/>
            <family val="2"/>
          </rPr>
          <t>Windows User:</t>
        </r>
        <r>
          <rPr>
            <sz val="9"/>
            <color indexed="81"/>
            <rFont val="Tahoma"/>
            <family val="2"/>
          </rPr>
          <t xml:space="preserve">
27/01/21
9770
Oct + Nov/20
Paid in Janu/21</t>
        </r>
      </text>
    </comment>
    <comment ref="AI158" authorId="0">
      <text>
        <r>
          <rPr>
            <b/>
            <sz val="9"/>
            <color indexed="81"/>
            <rFont val="Tahoma"/>
            <family val="2"/>
          </rPr>
          <t>Windows User:</t>
        </r>
        <r>
          <rPr>
            <sz val="9"/>
            <color indexed="81"/>
            <rFont val="Tahoma"/>
            <family val="2"/>
          </rPr>
          <t xml:space="preserve">
06/05/21
9771
Dec/21 to Feb/21</t>
        </r>
      </text>
    </comment>
    <comment ref="AK158" authorId="0">
      <text>
        <r>
          <rPr>
            <b/>
            <sz val="9"/>
            <color indexed="81"/>
            <rFont val="Tahoma"/>
            <family val="2"/>
          </rPr>
          <t>Windows User:</t>
        </r>
        <r>
          <rPr>
            <sz val="9"/>
            <color indexed="81"/>
            <rFont val="Tahoma"/>
            <family val="2"/>
          </rPr>
          <t xml:space="preserve">
03/06/21
9772
</t>
        </r>
      </text>
    </comment>
    <comment ref="K159" authorId="0">
      <text>
        <r>
          <rPr>
            <b/>
            <sz val="9"/>
            <color indexed="81"/>
            <rFont val="Tahoma"/>
            <family val="2"/>
          </rPr>
          <t>Windows User:</t>
        </r>
        <r>
          <rPr>
            <sz val="9"/>
            <color indexed="81"/>
            <rFont val="Tahoma"/>
            <family val="2"/>
          </rPr>
          <t xml:space="preserve">
13/09/2020
7,500/-</t>
        </r>
      </text>
    </comment>
    <comment ref="M159" authorId="0">
      <text>
        <r>
          <rPr>
            <b/>
            <sz val="9"/>
            <color indexed="81"/>
            <rFont val="Tahoma"/>
            <family val="2"/>
          </rPr>
          <t>Windows User:</t>
        </r>
        <r>
          <rPr>
            <sz val="9"/>
            <color indexed="81"/>
            <rFont val="Tahoma"/>
            <family val="2"/>
          </rPr>
          <t xml:space="preserve">
13/09/2020
7,500/-</t>
        </r>
      </text>
    </comment>
    <comment ref="O159" authorId="0">
      <text>
        <r>
          <rPr>
            <b/>
            <sz val="9"/>
            <color indexed="81"/>
            <rFont val="Tahoma"/>
            <family val="2"/>
          </rPr>
          <t>Windows User:</t>
        </r>
        <r>
          <rPr>
            <sz val="9"/>
            <color indexed="81"/>
            <rFont val="Tahoma"/>
            <family val="2"/>
          </rPr>
          <t xml:space="preserve">
13/09/2020
7,500/-</t>
        </r>
      </text>
    </comment>
    <comment ref="Q159" authorId="0">
      <text>
        <r>
          <rPr>
            <b/>
            <sz val="9"/>
            <color indexed="81"/>
            <rFont val="Tahoma"/>
            <family val="2"/>
          </rPr>
          <t>Windows User:</t>
        </r>
        <r>
          <rPr>
            <sz val="9"/>
            <color indexed="81"/>
            <rFont val="Tahoma"/>
            <family val="2"/>
          </rPr>
          <t xml:space="preserve">
28/01/21
9794
O/fee=8000
Paid in janu/21</t>
        </r>
      </text>
    </comment>
    <comment ref="T159" authorId="0">
      <text>
        <r>
          <rPr>
            <b/>
            <sz val="9"/>
            <color indexed="81"/>
            <rFont val="Tahoma"/>
            <family val="2"/>
          </rPr>
          <t>Windows User:</t>
        </r>
        <r>
          <rPr>
            <sz val="9"/>
            <color indexed="81"/>
            <rFont val="Tahoma"/>
            <family val="2"/>
          </rPr>
          <t xml:space="preserve">
Less 30% in Tuition fee for Oct/20.</t>
        </r>
      </text>
    </comment>
    <comment ref="V159" authorId="0">
      <text>
        <r>
          <rPr>
            <b/>
            <sz val="9"/>
            <color indexed="81"/>
            <rFont val="Tahoma"/>
            <family val="2"/>
          </rPr>
          <t>Windows User:</t>
        </r>
        <r>
          <rPr>
            <sz val="9"/>
            <color indexed="81"/>
            <rFont val="Tahoma"/>
            <family val="2"/>
          </rPr>
          <t xml:space="preserve">
Less 30% in Tuition fee for Oct/20.</t>
        </r>
      </text>
    </comment>
    <comment ref="AA159" authorId="0">
      <text>
        <r>
          <rPr>
            <b/>
            <sz val="9"/>
            <color indexed="81"/>
            <rFont val="Tahoma"/>
            <family val="2"/>
          </rPr>
          <t>Windows User:</t>
        </r>
        <r>
          <rPr>
            <sz val="9"/>
            <color indexed="81"/>
            <rFont val="Tahoma"/>
            <family val="2"/>
          </rPr>
          <t xml:space="preserve">
28/01/21
9794
O/fee=8000
Paid in janu/21</t>
        </r>
      </text>
    </comment>
    <comment ref="K160" authorId="0">
      <text>
        <r>
          <rPr>
            <b/>
            <sz val="9"/>
            <color indexed="81"/>
            <rFont val="Tahoma"/>
            <family val="2"/>
          </rPr>
          <t>Windows User:</t>
        </r>
        <r>
          <rPr>
            <sz val="9"/>
            <color indexed="81"/>
            <rFont val="Tahoma"/>
            <family val="2"/>
          </rPr>
          <t xml:space="preserve">
13/09/2020
7,500/-</t>
        </r>
      </text>
    </comment>
    <comment ref="M160" authorId="0">
      <text>
        <r>
          <rPr>
            <b/>
            <sz val="9"/>
            <color indexed="81"/>
            <rFont val="Tahoma"/>
            <family val="2"/>
          </rPr>
          <t>Windows User:</t>
        </r>
        <r>
          <rPr>
            <sz val="9"/>
            <color indexed="81"/>
            <rFont val="Tahoma"/>
            <family val="2"/>
          </rPr>
          <t xml:space="preserve">
13/09/2020
7,500/-</t>
        </r>
      </text>
    </comment>
    <comment ref="O160" authorId="0">
      <text>
        <r>
          <rPr>
            <b/>
            <sz val="9"/>
            <color indexed="81"/>
            <rFont val="Tahoma"/>
            <family val="2"/>
          </rPr>
          <t>Windows User:</t>
        </r>
        <r>
          <rPr>
            <sz val="9"/>
            <color indexed="81"/>
            <rFont val="Tahoma"/>
            <family val="2"/>
          </rPr>
          <t xml:space="preserve">
13/09/2020
7,500/-</t>
        </r>
      </text>
    </comment>
    <comment ref="Q160" authorId="0">
      <text>
        <r>
          <rPr>
            <b/>
            <sz val="9"/>
            <color indexed="81"/>
            <rFont val="Tahoma"/>
            <family val="2"/>
          </rPr>
          <t>Windows User:</t>
        </r>
        <r>
          <rPr>
            <sz val="9"/>
            <color indexed="81"/>
            <rFont val="Tahoma"/>
            <family val="2"/>
          </rPr>
          <t xml:space="preserve">
30/01/21
40921
O/fee=5000
Due=3000
Paid in janu/21</t>
        </r>
      </text>
    </comment>
    <comment ref="T160" authorId="0">
      <text>
        <r>
          <rPr>
            <b/>
            <sz val="9"/>
            <color indexed="81"/>
            <rFont val="Tahoma"/>
            <family val="2"/>
          </rPr>
          <t>Windows User:</t>
        </r>
        <r>
          <rPr>
            <sz val="9"/>
            <color indexed="81"/>
            <rFont val="Tahoma"/>
            <family val="2"/>
          </rPr>
          <t xml:space="preserve">
Less 30% in Tuition fee for Oct/20.</t>
        </r>
      </text>
    </comment>
    <comment ref="V160" authorId="0">
      <text>
        <r>
          <rPr>
            <b/>
            <sz val="9"/>
            <color indexed="81"/>
            <rFont val="Tahoma"/>
            <family val="2"/>
          </rPr>
          <t>Windows User:</t>
        </r>
        <r>
          <rPr>
            <sz val="9"/>
            <color indexed="81"/>
            <rFont val="Tahoma"/>
            <family val="2"/>
          </rPr>
          <t xml:space="preserve">
Less 30% in Tuition fee for Oct/20.</t>
        </r>
      </text>
    </comment>
    <comment ref="AA160" authorId="0">
      <text>
        <r>
          <rPr>
            <b/>
            <sz val="9"/>
            <color indexed="81"/>
            <rFont val="Tahoma"/>
            <family val="2"/>
          </rPr>
          <t>Windows User:</t>
        </r>
        <r>
          <rPr>
            <sz val="9"/>
            <color indexed="81"/>
            <rFont val="Tahoma"/>
            <family val="2"/>
          </rPr>
          <t xml:space="preserve">
30/01/21
40921
O/fee=5000
Due=3000
Paid in janu/21</t>
        </r>
      </text>
    </comment>
    <comment ref="AC160" authorId="0">
      <text>
        <r>
          <rPr>
            <b/>
            <sz val="9"/>
            <color indexed="81"/>
            <rFont val="Tahoma"/>
            <family val="2"/>
          </rPr>
          <t>Windows User:</t>
        </r>
        <r>
          <rPr>
            <sz val="9"/>
            <color indexed="81"/>
            <rFont val="Tahoma"/>
            <family val="2"/>
          </rPr>
          <t xml:space="preserve">
10/02/21
9818</t>
        </r>
      </text>
    </comment>
    <comment ref="K161" authorId="0">
      <text>
        <r>
          <rPr>
            <b/>
            <sz val="9"/>
            <color indexed="81"/>
            <rFont val="Tahoma"/>
            <family val="2"/>
          </rPr>
          <t>Windows User:</t>
        </r>
        <r>
          <rPr>
            <sz val="9"/>
            <color indexed="81"/>
            <rFont val="Tahoma"/>
            <family val="2"/>
          </rPr>
          <t xml:space="preserve">
14/09/2020
7,500/-</t>
        </r>
      </text>
    </comment>
    <comment ref="M161" authorId="0">
      <text>
        <r>
          <rPr>
            <b/>
            <sz val="9"/>
            <color indexed="81"/>
            <rFont val="Tahoma"/>
            <family val="2"/>
          </rPr>
          <t>Windows User:</t>
        </r>
        <r>
          <rPr>
            <sz val="9"/>
            <color indexed="81"/>
            <rFont val="Tahoma"/>
            <family val="2"/>
          </rPr>
          <t xml:space="preserve">
14/09/2020
7,500/-</t>
        </r>
      </text>
    </comment>
    <comment ref="O161" authorId="0">
      <text>
        <r>
          <rPr>
            <b/>
            <sz val="9"/>
            <color indexed="81"/>
            <rFont val="Tahoma"/>
            <family val="2"/>
          </rPr>
          <t>Windows User:</t>
        </r>
        <r>
          <rPr>
            <sz val="9"/>
            <color indexed="81"/>
            <rFont val="Tahoma"/>
            <family val="2"/>
          </rPr>
          <t xml:space="preserve">
14/09/2020
7,500/-</t>
        </r>
      </text>
    </comment>
    <comment ref="P161" authorId="0">
      <text>
        <r>
          <rPr>
            <b/>
            <sz val="9"/>
            <color indexed="81"/>
            <rFont val="Tahoma"/>
            <family val="2"/>
          </rPr>
          <t>Windows User:</t>
        </r>
        <r>
          <rPr>
            <sz val="9"/>
            <color indexed="81"/>
            <rFont val="Tahoma"/>
            <family val="2"/>
          </rPr>
          <t xml:space="preserve">
Admission Cancel</t>
        </r>
      </text>
    </comment>
    <comment ref="K162" authorId="0">
      <text>
        <r>
          <rPr>
            <b/>
            <sz val="9"/>
            <color indexed="81"/>
            <rFont val="Tahoma"/>
            <family val="2"/>
          </rPr>
          <t>Windows User:</t>
        </r>
        <r>
          <rPr>
            <sz val="9"/>
            <color indexed="81"/>
            <rFont val="Tahoma"/>
            <family val="2"/>
          </rPr>
          <t xml:space="preserve">
14/09/2020
7,500/-</t>
        </r>
      </text>
    </comment>
    <comment ref="M162" authorId="0">
      <text>
        <r>
          <rPr>
            <b/>
            <sz val="9"/>
            <color indexed="81"/>
            <rFont val="Tahoma"/>
            <family val="2"/>
          </rPr>
          <t>Windows User:</t>
        </r>
        <r>
          <rPr>
            <sz val="9"/>
            <color indexed="81"/>
            <rFont val="Tahoma"/>
            <family val="2"/>
          </rPr>
          <t xml:space="preserve">
14/09/2020
7,500/-</t>
        </r>
      </text>
    </comment>
    <comment ref="O162" authorId="0">
      <text>
        <r>
          <rPr>
            <b/>
            <sz val="9"/>
            <color indexed="81"/>
            <rFont val="Tahoma"/>
            <family val="2"/>
          </rPr>
          <t>Windows User:</t>
        </r>
        <r>
          <rPr>
            <sz val="9"/>
            <color indexed="81"/>
            <rFont val="Tahoma"/>
            <family val="2"/>
          </rPr>
          <t xml:space="preserve">
14/09/2020
7,500/-</t>
        </r>
      </text>
    </comment>
    <comment ref="Q162" authorId="0">
      <text>
        <r>
          <rPr>
            <b/>
            <sz val="9"/>
            <color indexed="81"/>
            <rFont val="Tahoma"/>
            <family val="2"/>
          </rPr>
          <t>Windows User:</t>
        </r>
        <r>
          <rPr>
            <sz val="9"/>
            <color indexed="81"/>
            <rFont val="Tahoma"/>
            <family val="2"/>
          </rPr>
          <t xml:space="preserve">
26/01/2021
9930
O/fee
Nov to Janu/21
Paid in Janu/21</t>
        </r>
      </text>
    </comment>
    <comment ref="T162" authorId="0">
      <text>
        <r>
          <rPr>
            <b/>
            <sz val="9"/>
            <color indexed="81"/>
            <rFont val="Tahoma"/>
            <family val="2"/>
          </rPr>
          <t>Windows User:</t>
        </r>
        <r>
          <rPr>
            <sz val="9"/>
            <color indexed="81"/>
            <rFont val="Tahoma"/>
            <family val="2"/>
          </rPr>
          <t xml:space="preserve">
Less 30% in Tuition fee for Oct/20.</t>
        </r>
      </text>
    </comment>
    <comment ref="U162" authorId="0">
      <text>
        <r>
          <rPr>
            <b/>
            <sz val="9"/>
            <color indexed="81"/>
            <rFont val="Tahoma"/>
            <family val="2"/>
          </rPr>
          <t>Windows User:</t>
        </r>
        <r>
          <rPr>
            <sz val="9"/>
            <color indexed="81"/>
            <rFont val="Tahoma"/>
            <family val="2"/>
          </rPr>
          <t xml:space="preserve">
10.10.2020
9938
Oct/20 Less=30%
Others fee due by P.sir</t>
        </r>
      </text>
    </comment>
    <comment ref="V162" authorId="0">
      <text>
        <r>
          <rPr>
            <b/>
            <sz val="9"/>
            <color indexed="81"/>
            <rFont val="Tahoma"/>
            <family val="2"/>
          </rPr>
          <t>Windows User:</t>
        </r>
        <r>
          <rPr>
            <sz val="9"/>
            <color indexed="81"/>
            <rFont val="Tahoma"/>
            <family val="2"/>
          </rPr>
          <t xml:space="preserve">
Less 30% in Tuition fee for Oct/20.</t>
        </r>
      </text>
    </comment>
    <comment ref="W162" authorId="0">
      <text>
        <r>
          <rPr>
            <b/>
            <sz val="9"/>
            <color indexed="81"/>
            <rFont val="Tahoma"/>
            <family val="2"/>
          </rPr>
          <t>Windows User:</t>
        </r>
        <r>
          <rPr>
            <sz val="9"/>
            <color indexed="81"/>
            <rFont val="Tahoma"/>
            <family val="2"/>
          </rPr>
          <t xml:space="preserve">
26/01/2021
9930
O/fee
Nov to Janu/21
Paid in Janu/21</t>
        </r>
      </text>
    </comment>
    <comment ref="Y162" authorId="0">
      <text>
        <r>
          <rPr>
            <b/>
            <sz val="9"/>
            <color indexed="81"/>
            <rFont val="Tahoma"/>
            <family val="2"/>
          </rPr>
          <t>Windows User:</t>
        </r>
        <r>
          <rPr>
            <sz val="9"/>
            <color indexed="81"/>
            <rFont val="Tahoma"/>
            <family val="2"/>
          </rPr>
          <t xml:space="preserve">
26/01/2021
9930
O/fee
Nov to Janu/21
Paid in Janu/21</t>
        </r>
      </text>
    </comment>
    <comment ref="AA162" authorId="0">
      <text>
        <r>
          <rPr>
            <b/>
            <sz val="9"/>
            <color indexed="81"/>
            <rFont val="Tahoma"/>
            <family val="2"/>
          </rPr>
          <t>Windows User:</t>
        </r>
        <r>
          <rPr>
            <sz val="9"/>
            <color indexed="81"/>
            <rFont val="Tahoma"/>
            <family val="2"/>
          </rPr>
          <t xml:space="preserve">
26/01/2021
9930
O/fee
Nov to Janu/21
Paid in Janu/21</t>
        </r>
      </text>
    </comment>
    <comment ref="AK162" authorId="0">
      <text>
        <r>
          <rPr>
            <b/>
            <sz val="9"/>
            <color indexed="81"/>
            <rFont val="Tahoma"/>
            <family val="2"/>
          </rPr>
          <t>Windows User:</t>
        </r>
        <r>
          <rPr>
            <sz val="9"/>
            <color indexed="81"/>
            <rFont val="Tahoma"/>
            <family val="2"/>
          </rPr>
          <t xml:space="preserve">
03/06/21
9940</t>
        </r>
      </text>
    </comment>
    <comment ref="K163" authorId="0">
      <text>
        <r>
          <rPr>
            <b/>
            <sz val="9"/>
            <color indexed="81"/>
            <rFont val="Tahoma"/>
            <family val="2"/>
          </rPr>
          <t>Windows User:</t>
        </r>
        <r>
          <rPr>
            <sz val="9"/>
            <color indexed="81"/>
            <rFont val="Tahoma"/>
            <family val="2"/>
          </rPr>
          <t xml:space="preserve">
14/09/2020
7,500/-</t>
        </r>
      </text>
    </comment>
    <comment ref="M163" authorId="0">
      <text>
        <r>
          <rPr>
            <b/>
            <sz val="9"/>
            <color indexed="81"/>
            <rFont val="Tahoma"/>
            <family val="2"/>
          </rPr>
          <t>Windows User:</t>
        </r>
        <r>
          <rPr>
            <sz val="9"/>
            <color indexed="81"/>
            <rFont val="Tahoma"/>
            <family val="2"/>
          </rPr>
          <t xml:space="preserve">
14/09/2020
7,500/-</t>
        </r>
      </text>
    </comment>
    <comment ref="O163" authorId="0">
      <text>
        <r>
          <rPr>
            <b/>
            <sz val="9"/>
            <color indexed="81"/>
            <rFont val="Tahoma"/>
            <family val="2"/>
          </rPr>
          <t>Windows User:</t>
        </r>
        <r>
          <rPr>
            <sz val="9"/>
            <color indexed="81"/>
            <rFont val="Tahoma"/>
            <family val="2"/>
          </rPr>
          <t xml:space="preserve">
14/09/2020
7,500/-</t>
        </r>
      </text>
    </comment>
    <comment ref="Q163" authorId="0">
      <text>
        <r>
          <rPr>
            <b/>
            <sz val="9"/>
            <color indexed="81"/>
            <rFont val="Tahoma"/>
            <family val="2"/>
          </rPr>
          <t>Windows User:</t>
        </r>
        <r>
          <rPr>
            <sz val="9"/>
            <color indexed="81"/>
            <rFont val="Tahoma"/>
            <family val="2"/>
          </rPr>
          <t xml:space="preserve">
13/12/2020
10060
O/fee=1,000/- due-7000/-
Dec/20
Paid in Dec/20</t>
        </r>
      </text>
    </comment>
    <comment ref="T163" authorId="0">
      <text>
        <r>
          <rPr>
            <b/>
            <sz val="9"/>
            <color indexed="81"/>
            <rFont val="Tahoma"/>
            <family val="2"/>
          </rPr>
          <t>Windows User:</t>
        </r>
        <r>
          <rPr>
            <sz val="9"/>
            <color indexed="81"/>
            <rFont val="Tahoma"/>
            <family val="2"/>
          </rPr>
          <t xml:space="preserve">
Less 30% in Tuition fee for Oct/20.</t>
        </r>
      </text>
    </comment>
    <comment ref="U163" authorId="0">
      <text>
        <r>
          <rPr>
            <b/>
            <sz val="9"/>
            <color indexed="81"/>
            <rFont val="Tahoma"/>
            <family val="2"/>
          </rPr>
          <t>Windows User:</t>
        </r>
        <r>
          <rPr>
            <sz val="9"/>
            <color indexed="81"/>
            <rFont val="Tahoma"/>
            <family val="2"/>
          </rPr>
          <t xml:space="preserve">
10.10.2020
Bkash=6,780/-
College=4,620/-
Hostel=2,160/-</t>
        </r>
      </text>
    </comment>
    <comment ref="V163" authorId="0">
      <text>
        <r>
          <rPr>
            <b/>
            <sz val="9"/>
            <color indexed="81"/>
            <rFont val="Tahoma"/>
            <family val="2"/>
          </rPr>
          <t>Windows User:</t>
        </r>
        <r>
          <rPr>
            <sz val="9"/>
            <color indexed="81"/>
            <rFont val="Tahoma"/>
            <family val="2"/>
          </rPr>
          <t xml:space="preserve">
Less 30% in Tuition fee for Oct/20.</t>
        </r>
      </text>
    </comment>
    <comment ref="W163" authorId="0">
      <text>
        <r>
          <rPr>
            <b/>
            <sz val="9"/>
            <color indexed="81"/>
            <rFont val="Tahoma"/>
            <family val="2"/>
          </rPr>
          <t>Windows User:</t>
        </r>
        <r>
          <rPr>
            <sz val="9"/>
            <color indexed="81"/>
            <rFont val="Tahoma"/>
            <family val="2"/>
          </rPr>
          <t xml:space="preserve">
12/11/2020
10059
</t>
        </r>
      </text>
    </comment>
    <comment ref="Y163" authorId="0">
      <text>
        <r>
          <rPr>
            <b/>
            <sz val="9"/>
            <color indexed="81"/>
            <rFont val="Tahoma"/>
            <family val="2"/>
          </rPr>
          <t>Windows User:</t>
        </r>
        <r>
          <rPr>
            <sz val="9"/>
            <color indexed="81"/>
            <rFont val="Tahoma"/>
            <family val="2"/>
          </rPr>
          <t xml:space="preserve">
13/12/2020
10060
O/fee=1,000/- due-7000/-
Dec/20</t>
        </r>
      </text>
    </comment>
    <comment ref="AA163" authorId="0">
      <text>
        <r>
          <rPr>
            <b/>
            <sz val="9"/>
            <color indexed="81"/>
            <rFont val="Tahoma"/>
            <family val="2"/>
          </rPr>
          <t>Windows User:</t>
        </r>
        <r>
          <rPr>
            <sz val="9"/>
            <color indexed="81"/>
            <rFont val="Tahoma"/>
            <family val="2"/>
          </rPr>
          <t xml:space="preserve">
30/01/21
10061
Janu/21</t>
        </r>
      </text>
    </comment>
    <comment ref="AK163" authorId="0">
      <text>
        <r>
          <rPr>
            <b/>
            <sz val="9"/>
            <color indexed="81"/>
            <rFont val="Tahoma"/>
            <family val="2"/>
          </rPr>
          <t>Windows User:</t>
        </r>
        <r>
          <rPr>
            <sz val="9"/>
            <color indexed="81"/>
            <rFont val="Tahoma"/>
            <family val="2"/>
          </rPr>
          <t xml:space="preserve">
06/06/21
10062
Feb/21
O/fee=3500
T=7840</t>
        </r>
      </text>
    </comment>
    <comment ref="G164" authorId="0">
      <text>
        <r>
          <rPr>
            <b/>
            <sz val="9"/>
            <color indexed="81"/>
            <rFont val="Tahoma"/>
            <family val="2"/>
          </rPr>
          <t>Windows User:</t>
        </r>
        <r>
          <rPr>
            <sz val="9"/>
            <color indexed="81"/>
            <rFont val="Tahoma"/>
            <family val="2"/>
          </rPr>
          <t xml:space="preserve">
Less-2,000/-</t>
        </r>
      </text>
    </comment>
    <comment ref="K164" authorId="0">
      <text>
        <r>
          <rPr>
            <b/>
            <sz val="9"/>
            <color indexed="81"/>
            <rFont val="Tahoma"/>
            <family val="2"/>
          </rPr>
          <t>Windows User:</t>
        </r>
        <r>
          <rPr>
            <sz val="9"/>
            <color indexed="81"/>
            <rFont val="Tahoma"/>
            <family val="2"/>
          </rPr>
          <t xml:space="preserve">
14/09/2020
7,500/-</t>
        </r>
      </text>
    </comment>
    <comment ref="M164" authorId="0">
      <text>
        <r>
          <rPr>
            <b/>
            <sz val="9"/>
            <color indexed="81"/>
            <rFont val="Tahoma"/>
            <family val="2"/>
          </rPr>
          <t>Windows User:</t>
        </r>
        <r>
          <rPr>
            <sz val="9"/>
            <color indexed="81"/>
            <rFont val="Tahoma"/>
            <family val="2"/>
          </rPr>
          <t xml:space="preserve">
14/09/2020
7,500/-</t>
        </r>
      </text>
    </comment>
    <comment ref="O164" authorId="0">
      <text>
        <r>
          <rPr>
            <b/>
            <sz val="9"/>
            <color indexed="81"/>
            <rFont val="Tahoma"/>
            <family val="2"/>
          </rPr>
          <t>Windows User:</t>
        </r>
        <r>
          <rPr>
            <sz val="9"/>
            <color indexed="81"/>
            <rFont val="Tahoma"/>
            <family val="2"/>
          </rPr>
          <t xml:space="preserve">
14/09/2020
7,500/-</t>
        </r>
      </text>
    </comment>
    <comment ref="Q164" authorId="0">
      <text>
        <r>
          <rPr>
            <b/>
            <sz val="9"/>
            <color indexed="81"/>
            <rFont val="Tahoma"/>
            <family val="2"/>
          </rPr>
          <t>Windows User:</t>
        </r>
        <r>
          <rPr>
            <sz val="9"/>
            <color indexed="81"/>
            <rFont val="Tahoma"/>
            <family val="2"/>
          </rPr>
          <t xml:space="preserve">
27.10.2020
482
Oct/20 (Less=30%)
Others fee=8,000/-</t>
        </r>
      </text>
    </comment>
    <comment ref="T164" authorId="0">
      <text>
        <r>
          <rPr>
            <b/>
            <sz val="9"/>
            <color indexed="81"/>
            <rFont val="Tahoma"/>
            <family val="2"/>
          </rPr>
          <t>Windows User:</t>
        </r>
        <r>
          <rPr>
            <sz val="9"/>
            <color indexed="81"/>
            <rFont val="Tahoma"/>
            <family val="2"/>
          </rPr>
          <t xml:space="preserve">
Less 30% in Tuition fee for Oct/20.</t>
        </r>
      </text>
    </comment>
    <comment ref="U164" authorId="0">
      <text>
        <r>
          <rPr>
            <b/>
            <sz val="9"/>
            <color indexed="81"/>
            <rFont val="Tahoma"/>
            <family val="2"/>
          </rPr>
          <t>Windows User:</t>
        </r>
        <r>
          <rPr>
            <sz val="9"/>
            <color indexed="81"/>
            <rFont val="Tahoma"/>
            <family val="2"/>
          </rPr>
          <t xml:space="preserve">
27.10.2020
482
Oct/20 (Less=30%)
Others fee=8,000/-</t>
        </r>
      </text>
    </comment>
    <comment ref="V164" authorId="0">
      <text>
        <r>
          <rPr>
            <b/>
            <sz val="9"/>
            <color indexed="81"/>
            <rFont val="Tahoma"/>
            <family val="2"/>
          </rPr>
          <t>Windows User:</t>
        </r>
        <r>
          <rPr>
            <sz val="9"/>
            <color indexed="81"/>
            <rFont val="Tahoma"/>
            <family val="2"/>
          </rPr>
          <t xml:space="preserve">
Less 30% in Tuition fee for Oct/20.</t>
        </r>
      </text>
    </comment>
    <comment ref="W164" authorId="0">
      <text>
        <r>
          <rPr>
            <b/>
            <sz val="9"/>
            <color indexed="81"/>
            <rFont val="Tahoma"/>
            <family val="2"/>
          </rPr>
          <t>Windows User:</t>
        </r>
        <r>
          <rPr>
            <sz val="9"/>
            <color indexed="81"/>
            <rFont val="Tahoma"/>
            <family val="2"/>
          </rPr>
          <t xml:space="preserve">
25/01/21
483
Nov to Janu/21
Paid in janu/21</t>
        </r>
      </text>
    </comment>
    <comment ref="Y164" authorId="0">
      <text>
        <r>
          <rPr>
            <b/>
            <sz val="9"/>
            <color indexed="81"/>
            <rFont val="Tahoma"/>
            <family val="2"/>
          </rPr>
          <t>Windows User:</t>
        </r>
        <r>
          <rPr>
            <sz val="9"/>
            <color indexed="81"/>
            <rFont val="Tahoma"/>
            <family val="2"/>
          </rPr>
          <t xml:space="preserve">
25/01/21
483
Nov to Janu/21
Paid in janu/21</t>
        </r>
      </text>
    </comment>
    <comment ref="AA164" authorId="0">
      <text>
        <r>
          <rPr>
            <b/>
            <sz val="9"/>
            <color indexed="81"/>
            <rFont val="Tahoma"/>
            <family val="2"/>
          </rPr>
          <t>Windows User:</t>
        </r>
        <r>
          <rPr>
            <sz val="9"/>
            <color indexed="81"/>
            <rFont val="Tahoma"/>
            <family val="2"/>
          </rPr>
          <t xml:space="preserve">
25/01/21
483
Nov to Janu/21
Paid in janu/21</t>
        </r>
      </text>
    </comment>
    <comment ref="AK164" authorId="0">
      <text>
        <r>
          <rPr>
            <b/>
            <sz val="9"/>
            <color indexed="81"/>
            <rFont val="Tahoma"/>
            <family val="2"/>
          </rPr>
          <t>Windows User:</t>
        </r>
        <r>
          <rPr>
            <sz val="9"/>
            <color indexed="81"/>
            <rFont val="Tahoma"/>
            <family val="2"/>
          </rPr>
          <t xml:space="preserve">
07/06/21
484
</t>
        </r>
      </text>
    </comment>
    <comment ref="K165" authorId="0">
      <text>
        <r>
          <rPr>
            <b/>
            <sz val="9"/>
            <color indexed="81"/>
            <rFont val="Tahoma"/>
            <family val="2"/>
          </rPr>
          <t>Windows User:</t>
        </r>
        <r>
          <rPr>
            <sz val="9"/>
            <color indexed="81"/>
            <rFont val="Tahoma"/>
            <family val="2"/>
          </rPr>
          <t xml:space="preserve">
14/09/2020
7,500/-</t>
        </r>
      </text>
    </comment>
    <comment ref="M165" authorId="0">
      <text>
        <r>
          <rPr>
            <b/>
            <sz val="9"/>
            <color indexed="81"/>
            <rFont val="Tahoma"/>
            <family val="2"/>
          </rPr>
          <t>Windows User:</t>
        </r>
        <r>
          <rPr>
            <sz val="9"/>
            <color indexed="81"/>
            <rFont val="Tahoma"/>
            <family val="2"/>
          </rPr>
          <t xml:space="preserve">
14/09/2020
7,500/-</t>
        </r>
      </text>
    </comment>
    <comment ref="O165" authorId="0">
      <text>
        <r>
          <rPr>
            <b/>
            <sz val="9"/>
            <color indexed="81"/>
            <rFont val="Tahoma"/>
            <family val="2"/>
          </rPr>
          <t>Windows User:</t>
        </r>
        <r>
          <rPr>
            <sz val="9"/>
            <color indexed="81"/>
            <rFont val="Tahoma"/>
            <family val="2"/>
          </rPr>
          <t xml:space="preserve">
14/09/2020
7,500/-</t>
        </r>
      </text>
    </comment>
    <comment ref="Q165" authorId="0">
      <text>
        <r>
          <rPr>
            <b/>
            <sz val="9"/>
            <color indexed="81"/>
            <rFont val="Tahoma"/>
            <family val="2"/>
          </rPr>
          <t>Windows User:</t>
        </r>
        <r>
          <rPr>
            <sz val="9"/>
            <color indexed="81"/>
            <rFont val="Tahoma"/>
            <family val="2"/>
          </rPr>
          <t xml:space="preserve">
29/11/2020
By bkash
C=17420/-
O/fee
Oct + Nov/20
Paid in Nov/20</t>
        </r>
      </text>
    </comment>
    <comment ref="T165" authorId="0">
      <text>
        <r>
          <rPr>
            <b/>
            <sz val="9"/>
            <color indexed="81"/>
            <rFont val="Tahoma"/>
            <family val="2"/>
          </rPr>
          <t>Windows User:</t>
        </r>
        <r>
          <rPr>
            <sz val="9"/>
            <color indexed="81"/>
            <rFont val="Tahoma"/>
            <family val="2"/>
          </rPr>
          <t xml:space="preserve">
Less 30% in Tuition fee for Oct/20.</t>
        </r>
      </text>
    </comment>
    <comment ref="U165" authorId="0">
      <text>
        <r>
          <rPr>
            <b/>
            <sz val="9"/>
            <color indexed="81"/>
            <rFont val="Tahoma"/>
            <family val="2"/>
          </rPr>
          <t>Windows User:</t>
        </r>
        <r>
          <rPr>
            <sz val="9"/>
            <color indexed="81"/>
            <rFont val="Tahoma"/>
            <family val="2"/>
          </rPr>
          <t xml:space="preserve">
29/11/2020
By bkash
C=17420/-
O/fee
Oct + Nov/20
Paid in Nov/20</t>
        </r>
      </text>
    </comment>
    <comment ref="V165" authorId="0">
      <text>
        <r>
          <rPr>
            <b/>
            <sz val="9"/>
            <color indexed="81"/>
            <rFont val="Tahoma"/>
            <family val="2"/>
          </rPr>
          <t>Windows User:</t>
        </r>
        <r>
          <rPr>
            <sz val="9"/>
            <color indexed="81"/>
            <rFont val="Tahoma"/>
            <family val="2"/>
          </rPr>
          <t xml:space="preserve">
Less 30% in Tuition fee for Oct/20.</t>
        </r>
      </text>
    </comment>
    <comment ref="W165" authorId="0">
      <text>
        <r>
          <rPr>
            <b/>
            <sz val="9"/>
            <color indexed="81"/>
            <rFont val="Tahoma"/>
            <family val="2"/>
          </rPr>
          <t>Windows User:</t>
        </r>
        <r>
          <rPr>
            <sz val="9"/>
            <color indexed="81"/>
            <rFont val="Tahoma"/>
            <family val="2"/>
          </rPr>
          <t xml:space="preserve">
29/11/2020
By bkash
C=17420/-
O/fee
Oct + Nov/20</t>
        </r>
      </text>
    </comment>
    <comment ref="Y165" authorId="0">
      <text>
        <r>
          <rPr>
            <b/>
            <sz val="9"/>
            <color indexed="81"/>
            <rFont val="Tahoma"/>
            <family val="2"/>
          </rPr>
          <t>Windows User:</t>
        </r>
        <r>
          <rPr>
            <sz val="9"/>
            <color indexed="81"/>
            <rFont val="Tahoma"/>
            <family val="2"/>
          </rPr>
          <t xml:space="preserve">
27/01/21
507
Dec + Janu/21
Paid in janu/21</t>
        </r>
      </text>
    </comment>
    <comment ref="AA165" authorId="0">
      <text>
        <r>
          <rPr>
            <b/>
            <sz val="9"/>
            <color indexed="81"/>
            <rFont val="Tahoma"/>
            <family val="2"/>
          </rPr>
          <t>Windows User:</t>
        </r>
        <r>
          <rPr>
            <sz val="9"/>
            <color indexed="81"/>
            <rFont val="Tahoma"/>
            <family val="2"/>
          </rPr>
          <t xml:space="preserve">
27/01/21
507
Dec + Janu/21
Paid in janu/21</t>
        </r>
      </text>
    </comment>
    <comment ref="G166" authorId="0">
      <text>
        <r>
          <rPr>
            <b/>
            <sz val="9"/>
            <color indexed="81"/>
            <rFont val="Tahoma"/>
            <family val="2"/>
          </rPr>
          <t>Windows User:</t>
        </r>
        <r>
          <rPr>
            <sz val="9"/>
            <color indexed="81"/>
            <rFont val="Tahoma"/>
            <family val="2"/>
          </rPr>
          <t xml:space="preserve">
Less-3,300/-</t>
        </r>
      </text>
    </comment>
    <comment ref="K166" authorId="0">
      <text>
        <r>
          <rPr>
            <b/>
            <sz val="9"/>
            <color indexed="81"/>
            <rFont val="Tahoma"/>
            <family val="2"/>
          </rPr>
          <t>Windows User:</t>
        </r>
        <r>
          <rPr>
            <sz val="9"/>
            <color indexed="81"/>
            <rFont val="Tahoma"/>
            <family val="2"/>
          </rPr>
          <t xml:space="preserve">
14/09/2020
7,500/-</t>
        </r>
      </text>
    </comment>
    <comment ref="M166" authorId="0">
      <text>
        <r>
          <rPr>
            <b/>
            <sz val="9"/>
            <color indexed="81"/>
            <rFont val="Tahoma"/>
            <family val="2"/>
          </rPr>
          <t>Windows User:</t>
        </r>
        <r>
          <rPr>
            <sz val="9"/>
            <color indexed="81"/>
            <rFont val="Tahoma"/>
            <family val="2"/>
          </rPr>
          <t xml:space="preserve">
14/09/2020
7,500/-</t>
        </r>
      </text>
    </comment>
    <comment ref="O166" authorId="0">
      <text>
        <r>
          <rPr>
            <b/>
            <sz val="9"/>
            <color indexed="81"/>
            <rFont val="Tahoma"/>
            <family val="2"/>
          </rPr>
          <t>Windows User:</t>
        </r>
        <r>
          <rPr>
            <sz val="9"/>
            <color indexed="81"/>
            <rFont val="Tahoma"/>
            <family val="2"/>
          </rPr>
          <t xml:space="preserve">
14/09/2020
7,500/-</t>
        </r>
      </text>
    </comment>
    <comment ref="Q166" authorId="0">
      <text>
        <r>
          <rPr>
            <b/>
            <sz val="9"/>
            <color indexed="81"/>
            <rFont val="Tahoma"/>
            <family val="2"/>
          </rPr>
          <t>Windows User:</t>
        </r>
        <r>
          <rPr>
            <sz val="9"/>
            <color indexed="81"/>
            <rFont val="Tahoma"/>
            <family val="2"/>
          </rPr>
          <t xml:space="preserve">
30/01/21
579
O/fee=8000
Nov + Dec/20
Paid in janu/21</t>
        </r>
      </text>
    </comment>
    <comment ref="T166" authorId="0">
      <text>
        <r>
          <rPr>
            <b/>
            <sz val="9"/>
            <color indexed="81"/>
            <rFont val="Tahoma"/>
            <family val="2"/>
          </rPr>
          <t>Windows User:</t>
        </r>
        <r>
          <rPr>
            <sz val="9"/>
            <color indexed="81"/>
            <rFont val="Tahoma"/>
            <family val="2"/>
          </rPr>
          <t xml:space="preserve">
Less 30% in Tuition fee for Oct/20.</t>
        </r>
      </text>
    </comment>
    <comment ref="U166" authorId="0">
      <text>
        <r>
          <rPr>
            <b/>
            <sz val="9"/>
            <color indexed="81"/>
            <rFont val="Tahoma"/>
            <family val="2"/>
          </rPr>
          <t>Windows User:</t>
        </r>
        <r>
          <rPr>
            <sz val="9"/>
            <color indexed="81"/>
            <rFont val="Tahoma"/>
            <family val="2"/>
          </rPr>
          <t xml:space="preserve">
15.10.2020
578
Oct/20 Less=30%
Others fee due by P.sir</t>
        </r>
      </text>
    </comment>
    <comment ref="V166" authorId="0">
      <text>
        <r>
          <rPr>
            <b/>
            <sz val="9"/>
            <color indexed="81"/>
            <rFont val="Tahoma"/>
            <family val="2"/>
          </rPr>
          <t>Windows User:</t>
        </r>
        <r>
          <rPr>
            <sz val="9"/>
            <color indexed="81"/>
            <rFont val="Tahoma"/>
            <family val="2"/>
          </rPr>
          <t xml:space="preserve">
Less 30% in Tuition fee for Oct/20.</t>
        </r>
      </text>
    </comment>
    <comment ref="W166" authorId="0">
      <text>
        <r>
          <rPr>
            <b/>
            <sz val="9"/>
            <color indexed="81"/>
            <rFont val="Tahoma"/>
            <family val="2"/>
          </rPr>
          <t>Windows User:</t>
        </r>
        <r>
          <rPr>
            <sz val="9"/>
            <color indexed="81"/>
            <rFont val="Tahoma"/>
            <family val="2"/>
          </rPr>
          <t xml:space="preserve">
30/01/21
579
O/fee=8000
Nov + Dec/20
Paid in janu/21</t>
        </r>
      </text>
    </comment>
    <comment ref="Y166" authorId="0">
      <text>
        <r>
          <rPr>
            <b/>
            <sz val="9"/>
            <color indexed="81"/>
            <rFont val="Tahoma"/>
            <family val="2"/>
          </rPr>
          <t>Windows User:</t>
        </r>
        <r>
          <rPr>
            <sz val="9"/>
            <color indexed="81"/>
            <rFont val="Tahoma"/>
            <family val="2"/>
          </rPr>
          <t xml:space="preserve">
30/01/21
579
O/fee=8000
Nov + Dec/20
Paid in janu/21</t>
        </r>
      </text>
    </comment>
    <comment ref="AA166" authorId="0">
      <text>
        <r>
          <rPr>
            <b/>
            <sz val="9"/>
            <color indexed="81"/>
            <rFont val="Tahoma"/>
            <family val="2"/>
          </rPr>
          <t>Windows User:</t>
        </r>
        <r>
          <rPr>
            <sz val="9"/>
            <color indexed="81"/>
            <rFont val="Tahoma"/>
            <family val="2"/>
          </rPr>
          <t xml:space="preserve">
30/01/21
579
O/fee=8000
Nov + Dec/20
Paid in janu/21</t>
        </r>
      </text>
    </comment>
    <comment ref="AK166" authorId="0">
      <text>
        <r>
          <rPr>
            <b/>
            <sz val="9"/>
            <color indexed="81"/>
            <rFont val="Tahoma"/>
            <family val="2"/>
          </rPr>
          <t>Windows User:</t>
        </r>
        <r>
          <rPr>
            <sz val="9"/>
            <color indexed="81"/>
            <rFont val="Tahoma"/>
            <family val="2"/>
          </rPr>
          <t xml:space="preserve">
07/06/21
580</t>
        </r>
      </text>
    </comment>
    <comment ref="G167" authorId="0">
      <text>
        <r>
          <rPr>
            <b/>
            <sz val="9"/>
            <color indexed="81"/>
            <rFont val="Tahoma"/>
            <family val="2"/>
          </rPr>
          <t>Windows User:</t>
        </r>
        <r>
          <rPr>
            <sz val="9"/>
            <color indexed="81"/>
            <rFont val="Tahoma"/>
            <family val="2"/>
          </rPr>
          <t xml:space="preserve">
Board Notice on 12.10.2020</t>
        </r>
      </text>
    </comment>
    <comment ref="K167" authorId="0">
      <text>
        <r>
          <rPr>
            <b/>
            <sz val="9"/>
            <color indexed="81"/>
            <rFont val="Tahoma"/>
            <family val="2"/>
          </rPr>
          <t>Windows User:</t>
        </r>
        <r>
          <rPr>
            <sz val="9"/>
            <color indexed="81"/>
            <rFont val="Tahoma"/>
            <family val="2"/>
          </rPr>
          <t xml:space="preserve">
14/09/2020
7,500/-</t>
        </r>
      </text>
    </comment>
    <comment ref="M167" authorId="0">
      <text>
        <r>
          <rPr>
            <b/>
            <sz val="9"/>
            <color indexed="81"/>
            <rFont val="Tahoma"/>
            <family val="2"/>
          </rPr>
          <t>Windows User:</t>
        </r>
        <r>
          <rPr>
            <sz val="9"/>
            <color indexed="81"/>
            <rFont val="Tahoma"/>
            <family val="2"/>
          </rPr>
          <t xml:space="preserve">
14/09/2020
7,500/-</t>
        </r>
      </text>
    </comment>
    <comment ref="O167" authorId="0">
      <text>
        <r>
          <rPr>
            <b/>
            <sz val="9"/>
            <color indexed="81"/>
            <rFont val="Tahoma"/>
            <family val="2"/>
          </rPr>
          <t>Windows User:</t>
        </r>
        <r>
          <rPr>
            <sz val="9"/>
            <color indexed="81"/>
            <rFont val="Tahoma"/>
            <family val="2"/>
          </rPr>
          <t xml:space="preserve">
14/09/2020
7,500/-</t>
        </r>
      </text>
    </comment>
    <comment ref="T167" authorId="0">
      <text>
        <r>
          <rPr>
            <b/>
            <sz val="9"/>
            <color indexed="81"/>
            <rFont val="Tahoma"/>
            <family val="2"/>
          </rPr>
          <t>Windows User:</t>
        </r>
        <r>
          <rPr>
            <sz val="9"/>
            <color indexed="81"/>
            <rFont val="Tahoma"/>
            <family val="2"/>
          </rPr>
          <t xml:space="preserve">
Less 30% in Tuition fee for Oct/20.</t>
        </r>
      </text>
    </comment>
    <comment ref="V167" authorId="0">
      <text>
        <r>
          <rPr>
            <b/>
            <sz val="9"/>
            <color indexed="81"/>
            <rFont val="Tahoma"/>
            <family val="2"/>
          </rPr>
          <t>Windows User:</t>
        </r>
        <r>
          <rPr>
            <sz val="9"/>
            <color indexed="81"/>
            <rFont val="Tahoma"/>
            <family val="2"/>
          </rPr>
          <t xml:space="preserve">
Less 30% in Tuition fee for Oct/20.</t>
        </r>
      </text>
    </comment>
    <comment ref="K168" authorId="0">
      <text>
        <r>
          <rPr>
            <b/>
            <sz val="9"/>
            <color indexed="81"/>
            <rFont val="Tahoma"/>
            <family val="2"/>
          </rPr>
          <t>Windows User:</t>
        </r>
        <r>
          <rPr>
            <sz val="9"/>
            <color indexed="81"/>
            <rFont val="Tahoma"/>
            <family val="2"/>
          </rPr>
          <t xml:space="preserve">
14/09/2020
7,500/-</t>
        </r>
      </text>
    </comment>
    <comment ref="M168" authorId="0">
      <text>
        <r>
          <rPr>
            <b/>
            <sz val="9"/>
            <color indexed="81"/>
            <rFont val="Tahoma"/>
            <family val="2"/>
          </rPr>
          <t>Windows User:</t>
        </r>
        <r>
          <rPr>
            <sz val="9"/>
            <color indexed="81"/>
            <rFont val="Tahoma"/>
            <family val="2"/>
          </rPr>
          <t xml:space="preserve">
14/09/2020
7,500/-</t>
        </r>
      </text>
    </comment>
    <comment ref="O168" authorId="0">
      <text>
        <r>
          <rPr>
            <b/>
            <sz val="9"/>
            <color indexed="81"/>
            <rFont val="Tahoma"/>
            <family val="2"/>
          </rPr>
          <t>Windows User:</t>
        </r>
        <r>
          <rPr>
            <sz val="9"/>
            <color indexed="81"/>
            <rFont val="Tahoma"/>
            <family val="2"/>
          </rPr>
          <t xml:space="preserve">
14/09/2020
7,500/-</t>
        </r>
      </text>
    </comment>
    <comment ref="Q168" authorId="0">
      <text>
        <r>
          <rPr>
            <b/>
            <sz val="9"/>
            <color indexed="81"/>
            <rFont val="Tahoma"/>
            <family val="2"/>
          </rPr>
          <t>Windows User:</t>
        </r>
        <r>
          <rPr>
            <sz val="9"/>
            <color indexed="81"/>
            <rFont val="Tahoma"/>
            <family val="2"/>
          </rPr>
          <t xml:space="preserve">
30/01/21
6282
O/fee=8000
Oct to Janu/21
paid in  Janu/21</t>
        </r>
      </text>
    </comment>
    <comment ref="T168" authorId="0">
      <text>
        <r>
          <rPr>
            <b/>
            <sz val="9"/>
            <color indexed="81"/>
            <rFont val="Tahoma"/>
            <family val="2"/>
          </rPr>
          <t>Windows User:</t>
        </r>
        <r>
          <rPr>
            <sz val="9"/>
            <color indexed="81"/>
            <rFont val="Tahoma"/>
            <family val="2"/>
          </rPr>
          <t xml:space="preserve">
Less 30% in Tuition fee for Oct/20.</t>
        </r>
      </text>
    </comment>
    <comment ref="U168" authorId="0">
      <text>
        <r>
          <rPr>
            <b/>
            <sz val="9"/>
            <color indexed="81"/>
            <rFont val="Tahoma"/>
            <family val="2"/>
          </rPr>
          <t>Windows User:</t>
        </r>
        <r>
          <rPr>
            <sz val="9"/>
            <color indexed="81"/>
            <rFont val="Tahoma"/>
            <family val="2"/>
          </rPr>
          <t xml:space="preserve">
30/01/21
6282
O/fee=8000
Oct to Janu/21
paid in  Janu/21</t>
        </r>
      </text>
    </comment>
    <comment ref="V168" authorId="0">
      <text>
        <r>
          <rPr>
            <b/>
            <sz val="9"/>
            <color indexed="81"/>
            <rFont val="Tahoma"/>
            <family val="2"/>
          </rPr>
          <t>Windows User:</t>
        </r>
        <r>
          <rPr>
            <sz val="9"/>
            <color indexed="81"/>
            <rFont val="Tahoma"/>
            <family val="2"/>
          </rPr>
          <t xml:space="preserve">
Less 30% in Tuition fee for Oct/20.</t>
        </r>
      </text>
    </comment>
    <comment ref="W168" authorId="0">
      <text>
        <r>
          <rPr>
            <b/>
            <sz val="9"/>
            <color indexed="81"/>
            <rFont val="Tahoma"/>
            <family val="2"/>
          </rPr>
          <t>Windows User:</t>
        </r>
        <r>
          <rPr>
            <sz val="9"/>
            <color indexed="81"/>
            <rFont val="Tahoma"/>
            <family val="2"/>
          </rPr>
          <t xml:space="preserve">
30/01/21
6282
O/fee=8000
Oct to Janu/21
paid in  Janu/21</t>
        </r>
      </text>
    </comment>
    <comment ref="Y168" authorId="0">
      <text>
        <r>
          <rPr>
            <b/>
            <sz val="9"/>
            <color indexed="81"/>
            <rFont val="Tahoma"/>
            <family val="2"/>
          </rPr>
          <t>Windows User:</t>
        </r>
        <r>
          <rPr>
            <sz val="9"/>
            <color indexed="81"/>
            <rFont val="Tahoma"/>
            <family val="2"/>
          </rPr>
          <t xml:space="preserve">
30/01/21
6282
O/fee=8000
Oct to Janu/21
paid in  Janu/21</t>
        </r>
      </text>
    </comment>
    <comment ref="AA168" authorId="0">
      <text>
        <r>
          <rPr>
            <b/>
            <sz val="9"/>
            <color indexed="81"/>
            <rFont val="Tahoma"/>
            <family val="2"/>
          </rPr>
          <t>Windows User:</t>
        </r>
        <r>
          <rPr>
            <sz val="9"/>
            <color indexed="81"/>
            <rFont val="Tahoma"/>
            <family val="2"/>
          </rPr>
          <t xml:space="preserve">
30/01/21
6282
O/fee=8000
Oct to Janu/21
paid in  Janu/21</t>
        </r>
      </text>
    </comment>
    <comment ref="K169" authorId="0">
      <text>
        <r>
          <rPr>
            <b/>
            <sz val="9"/>
            <color indexed="81"/>
            <rFont val="Tahoma"/>
            <family val="2"/>
          </rPr>
          <t>Windows User:</t>
        </r>
        <r>
          <rPr>
            <sz val="9"/>
            <color indexed="81"/>
            <rFont val="Tahoma"/>
            <family val="2"/>
          </rPr>
          <t xml:space="preserve">
14/09/2020
7,500/-</t>
        </r>
      </text>
    </comment>
    <comment ref="M169" authorId="0">
      <text>
        <r>
          <rPr>
            <b/>
            <sz val="9"/>
            <color indexed="81"/>
            <rFont val="Tahoma"/>
            <family val="2"/>
          </rPr>
          <t>Windows User:</t>
        </r>
        <r>
          <rPr>
            <sz val="9"/>
            <color indexed="81"/>
            <rFont val="Tahoma"/>
            <family val="2"/>
          </rPr>
          <t xml:space="preserve">
14/09/2020
7,500/-</t>
        </r>
      </text>
    </comment>
    <comment ref="O169" authorId="0">
      <text>
        <r>
          <rPr>
            <b/>
            <sz val="9"/>
            <color indexed="81"/>
            <rFont val="Tahoma"/>
            <family val="2"/>
          </rPr>
          <t>Windows User:</t>
        </r>
        <r>
          <rPr>
            <sz val="9"/>
            <color indexed="81"/>
            <rFont val="Tahoma"/>
            <family val="2"/>
          </rPr>
          <t xml:space="preserve">
14/09/2020
7,500/-</t>
        </r>
      </text>
    </comment>
    <comment ref="Q169" authorId="0">
      <text>
        <r>
          <rPr>
            <b/>
            <sz val="9"/>
            <color indexed="81"/>
            <rFont val="Tahoma"/>
            <family val="2"/>
          </rPr>
          <t>Windows User:</t>
        </r>
        <r>
          <rPr>
            <sz val="9"/>
            <color indexed="81"/>
            <rFont val="Tahoma"/>
            <family val="2"/>
          </rPr>
          <t xml:space="preserve">
30/01/21
6430
O/fee=8000
Oct to Janu/21
paid in  Janu/21</t>
        </r>
      </text>
    </comment>
    <comment ref="T169" authorId="0">
      <text>
        <r>
          <rPr>
            <b/>
            <sz val="9"/>
            <color indexed="81"/>
            <rFont val="Tahoma"/>
            <family val="2"/>
          </rPr>
          <t>Windows User:</t>
        </r>
        <r>
          <rPr>
            <sz val="9"/>
            <color indexed="81"/>
            <rFont val="Tahoma"/>
            <family val="2"/>
          </rPr>
          <t xml:space="preserve">
Less 30% in Tuition fee for Oct/20.</t>
        </r>
      </text>
    </comment>
    <comment ref="U169" authorId="0">
      <text>
        <r>
          <rPr>
            <b/>
            <sz val="9"/>
            <color indexed="81"/>
            <rFont val="Tahoma"/>
            <family val="2"/>
          </rPr>
          <t>Windows User:</t>
        </r>
        <r>
          <rPr>
            <sz val="9"/>
            <color indexed="81"/>
            <rFont val="Tahoma"/>
            <family val="2"/>
          </rPr>
          <t xml:space="preserve">
30/01/21
6430
O/fee=8000
Oct to Janu/21
paid in  Janu/21</t>
        </r>
      </text>
    </comment>
    <comment ref="V169" authorId="0">
      <text>
        <r>
          <rPr>
            <b/>
            <sz val="9"/>
            <color indexed="81"/>
            <rFont val="Tahoma"/>
            <family val="2"/>
          </rPr>
          <t>Windows User:</t>
        </r>
        <r>
          <rPr>
            <sz val="9"/>
            <color indexed="81"/>
            <rFont val="Tahoma"/>
            <family val="2"/>
          </rPr>
          <t xml:space="preserve">
Less 30% in Tuition fee for Oct/20.</t>
        </r>
      </text>
    </comment>
    <comment ref="W169" authorId="0">
      <text>
        <r>
          <rPr>
            <b/>
            <sz val="9"/>
            <color indexed="81"/>
            <rFont val="Tahoma"/>
            <family val="2"/>
          </rPr>
          <t>Windows User:</t>
        </r>
        <r>
          <rPr>
            <sz val="9"/>
            <color indexed="81"/>
            <rFont val="Tahoma"/>
            <family val="2"/>
          </rPr>
          <t xml:space="preserve">
30/01/21
6430
O/fee=8000
Oct to Janu/21
paid in  Janu/21</t>
        </r>
      </text>
    </comment>
    <comment ref="Y169" authorId="0">
      <text>
        <r>
          <rPr>
            <b/>
            <sz val="9"/>
            <color indexed="81"/>
            <rFont val="Tahoma"/>
            <family val="2"/>
          </rPr>
          <t>Windows User:</t>
        </r>
        <r>
          <rPr>
            <sz val="9"/>
            <color indexed="81"/>
            <rFont val="Tahoma"/>
            <family val="2"/>
          </rPr>
          <t xml:space="preserve">
30/01/21
6430
O/fee=8000
Oct to Janu/21
paid in  Janu/21</t>
        </r>
      </text>
    </comment>
    <comment ref="AA169" authorId="0">
      <text>
        <r>
          <rPr>
            <b/>
            <sz val="9"/>
            <color indexed="81"/>
            <rFont val="Tahoma"/>
            <family val="2"/>
          </rPr>
          <t>Windows User:</t>
        </r>
        <r>
          <rPr>
            <sz val="9"/>
            <color indexed="81"/>
            <rFont val="Tahoma"/>
            <family val="2"/>
          </rPr>
          <t xml:space="preserve">
30/01/21
6430
O/fee=8000
Oct to Janu/21
paid in  Janu/21</t>
        </r>
      </text>
    </comment>
    <comment ref="K170" authorId="0">
      <text>
        <r>
          <rPr>
            <b/>
            <sz val="9"/>
            <color indexed="81"/>
            <rFont val="Tahoma"/>
            <family val="2"/>
          </rPr>
          <t>Windows User:</t>
        </r>
        <r>
          <rPr>
            <sz val="9"/>
            <color indexed="81"/>
            <rFont val="Tahoma"/>
            <family val="2"/>
          </rPr>
          <t xml:space="preserve">
14/09/2020
7,500/-</t>
        </r>
      </text>
    </comment>
    <comment ref="M170" authorId="0">
      <text>
        <r>
          <rPr>
            <b/>
            <sz val="9"/>
            <color indexed="81"/>
            <rFont val="Tahoma"/>
            <family val="2"/>
          </rPr>
          <t>Windows User:</t>
        </r>
        <r>
          <rPr>
            <sz val="9"/>
            <color indexed="81"/>
            <rFont val="Tahoma"/>
            <family val="2"/>
          </rPr>
          <t xml:space="preserve">
14/09/2020
7,500/-</t>
        </r>
      </text>
    </comment>
    <comment ref="O170" authorId="0">
      <text>
        <r>
          <rPr>
            <b/>
            <sz val="9"/>
            <color indexed="81"/>
            <rFont val="Tahoma"/>
            <family val="2"/>
          </rPr>
          <t>Windows User:</t>
        </r>
        <r>
          <rPr>
            <sz val="9"/>
            <color indexed="81"/>
            <rFont val="Tahoma"/>
            <family val="2"/>
          </rPr>
          <t xml:space="preserve">
14/09/2020
7,500/-</t>
        </r>
      </text>
    </comment>
    <comment ref="Q170" authorId="0">
      <text>
        <r>
          <rPr>
            <b/>
            <sz val="9"/>
            <color indexed="81"/>
            <rFont val="Tahoma"/>
            <family val="2"/>
          </rPr>
          <t>Windows User:</t>
        </r>
        <r>
          <rPr>
            <sz val="9"/>
            <color indexed="81"/>
            <rFont val="Tahoma"/>
            <family val="2"/>
          </rPr>
          <t xml:space="preserve">
18/11/2020
7199
O/fee=8000/- With
Paid in Nov/20</t>
        </r>
      </text>
    </comment>
    <comment ref="T170" authorId="0">
      <text>
        <r>
          <rPr>
            <b/>
            <sz val="9"/>
            <color indexed="81"/>
            <rFont val="Tahoma"/>
            <family val="2"/>
          </rPr>
          <t>Windows User:</t>
        </r>
        <r>
          <rPr>
            <sz val="9"/>
            <color indexed="81"/>
            <rFont val="Tahoma"/>
            <family val="2"/>
          </rPr>
          <t xml:space="preserve">
Less 30% in Tuition fee for Oct/20.</t>
        </r>
      </text>
    </comment>
    <comment ref="U170" authorId="1">
      <text>
        <r>
          <rPr>
            <b/>
            <sz val="9"/>
            <color indexed="81"/>
            <rFont val="Tahoma"/>
            <family val="2"/>
          </rPr>
          <t>hp:</t>
        </r>
        <r>
          <rPr>
            <sz val="9"/>
            <color indexed="81"/>
            <rFont val="Tahoma"/>
            <family val="2"/>
          </rPr>
          <t xml:space="preserve">
18.10.2020
7198
Oct/20
Less=30%</t>
        </r>
      </text>
    </comment>
    <comment ref="V170" authorId="0">
      <text>
        <r>
          <rPr>
            <b/>
            <sz val="9"/>
            <color indexed="81"/>
            <rFont val="Tahoma"/>
            <family val="2"/>
          </rPr>
          <t>Windows User:</t>
        </r>
        <r>
          <rPr>
            <sz val="9"/>
            <color indexed="81"/>
            <rFont val="Tahoma"/>
            <family val="2"/>
          </rPr>
          <t xml:space="preserve">
Less 30% in Tuition fee for Oct/20.</t>
        </r>
      </text>
    </comment>
    <comment ref="W170" authorId="0">
      <text>
        <r>
          <rPr>
            <b/>
            <sz val="9"/>
            <color indexed="81"/>
            <rFont val="Tahoma"/>
            <family val="2"/>
          </rPr>
          <t>Windows User:</t>
        </r>
        <r>
          <rPr>
            <sz val="9"/>
            <color indexed="81"/>
            <rFont val="Tahoma"/>
            <family val="2"/>
          </rPr>
          <t xml:space="preserve">
18/11/2020
7199
O/fee=8000/- With</t>
        </r>
      </text>
    </comment>
    <comment ref="Y170" authorId="0">
      <text>
        <r>
          <rPr>
            <b/>
            <sz val="9"/>
            <color indexed="81"/>
            <rFont val="Tahoma"/>
            <family val="2"/>
          </rPr>
          <t>Windows User:</t>
        </r>
        <r>
          <rPr>
            <sz val="9"/>
            <color indexed="81"/>
            <rFont val="Tahoma"/>
            <family val="2"/>
          </rPr>
          <t xml:space="preserve">
23/12/2020
40679
</t>
        </r>
      </text>
    </comment>
    <comment ref="AA170" authorId="0">
      <text>
        <r>
          <rPr>
            <b/>
            <sz val="9"/>
            <color indexed="81"/>
            <rFont val="Tahoma"/>
            <family val="2"/>
          </rPr>
          <t>Windows User:</t>
        </r>
        <r>
          <rPr>
            <sz val="9"/>
            <color indexed="81"/>
            <rFont val="Tahoma"/>
            <family val="2"/>
          </rPr>
          <t xml:space="preserve">
24/01/2021
7200</t>
        </r>
      </text>
    </comment>
    <comment ref="AC170" authorId="0">
      <text>
        <r>
          <rPr>
            <b/>
            <sz val="9"/>
            <color indexed="81"/>
            <rFont val="Tahoma"/>
            <family val="2"/>
          </rPr>
          <t xml:space="preserve">Windows User:
</t>
        </r>
        <r>
          <rPr>
            <sz val="9"/>
            <color indexed="81"/>
            <rFont val="Tahoma"/>
            <family val="2"/>
          </rPr>
          <t>14/02/21</t>
        </r>
        <r>
          <rPr>
            <sz val="9"/>
            <color indexed="81"/>
            <rFont val="Tahoma"/>
            <family val="2"/>
          </rPr>
          <t xml:space="preserve">
7201
</t>
        </r>
      </text>
    </comment>
    <comment ref="AE170" authorId="0">
      <text>
        <r>
          <rPr>
            <b/>
            <sz val="9"/>
            <color indexed="81"/>
            <rFont val="Tahoma"/>
            <family val="2"/>
          </rPr>
          <t>Windows User:</t>
        </r>
        <r>
          <rPr>
            <sz val="9"/>
            <color indexed="81"/>
            <rFont val="Tahoma"/>
            <family val="2"/>
          </rPr>
          <t xml:space="preserve">
22/03/2021
7202
</t>
        </r>
      </text>
    </comment>
    <comment ref="AG170" authorId="0">
      <text>
        <r>
          <rPr>
            <b/>
            <sz val="9"/>
            <color indexed="81"/>
            <rFont val="Tahoma"/>
            <family val="2"/>
          </rPr>
          <t>Windows User:</t>
        </r>
        <r>
          <rPr>
            <sz val="9"/>
            <color indexed="81"/>
            <rFont val="Tahoma"/>
            <family val="2"/>
          </rPr>
          <t xml:space="preserve">
21/04/2021
7203</t>
        </r>
      </text>
    </comment>
    <comment ref="AK170" authorId="0">
      <text>
        <r>
          <rPr>
            <b/>
            <sz val="9"/>
            <color indexed="81"/>
            <rFont val="Tahoma"/>
            <family val="2"/>
          </rPr>
          <t>Windows User:</t>
        </r>
        <r>
          <rPr>
            <sz val="9"/>
            <color indexed="81"/>
            <rFont val="Tahoma"/>
            <family val="2"/>
          </rPr>
          <t xml:space="preserve">
03/06/21
7204
</t>
        </r>
      </text>
    </comment>
    <comment ref="K171" authorId="0">
      <text>
        <r>
          <rPr>
            <b/>
            <sz val="9"/>
            <color indexed="81"/>
            <rFont val="Tahoma"/>
            <family val="2"/>
          </rPr>
          <t>Windows User:</t>
        </r>
        <r>
          <rPr>
            <sz val="9"/>
            <color indexed="81"/>
            <rFont val="Tahoma"/>
            <family val="2"/>
          </rPr>
          <t xml:space="preserve">
14/09/2020
15,500/-</t>
        </r>
      </text>
    </comment>
    <comment ref="M171" authorId="0">
      <text>
        <r>
          <rPr>
            <b/>
            <sz val="9"/>
            <color indexed="81"/>
            <rFont val="Tahoma"/>
            <family val="2"/>
          </rPr>
          <t>Windows User:</t>
        </r>
        <r>
          <rPr>
            <sz val="9"/>
            <color indexed="81"/>
            <rFont val="Tahoma"/>
            <family val="2"/>
          </rPr>
          <t xml:space="preserve">
14/09/2020
15,500/-</t>
        </r>
      </text>
    </comment>
    <comment ref="O171" authorId="0">
      <text>
        <r>
          <rPr>
            <b/>
            <sz val="9"/>
            <color indexed="81"/>
            <rFont val="Tahoma"/>
            <family val="2"/>
          </rPr>
          <t>Windows User:</t>
        </r>
        <r>
          <rPr>
            <sz val="9"/>
            <color indexed="81"/>
            <rFont val="Tahoma"/>
            <family val="2"/>
          </rPr>
          <t xml:space="preserve">
14/09/2020
15,500/-</t>
        </r>
      </text>
    </comment>
    <comment ref="Q171" authorId="0">
      <text>
        <r>
          <rPr>
            <b/>
            <sz val="9"/>
            <color indexed="81"/>
            <rFont val="Tahoma"/>
            <family val="2"/>
          </rPr>
          <t>Windows User:</t>
        </r>
        <r>
          <rPr>
            <sz val="9"/>
            <color indexed="81"/>
            <rFont val="Tahoma"/>
            <family val="2"/>
          </rPr>
          <t xml:space="preserve">
14/09/2020
15,500/-</t>
        </r>
      </text>
    </comment>
    <comment ref="T171" authorId="0">
      <text>
        <r>
          <rPr>
            <b/>
            <sz val="9"/>
            <color indexed="81"/>
            <rFont val="Tahoma"/>
            <family val="2"/>
          </rPr>
          <t>Windows User:</t>
        </r>
        <r>
          <rPr>
            <sz val="9"/>
            <color indexed="81"/>
            <rFont val="Tahoma"/>
            <family val="2"/>
          </rPr>
          <t xml:space="preserve">
Less 30% in Tuition fee for Oct/20.</t>
        </r>
      </text>
    </comment>
    <comment ref="U171" authorId="0">
      <text>
        <r>
          <rPr>
            <b/>
            <sz val="9"/>
            <color indexed="81"/>
            <rFont val="Tahoma"/>
            <family val="2"/>
          </rPr>
          <t>Windows User:</t>
        </r>
        <r>
          <rPr>
            <sz val="9"/>
            <color indexed="81"/>
            <rFont val="Tahoma"/>
            <family val="2"/>
          </rPr>
          <t xml:space="preserve">
14.10.2020
7222
Oct/20 
(Less=30%)</t>
        </r>
      </text>
    </comment>
    <comment ref="V171" authorId="0">
      <text>
        <r>
          <rPr>
            <b/>
            <sz val="9"/>
            <color indexed="81"/>
            <rFont val="Tahoma"/>
            <family val="2"/>
          </rPr>
          <t>Windows User:</t>
        </r>
        <r>
          <rPr>
            <sz val="9"/>
            <color indexed="81"/>
            <rFont val="Tahoma"/>
            <family val="2"/>
          </rPr>
          <t xml:space="preserve">
Less 30% in Tuition fee for Oct/20.</t>
        </r>
      </text>
    </comment>
    <comment ref="W171" authorId="0">
      <text>
        <r>
          <rPr>
            <b/>
            <sz val="9"/>
            <color indexed="81"/>
            <rFont val="Tahoma"/>
            <family val="2"/>
          </rPr>
          <t>Windows User:</t>
        </r>
        <r>
          <rPr>
            <sz val="9"/>
            <color indexed="81"/>
            <rFont val="Tahoma"/>
            <family val="2"/>
          </rPr>
          <t xml:space="preserve">
24/01/2021
7223
Nov to Janu/21
Paid in Janu/21</t>
        </r>
      </text>
    </comment>
    <comment ref="Y171" authorId="0">
      <text>
        <r>
          <rPr>
            <b/>
            <sz val="9"/>
            <color indexed="81"/>
            <rFont val="Tahoma"/>
            <family val="2"/>
          </rPr>
          <t>Windows User:</t>
        </r>
        <r>
          <rPr>
            <sz val="9"/>
            <color indexed="81"/>
            <rFont val="Tahoma"/>
            <family val="2"/>
          </rPr>
          <t xml:space="preserve">
24/01/2021
7223
Nov to Janu/21
Paid in Janu/21</t>
        </r>
      </text>
    </comment>
    <comment ref="AA171" authorId="0">
      <text>
        <r>
          <rPr>
            <b/>
            <sz val="9"/>
            <color indexed="81"/>
            <rFont val="Tahoma"/>
            <family val="2"/>
          </rPr>
          <t>Windows User:</t>
        </r>
        <r>
          <rPr>
            <sz val="9"/>
            <color indexed="81"/>
            <rFont val="Tahoma"/>
            <family val="2"/>
          </rPr>
          <t xml:space="preserve">
24/01/2021
7223
Nov to Janu/21
Paid in Janu/21</t>
        </r>
      </text>
    </comment>
    <comment ref="AC171" authorId="0">
      <text>
        <r>
          <rPr>
            <b/>
            <sz val="9"/>
            <color indexed="81"/>
            <rFont val="Tahoma"/>
            <family val="2"/>
          </rPr>
          <t>Windows User:</t>
        </r>
        <r>
          <rPr>
            <sz val="9"/>
            <color indexed="81"/>
            <rFont val="Tahoma"/>
            <family val="2"/>
          </rPr>
          <t xml:space="preserve">
16/02/21
7224
Feb/21
March to May/21
</t>
        </r>
      </text>
    </comment>
    <comment ref="AE171" authorId="0">
      <text>
        <r>
          <rPr>
            <b/>
            <sz val="9"/>
            <color indexed="81"/>
            <rFont val="Tahoma"/>
            <family val="2"/>
          </rPr>
          <t>Windows User:</t>
        </r>
        <r>
          <rPr>
            <sz val="9"/>
            <color indexed="81"/>
            <rFont val="Tahoma"/>
            <family val="2"/>
          </rPr>
          <t xml:space="preserve">
16/02/21
7224
Feb/21
March to May/21
</t>
        </r>
      </text>
    </comment>
    <comment ref="AG171" authorId="0">
      <text>
        <r>
          <rPr>
            <b/>
            <sz val="9"/>
            <color indexed="81"/>
            <rFont val="Tahoma"/>
            <family val="2"/>
          </rPr>
          <t>Windows User:</t>
        </r>
        <r>
          <rPr>
            <sz val="9"/>
            <color indexed="81"/>
            <rFont val="Tahoma"/>
            <family val="2"/>
          </rPr>
          <t xml:space="preserve">
16/02/21
7224
Feb/21
March to May/21
</t>
        </r>
      </text>
    </comment>
    <comment ref="AI171" authorId="0">
      <text>
        <r>
          <rPr>
            <b/>
            <sz val="9"/>
            <color indexed="81"/>
            <rFont val="Tahoma"/>
            <family val="2"/>
          </rPr>
          <t>Windows User:</t>
        </r>
        <r>
          <rPr>
            <sz val="9"/>
            <color indexed="81"/>
            <rFont val="Tahoma"/>
            <family val="2"/>
          </rPr>
          <t xml:space="preserve">
16/02/21
7224
Feb/21
March to May/21
</t>
        </r>
      </text>
    </comment>
    <comment ref="K172" authorId="0">
      <text>
        <r>
          <rPr>
            <b/>
            <sz val="9"/>
            <color indexed="81"/>
            <rFont val="Tahoma"/>
            <family val="2"/>
          </rPr>
          <t>Windows User:</t>
        </r>
        <r>
          <rPr>
            <sz val="9"/>
            <color indexed="81"/>
            <rFont val="Tahoma"/>
            <family val="2"/>
          </rPr>
          <t xml:space="preserve">
14/09/2020
7,500/-</t>
        </r>
      </text>
    </comment>
    <comment ref="M172" authorId="0">
      <text>
        <r>
          <rPr>
            <b/>
            <sz val="9"/>
            <color indexed="81"/>
            <rFont val="Tahoma"/>
            <family val="2"/>
          </rPr>
          <t>Windows User:</t>
        </r>
        <r>
          <rPr>
            <sz val="9"/>
            <color indexed="81"/>
            <rFont val="Tahoma"/>
            <family val="2"/>
          </rPr>
          <t xml:space="preserve">
14/09/2020
7,500/-</t>
        </r>
      </text>
    </comment>
    <comment ref="O172" authorId="0">
      <text>
        <r>
          <rPr>
            <b/>
            <sz val="9"/>
            <color indexed="81"/>
            <rFont val="Tahoma"/>
            <family val="2"/>
          </rPr>
          <t>Windows User:</t>
        </r>
        <r>
          <rPr>
            <sz val="9"/>
            <color indexed="81"/>
            <rFont val="Tahoma"/>
            <family val="2"/>
          </rPr>
          <t xml:space="preserve">
14/09/2020
7,500/-</t>
        </r>
      </text>
    </comment>
    <comment ref="Q172" authorId="0">
      <text>
        <r>
          <rPr>
            <b/>
            <sz val="9"/>
            <color indexed="81"/>
            <rFont val="Tahoma"/>
            <family val="2"/>
          </rPr>
          <t>Windows User:</t>
        </r>
        <r>
          <rPr>
            <sz val="9"/>
            <color indexed="81"/>
            <rFont val="Tahoma"/>
            <family val="2"/>
          </rPr>
          <t xml:space="preserve">
10/12/2020
7246
O/fee =8,000/-
Paid in Dec/20</t>
        </r>
      </text>
    </comment>
    <comment ref="T172" authorId="0">
      <text>
        <r>
          <rPr>
            <b/>
            <sz val="9"/>
            <color indexed="81"/>
            <rFont val="Tahoma"/>
            <family val="2"/>
          </rPr>
          <t>Windows User:</t>
        </r>
        <r>
          <rPr>
            <sz val="9"/>
            <color indexed="81"/>
            <rFont val="Tahoma"/>
            <family val="2"/>
          </rPr>
          <t xml:space="preserve">
Less 30% in Tuition fee for Oct/20.</t>
        </r>
      </text>
    </comment>
    <comment ref="U172" authorId="0">
      <text>
        <r>
          <rPr>
            <b/>
            <sz val="9"/>
            <color indexed="81"/>
            <rFont val="Tahoma"/>
            <family val="2"/>
          </rPr>
          <t>Windows User:</t>
        </r>
        <r>
          <rPr>
            <sz val="9"/>
            <color indexed="81"/>
            <rFont val="Tahoma"/>
            <family val="2"/>
          </rPr>
          <t xml:space="preserve">
27/01/21
Oct=4340
Nov=4340
Dec=1320 Due=3020
Paid in janu/21</t>
        </r>
      </text>
    </comment>
    <comment ref="V172" authorId="0">
      <text>
        <r>
          <rPr>
            <b/>
            <sz val="9"/>
            <color indexed="81"/>
            <rFont val="Tahoma"/>
            <family val="2"/>
          </rPr>
          <t>Windows User:</t>
        </r>
        <r>
          <rPr>
            <sz val="9"/>
            <color indexed="81"/>
            <rFont val="Tahoma"/>
            <family val="2"/>
          </rPr>
          <t xml:space="preserve">
Less 30% in Tuition fee for Oct/20.</t>
        </r>
      </text>
    </comment>
    <comment ref="W172" authorId="0">
      <text>
        <r>
          <rPr>
            <b/>
            <sz val="9"/>
            <color indexed="81"/>
            <rFont val="Tahoma"/>
            <family val="2"/>
          </rPr>
          <t>Windows User:</t>
        </r>
        <r>
          <rPr>
            <sz val="9"/>
            <color indexed="81"/>
            <rFont val="Tahoma"/>
            <family val="2"/>
          </rPr>
          <t xml:space="preserve">
27/01/21
Oct=4340
Nov=4340
Dec=1320 Due=3020
Paid in janu/21</t>
        </r>
      </text>
    </comment>
    <comment ref="Y172" authorId="0">
      <text>
        <r>
          <rPr>
            <b/>
            <sz val="9"/>
            <color indexed="81"/>
            <rFont val="Tahoma"/>
            <family val="2"/>
          </rPr>
          <t>Windows User:</t>
        </r>
        <r>
          <rPr>
            <sz val="9"/>
            <color indexed="81"/>
            <rFont val="Tahoma"/>
            <family val="2"/>
          </rPr>
          <t xml:space="preserve">
10/12/2020
7246
O/fee =8,000/-
Paid in Dec/20
27/01/21
Oct=4340
Nov=4340
Dec=1320 Due=3020
Paid in janu/21</t>
        </r>
      </text>
    </comment>
    <comment ref="AA172" authorId="0">
      <text>
        <r>
          <rPr>
            <b/>
            <sz val="9"/>
            <color indexed="81"/>
            <rFont val="Tahoma"/>
            <family val="2"/>
          </rPr>
          <t>Windows User:</t>
        </r>
        <r>
          <rPr>
            <sz val="9"/>
            <color indexed="81"/>
            <rFont val="Tahoma"/>
            <family val="2"/>
          </rPr>
          <t xml:space="preserve">
27/01/21
Oct=4340
Nov=4340
Dec=1320 Due=3020
Paid in janu/21</t>
        </r>
      </text>
    </comment>
    <comment ref="AK172" authorId="0">
      <text>
        <r>
          <rPr>
            <b/>
            <sz val="9"/>
            <color indexed="81"/>
            <rFont val="Tahoma"/>
            <family val="2"/>
          </rPr>
          <t>Windows User:</t>
        </r>
        <r>
          <rPr>
            <sz val="9"/>
            <color indexed="81"/>
            <rFont val="Tahoma"/>
            <family val="2"/>
          </rPr>
          <t xml:space="preserve">
01/06/21
7248
</t>
        </r>
      </text>
    </comment>
    <comment ref="K173" authorId="0">
      <text>
        <r>
          <rPr>
            <b/>
            <sz val="9"/>
            <color indexed="81"/>
            <rFont val="Tahoma"/>
            <family val="2"/>
          </rPr>
          <t>Windows User:</t>
        </r>
        <r>
          <rPr>
            <sz val="9"/>
            <color indexed="81"/>
            <rFont val="Tahoma"/>
            <family val="2"/>
          </rPr>
          <t xml:space="preserve">
14/09/2020
7,500/-</t>
        </r>
      </text>
    </comment>
    <comment ref="M173" authorId="0">
      <text>
        <r>
          <rPr>
            <b/>
            <sz val="9"/>
            <color indexed="81"/>
            <rFont val="Tahoma"/>
            <family val="2"/>
          </rPr>
          <t>Windows User:</t>
        </r>
        <r>
          <rPr>
            <sz val="9"/>
            <color indexed="81"/>
            <rFont val="Tahoma"/>
            <family val="2"/>
          </rPr>
          <t xml:space="preserve">
14/09/2020
7,500/-</t>
        </r>
      </text>
    </comment>
    <comment ref="O173" authorId="0">
      <text>
        <r>
          <rPr>
            <b/>
            <sz val="9"/>
            <color indexed="81"/>
            <rFont val="Tahoma"/>
            <family val="2"/>
          </rPr>
          <t>Windows User:</t>
        </r>
        <r>
          <rPr>
            <sz val="9"/>
            <color indexed="81"/>
            <rFont val="Tahoma"/>
            <family val="2"/>
          </rPr>
          <t xml:space="preserve">
14/09/2020
7,500/-</t>
        </r>
      </text>
    </comment>
    <comment ref="Q173" authorId="0">
      <text>
        <r>
          <rPr>
            <b/>
            <sz val="9"/>
            <color indexed="81"/>
            <rFont val="Tahoma"/>
            <family val="2"/>
          </rPr>
          <t>Windows User:</t>
        </r>
        <r>
          <rPr>
            <sz val="9"/>
            <color indexed="81"/>
            <rFont val="Tahoma"/>
            <family val="2"/>
          </rPr>
          <t xml:space="preserve">
26/.01/21
O/fee
Oct + Nov/21
Paid in Janu/21</t>
        </r>
      </text>
    </comment>
    <comment ref="T173" authorId="0">
      <text>
        <r>
          <rPr>
            <b/>
            <sz val="9"/>
            <color indexed="81"/>
            <rFont val="Tahoma"/>
            <family val="2"/>
          </rPr>
          <t>Windows User:</t>
        </r>
        <r>
          <rPr>
            <sz val="9"/>
            <color indexed="81"/>
            <rFont val="Tahoma"/>
            <family val="2"/>
          </rPr>
          <t xml:space="preserve">
Less 30% in Tuition fee for Oct/20.</t>
        </r>
      </text>
    </comment>
    <comment ref="U173" authorId="0">
      <text>
        <r>
          <rPr>
            <b/>
            <sz val="9"/>
            <color indexed="81"/>
            <rFont val="Tahoma"/>
            <family val="2"/>
          </rPr>
          <t>Windows User:</t>
        </r>
        <r>
          <rPr>
            <sz val="9"/>
            <color indexed="81"/>
            <rFont val="Tahoma"/>
            <family val="2"/>
          </rPr>
          <t xml:space="preserve">
26/.01/21
O/fee
Oct + Nov/21
Paid in Janu/21</t>
        </r>
      </text>
    </comment>
    <comment ref="V173" authorId="0">
      <text>
        <r>
          <rPr>
            <b/>
            <sz val="9"/>
            <color indexed="81"/>
            <rFont val="Tahoma"/>
            <family val="2"/>
          </rPr>
          <t>Windows User:</t>
        </r>
        <r>
          <rPr>
            <sz val="9"/>
            <color indexed="81"/>
            <rFont val="Tahoma"/>
            <family val="2"/>
          </rPr>
          <t xml:space="preserve">
Less 30% in Tuition fee for Oct/20.</t>
        </r>
      </text>
    </comment>
    <comment ref="W173" authorId="0">
      <text>
        <r>
          <rPr>
            <b/>
            <sz val="9"/>
            <color indexed="81"/>
            <rFont val="Tahoma"/>
            <family val="2"/>
          </rPr>
          <t>Windows User:</t>
        </r>
        <r>
          <rPr>
            <sz val="9"/>
            <color indexed="81"/>
            <rFont val="Tahoma"/>
            <family val="2"/>
          </rPr>
          <t xml:space="preserve">
26/.01/21
O/fee
Oct + Nov/21
Paid in Janu/21</t>
        </r>
      </text>
    </comment>
    <comment ref="AA173" authorId="0">
      <text>
        <r>
          <rPr>
            <b/>
            <sz val="9"/>
            <color indexed="81"/>
            <rFont val="Tahoma"/>
            <family val="2"/>
          </rPr>
          <t>Windows User:</t>
        </r>
        <r>
          <rPr>
            <sz val="9"/>
            <color indexed="81"/>
            <rFont val="Tahoma"/>
            <family val="2"/>
          </rPr>
          <t xml:space="preserve">
26/.01/21
O/fee
Oct + Nov/21
Paid in Janu/21</t>
        </r>
      </text>
    </comment>
    <comment ref="AC173" authorId="0">
      <text>
        <r>
          <rPr>
            <b/>
            <sz val="9"/>
            <color indexed="81"/>
            <rFont val="Tahoma"/>
            <family val="2"/>
          </rPr>
          <t>Windows User:</t>
        </r>
        <r>
          <rPr>
            <sz val="9"/>
            <color indexed="81"/>
            <rFont val="Tahoma"/>
            <family val="2"/>
          </rPr>
          <t xml:space="preserve">
10/02/21
7271</t>
        </r>
      </text>
    </comment>
    <comment ref="AG173" authorId="0">
      <text>
        <r>
          <rPr>
            <b/>
            <sz val="9"/>
            <color indexed="81"/>
            <rFont val="Tahoma"/>
            <family val="2"/>
          </rPr>
          <t>Windows User:</t>
        </r>
        <r>
          <rPr>
            <sz val="9"/>
            <color indexed="81"/>
            <rFont val="Tahoma"/>
            <family val="2"/>
          </rPr>
          <t xml:space="preserve">
14/04/2021
7272
Up to April/21</t>
        </r>
      </text>
    </comment>
    <comment ref="AK173" authorId="0">
      <text>
        <r>
          <rPr>
            <b/>
            <sz val="9"/>
            <color indexed="81"/>
            <rFont val="Tahoma"/>
            <family val="2"/>
          </rPr>
          <t>Windows User:</t>
        </r>
        <r>
          <rPr>
            <sz val="9"/>
            <color indexed="81"/>
            <rFont val="Tahoma"/>
            <family val="2"/>
          </rPr>
          <t xml:space="preserve">
06/06/21
7273
Up to June/21</t>
        </r>
      </text>
    </comment>
    <comment ref="G174" authorId="0">
      <text>
        <r>
          <rPr>
            <b/>
            <sz val="9"/>
            <color indexed="81"/>
            <rFont val="Tahoma"/>
            <family val="2"/>
          </rPr>
          <t>Windows User:</t>
        </r>
        <r>
          <rPr>
            <sz val="9"/>
            <color indexed="81"/>
            <rFont val="Tahoma"/>
            <family val="2"/>
          </rPr>
          <t xml:space="preserve">
Less-3,300/-</t>
        </r>
      </text>
    </comment>
    <comment ref="K174" authorId="0">
      <text>
        <r>
          <rPr>
            <b/>
            <sz val="9"/>
            <color indexed="81"/>
            <rFont val="Tahoma"/>
            <family val="2"/>
          </rPr>
          <t>Windows User:</t>
        </r>
        <r>
          <rPr>
            <sz val="9"/>
            <color indexed="81"/>
            <rFont val="Tahoma"/>
            <family val="2"/>
          </rPr>
          <t xml:space="preserve">
14/09/2020
7,500/-</t>
        </r>
      </text>
    </comment>
    <comment ref="M174" authorId="0">
      <text>
        <r>
          <rPr>
            <b/>
            <sz val="9"/>
            <color indexed="81"/>
            <rFont val="Tahoma"/>
            <family val="2"/>
          </rPr>
          <t>Windows User:</t>
        </r>
        <r>
          <rPr>
            <sz val="9"/>
            <color indexed="81"/>
            <rFont val="Tahoma"/>
            <family val="2"/>
          </rPr>
          <t xml:space="preserve">
14/09/2020
7,500/-</t>
        </r>
      </text>
    </comment>
    <comment ref="O174" authorId="0">
      <text>
        <r>
          <rPr>
            <b/>
            <sz val="9"/>
            <color indexed="81"/>
            <rFont val="Tahoma"/>
            <family val="2"/>
          </rPr>
          <t>Windows User:</t>
        </r>
        <r>
          <rPr>
            <sz val="9"/>
            <color indexed="81"/>
            <rFont val="Tahoma"/>
            <family val="2"/>
          </rPr>
          <t xml:space="preserve">
14/09/2020
7,500/-</t>
        </r>
      </text>
    </comment>
    <comment ref="Q174" authorId="0">
      <text>
        <r>
          <rPr>
            <b/>
            <sz val="9"/>
            <color indexed="81"/>
            <rFont val="Tahoma"/>
            <family val="2"/>
          </rPr>
          <t>Windows User:</t>
        </r>
        <r>
          <rPr>
            <sz val="9"/>
            <color indexed="81"/>
            <rFont val="Tahoma"/>
            <family val="2"/>
          </rPr>
          <t xml:space="preserve">
09/02/21
7296
8,000</t>
        </r>
      </text>
    </comment>
    <comment ref="T174" authorId="0">
      <text>
        <r>
          <rPr>
            <b/>
            <sz val="9"/>
            <color indexed="81"/>
            <rFont val="Tahoma"/>
            <family val="2"/>
          </rPr>
          <t>Windows User:</t>
        </r>
        <r>
          <rPr>
            <sz val="9"/>
            <color indexed="81"/>
            <rFont val="Tahoma"/>
            <family val="2"/>
          </rPr>
          <t xml:space="preserve">
Less 30% in Tuition fee for Oct/20.</t>
        </r>
      </text>
    </comment>
    <comment ref="U174" authorId="0">
      <text>
        <r>
          <rPr>
            <b/>
            <sz val="9"/>
            <color indexed="81"/>
            <rFont val="Tahoma"/>
            <family val="2"/>
          </rPr>
          <t>Windows User:</t>
        </r>
        <r>
          <rPr>
            <sz val="9"/>
            <color indexed="81"/>
            <rFont val="Tahoma"/>
            <family val="2"/>
          </rPr>
          <t xml:space="preserve">
08.10.2020
Bkash=2,310/-</t>
        </r>
      </text>
    </comment>
    <comment ref="V174" authorId="0">
      <text>
        <r>
          <rPr>
            <b/>
            <sz val="9"/>
            <color indexed="81"/>
            <rFont val="Tahoma"/>
            <family val="2"/>
          </rPr>
          <t>Windows User:</t>
        </r>
        <r>
          <rPr>
            <sz val="9"/>
            <color indexed="81"/>
            <rFont val="Tahoma"/>
            <family val="2"/>
          </rPr>
          <t xml:space="preserve">
Less 30% in Tuition fee for Oct/20.</t>
        </r>
      </text>
    </comment>
    <comment ref="W174" authorId="0">
      <text>
        <r>
          <rPr>
            <b/>
            <sz val="9"/>
            <color indexed="81"/>
            <rFont val="Tahoma"/>
            <family val="2"/>
          </rPr>
          <t>Windows User:</t>
        </r>
        <r>
          <rPr>
            <sz val="9"/>
            <color indexed="81"/>
            <rFont val="Tahoma"/>
            <family val="2"/>
          </rPr>
          <t xml:space="preserve">
09/11/2020
By bksah
C=2310
H=0</t>
        </r>
      </text>
    </comment>
    <comment ref="Y174" authorId="0">
      <text>
        <r>
          <rPr>
            <b/>
            <sz val="9"/>
            <color indexed="81"/>
            <rFont val="Tahoma"/>
            <family val="2"/>
          </rPr>
          <t>Windows User:</t>
        </r>
        <r>
          <rPr>
            <sz val="9"/>
            <color indexed="81"/>
            <rFont val="Tahoma"/>
            <family val="2"/>
          </rPr>
          <t xml:space="preserve">
08/12/2020
By bkash
C=2310
H=0
Dec/20
O/fee Due</t>
        </r>
      </text>
    </comment>
    <comment ref="AA174" authorId="0">
      <text>
        <r>
          <rPr>
            <b/>
            <sz val="9"/>
            <color indexed="81"/>
            <rFont val="Tahoma"/>
            <family val="2"/>
          </rPr>
          <t>Windows User:</t>
        </r>
        <r>
          <rPr>
            <sz val="9"/>
            <color indexed="81"/>
            <rFont val="Tahoma"/>
            <family val="2"/>
          </rPr>
          <t xml:space="preserve">
07/01/2021
By bkash
C=2310
H=0</t>
        </r>
      </text>
    </comment>
    <comment ref="AC174" authorId="0">
      <text>
        <r>
          <rPr>
            <b/>
            <sz val="9"/>
            <color indexed="81"/>
            <rFont val="Tahoma"/>
            <family val="2"/>
          </rPr>
          <t>Windows User:</t>
        </r>
        <r>
          <rPr>
            <sz val="9"/>
            <color indexed="81"/>
            <rFont val="Tahoma"/>
            <family val="2"/>
          </rPr>
          <t xml:space="preserve">
09/02/21
7295
09/02/21
7296
8,000</t>
        </r>
      </text>
    </comment>
    <comment ref="AE174" authorId="0">
      <text>
        <r>
          <rPr>
            <b/>
            <sz val="9"/>
            <color indexed="81"/>
            <rFont val="Tahoma"/>
            <family val="2"/>
          </rPr>
          <t>Windows User:</t>
        </r>
        <r>
          <rPr>
            <sz val="9"/>
            <color indexed="81"/>
            <rFont val="Tahoma"/>
            <family val="2"/>
          </rPr>
          <t xml:space="preserve">
10/03/21
By bkash
C=2310</t>
        </r>
      </text>
    </comment>
    <comment ref="AI174" authorId="0">
      <text>
        <r>
          <rPr>
            <b/>
            <sz val="9"/>
            <color indexed="81"/>
            <rFont val="Tahoma"/>
            <family val="2"/>
          </rPr>
          <t>Windows User:</t>
        </r>
        <r>
          <rPr>
            <sz val="9"/>
            <color indexed="81"/>
            <rFont val="Tahoma"/>
            <family val="2"/>
          </rPr>
          <t xml:space="preserve">
04/05/21
By bkash
C=2310</t>
        </r>
      </text>
    </comment>
    <comment ref="AK174" authorId="0">
      <text>
        <r>
          <rPr>
            <b/>
            <sz val="9"/>
            <color indexed="81"/>
            <rFont val="Tahoma"/>
            <family val="2"/>
          </rPr>
          <t>Windows User:</t>
        </r>
        <r>
          <rPr>
            <sz val="9"/>
            <color indexed="81"/>
            <rFont val="Tahoma"/>
            <family val="2"/>
          </rPr>
          <t xml:space="preserve">
05/06/21
7298
1,000/-</t>
        </r>
      </text>
    </comment>
    <comment ref="K175" authorId="0">
      <text>
        <r>
          <rPr>
            <b/>
            <sz val="9"/>
            <color indexed="81"/>
            <rFont val="Tahoma"/>
            <family val="2"/>
          </rPr>
          <t>Windows User:</t>
        </r>
        <r>
          <rPr>
            <sz val="9"/>
            <color indexed="81"/>
            <rFont val="Tahoma"/>
            <family val="2"/>
          </rPr>
          <t xml:space="preserve">
14/09/2020
7,500/-</t>
        </r>
      </text>
    </comment>
    <comment ref="M175" authorId="0">
      <text>
        <r>
          <rPr>
            <b/>
            <sz val="9"/>
            <color indexed="81"/>
            <rFont val="Tahoma"/>
            <family val="2"/>
          </rPr>
          <t>Windows User:</t>
        </r>
        <r>
          <rPr>
            <sz val="9"/>
            <color indexed="81"/>
            <rFont val="Tahoma"/>
            <family val="2"/>
          </rPr>
          <t xml:space="preserve">
14/09/2020
7,500/-</t>
        </r>
      </text>
    </comment>
    <comment ref="O175" authorId="0">
      <text>
        <r>
          <rPr>
            <b/>
            <sz val="9"/>
            <color indexed="81"/>
            <rFont val="Tahoma"/>
            <family val="2"/>
          </rPr>
          <t>Windows User:</t>
        </r>
        <r>
          <rPr>
            <sz val="9"/>
            <color indexed="81"/>
            <rFont val="Tahoma"/>
            <family val="2"/>
          </rPr>
          <t xml:space="preserve">
14/09/2020
7,500/-</t>
        </r>
      </text>
    </comment>
    <comment ref="Q175" authorId="0">
      <text>
        <r>
          <rPr>
            <b/>
            <sz val="9"/>
            <color indexed="81"/>
            <rFont val="Tahoma"/>
            <family val="2"/>
          </rPr>
          <t>Windows User:</t>
        </r>
        <r>
          <rPr>
            <sz val="9"/>
            <color indexed="81"/>
            <rFont val="Tahoma"/>
            <family val="2"/>
          </rPr>
          <t xml:space="preserve">
15.10.2020
7318
Others fee
12/01/21
7342
Oct/20
O/fee=2380 Due=5620
Paid in Dec/21</t>
        </r>
      </text>
    </comment>
    <comment ref="T175" authorId="0">
      <text>
        <r>
          <rPr>
            <b/>
            <sz val="9"/>
            <color indexed="81"/>
            <rFont val="Tahoma"/>
            <family val="2"/>
          </rPr>
          <t>Windows User:</t>
        </r>
        <r>
          <rPr>
            <sz val="9"/>
            <color indexed="81"/>
            <rFont val="Tahoma"/>
            <family val="2"/>
          </rPr>
          <t xml:space="preserve">
Less 30% in Tuition fee for Oct/20.</t>
        </r>
      </text>
    </comment>
    <comment ref="U175" authorId="0">
      <text>
        <r>
          <rPr>
            <b/>
            <sz val="9"/>
            <color indexed="81"/>
            <rFont val="Tahoma"/>
            <family val="2"/>
          </rPr>
          <t>Windows User:</t>
        </r>
        <r>
          <rPr>
            <sz val="9"/>
            <color indexed="81"/>
            <rFont val="Tahoma"/>
            <family val="2"/>
          </rPr>
          <t xml:space="preserve">
15.10.2020
7318
Others fee
23/11/2020
7219
Oct + Nov/20
Paid in Nov/20</t>
        </r>
      </text>
    </comment>
    <comment ref="V175" authorId="0">
      <text>
        <r>
          <rPr>
            <b/>
            <sz val="9"/>
            <color indexed="81"/>
            <rFont val="Tahoma"/>
            <family val="2"/>
          </rPr>
          <t>Windows User:</t>
        </r>
        <r>
          <rPr>
            <sz val="9"/>
            <color indexed="81"/>
            <rFont val="Tahoma"/>
            <family val="2"/>
          </rPr>
          <t xml:space="preserve">
Less 30% in Tuition fee for Oct/20.</t>
        </r>
      </text>
    </comment>
    <comment ref="W175" authorId="0">
      <text>
        <r>
          <rPr>
            <b/>
            <sz val="9"/>
            <color indexed="81"/>
            <rFont val="Tahoma"/>
            <family val="2"/>
          </rPr>
          <t>Windows User:</t>
        </r>
        <r>
          <rPr>
            <sz val="9"/>
            <color indexed="81"/>
            <rFont val="Tahoma"/>
            <family val="2"/>
          </rPr>
          <t xml:space="preserve">
23/11/2020
7219
Oct + Nov/20</t>
        </r>
      </text>
    </comment>
    <comment ref="Y175" authorId="0">
      <text>
        <r>
          <rPr>
            <b/>
            <sz val="9"/>
            <color indexed="81"/>
            <rFont val="Tahoma"/>
            <family val="2"/>
          </rPr>
          <t>Windows User:</t>
        </r>
        <r>
          <rPr>
            <sz val="9"/>
            <color indexed="81"/>
            <rFont val="Tahoma"/>
            <family val="2"/>
          </rPr>
          <t xml:space="preserve">
27/01/2021
7320
Dec + Janu/21
Paid in janu/21
</t>
        </r>
      </text>
    </comment>
    <comment ref="AA175" authorId="0">
      <text>
        <r>
          <rPr>
            <b/>
            <sz val="9"/>
            <color indexed="81"/>
            <rFont val="Tahoma"/>
            <family val="2"/>
          </rPr>
          <t>Windows User:</t>
        </r>
        <r>
          <rPr>
            <sz val="9"/>
            <color indexed="81"/>
            <rFont val="Tahoma"/>
            <family val="2"/>
          </rPr>
          <t xml:space="preserve">
27/01/2021
7320
Dec + Janu/21
Paid in janu/21
</t>
        </r>
      </text>
    </comment>
    <comment ref="AC175" authorId="0">
      <text>
        <r>
          <rPr>
            <b/>
            <sz val="9"/>
            <color indexed="81"/>
            <rFont val="Tahoma"/>
            <family val="2"/>
          </rPr>
          <t>Windows User:</t>
        </r>
        <r>
          <rPr>
            <sz val="9"/>
            <color indexed="81"/>
            <rFont val="Tahoma"/>
            <family val="2"/>
          </rPr>
          <t xml:space="preserve">
17/02/21
7321</t>
        </r>
      </text>
    </comment>
    <comment ref="AK175" authorId="0">
      <text>
        <r>
          <rPr>
            <b/>
            <sz val="9"/>
            <color indexed="81"/>
            <rFont val="Tahoma"/>
            <family val="2"/>
          </rPr>
          <t>Windows User:</t>
        </r>
        <r>
          <rPr>
            <sz val="9"/>
            <color indexed="81"/>
            <rFont val="Tahoma"/>
            <family val="2"/>
          </rPr>
          <t xml:space="preserve">
06/06/21
7322
Up to May/21</t>
        </r>
      </text>
    </comment>
    <comment ref="K176" authorId="0">
      <text>
        <r>
          <rPr>
            <b/>
            <sz val="9"/>
            <color indexed="81"/>
            <rFont val="Tahoma"/>
            <family val="2"/>
          </rPr>
          <t>Windows User:</t>
        </r>
        <r>
          <rPr>
            <sz val="9"/>
            <color indexed="81"/>
            <rFont val="Tahoma"/>
            <family val="2"/>
          </rPr>
          <t xml:space="preserve">
14/09/2020
7,500/-</t>
        </r>
      </text>
    </comment>
    <comment ref="M176" authorId="0">
      <text>
        <r>
          <rPr>
            <b/>
            <sz val="9"/>
            <color indexed="81"/>
            <rFont val="Tahoma"/>
            <family val="2"/>
          </rPr>
          <t>Windows User:</t>
        </r>
        <r>
          <rPr>
            <sz val="9"/>
            <color indexed="81"/>
            <rFont val="Tahoma"/>
            <family val="2"/>
          </rPr>
          <t xml:space="preserve">
14/09/2020
7,500/-</t>
        </r>
      </text>
    </comment>
    <comment ref="O176" authorId="0">
      <text>
        <r>
          <rPr>
            <b/>
            <sz val="9"/>
            <color indexed="81"/>
            <rFont val="Tahoma"/>
            <family val="2"/>
          </rPr>
          <t>Windows User:</t>
        </r>
        <r>
          <rPr>
            <sz val="9"/>
            <color indexed="81"/>
            <rFont val="Tahoma"/>
            <family val="2"/>
          </rPr>
          <t xml:space="preserve">
14/09/2020
7,500/-</t>
        </r>
      </text>
    </comment>
    <comment ref="Q176" authorId="0">
      <text>
        <r>
          <rPr>
            <b/>
            <sz val="9"/>
            <color indexed="81"/>
            <rFont val="Tahoma"/>
            <family val="2"/>
          </rPr>
          <t>Windows User:</t>
        </r>
        <r>
          <rPr>
            <sz val="9"/>
            <color indexed="81"/>
            <rFont val="Tahoma"/>
            <family val="2"/>
          </rPr>
          <t xml:space="preserve">
12/01/21
7342
Oct/20
O/fee=2380 Due=5620
Paid in Dec/21
15/02/21
7040
Nov=1380
O/fee=5620</t>
        </r>
      </text>
    </comment>
    <comment ref="T176" authorId="0">
      <text>
        <r>
          <rPr>
            <b/>
            <sz val="9"/>
            <color indexed="81"/>
            <rFont val="Tahoma"/>
            <family val="2"/>
          </rPr>
          <t>Windows User:</t>
        </r>
        <r>
          <rPr>
            <sz val="9"/>
            <color indexed="81"/>
            <rFont val="Tahoma"/>
            <family val="2"/>
          </rPr>
          <t xml:space="preserve">
Less 30% in Tuition fee for Oct/20.</t>
        </r>
      </text>
    </comment>
    <comment ref="U176" authorId="0">
      <text>
        <r>
          <rPr>
            <b/>
            <sz val="9"/>
            <color indexed="81"/>
            <rFont val="Tahoma"/>
            <family val="2"/>
          </rPr>
          <t>Windows User:</t>
        </r>
        <r>
          <rPr>
            <sz val="9"/>
            <color indexed="81"/>
            <rFont val="Tahoma"/>
            <family val="2"/>
          </rPr>
          <t xml:space="preserve">
12/01/21
7342
Oct/20
O/fee=2380 Due=5620
Paid in Dec/21</t>
        </r>
      </text>
    </comment>
    <comment ref="V176" authorId="0">
      <text>
        <r>
          <rPr>
            <b/>
            <sz val="9"/>
            <color indexed="81"/>
            <rFont val="Tahoma"/>
            <family val="2"/>
          </rPr>
          <t>Windows User:</t>
        </r>
        <r>
          <rPr>
            <sz val="9"/>
            <color indexed="81"/>
            <rFont val="Tahoma"/>
            <family val="2"/>
          </rPr>
          <t xml:space="preserve">
Less 30% in Tuition fee for Oct/20.</t>
        </r>
      </text>
    </comment>
    <comment ref="AA176" authorId="0">
      <text>
        <r>
          <rPr>
            <b/>
            <sz val="9"/>
            <color indexed="81"/>
            <rFont val="Tahoma"/>
            <family val="2"/>
          </rPr>
          <t>Windows User:</t>
        </r>
        <r>
          <rPr>
            <sz val="9"/>
            <color indexed="81"/>
            <rFont val="Tahoma"/>
            <family val="2"/>
          </rPr>
          <t xml:space="preserve">
12/01/21
7342
Oct/20
O/fee=2380 Due=5620
Paid in Dec/21</t>
        </r>
      </text>
    </comment>
    <comment ref="AC176" authorId="0">
      <text>
        <r>
          <rPr>
            <b/>
            <sz val="9"/>
            <color indexed="81"/>
            <rFont val="Tahoma"/>
            <family val="2"/>
          </rPr>
          <t>Windows User:</t>
        </r>
        <r>
          <rPr>
            <sz val="9"/>
            <color indexed="81"/>
            <rFont val="Tahoma"/>
            <family val="2"/>
          </rPr>
          <t xml:space="preserve">
15/02/21
7040
Nov=1380
O/fee=5620</t>
        </r>
      </text>
    </comment>
    <comment ref="AE176" authorId="0">
      <text>
        <r>
          <rPr>
            <b/>
            <sz val="9"/>
            <color indexed="81"/>
            <rFont val="Tahoma"/>
            <family val="2"/>
          </rPr>
          <t>Windows User:</t>
        </r>
        <r>
          <rPr>
            <sz val="9"/>
            <color indexed="81"/>
            <rFont val="Tahoma"/>
            <family val="2"/>
          </rPr>
          <t xml:space="preserve">
14/03/21
7344
Nov/20=3240
Dec/20=1760 Due=2680
Total=5000/-</t>
        </r>
      </text>
    </comment>
    <comment ref="AG176" authorId="0">
      <text>
        <r>
          <rPr>
            <b/>
            <sz val="9"/>
            <color indexed="81"/>
            <rFont val="Tahoma"/>
            <family val="2"/>
          </rPr>
          <t>Windows User:</t>
        </r>
        <r>
          <rPr>
            <sz val="9"/>
            <color indexed="81"/>
            <rFont val="Tahoma"/>
            <family val="2"/>
          </rPr>
          <t xml:space="preserve">
14/04/2021
7345
Dec=2680
Janu/21=2320 Due=2680</t>
        </r>
      </text>
    </comment>
    <comment ref="AK176" authorId="0">
      <text>
        <r>
          <rPr>
            <b/>
            <sz val="9"/>
            <color indexed="81"/>
            <rFont val="Tahoma"/>
            <family val="2"/>
          </rPr>
          <t>Windows User:</t>
        </r>
        <r>
          <rPr>
            <sz val="9"/>
            <color indexed="81"/>
            <rFont val="Tahoma"/>
            <family val="2"/>
          </rPr>
          <t xml:space="preserve">
07/06/21
7347
7300/-</t>
        </r>
      </text>
    </comment>
    <comment ref="G177" authorId="0">
      <text>
        <r>
          <rPr>
            <b/>
            <sz val="9"/>
            <color indexed="81"/>
            <rFont val="Tahoma"/>
            <family val="2"/>
          </rPr>
          <t>Windows User:</t>
        </r>
        <r>
          <rPr>
            <sz val="9"/>
            <color indexed="81"/>
            <rFont val="Tahoma"/>
            <family val="2"/>
          </rPr>
          <t xml:space="preserve">
T.c Order By
 board 29 /03/21
College=28/03/21</t>
        </r>
      </text>
    </comment>
    <comment ref="K177" authorId="0">
      <text>
        <r>
          <rPr>
            <b/>
            <sz val="9"/>
            <color indexed="81"/>
            <rFont val="Tahoma"/>
            <family val="2"/>
          </rPr>
          <t>Windows User:</t>
        </r>
        <r>
          <rPr>
            <sz val="9"/>
            <color indexed="81"/>
            <rFont val="Tahoma"/>
            <family val="2"/>
          </rPr>
          <t xml:space="preserve">
14/09/2020
7,500/-</t>
        </r>
      </text>
    </comment>
    <comment ref="M177" authorId="0">
      <text>
        <r>
          <rPr>
            <b/>
            <sz val="9"/>
            <color indexed="81"/>
            <rFont val="Tahoma"/>
            <family val="2"/>
          </rPr>
          <t>Windows User:</t>
        </r>
        <r>
          <rPr>
            <sz val="9"/>
            <color indexed="81"/>
            <rFont val="Tahoma"/>
            <family val="2"/>
          </rPr>
          <t xml:space="preserve">
14/09/2020
7,500/-</t>
        </r>
      </text>
    </comment>
    <comment ref="O177" authorId="0">
      <text>
        <r>
          <rPr>
            <b/>
            <sz val="9"/>
            <color indexed="81"/>
            <rFont val="Tahoma"/>
            <family val="2"/>
          </rPr>
          <t>Windows User:</t>
        </r>
        <r>
          <rPr>
            <sz val="9"/>
            <color indexed="81"/>
            <rFont val="Tahoma"/>
            <family val="2"/>
          </rPr>
          <t xml:space="preserve">
14/09/2020
7,500/-</t>
        </r>
      </text>
    </comment>
    <comment ref="T177" authorId="0">
      <text>
        <r>
          <rPr>
            <b/>
            <sz val="9"/>
            <color indexed="81"/>
            <rFont val="Tahoma"/>
            <family val="2"/>
          </rPr>
          <t>Windows User:</t>
        </r>
        <r>
          <rPr>
            <sz val="9"/>
            <color indexed="81"/>
            <rFont val="Tahoma"/>
            <family val="2"/>
          </rPr>
          <t xml:space="preserve">
Less 30% in Tuition fee for Oct/20.</t>
        </r>
      </text>
    </comment>
    <comment ref="U177" authorId="0">
      <text>
        <r>
          <rPr>
            <b/>
            <sz val="9"/>
            <color indexed="81"/>
            <rFont val="Tahoma"/>
            <family val="2"/>
          </rPr>
          <t>Windows User:</t>
        </r>
        <r>
          <rPr>
            <sz val="9"/>
            <color indexed="81"/>
            <rFont val="Tahoma"/>
            <family val="2"/>
          </rPr>
          <t xml:space="preserve">
08/11/2020
7266
Oct + Nov/2020
O/fee
Paid to Nov/20</t>
        </r>
      </text>
    </comment>
    <comment ref="V177" authorId="0">
      <text>
        <r>
          <rPr>
            <b/>
            <sz val="9"/>
            <color indexed="81"/>
            <rFont val="Tahoma"/>
            <family val="2"/>
          </rPr>
          <t>Windows User:</t>
        </r>
        <r>
          <rPr>
            <sz val="9"/>
            <color indexed="81"/>
            <rFont val="Tahoma"/>
            <family val="2"/>
          </rPr>
          <t xml:space="preserve">
Less 30% in Tuition fee for Oct/20.</t>
        </r>
      </text>
    </comment>
    <comment ref="W177" authorId="0">
      <text>
        <r>
          <rPr>
            <b/>
            <sz val="9"/>
            <color indexed="81"/>
            <rFont val="Tahoma"/>
            <family val="2"/>
          </rPr>
          <t>Windows User:</t>
        </r>
        <r>
          <rPr>
            <sz val="9"/>
            <color indexed="81"/>
            <rFont val="Tahoma"/>
            <family val="2"/>
          </rPr>
          <t xml:space="preserve">
08/11/2020
7266
Oct + Nov/2020
O/fee</t>
        </r>
      </text>
    </comment>
    <comment ref="Y177" authorId="0">
      <text>
        <r>
          <rPr>
            <b/>
            <sz val="9"/>
            <color indexed="81"/>
            <rFont val="Tahoma"/>
            <family val="2"/>
          </rPr>
          <t>Windows User:</t>
        </r>
        <r>
          <rPr>
            <sz val="9"/>
            <color indexed="81"/>
            <rFont val="Tahoma"/>
            <family val="2"/>
          </rPr>
          <t xml:space="preserve">
21/01/2021
7367
Dec + Janu/21
Paid in janu/21</t>
        </r>
      </text>
    </comment>
    <comment ref="AA177" authorId="0">
      <text>
        <r>
          <rPr>
            <b/>
            <sz val="9"/>
            <color indexed="81"/>
            <rFont val="Tahoma"/>
            <family val="2"/>
          </rPr>
          <t>Windows User:</t>
        </r>
        <r>
          <rPr>
            <sz val="9"/>
            <color indexed="81"/>
            <rFont val="Tahoma"/>
            <family val="2"/>
          </rPr>
          <t xml:space="preserve">
21/01/2021
7367
Dec + Janu/21
Paid in janu/21</t>
        </r>
      </text>
    </comment>
    <comment ref="AC177" authorId="0">
      <text>
        <r>
          <rPr>
            <b/>
            <sz val="9"/>
            <color indexed="81"/>
            <rFont val="Tahoma"/>
            <family val="2"/>
          </rPr>
          <t>Windows User:</t>
        </r>
        <r>
          <rPr>
            <sz val="9"/>
            <color indexed="81"/>
            <rFont val="Tahoma"/>
            <family val="2"/>
          </rPr>
          <t xml:space="preserve">
08/02/21
7368
</t>
        </r>
      </text>
    </comment>
    <comment ref="AG177" authorId="0">
      <text>
        <r>
          <rPr>
            <b/>
            <sz val="9"/>
            <color indexed="81"/>
            <rFont val="Tahoma"/>
            <family val="2"/>
          </rPr>
          <t>Windows User:</t>
        </r>
        <r>
          <rPr>
            <sz val="9"/>
            <color indexed="81"/>
            <rFont val="Tahoma"/>
            <family val="2"/>
          </rPr>
          <t xml:space="preserve">
04/04/021
7369
March/21</t>
        </r>
      </text>
    </comment>
    <comment ref="K178" authorId="0">
      <text>
        <r>
          <rPr>
            <b/>
            <sz val="9"/>
            <color indexed="81"/>
            <rFont val="Tahoma"/>
            <family val="2"/>
          </rPr>
          <t>Windows User:</t>
        </r>
        <r>
          <rPr>
            <sz val="9"/>
            <color indexed="81"/>
            <rFont val="Tahoma"/>
            <family val="2"/>
          </rPr>
          <t xml:space="preserve">
14/09/2020
7,500/-</t>
        </r>
      </text>
    </comment>
    <comment ref="M178" authorId="0">
      <text>
        <r>
          <rPr>
            <b/>
            <sz val="9"/>
            <color indexed="81"/>
            <rFont val="Tahoma"/>
            <family val="2"/>
          </rPr>
          <t>Windows User:</t>
        </r>
        <r>
          <rPr>
            <sz val="9"/>
            <color indexed="81"/>
            <rFont val="Tahoma"/>
            <family val="2"/>
          </rPr>
          <t xml:space="preserve">
14/09/2020
7,500/-</t>
        </r>
      </text>
    </comment>
    <comment ref="O178" authorId="0">
      <text>
        <r>
          <rPr>
            <b/>
            <sz val="9"/>
            <color indexed="81"/>
            <rFont val="Tahoma"/>
            <family val="2"/>
          </rPr>
          <t>Windows User:</t>
        </r>
        <r>
          <rPr>
            <sz val="9"/>
            <color indexed="81"/>
            <rFont val="Tahoma"/>
            <family val="2"/>
          </rPr>
          <t xml:space="preserve">
14/09/2020
7,500/-</t>
        </r>
      </text>
    </comment>
    <comment ref="Q178" authorId="0">
      <text>
        <r>
          <rPr>
            <b/>
            <sz val="9"/>
            <color indexed="81"/>
            <rFont val="Tahoma"/>
            <family val="2"/>
          </rPr>
          <t>Windows User:</t>
        </r>
        <r>
          <rPr>
            <sz val="9"/>
            <color indexed="81"/>
            <rFont val="Tahoma"/>
            <family val="2"/>
          </rPr>
          <t xml:space="preserve">
26/01/21
56551
O/fee
Oct to Janu/21
Paid in Janu/21
</t>
        </r>
      </text>
    </comment>
    <comment ref="T178" authorId="0">
      <text>
        <r>
          <rPr>
            <b/>
            <sz val="9"/>
            <color indexed="81"/>
            <rFont val="Tahoma"/>
            <family val="2"/>
          </rPr>
          <t>Windows User:</t>
        </r>
        <r>
          <rPr>
            <sz val="9"/>
            <color indexed="81"/>
            <rFont val="Tahoma"/>
            <family val="2"/>
          </rPr>
          <t xml:space="preserve">
Less 30% in Tuition fee for Oct/20.</t>
        </r>
      </text>
    </comment>
    <comment ref="U178" authorId="0">
      <text>
        <r>
          <rPr>
            <b/>
            <sz val="9"/>
            <color indexed="81"/>
            <rFont val="Tahoma"/>
            <family val="2"/>
          </rPr>
          <t>Windows User:</t>
        </r>
        <r>
          <rPr>
            <sz val="9"/>
            <color indexed="81"/>
            <rFont val="Tahoma"/>
            <family val="2"/>
          </rPr>
          <t xml:space="preserve">
26/01/21
56551
O/fee
Oct to Janu/21
Paid in Janu/21
</t>
        </r>
      </text>
    </comment>
    <comment ref="V178" authorId="0">
      <text>
        <r>
          <rPr>
            <b/>
            <sz val="9"/>
            <color indexed="81"/>
            <rFont val="Tahoma"/>
            <family val="2"/>
          </rPr>
          <t>Windows User:</t>
        </r>
        <r>
          <rPr>
            <sz val="9"/>
            <color indexed="81"/>
            <rFont val="Tahoma"/>
            <family val="2"/>
          </rPr>
          <t xml:space="preserve">
Less 30% in Tuition fee for Oct/20.</t>
        </r>
      </text>
    </comment>
    <comment ref="W178" authorId="0">
      <text>
        <r>
          <rPr>
            <b/>
            <sz val="9"/>
            <color indexed="81"/>
            <rFont val="Tahoma"/>
            <family val="2"/>
          </rPr>
          <t>Windows User:</t>
        </r>
        <r>
          <rPr>
            <sz val="9"/>
            <color indexed="81"/>
            <rFont val="Tahoma"/>
            <family val="2"/>
          </rPr>
          <t xml:space="preserve">
26/01/21
56551
O/fee
Oct to Janu/21
Paid in Janu/21
</t>
        </r>
      </text>
    </comment>
    <comment ref="Y178" authorId="0">
      <text>
        <r>
          <rPr>
            <b/>
            <sz val="9"/>
            <color indexed="81"/>
            <rFont val="Tahoma"/>
            <family val="2"/>
          </rPr>
          <t>Windows User:</t>
        </r>
        <r>
          <rPr>
            <sz val="9"/>
            <color indexed="81"/>
            <rFont val="Tahoma"/>
            <family val="2"/>
          </rPr>
          <t xml:space="preserve">
26/01/21
56551
O/fee
Oct to Janu/21
Paid in Janu/21
</t>
        </r>
      </text>
    </comment>
    <comment ref="AA178" authorId="0">
      <text>
        <r>
          <rPr>
            <b/>
            <sz val="9"/>
            <color indexed="81"/>
            <rFont val="Tahoma"/>
            <family val="2"/>
          </rPr>
          <t>Windows User:</t>
        </r>
        <r>
          <rPr>
            <sz val="9"/>
            <color indexed="81"/>
            <rFont val="Tahoma"/>
            <family val="2"/>
          </rPr>
          <t xml:space="preserve">
26/01/21
56551
O/fee
Oct to Janu/21
Paid in Janu/21
</t>
        </r>
      </text>
    </comment>
    <comment ref="K179" authorId="0">
      <text>
        <r>
          <rPr>
            <b/>
            <sz val="9"/>
            <color indexed="81"/>
            <rFont val="Tahoma"/>
            <family val="2"/>
          </rPr>
          <t>Windows User:</t>
        </r>
        <r>
          <rPr>
            <sz val="9"/>
            <color indexed="81"/>
            <rFont val="Tahoma"/>
            <family val="2"/>
          </rPr>
          <t xml:space="preserve">
14/09/2020
7,500/-</t>
        </r>
      </text>
    </comment>
    <comment ref="M179" authorId="0">
      <text>
        <r>
          <rPr>
            <b/>
            <sz val="9"/>
            <color indexed="81"/>
            <rFont val="Tahoma"/>
            <family val="2"/>
          </rPr>
          <t>Windows User:</t>
        </r>
        <r>
          <rPr>
            <sz val="9"/>
            <color indexed="81"/>
            <rFont val="Tahoma"/>
            <family val="2"/>
          </rPr>
          <t xml:space="preserve">
14/09/2020
7,500/-</t>
        </r>
      </text>
    </comment>
    <comment ref="O179" authorId="0">
      <text>
        <r>
          <rPr>
            <b/>
            <sz val="9"/>
            <color indexed="81"/>
            <rFont val="Tahoma"/>
            <family val="2"/>
          </rPr>
          <t>Windows User:</t>
        </r>
        <r>
          <rPr>
            <sz val="9"/>
            <color indexed="81"/>
            <rFont val="Tahoma"/>
            <family val="2"/>
          </rPr>
          <t xml:space="preserve">
14/09/2020
7,500/-</t>
        </r>
      </text>
    </comment>
    <comment ref="Q179" authorId="0">
      <text>
        <r>
          <rPr>
            <b/>
            <sz val="9"/>
            <color indexed="81"/>
            <rFont val="Tahoma"/>
            <family val="2"/>
          </rPr>
          <t>Windows User:</t>
        </r>
        <r>
          <rPr>
            <sz val="9"/>
            <color indexed="81"/>
            <rFont val="Tahoma"/>
            <family val="2"/>
          </rPr>
          <t xml:space="preserve">
27/01/21
7414
Oct + Nov/20
O/fee=4760 Deu=3240
Paid in Janu/21</t>
        </r>
      </text>
    </comment>
    <comment ref="T179" authorId="0">
      <text>
        <r>
          <rPr>
            <b/>
            <sz val="9"/>
            <color indexed="81"/>
            <rFont val="Tahoma"/>
            <family val="2"/>
          </rPr>
          <t>Windows User:</t>
        </r>
        <r>
          <rPr>
            <sz val="9"/>
            <color indexed="81"/>
            <rFont val="Tahoma"/>
            <family val="2"/>
          </rPr>
          <t xml:space="preserve">
Less 30% in Tuition fee for Oct/20.</t>
        </r>
      </text>
    </comment>
    <comment ref="U179" authorId="0">
      <text>
        <r>
          <rPr>
            <b/>
            <sz val="9"/>
            <color indexed="81"/>
            <rFont val="Tahoma"/>
            <family val="2"/>
          </rPr>
          <t>Windows User:</t>
        </r>
        <r>
          <rPr>
            <sz val="9"/>
            <color indexed="81"/>
            <rFont val="Tahoma"/>
            <family val="2"/>
          </rPr>
          <t xml:space="preserve">
27/01/21
7414
Oct + Nov/20
O/fee=4760 Deu=3240
Paid in Janu/21</t>
        </r>
      </text>
    </comment>
    <comment ref="V179" authorId="0">
      <text>
        <r>
          <rPr>
            <b/>
            <sz val="9"/>
            <color indexed="81"/>
            <rFont val="Tahoma"/>
            <family val="2"/>
          </rPr>
          <t>Windows User:</t>
        </r>
        <r>
          <rPr>
            <sz val="9"/>
            <color indexed="81"/>
            <rFont val="Tahoma"/>
            <family val="2"/>
          </rPr>
          <t xml:space="preserve">
Less 30% in Tuition fee for Oct/20.</t>
        </r>
      </text>
    </comment>
    <comment ref="W179" authorId="0">
      <text>
        <r>
          <rPr>
            <b/>
            <sz val="9"/>
            <color indexed="81"/>
            <rFont val="Tahoma"/>
            <family val="2"/>
          </rPr>
          <t>Windows User:</t>
        </r>
        <r>
          <rPr>
            <sz val="9"/>
            <color indexed="81"/>
            <rFont val="Tahoma"/>
            <family val="2"/>
          </rPr>
          <t xml:space="preserve">
27/01/21
7414
Oct + Nov/20
O/fee=4760 Deu=3240
Paid in Janu/21</t>
        </r>
      </text>
    </comment>
    <comment ref="AA179" authorId="0">
      <text>
        <r>
          <rPr>
            <b/>
            <sz val="9"/>
            <color indexed="81"/>
            <rFont val="Tahoma"/>
            <family val="2"/>
          </rPr>
          <t>Windows User:</t>
        </r>
        <r>
          <rPr>
            <sz val="9"/>
            <color indexed="81"/>
            <rFont val="Tahoma"/>
            <family val="2"/>
          </rPr>
          <t xml:space="preserve">
27/01/21
7414
Oct + Nov/20
O/fee=4760 Deu=3240
Paid in Janu/21</t>
        </r>
      </text>
    </comment>
    <comment ref="K180" authorId="0">
      <text>
        <r>
          <rPr>
            <b/>
            <sz val="9"/>
            <color indexed="81"/>
            <rFont val="Tahoma"/>
            <family val="2"/>
          </rPr>
          <t>Windows User:</t>
        </r>
        <r>
          <rPr>
            <sz val="9"/>
            <color indexed="81"/>
            <rFont val="Tahoma"/>
            <family val="2"/>
          </rPr>
          <t xml:space="preserve">
14/09/2020
7,500/-</t>
        </r>
      </text>
    </comment>
    <comment ref="M180" authorId="0">
      <text>
        <r>
          <rPr>
            <b/>
            <sz val="9"/>
            <color indexed="81"/>
            <rFont val="Tahoma"/>
            <family val="2"/>
          </rPr>
          <t>Windows User:</t>
        </r>
        <r>
          <rPr>
            <sz val="9"/>
            <color indexed="81"/>
            <rFont val="Tahoma"/>
            <family val="2"/>
          </rPr>
          <t xml:space="preserve">
14/09/2020
7,500/-</t>
        </r>
      </text>
    </comment>
    <comment ref="O180" authorId="0">
      <text>
        <r>
          <rPr>
            <b/>
            <sz val="9"/>
            <color indexed="81"/>
            <rFont val="Tahoma"/>
            <family val="2"/>
          </rPr>
          <t>Windows User:</t>
        </r>
        <r>
          <rPr>
            <sz val="9"/>
            <color indexed="81"/>
            <rFont val="Tahoma"/>
            <family val="2"/>
          </rPr>
          <t xml:space="preserve">
14/09/2020
7,500/-</t>
        </r>
      </text>
    </comment>
    <comment ref="T180" authorId="0">
      <text>
        <r>
          <rPr>
            <b/>
            <sz val="9"/>
            <color indexed="81"/>
            <rFont val="Tahoma"/>
            <family val="2"/>
          </rPr>
          <t>Windows User:</t>
        </r>
        <r>
          <rPr>
            <sz val="9"/>
            <color indexed="81"/>
            <rFont val="Tahoma"/>
            <family val="2"/>
          </rPr>
          <t xml:space="preserve">
Less 30% in Tuition fee for Oct/20.</t>
        </r>
      </text>
    </comment>
    <comment ref="V180" authorId="0">
      <text>
        <r>
          <rPr>
            <b/>
            <sz val="9"/>
            <color indexed="81"/>
            <rFont val="Tahoma"/>
            <family val="2"/>
          </rPr>
          <t>Windows User:</t>
        </r>
        <r>
          <rPr>
            <sz val="9"/>
            <color indexed="81"/>
            <rFont val="Tahoma"/>
            <family val="2"/>
          </rPr>
          <t xml:space="preserve">
Less 30% in Tuition fee for Oct/20.</t>
        </r>
      </text>
    </comment>
    <comment ref="G181" authorId="0">
      <text>
        <r>
          <rPr>
            <b/>
            <sz val="9"/>
            <color indexed="81"/>
            <rFont val="Tahoma"/>
            <family val="2"/>
          </rPr>
          <t>Windows User:
Id =02200300
Id=02200301
Sohodor Vai</t>
        </r>
        <r>
          <rPr>
            <sz val="9"/>
            <color indexed="81"/>
            <rFont val="Tahoma"/>
            <family val="2"/>
          </rPr>
          <t xml:space="preserve">
</t>
        </r>
      </text>
    </comment>
    <comment ref="K181" authorId="0">
      <text>
        <r>
          <rPr>
            <b/>
            <sz val="9"/>
            <color indexed="81"/>
            <rFont val="Tahoma"/>
            <family val="2"/>
          </rPr>
          <t>Windows User:</t>
        </r>
        <r>
          <rPr>
            <sz val="9"/>
            <color indexed="81"/>
            <rFont val="Tahoma"/>
            <family val="2"/>
          </rPr>
          <t xml:space="preserve">
14/09/2020
7,500/-</t>
        </r>
      </text>
    </comment>
    <comment ref="M181" authorId="0">
      <text>
        <r>
          <rPr>
            <b/>
            <sz val="9"/>
            <color indexed="81"/>
            <rFont val="Tahoma"/>
            <family val="2"/>
          </rPr>
          <t>Windows User:</t>
        </r>
        <r>
          <rPr>
            <sz val="9"/>
            <color indexed="81"/>
            <rFont val="Tahoma"/>
            <family val="2"/>
          </rPr>
          <t xml:space="preserve">
14/09/2020
7,500/-</t>
        </r>
      </text>
    </comment>
    <comment ref="O181" authorId="0">
      <text>
        <r>
          <rPr>
            <b/>
            <sz val="9"/>
            <color indexed="81"/>
            <rFont val="Tahoma"/>
            <family val="2"/>
          </rPr>
          <t>Windows User:</t>
        </r>
        <r>
          <rPr>
            <sz val="9"/>
            <color indexed="81"/>
            <rFont val="Tahoma"/>
            <family val="2"/>
          </rPr>
          <t xml:space="preserve">
14/09/2020
7,500/-</t>
        </r>
      </text>
    </comment>
    <comment ref="Q181" authorId="0">
      <text>
        <r>
          <rPr>
            <b/>
            <sz val="9"/>
            <color indexed="81"/>
            <rFont val="Tahoma"/>
            <family val="2"/>
          </rPr>
          <t>Windows User:</t>
        </r>
        <r>
          <rPr>
            <sz val="9"/>
            <color indexed="81"/>
            <rFont val="Tahoma"/>
            <family val="2"/>
          </rPr>
          <t xml:space="preserve">
27/01/21
O/fee=8000
Oct to Janu/21
Paid in janu/21</t>
        </r>
      </text>
    </comment>
    <comment ref="T181" authorId="0">
      <text>
        <r>
          <rPr>
            <b/>
            <sz val="9"/>
            <color indexed="81"/>
            <rFont val="Tahoma"/>
            <family val="2"/>
          </rPr>
          <t>Windows User:</t>
        </r>
        <r>
          <rPr>
            <sz val="9"/>
            <color indexed="81"/>
            <rFont val="Tahoma"/>
            <family val="2"/>
          </rPr>
          <t xml:space="preserve">
Less 30% in Tuition fee for Oct/20.</t>
        </r>
      </text>
    </comment>
    <comment ref="U181" authorId="0">
      <text>
        <r>
          <rPr>
            <b/>
            <sz val="9"/>
            <color indexed="81"/>
            <rFont val="Tahoma"/>
            <family val="2"/>
          </rPr>
          <t>Windows User:</t>
        </r>
        <r>
          <rPr>
            <sz val="9"/>
            <color indexed="81"/>
            <rFont val="Tahoma"/>
            <family val="2"/>
          </rPr>
          <t xml:space="preserve">
27/01/21
O/fee=8000
Oct to Janu/21
Paid in janu/21</t>
        </r>
      </text>
    </comment>
    <comment ref="V181" authorId="0">
      <text>
        <r>
          <rPr>
            <b/>
            <sz val="9"/>
            <color indexed="81"/>
            <rFont val="Tahoma"/>
            <family val="2"/>
          </rPr>
          <t>Windows User:</t>
        </r>
        <r>
          <rPr>
            <sz val="9"/>
            <color indexed="81"/>
            <rFont val="Tahoma"/>
            <family val="2"/>
          </rPr>
          <t xml:space="preserve">
Less 30% in Tuition fee for Oct/20.</t>
        </r>
      </text>
    </comment>
    <comment ref="W181" authorId="0">
      <text>
        <r>
          <rPr>
            <b/>
            <sz val="9"/>
            <color indexed="81"/>
            <rFont val="Tahoma"/>
            <family val="2"/>
          </rPr>
          <t>Windows User:</t>
        </r>
        <r>
          <rPr>
            <sz val="9"/>
            <color indexed="81"/>
            <rFont val="Tahoma"/>
            <family val="2"/>
          </rPr>
          <t xml:space="preserve">
27/01/21
O/fee=8000
Oct to Janu/21
Paid in janu/21</t>
        </r>
      </text>
    </comment>
    <comment ref="Y181" authorId="0">
      <text>
        <r>
          <rPr>
            <b/>
            <sz val="9"/>
            <color indexed="81"/>
            <rFont val="Tahoma"/>
            <family val="2"/>
          </rPr>
          <t>Windows User:</t>
        </r>
        <r>
          <rPr>
            <sz val="9"/>
            <color indexed="81"/>
            <rFont val="Tahoma"/>
            <family val="2"/>
          </rPr>
          <t xml:space="preserve">
27/01/21
O/fee=8000
Oct to Janu/21
Paid in janu/21</t>
        </r>
      </text>
    </comment>
    <comment ref="AA181" authorId="0">
      <text>
        <r>
          <rPr>
            <b/>
            <sz val="9"/>
            <color indexed="81"/>
            <rFont val="Tahoma"/>
            <family val="2"/>
          </rPr>
          <t>Windows User:</t>
        </r>
        <r>
          <rPr>
            <sz val="9"/>
            <color indexed="81"/>
            <rFont val="Tahoma"/>
            <family val="2"/>
          </rPr>
          <t xml:space="preserve">
27/01/21
O/fee=8000
Oct to Janu/21
Paid in janu/21</t>
        </r>
      </text>
    </comment>
    <comment ref="K182" authorId="0">
      <text>
        <r>
          <rPr>
            <b/>
            <sz val="9"/>
            <color indexed="81"/>
            <rFont val="Tahoma"/>
            <family val="2"/>
          </rPr>
          <t>Windows User:</t>
        </r>
        <r>
          <rPr>
            <sz val="9"/>
            <color indexed="81"/>
            <rFont val="Tahoma"/>
            <family val="2"/>
          </rPr>
          <t xml:space="preserve">
14/09/2020
7,500/-</t>
        </r>
      </text>
    </comment>
    <comment ref="M182" authorId="0">
      <text>
        <r>
          <rPr>
            <b/>
            <sz val="9"/>
            <color indexed="81"/>
            <rFont val="Tahoma"/>
            <family val="2"/>
          </rPr>
          <t>Windows User:</t>
        </r>
        <r>
          <rPr>
            <sz val="9"/>
            <color indexed="81"/>
            <rFont val="Tahoma"/>
            <family val="2"/>
          </rPr>
          <t xml:space="preserve">
14/09/2020
7,500/-</t>
        </r>
      </text>
    </comment>
    <comment ref="O182" authorId="0">
      <text>
        <r>
          <rPr>
            <b/>
            <sz val="9"/>
            <color indexed="81"/>
            <rFont val="Tahoma"/>
            <family val="2"/>
          </rPr>
          <t>Windows User:</t>
        </r>
        <r>
          <rPr>
            <sz val="9"/>
            <color indexed="81"/>
            <rFont val="Tahoma"/>
            <family val="2"/>
          </rPr>
          <t xml:space="preserve">
14/09/2020
7,500/-</t>
        </r>
      </text>
    </comment>
    <comment ref="Q182" authorId="0">
      <text>
        <r>
          <rPr>
            <b/>
            <sz val="9"/>
            <color indexed="81"/>
            <rFont val="Tahoma"/>
            <family val="2"/>
          </rPr>
          <t>Windows User:</t>
        </r>
        <r>
          <rPr>
            <sz val="9"/>
            <color indexed="81"/>
            <rFont val="Tahoma"/>
            <family val="2"/>
          </rPr>
          <t xml:space="preserve">
26/01/21
8158
O/fee=8000
Oct to Janu/21
Paid in Janu/21
</t>
        </r>
      </text>
    </comment>
    <comment ref="T182" authorId="0">
      <text>
        <r>
          <rPr>
            <b/>
            <sz val="9"/>
            <color indexed="81"/>
            <rFont val="Tahoma"/>
            <family val="2"/>
          </rPr>
          <t>Windows User:</t>
        </r>
        <r>
          <rPr>
            <sz val="9"/>
            <color indexed="81"/>
            <rFont val="Tahoma"/>
            <family val="2"/>
          </rPr>
          <t xml:space="preserve">
Less 30% in Tuition fee for Oct/20.</t>
        </r>
      </text>
    </comment>
    <comment ref="U182" authorId="0">
      <text>
        <r>
          <rPr>
            <b/>
            <sz val="9"/>
            <color indexed="81"/>
            <rFont val="Tahoma"/>
            <family val="2"/>
          </rPr>
          <t>Windows User:</t>
        </r>
        <r>
          <rPr>
            <sz val="9"/>
            <color indexed="81"/>
            <rFont val="Tahoma"/>
            <family val="2"/>
          </rPr>
          <t xml:space="preserve">
26/01/21
8158
O/fee=8000
Oct to Janu/21
Paid in Janu/21
</t>
        </r>
      </text>
    </comment>
    <comment ref="V182" authorId="0">
      <text>
        <r>
          <rPr>
            <b/>
            <sz val="9"/>
            <color indexed="81"/>
            <rFont val="Tahoma"/>
            <family val="2"/>
          </rPr>
          <t>Windows User:</t>
        </r>
        <r>
          <rPr>
            <sz val="9"/>
            <color indexed="81"/>
            <rFont val="Tahoma"/>
            <family val="2"/>
          </rPr>
          <t xml:space="preserve">
Less 30% in Tuition fee for Oct/20.</t>
        </r>
      </text>
    </comment>
    <comment ref="W182" authorId="0">
      <text>
        <r>
          <rPr>
            <b/>
            <sz val="9"/>
            <color indexed="81"/>
            <rFont val="Tahoma"/>
            <family val="2"/>
          </rPr>
          <t>Windows User:</t>
        </r>
        <r>
          <rPr>
            <sz val="9"/>
            <color indexed="81"/>
            <rFont val="Tahoma"/>
            <family val="2"/>
          </rPr>
          <t xml:space="preserve">
26/01/21
8158
O/fee=8000
Oct to Janu/21
Paid in Janu/21
</t>
        </r>
      </text>
    </comment>
    <comment ref="Y182" authorId="0">
      <text>
        <r>
          <rPr>
            <b/>
            <sz val="9"/>
            <color indexed="81"/>
            <rFont val="Tahoma"/>
            <family val="2"/>
          </rPr>
          <t>Windows User:</t>
        </r>
        <r>
          <rPr>
            <sz val="9"/>
            <color indexed="81"/>
            <rFont val="Tahoma"/>
            <family val="2"/>
          </rPr>
          <t xml:space="preserve">
26/01/21
8158
O/fee=8000
Oct to Janu/21
Paid in Janu/21
</t>
        </r>
      </text>
    </comment>
    <comment ref="AA182" authorId="0">
      <text>
        <r>
          <rPr>
            <b/>
            <sz val="9"/>
            <color indexed="81"/>
            <rFont val="Tahoma"/>
            <family val="2"/>
          </rPr>
          <t>Windows User:</t>
        </r>
        <r>
          <rPr>
            <sz val="9"/>
            <color indexed="81"/>
            <rFont val="Tahoma"/>
            <family val="2"/>
          </rPr>
          <t xml:space="preserve">
26/01/21
8158
O/fee=8000
Oct to Janu/21
Paid in Janu/21
</t>
        </r>
      </text>
    </comment>
    <comment ref="K183" authorId="0">
      <text>
        <r>
          <rPr>
            <b/>
            <sz val="9"/>
            <color indexed="81"/>
            <rFont val="Tahoma"/>
            <family val="2"/>
          </rPr>
          <t>Windows User:</t>
        </r>
        <r>
          <rPr>
            <sz val="9"/>
            <color indexed="81"/>
            <rFont val="Tahoma"/>
            <family val="2"/>
          </rPr>
          <t xml:space="preserve">
14/09/2020
7,500/-</t>
        </r>
      </text>
    </comment>
    <comment ref="M183" authorId="0">
      <text>
        <r>
          <rPr>
            <b/>
            <sz val="9"/>
            <color indexed="81"/>
            <rFont val="Tahoma"/>
            <family val="2"/>
          </rPr>
          <t>Windows User:</t>
        </r>
        <r>
          <rPr>
            <sz val="9"/>
            <color indexed="81"/>
            <rFont val="Tahoma"/>
            <family val="2"/>
          </rPr>
          <t xml:space="preserve">
14/09/2020
7,500/-</t>
        </r>
      </text>
    </comment>
    <comment ref="O183" authorId="0">
      <text>
        <r>
          <rPr>
            <b/>
            <sz val="9"/>
            <color indexed="81"/>
            <rFont val="Tahoma"/>
            <family val="2"/>
          </rPr>
          <t>Windows User:</t>
        </r>
        <r>
          <rPr>
            <sz val="9"/>
            <color indexed="81"/>
            <rFont val="Tahoma"/>
            <family val="2"/>
          </rPr>
          <t xml:space="preserve">
14/09/2020
7,500/-</t>
        </r>
      </text>
    </comment>
    <comment ref="Q183" authorId="0">
      <text>
        <r>
          <rPr>
            <b/>
            <sz val="9"/>
            <color indexed="81"/>
            <rFont val="Tahoma"/>
            <family val="2"/>
          </rPr>
          <t>Windows User:</t>
        </r>
        <r>
          <rPr>
            <sz val="9"/>
            <color indexed="81"/>
            <rFont val="Tahoma"/>
            <family val="2"/>
          </rPr>
          <t xml:space="preserve">
26/01/21
8182
O/fee
Oct to Janu/21
Paid in Janu/21</t>
        </r>
      </text>
    </comment>
    <comment ref="T183" authorId="0">
      <text>
        <r>
          <rPr>
            <b/>
            <sz val="9"/>
            <color indexed="81"/>
            <rFont val="Tahoma"/>
            <family val="2"/>
          </rPr>
          <t>Windows User:</t>
        </r>
        <r>
          <rPr>
            <sz val="9"/>
            <color indexed="81"/>
            <rFont val="Tahoma"/>
            <family val="2"/>
          </rPr>
          <t xml:space="preserve">
Less 30% in Tuition fee for Oct/20.</t>
        </r>
      </text>
    </comment>
    <comment ref="U183" authorId="0">
      <text>
        <r>
          <rPr>
            <b/>
            <sz val="9"/>
            <color indexed="81"/>
            <rFont val="Tahoma"/>
            <family val="2"/>
          </rPr>
          <t>Windows User:</t>
        </r>
        <r>
          <rPr>
            <sz val="9"/>
            <color indexed="81"/>
            <rFont val="Tahoma"/>
            <family val="2"/>
          </rPr>
          <t xml:space="preserve">
26/01/21
8182
O/fee
Oct to Janu/21
Paid in Janu/21</t>
        </r>
      </text>
    </comment>
    <comment ref="V183" authorId="0">
      <text>
        <r>
          <rPr>
            <b/>
            <sz val="9"/>
            <color indexed="81"/>
            <rFont val="Tahoma"/>
            <family val="2"/>
          </rPr>
          <t>Windows User:</t>
        </r>
        <r>
          <rPr>
            <sz val="9"/>
            <color indexed="81"/>
            <rFont val="Tahoma"/>
            <family val="2"/>
          </rPr>
          <t xml:space="preserve">
Less 30% in Tuition fee for Oct/20.</t>
        </r>
      </text>
    </comment>
    <comment ref="W183" authorId="0">
      <text>
        <r>
          <rPr>
            <b/>
            <sz val="9"/>
            <color indexed="81"/>
            <rFont val="Tahoma"/>
            <family val="2"/>
          </rPr>
          <t>Windows User:</t>
        </r>
        <r>
          <rPr>
            <sz val="9"/>
            <color indexed="81"/>
            <rFont val="Tahoma"/>
            <family val="2"/>
          </rPr>
          <t xml:space="preserve">
26/01/21
8182
O/fee
Oct to Janu/21
Paid in Janu/21</t>
        </r>
      </text>
    </comment>
    <comment ref="Y183" authorId="0">
      <text>
        <r>
          <rPr>
            <b/>
            <sz val="9"/>
            <color indexed="81"/>
            <rFont val="Tahoma"/>
            <family val="2"/>
          </rPr>
          <t>Windows User:</t>
        </r>
        <r>
          <rPr>
            <sz val="9"/>
            <color indexed="81"/>
            <rFont val="Tahoma"/>
            <family val="2"/>
          </rPr>
          <t xml:space="preserve">
26/01/21
8182
O/fee
Oct to Janu/21
Paid in Janu/21</t>
        </r>
      </text>
    </comment>
    <comment ref="AA183" authorId="0">
      <text>
        <r>
          <rPr>
            <b/>
            <sz val="9"/>
            <color indexed="81"/>
            <rFont val="Tahoma"/>
            <family val="2"/>
          </rPr>
          <t>Windows User:</t>
        </r>
        <r>
          <rPr>
            <sz val="9"/>
            <color indexed="81"/>
            <rFont val="Tahoma"/>
            <family val="2"/>
          </rPr>
          <t xml:space="preserve">
26/01/21
8182
O/fee
Oct to Janu/21
Paid in Janu/21</t>
        </r>
      </text>
    </comment>
    <comment ref="AK183" authorId="0">
      <text>
        <r>
          <rPr>
            <b/>
            <sz val="9"/>
            <color indexed="81"/>
            <rFont val="Tahoma"/>
            <family val="2"/>
          </rPr>
          <t>Windows User:</t>
        </r>
        <r>
          <rPr>
            <sz val="9"/>
            <color indexed="81"/>
            <rFont val="Tahoma"/>
            <family val="2"/>
          </rPr>
          <t xml:space="preserve">
03/06/21
8183</t>
        </r>
      </text>
    </comment>
    <comment ref="K184" authorId="0">
      <text>
        <r>
          <rPr>
            <b/>
            <sz val="9"/>
            <color indexed="81"/>
            <rFont val="Tahoma"/>
            <family val="2"/>
          </rPr>
          <t>Windows User:</t>
        </r>
        <r>
          <rPr>
            <sz val="9"/>
            <color indexed="81"/>
            <rFont val="Tahoma"/>
            <family val="2"/>
          </rPr>
          <t xml:space="preserve">
14/09/2020
7,500/-</t>
        </r>
      </text>
    </comment>
    <comment ref="M184" authorId="0">
      <text>
        <r>
          <rPr>
            <b/>
            <sz val="9"/>
            <color indexed="81"/>
            <rFont val="Tahoma"/>
            <family val="2"/>
          </rPr>
          <t>Windows User:</t>
        </r>
        <r>
          <rPr>
            <sz val="9"/>
            <color indexed="81"/>
            <rFont val="Tahoma"/>
            <family val="2"/>
          </rPr>
          <t xml:space="preserve">
14/09/2020
7,500/-</t>
        </r>
      </text>
    </comment>
    <comment ref="O184" authorId="0">
      <text>
        <r>
          <rPr>
            <b/>
            <sz val="9"/>
            <color indexed="81"/>
            <rFont val="Tahoma"/>
            <family val="2"/>
          </rPr>
          <t>Windows User:</t>
        </r>
        <r>
          <rPr>
            <sz val="9"/>
            <color indexed="81"/>
            <rFont val="Tahoma"/>
            <family val="2"/>
          </rPr>
          <t xml:space="preserve">
14/09/2020
7,500/-</t>
        </r>
      </text>
    </comment>
    <comment ref="T184" authorId="0">
      <text>
        <r>
          <rPr>
            <b/>
            <sz val="9"/>
            <color indexed="81"/>
            <rFont val="Tahoma"/>
            <family val="2"/>
          </rPr>
          <t>Windows User:</t>
        </r>
        <r>
          <rPr>
            <sz val="9"/>
            <color indexed="81"/>
            <rFont val="Tahoma"/>
            <family val="2"/>
          </rPr>
          <t xml:space="preserve">
Less 30% in Tuition fee for Oct/20.</t>
        </r>
      </text>
    </comment>
    <comment ref="U184" authorId="0">
      <text>
        <r>
          <rPr>
            <b/>
            <sz val="9"/>
            <color indexed="81"/>
            <rFont val="Tahoma"/>
            <family val="2"/>
          </rPr>
          <t>Windows User:</t>
        </r>
        <r>
          <rPr>
            <sz val="9"/>
            <color indexed="81"/>
            <rFont val="Tahoma"/>
            <family val="2"/>
          </rPr>
          <t xml:space="preserve">
27/01/21
8206
Oct to Janu/21
Paid in janu/21</t>
        </r>
      </text>
    </comment>
    <comment ref="V184" authorId="0">
      <text>
        <r>
          <rPr>
            <b/>
            <sz val="9"/>
            <color indexed="81"/>
            <rFont val="Tahoma"/>
            <family val="2"/>
          </rPr>
          <t>Windows User:</t>
        </r>
        <r>
          <rPr>
            <sz val="9"/>
            <color indexed="81"/>
            <rFont val="Tahoma"/>
            <family val="2"/>
          </rPr>
          <t xml:space="preserve">
Less 30% in Tuition fee for Oct/20.</t>
        </r>
      </text>
    </comment>
    <comment ref="W184" authorId="0">
      <text>
        <r>
          <rPr>
            <b/>
            <sz val="9"/>
            <color indexed="81"/>
            <rFont val="Tahoma"/>
            <family val="2"/>
          </rPr>
          <t>Windows User:</t>
        </r>
        <r>
          <rPr>
            <sz val="9"/>
            <color indexed="81"/>
            <rFont val="Tahoma"/>
            <family val="2"/>
          </rPr>
          <t xml:space="preserve">
27/01/21
8206
Oct to Janu/21
Paid in janu/21</t>
        </r>
      </text>
    </comment>
    <comment ref="Y184" authorId="0">
      <text>
        <r>
          <rPr>
            <b/>
            <sz val="9"/>
            <color indexed="81"/>
            <rFont val="Tahoma"/>
            <family val="2"/>
          </rPr>
          <t>Windows User:</t>
        </r>
        <r>
          <rPr>
            <sz val="9"/>
            <color indexed="81"/>
            <rFont val="Tahoma"/>
            <family val="2"/>
          </rPr>
          <t xml:space="preserve">
27/01/21
8206
Oct to Janu/21
Paid in janu/21</t>
        </r>
      </text>
    </comment>
    <comment ref="AA184" authorId="0">
      <text>
        <r>
          <rPr>
            <b/>
            <sz val="9"/>
            <color indexed="81"/>
            <rFont val="Tahoma"/>
            <family val="2"/>
          </rPr>
          <t>Windows User:</t>
        </r>
        <r>
          <rPr>
            <sz val="9"/>
            <color indexed="81"/>
            <rFont val="Tahoma"/>
            <family val="2"/>
          </rPr>
          <t xml:space="preserve">
27/01/21
8206
Oct to Janu/21
Paid in janu/21</t>
        </r>
      </text>
    </comment>
    <comment ref="K185" authorId="0">
      <text>
        <r>
          <rPr>
            <b/>
            <sz val="9"/>
            <color indexed="81"/>
            <rFont val="Tahoma"/>
            <family val="2"/>
          </rPr>
          <t>Windows User:</t>
        </r>
        <r>
          <rPr>
            <sz val="9"/>
            <color indexed="81"/>
            <rFont val="Tahoma"/>
            <family val="2"/>
          </rPr>
          <t xml:space="preserve">
14/09/2020
7,500/-</t>
        </r>
      </text>
    </comment>
    <comment ref="M185" authorId="0">
      <text>
        <r>
          <rPr>
            <b/>
            <sz val="9"/>
            <color indexed="81"/>
            <rFont val="Tahoma"/>
            <family val="2"/>
          </rPr>
          <t>Windows User:</t>
        </r>
        <r>
          <rPr>
            <sz val="9"/>
            <color indexed="81"/>
            <rFont val="Tahoma"/>
            <family val="2"/>
          </rPr>
          <t xml:space="preserve">
14/09/2020
7,500/-</t>
        </r>
      </text>
    </comment>
    <comment ref="O185" authorId="0">
      <text>
        <r>
          <rPr>
            <b/>
            <sz val="9"/>
            <color indexed="81"/>
            <rFont val="Tahoma"/>
            <family val="2"/>
          </rPr>
          <t>Windows User:</t>
        </r>
        <r>
          <rPr>
            <sz val="9"/>
            <color indexed="81"/>
            <rFont val="Tahoma"/>
            <family val="2"/>
          </rPr>
          <t xml:space="preserve">
14/09/2020
7,500/-</t>
        </r>
      </text>
    </comment>
    <comment ref="Q185" authorId="0">
      <text>
        <r>
          <rPr>
            <b/>
            <sz val="9"/>
            <color indexed="81"/>
            <rFont val="Tahoma"/>
            <family val="2"/>
          </rPr>
          <t>Windows User:</t>
        </r>
        <r>
          <rPr>
            <sz val="9"/>
            <color indexed="81"/>
            <rFont val="Tahoma"/>
            <family val="2"/>
          </rPr>
          <t xml:space="preserve">
26/01/21
8230
O/fee
Oct to Janu/21
Paid in Janu/21</t>
        </r>
      </text>
    </comment>
    <comment ref="T185" authorId="0">
      <text>
        <r>
          <rPr>
            <b/>
            <sz val="9"/>
            <color indexed="81"/>
            <rFont val="Tahoma"/>
            <family val="2"/>
          </rPr>
          <t>Windows User:</t>
        </r>
        <r>
          <rPr>
            <sz val="9"/>
            <color indexed="81"/>
            <rFont val="Tahoma"/>
            <family val="2"/>
          </rPr>
          <t xml:space="preserve">
Less 30% in Tuition fee for Oct/20.</t>
        </r>
      </text>
    </comment>
    <comment ref="U185" authorId="0">
      <text>
        <r>
          <rPr>
            <b/>
            <sz val="9"/>
            <color indexed="81"/>
            <rFont val="Tahoma"/>
            <family val="2"/>
          </rPr>
          <t>Windows User:</t>
        </r>
        <r>
          <rPr>
            <sz val="9"/>
            <color indexed="81"/>
            <rFont val="Tahoma"/>
            <family val="2"/>
          </rPr>
          <t xml:space="preserve">
26/01/21
8230
O/fee
Oct to Janu/21
Paid in Janu/21</t>
        </r>
      </text>
    </comment>
    <comment ref="V185" authorId="0">
      <text>
        <r>
          <rPr>
            <b/>
            <sz val="9"/>
            <color indexed="81"/>
            <rFont val="Tahoma"/>
            <family val="2"/>
          </rPr>
          <t>Windows User:</t>
        </r>
        <r>
          <rPr>
            <sz val="9"/>
            <color indexed="81"/>
            <rFont val="Tahoma"/>
            <family val="2"/>
          </rPr>
          <t xml:space="preserve">
Less 30% in Tuition fee for Oct/20.</t>
        </r>
      </text>
    </comment>
    <comment ref="W185" authorId="0">
      <text>
        <r>
          <rPr>
            <b/>
            <sz val="9"/>
            <color indexed="81"/>
            <rFont val="Tahoma"/>
            <family val="2"/>
          </rPr>
          <t>Windows User:</t>
        </r>
        <r>
          <rPr>
            <sz val="9"/>
            <color indexed="81"/>
            <rFont val="Tahoma"/>
            <family val="2"/>
          </rPr>
          <t xml:space="preserve">
26/01/21
8230
O/fee
Oct to Janu/21
Paid in Janu/21</t>
        </r>
      </text>
    </comment>
    <comment ref="Y185" authorId="0">
      <text>
        <r>
          <rPr>
            <b/>
            <sz val="9"/>
            <color indexed="81"/>
            <rFont val="Tahoma"/>
            <family val="2"/>
          </rPr>
          <t>Windows User:</t>
        </r>
        <r>
          <rPr>
            <sz val="9"/>
            <color indexed="81"/>
            <rFont val="Tahoma"/>
            <family val="2"/>
          </rPr>
          <t xml:space="preserve">
26/01/21
8230
O/fee
Oct to Janu/21
Paid in Janu/21</t>
        </r>
      </text>
    </comment>
    <comment ref="AA185" authorId="0">
      <text>
        <r>
          <rPr>
            <b/>
            <sz val="9"/>
            <color indexed="81"/>
            <rFont val="Tahoma"/>
            <family val="2"/>
          </rPr>
          <t>Windows User:</t>
        </r>
        <r>
          <rPr>
            <sz val="9"/>
            <color indexed="81"/>
            <rFont val="Tahoma"/>
            <family val="2"/>
          </rPr>
          <t xml:space="preserve">
26/01/21
8230
O/fee
Oct to Janu/21
Paid in Janu/21</t>
        </r>
      </text>
    </comment>
    <comment ref="AK185" authorId="0">
      <text>
        <r>
          <rPr>
            <b/>
            <sz val="9"/>
            <color indexed="81"/>
            <rFont val="Tahoma"/>
            <family val="2"/>
          </rPr>
          <t>Windows User:</t>
        </r>
        <r>
          <rPr>
            <sz val="9"/>
            <color indexed="81"/>
            <rFont val="Tahoma"/>
            <family val="2"/>
          </rPr>
          <t xml:space="preserve">
03/06/21
8231</t>
        </r>
      </text>
    </comment>
    <comment ref="G186" authorId="0">
      <text>
        <r>
          <rPr>
            <b/>
            <sz val="9"/>
            <color indexed="81"/>
            <rFont val="Tahoma"/>
            <family val="2"/>
          </rPr>
          <t>Windows User:</t>
        </r>
        <r>
          <rPr>
            <sz val="9"/>
            <color indexed="81"/>
            <rFont val="Tahoma"/>
            <family val="2"/>
          </rPr>
          <t xml:space="preserve">
T.c Order By
 board 25 /02/21
College=01/03/21</t>
        </r>
      </text>
    </comment>
    <comment ref="K186" authorId="0">
      <text>
        <r>
          <rPr>
            <b/>
            <sz val="9"/>
            <color indexed="81"/>
            <rFont val="Tahoma"/>
            <family val="2"/>
          </rPr>
          <t>Windows User:</t>
        </r>
        <r>
          <rPr>
            <sz val="9"/>
            <color indexed="81"/>
            <rFont val="Tahoma"/>
            <family val="2"/>
          </rPr>
          <t xml:space="preserve">
14/09/2020
7,500/-</t>
        </r>
      </text>
    </comment>
    <comment ref="M186" authorId="0">
      <text>
        <r>
          <rPr>
            <b/>
            <sz val="9"/>
            <color indexed="81"/>
            <rFont val="Tahoma"/>
            <family val="2"/>
          </rPr>
          <t>Windows User:</t>
        </r>
        <r>
          <rPr>
            <sz val="9"/>
            <color indexed="81"/>
            <rFont val="Tahoma"/>
            <family val="2"/>
          </rPr>
          <t xml:space="preserve">
14/09/2020
7,500/-</t>
        </r>
      </text>
    </comment>
    <comment ref="O186" authorId="0">
      <text>
        <r>
          <rPr>
            <b/>
            <sz val="9"/>
            <color indexed="81"/>
            <rFont val="Tahoma"/>
            <family val="2"/>
          </rPr>
          <t>Windows User:</t>
        </r>
        <r>
          <rPr>
            <sz val="9"/>
            <color indexed="81"/>
            <rFont val="Tahoma"/>
            <family val="2"/>
          </rPr>
          <t xml:space="preserve">
14/09/2020
7,500/-</t>
        </r>
      </text>
    </comment>
    <comment ref="Q186" authorId="0">
      <text>
        <r>
          <rPr>
            <b/>
            <sz val="9"/>
            <color indexed="81"/>
            <rFont val="Tahoma"/>
            <family val="2"/>
          </rPr>
          <t>Windows User:</t>
        </r>
        <r>
          <rPr>
            <sz val="9"/>
            <color indexed="81"/>
            <rFont val="Tahoma"/>
            <family val="2"/>
          </rPr>
          <t xml:space="preserve">
18/02/21
8254
Oct/20
Nov=2480 Due=2140
O/fee=8000</t>
        </r>
      </text>
    </comment>
    <comment ref="T186" authorId="0">
      <text>
        <r>
          <rPr>
            <b/>
            <sz val="9"/>
            <color indexed="81"/>
            <rFont val="Tahoma"/>
            <family val="2"/>
          </rPr>
          <t>Windows User:</t>
        </r>
        <r>
          <rPr>
            <sz val="9"/>
            <color indexed="81"/>
            <rFont val="Tahoma"/>
            <family val="2"/>
          </rPr>
          <t xml:space="preserve">
Less 30% in Tuition fee for Oct/20.</t>
        </r>
      </text>
    </comment>
    <comment ref="U186" authorId="0">
      <text>
        <r>
          <rPr>
            <b/>
            <sz val="9"/>
            <color indexed="81"/>
            <rFont val="Tahoma"/>
            <family val="2"/>
          </rPr>
          <t>Windows User:</t>
        </r>
        <r>
          <rPr>
            <sz val="9"/>
            <color indexed="81"/>
            <rFont val="Tahoma"/>
            <family val="2"/>
          </rPr>
          <t xml:space="preserve">
18/02/21
8254
Oct/20
Nov=2480 Due=2140
O/fee=8000</t>
        </r>
      </text>
    </comment>
    <comment ref="V186" authorId="0">
      <text>
        <r>
          <rPr>
            <b/>
            <sz val="9"/>
            <color indexed="81"/>
            <rFont val="Tahoma"/>
            <family val="2"/>
          </rPr>
          <t>Windows User:</t>
        </r>
        <r>
          <rPr>
            <sz val="9"/>
            <color indexed="81"/>
            <rFont val="Tahoma"/>
            <family val="2"/>
          </rPr>
          <t xml:space="preserve">
Less 30% in Tuition fee for Oct/20.</t>
        </r>
      </text>
    </comment>
    <comment ref="AC186" authorId="0">
      <text>
        <r>
          <rPr>
            <b/>
            <sz val="9"/>
            <color indexed="81"/>
            <rFont val="Tahoma"/>
            <family val="2"/>
          </rPr>
          <t>Windows User:</t>
        </r>
        <r>
          <rPr>
            <sz val="9"/>
            <color indexed="81"/>
            <rFont val="Tahoma"/>
            <family val="2"/>
          </rPr>
          <t xml:space="preserve">
18/02/21
8254
Oct/20
Nov=2480 Due=2140
O/fee=8000
24/02/21
8255
Up to Feb/21</t>
        </r>
      </text>
    </comment>
    <comment ref="K187" authorId="0">
      <text>
        <r>
          <rPr>
            <b/>
            <sz val="9"/>
            <color indexed="81"/>
            <rFont val="Tahoma"/>
            <family val="2"/>
          </rPr>
          <t>Windows User:</t>
        </r>
        <r>
          <rPr>
            <sz val="9"/>
            <color indexed="81"/>
            <rFont val="Tahoma"/>
            <family val="2"/>
          </rPr>
          <t xml:space="preserve">
14/09/2020
7,500/-</t>
        </r>
      </text>
    </comment>
    <comment ref="M187" authorId="0">
      <text>
        <r>
          <rPr>
            <b/>
            <sz val="9"/>
            <color indexed="81"/>
            <rFont val="Tahoma"/>
            <family val="2"/>
          </rPr>
          <t>Windows User:</t>
        </r>
        <r>
          <rPr>
            <sz val="9"/>
            <color indexed="81"/>
            <rFont val="Tahoma"/>
            <family val="2"/>
          </rPr>
          <t xml:space="preserve">
14/09/2020
7,500/-</t>
        </r>
      </text>
    </comment>
    <comment ref="O187" authorId="0">
      <text>
        <r>
          <rPr>
            <b/>
            <sz val="9"/>
            <color indexed="81"/>
            <rFont val="Tahoma"/>
            <family val="2"/>
          </rPr>
          <t>Windows User:</t>
        </r>
        <r>
          <rPr>
            <sz val="9"/>
            <color indexed="81"/>
            <rFont val="Tahoma"/>
            <family val="2"/>
          </rPr>
          <t xml:space="preserve">
14/09/2020
7,500/-</t>
        </r>
      </text>
    </comment>
    <comment ref="Q187" authorId="0">
      <text>
        <r>
          <rPr>
            <b/>
            <sz val="9"/>
            <color indexed="81"/>
            <rFont val="Tahoma"/>
            <family val="2"/>
          </rPr>
          <t>Windows User:</t>
        </r>
        <r>
          <rPr>
            <sz val="9"/>
            <color indexed="81"/>
            <rFont val="Tahoma"/>
            <family val="2"/>
          </rPr>
          <t xml:space="preserve">
28/01/21
8278
O/fee=6500 Due=2500
Paid in janu/21</t>
        </r>
      </text>
    </comment>
    <comment ref="T187" authorId="0">
      <text>
        <r>
          <rPr>
            <b/>
            <sz val="9"/>
            <color indexed="81"/>
            <rFont val="Tahoma"/>
            <family val="2"/>
          </rPr>
          <t>Windows User:</t>
        </r>
        <r>
          <rPr>
            <sz val="9"/>
            <color indexed="81"/>
            <rFont val="Tahoma"/>
            <family val="2"/>
          </rPr>
          <t xml:space="preserve">
Less 30% in Tuition fee for Oct/20.</t>
        </r>
      </text>
    </comment>
    <comment ref="V187" authorId="0">
      <text>
        <r>
          <rPr>
            <b/>
            <sz val="9"/>
            <color indexed="81"/>
            <rFont val="Tahoma"/>
            <family val="2"/>
          </rPr>
          <t>Windows User:</t>
        </r>
        <r>
          <rPr>
            <sz val="9"/>
            <color indexed="81"/>
            <rFont val="Tahoma"/>
            <family val="2"/>
          </rPr>
          <t xml:space="preserve">
Less 30% in Tuition fee for Oct/20.</t>
        </r>
      </text>
    </comment>
    <comment ref="AA187" authorId="0">
      <text>
        <r>
          <rPr>
            <b/>
            <sz val="9"/>
            <color indexed="81"/>
            <rFont val="Tahoma"/>
            <family val="2"/>
          </rPr>
          <t>Windows User:</t>
        </r>
        <r>
          <rPr>
            <sz val="9"/>
            <color indexed="81"/>
            <rFont val="Tahoma"/>
            <family val="2"/>
          </rPr>
          <t xml:space="preserve">
28/01/21
8278
O/fee=6500 Due=2500
Paid in janu/21</t>
        </r>
      </text>
    </comment>
    <comment ref="AE187" authorId="0">
      <text>
        <r>
          <rPr>
            <b/>
            <sz val="9"/>
            <color indexed="81"/>
            <rFont val="Tahoma"/>
            <family val="2"/>
          </rPr>
          <t>Windows User:</t>
        </r>
        <r>
          <rPr>
            <sz val="9"/>
            <color indexed="81"/>
            <rFont val="Tahoma"/>
            <family val="2"/>
          </rPr>
          <t xml:space="preserve">
01/03/21
8279
Up to Dec/20
O/fee=2500/-  Paid
Janu/21 3640 Due=980
</t>
        </r>
      </text>
    </comment>
    <comment ref="AK187" authorId="0">
      <text>
        <r>
          <rPr>
            <b/>
            <sz val="9"/>
            <color indexed="81"/>
            <rFont val="Tahoma"/>
            <family val="2"/>
          </rPr>
          <t>Windows User:</t>
        </r>
        <r>
          <rPr>
            <sz val="9"/>
            <color indexed="81"/>
            <rFont val="Tahoma"/>
            <family val="2"/>
          </rPr>
          <t xml:space="preserve">
04/06/21
8280</t>
        </r>
      </text>
    </comment>
    <comment ref="K188" authorId="0">
      <text>
        <r>
          <rPr>
            <b/>
            <sz val="9"/>
            <color indexed="81"/>
            <rFont val="Tahoma"/>
            <family val="2"/>
          </rPr>
          <t>Windows User:</t>
        </r>
        <r>
          <rPr>
            <sz val="9"/>
            <color indexed="81"/>
            <rFont val="Tahoma"/>
            <family val="2"/>
          </rPr>
          <t xml:space="preserve">
14/09/2020
7,500/-</t>
        </r>
      </text>
    </comment>
    <comment ref="M188" authorId="0">
      <text>
        <r>
          <rPr>
            <b/>
            <sz val="9"/>
            <color indexed="81"/>
            <rFont val="Tahoma"/>
            <family val="2"/>
          </rPr>
          <t>Windows User:</t>
        </r>
        <r>
          <rPr>
            <sz val="9"/>
            <color indexed="81"/>
            <rFont val="Tahoma"/>
            <family val="2"/>
          </rPr>
          <t xml:space="preserve">
14/09/2020
7,500/-</t>
        </r>
      </text>
    </comment>
    <comment ref="O188" authorId="0">
      <text>
        <r>
          <rPr>
            <b/>
            <sz val="9"/>
            <color indexed="81"/>
            <rFont val="Tahoma"/>
            <family val="2"/>
          </rPr>
          <t>Windows User:</t>
        </r>
        <r>
          <rPr>
            <sz val="9"/>
            <color indexed="81"/>
            <rFont val="Tahoma"/>
            <family val="2"/>
          </rPr>
          <t xml:space="preserve">
14/09/2020
7,500/-</t>
        </r>
      </text>
    </comment>
    <comment ref="T188" authorId="0">
      <text>
        <r>
          <rPr>
            <b/>
            <sz val="9"/>
            <color indexed="81"/>
            <rFont val="Tahoma"/>
            <family val="2"/>
          </rPr>
          <t>Windows User:</t>
        </r>
        <r>
          <rPr>
            <sz val="9"/>
            <color indexed="81"/>
            <rFont val="Tahoma"/>
            <family val="2"/>
          </rPr>
          <t xml:space="preserve">
Less 30% in Tuition fee for Oct/20.</t>
        </r>
      </text>
    </comment>
    <comment ref="V188" authorId="0">
      <text>
        <r>
          <rPr>
            <b/>
            <sz val="9"/>
            <color indexed="81"/>
            <rFont val="Tahoma"/>
            <family val="2"/>
          </rPr>
          <t>Windows User:</t>
        </r>
        <r>
          <rPr>
            <sz val="9"/>
            <color indexed="81"/>
            <rFont val="Tahoma"/>
            <family val="2"/>
          </rPr>
          <t xml:space="preserve">
Less 30% in Tuition fee for Oct/20.</t>
        </r>
      </text>
    </comment>
    <comment ref="W188" authorId="0">
      <text>
        <r>
          <rPr>
            <b/>
            <sz val="9"/>
            <color indexed="81"/>
            <rFont val="Tahoma"/>
            <family val="2"/>
          </rPr>
          <t>Windows User:</t>
        </r>
        <r>
          <rPr>
            <sz val="9"/>
            <color indexed="81"/>
            <rFont val="Tahoma"/>
            <family val="2"/>
          </rPr>
          <t xml:space="preserve">
25/01/21
8302
O/fee=8000
Nov + Dec/20
paid in janu/21</t>
        </r>
      </text>
    </comment>
    <comment ref="Y188" authorId="0">
      <text>
        <r>
          <rPr>
            <b/>
            <sz val="9"/>
            <color indexed="81"/>
            <rFont val="Tahoma"/>
            <family val="2"/>
          </rPr>
          <t>Windows User:</t>
        </r>
        <r>
          <rPr>
            <sz val="9"/>
            <color indexed="81"/>
            <rFont val="Tahoma"/>
            <family val="2"/>
          </rPr>
          <t xml:space="preserve">
25/01/21
8302
O/fee=8000
Nov + Dec/20
paid in janu/21</t>
        </r>
      </text>
    </comment>
    <comment ref="AA188" authorId="0">
      <text>
        <r>
          <rPr>
            <b/>
            <sz val="9"/>
            <color indexed="81"/>
            <rFont val="Tahoma"/>
            <family val="2"/>
          </rPr>
          <t>Windows User:</t>
        </r>
        <r>
          <rPr>
            <sz val="9"/>
            <color indexed="81"/>
            <rFont val="Tahoma"/>
            <family val="2"/>
          </rPr>
          <t xml:space="preserve">
25/01/21
8302
O/fee=8000
Oct + Nov/20
paid in janu/21</t>
        </r>
      </text>
    </comment>
    <comment ref="AC188" authorId="0">
      <text>
        <r>
          <rPr>
            <b/>
            <sz val="9"/>
            <color indexed="81"/>
            <rFont val="Tahoma"/>
            <family val="2"/>
          </rPr>
          <t>Windows User:</t>
        </r>
        <r>
          <rPr>
            <sz val="9"/>
            <color indexed="81"/>
            <rFont val="Tahoma"/>
            <family val="2"/>
          </rPr>
          <t xml:space="preserve">
10/02/21
8303+
Dec + Janu/21</t>
        </r>
      </text>
    </comment>
    <comment ref="AE188" authorId="0">
      <text>
        <r>
          <rPr>
            <b/>
            <sz val="9"/>
            <color indexed="81"/>
            <rFont val="Tahoma"/>
            <family val="2"/>
          </rPr>
          <t>Windows User:</t>
        </r>
        <r>
          <rPr>
            <sz val="9"/>
            <color indexed="81"/>
            <rFont val="Tahoma"/>
            <family val="2"/>
          </rPr>
          <t xml:space="preserve">
10/03/21
8304
Feb/21</t>
        </r>
      </text>
    </comment>
    <comment ref="AK188" authorId="0">
      <text>
        <r>
          <rPr>
            <b/>
            <sz val="9"/>
            <color indexed="81"/>
            <rFont val="Tahoma"/>
            <family val="2"/>
          </rPr>
          <t>Windows User:</t>
        </r>
        <r>
          <rPr>
            <sz val="9"/>
            <color indexed="81"/>
            <rFont val="Tahoma"/>
            <family val="2"/>
          </rPr>
          <t xml:space="preserve">
01/06/21
8305
</t>
        </r>
      </text>
    </comment>
    <comment ref="B189" authorId="0">
      <text>
        <r>
          <rPr>
            <b/>
            <sz val="9"/>
            <color indexed="81"/>
            <rFont val="Tahoma"/>
            <family val="2"/>
          </rPr>
          <t>Windows User:
Application  H/o</t>
        </r>
        <r>
          <rPr>
            <sz val="9"/>
            <color indexed="81"/>
            <rFont val="Tahoma"/>
            <family val="2"/>
          </rPr>
          <t xml:space="preserve">
Khokon sir, Razia medum &amp; Principal sir Ovivabok-e
Bolel  50% Dite.
</t>
        </r>
      </text>
    </comment>
    <comment ref="K189" authorId="0">
      <text>
        <r>
          <rPr>
            <b/>
            <sz val="9"/>
            <color indexed="81"/>
            <rFont val="Tahoma"/>
            <family val="2"/>
          </rPr>
          <t>Windows User:</t>
        </r>
        <r>
          <rPr>
            <sz val="9"/>
            <color indexed="81"/>
            <rFont val="Tahoma"/>
            <family val="2"/>
          </rPr>
          <t xml:space="preserve">
14/09/2020
7,500/-</t>
        </r>
      </text>
    </comment>
    <comment ref="M189" authorId="0">
      <text>
        <r>
          <rPr>
            <b/>
            <sz val="9"/>
            <color indexed="81"/>
            <rFont val="Tahoma"/>
            <family val="2"/>
          </rPr>
          <t>Windows User:</t>
        </r>
        <r>
          <rPr>
            <sz val="9"/>
            <color indexed="81"/>
            <rFont val="Tahoma"/>
            <family val="2"/>
          </rPr>
          <t xml:space="preserve">
14/09/2020
7,500/-</t>
        </r>
      </text>
    </comment>
    <comment ref="O189" authorId="0">
      <text>
        <r>
          <rPr>
            <b/>
            <sz val="9"/>
            <color indexed="81"/>
            <rFont val="Tahoma"/>
            <family val="2"/>
          </rPr>
          <t>Windows User:</t>
        </r>
        <r>
          <rPr>
            <sz val="9"/>
            <color indexed="81"/>
            <rFont val="Tahoma"/>
            <family val="2"/>
          </rPr>
          <t xml:space="preserve">
14/09/2020
7,500/-</t>
        </r>
      </text>
    </comment>
    <comment ref="Q189" authorId="0">
      <text>
        <r>
          <rPr>
            <b/>
            <sz val="9"/>
            <color indexed="81"/>
            <rFont val="Tahoma"/>
            <family val="2"/>
          </rPr>
          <t>Windows User:</t>
        </r>
        <r>
          <rPr>
            <sz val="9"/>
            <color indexed="81"/>
            <rFont val="Tahoma"/>
            <family val="2"/>
          </rPr>
          <t xml:space="preserve">
26/01/21
8327
O/fee=3000 Due=5000
Nov to Janu/21
Paid in Janu/21</t>
        </r>
      </text>
    </comment>
    <comment ref="T189" authorId="0">
      <text>
        <r>
          <rPr>
            <b/>
            <sz val="9"/>
            <color indexed="81"/>
            <rFont val="Tahoma"/>
            <family val="2"/>
          </rPr>
          <t>Windows User:</t>
        </r>
        <r>
          <rPr>
            <sz val="9"/>
            <color indexed="81"/>
            <rFont val="Tahoma"/>
            <family val="2"/>
          </rPr>
          <t xml:space="preserve">
Less 30% in Tuition fee for Oct/20.</t>
        </r>
      </text>
    </comment>
    <comment ref="U189" authorId="0">
      <text>
        <r>
          <rPr>
            <b/>
            <sz val="9"/>
            <color indexed="81"/>
            <rFont val="Tahoma"/>
            <family val="2"/>
          </rPr>
          <t>Windows User:</t>
        </r>
        <r>
          <rPr>
            <sz val="9"/>
            <color indexed="81"/>
            <rFont val="Tahoma"/>
            <family val="2"/>
          </rPr>
          <t xml:space="preserve">
08/11/2020
8326
Oct/20
Paid in Nov/20</t>
        </r>
      </text>
    </comment>
    <comment ref="V189" authorId="0">
      <text>
        <r>
          <rPr>
            <b/>
            <sz val="9"/>
            <color indexed="81"/>
            <rFont val="Tahoma"/>
            <family val="2"/>
          </rPr>
          <t>Windows User:</t>
        </r>
        <r>
          <rPr>
            <sz val="9"/>
            <color indexed="81"/>
            <rFont val="Tahoma"/>
            <family val="2"/>
          </rPr>
          <t xml:space="preserve">
Less 30% in Tuition fee for Oct/20.</t>
        </r>
      </text>
    </comment>
    <comment ref="W189" authorId="0">
      <text>
        <r>
          <rPr>
            <b/>
            <sz val="9"/>
            <color indexed="81"/>
            <rFont val="Tahoma"/>
            <family val="2"/>
          </rPr>
          <t>Windows User:</t>
        </r>
        <r>
          <rPr>
            <sz val="9"/>
            <color indexed="81"/>
            <rFont val="Tahoma"/>
            <family val="2"/>
          </rPr>
          <t xml:space="preserve">
08/11/2020
8326
Oct/20
Paid in Nov/20
26/01/21
8327
O/fee=3000 Due=5000
Nov to Janu/21
Paid in Janu/21</t>
        </r>
      </text>
    </comment>
    <comment ref="Y189" authorId="0">
      <text>
        <r>
          <rPr>
            <b/>
            <sz val="9"/>
            <color indexed="81"/>
            <rFont val="Tahoma"/>
            <family val="2"/>
          </rPr>
          <t>Windows User:</t>
        </r>
        <r>
          <rPr>
            <sz val="9"/>
            <color indexed="81"/>
            <rFont val="Tahoma"/>
            <family val="2"/>
          </rPr>
          <t xml:space="preserve">
26/01/21
8327
O/fee=3000 Due=5000
Nov to Janu/21
Paid in Janu/21</t>
        </r>
      </text>
    </comment>
    <comment ref="AA189" authorId="0">
      <text>
        <r>
          <rPr>
            <b/>
            <sz val="9"/>
            <color indexed="81"/>
            <rFont val="Tahoma"/>
            <family val="2"/>
          </rPr>
          <t>Windows User:</t>
        </r>
        <r>
          <rPr>
            <sz val="9"/>
            <color indexed="81"/>
            <rFont val="Tahoma"/>
            <family val="2"/>
          </rPr>
          <t xml:space="preserve">
26/01/21
8327
O/fee=3000 Due=5000
Nov to Janu/21
Paid in Janu/21</t>
        </r>
      </text>
    </comment>
    <comment ref="AC189" authorId="0">
      <text>
        <r>
          <rPr>
            <b/>
            <sz val="9"/>
            <color indexed="81"/>
            <rFont val="Tahoma"/>
            <family val="2"/>
          </rPr>
          <t>Windows User:</t>
        </r>
        <r>
          <rPr>
            <sz val="9"/>
            <color indexed="81"/>
            <rFont val="Tahoma"/>
            <family val="2"/>
          </rPr>
          <t xml:space="preserve">
10/02/21
8328</t>
        </r>
      </text>
    </comment>
    <comment ref="AE189" authorId="0">
      <text>
        <r>
          <rPr>
            <b/>
            <sz val="9"/>
            <color indexed="81"/>
            <rFont val="Tahoma"/>
            <family val="2"/>
          </rPr>
          <t>Windows User:</t>
        </r>
        <r>
          <rPr>
            <sz val="9"/>
            <color indexed="81"/>
            <rFont val="Tahoma"/>
            <family val="2"/>
          </rPr>
          <t xml:space="preserve">
11/03/2021
8329
</t>
        </r>
      </text>
    </comment>
    <comment ref="AK189" authorId="0">
      <text>
        <r>
          <rPr>
            <b/>
            <sz val="9"/>
            <color indexed="81"/>
            <rFont val="Tahoma"/>
            <family val="2"/>
          </rPr>
          <t>Windows User:</t>
        </r>
        <r>
          <rPr>
            <sz val="9"/>
            <color indexed="81"/>
            <rFont val="Tahoma"/>
            <family val="2"/>
          </rPr>
          <t xml:space="preserve">
06/06/21
8330</t>
        </r>
      </text>
    </comment>
    <comment ref="K190" authorId="0">
      <text>
        <r>
          <rPr>
            <b/>
            <sz val="9"/>
            <color indexed="81"/>
            <rFont val="Tahoma"/>
            <family val="2"/>
          </rPr>
          <t>Windows User:</t>
        </r>
        <r>
          <rPr>
            <sz val="9"/>
            <color indexed="81"/>
            <rFont val="Tahoma"/>
            <family val="2"/>
          </rPr>
          <t xml:space="preserve">
14/09/2020
7,500/-</t>
        </r>
      </text>
    </comment>
    <comment ref="M190" authorId="0">
      <text>
        <r>
          <rPr>
            <b/>
            <sz val="9"/>
            <color indexed="81"/>
            <rFont val="Tahoma"/>
            <family val="2"/>
          </rPr>
          <t>Windows User:</t>
        </r>
        <r>
          <rPr>
            <sz val="9"/>
            <color indexed="81"/>
            <rFont val="Tahoma"/>
            <family val="2"/>
          </rPr>
          <t xml:space="preserve">
14/09/2020
7,500/-</t>
        </r>
      </text>
    </comment>
    <comment ref="O190" authorId="0">
      <text>
        <r>
          <rPr>
            <b/>
            <sz val="9"/>
            <color indexed="81"/>
            <rFont val="Tahoma"/>
            <family val="2"/>
          </rPr>
          <t>Windows User:</t>
        </r>
        <r>
          <rPr>
            <sz val="9"/>
            <color indexed="81"/>
            <rFont val="Tahoma"/>
            <family val="2"/>
          </rPr>
          <t xml:space="preserve">
14/09/2020
7,500/-</t>
        </r>
      </text>
    </comment>
    <comment ref="Q190" authorId="0">
      <text>
        <r>
          <rPr>
            <b/>
            <sz val="9"/>
            <color indexed="81"/>
            <rFont val="Tahoma"/>
            <family val="2"/>
          </rPr>
          <t>Windows User:</t>
        </r>
        <r>
          <rPr>
            <sz val="9"/>
            <color indexed="81"/>
            <rFont val="Tahoma"/>
            <family val="2"/>
          </rPr>
          <t xml:space="preserve">
28/01/21
3122
O/fee=5000
Due=3000
Paid in Janu/21</t>
        </r>
      </text>
    </comment>
    <comment ref="T190" authorId="0">
      <text>
        <r>
          <rPr>
            <b/>
            <sz val="9"/>
            <color indexed="81"/>
            <rFont val="Tahoma"/>
            <family val="2"/>
          </rPr>
          <t>Windows User:</t>
        </r>
        <r>
          <rPr>
            <sz val="9"/>
            <color indexed="81"/>
            <rFont val="Tahoma"/>
            <family val="2"/>
          </rPr>
          <t xml:space="preserve">
Less 30% in Tuition fee for Oct/20.</t>
        </r>
      </text>
    </comment>
    <comment ref="V190" authorId="0">
      <text>
        <r>
          <rPr>
            <b/>
            <sz val="9"/>
            <color indexed="81"/>
            <rFont val="Tahoma"/>
            <family val="2"/>
          </rPr>
          <t>Windows User:</t>
        </r>
        <r>
          <rPr>
            <sz val="9"/>
            <color indexed="81"/>
            <rFont val="Tahoma"/>
            <family val="2"/>
          </rPr>
          <t xml:space="preserve">
Less 30% in Tuition fee for Oct/20.</t>
        </r>
      </text>
    </comment>
    <comment ref="AA190" authorId="0">
      <text>
        <r>
          <rPr>
            <b/>
            <sz val="9"/>
            <color indexed="81"/>
            <rFont val="Tahoma"/>
            <family val="2"/>
          </rPr>
          <t>Windows User:</t>
        </r>
        <r>
          <rPr>
            <sz val="9"/>
            <color indexed="81"/>
            <rFont val="Tahoma"/>
            <family val="2"/>
          </rPr>
          <t xml:space="preserve">
28/01/21
3122
O/fee=5000
Due=3000
Paid in Janu/21</t>
        </r>
      </text>
    </comment>
    <comment ref="K191" authorId="0">
      <text>
        <r>
          <rPr>
            <b/>
            <sz val="9"/>
            <color indexed="81"/>
            <rFont val="Tahoma"/>
            <family val="2"/>
          </rPr>
          <t>Windows User:</t>
        </r>
        <r>
          <rPr>
            <sz val="9"/>
            <color indexed="81"/>
            <rFont val="Tahoma"/>
            <family val="2"/>
          </rPr>
          <t xml:space="preserve">
14/09/2020
7,500/-</t>
        </r>
      </text>
    </comment>
    <comment ref="M191" authorId="0">
      <text>
        <r>
          <rPr>
            <b/>
            <sz val="9"/>
            <color indexed="81"/>
            <rFont val="Tahoma"/>
            <family val="2"/>
          </rPr>
          <t>Windows User:</t>
        </r>
        <r>
          <rPr>
            <sz val="9"/>
            <color indexed="81"/>
            <rFont val="Tahoma"/>
            <family val="2"/>
          </rPr>
          <t xml:space="preserve">
14/09/2020
7,500/-</t>
        </r>
      </text>
    </comment>
    <comment ref="O191" authorId="0">
      <text>
        <r>
          <rPr>
            <b/>
            <sz val="9"/>
            <color indexed="81"/>
            <rFont val="Tahoma"/>
            <family val="2"/>
          </rPr>
          <t>Windows User:</t>
        </r>
        <r>
          <rPr>
            <sz val="9"/>
            <color indexed="81"/>
            <rFont val="Tahoma"/>
            <family val="2"/>
          </rPr>
          <t xml:space="preserve">
14/09/2020
7,500/-</t>
        </r>
      </text>
    </comment>
    <comment ref="Q191" authorId="0">
      <text>
        <r>
          <rPr>
            <b/>
            <sz val="9"/>
            <color indexed="81"/>
            <rFont val="Tahoma"/>
            <family val="2"/>
          </rPr>
          <t>Windows User:</t>
        </r>
        <r>
          <rPr>
            <sz val="9"/>
            <color indexed="81"/>
            <rFont val="Tahoma"/>
            <family val="2"/>
          </rPr>
          <t xml:space="preserve">
27/01/21
3146
O/fe=8000
Paid inJanu/21</t>
        </r>
      </text>
    </comment>
    <comment ref="T191" authorId="0">
      <text>
        <r>
          <rPr>
            <b/>
            <sz val="9"/>
            <color indexed="81"/>
            <rFont val="Tahoma"/>
            <family val="2"/>
          </rPr>
          <t>Windows User:</t>
        </r>
        <r>
          <rPr>
            <sz val="9"/>
            <color indexed="81"/>
            <rFont val="Tahoma"/>
            <family val="2"/>
          </rPr>
          <t xml:space="preserve">
Less 30% in Tuition fee for Oct/20.</t>
        </r>
      </text>
    </comment>
    <comment ref="V191" authorId="0">
      <text>
        <r>
          <rPr>
            <b/>
            <sz val="9"/>
            <color indexed="81"/>
            <rFont val="Tahoma"/>
            <family val="2"/>
          </rPr>
          <t>Windows User:</t>
        </r>
        <r>
          <rPr>
            <sz val="9"/>
            <color indexed="81"/>
            <rFont val="Tahoma"/>
            <family val="2"/>
          </rPr>
          <t xml:space="preserve">
Less 30% in Tuition fee for Oct/20.</t>
        </r>
      </text>
    </comment>
    <comment ref="AA191" authorId="0">
      <text>
        <r>
          <rPr>
            <b/>
            <sz val="9"/>
            <color indexed="81"/>
            <rFont val="Tahoma"/>
            <family val="2"/>
          </rPr>
          <t>Windows User:</t>
        </r>
        <r>
          <rPr>
            <sz val="9"/>
            <color indexed="81"/>
            <rFont val="Tahoma"/>
            <family val="2"/>
          </rPr>
          <t xml:space="preserve">
27/01/21
3146
O/fe=8000
Paid inJanu/21</t>
        </r>
      </text>
    </comment>
    <comment ref="AC191" authorId="0">
      <text>
        <r>
          <rPr>
            <b/>
            <sz val="9"/>
            <color indexed="81"/>
            <rFont val="Tahoma"/>
            <family val="2"/>
          </rPr>
          <t>Windows User:</t>
        </r>
        <r>
          <rPr>
            <sz val="9"/>
            <color indexed="81"/>
            <rFont val="Tahoma"/>
            <family val="2"/>
          </rPr>
          <t xml:space="preserve">
10/02/21
3147</t>
        </r>
      </text>
    </comment>
    <comment ref="AE191" authorId="0">
      <text>
        <r>
          <rPr>
            <b/>
            <sz val="9"/>
            <color indexed="81"/>
            <rFont val="Tahoma"/>
            <family val="2"/>
          </rPr>
          <t>Windows User:</t>
        </r>
        <r>
          <rPr>
            <sz val="9"/>
            <color indexed="81"/>
            <rFont val="Tahoma"/>
            <family val="2"/>
          </rPr>
          <t xml:space="preserve">
15/03/21
3148
Up to March/21</t>
        </r>
      </text>
    </comment>
    <comment ref="AI191" authorId="0">
      <text>
        <r>
          <rPr>
            <b/>
            <sz val="9"/>
            <color indexed="81"/>
            <rFont val="Tahoma"/>
            <family val="2"/>
          </rPr>
          <t>Windows User:</t>
        </r>
        <r>
          <rPr>
            <sz val="9"/>
            <color indexed="81"/>
            <rFont val="Tahoma"/>
            <family val="2"/>
          </rPr>
          <t xml:space="preserve">
23/05/21
3149
April/21</t>
        </r>
      </text>
    </comment>
    <comment ref="K192" authorId="0">
      <text>
        <r>
          <rPr>
            <b/>
            <sz val="9"/>
            <color indexed="81"/>
            <rFont val="Tahoma"/>
            <family val="2"/>
          </rPr>
          <t>Windows User:</t>
        </r>
        <r>
          <rPr>
            <sz val="9"/>
            <color indexed="81"/>
            <rFont val="Tahoma"/>
            <family val="2"/>
          </rPr>
          <t xml:space="preserve">
14/09/2020
7,500/-</t>
        </r>
      </text>
    </comment>
    <comment ref="M192" authorId="0">
      <text>
        <r>
          <rPr>
            <b/>
            <sz val="9"/>
            <color indexed="81"/>
            <rFont val="Tahoma"/>
            <family val="2"/>
          </rPr>
          <t>Windows User:</t>
        </r>
        <r>
          <rPr>
            <sz val="9"/>
            <color indexed="81"/>
            <rFont val="Tahoma"/>
            <family val="2"/>
          </rPr>
          <t xml:space="preserve">
14/09/2020
7,500/-</t>
        </r>
      </text>
    </comment>
    <comment ref="O192" authorId="0">
      <text>
        <r>
          <rPr>
            <b/>
            <sz val="9"/>
            <color indexed="81"/>
            <rFont val="Tahoma"/>
            <family val="2"/>
          </rPr>
          <t>Windows User:</t>
        </r>
        <r>
          <rPr>
            <sz val="9"/>
            <color indexed="81"/>
            <rFont val="Tahoma"/>
            <family val="2"/>
          </rPr>
          <t xml:space="preserve">
14/09/2020
7,500/-</t>
        </r>
      </text>
    </comment>
    <comment ref="Q192" authorId="0">
      <text>
        <r>
          <rPr>
            <b/>
            <sz val="9"/>
            <color indexed="81"/>
            <rFont val="Tahoma"/>
            <family val="2"/>
          </rPr>
          <t>Windows User:</t>
        </r>
        <r>
          <rPr>
            <sz val="9"/>
            <color indexed="81"/>
            <rFont val="Tahoma"/>
            <family val="2"/>
          </rPr>
          <t xml:space="preserve">
26/01/21
3170
O/fee Full
Oct to Janu/21
Paid in Janu/21</t>
        </r>
      </text>
    </comment>
    <comment ref="T192" authorId="0">
      <text>
        <r>
          <rPr>
            <b/>
            <sz val="9"/>
            <color indexed="81"/>
            <rFont val="Tahoma"/>
            <family val="2"/>
          </rPr>
          <t>Windows User:</t>
        </r>
        <r>
          <rPr>
            <sz val="9"/>
            <color indexed="81"/>
            <rFont val="Tahoma"/>
            <family val="2"/>
          </rPr>
          <t xml:space="preserve">
Less 30% in Tuition fee for Oct/20.</t>
        </r>
      </text>
    </comment>
    <comment ref="U192" authorId="0">
      <text>
        <r>
          <rPr>
            <b/>
            <sz val="9"/>
            <color indexed="81"/>
            <rFont val="Tahoma"/>
            <family val="2"/>
          </rPr>
          <t>Windows User:</t>
        </r>
        <r>
          <rPr>
            <sz val="9"/>
            <color indexed="81"/>
            <rFont val="Tahoma"/>
            <family val="2"/>
          </rPr>
          <t xml:space="preserve">
26/01/21
3170
O/fee Full
Oct to Janu/21
Paid in Janu/21</t>
        </r>
      </text>
    </comment>
    <comment ref="V192" authorId="0">
      <text>
        <r>
          <rPr>
            <b/>
            <sz val="9"/>
            <color indexed="81"/>
            <rFont val="Tahoma"/>
            <family val="2"/>
          </rPr>
          <t>Windows User:</t>
        </r>
        <r>
          <rPr>
            <sz val="9"/>
            <color indexed="81"/>
            <rFont val="Tahoma"/>
            <family val="2"/>
          </rPr>
          <t xml:space="preserve">
Less 30% in Tuition fee for Oct/20.</t>
        </r>
      </text>
    </comment>
    <comment ref="W192" authorId="0">
      <text>
        <r>
          <rPr>
            <b/>
            <sz val="9"/>
            <color indexed="81"/>
            <rFont val="Tahoma"/>
            <family val="2"/>
          </rPr>
          <t>Windows User:</t>
        </r>
        <r>
          <rPr>
            <sz val="9"/>
            <color indexed="81"/>
            <rFont val="Tahoma"/>
            <family val="2"/>
          </rPr>
          <t xml:space="preserve">
26/01/21
3170
O/fee Full
Oct to Janu/21
Paid in Janu/21</t>
        </r>
      </text>
    </comment>
    <comment ref="Y192" authorId="0">
      <text>
        <r>
          <rPr>
            <b/>
            <sz val="9"/>
            <color indexed="81"/>
            <rFont val="Tahoma"/>
            <family val="2"/>
          </rPr>
          <t>Windows User:</t>
        </r>
        <r>
          <rPr>
            <sz val="9"/>
            <color indexed="81"/>
            <rFont val="Tahoma"/>
            <family val="2"/>
          </rPr>
          <t xml:space="preserve">
26/01/21
3170
O/fee Full
Oct to Janu/21
Paid in Janu/21</t>
        </r>
      </text>
    </comment>
    <comment ref="AA192" authorId="0">
      <text>
        <r>
          <rPr>
            <b/>
            <sz val="9"/>
            <color indexed="81"/>
            <rFont val="Tahoma"/>
            <family val="2"/>
          </rPr>
          <t>Windows User:</t>
        </r>
        <r>
          <rPr>
            <sz val="9"/>
            <color indexed="81"/>
            <rFont val="Tahoma"/>
            <family val="2"/>
          </rPr>
          <t xml:space="preserve">
26/01/21
3170
O/fee Full
Oct to Janu/21
Paid in Janu/21</t>
        </r>
      </text>
    </comment>
    <comment ref="AE192" authorId="0">
      <text>
        <r>
          <rPr>
            <b/>
            <sz val="9"/>
            <color indexed="81"/>
            <rFont val="Tahoma"/>
            <family val="2"/>
          </rPr>
          <t>Windows User:</t>
        </r>
        <r>
          <rPr>
            <sz val="9"/>
            <color indexed="81"/>
            <rFont val="Tahoma"/>
            <family val="2"/>
          </rPr>
          <t xml:space="preserve">
15/03/21
3171
Feb/21</t>
        </r>
      </text>
    </comment>
    <comment ref="AI192" authorId="0">
      <text>
        <r>
          <rPr>
            <b/>
            <sz val="9"/>
            <color indexed="81"/>
            <rFont val="Tahoma"/>
            <family val="2"/>
          </rPr>
          <t>Windows User:</t>
        </r>
        <r>
          <rPr>
            <sz val="9"/>
            <color indexed="81"/>
            <rFont val="Tahoma"/>
            <family val="2"/>
          </rPr>
          <t xml:space="preserve">
29/05/21
3172
March + April/21</t>
        </r>
      </text>
    </comment>
    <comment ref="K193" authorId="0">
      <text>
        <r>
          <rPr>
            <b/>
            <sz val="9"/>
            <color indexed="81"/>
            <rFont val="Tahoma"/>
            <family val="2"/>
          </rPr>
          <t>Windows User:</t>
        </r>
        <r>
          <rPr>
            <sz val="9"/>
            <color indexed="81"/>
            <rFont val="Tahoma"/>
            <family val="2"/>
          </rPr>
          <t xml:space="preserve">
14/09/2020
7,500/-</t>
        </r>
      </text>
    </comment>
    <comment ref="M193" authorId="0">
      <text>
        <r>
          <rPr>
            <b/>
            <sz val="9"/>
            <color indexed="81"/>
            <rFont val="Tahoma"/>
            <family val="2"/>
          </rPr>
          <t>Windows User:</t>
        </r>
        <r>
          <rPr>
            <sz val="9"/>
            <color indexed="81"/>
            <rFont val="Tahoma"/>
            <family val="2"/>
          </rPr>
          <t xml:space="preserve">
14/09/2020
7,500/-</t>
        </r>
      </text>
    </comment>
    <comment ref="O193" authorId="0">
      <text>
        <r>
          <rPr>
            <b/>
            <sz val="9"/>
            <color indexed="81"/>
            <rFont val="Tahoma"/>
            <family val="2"/>
          </rPr>
          <t>Windows User:</t>
        </r>
        <r>
          <rPr>
            <sz val="9"/>
            <color indexed="81"/>
            <rFont val="Tahoma"/>
            <family val="2"/>
          </rPr>
          <t xml:space="preserve">
14/09/2020
7,500/-</t>
        </r>
      </text>
    </comment>
    <comment ref="Q193" authorId="0">
      <text>
        <r>
          <rPr>
            <b/>
            <sz val="9"/>
            <color indexed="81"/>
            <rFont val="Tahoma"/>
            <family val="2"/>
          </rPr>
          <t>Windows User:</t>
        </r>
        <r>
          <rPr>
            <sz val="9"/>
            <color indexed="81"/>
            <rFont val="Tahoma"/>
            <family val="2"/>
          </rPr>
          <t xml:space="preserve">
27/01/21
3196
O/fee=8000
Dec/20
Paid in janu/21</t>
        </r>
      </text>
    </comment>
    <comment ref="T193" authorId="0">
      <text>
        <r>
          <rPr>
            <b/>
            <sz val="9"/>
            <color indexed="81"/>
            <rFont val="Tahoma"/>
            <family val="2"/>
          </rPr>
          <t>Windows User:</t>
        </r>
        <r>
          <rPr>
            <sz val="9"/>
            <color indexed="81"/>
            <rFont val="Tahoma"/>
            <family val="2"/>
          </rPr>
          <t xml:space="preserve">
Less 30% in Tuition fee for Oct/20.</t>
        </r>
      </text>
    </comment>
    <comment ref="U193" authorId="0">
      <text>
        <r>
          <rPr>
            <b/>
            <sz val="9"/>
            <color indexed="81"/>
            <rFont val="Tahoma"/>
            <family val="2"/>
          </rPr>
          <t>Windows User:</t>
        </r>
        <r>
          <rPr>
            <sz val="9"/>
            <color indexed="81"/>
            <rFont val="Tahoma"/>
            <family val="2"/>
          </rPr>
          <t xml:space="preserve">
09/11/2020
3194
Oct/2020
Paid to nov/20</t>
        </r>
      </text>
    </comment>
    <comment ref="V193" authorId="0">
      <text>
        <r>
          <rPr>
            <b/>
            <sz val="9"/>
            <color indexed="81"/>
            <rFont val="Tahoma"/>
            <family val="2"/>
          </rPr>
          <t>Windows User:</t>
        </r>
        <r>
          <rPr>
            <sz val="9"/>
            <color indexed="81"/>
            <rFont val="Tahoma"/>
            <family val="2"/>
          </rPr>
          <t xml:space="preserve">
Less 30% in Tuition fee for Oct/20.</t>
        </r>
      </text>
    </comment>
    <comment ref="W193" authorId="0">
      <text>
        <r>
          <rPr>
            <b/>
            <sz val="9"/>
            <color indexed="81"/>
            <rFont val="Tahoma"/>
            <family val="2"/>
          </rPr>
          <t>Windows User:</t>
        </r>
        <r>
          <rPr>
            <sz val="9"/>
            <color indexed="81"/>
            <rFont val="Tahoma"/>
            <family val="2"/>
          </rPr>
          <t xml:space="preserve">
09/11/2020
3194
Oct/2020
29/12/2020
3195
Nov/20
Paid in Dec/20</t>
        </r>
      </text>
    </comment>
    <comment ref="Y193" authorId="0">
      <text>
        <r>
          <rPr>
            <b/>
            <sz val="9"/>
            <color indexed="81"/>
            <rFont val="Tahoma"/>
            <family val="2"/>
          </rPr>
          <t>Windows User:</t>
        </r>
        <r>
          <rPr>
            <sz val="9"/>
            <color indexed="81"/>
            <rFont val="Tahoma"/>
            <family val="2"/>
          </rPr>
          <t xml:space="preserve">
29/12/2020
3195
Nov/20
Paid in Dec/20
27/01/21
3196
O/fee=8000
Dec/20
Paid in janu/21</t>
        </r>
      </text>
    </comment>
    <comment ref="AA193" authorId="0">
      <text>
        <r>
          <rPr>
            <b/>
            <sz val="9"/>
            <color indexed="81"/>
            <rFont val="Tahoma"/>
            <family val="2"/>
          </rPr>
          <t>Windows User:</t>
        </r>
        <r>
          <rPr>
            <sz val="9"/>
            <color indexed="81"/>
            <rFont val="Tahoma"/>
            <family val="2"/>
          </rPr>
          <t xml:space="preserve">
27/01/21
3196
O/fee=8000
Dec/20
Paid in janu/21</t>
        </r>
      </text>
    </comment>
    <comment ref="AC193" authorId="0">
      <text>
        <r>
          <rPr>
            <b/>
            <sz val="9"/>
            <color indexed="81"/>
            <rFont val="Tahoma"/>
            <family val="2"/>
          </rPr>
          <t>Windows User:</t>
        </r>
        <r>
          <rPr>
            <sz val="9"/>
            <color indexed="81"/>
            <rFont val="Tahoma"/>
            <family val="2"/>
          </rPr>
          <t xml:space="preserve">
22/02/21
3197</t>
        </r>
      </text>
    </comment>
    <comment ref="AE193" authorId="0">
      <text>
        <r>
          <rPr>
            <b/>
            <sz val="9"/>
            <color indexed="81"/>
            <rFont val="Tahoma"/>
            <family val="2"/>
          </rPr>
          <t>Windows User:</t>
        </r>
        <r>
          <rPr>
            <sz val="9"/>
            <color indexed="81"/>
            <rFont val="Tahoma"/>
            <family val="2"/>
          </rPr>
          <t xml:space="preserve">
22/03/2021
3198
Feb + March/21</t>
        </r>
      </text>
    </comment>
    <comment ref="AK193" authorId="0">
      <text>
        <r>
          <rPr>
            <b/>
            <sz val="9"/>
            <color indexed="81"/>
            <rFont val="Tahoma"/>
            <family val="2"/>
          </rPr>
          <t>Windows User:</t>
        </r>
        <r>
          <rPr>
            <sz val="9"/>
            <color indexed="81"/>
            <rFont val="Tahoma"/>
            <family val="2"/>
          </rPr>
          <t xml:space="preserve">
05/06/21
3199</t>
        </r>
      </text>
    </comment>
    <comment ref="K194" authorId="0">
      <text>
        <r>
          <rPr>
            <b/>
            <sz val="9"/>
            <color indexed="81"/>
            <rFont val="Tahoma"/>
            <family val="2"/>
          </rPr>
          <t>Windows User:</t>
        </r>
        <r>
          <rPr>
            <sz val="9"/>
            <color indexed="81"/>
            <rFont val="Tahoma"/>
            <family val="2"/>
          </rPr>
          <t xml:space="preserve">
14/09/2020
7,500/-</t>
        </r>
      </text>
    </comment>
    <comment ref="M194" authorId="0">
      <text>
        <r>
          <rPr>
            <b/>
            <sz val="9"/>
            <color indexed="81"/>
            <rFont val="Tahoma"/>
            <family val="2"/>
          </rPr>
          <t>Windows User:</t>
        </r>
        <r>
          <rPr>
            <sz val="9"/>
            <color indexed="81"/>
            <rFont val="Tahoma"/>
            <family val="2"/>
          </rPr>
          <t xml:space="preserve">
14/09/2020
7,500/-</t>
        </r>
      </text>
    </comment>
    <comment ref="O194" authorId="0">
      <text>
        <r>
          <rPr>
            <b/>
            <sz val="9"/>
            <color indexed="81"/>
            <rFont val="Tahoma"/>
            <family val="2"/>
          </rPr>
          <t>Windows User:</t>
        </r>
        <r>
          <rPr>
            <sz val="9"/>
            <color indexed="81"/>
            <rFont val="Tahoma"/>
            <family val="2"/>
          </rPr>
          <t xml:space="preserve">
14/09/2020
7,500/-</t>
        </r>
      </text>
    </comment>
    <comment ref="Q194" authorId="0">
      <text>
        <r>
          <rPr>
            <b/>
            <sz val="9"/>
            <color indexed="81"/>
            <rFont val="Tahoma"/>
            <family val="2"/>
          </rPr>
          <t>Windows User:</t>
        </r>
        <r>
          <rPr>
            <sz val="9"/>
            <color indexed="81"/>
            <rFont val="Tahoma"/>
            <family val="2"/>
          </rPr>
          <t xml:space="preserve">
25/11/2020
7918
O/fee With
Oct/20
Paid in Non/20</t>
        </r>
      </text>
    </comment>
    <comment ref="T194" authorId="0">
      <text>
        <r>
          <rPr>
            <b/>
            <sz val="9"/>
            <color indexed="81"/>
            <rFont val="Tahoma"/>
            <family val="2"/>
          </rPr>
          <t>Windows User:</t>
        </r>
        <r>
          <rPr>
            <sz val="9"/>
            <color indexed="81"/>
            <rFont val="Tahoma"/>
            <family val="2"/>
          </rPr>
          <t xml:space="preserve">
Less 30% in Tuition fee for Oct/20.</t>
        </r>
      </text>
    </comment>
    <comment ref="U194" authorId="0">
      <text>
        <r>
          <rPr>
            <b/>
            <sz val="9"/>
            <color indexed="81"/>
            <rFont val="Tahoma"/>
            <family val="2"/>
          </rPr>
          <t>Windows User:</t>
        </r>
        <r>
          <rPr>
            <sz val="9"/>
            <color indexed="81"/>
            <rFont val="Tahoma"/>
            <family val="2"/>
          </rPr>
          <t xml:space="preserve">
25/11/2020
7918
O/fee With
Oct/20
Paid in Non/20</t>
        </r>
      </text>
    </comment>
    <comment ref="V194" authorId="0">
      <text>
        <r>
          <rPr>
            <b/>
            <sz val="9"/>
            <color indexed="81"/>
            <rFont val="Tahoma"/>
            <family val="2"/>
          </rPr>
          <t>Windows User:</t>
        </r>
        <r>
          <rPr>
            <sz val="9"/>
            <color indexed="81"/>
            <rFont val="Tahoma"/>
            <family val="2"/>
          </rPr>
          <t xml:space="preserve">
Less 30% in Tuition fee for Oct/20.</t>
        </r>
      </text>
    </comment>
    <comment ref="W194" authorId="0">
      <text>
        <r>
          <rPr>
            <b/>
            <sz val="9"/>
            <color indexed="81"/>
            <rFont val="Tahoma"/>
            <family val="2"/>
          </rPr>
          <t>Windows User:</t>
        </r>
        <r>
          <rPr>
            <sz val="9"/>
            <color indexed="81"/>
            <rFont val="Tahoma"/>
            <family val="2"/>
          </rPr>
          <t xml:space="preserve">
25/11/2020
7918
O/fee With
Oct/20
25/11/2020
7919
Nov/20
Paid in Nov/20</t>
        </r>
      </text>
    </comment>
    <comment ref="Y194" authorId="0">
      <text>
        <r>
          <rPr>
            <b/>
            <sz val="9"/>
            <color indexed="81"/>
            <rFont val="Tahoma"/>
            <family val="2"/>
          </rPr>
          <t>Windows User:</t>
        </r>
        <r>
          <rPr>
            <sz val="9"/>
            <color indexed="81"/>
            <rFont val="Tahoma"/>
            <family val="2"/>
          </rPr>
          <t xml:space="preserve">
27/01/21
7920
Dec=3780
Janu=4340
Paid in janu/21</t>
        </r>
      </text>
    </comment>
    <comment ref="AA194" authorId="0">
      <text>
        <r>
          <rPr>
            <b/>
            <sz val="9"/>
            <color indexed="81"/>
            <rFont val="Tahoma"/>
            <family val="2"/>
          </rPr>
          <t>Windows User:</t>
        </r>
        <r>
          <rPr>
            <sz val="9"/>
            <color indexed="81"/>
            <rFont val="Tahoma"/>
            <family val="2"/>
          </rPr>
          <t xml:space="preserve">
27/01/21
7920
Dec=3780
Janu=4340
Paid in janu/21</t>
        </r>
      </text>
    </comment>
    <comment ref="AK194" authorId="0">
      <text>
        <r>
          <rPr>
            <b/>
            <sz val="9"/>
            <color indexed="81"/>
            <rFont val="Tahoma"/>
            <family val="2"/>
          </rPr>
          <t>Windows User:</t>
        </r>
        <r>
          <rPr>
            <sz val="9"/>
            <color indexed="81"/>
            <rFont val="Tahoma"/>
            <family val="2"/>
          </rPr>
          <t xml:space="preserve">
02/06/21
7921
</t>
        </r>
      </text>
    </comment>
    <comment ref="K195" authorId="0">
      <text>
        <r>
          <rPr>
            <b/>
            <sz val="9"/>
            <color indexed="81"/>
            <rFont val="Tahoma"/>
            <family val="2"/>
          </rPr>
          <t>Windows User:</t>
        </r>
        <r>
          <rPr>
            <sz val="9"/>
            <color indexed="81"/>
            <rFont val="Tahoma"/>
            <family val="2"/>
          </rPr>
          <t xml:space="preserve">
14/09/2020
7,500/-</t>
        </r>
      </text>
    </comment>
    <comment ref="M195" authorId="0">
      <text>
        <r>
          <rPr>
            <b/>
            <sz val="9"/>
            <color indexed="81"/>
            <rFont val="Tahoma"/>
            <family val="2"/>
          </rPr>
          <t>Windows User:</t>
        </r>
        <r>
          <rPr>
            <sz val="9"/>
            <color indexed="81"/>
            <rFont val="Tahoma"/>
            <family val="2"/>
          </rPr>
          <t xml:space="preserve">
14/09/2020
7,500/-</t>
        </r>
      </text>
    </comment>
    <comment ref="O195" authorId="0">
      <text>
        <r>
          <rPr>
            <b/>
            <sz val="9"/>
            <color indexed="81"/>
            <rFont val="Tahoma"/>
            <family val="2"/>
          </rPr>
          <t>Windows User:</t>
        </r>
        <r>
          <rPr>
            <sz val="9"/>
            <color indexed="81"/>
            <rFont val="Tahoma"/>
            <family val="2"/>
          </rPr>
          <t xml:space="preserve">
14/09/2020
7,500/-</t>
        </r>
      </text>
    </comment>
    <comment ref="Q195" authorId="0">
      <text>
        <r>
          <rPr>
            <b/>
            <sz val="9"/>
            <color indexed="81"/>
            <rFont val="Tahoma"/>
            <family val="2"/>
          </rPr>
          <t>Windows User:</t>
        </r>
        <r>
          <rPr>
            <sz val="9"/>
            <color indexed="81"/>
            <rFont val="Tahoma"/>
            <family val="2"/>
          </rPr>
          <t xml:space="preserve">
15.10.2020
7966
Oct/20 (Less=30%)
Others fee</t>
        </r>
      </text>
    </comment>
    <comment ref="T195" authorId="0">
      <text>
        <r>
          <rPr>
            <b/>
            <sz val="9"/>
            <color indexed="81"/>
            <rFont val="Tahoma"/>
            <family val="2"/>
          </rPr>
          <t>Windows User:</t>
        </r>
        <r>
          <rPr>
            <sz val="9"/>
            <color indexed="81"/>
            <rFont val="Tahoma"/>
            <family val="2"/>
          </rPr>
          <t xml:space="preserve">
Less 30% in Tuition fee for Oct/20.</t>
        </r>
      </text>
    </comment>
    <comment ref="U195" authorId="0">
      <text>
        <r>
          <rPr>
            <b/>
            <sz val="9"/>
            <color indexed="81"/>
            <rFont val="Tahoma"/>
            <family val="2"/>
          </rPr>
          <t>Windows User:</t>
        </r>
        <r>
          <rPr>
            <sz val="9"/>
            <color indexed="81"/>
            <rFont val="Tahoma"/>
            <family val="2"/>
          </rPr>
          <t xml:space="preserve">
15.10.2020
7966
Oct/20 (Less=30%)
Others fee</t>
        </r>
      </text>
    </comment>
    <comment ref="V195" authorId="0">
      <text>
        <r>
          <rPr>
            <b/>
            <sz val="9"/>
            <color indexed="81"/>
            <rFont val="Tahoma"/>
            <family val="2"/>
          </rPr>
          <t>Windows User:</t>
        </r>
        <r>
          <rPr>
            <sz val="9"/>
            <color indexed="81"/>
            <rFont val="Tahoma"/>
            <family val="2"/>
          </rPr>
          <t xml:space="preserve">
Less 30% in Tuition fee for Oct/20.</t>
        </r>
      </text>
    </comment>
    <comment ref="W195" authorId="0">
      <text>
        <r>
          <rPr>
            <b/>
            <sz val="9"/>
            <color indexed="81"/>
            <rFont val="Tahoma"/>
            <family val="2"/>
          </rPr>
          <t>Windows User:</t>
        </r>
        <r>
          <rPr>
            <sz val="9"/>
            <color indexed="81"/>
            <rFont val="Tahoma"/>
            <family val="2"/>
          </rPr>
          <t xml:space="preserve">
17/01/2021
Nov to janu/21
Paid in Janu/21</t>
        </r>
      </text>
    </comment>
    <comment ref="Y195" authorId="0">
      <text>
        <r>
          <rPr>
            <b/>
            <sz val="9"/>
            <color indexed="81"/>
            <rFont val="Tahoma"/>
            <family val="2"/>
          </rPr>
          <t>Windows User:</t>
        </r>
        <r>
          <rPr>
            <sz val="9"/>
            <color indexed="81"/>
            <rFont val="Tahoma"/>
            <family val="2"/>
          </rPr>
          <t xml:space="preserve">
17/01/2021
Nov to janu/21
Paid in Janu/21</t>
        </r>
      </text>
    </comment>
    <comment ref="AA195" authorId="0">
      <text>
        <r>
          <rPr>
            <b/>
            <sz val="9"/>
            <color indexed="81"/>
            <rFont val="Tahoma"/>
            <family val="2"/>
          </rPr>
          <t>Windows User:</t>
        </r>
        <r>
          <rPr>
            <sz val="9"/>
            <color indexed="81"/>
            <rFont val="Tahoma"/>
            <family val="2"/>
          </rPr>
          <t xml:space="preserve">
17/01/2021
Nov to janu/21
Paid in Janu/21</t>
        </r>
      </text>
    </comment>
    <comment ref="AK195" authorId="0">
      <text>
        <r>
          <rPr>
            <b/>
            <sz val="9"/>
            <color indexed="81"/>
            <rFont val="Tahoma"/>
            <family val="2"/>
          </rPr>
          <t>Windows User:</t>
        </r>
        <r>
          <rPr>
            <sz val="9"/>
            <color indexed="81"/>
            <rFont val="Tahoma"/>
            <family val="2"/>
          </rPr>
          <t xml:space="preserve">
07/06/21
7968
</t>
        </r>
      </text>
    </comment>
    <comment ref="K196" authorId="0">
      <text>
        <r>
          <rPr>
            <b/>
            <sz val="9"/>
            <color indexed="81"/>
            <rFont val="Tahoma"/>
            <family val="2"/>
          </rPr>
          <t>Windows User:</t>
        </r>
        <r>
          <rPr>
            <sz val="9"/>
            <color indexed="81"/>
            <rFont val="Tahoma"/>
            <family val="2"/>
          </rPr>
          <t xml:space="preserve">
14/09/2020
7,500/-</t>
        </r>
      </text>
    </comment>
    <comment ref="M196" authorId="0">
      <text>
        <r>
          <rPr>
            <b/>
            <sz val="9"/>
            <color indexed="81"/>
            <rFont val="Tahoma"/>
            <family val="2"/>
          </rPr>
          <t>Windows User:</t>
        </r>
        <r>
          <rPr>
            <sz val="9"/>
            <color indexed="81"/>
            <rFont val="Tahoma"/>
            <family val="2"/>
          </rPr>
          <t xml:space="preserve">
14/09/2020
7,500/-</t>
        </r>
      </text>
    </comment>
    <comment ref="O196" authorId="0">
      <text>
        <r>
          <rPr>
            <b/>
            <sz val="9"/>
            <color indexed="81"/>
            <rFont val="Tahoma"/>
            <family val="2"/>
          </rPr>
          <t>Windows User:</t>
        </r>
        <r>
          <rPr>
            <sz val="9"/>
            <color indexed="81"/>
            <rFont val="Tahoma"/>
            <family val="2"/>
          </rPr>
          <t xml:space="preserve">
14/09/2020
7,500/-</t>
        </r>
      </text>
    </comment>
    <comment ref="T196" authorId="0">
      <text>
        <r>
          <rPr>
            <b/>
            <sz val="9"/>
            <color indexed="81"/>
            <rFont val="Tahoma"/>
            <family val="2"/>
          </rPr>
          <t>Windows User:</t>
        </r>
        <r>
          <rPr>
            <sz val="9"/>
            <color indexed="81"/>
            <rFont val="Tahoma"/>
            <family val="2"/>
          </rPr>
          <t xml:space="preserve">
Less 30% in Tuition fee for Oct/20.</t>
        </r>
      </text>
    </comment>
    <comment ref="U196" authorId="0">
      <text>
        <r>
          <rPr>
            <b/>
            <sz val="9"/>
            <color indexed="81"/>
            <rFont val="Tahoma"/>
            <family val="2"/>
          </rPr>
          <t>Windows User:</t>
        </r>
        <r>
          <rPr>
            <sz val="9"/>
            <color indexed="81"/>
            <rFont val="Tahoma"/>
            <family val="2"/>
          </rPr>
          <t xml:space="preserve">
27/12/2020
Oct  to Dec/20
Paid in Dec/20</t>
        </r>
      </text>
    </comment>
    <comment ref="V196" authorId="0">
      <text>
        <r>
          <rPr>
            <b/>
            <sz val="9"/>
            <color indexed="81"/>
            <rFont val="Tahoma"/>
            <family val="2"/>
          </rPr>
          <t>Windows User:</t>
        </r>
        <r>
          <rPr>
            <sz val="9"/>
            <color indexed="81"/>
            <rFont val="Tahoma"/>
            <family val="2"/>
          </rPr>
          <t xml:space="preserve">
Less 30% in Tuition fee for Oct/20.</t>
        </r>
      </text>
    </comment>
    <comment ref="W196" authorId="0">
      <text>
        <r>
          <rPr>
            <b/>
            <sz val="9"/>
            <color indexed="81"/>
            <rFont val="Tahoma"/>
            <family val="2"/>
          </rPr>
          <t>Windows User:</t>
        </r>
        <r>
          <rPr>
            <sz val="9"/>
            <color indexed="81"/>
            <rFont val="Tahoma"/>
            <family val="2"/>
          </rPr>
          <t xml:space="preserve">
27/12/2020
Oct  to Dec/20
Paid in Dec/20</t>
        </r>
      </text>
    </comment>
    <comment ref="Y196" authorId="0">
      <text>
        <r>
          <rPr>
            <b/>
            <sz val="9"/>
            <color indexed="81"/>
            <rFont val="Tahoma"/>
            <family val="2"/>
          </rPr>
          <t>Windows User:</t>
        </r>
        <r>
          <rPr>
            <sz val="9"/>
            <color indexed="81"/>
            <rFont val="Tahoma"/>
            <family val="2"/>
          </rPr>
          <t xml:space="preserve">
27/12/2020
8014
Oct  to Dec/20
Paid in Dec/20
O/fee Due</t>
        </r>
      </text>
    </comment>
    <comment ref="AA196" authorId="0">
      <text>
        <r>
          <rPr>
            <b/>
            <sz val="9"/>
            <color indexed="81"/>
            <rFont val="Tahoma"/>
            <family val="2"/>
          </rPr>
          <t>Windows User:</t>
        </r>
        <r>
          <rPr>
            <sz val="9"/>
            <color indexed="81"/>
            <rFont val="Tahoma"/>
            <family val="2"/>
          </rPr>
          <t xml:space="preserve">
28/01/21
8015
Janu/21
Paid in janu/21</t>
        </r>
      </text>
    </comment>
    <comment ref="AB196" authorId="0">
      <text>
        <r>
          <rPr>
            <b/>
            <sz val="9"/>
            <color indexed="81"/>
            <rFont val="Tahoma"/>
            <family val="2"/>
          </rPr>
          <t>Windows User:</t>
        </r>
        <r>
          <rPr>
            <sz val="9"/>
            <color indexed="81"/>
            <rFont val="Tahoma"/>
            <family val="2"/>
          </rPr>
          <t xml:space="preserve">
</t>
        </r>
      </text>
    </comment>
    <comment ref="AK196" authorId="0">
      <text>
        <r>
          <rPr>
            <b/>
            <sz val="9"/>
            <color indexed="81"/>
            <rFont val="Tahoma"/>
            <family val="2"/>
          </rPr>
          <t>Windows User:</t>
        </r>
        <r>
          <rPr>
            <sz val="9"/>
            <color indexed="81"/>
            <rFont val="Tahoma"/>
            <family val="2"/>
          </rPr>
          <t xml:space="preserve">
07/06/21
8016</t>
        </r>
      </text>
    </comment>
    <comment ref="K197" authorId="0">
      <text>
        <r>
          <rPr>
            <b/>
            <sz val="9"/>
            <color indexed="81"/>
            <rFont val="Tahoma"/>
            <family val="2"/>
          </rPr>
          <t>Windows User:</t>
        </r>
        <r>
          <rPr>
            <sz val="9"/>
            <color indexed="81"/>
            <rFont val="Tahoma"/>
            <family val="2"/>
          </rPr>
          <t xml:space="preserve">
14/09/2020
7,500/-</t>
        </r>
      </text>
    </comment>
    <comment ref="M197" authorId="0">
      <text>
        <r>
          <rPr>
            <b/>
            <sz val="9"/>
            <color indexed="81"/>
            <rFont val="Tahoma"/>
            <family val="2"/>
          </rPr>
          <t>Windows User:</t>
        </r>
        <r>
          <rPr>
            <sz val="9"/>
            <color indexed="81"/>
            <rFont val="Tahoma"/>
            <family val="2"/>
          </rPr>
          <t xml:space="preserve">
14/09/2020
7,500/-</t>
        </r>
      </text>
    </comment>
    <comment ref="O197" authorId="0">
      <text>
        <r>
          <rPr>
            <b/>
            <sz val="9"/>
            <color indexed="81"/>
            <rFont val="Tahoma"/>
            <family val="2"/>
          </rPr>
          <t>Windows User:</t>
        </r>
        <r>
          <rPr>
            <sz val="9"/>
            <color indexed="81"/>
            <rFont val="Tahoma"/>
            <family val="2"/>
          </rPr>
          <t xml:space="preserve">
14/09/2020
7,500/-</t>
        </r>
      </text>
    </comment>
    <comment ref="T197" authorId="0">
      <text>
        <r>
          <rPr>
            <b/>
            <sz val="9"/>
            <color indexed="81"/>
            <rFont val="Tahoma"/>
            <family val="2"/>
          </rPr>
          <t>Windows User:</t>
        </r>
        <r>
          <rPr>
            <sz val="9"/>
            <color indexed="81"/>
            <rFont val="Tahoma"/>
            <family val="2"/>
          </rPr>
          <t xml:space="preserve">
Less 30% in Tuition fee for Oct/20.</t>
        </r>
      </text>
    </comment>
    <comment ref="V197" authorId="0">
      <text>
        <r>
          <rPr>
            <b/>
            <sz val="9"/>
            <color indexed="81"/>
            <rFont val="Tahoma"/>
            <family val="2"/>
          </rPr>
          <t>Windows User:</t>
        </r>
        <r>
          <rPr>
            <sz val="9"/>
            <color indexed="81"/>
            <rFont val="Tahoma"/>
            <family val="2"/>
          </rPr>
          <t xml:space="preserve">
Less 30% in Tuition fee for Oct/20.</t>
        </r>
      </text>
    </comment>
    <comment ref="AK197" authorId="0">
      <text>
        <r>
          <rPr>
            <b/>
            <sz val="9"/>
            <color indexed="81"/>
            <rFont val="Tahoma"/>
            <family val="2"/>
          </rPr>
          <t>Windows User:</t>
        </r>
        <r>
          <rPr>
            <sz val="9"/>
            <color indexed="81"/>
            <rFont val="Tahoma"/>
            <family val="2"/>
          </rPr>
          <t xml:space="preserve">
07/06/21
8038
</t>
        </r>
      </text>
    </comment>
    <comment ref="K198" authorId="0">
      <text>
        <r>
          <rPr>
            <b/>
            <sz val="9"/>
            <color indexed="81"/>
            <rFont val="Tahoma"/>
            <family val="2"/>
          </rPr>
          <t>Windows User:</t>
        </r>
        <r>
          <rPr>
            <sz val="9"/>
            <color indexed="81"/>
            <rFont val="Tahoma"/>
            <family val="2"/>
          </rPr>
          <t xml:space="preserve">
14/09/2020
7,500/-</t>
        </r>
      </text>
    </comment>
    <comment ref="M198" authorId="0">
      <text>
        <r>
          <rPr>
            <b/>
            <sz val="9"/>
            <color indexed="81"/>
            <rFont val="Tahoma"/>
            <family val="2"/>
          </rPr>
          <t>Windows User:</t>
        </r>
        <r>
          <rPr>
            <sz val="9"/>
            <color indexed="81"/>
            <rFont val="Tahoma"/>
            <family val="2"/>
          </rPr>
          <t xml:space="preserve">
14/09/2020
7,500/-</t>
        </r>
      </text>
    </comment>
    <comment ref="O198" authorId="0">
      <text>
        <r>
          <rPr>
            <b/>
            <sz val="9"/>
            <color indexed="81"/>
            <rFont val="Tahoma"/>
            <family val="2"/>
          </rPr>
          <t>Windows User:</t>
        </r>
        <r>
          <rPr>
            <sz val="9"/>
            <color indexed="81"/>
            <rFont val="Tahoma"/>
            <family val="2"/>
          </rPr>
          <t xml:space="preserve">
14/09/2020
7,500/-</t>
        </r>
      </text>
    </comment>
    <comment ref="Q198" authorId="0">
      <text>
        <r>
          <rPr>
            <b/>
            <sz val="9"/>
            <color indexed="81"/>
            <rFont val="Tahoma"/>
            <family val="2"/>
          </rPr>
          <t>Windows User:</t>
        </r>
        <r>
          <rPr>
            <sz val="9"/>
            <color indexed="81"/>
            <rFont val="Tahoma"/>
            <family val="2"/>
          </rPr>
          <t xml:space="preserve">
18/02/21
8062
O/fee=8000</t>
        </r>
      </text>
    </comment>
    <comment ref="T198" authorId="0">
      <text>
        <r>
          <rPr>
            <b/>
            <sz val="9"/>
            <color indexed="81"/>
            <rFont val="Tahoma"/>
            <family val="2"/>
          </rPr>
          <t>Windows User:</t>
        </r>
        <r>
          <rPr>
            <sz val="9"/>
            <color indexed="81"/>
            <rFont val="Tahoma"/>
            <family val="2"/>
          </rPr>
          <t xml:space="preserve">
Less 30% in Tuition fee for Oct/20.</t>
        </r>
      </text>
    </comment>
    <comment ref="U198" authorId="0">
      <text>
        <r>
          <rPr>
            <b/>
            <sz val="9"/>
            <color indexed="81"/>
            <rFont val="Tahoma"/>
            <family val="2"/>
          </rPr>
          <t>Windows User:</t>
        </r>
        <r>
          <rPr>
            <sz val="9"/>
            <color indexed="81"/>
            <rFont val="Tahoma"/>
            <family val="2"/>
          </rPr>
          <t xml:space="preserve">
25/01/21
56545
Oct to Janu/21
Paid in Janu/21</t>
        </r>
      </text>
    </comment>
    <comment ref="V198" authorId="0">
      <text>
        <r>
          <rPr>
            <b/>
            <sz val="9"/>
            <color indexed="81"/>
            <rFont val="Tahoma"/>
            <family val="2"/>
          </rPr>
          <t>Windows User:</t>
        </r>
        <r>
          <rPr>
            <sz val="9"/>
            <color indexed="81"/>
            <rFont val="Tahoma"/>
            <family val="2"/>
          </rPr>
          <t xml:space="preserve">
Less 30% in Tuition fee for Oct/20.</t>
        </r>
      </text>
    </comment>
    <comment ref="W198" authorId="0">
      <text>
        <r>
          <rPr>
            <b/>
            <sz val="9"/>
            <color indexed="81"/>
            <rFont val="Tahoma"/>
            <family val="2"/>
          </rPr>
          <t>Windows User:</t>
        </r>
        <r>
          <rPr>
            <sz val="9"/>
            <color indexed="81"/>
            <rFont val="Tahoma"/>
            <family val="2"/>
          </rPr>
          <t xml:space="preserve">
25/01/21
56545
Oct to Janu/21
Paid in Janu/21</t>
        </r>
      </text>
    </comment>
    <comment ref="Y198" authorId="0">
      <text>
        <r>
          <rPr>
            <b/>
            <sz val="9"/>
            <color indexed="81"/>
            <rFont val="Tahoma"/>
            <family val="2"/>
          </rPr>
          <t>Windows User:</t>
        </r>
        <r>
          <rPr>
            <sz val="9"/>
            <color indexed="81"/>
            <rFont val="Tahoma"/>
            <family val="2"/>
          </rPr>
          <t xml:space="preserve">
25/01/21
56545
Oct to Janu/21
Paid in Janu/21</t>
        </r>
      </text>
    </comment>
    <comment ref="AA198" authorId="0">
      <text>
        <r>
          <rPr>
            <b/>
            <sz val="9"/>
            <color indexed="81"/>
            <rFont val="Tahoma"/>
            <family val="2"/>
          </rPr>
          <t>Windows User:</t>
        </r>
        <r>
          <rPr>
            <sz val="9"/>
            <color indexed="81"/>
            <rFont val="Tahoma"/>
            <family val="2"/>
          </rPr>
          <t xml:space="preserve">
25/01/21
56545
Oct to Janu/21
Paid in Janu/21</t>
        </r>
      </text>
    </comment>
    <comment ref="AC198" authorId="0">
      <text>
        <r>
          <rPr>
            <b/>
            <sz val="9"/>
            <color indexed="81"/>
            <rFont val="Tahoma"/>
            <family val="2"/>
          </rPr>
          <t>Windows User:</t>
        </r>
        <r>
          <rPr>
            <sz val="9"/>
            <color indexed="81"/>
            <rFont val="Tahoma"/>
            <family val="2"/>
          </rPr>
          <t xml:space="preserve">
18/02/21
8062
O/fee=8000</t>
        </r>
      </text>
    </comment>
    <comment ref="AK198" authorId="0">
      <text>
        <r>
          <rPr>
            <b/>
            <sz val="9"/>
            <color indexed="81"/>
            <rFont val="Tahoma"/>
            <family val="2"/>
          </rPr>
          <t>Windows User:</t>
        </r>
        <r>
          <rPr>
            <sz val="9"/>
            <color indexed="81"/>
            <rFont val="Tahoma"/>
            <family val="2"/>
          </rPr>
          <t xml:space="preserve">
06/06/21
8063
Feb + march/21</t>
        </r>
      </text>
    </comment>
    <comment ref="K199" authorId="0">
      <text>
        <r>
          <rPr>
            <b/>
            <sz val="9"/>
            <color indexed="81"/>
            <rFont val="Tahoma"/>
            <family val="2"/>
          </rPr>
          <t>Windows User:</t>
        </r>
        <r>
          <rPr>
            <sz val="9"/>
            <color indexed="81"/>
            <rFont val="Tahoma"/>
            <family val="2"/>
          </rPr>
          <t xml:space="preserve">
14/09/2020
7,500/-</t>
        </r>
      </text>
    </comment>
    <comment ref="M199" authorId="0">
      <text>
        <r>
          <rPr>
            <b/>
            <sz val="9"/>
            <color indexed="81"/>
            <rFont val="Tahoma"/>
            <family val="2"/>
          </rPr>
          <t>Windows User:</t>
        </r>
        <r>
          <rPr>
            <sz val="9"/>
            <color indexed="81"/>
            <rFont val="Tahoma"/>
            <family val="2"/>
          </rPr>
          <t xml:space="preserve">
14/09/2020
7,500/-</t>
        </r>
      </text>
    </comment>
    <comment ref="O199" authorId="0">
      <text>
        <r>
          <rPr>
            <b/>
            <sz val="9"/>
            <color indexed="81"/>
            <rFont val="Tahoma"/>
            <family val="2"/>
          </rPr>
          <t>Windows User:</t>
        </r>
        <r>
          <rPr>
            <sz val="9"/>
            <color indexed="81"/>
            <rFont val="Tahoma"/>
            <family val="2"/>
          </rPr>
          <t xml:space="preserve">
14/09/2020
7,500/-</t>
        </r>
      </text>
    </comment>
    <comment ref="Q199" authorId="0">
      <text>
        <r>
          <rPr>
            <b/>
            <sz val="9"/>
            <color indexed="81"/>
            <rFont val="Tahoma"/>
            <family val="2"/>
          </rPr>
          <t>Windows User:</t>
        </r>
        <r>
          <rPr>
            <sz val="9"/>
            <color indexed="81"/>
            <rFont val="Tahoma"/>
            <family val="2"/>
          </rPr>
          <t xml:space="preserve">
23.09.2020
8110</t>
        </r>
      </text>
    </comment>
    <comment ref="T199" authorId="0">
      <text>
        <r>
          <rPr>
            <b/>
            <sz val="9"/>
            <color indexed="81"/>
            <rFont val="Tahoma"/>
            <family val="2"/>
          </rPr>
          <t>Windows User:</t>
        </r>
        <r>
          <rPr>
            <sz val="9"/>
            <color indexed="81"/>
            <rFont val="Tahoma"/>
            <family val="2"/>
          </rPr>
          <t xml:space="preserve">
Less 30% in Tuition fee for Oct/20.</t>
        </r>
      </text>
    </comment>
    <comment ref="U199" authorId="0">
      <text>
        <r>
          <rPr>
            <b/>
            <sz val="9"/>
            <color indexed="81"/>
            <rFont val="Tahoma"/>
            <family val="2"/>
          </rPr>
          <t>Windows User:</t>
        </r>
        <r>
          <rPr>
            <sz val="9"/>
            <color indexed="81"/>
            <rFont val="Tahoma"/>
            <family val="2"/>
          </rPr>
          <t xml:space="preserve">
26/01/2021
8111
Oct to Janu/21
Paid in Janu/21</t>
        </r>
      </text>
    </comment>
    <comment ref="V199" authorId="0">
      <text>
        <r>
          <rPr>
            <b/>
            <sz val="9"/>
            <color indexed="81"/>
            <rFont val="Tahoma"/>
            <family val="2"/>
          </rPr>
          <t>Windows User:</t>
        </r>
        <r>
          <rPr>
            <sz val="9"/>
            <color indexed="81"/>
            <rFont val="Tahoma"/>
            <family val="2"/>
          </rPr>
          <t xml:space="preserve">
Less 30% in Tuition fee for Oct/20.</t>
        </r>
      </text>
    </comment>
    <comment ref="W199" authorId="0">
      <text>
        <r>
          <rPr>
            <b/>
            <sz val="9"/>
            <color indexed="81"/>
            <rFont val="Tahoma"/>
            <family val="2"/>
          </rPr>
          <t>Windows User:</t>
        </r>
        <r>
          <rPr>
            <sz val="9"/>
            <color indexed="81"/>
            <rFont val="Tahoma"/>
            <family val="2"/>
          </rPr>
          <t xml:space="preserve">
26/01/2021
8111
Oct to Janu/21
Paid in Janu/21</t>
        </r>
      </text>
    </comment>
    <comment ref="Y199" authorId="0">
      <text>
        <r>
          <rPr>
            <b/>
            <sz val="9"/>
            <color indexed="81"/>
            <rFont val="Tahoma"/>
            <family val="2"/>
          </rPr>
          <t>Windows User:</t>
        </r>
        <r>
          <rPr>
            <sz val="9"/>
            <color indexed="81"/>
            <rFont val="Tahoma"/>
            <family val="2"/>
          </rPr>
          <t xml:space="preserve">
26/01/2021
8111
Oct to Janu/21
Paid in Janu/21</t>
        </r>
      </text>
    </comment>
    <comment ref="AA199" authorId="0">
      <text>
        <r>
          <rPr>
            <b/>
            <sz val="9"/>
            <color indexed="81"/>
            <rFont val="Tahoma"/>
            <family val="2"/>
          </rPr>
          <t>Windows User:</t>
        </r>
        <r>
          <rPr>
            <sz val="9"/>
            <color indexed="81"/>
            <rFont val="Tahoma"/>
            <family val="2"/>
          </rPr>
          <t xml:space="preserve">
26/01/2021
8111
Oct to Janu/21
Paid in Janu/21</t>
        </r>
      </text>
    </comment>
    <comment ref="AK199" authorId="0">
      <text>
        <r>
          <rPr>
            <b/>
            <sz val="9"/>
            <color indexed="81"/>
            <rFont val="Tahoma"/>
            <family val="2"/>
          </rPr>
          <t>Windows User:</t>
        </r>
        <r>
          <rPr>
            <sz val="9"/>
            <color indexed="81"/>
            <rFont val="Tahoma"/>
            <family val="2"/>
          </rPr>
          <t xml:space="preserve">
07/06/21
8112
</t>
        </r>
      </text>
    </comment>
    <comment ref="K200" authorId="0">
      <text>
        <r>
          <rPr>
            <b/>
            <sz val="9"/>
            <color indexed="81"/>
            <rFont val="Tahoma"/>
            <family val="2"/>
          </rPr>
          <t>Windows User:</t>
        </r>
        <r>
          <rPr>
            <sz val="9"/>
            <color indexed="81"/>
            <rFont val="Tahoma"/>
            <family val="2"/>
          </rPr>
          <t xml:space="preserve">
14/09/2020
7,500/-</t>
        </r>
      </text>
    </comment>
    <comment ref="M200" authorId="0">
      <text>
        <r>
          <rPr>
            <b/>
            <sz val="9"/>
            <color indexed="81"/>
            <rFont val="Tahoma"/>
            <family val="2"/>
          </rPr>
          <t>Windows User:</t>
        </r>
        <r>
          <rPr>
            <sz val="9"/>
            <color indexed="81"/>
            <rFont val="Tahoma"/>
            <family val="2"/>
          </rPr>
          <t xml:space="preserve">
14/09/2020
7,500/-</t>
        </r>
      </text>
    </comment>
    <comment ref="O200" authorId="0">
      <text>
        <r>
          <rPr>
            <b/>
            <sz val="9"/>
            <color indexed="81"/>
            <rFont val="Tahoma"/>
            <family val="2"/>
          </rPr>
          <t>Windows User:</t>
        </r>
        <r>
          <rPr>
            <sz val="9"/>
            <color indexed="81"/>
            <rFont val="Tahoma"/>
            <family val="2"/>
          </rPr>
          <t xml:space="preserve">
14/09/2020
7,500/-</t>
        </r>
      </text>
    </comment>
    <comment ref="T200" authorId="0">
      <text>
        <r>
          <rPr>
            <b/>
            <sz val="9"/>
            <color indexed="81"/>
            <rFont val="Tahoma"/>
            <family val="2"/>
          </rPr>
          <t>Windows User:</t>
        </r>
        <r>
          <rPr>
            <sz val="9"/>
            <color indexed="81"/>
            <rFont val="Tahoma"/>
            <family val="2"/>
          </rPr>
          <t xml:space="preserve">
Less 30% in Tuition fee for Oct/20.</t>
        </r>
      </text>
    </comment>
    <comment ref="U200" authorId="0">
      <text>
        <r>
          <rPr>
            <b/>
            <sz val="9"/>
            <color indexed="81"/>
            <rFont val="Tahoma"/>
            <family val="2"/>
          </rPr>
          <t>Windows User:</t>
        </r>
        <r>
          <rPr>
            <sz val="9"/>
            <color indexed="81"/>
            <rFont val="Tahoma"/>
            <family val="2"/>
          </rPr>
          <t xml:space="preserve">
30/01/21
6718
Oct 
Nov=1020 Deu=3310
Paid in janu/21</t>
        </r>
      </text>
    </comment>
    <comment ref="V200" authorId="0">
      <text>
        <r>
          <rPr>
            <b/>
            <sz val="9"/>
            <color indexed="81"/>
            <rFont val="Tahoma"/>
            <family val="2"/>
          </rPr>
          <t>Windows User:</t>
        </r>
        <r>
          <rPr>
            <sz val="9"/>
            <color indexed="81"/>
            <rFont val="Tahoma"/>
            <family val="2"/>
          </rPr>
          <t xml:space="preserve">
Less 30% in Tuition fee for Oct/20.</t>
        </r>
      </text>
    </comment>
    <comment ref="W200" authorId="0">
      <text>
        <r>
          <rPr>
            <b/>
            <sz val="9"/>
            <color indexed="81"/>
            <rFont val="Tahoma"/>
            <family val="2"/>
          </rPr>
          <t>Windows User:</t>
        </r>
        <r>
          <rPr>
            <sz val="9"/>
            <color indexed="81"/>
            <rFont val="Tahoma"/>
            <family val="2"/>
          </rPr>
          <t xml:space="preserve">
30/01/21
6718
Oct 
Nov=1020 Deu=3310
Paid in janu/21</t>
        </r>
      </text>
    </comment>
    <comment ref="AA200" authorId="0">
      <text>
        <r>
          <rPr>
            <b/>
            <sz val="9"/>
            <color indexed="81"/>
            <rFont val="Tahoma"/>
            <family val="2"/>
          </rPr>
          <t>Windows User:</t>
        </r>
        <r>
          <rPr>
            <sz val="9"/>
            <color indexed="81"/>
            <rFont val="Tahoma"/>
            <family val="2"/>
          </rPr>
          <t xml:space="preserve">
30/01/21
6718
Oct 
Nov=1020 Deu=3310
Paid in janu/21</t>
        </r>
      </text>
    </comment>
    <comment ref="K201" authorId="0">
      <text>
        <r>
          <rPr>
            <b/>
            <sz val="9"/>
            <color indexed="81"/>
            <rFont val="Tahoma"/>
            <family val="2"/>
          </rPr>
          <t>Windows User:</t>
        </r>
        <r>
          <rPr>
            <sz val="9"/>
            <color indexed="81"/>
            <rFont val="Tahoma"/>
            <family val="2"/>
          </rPr>
          <t xml:space="preserve">
14/09/2020
7,500/-</t>
        </r>
      </text>
    </comment>
    <comment ref="M201" authorId="0">
      <text>
        <r>
          <rPr>
            <b/>
            <sz val="9"/>
            <color indexed="81"/>
            <rFont val="Tahoma"/>
            <family val="2"/>
          </rPr>
          <t>Windows User:</t>
        </r>
        <r>
          <rPr>
            <sz val="9"/>
            <color indexed="81"/>
            <rFont val="Tahoma"/>
            <family val="2"/>
          </rPr>
          <t xml:space="preserve">
14/09/2020
7,500/-</t>
        </r>
      </text>
    </comment>
    <comment ref="O201" authorId="0">
      <text>
        <r>
          <rPr>
            <b/>
            <sz val="9"/>
            <color indexed="81"/>
            <rFont val="Tahoma"/>
            <family val="2"/>
          </rPr>
          <t>Windows User:</t>
        </r>
        <r>
          <rPr>
            <sz val="9"/>
            <color indexed="81"/>
            <rFont val="Tahoma"/>
            <family val="2"/>
          </rPr>
          <t xml:space="preserve">
14/09/2020
7,500/-</t>
        </r>
      </text>
    </comment>
    <comment ref="T201" authorId="0">
      <text>
        <r>
          <rPr>
            <b/>
            <sz val="9"/>
            <color indexed="81"/>
            <rFont val="Tahoma"/>
            <family val="2"/>
          </rPr>
          <t>Windows User:</t>
        </r>
        <r>
          <rPr>
            <sz val="9"/>
            <color indexed="81"/>
            <rFont val="Tahoma"/>
            <family val="2"/>
          </rPr>
          <t xml:space="preserve">
Less 30% in Tuition fee for Oct/20.</t>
        </r>
      </text>
    </comment>
    <comment ref="V201" authorId="0">
      <text>
        <r>
          <rPr>
            <b/>
            <sz val="9"/>
            <color indexed="81"/>
            <rFont val="Tahoma"/>
            <family val="2"/>
          </rPr>
          <t>Windows User:</t>
        </r>
        <r>
          <rPr>
            <sz val="9"/>
            <color indexed="81"/>
            <rFont val="Tahoma"/>
            <family val="2"/>
          </rPr>
          <t xml:space="preserve">
Less 30% in Tuition fee for Oct/20.</t>
        </r>
      </text>
    </comment>
    <comment ref="G202" authorId="0">
      <text>
        <r>
          <rPr>
            <b/>
            <sz val="9"/>
            <color indexed="81"/>
            <rFont val="Tahoma"/>
            <family val="2"/>
          </rPr>
          <t>Windows User:</t>
        </r>
        <r>
          <rPr>
            <sz val="9"/>
            <color indexed="81"/>
            <rFont val="Tahoma"/>
            <family val="2"/>
          </rPr>
          <t xml:space="preserve">
Less-3,300/-</t>
        </r>
      </text>
    </comment>
    <comment ref="K202" authorId="0">
      <text>
        <r>
          <rPr>
            <b/>
            <sz val="9"/>
            <color indexed="81"/>
            <rFont val="Tahoma"/>
            <family val="2"/>
          </rPr>
          <t>Windows User:</t>
        </r>
        <r>
          <rPr>
            <sz val="9"/>
            <color indexed="81"/>
            <rFont val="Tahoma"/>
            <family val="2"/>
          </rPr>
          <t xml:space="preserve">
14/09/2020
6,000/-</t>
        </r>
      </text>
    </comment>
    <comment ref="M202" authorId="0">
      <text>
        <r>
          <rPr>
            <b/>
            <sz val="9"/>
            <color indexed="81"/>
            <rFont val="Tahoma"/>
            <family val="2"/>
          </rPr>
          <t>Windows User:</t>
        </r>
        <r>
          <rPr>
            <sz val="9"/>
            <color indexed="81"/>
            <rFont val="Tahoma"/>
            <family val="2"/>
          </rPr>
          <t xml:space="preserve">
14/09/2020
6,000/-</t>
        </r>
      </text>
    </comment>
    <comment ref="O202" authorId="0">
      <text>
        <r>
          <rPr>
            <b/>
            <sz val="9"/>
            <color indexed="81"/>
            <rFont val="Tahoma"/>
            <family val="2"/>
          </rPr>
          <t>Windows User:</t>
        </r>
        <r>
          <rPr>
            <sz val="9"/>
            <color indexed="81"/>
            <rFont val="Tahoma"/>
            <family val="2"/>
          </rPr>
          <t xml:space="preserve">
14/09/2020
6,000/-
28/01/21
6766
S/c=1500
Oct to Janu/21
Paid in janu/21</t>
        </r>
      </text>
    </comment>
    <comment ref="T202" authorId="0">
      <text>
        <r>
          <rPr>
            <b/>
            <sz val="9"/>
            <color indexed="81"/>
            <rFont val="Tahoma"/>
            <family val="2"/>
          </rPr>
          <t>Windows User:</t>
        </r>
        <r>
          <rPr>
            <sz val="9"/>
            <color indexed="81"/>
            <rFont val="Tahoma"/>
            <family val="2"/>
          </rPr>
          <t xml:space="preserve">
Less 30% in Tuition fee for Oct/20.</t>
        </r>
      </text>
    </comment>
    <comment ref="U202" authorId="0">
      <text>
        <r>
          <rPr>
            <b/>
            <sz val="9"/>
            <color indexed="81"/>
            <rFont val="Tahoma"/>
            <family val="2"/>
          </rPr>
          <t>Windows User:</t>
        </r>
        <r>
          <rPr>
            <sz val="9"/>
            <color indexed="81"/>
            <rFont val="Tahoma"/>
            <family val="2"/>
          </rPr>
          <t xml:space="preserve">
28/01/21
6766
S/c=1500
Oct to Janu/21
Paid in janu/21</t>
        </r>
      </text>
    </comment>
    <comment ref="V202" authorId="0">
      <text>
        <r>
          <rPr>
            <b/>
            <sz val="9"/>
            <color indexed="81"/>
            <rFont val="Tahoma"/>
            <family val="2"/>
          </rPr>
          <t>Windows User:</t>
        </r>
        <r>
          <rPr>
            <sz val="9"/>
            <color indexed="81"/>
            <rFont val="Tahoma"/>
            <family val="2"/>
          </rPr>
          <t xml:space="preserve">
Less 30% in Tuition fee for Oct/20.</t>
        </r>
      </text>
    </comment>
    <comment ref="W202" authorId="0">
      <text>
        <r>
          <rPr>
            <b/>
            <sz val="9"/>
            <color indexed="81"/>
            <rFont val="Tahoma"/>
            <family val="2"/>
          </rPr>
          <t>Windows User:</t>
        </r>
        <r>
          <rPr>
            <sz val="9"/>
            <color indexed="81"/>
            <rFont val="Tahoma"/>
            <family val="2"/>
          </rPr>
          <t xml:space="preserve">
28/01/21
6766
S/c=1500
Oct to Janu/21
Paid in janu/21</t>
        </r>
      </text>
    </comment>
    <comment ref="Y202" authorId="0">
      <text>
        <r>
          <rPr>
            <b/>
            <sz val="9"/>
            <color indexed="81"/>
            <rFont val="Tahoma"/>
            <family val="2"/>
          </rPr>
          <t>Windows User:</t>
        </r>
        <r>
          <rPr>
            <sz val="9"/>
            <color indexed="81"/>
            <rFont val="Tahoma"/>
            <family val="2"/>
          </rPr>
          <t xml:space="preserve">
28/01/21
6766
S/c=1500
Oct to Janu/21
Paid in janu/21</t>
        </r>
      </text>
    </comment>
    <comment ref="AA202" authorId="0">
      <text>
        <r>
          <rPr>
            <b/>
            <sz val="9"/>
            <color indexed="81"/>
            <rFont val="Tahoma"/>
            <family val="2"/>
          </rPr>
          <t>Windows User:</t>
        </r>
        <r>
          <rPr>
            <sz val="9"/>
            <color indexed="81"/>
            <rFont val="Tahoma"/>
            <family val="2"/>
          </rPr>
          <t xml:space="preserve">
28/01/21
6766
S/c=1500
Oct to Janu/21
Paid in janu/21</t>
        </r>
      </text>
    </comment>
    <comment ref="AK202" authorId="0">
      <text>
        <r>
          <rPr>
            <b/>
            <sz val="9"/>
            <color indexed="81"/>
            <rFont val="Tahoma"/>
            <family val="2"/>
          </rPr>
          <t>Windows User:</t>
        </r>
        <r>
          <rPr>
            <sz val="9"/>
            <color indexed="81"/>
            <rFont val="Tahoma"/>
            <family val="2"/>
          </rPr>
          <t xml:space="preserve">
03/06/21
6767
Feb/21 to June/21
O/fee Due=8,000/-</t>
        </r>
      </text>
    </comment>
    <comment ref="K203" authorId="0">
      <text>
        <r>
          <rPr>
            <b/>
            <sz val="9"/>
            <color indexed="81"/>
            <rFont val="Tahoma"/>
            <family val="2"/>
          </rPr>
          <t>Windows User:</t>
        </r>
        <r>
          <rPr>
            <sz val="9"/>
            <color indexed="81"/>
            <rFont val="Tahoma"/>
            <family val="2"/>
          </rPr>
          <t xml:space="preserve">
14/09/2020
7,500/-</t>
        </r>
      </text>
    </comment>
    <comment ref="M203" authorId="0">
      <text>
        <r>
          <rPr>
            <b/>
            <sz val="9"/>
            <color indexed="81"/>
            <rFont val="Tahoma"/>
            <family val="2"/>
          </rPr>
          <t>Windows User:</t>
        </r>
        <r>
          <rPr>
            <sz val="9"/>
            <color indexed="81"/>
            <rFont val="Tahoma"/>
            <family val="2"/>
          </rPr>
          <t xml:space="preserve">
14/09/2020
7,500/-</t>
        </r>
      </text>
    </comment>
    <comment ref="O203" authorId="0">
      <text>
        <r>
          <rPr>
            <b/>
            <sz val="9"/>
            <color indexed="81"/>
            <rFont val="Tahoma"/>
            <family val="2"/>
          </rPr>
          <t>Windows User:</t>
        </r>
        <r>
          <rPr>
            <sz val="9"/>
            <color indexed="81"/>
            <rFont val="Tahoma"/>
            <family val="2"/>
          </rPr>
          <t xml:space="preserve">
14/09/2020
7,500/-</t>
        </r>
      </text>
    </comment>
    <comment ref="Q203" authorId="0">
      <text>
        <r>
          <rPr>
            <b/>
            <sz val="9"/>
            <color indexed="81"/>
            <rFont val="Tahoma"/>
            <family val="2"/>
          </rPr>
          <t>Windows User:</t>
        </r>
        <r>
          <rPr>
            <sz val="9"/>
            <color indexed="81"/>
            <rFont val="Tahoma"/>
            <family val="2"/>
          </rPr>
          <t xml:space="preserve">
04/01/2021
6791
Janu/21
O/fee=8000
Paid in Janu/21</t>
        </r>
      </text>
    </comment>
    <comment ref="T203" authorId="0">
      <text>
        <r>
          <rPr>
            <b/>
            <sz val="9"/>
            <color indexed="81"/>
            <rFont val="Tahoma"/>
            <family val="2"/>
          </rPr>
          <t>Windows User:</t>
        </r>
        <r>
          <rPr>
            <sz val="9"/>
            <color indexed="81"/>
            <rFont val="Tahoma"/>
            <family val="2"/>
          </rPr>
          <t xml:space="preserve">
Less 30% in Tuition fee for Oct/20.</t>
        </r>
      </text>
    </comment>
    <comment ref="U203" authorId="0">
      <text>
        <r>
          <rPr>
            <b/>
            <sz val="9"/>
            <color indexed="81"/>
            <rFont val="Tahoma"/>
            <family val="2"/>
          </rPr>
          <t>Windows User:</t>
        </r>
        <r>
          <rPr>
            <sz val="9"/>
            <color indexed="81"/>
            <rFont val="Tahoma"/>
            <family val="2"/>
          </rPr>
          <t xml:space="preserve">
13/12/2020
6790
Oct to Dec/20
Paid In Dec/20</t>
        </r>
      </text>
    </comment>
    <comment ref="V203" authorId="0">
      <text>
        <r>
          <rPr>
            <b/>
            <sz val="9"/>
            <color indexed="81"/>
            <rFont val="Tahoma"/>
            <family val="2"/>
          </rPr>
          <t>Windows User:</t>
        </r>
        <r>
          <rPr>
            <sz val="9"/>
            <color indexed="81"/>
            <rFont val="Tahoma"/>
            <family val="2"/>
          </rPr>
          <t xml:space="preserve">
Less 30% in Tuition fee for Oct/20.</t>
        </r>
      </text>
    </comment>
    <comment ref="W203" authorId="0">
      <text>
        <r>
          <rPr>
            <b/>
            <sz val="9"/>
            <color indexed="81"/>
            <rFont val="Tahoma"/>
            <family val="2"/>
          </rPr>
          <t>Windows User:</t>
        </r>
        <r>
          <rPr>
            <sz val="9"/>
            <color indexed="81"/>
            <rFont val="Tahoma"/>
            <family val="2"/>
          </rPr>
          <t xml:space="preserve">
13/12/2020
6790
Oct to Dec/20
Paid In Dec/20</t>
        </r>
      </text>
    </comment>
    <comment ref="Y203" authorId="0">
      <text>
        <r>
          <rPr>
            <b/>
            <sz val="9"/>
            <color indexed="81"/>
            <rFont val="Tahoma"/>
            <family val="2"/>
          </rPr>
          <t>Windows User:</t>
        </r>
        <r>
          <rPr>
            <sz val="9"/>
            <color indexed="81"/>
            <rFont val="Tahoma"/>
            <family val="2"/>
          </rPr>
          <t xml:space="preserve">
13/12/2020
6790
Oct to Dec/20
Paid In Dec/20</t>
        </r>
      </text>
    </comment>
    <comment ref="AA203" authorId="0">
      <text>
        <r>
          <rPr>
            <b/>
            <sz val="9"/>
            <color indexed="81"/>
            <rFont val="Tahoma"/>
            <family val="2"/>
          </rPr>
          <t>Windows User:</t>
        </r>
        <r>
          <rPr>
            <sz val="9"/>
            <color indexed="81"/>
            <rFont val="Tahoma"/>
            <family val="2"/>
          </rPr>
          <t xml:space="preserve">
04/01/2021
6791
Janu/21
O/fee=8000
Paid in Janu/21</t>
        </r>
      </text>
    </comment>
    <comment ref="AC203" authorId="0">
      <text>
        <r>
          <rPr>
            <b/>
            <sz val="9"/>
            <color indexed="81"/>
            <rFont val="Tahoma"/>
            <family val="2"/>
          </rPr>
          <t>Windows User:</t>
        </r>
        <r>
          <rPr>
            <sz val="9"/>
            <color indexed="81"/>
            <rFont val="Tahoma"/>
            <family val="2"/>
          </rPr>
          <t xml:space="preserve">
10/02/21
6792</t>
        </r>
      </text>
    </comment>
    <comment ref="AK203" authorId="0">
      <text>
        <r>
          <rPr>
            <b/>
            <sz val="9"/>
            <color indexed="81"/>
            <rFont val="Tahoma"/>
            <family val="2"/>
          </rPr>
          <t>Windows User:</t>
        </r>
        <r>
          <rPr>
            <sz val="9"/>
            <color indexed="81"/>
            <rFont val="Tahoma"/>
            <family val="2"/>
          </rPr>
          <t xml:space="preserve">
02/06/21
6793
March/21 To June/21</t>
        </r>
      </text>
    </comment>
    <comment ref="K204" authorId="0">
      <text>
        <r>
          <rPr>
            <b/>
            <sz val="9"/>
            <color indexed="81"/>
            <rFont val="Tahoma"/>
            <family val="2"/>
          </rPr>
          <t>Windows User:</t>
        </r>
        <r>
          <rPr>
            <sz val="9"/>
            <color indexed="81"/>
            <rFont val="Tahoma"/>
            <family val="2"/>
          </rPr>
          <t xml:space="preserve">
14/09/2020
7,500/-</t>
        </r>
      </text>
    </comment>
    <comment ref="M204" authorId="0">
      <text>
        <r>
          <rPr>
            <b/>
            <sz val="9"/>
            <color indexed="81"/>
            <rFont val="Tahoma"/>
            <family val="2"/>
          </rPr>
          <t>Windows User:</t>
        </r>
        <r>
          <rPr>
            <sz val="9"/>
            <color indexed="81"/>
            <rFont val="Tahoma"/>
            <family val="2"/>
          </rPr>
          <t xml:space="preserve">
14/09/2020
7,500/-</t>
        </r>
      </text>
    </comment>
    <comment ref="O204" authorId="0">
      <text>
        <r>
          <rPr>
            <b/>
            <sz val="9"/>
            <color indexed="81"/>
            <rFont val="Tahoma"/>
            <family val="2"/>
          </rPr>
          <t>Windows User:</t>
        </r>
        <r>
          <rPr>
            <sz val="9"/>
            <color indexed="81"/>
            <rFont val="Tahoma"/>
            <family val="2"/>
          </rPr>
          <t xml:space="preserve">
14/09/2020
7,500/-</t>
        </r>
      </text>
    </comment>
    <comment ref="Q204" authorId="0">
      <text>
        <r>
          <rPr>
            <b/>
            <sz val="9"/>
            <color indexed="81"/>
            <rFont val="Tahoma"/>
            <family val="2"/>
          </rPr>
          <t>Windows User:</t>
        </r>
        <r>
          <rPr>
            <sz val="9"/>
            <color indexed="81"/>
            <rFont val="Tahoma"/>
            <family val="2"/>
          </rPr>
          <t xml:space="preserve">
27/01/21
6862
O/fee=8000
Oct = 2680 Due=1640
Paid in janu/21</t>
        </r>
      </text>
    </comment>
    <comment ref="T204" authorId="0">
      <text>
        <r>
          <rPr>
            <b/>
            <sz val="9"/>
            <color indexed="81"/>
            <rFont val="Tahoma"/>
            <family val="2"/>
          </rPr>
          <t>Windows User:</t>
        </r>
        <r>
          <rPr>
            <sz val="9"/>
            <color indexed="81"/>
            <rFont val="Tahoma"/>
            <family val="2"/>
          </rPr>
          <t xml:space="preserve">
Less 30% in Tuition fee for Oct/20.</t>
        </r>
      </text>
    </comment>
    <comment ref="U204" authorId="0">
      <text>
        <r>
          <rPr>
            <b/>
            <sz val="9"/>
            <color indexed="81"/>
            <rFont val="Tahoma"/>
            <family val="2"/>
          </rPr>
          <t>Windows User:</t>
        </r>
        <r>
          <rPr>
            <sz val="9"/>
            <color indexed="81"/>
            <rFont val="Tahoma"/>
            <family val="2"/>
          </rPr>
          <t xml:space="preserve">
27/01/21
6862
O/fee=8000
Oct = 2680 Due=1640
Paid in janu/21</t>
        </r>
      </text>
    </comment>
    <comment ref="V204" authorId="0">
      <text>
        <r>
          <rPr>
            <b/>
            <sz val="9"/>
            <color indexed="81"/>
            <rFont val="Tahoma"/>
            <family val="2"/>
          </rPr>
          <t>Windows User:</t>
        </r>
        <r>
          <rPr>
            <sz val="9"/>
            <color indexed="81"/>
            <rFont val="Tahoma"/>
            <family val="2"/>
          </rPr>
          <t xml:space="preserve">
Less 30% in Tuition fee for Oct/20.</t>
        </r>
      </text>
    </comment>
    <comment ref="AA204" authorId="0">
      <text>
        <r>
          <rPr>
            <b/>
            <sz val="9"/>
            <color indexed="81"/>
            <rFont val="Tahoma"/>
            <family val="2"/>
          </rPr>
          <t>Windows User:</t>
        </r>
        <r>
          <rPr>
            <sz val="9"/>
            <color indexed="81"/>
            <rFont val="Tahoma"/>
            <family val="2"/>
          </rPr>
          <t xml:space="preserve">
27/01/21
6862
O/fee=8000
Oct = 2680 Due=1640
Paid in janu/21</t>
        </r>
      </text>
    </comment>
    <comment ref="AK204" authorId="0">
      <text>
        <r>
          <rPr>
            <b/>
            <sz val="9"/>
            <color indexed="81"/>
            <rFont val="Tahoma"/>
            <family val="2"/>
          </rPr>
          <t>Windows User:</t>
        </r>
        <r>
          <rPr>
            <sz val="9"/>
            <color indexed="81"/>
            <rFont val="Tahoma"/>
            <family val="2"/>
          </rPr>
          <t xml:space="preserve">
03/06/21
6863
</t>
        </r>
      </text>
    </comment>
    <comment ref="K205" authorId="0">
      <text>
        <r>
          <rPr>
            <b/>
            <sz val="9"/>
            <color indexed="81"/>
            <rFont val="Tahoma"/>
            <family val="2"/>
          </rPr>
          <t>Windows User:</t>
        </r>
        <r>
          <rPr>
            <sz val="9"/>
            <color indexed="81"/>
            <rFont val="Tahoma"/>
            <family val="2"/>
          </rPr>
          <t xml:space="preserve">
14/09/2020
7,500/-</t>
        </r>
      </text>
    </comment>
    <comment ref="M205" authorId="0">
      <text>
        <r>
          <rPr>
            <b/>
            <sz val="9"/>
            <color indexed="81"/>
            <rFont val="Tahoma"/>
            <family val="2"/>
          </rPr>
          <t>Windows User:</t>
        </r>
        <r>
          <rPr>
            <sz val="9"/>
            <color indexed="81"/>
            <rFont val="Tahoma"/>
            <family val="2"/>
          </rPr>
          <t xml:space="preserve">
14/09/2020
7,500/-</t>
        </r>
      </text>
    </comment>
    <comment ref="O205" authorId="0">
      <text>
        <r>
          <rPr>
            <b/>
            <sz val="9"/>
            <color indexed="81"/>
            <rFont val="Tahoma"/>
            <family val="2"/>
          </rPr>
          <t>Windows User:</t>
        </r>
        <r>
          <rPr>
            <sz val="9"/>
            <color indexed="81"/>
            <rFont val="Tahoma"/>
            <family val="2"/>
          </rPr>
          <t xml:space="preserve">
14/09/2020
7,500/-</t>
        </r>
      </text>
    </comment>
    <comment ref="Q205" authorId="0">
      <text>
        <r>
          <rPr>
            <b/>
            <sz val="9"/>
            <color indexed="81"/>
            <rFont val="Tahoma"/>
            <family val="2"/>
          </rPr>
          <t>Windows User:</t>
        </r>
        <r>
          <rPr>
            <sz val="9"/>
            <color indexed="81"/>
            <rFont val="Tahoma"/>
            <family val="2"/>
          </rPr>
          <t xml:space="preserve">
26/01/21
56557
O/fee=8000
Nov/21=2000 Due=2620
Paid in janu/21</t>
        </r>
      </text>
    </comment>
    <comment ref="T205" authorId="0">
      <text>
        <r>
          <rPr>
            <b/>
            <sz val="9"/>
            <color indexed="81"/>
            <rFont val="Tahoma"/>
            <family val="2"/>
          </rPr>
          <t>Windows User:</t>
        </r>
        <r>
          <rPr>
            <sz val="9"/>
            <color indexed="81"/>
            <rFont val="Tahoma"/>
            <family val="2"/>
          </rPr>
          <t xml:space="preserve">
Less 30% in Tuition fee for Oct/20.</t>
        </r>
      </text>
    </comment>
    <comment ref="U205" authorId="0">
      <text>
        <r>
          <rPr>
            <b/>
            <sz val="9"/>
            <color indexed="81"/>
            <rFont val="Tahoma"/>
            <family val="2"/>
          </rPr>
          <t>Windows User:</t>
        </r>
        <r>
          <rPr>
            <sz val="9"/>
            <color indexed="81"/>
            <rFont val="Tahoma"/>
            <family val="2"/>
          </rPr>
          <t xml:space="preserve">
11/11/2020
By bkash
C=4620
Oct/21
Paid innov/21</t>
        </r>
      </text>
    </comment>
    <comment ref="V205" authorId="0">
      <text>
        <r>
          <rPr>
            <b/>
            <sz val="9"/>
            <color indexed="81"/>
            <rFont val="Tahoma"/>
            <family val="2"/>
          </rPr>
          <t>Windows User:</t>
        </r>
        <r>
          <rPr>
            <sz val="9"/>
            <color indexed="81"/>
            <rFont val="Tahoma"/>
            <family val="2"/>
          </rPr>
          <t xml:space="preserve">
Less 30% in Tuition fee for Oct/20.</t>
        </r>
      </text>
    </comment>
    <comment ref="W205" authorId="0">
      <text>
        <r>
          <rPr>
            <b/>
            <sz val="9"/>
            <color indexed="81"/>
            <rFont val="Tahoma"/>
            <family val="2"/>
          </rPr>
          <t>Windows User:</t>
        </r>
        <r>
          <rPr>
            <sz val="9"/>
            <color indexed="81"/>
            <rFont val="Tahoma"/>
            <family val="2"/>
          </rPr>
          <t xml:space="preserve">
11/11/2020
By bkash
C=4620
Oct/21
Paid in nov/21
26/01/21
56557
O/fee=8000
Nov/21=2000 Due=2620
Paid in janu/21</t>
        </r>
      </text>
    </comment>
    <comment ref="AA205" authorId="0">
      <text>
        <r>
          <rPr>
            <b/>
            <sz val="9"/>
            <color indexed="81"/>
            <rFont val="Tahoma"/>
            <family val="2"/>
          </rPr>
          <t>Windows User:</t>
        </r>
        <r>
          <rPr>
            <sz val="9"/>
            <color indexed="81"/>
            <rFont val="Tahoma"/>
            <family val="2"/>
          </rPr>
          <t xml:space="preserve">
26/01/21
56557
O/fee=8000
Nov/21=2000 Due=2620
Paid in janu/21</t>
        </r>
      </text>
    </comment>
    <comment ref="AK205" authorId="0">
      <text>
        <r>
          <rPr>
            <b/>
            <sz val="9"/>
            <color indexed="81"/>
            <rFont val="Tahoma"/>
            <family val="2"/>
          </rPr>
          <t>Windows User:</t>
        </r>
        <r>
          <rPr>
            <sz val="9"/>
            <color indexed="81"/>
            <rFont val="Tahoma"/>
            <family val="2"/>
          </rPr>
          <t xml:space="preserve">
05/06/21
3342
10,000/-</t>
        </r>
      </text>
    </comment>
    <comment ref="K206" authorId="0">
      <text>
        <r>
          <rPr>
            <b/>
            <sz val="9"/>
            <color indexed="81"/>
            <rFont val="Tahoma"/>
            <family val="2"/>
          </rPr>
          <t>Windows User:</t>
        </r>
        <r>
          <rPr>
            <sz val="9"/>
            <color indexed="81"/>
            <rFont val="Tahoma"/>
            <family val="2"/>
          </rPr>
          <t xml:space="preserve">
14/09/2020
7,500/-</t>
        </r>
      </text>
    </comment>
    <comment ref="M206" authorId="0">
      <text>
        <r>
          <rPr>
            <b/>
            <sz val="9"/>
            <color indexed="81"/>
            <rFont val="Tahoma"/>
            <family val="2"/>
          </rPr>
          <t>Windows User:</t>
        </r>
        <r>
          <rPr>
            <sz val="9"/>
            <color indexed="81"/>
            <rFont val="Tahoma"/>
            <family val="2"/>
          </rPr>
          <t xml:space="preserve">
14/09/2020
7,500/-</t>
        </r>
      </text>
    </comment>
    <comment ref="O206" authorId="0">
      <text>
        <r>
          <rPr>
            <b/>
            <sz val="9"/>
            <color indexed="81"/>
            <rFont val="Tahoma"/>
            <family val="2"/>
          </rPr>
          <t>Windows User:</t>
        </r>
        <r>
          <rPr>
            <sz val="9"/>
            <color indexed="81"/>
            <rFont val="Tahoma"/>
            <family val="2"/>
          </rPr>
          <t xml:space="preserve">
14/09/2020
7,500/-</t>
        </r>
      </text>
    </comment>
    <comment ref="Q206" authorId="0">
      <text>
        <r>
          <rPr>
            <b/>
            <sz val="9"/>
            <color indexed="81"/>
            <rFont val="Tahoma"/>
            <family val="2"/>
          </rPr>
          <t>Windows User:</t>
        </r>
        <r>
          <rPr>
            <sz val="9"/>
            <color indexed="81"/>
            <rFont val="Tahoma"/>
            <family val="2"/>
          </rPr>
          <t xml:space="preserve">
26/01/21
6562
o/fee Full
Nov to Janu/21
Paid in Janu/21</t>
        </r>
      </text>
    </comment>
    <comment ref="T206" authorId="0">
      <text>
        <r>
          <rPr>
            <b/>
            <sz val="9"/>
            <color indexed="81"/>
            <rFont val="Tahoma"/>
            <family val="2"/>
          </rPr>
          <t>Windows User:</t>
        </r>
        <r>
          <rPr>
            <sz val="9"/>
            <color indexed="81"/>
            <rFont val="Tahoma"/>
            <family val="2"/>
          </rPr>
          <t xml:space="preserve">
Less 30% in Tuition fee for Oct/20.</t>
        </r>
      </text>
    </comment>
    <comment ref="U206" authorId="0">
      <text>
        <r>
          <rPr>
            <b/>
            <sz val="9"/>
            <color indexed="81"/>
            <rFont val="Tahoma"/>
            <family val="2"/>
          </rPr>
          <t>Windows User:</t>
        </r>
        <r>
          <rPr>
            <sz val="9"/>
            <color indexed="81"/>
            <rFont val="Tahoma"/>
            <family val="2"/>
          </rPr>
          <t xml:space="preserve">
15.10.2020
Bkash=6,660/-
College=4,620/-
Hostel=2,040/-</t>
        </r>
      </text>
    </comment>
    <comment ref="V206" authorId="0">
      <text>
        <r>
          <rPr>
            <b/>
            <sz val="9"/>
            <color indexed="81"/>
            <rFont val="Tahoma"/>
            <family val="2"/>
          </rPr>
          <t>Windows User:</t>
        </r>
        <r>
          <rPr>
            <sz val="9"/>
            <color indexed="81"/>
            <rFont val="Tahoma"/>
            <family val="2"/>
          </rPr>
          <t xml:space="preserve">
Less 30% in Tuition fee for Oct/20.</t>
        </r>
      </text>
    </comment>
    <comment ref="W206" authorId="0">
      <text>
        <r>
          <rPr>
            <b/>
            <sz val="9"/>
            <color indexed="81"/>
            <rFont val="Tahoma"/>
            <family val="2"/>
          </rPr>
          <t>Windows User:</t>
        </r>
        <r>
          <rPr>
            <sz val="9"/>
            <color indexed="81"/>
            <rFont val="Tahoma"/>
            <family val="2"/>
          </rPr>
          <t xml:space="preserve">
26/01/21
6562
o/fee Full
Nov to Janu/21
Paid in Janu/21</t>
        </r>
      </text>
    </comment>
    <comment ref="Y206" authorId="0">
      <text>
        <r>
          <rPr>
            <b/>
            <sz val="9"/>
            <color indexed="81"/>
            <rFont val="Tahoma"/>
            <family val="2"/>
          </rPr>
          <t>Windows User:</t>
        </r>
        <r>
          <rPr>
            <sz val="9"/>
            <color indexed="81"/>
            <rFont val="Tahoma"/>
            <family val="2"/>
          </rPr>
          <t xml:space="preserve">
26/01/21
6562
o/fee Full
Nov to Janu/21
Paid in Janu/21</t>
        </r>
      </text>
    </comment>
    <comment ref="AA206" authorId="0">
      <text>
        <r>
          <rPr>
            <b/>
            <sz val="9"/>
            <color indexed="81"/>
            <rFont val="Tahoma"/>
            <family val="2"/>
          </rPr>
          <t>Windows User:</t>
        </r>
        <r>
          <rPr>
            <sz val="9"/>
            <color indexed="81"/>
            <rFont val="Tahoma"/>
            <family val="2"/>
          </rPr>
          <t xml:space="preserve">
26/01/21
6562
o/fee Full
Nov to Janu/21
Paid in Janu/21</t>
        </r>
      </text>
    </comment>
    <comment ref="AI206" authorId="0">
      <text>
        <r>
          <rPr>
            <b/>
            <sz val="9"/>
            <color indexed="81"/>
            <rFont val="Tahoma"/>
            <family val="2"/>
          </rPr>
          <t>Windows User:</t>
        </r>
        <r>
          <rPr>
            <sz val="9"/>
            <color indexed="81"/>
            <rFont val="Tahoma"/>
            <family val="2"/>
          </rPr>
          <t xml:space="preserve">
05/05/21
By bkash
C=13860</t>
        </r>
      </text>
    </comment>
    <comment ref="K207" authorId="0">
      <text>
        <r>
          <rPr>
            <b/>
            <sz val="9"/>
            <color indexed="81"/>
            <rFont val="Tahoma"/>
            <family val="2"/>
          </rPr>
          <t>Windows User:</t>
        </r>
        <r>
          <rPr>
            <sz val="9"/>
            <color indexed="81"/>
            <rFont val="Tahoma"/>
            <family val="2"/>
          </rPr>
          <t xml:space="preserve">
14/09/2020
7,500/-</t>
        </r>
      </text>
    </comment>
    <comment ref="M207" authorId="0">
      <text>
        <r>
          <rPr>
            <b/>
            <sz val="9"/>
            <color indexed="81"/>
            <rFont val="Tahoma"/>
            <family val="2"/>
          </rPr>
          <t>Windows User:</t>
        </r>
        <r>
          <rPr>
            <sz val="9"/>
            <color indexed="81"/>
            <rFont val="Tahoma"/>
            <family val="2"/>
          </rPr>
          <t xml:space="preserve">
14/09/2020
7,500/-</t>
        </r>
      </text>
    </comment>
    <comment ref="O207" authorId="0">
      <text>
        <r>
          <rPr>
            <b/>
            <sz val="9"/>
            <color indexed="81"/>
            <rFont val="Tahoma"/>
            <family val="2"/>
          </rPr>
          <t>Windows User:</t>
        </r>
        <r>
          <rPr>
            <sz val="9"/>
            <color indexed="81"/>
            <rFont val="Tahoma"/>
            <family val="2"/>
          </rPr>
          <t xml:space="preserve">
14/09/2020
7,500/-</t>
        </r>
      </text>
    </comment>
    <comment ref="Q207" authorId="0">
      <text>
        <r>
          <rPr>
            <b/>
            <sz val="9"/>
            <color indexed="81"/>
            <rFont val="Tahoma"/>
            <family val="2"/>
          </rPr>
          <t>Windows User:</t>
        </r>
        <r>
          <rPr>
            <sz val="9"/>
            <color indexed="81"/>
            <rFont val="Tahoma"/>
            <family val="2"/>
          </rPr>
          <t xml:space="preserve">
30/01/21
6526
O/fee Full
Oct to Janu/21
Paid in Janu/21</t>
        </r>
      </text>
    </comment>
    <comment ref="T207" authorId="0">
      <text>
        <r>
          <rPr>
            <b/>
            <sz val="9"/>
            <color indexed="81"/>
            <rFont val="Tahoma"/>
            <family val="2"/>
          </rPr>
          <t>Windows User:</t>
        </r>
        <r>
          <rPr>
            <sz val="9"/>
            <color indexed="81"/>
            <rFont val="Tahoma"/>
            <family val="2"/>
          </rPr>
          <t xml:space="preserve">
Less 30% in Tuition fee for Oct/20.</t>
        </r>
      </text>
    </comment>
    <comment ref="U207" authorId="0">
      <text>
        <r>
          <rPr>
            <b/>
            <sz val="9"/>
            <color indexed="81"/>
            <rFont val="Tahoma"/>
            <family val="2"/>
          </rPr>
          <t>Windows User:</t>
        </r>
        <r>
          <rPr>
            <sz val="9"/>
            <color indexed="81"/>
            <rFont val="Tahoma"/>
            <family val="2"/>
          </rPr>
          <t xml:space="preserve">
30/01/21
6526
O/fee Full
Oct to Janu/21
Paid in Janu/21</t>
        </r>
      </text>
    </comment>
    <comment ref="V207" authorId="0">
      <text>
        <r>
          <rPr>
            <b/>
            <sz val="9"/>
            <color indexed="81"/>
            <rFont val="Tahoma"/>
            <family val="2"/>
          </rPr>
          <t>Windows User:</t>
        </r>
        <r>
          <rPr>
            <sz val="9"/>
            <color indexed="81"/>
            <rFont val="Tahoma"/>
            <family val="2"/>
          </rPr>
          <t xml:space="preserve">
Less 30% in Tuition fee for Oct/20.</t>
        </r>
      </text>
    </comment>
    <comment ref="W207" authorId="0">
      <text>
        <r>
          <rPr>
            <b/>
            <sz val="9"/>
            <color indexed="81"/>
            <rFont val="Tahoma"/>
            <family val="2"/>
          </rPr>
          <t>Windows User:</t>
        </r>
        <r>
          <rPr>
            <sz val="9"/>
            <color indexed="81"/>
            <rFont val="Tahoma"/>
            <family val="2"/>
          </rPr>
          <t xml:space="preserve">
30/01/21
6526
O/fee Full
Oct to Janu/21
Paid in Janu/21</t>
        </r>
      </text>
    </comment>
    <comment ref="Y207" authorId="0">
      <text>
        <r>
          <rPr>
            <b/>
            <sz val="9"/>
            <color indexed="81"/>
            <rFont val="Tahoma"/>
            <family val="2"/>
          </rPr>
          <t>Windows User:</t>
        </r>
        <r>
          <rPr>
            <sz val="9"/>
            <color indexed="81"/>
            <rFont val="Tahoma"/>
            <family val="2"/>
          </rPr>
          <t xml:space="preserve">
30/01/21
6526
O/fee Full
Oct to Janu/21
Paid in Janu/21</t>
        </r>
      </text>
    </comment>
    <comment ref="AA207" authorId="0">
      <text>
        <r>
          <rPr>
            <b/>
            <sz val="9"/>
            <color indexed="81"/>
            <rFont val="Tahoma"/>
            <family val="2"/>
          </rPr>
          <t>Windows User:</t>
        </r>
        <r>
          <rPr>
            <sz val="9"/>
            <color indexed="81"/>
            <rFont val="Tahoma"/>
            <family val="2"/>
          </rPr>
          <t xml:space="preserve">
30/01/21
6526
O/fee Full
Oct to Janu/21
Paid in Janu/21</t>
        </r>
      </text>
    </comment>
    <comment ref="AK207" authorId="0">
      <text>
        <r>
          <rPr>
            <b/>
            <sz val="9"/>
            <color indexed="81"/>
            <rFont val="Tahoma"/>
            <family val="2"/>
          </rPr>
          <t>Windows User:</t>
        </r>
        <r>
          <rPr>
            <sz val="9"/>
            <color indexed="81"/>
            <rFont val="Tahoma"/>
            <family val="2"/>
          </rPr>
          <t xml:space="preserve">
09/06/21
6527
June Due=3100</t>
        </r>
      </text>
    </comment>
    <comment ref="K208" authorId="0">
      <text>
        <r>
          <rPr>
            <b/>
            <sz val="9"/>
            <color indexed="81"/>
            <rFont val="Tahoma"/>
            <family val="2"/>
          </rPr>
          <t>Windows User:</t>
        </r>
        <r>
          <rPr>
            <sz val="9"/>
            <color indexed="81"/>
            <rFont val="Tahoma"/>
            <family val="2"/>
          </rPr>
          <t xml:space="preserve">
14/09/2020
7,500/-</t>
        </r>
      </text>
    </comment>
    <comment ref="M208" authorId="0">
      <text>
        <r>
          <rPr>
            <b/>
            <sz val="9"/>
            <color indexed="81"/>
            <rFont val="Tahoma"/>
            <family val="2"/>
          </rPr>
          <t>Windows User:</t>
        </r>
        <r>
          <rPr>
            <sz val="9"/>
            <color indexed="81"/>
            <rFont val="Tahoma"/>
            <family val="2"/>
          </rPr>
          <t xml:space="preserve">
14/09/2020
7,500/-</t>
        </r>
      </text>
    </comment>
    <comment ref="O208" authorId="0">
      <text>
        <r>
          <rPr>
            <b/>
            <sz val="9"/>
            <color indexed="81"/>
            <rFont val="Tahoma"/>
            <family val="2"/>
          </rPr>
          <t>Windows User:</t>
        </r>
        <r>
          <rPr>
            <sz val="9"/>
            <color indexed="81"/>
            <rFont val="Tahoma"/>
            <family val="2"/>
          </rPr>
          <t xml:space="preserve">
14/09/2020
7,500/-</t>
        </r>
      </text>
    </comment>
    <comment ref="T208" authorId="0">
      <text>
        <r>
          <rPr>
            <b/>
            <sz val="9"/>
            <color indexed="81"/>
            <rFont val="Tahoma"/>
            <family val="2"/>
          </rPr>
          <t>Windows User:</t>
        </r>
        <r>
          <rPr>
            <sz val="9"/>
            <color indexed="81"/>
            <rFont val="Tahoma"/>
            <family val="2"/>
          </rPr>
          <t xml:space="preserve">
Less 30% in Tuition fee for Oct/20.</t>
        </r>
      </text>
    </comment>
    <comment ref="V208" authorId="0">
      <text>
        <r>
          <rPr>
            <b/>
            <sz val="9"/>
            <color indexed="81"/>
            <rFont val="Tahoma"/>
            <family val="2"/>
          </rPr>
          <t>Windows User:</t>
        </r>
        <r>
          <rPr>
            <sz val="9"/>
            <color indexed="81"/>
            <rFont val="Tahoma"/>
            <family val="2"/>
          </rPr>
          <t xml:space="preserve">
Less 30% in Tuition fee for Oct/20.</t>
        </r>
      </text>
    </comment>
    <comment ref="K209" authorId="0">
      <text>
        <r>
          <rPr>
            <b/>
            <sz val="9"/>
            <color indexed="81"/>
            <rFont val="Tahoma"/>
            <family val="2"/>
          </rPr>
          <t>Windows User:</t>
        </r>
        <r>
          <rPr>
            <sz val="9"/>
            <color indexed="81"/>
            <rFont val="Tahoma"/>
            <family val="2"/>
          </rPr>
          <t xml:space="preserve">
15/09/2020
7,500/-</t>
        </r>
      </text>
    </comment>
    <comment ref="M209" authorId="0">
      <text>
        <r>
          <rPr>
            <b/>
            <sz val="9"/>
            <color indexed="81"/>
            <rFont val="Tahoma"/>
            <family val="2"/>
          </rPr>
          <t>Windows User:</t>
        </r>
        <r>
          <rPr>
            <sz val="9"/>
            <color indexed="81"/>
            <rFont val="Tahoma"/>
            <family val="2"/>
          </rPr>
          <t xml:space="preserve">
15/09/2020
7,500/-</t>
        </r>
      </text>
    </comment>
    <comment ref="O209" authorId="0">
      <text>
        <r>
          <rPr>
            <b/>
            <sz val="9"/>
            <color indexed="81"/>
            <rFont val="Tahoma"/>
            <family val="2"/>
          </rPr>
          <t>Windows User:</t>
        </r>
        <r>
          <rPr>
            <sz val="9"/>
            <color indexed="81"/>
            <rFont val="Tahoma"/>
            <family val="2"/>
          </rPr>
          <t xml:space="preserve">
15/09/2020
7,500/-</t>
        </r>
      </text>
    </comment>
    <comment ref="T209" authorId="0">
      <text>
        <r>
          <rPr>
            <b/>
            <sz val="9"/>
            <color indexed="81"/>
            <rFont val="Tahoma"/>
            <family val="2"/>
          </rPr>
          <t>Windows User:</t>
        </r>
        <r>
          <rPr>
            <sz val="9"/>
            <color indexed="81"/>
            <rFont val="Tahoma"/>
            <family val="2"/>
          </rPr>
          <t xml:space="preserve">
Less 30% in Tuition fee for Oct/20.</t>
        </r>
      </text>
    </comment>
    <comment ref="U209" authorId="0">
      <text>
        <r>
          <rPr>
            <b/>
            <sz val="9"/>
            <color indexed="81"/>
            <rFont val="Tahoma"/>
            <family val="2"/>
          </rPr>
          <t>Windows User:</t>
        </r>
        <r>
          <rPr>
            <sz val="9"/>
            <color indexed="81"/>
            <rFont val="Tahoma"/>
            <family val="2"/>
          </rPr>
          <t xml:space="preserve">
28/01/21
3026
Oct + Nov/20
Paid in  Janu/21</t>
        </r>
      </text>
    </comment>
    <comment ref="V209" authorId="0">
      <text>
        <r>
          <rPr>
            <b/>
            <sz val="9"/>
            <color indexed="81"/>
            <rFont val="Tahoma"/>
            <family val="2"/>
          </rPr>
          <t>Windows User:</t>
        </r>
        <r>
          <rPr>
            <sz val="9"/>
            <color indexed="81"/>
            <rFont val="Tahoma"/>
            <family val="2"/>
          </rPr>
          <t xml:space="preserve">
Less 30% in Tuition fee for Oct/20.</t>
        </r>
      </text>
    </comment>
    <comment ref="W209" authorId="0">
      <text>
        <r>
          <rPr>
            <b/>
            <sz val="9"/>
            <color indexed="81"/>
            <rFont val="Tahoma"/>
            <family val="2"/>
          </rPr>
          <t>Windows User:</t>
        </r>
        <r>
          <rPr>
            <sz val="9"/>
            <color indexed="81"/>
            <rFont val="Tahoma"/>
            <family val="2"/>
          </rPr>
          <t xml:space="preserve">
28/01/21
3026
Oct + Nov/20
Paid in  Janu/21</t>
        </r>
      </text>
    </comment>
    <comment ref="AA209" authorId="0">
      <text>
        <r>
          <rPr>
            <b/>
            <sz val="9"/>
            <color indexed="81"/>
            <rFont val="Tahoma"/>
            <family val="2"/>
          </rPr>
          <t>Windows User:</t>
        </r>
        <r>
          <rPr>
            <sz val="9"/>
            <color indexed="81"/>
            <rFont val="Tahoma"/>
            <family val="2"/>
          </rPr>
          <t xml:space="preserve">
28/01/21
3027
O/fee=8000
Paid in janu/21
28/01/21
3026
Oct + Nov/20
Paid in  Janu/21</t>
        </r>
      </text>
    </comment>
    <comment ref="K210" authorId="0">
      <text>
        <r>
          <rPr>
            <b/>
            <sz val="9"/>
            <color indexed="81"/>
            <rFont val="Tahoma"/>
            <family val="2"/>
          </rPr>
          <t>Windows User:</t>
        </r>
        <r>
          <rPr>
            <sz val="9"/>
            <color indexed="81"/>
            <rFont val="Tahoma"/>
            <family val="2"/>
          </rPr>
          <t xml:space="preserve">
15/09/2020
7,500/-</t>
        </r>
      </text>
    </comment>
    <comment ref="M210" authorId="0">
      <text>
        <r>
          <rPr>
            <b/>
            <sz val="9"/>
            <color indexed="81"/>
            <rFont val="Tahoma"/>
            <family val="2"/>
          </rPr>
          <t>Windows User:</t>
        </r>
        <r>
          <rPr>
            <sz val="9"/>
            <color indexed="81"/>
            <rFont val="Tahoma"/>
            <family val="2"/>
          </rPr>
          <t xml:space="preserve">
15/09/2020
7,500/-</t>
        </r>
      </text>
    </comment>
    <comment ref="O210" authorId="0">
      <text>
        <r>
          <rPr>
            <b/>
            <sz val="9"/>
            <color indexed="81"/>
            <rFont val="Tahoma"/>
            <family val="2"/>
          </rPr>
          <t>Windows User:</t>
        </r>
        <r>
          <rPr>
            <sz val="9"/>
            <color indexed="81"/>
            <rFont val="Tahoma"/>
            <family val="2"/>
          </rPr>
          <t xml:space="preserve">
15/09/2020
7,500/-</t>
        </r>
      </text>
    </comment>
    <comment ref="Q210" authorId="0">
      <text>
        <r>
          <rPr>
            <b/>
            <sz val="9"/>
            <color indexed="81"/>
            <rFont val="Tahoma"/>
            <family val="2"/>
          </rPr>
          <t>Windows User:</t>
        </r>
        <r>
          <rPr>
            <sz val="9"/>
            <color indexed="81"/>
            <rFont val="Tahoma"/>
            <family val="2"/>
          </rPr>
          <t xml:space="preserve">
28/01/21
3051
O/fee=8000
Paid in Janu/21</t>
        </r>
      </text>
    </comment>
    <comment ref="T210" authorId="0">
      <text>
        <r>
          <rPr>
            <b/>
            <sz val="9"/>
            <color indexed="81"/>
            <rFont val="Tahoma"/>
            <family val="2"/>
          </rPr>
          <t>Windows User:</t>
        </r>
        <r>
          <rPr>
            <sz val="9"/>
            <color indexed="81"/>
            <rFont val="Tahoma"/>
            <family val="2"/>
          </rPr>
          <t xml:space="preserve">
Less 30% in Tuition fee for Oct/20.</t>
        </r>
      </text>
    </comment>
    <comment ref="U210" authorId="0">
      <text>
        <r>
          <rPr>
            <b/>
            <sz val="9"/>
            <color indexed="81"/>
            <rFont val="Tahoma"/>
            <family val="2"/>
          </rPr>
          <t>Windows User:</t>
        </r>
        <r>
          <rPr>
            <sz val="9"/>
            <color indexed="81"/>
            <rFont val="Tahoma"/>
            <family val="2"/>
          </rPr>
          <t xml:space="preserve">
28/01/21
3050
Oct + Nov/20
Paid in janu/21</t>
        </r>
      </text>
    </comment>
    <comment ref="V210" authorId="0">
      <text>
        <r>
          <rPr>
            <b/>
            <sz val="9"/>
            <color indexed="81"/>
            <rFont val="Tahoma"/>
            <family val="2"/>
          </rPr>
          <t>Windows User:</t>
        </r>
        <r>
          <rPr>
            <sz val="9"/>
            <color indexed="81"/>
            <rFont val="Tahoma"/>
            <family val="2"/>
          </rPr>
          <t xml:space="preserve">
Less 30% in Tuition fee for Oct/20.</t>
        </r>
      </text>
    </comment>
    <comment ref="W210" authorId="0">
      <text>
        <r>
          <rPr>
            <b/>
            <sz val="9"/>
            <color indexed="81"/>
            <rFont val="Tahoma"/>
            <family val="2"/>
          </rPr>
          <t>Windows User:</t>
        </r>
        <r>
          <rPr>
            <sz val="9"/>
            <color indexed="81"/>
            <rFont val="Tahoma"/>
            <family val="2"/>
          </rPr>
          <t xml:space="preserve">
28/01/21
3050
Oct + Nov/20
Paid in janu/21</t>
        </r>
      </text>
    </comment>
    <comment ref="AA210" authorId="0">
      <text>
        <r>
          <rPr>
            <b/>
            <sz val="9"/>
            <color indexed="81"/>
            <rFont val="Tahoma"/>
            <family val="2"/>
          </rPr>
          <t>Windows User:</t>
        </r>
        <r>
          <rPr>
            <sz val="9"/>
            <color indexed="81"/>
            <rFont val="Tahoma"/>
            <family val="2"/>
          </rPr>
          <t xml:space="preserve">
28/01/21
3050
Oct + Nov/20
Paid in janu/21
28/01/21
3051
O/fee=8000
Paid in Janu/21</t>
        </r>
      </text>
    </comment>
    <comment ref="AK210" authorId="0">
      <text>
        <r>
          <rPr>
            <b/>
            <sz val="9"/>
            <color indexed="81"/>
            <rFont val="Tahoma"/>
            <family val="2"/>
          </rPr>
          <t>Windows User:</t>
        </r>
        <r>
          <rPr>
            <sz val="9"/>
            <color indexed="81"/>
            <rFont val="Tahoma"/>
            <family val="2"/>
          </rPr>
          <t xml:space="preserve">
07/06/21
3052
</t>
        </r>
      </text>
    </comment>
    <comment ref="K211" authorId="0">
      <text>
        <r>
          <rPr>
            <b/>
            <sz val="9"/>
            <color indexed="81"/>
            <rFont val="Tahoma"/>
            <family val="2"/>
          </rPr>
          <t>Windows User:</t>
        </r>
        <r>
          <rPr>
            <sz val="9"/>
            <color indexed="81"/>
            <rFont val="Tahoma"/>
            <family val="2"/>
          </rPr>
          <t xml:space="preserve">
15/09/2020
7,500/-</t>
        </r>
      </text>
    </comment>
    <comment ref="M211" authorId="0">
      <text>
        <r>
          <rPr>
            <b/>
            <sz val="9"/>
            <color indexed="81"/>
            <rFont val="Tahoma"/>
            <family val="2"/>
          </rPr>
          <t>Windows User:</t>
        </r>
        <r>
          <rPr>
            <sz val="9"/>
            <color indexed="81"/>
            <rFont val="Tahoma"/>
            <family val="2"/>
          </rPr>
          <t xml:space="preserve">
15/09/2020
7,500/-</t>
        </r>
      </text>
    </comment>
    <comment ref="O211" authorId="0">
      <text>
        <r>
          <rPr>
            <b/>
            <sz val="9"/>
            <color indexed="81"/>
            <rFont val="Tahoma"/>
            <family val="2"/>
          </rPr>
          <t>Windows User:</t>
        </r>
        <r>
          <rPr>
            <sz val="9"/>
            <color indexed="81"/>
            <rFont val="Tahoma"/>
            <family val="2"/>
          </rPr>
          <t xml:space="preserve">
15/09/2020
7,500/-</t>
        </r>
      </text>
    </comment>
    <comment ref="Q211" authorId="0">
      <text>
        <r>
          <rPr>
            <b/>
            <sz val="9"/>
            <color indexed="81"/>
            <rFont val="Tahoma"/>
            <family val="2"/>
          </rPr>
          <t>Windows User:</t>
        </r>
        <r>
          <rPr>
            <sz val="9"/>
            <color indexed="81"/>
            <rFont val="Tahoma"/>
            <family val="2"/>
          </rPr>
          <t xml:space="preserve">
26/01/21
3075
O/fee 
Nov to Janu/21
Paid in Janu/21</t>
        </r>
      </text>
    </comment>
    <comment ref="T211" authorId="0">
      <text>
        <r>
          <rPr>
            <b/>
            <sz val="9"/>
            <color indexed="81"/>
            <rFont val="Tahoma"/>
            <family val="2"/>
          </rPr>
          <t>Windows User:</t>
        </r>
        <r>
          <rPr>
            <sz val="9"/>
            <color indexed="81"/>
            <rFont val="Tahoma"/>
            <family val="2"/>
          </rPr>
          <t xml:space="preserve">
Less 30% in Tuition fee for Oct/20.</t>
        </r>
      </text>
    </comment>
    <comment ref="U211" authorId="0">
      <text>
        <r>
          <rPr>
            <b/>
            <sz val="9"/>
            <color indexed="81"/>
            <rFont val="Tahoma"/>
            <family val="2"/>
          </rPr>
          <t>Windows User:</t>
        </r>
        <r>
          <rPr>
            <sz val="9"/>
            <color indexed="81"/>
            <rFont val="Tahoma"/>
            <family val="2"/>
          </rPr>
          <t xml:space="preserve">
09/11/2020
3074
Oct/2020
Paid toNov/2020</t>
        </r>
      </text>
    </comment>
    <comment ref="V211" authorId="0">
      <text>
        <r>
          <rPr>
            <b/>
            <sz val="9"/>
            <color indexed="81"/>
            <rFont val="Tahoma"/>
            <family val="2"/>
          </rPr>
          <t>Windows User:</t>
        </r>
        <r>
          <rPr>
            <sz val="9"/>
            <color indexed="81"/>
            <rFont val="Tahoma"/>
            <family val="2"/>
          </rPr>
          <t xml:space="preserve">
Less 30% in Tuition fee for Oct/20.</t>
        </r>
      </text>
    </comment>
    <comment ref="W211" authorId="0">
      <text>
        <r>
          <rPr>
            <b/>
            <sz val="9"/>
            <color indexed="81"/>
            <rFont val="Tahoma"/>
            <family val="2"/>
          </rPr>
          <t>Windows User:</t>
        </r>
        <r>
          <rPr>
            <sz val="9"/>
            <color indexed="81"/>
            <rFont val="Tahoma"/>
            <family val="2"/>
          </rPr>
          <t xml:space="preserve">
09/11/2020
3074
Oct/2020
26/01/21
3075
O/fee 
Nov to Janu/21
Paid in Janu/21</t>
        </r>
      </text>
    </comment>
    <comment ref="Y211" authorId="0">
      <text>
        <r>
          <rPr>
            <b/>
            <sz val="9"/>
            <color indexed="81"/>
            <rFont val="Tahoma"/>
            <family val="2"/>
          </rPr>
          <t>Windows User:</t>
        </r>
        <r>
          <rPr>
            <sz val="9"/>
            <color indexed="81"/>
            <rFont val="Tahoma"/>
            <family val="2"/>
          </rPr>
          <t xml:space="preserve">
26/01/21
3075
O/fee 
Nov to Janu/21
Paid in Janu/21</t>
        </r>
      </text>
    </comment>
    <comment ref="AA211" authorId="0">
      <text>
        <r>
          <rPr>
            <b/>
            <sz val="9"/>
            <color indexed="81"/>
            <rFont val="Tahoma"/>
            <family val="2"/>
          </rPr>
          <t>Windows User:</t>
        </r>
        <r>
          <rPr>
            <sz val="9"/>
            <color indexed="81"/>
            <rFont val="Tahoma"/>
            <family val="2"/>
          </rPr>
          <t xml:space="preserve">
26/01/21
3075
O/fee 
Nov to Janu/21
Paid in Janu/21</t>
        </r>
      </text>
    </comment>
    <comment ref="AK211" authorId="0">
      <text>
        <r>
          <rPr>
            <b/>
            <sz val="9"/>
            <color indexed="81"/>
            <rFont val="Tahoma"/>
            <family val="2"/>
          </rPr>
          <t>Windows User:</t>
        </r>
        <r>
          <rPr>
            <sz val="9"/>
            <color indexed="81"/>
            <rFont val="Tahoma"/>
            <family val="2"/>
          </rPr>
          <t xml:space="preserve">
06/06/21
3076
10,580/-</t>
        </r>
      </text>
    </comment>
    <comment ref="K212" authorId="0">
      <text>
        <r>
          <rPr>
            <b/>
            <sz val="9"/>
            <color indexed="81"/>
            <rFont val="Tahoma"/>
            <family val="2"/>
          </rPr>
          <t>Windows User:</t>
        </r>
        <r>
          <rPr>
            <sz val="9"/>
            <color indexed="81"/>
            <rFont val="Tahoma"/>
            <family val="2"/>
          </rPr>
          <t xml:space="preserve">
15.09.2020
3097
7,500/-</t>
        </r>
      </text>
    </comment>
    <comment ref="M212" authorId="0">
      <text>
        <r>
          <rPr>
            <b/>
            <sz val="9"/>
            <color indexed="81"/>
            <rFont val="Tahoma"/>
            <family val="2"/>
          </rPr>
          <t>Windows User:</t>
        </r>
        <r>
          <rPr>
            <sz val="9"/>
            <color indexed="81"/>
            <rFont val="Tahoma"/>
            <family val="2"/>
          </rPr>
          <t xml:space="preserve">
15.09.2020
3097
7,500/-</t>
        </r>
      </text>
    </comment>
    <comment ref="O212" authorId="0">
      <text>
        <r>
          <rPr>
            <b/>
            <sz val="9"/>
            <color indexed="81"/>
            <rFont val="Tahoma"/>
            <family val="2"/>
          </rPr>
          <t>Windows User:</t>
        </r>
        <r>
          <rPr>
            <sz val="9"/>
            <color indexed="81"/>
            <rFont val="Tahoma"/>
            <family val="2"/>
          </rPr>
          <t xml:space="preserve">
15.09.2020
3097
7,500/-</t>
        </r>
      </text>
    </comment>
    <comment ref="Q212" authorId="0">
      <text>
        <r>
          <rPr>
            <b/>
            <sz val="9"/>
            <color indexed="81"/>
            <rFont val="Tahoma"/>
            <family val="2"/>
          </rPr>
          <t>Windows User:</t>
        </r>
        <r>
          <rPr>
            <sz val="9"/>
            <color indexed="81"/>
            <rFont val="Tahoma"/>
            <family val="2"/>
          </rPr>
          <t xml:space="preserve">
28.09.2020
3098
8,000/-</t>
        </r>
      </text>
    </comment>
    <comment ref="T212" authorId="0">
      <text>
        <r>
          <rPr>
            <b/>
            <sz val="9"/>
            <color indexed="81"/>
            <rFont val="Tahoma"/>
            <family val="2"/>
          </rPr>
          <t>Windows User:</t>
        </r>
        <r>
          <rPr>
            <sz val="9"/>
            <color indexed="81"/>
            <rFont val="Tahoma"/>
            <family val="2"/>
          </rPr>
          <t xml:space="preserve">
Less 30% in Tuition fee for Oct/20.</t>
        </r>
      </text>
    </comment>
    <comment ref="U212" authorId="0">
      <text>
        <r>
          <rPr>
            <b/>
            <sz val="9"/>
            <color indexed="81"/>
            <rFont val="Tahoma"/>
            <family val="2"/>
          </rPr>
          <t>Windows User:</t>
        </r>
        <r>
          <rPr>
            <sz val="9"/>
            <color indexed="81"/>
            <rFont val="Tahoma"/>
            <family val="2"/>
          </rPr>
          <t xml:space="preserve">
14.10.2020
3099
Oct/20
Less=30%</t>
        </r>
      </text>
    </comment>
    <comment ref="V212" authorId="0">
      <text>
        <r>
          <rPr>
            <b/>
            <sz val="9"/>
            <color indexed="81"/>
            <rFont val="Tahoma"/>
            <family val="2"/>
          </rPr>
          <t>Windows User:</t>
        </r>
        <r>
          <rPr>
            <sz val="9"/>
            <color indexed="81"/>
            <rFont val="Tahoma"/>
            <family val="2"/>
          </rPr>
          <t xml:space="preserve">
Less 30% in Tuition fee for Oct/20.</t>
        </r>
      </text>
    </comment>
    <comment ref="W212" authorId="0">
      <text>
        <r>
          <rPr>
            <b/>
            <sz val="9"/>
            <color indexed="81"/>
            <rFont val="Tahoma"/>
            <family val="2"/>
          </rPr>
          <t>Windows User:</t>
        </r>
        <r>
          <rPr>
            <sz val="9"/>
            <color indexed="81"/>
            <rFont val="Tahoma"/>
            <family val="2"/>
          </rPr>
          <t xml:space="preserve">
17/12/2020
3100
Nov + Dec/20
Paid in Dec/20</t>
        </r>
      </text>
    </comment>
    <comment ref="Y212" authorId="0">
      <text>
        <r>
          <rPr>
            <b/>
            <sz val="9"/>
            <color indexed="81"/>
            <rFont val="Tahoma"/>
            <family val="2"/>
          </rPr>
          <t>Windows User:</t>
        </r>
        <r>
          <rPr>
            <sz val="9"/>
            <color indexed="81"/>
            <rFont val="Tahoma"/>
            <family val="2"/>
          </rPr>
          <t xml:space="preserve">
17/12/2020
3100
Nov + Dec/20
Paid in Dec/20</t>
        </r>
      </text>
    </comment>
    <comment ref="AA212" authorId="0">
      <text>
        <r>
          <rPr>
            <b/>
            <sz val="9"/>
            <color indexed="81"/>
            <rFont val="Tahoma"/>
            <family val="2"/>
          </rPr>
          <t>Windows User:</t>
        </r>
        <r>
          <rPr>
            <sz val="9"/>
            <color indexed="81"/>
            <rFont val="Tahoma"/>
            <family val="2"/>
          </rPr>
          <t xml:space="preserve">
19/01/2021
3101
</t>
        </r>
      </text>
    </comment>
    <comment ref="AC212" authorId="0">
      <text>
        <r>
          <rPr>
            <b/>
            <sz val="9"/>
            <color indexed="81"/>
            <rFont val="Tahoma"/>
            <family val="2"/>
          </rPr>
          <t>Windows User:</t>
        </r>
        <r>
          <rPr>
            <sz val="9"/>
            <color indexed="81"/>
            <rFont val="Tahoma"/>
            <family val="2"/>
          </rPr>
          <t xml:space="preserve">
20/02/21
3102</t>
        </r>
      </text>
    </comment>
    <comment ref="AI212" authorId="0">
      <text>
        <r>
          <rPr>
            <b/>
            <sz val="9"/>
            <color indexed="81"/>
            <rFont val="Tahoma"/>
            <family val="2"/>
          </rPr>
          <t>Windows User:</t>
        </r>
        <r>
          <rPr>
            <sz val="9"/>
            <color indexed="81"/>
            <rFont val="Tahoma"/>
            <family val="2"/>
          </rPr>
          <t xml:space="preserve">
06/05/21
3103</t>
        </r>
      </text>
    </comment>
    <comment ref="AK212" authorId="0">
      <text>
        <r>
          <rPr>
            <b/>
            <sz val="9"/>
            <color indexed="81"/>
            <rFont val="Tahoma"/>
            <family val="2"/>
          </rPr>
          <t>Windows User:</t>
        </r>
        <r>
          <rPr>
            <sz val="9"/>
            <color indexed="81"/>
            <rFont val="Tahoma"/>
            <family val="2"/>
          </rPr>
          <t xml:space="preserve">
05/06/21
3104
</t>
        </r>
      </text>
    </comment>
    <comment ref="K213" authorId="0">
      <text>
        <r>
          <rPr>
            <b/>
            <sz val="9"/>
            <color indexed="81"/>
            <rFont val="Tahoma"/>
            <family val="2"/>
          </rPr>
          <t>Windows User:</t>
        </r>
        <r>
          <rPr>
            <sz val="9"/>
            <color indexed="81"/>
            <rFont val="Tahoma"/>
            <family val="2"/>
          </rPr>
          <t xml:space="preserve">
15/09/2020
7,500/-</t>
        </r>
      </text>
    </comment>
    <comment ref="M213" authorId="0">
      <text>
        <r>
          <rPr>
            <b/>
            <sz val="9"/>
            <color indexed="81"/>
            <rFont val="Tahoma"/>
            <family val="2"/>
          </rPr>
          <t>Windows User:</t>
        </r>
        <r>
          <rPr>
            <sz val="9"/>
            <color indexed="81"/>
            <rFont val="Tahoma"/>
            <family val="2"/>
          </rPr>
          <t xml:space="preserve">
15/09/2020
7,500/-</t>
        </r>
      </text>
    </comment>
    <comment ref="O213" authorId="0">
      <text>
        <r>
          <rPr>
            <b/>
            <sz val="9"/>
            <color indexed="81"/>
            <rFont val="Tahoma"/>
            <family val="2"/>
          </rPr>
          <t>Windows User:</t>
        </r>
        <r>
          <rPr>
            <sz val="9"/>
            <color indexed="81"/>
            <rFont val="Tahoma"/>
            <family val="2"/>
          </rPr>
          <t xml:space="preserve">
15/09/2020
7,500/-</t>
        </r>
      </text>
    </comment>
    <comment ref="Q213" authorId="0">
      <text>
        <r>
          <rPr>
            <b/>
            <sz val="9"/>
            <color indexed="81"/>
            <rFont val="Tahoma"/>
            <family val="2"/>
          </rPr>
          <t>Windows User:</t>
        </r>
        <r>
          <rPr>
            <sz val="9"/>
            <color indexed="81"/>
            <rFont val="Tahoma"/>
            <family val="2"/>
          </rPr>
          <t xml:space="preserve">
24/01/2021
3243
Nov + Dec/20
O/fee=8000
Paid in Janu/21</t>
        </r>
      </text>
    </comment>
    <comment ref="T213" authorId="0">
      <text>
        <r>
          <rPr>
            <b/>
            <sz val="9"/>
            <color indexed="81"/>
            <rFont val="Tahoma"/>
            <family val="2"/>
          </rPr>
          <t>Windows User:</t>
        </r>
        <r>
          <rPr>
            <sz val="9"/>
            <color indexed="81"/>
            <rFont val="Tahoma"/>
            <family val="2"/>
          </rPr>
          <t xml:space="preserve">
Less 30% in Tuition fee for Oct/20.</t>
        </r>
      </text>
    </comment>
    <comment ref="U213" authorId="0">
      <text>
        <r>
          <rPr>
            <b/>
            <sz val="9"/>
            <color indexed="81"/>
            <rFont val="Tahoma"/>
            <family val="2"/>
          </rPr>
          <t>Windows User:</t>
        </r>
        <r>
          <rPr>
            <sz val="9"/>
            <color indexed="81"/>
            <rFont val="Tahoma"/>
            <family val="2"/>
          </rPr>
          <t xml:space="preserve">
07/11/2020
3242
Oct/2020
Paid to Nov/2020</t>
        </r>
      </text>
    </comment>
    <comment ref="V213" authorId="0">
      <text>
        <r>
          <rPr>
            <b/>
            <sz val="9"/>
            <color indexed="81"/>
            <rFont val="Tahoma"/>
            <family val="2"/>
          </rPr>
          <t>Windows User:</t>
        </r>
        <r>
          <rPr>
            <sz val="9"/>
            <color indexed="81"/>
            <rFont val="Tahoma"/>
            <family val="2"/>
          </rPr>
          <t xml:space="preserve">
Less 30% in Tuition fee for Oct/20.</t>
        </r>
      </text>
    </comment>
    <comment ref="W213" authorId="0">
      <text>
        <r>
          <rPr>
            <b/>
            <sz val="9"/>
            <color indexed="81"/>
            <rFont val="Tahoma"/>
            <family val="2"/>
          </rPr>
          <t>Windows User:</t>
        </r>
        <r>
          <rPr>
            <sz val="9"/>
            <color indexed="81"/>
            <rFont val="Tahoma"/>
            <family val="2"/>
          </rPr>
          <t xml:space="preserve">
07/11/2020
3242
Oct/20
24/01/2021
3243
Nov + Dec/20
O/fee=8000
Paid in Janu/21</t>
        </r>
      </text>
    </comment>
    <comment ref="Y213" authorId="0">
      <text>
        <r>
          <rPr>
            <b/>
            <sz val="9"/>
            <color indexed="81"/>
            <rFont val="Tahoma"/>
            <family val="2"/>
          </rPr>
          <t>Windows User:</t>
        </r>
        <r>
          <rPr>
            <sz val="9"/>
            <color indexed="81"/>
            <rFont val="Tahoma"/>
            <family val="2"/>
          </rPr>
          <t xml:space="preserve">
24/01/2021
3243
Nov + Dec/20
O/fee=8000
Paid in Janu/21</t>
        </r>
      </text>
    </comment>
    <comment ref="AA213" authorId="0">
      <text>
        <r>
          <rPr>
            <b/>
            <sz val="9"/>
            <color indexed="81"/>
            <rFont val="Tahoma"/>
            <family val="2"/>
          </rPr>
          <t>Windows User:</t>
        </r>
        <r>
          <rPr>
            <sz val="9"/>
            <color indexed="81"/>
            <rFont val="Tahoma"/>
            <family val="2"/>
          </rPr>
          <t xml:space="preserve">
24/01/2021
3243
Nov + Dec/20
O/fee=8000
Paid in Janu/21</t>
        </r>
      </text>
    </comment>
    <comment ref="AC213" authorId="0">
      <text>
        <r>
          <rPr>
            <b/>
            <sz val="9"/>
            <color indexed="81"/>
            <rFont val="Tahoma"/>
            <family val="2"/>
          </rPr>
          <t>Windows User:</t>
        </r>
        <r>
          <rPr>
            <sz val="9"/>
            <color indexed="81"/>
            <rFont val="Tahoma"/>
            <family val="2"/>
          </rPr>
          <t xml:space="preserve">
18/02/21
3244
Janu/21 + March/21</t>
        </r>
      </text>
    </comment>
    <comment ref="AE213" authorId="0">
      <text>
        <r>
          <rPr>
            <b/>
            <sz val="9"/>
            <color indexed="81"/>
            <rFont val="Tahoma"/>
            <family val="2"/>
          </rPr>
          <t>Windows User:</t>
        </r>
        <r>
          <rPr>
            <sz val="9"/>
            <color indexed="81"/>
            <rFont val="Tahoma"/>
            <family val="2"/>
          </rPr>
          <t xml:space="preserve">
18/02/21
3244
Janu/21 + March/21</t>
        </r>
      </text>
    </comment>
    <comment ref="AG213" authorId="0">
      <text>
        <r>
          <rPr>
            <b/>
            <sz val="9"/>
            <color indexed="81"/>
            <rFont val="Tahoma"/>
            <family val="2"/>
          </rPr>
          <t>Windows User:</t>
        </r>
        <r>
          <rPr>
            <sz val="9"/>
            <color indexed="81"/>
            <rFont val="Tahoma"/>
            <family val="2"/>
          </rPr>
          <t xml:space="preserve">
18/02/21
3244
Janu/21 + March/21</t>
        </r>
      </text>
    </comment>
    <comment ref="AK213" authorId="0">
      <text>
        <r>
          <rPr>
            <b/>
            <sz val="9"/>
            <color indexed="81"/>
            <rFont val="Tahoma"/>
            <family val="2"/>
          </rPr>
          <t>Windows User:</t>
        </r>
        <r>
          <rPr>
            <sz val="9"/>
            <color indexed="81"/>
            <rFont val="Tahoma"/>
            <family val="2"/>
          </rPr>
          <t xml:space="preserve">
05/06/21
3245</t>
        </r>
      </text>
    </comment>
    <comment ref="K214" authorId="0">
      <text>
        <r>
          <rPr>
            <b/>
            <sz val="9"/>
            <color indexed="81"/>
            <rFont val="Tahoma"/>
            <family val="2"/>
          </rPr>
          <t>Windows User:</t>
        </r>
        <r>
          <rPr>
            <sz val="9"/>
            <color indexed="81"/>
            <rFont val="Tahoma"/>
            <family val="2"/>
          </rPr>
          <t xml:space="preserve">
15/09/2020
7,500/-</t>
        </r>
      </text>
    </comment>
    <comment ref="M214" authorId="0">
      <text>
        <r>
          <rPr>
            <b/>
            <sz val="9"/>
            <color indexed="81"/>
            <rFont val="Tahoma"/>
            <family val="2"/>
          </rPr>
          <t>Windows User:</t>
        </r>
        <r>
          <rPr>
            <sz val="9"/>
            <color indexed="81"/>
            <rFont val="Tahoma"/>
            <family val="2"/>
          </rPr>
          <t xml:space="preserve">
15/09/2020
7,500/-</t>
        </r>
      </text>
    </comment>
    <comment ref="O214" authorId="0">
      <text>
        <r>
          <rPr>
            <b/>
            <sz val="9"/>
            <color indexed="81"/>
            <rFont val="Tahoma"/>
            <family val="2"/>
          </rPr>
          <t>Windows User:</t>
        </r>
        <r>
          <rPr>
            <sz val="9"/>
            <color indexed="81"/>
            <rFont val="Tahoma"/>
            <family val="2"/>
          </rPr>
          <t xml:space="preserve">
15/09/2020
7,500/-</t>
        </r>
      </text>
    </comment>
    <comment ref="Q214" authorId="0">
      <text>
        <r>
          <rPr>
            <b/>
            <sz val="9"/>
            <color indexed="81"/>
            <rFont val="Tahoma"/>
            <family val="2"/>
          </rPr>
          <t>Windows User:</t>
        </r>
        <r>
          <rPr>
            <sz val="9"/>
            <color indexed="81"/>
            <rFont val="Tahoma"/>
            <family val="2"/>
          </rPr>
          <t xml:space="preserve">
27/01/21
5282
O/fee
Paid in Janu/21</t>
        </r>
      </text>
    </comment>
    <comment ref="T214" authorId="0">
      <text>
        <r>
          <rPr>
            <b/>
            <sz val="9"/>
            <color indexed="81"/>
            <rFont val="Tahoma"/>
            <family val="2"/>
          </rPr>
          <t>Windows User:</t>
        </r>
        <r>
          <rPr>
            <sz val="9"/>
            <color indexed="81"/>
            <rFont val="Tahoma"/>
            <family val="2"/>
          </rPr>
          <t xml:space="preserve">
Less 30% in Tuition fee for Oct/20.</t>
        </r>
      </text>
    </comment>
    <comment ref="V214" authorId="0">
      <text>
        <r>
          <rPr>
            <b/>
            <sz val="9"/>
            <color indexed="81"/>
            <rFont val="Tahoma"/>
            <family val="2"/>
          </rPr>
          <t>Windows User:</t>
        </r>
        <r>
          <rPr>
            <sz val="9"/>
            <color indexed="81"/>
            <rFont val="Tahoma"/>
            <family val="2"/>
          </rPr>
          <t xml:space="preserve">
Less 30% in Tuition fee for Oct/20.</t>
        </r>
      </text>
    </comment>
    <comment ref="AA214" authorId="0">
      <text>
        <r>
          <rPr>
            <b/>
            <sz val="9"/>
            <color indexed="81"/>
            <rFont val="Tahoma"/>
            <family val="2"/>
          </rPr>
          <t>Windows User:</t>
        </r>
        <r>
          <rPr>
            <sz val="9"/>
            <color indexed="81"/>
            <rFont val="Tahoma"/>
            <family val="2"/>
          </rPr>
          <t xml:space="preserve">
27/01/21
5282
O/fee
Paid in Janu/21</t>
        </r>
      </text>
    </comment>
    <comment ref="K215" authorId="0">
      <text>
        <r>
          <rPr>
            <b/>
            <sz val="9"/>
            <color indexed="81"/>
            <rFont val="Tahoma"/>
            <family val="2"/>
          </rPr>
          <t>Windows User:</t>
        </r>
        <r>
          <rPr>
            <sz val="9"/>
            <color indexed="81"/>
            <rFont val="Tahoma"/>
            <family val="2"/>
          </rPr>
          <t xml:space="preserve">
15/09/2020
7,500/-</t>
        </r>
      </text>
    </comment>
    <comment ref="M215" authorId="0">
      <text>
        <r>
          <rPr>
            <b/>
            <sz val="9"/>
            <color indexed="81"/>
            <rFont val="Tahoma"/>
            <family val="2"/>
          </rPr>
          <t>Windows User:</t>
        </r>
        <r>
          <rPr>
            <sz val="9"/>
            <color indexed="81"/>
            <rFont val="Tahoma"/>
            <family val="2"/>
          </rPr>
          <t xml:space="preserve">
15/09/2020
7,500/-</t>
        </r>
      </text>
    </comment>
    <comment ref="O215" authorId="0">
      <text>
        <r>
          <rPr>
            <b/>
            <sz val="9"/>
            <color indexed="81"/>
            <rFont val="Tahoma"/>
            <family val="2"/>
          </rPr>
          <t>Windows User:</t>
        </r>
        <r>
          <rPr>
            <sz val="9"/>
            <color indexed="81"/>
            <rFont val="Tahoma"/>
            <family val="2"/>
          </rPr>
          <t xml:space="preserve">
15/09/2020
7,500/-</t>
        </r>
      </text>
    </comment>
    <comment ref="Q215" authorId="0">
      <text>
        <r>
          <rPr>
            <b/>
            <sz val="9"/>
            <color indexed="81"/>
            <rFont val="Tahoma"/>
            <family val="2"/>
          </rPr>
          <t>Windows User:</t>
        </r>
        <r>
          <rPr>
            <sz val="9"/>
            <color indexed="81"/>
            <rFont val="Tahoma"/>
            <family val="2"/>
          </rPr>
          <t xml:space="preserve">
30/01/21
O/fee=8000
Oct=2000 Deu=2620
Paid in janu/21</t>
        </r>
      </text>
    </comment>
    <comment ref="T215" authorId="0">
      <text>
        <r>
          <rPr>
            <b/>
            <sz val="9"/>
            <color indexed="81"/>
            <rFont val="Tahoma"/>
            <family val="2"/>
          </rPr>
          <t>Windows User:</t>
        </r>
        <r>
          <rPr>
            <sz val="9"/>
            <color indexed="81"/>
            <rFont val="Tahoma"/>
            <family val="2"/>
          </rPr>
          <t xml:space="preserve">
Less 30% in Tuition fee for Oct/20.</t>
        </r>
      </text>
    </comment>
    <comment ref="U215" authorId="0">
      <text>
        <r>
          <rPr>
            <b/>
            <sz val="9"/>
            <color indexed="81"/>
            <rFont val="Tahoma"/>
            <family val="2"/>
          </rPr>
          <t>Windows User:</t>
        </r>
        <r>
          <rPr>
            <sz val="9"/>
            <color indexed="81"/>
            <rFont val="Tahoma"/>
            <family val="2"/>
          </rPr>
          <t xml:space="preserve">
30/01/21
O/fee=8000
Oct=2000 Deu=2620
Paid in janu/21</t>
        </r>
      </text>
    </comment>
    <comment ref="V215" authorId="0">
      <text>
        <r>
          <rPr>
            <b/>
            <sz val="9"/>
            <color indexed="81"/>
            <rFont val="Tahoma"/>
            <family val="2"/>
          </rPr>
          <t>Windows User:</t>
        </r>
        <r>
          <rPr>
            <sz val="9"/>
            <color indexed="81"/>
            <rFont val="Tahoma"/>
            <family val="2"/>
          </rPr>
          <t xml:space="preserve">
Less 30% in Tuition fee for Oct/20.</t>
        </r>
      </text>
    </comment>
    <comment ref="AA215" authorId="0">
      <text>
        <r>
          <rPr>
            <b/>
            <sz val="9"/>
            <color indexed="81"/>
            <rFont val="Tahoma"/>
            <family val="2"/>
          </rPr>
          <t>Windows User:</t>
        </r>
        <r>
          <rPr>
            <sz val="9"/>
            <color indexed="81"/>
            <rFont val="Tahoma"/>
            <family val="2"/>
          </rPr>
          <t xml:space="preserve">
30/01/21
O/fee=8000
Oct=2000 Deu=2620
Paid in janu/21</t>
        </r>
      </text>
    </comment>
    <comment ref="AC215" authorId="0">
      <text>
        <r>
          <rPr>
            <b/>
            <sz val="9"/>
            <color indexed="81"/>
            <rFont val="Tahoma"/>
            <family val="2"/>
          </rPr>
          <t>Windows User:</t>
        </r>
        <r>
          <rPr>
            <sz val="9"/>
            <color indexed="81"/>
            <rFont val="Tahoma"/>
            <family val="2"/>
          </rPr>
          <t xml:space="preserve">
10/02/21
5379</t>
        </r>
      </text>
    </comment>
    <comment ref="AK215" authorId="0">
      <text>
        <r>
          <rPr>
            <b/>
            <sz val="9"/>
            <color indexed="81"/>
            <rFont val="Tahoma"/>
            <family val="2"/>
          </rPr>
          <t>Windows User:</t>
        </r>
        <r>
          <rPr>
            <sz val="9"/>
            <color indexed="81"/>
            <rFont val="Tahoma"/>
            <family val="2"/>
          </rPr>
          <t xml:space="preserve">
05/06/21
5380</t>
        </r>
      </text>
    </comment>
    <comment ref="G216" authorId="0">
      <text>
        <r>
          <rPr>
            <b/>
            <sz val="9"/>
            <color indexed="81"/>
            <rFont val="Tahoma"/>
            <family val="2"/>
          </rPr>
          <t>Windows User:</t>
        </r>
        <r>
          <rPr>
            <sz val="9"/>
            <color indexed="81"/>
            <rFont val="Tahoma"/>
            <family val="2"/>
          </rPr>
          <t xml:space="preserve">
Less=2,900/-</t>
        </r>
      </text>
    </comment>
    <comment ref="K216" authorId="0">
      <text>
        <r>
          <rPr>
            <b/>
            <sz val="9"/>
            <color indexed="81"/>
            <rFont val="Tahoma"/>
            <family val="2"/>
          </rPr>
          <t>Windows User:</t>
        </r>
        <r>
          <rPr>
            <sz val="9"/>
            <color indexed="81"/>
            <rFont val="Tahoma"/>
            <family val="2"/>
          </rPr>
          <t xml:space="preserve">
15/09/2020
7,500/-</t>
        </r>
      </text>
    </comment>
    <comment ref="M216" authorId="0">
      <text>
        <r>
          <rPr>
            <b/>
            <sz val="9"/>
            <color indexed="81"/>
            <rFont val="Tahoma"/>
            <family val="2"/>
          </rPr>
          <t>Windows User:</t>
        </r>
        <r>
          <rPr>
            <sz val="9"/>
            <color indexed="81"/>
            <rFont val="Tahoma"/>
            <family val="2"/>
          </rPr>
          <t xml:space="preserve">
15/09/2020
7,500/-</t>
        </r>
      </text>
    </comment>
    <comment ref="O216" authorId="0">
      <text>
        <r>
          <rPr>
            <b/>
            <sz val="9"/>
            <color indexed="81"/>
            <rFont val="Tahoma"/>
            <family val="2"/>
          </rPr>
          <t>Windows User:</t>
        </r>
        <r>
          <rPr>
            <sz val="9"/>
            <color indexed="81"/>
            <rFont val="Tahoma"/>
            <family val="2"/>
          </rPr>
          <t xml:space="preserve">
15/09/2020
7,500/-</t>
        </r>
      </text>
    </comment>
    <comment ref="Q216" authorId="0">
      <text>
        <r>
          <rPr>
            <b/>
            <sz val="9"/>
            <color indexed="81"/>
            <rFont val="Tahoma"/>
            <family val="2"/>
          </rPr>
          <t>Windows User:</t>
        </r>
        <r>
          <rPr>
            <sz val="9"/>
            <color indexed="81"/>
            <rFont val="Tahoma"/>
            <family val="2"/>
          </rPr>
          <t xml:space="preserve">
12/110/2020
5427
Nov/20=2590/-
O/fee =4,000/-
Paid to Nov/2020
17/12/2020
5428
O/fee=2,000/-
Due=2000
Paid in Dec/20
19/01/2021
5429
Janu/21
O/fee=2000
Paid in Janu/21</t>
        </r>
      </text>
    </comment>
    <comment ref="T216" authorId="0">
      <text>
        <r>
          <rPr>
            <b/>
            <sz val="9"/>
            <color indexed="81"/>
            <rFont val="Tahoma"/>
            <family val="2"/>
          </rPr>
          <t>Windows User:</t>
        </r>
        <r>
          <rPr>
            <sz val="9"/>
            <color indexed="81"/>
            <rFont val="Tahoma"/>
            <family val="2"/>
          </rPr>
          <t xml:space="preserve">
Less 30% in Tuition fee for Oct/20.</t>
        </r>
      </text>
    </comment>
    <comment ref="U216" authorId="0">
      <text>
        <r>
          <rPr>
            <b/>
            <sz val="9"/>
            <color indexed="81"/>
            <rFont val="Tahoma"/>
            <family val="2"/>
          </rPr>
          <t>Windows User:</t>
        </r>
        <r>
          <rPr>
            <sz val="9"/>
            <color indexed="81"/>
            <rFont val="Tahoma"/>
            <family val="2"/>
          </rPr>
          <t xml:space="preserve">
14.10.2020
5426
Oct/20 (Less=30%)
Others fee due by P.sir</t>
        </r>
      </text>
    </comment>
    <comment ref="V216" authorId="0">
      <text>
        <r>
          <rPr>
            <b/>
            <sz val="9"/>
            <color indexed="81"/>
            <rFont val="Tahoma"/>
            <family val="2"/>
          </rPr>
          <t>Windows User:</t>
        </r>
        <r>
          <rPr>
            <sz val="9"/>
            <color indexed="81"/>
            <rFont val="Tahoma"/>
            <family val="2"/>
          </rPr>
          <t xml:space="preserve">
Less 30% in Tuition fee for Oct/20.</t>
        </r>
      </text>
    </comment>
    <comment ref="W216" authorId="0">
      <text>
        <r>
          <rPr>
            <b/>
            <sz val="9"/>
            <color indexed="81"/>
            <rFont val="Tahoma"/>
            <family val="2"/>
          </rPr>
          <t>Windows User:</t>
        </r>
        <r>
          <rPr>
            <sz val="9"/>
            <color indexed="81"/>
            <rFont val="Tahoma"/>
            <family val="2"/>
          </rPr>
          <t xml:space="preserve">
12/110/2020
5427
Nov/20=2590/-
O/fee =4,000/-</t>
        </r>
      </text>
    </comment>
    <comment ref="Y216" authorId="0">
      <text>
        <r>
          <rPr>
            <b/>
            <sz val="9"/>
            <color indexed="81"/>
            <rFont val="Tahoma"/>
            <family val="2"/>
          </rPr>
          <t>Windows User:</t>
        </r>
        <r>
          <rPr>
            <sz val="9"/>
            <color indexed="81"/>
            <rFont val="Tahoma"/>
            <family val="2"/>
          </rPr>
          <t xml:space="preserve">
17/12/2020
5428
</t>
        </r>
      </text>
    </comment>
    <comment ref="AA216" authorId="0">
      <text>
        <r>
          <rPr>
            <b/>
            <sz val="9"/>
            <color indexed="81"/>
            <rFont val="Tahoma"/>
            <family val="2"/>
          </rPr>
          <t>Windows User:</t>
        </r>
        <r>
          <rPr>
            <sz val="9"/>
            <color indexed="81"/>
            <rFont val="Tahoma"/>
            <family val="2"/>
          </rPr>
          <t xml:space="preserve">
19/01/2021
5429
Janu/21
O/fee=2000
Paid in Janu/21</t>
        </r>
      </text>
    </comment>
    <comment ref="AE216" authorId="0">
      <text>
        <r>
          <rPr>
            <b/>
            <sz val="9"/>
            <color indexed="81"/>
            <rFont val="Tahoma"/>
            <family val="2"/>
          </rPr>
          <t>Windows User:</t>
        </r>
        <r>
          <rPr>
            <sz val="9"/>
            <color indexed="81"/>
            <rFont val="Tahoma"/>
            <family val="2"/>
          </rPr>
          <t xml:space="preserve">
14/03/21
5430
Feb/21</t>
        </r>
      </text>
    </comment>
    <comment ref="AI216" authorId="0">
      <text>
        <r>
          <rPr>
            <b/>
            <sz val="9"/>
            <color indexed="81"/>
            <rFont val="Tahoma"/>
            <family val="2"/>
          </rPr>
          <t>Windows User:</t>
        </r>
        <r>
          <rPr>
            <sz val="9"/>
            <color indexed="81"/>
            <rFont val="Tahoma"/>
            <family val="2"/>
          </rPr>
          <t xml:space="preserve">
20/05/21
5431
March/21</t>
        </r>
      </text>
    </comment>
    <comment ref="AK216" authorId="0">
      <text>
        <r>
          <rPr>
            <b/>
            <sz val="9"/>
            <color indexed="81"/>
            <rFont val="Tahoma"/>
            <family val="2"/>
          </rPr>
          <t>Windows User:</t>
        </r>
        <r>
          <rPr>
            <sz val="9"/>
            <color indexed="81"/>
            <rFont val="Tahoma"/>
            <family val="2"/>
          </rPr>
          <t xml:space="preserve">
07/06/21
5432
April/21</t>
        </r>
      </text>
    </comment>
    <comment ref="K217" authorId="0">
      <text>
        <r>
          <rPr>
            <b/>
            <sz val="9"/>
            <color indexed="81"/>
            <rFont val="Tahoma"/>
            <family val="2"/>
          </rPr>
          <t>Windows User:</t>
        </r>
        <r>
          <rPr>
            <sz val="9"/>
            <color indexed="81"/>
            <rFont val="Tahoma"/>
            <family val="2"/>
          </rPr>
          <t xml:space="preserve">
15/09/2020
7,500/-</t>
        </r>
      </text>
    </comment>
    <comment ref="M217" authorId="0">
      <text>
        <r>
          <rPr>
            <b/>
            <sz val="9"/>
            <color indexed="81"/>
            <rFont val="Tahoma"/>
            <family val="2"/>
          </rPr>
          <t>Windows User:</t>
        </r>
        <r>
          <rPr>
            <sz val="9"/>
            <color indexed="81"/>
            <rFont val="Tahoma"/>
            <family val="2"/>
          </rPr>
          <t xml:space="preserve">
15/09/2020
7,500/-</t>
        </r>
      </text>
    </comment>
    <comment ref="O217" authorId="0">
      <text>
        <r>
          <rPr>
            <b/>
            <sz val="9"/>
            <color indexed="81"/>
            <rFont val="Tahoma"/>
            <family val="2"/>
          </rPr>
          <t>Windows User:</t>
        </r>
        <r>
          <rPr>
            <sz val="9"/>
            <color indexed="81"/>
            <rFont val="Tahoma"/>
            <family val="2"/>
          </rPr>
          <t xml:space="preserve">
15/09/2020
7,500/-</t>
        </r>
      </text>
    </comment>
    <comment ref="Q217" authorId="0">
      <text>
        <r>
          <rPr>
            <b/>
            <sz val="9"/>
            <color indexed="81"/>
            <rFont val="Tahoma"/>
            <family val="2"/>
          </rPr>
          <t>Windows User:</t>
        </r>
        <r>
          <rPr>
            <sz val="9"/>
            <color indexed="81"/>
            <rFont val="Tahoma"/>
            <family val="2"/>
          </rPr>
          <t xml:space="preserve">
22.09.2020
3338</t>
        </r>
      </text>
    </comment>
    <comment ref="T217" authorId="0">
      <text>
        <r>
          <rPr>
            <b/>
            <sz val="9"/>
            <color indexed="81"/>
            <rFont val="Tahoma"/>
            <family val="2"/>
          </rPr>
          <t>Windows User:</t>
        </r>
        <r>
          <rPr>
            <sz val="9"/>
            <color indexed="81"/>
            <rFont val="Tahoma"/>
            <family val="2"/>
          </rPr>
          <t xml:space="preserve">
Less 30% in Tuition fee for Oct/20.</t>
        </r>
      </text>
    </comment>
    <comment ref="V217" authorId="0">
      <text>
        <r>
          <rPr>
            <b/>
            <sz val="9"/>
            <color indexed="81"/>
            <rFont val="Tahoma"/>
            <family val="2"/>
          </rPr>
          <t>Windows User:</t>
        </r>
        <r>
          <rPr>
            <sz val="9"/>
            <color indexed="81"/>
            <rFont val="Tahoma"/>
            <family val="2"/>
          </rPr>
          <t xml:space="preserve">
Less 30% in Tuition fee for Oct/20.</t>
        </r>
      </text>
    </comment>
    <comment ref="W217" authorId="0">
      <text>
        <r>
          <rPr>
            <b/>
            <sz val="9"/>
            <color indexed="81"/>
            <rFont val="Tahoma"/>
            <family val="2"/>
          </rPr>
          <t>Windows User:</t>
        </r>
        <r>
          <rPr>
            <sz val="9"/>
            <color indexed="81"/>
            <rFont val="Tahoma"/>
            <family val="2"/>
          </rPr>
          <t xml:space="preserve">
30/11/2020
By bkash
=9240</t>
        </r>
      </text>
    </comment>
    <comment ref="Y217" authorId="0">
      <text>
        <r>
          <rPr>
            <b/>
            <sz val="9"/>
            <color indexed="81"/>
            <rFont val="Tahoma"/>
            <family val="2"/>
          </rPr>
          <t>Windows User:</t>
        </r>
        <r>
          <rPr>
            <sz val="9"/>
            <color indexed="81"/>
            <rFont val="Tahoma"/>
            <family val="2"/>
          </rPr>
          <t xml:space="preserve">
26/01/2021
By bkash
C= 9240
Dec + Janu/21
Paid in Janu/21</t>
        </r>
      </text>
    </comment>
    <comment ref="AA217" authorId="0">
      <text>
        <r>
          <rPr>
            <b/>
            <sz val="9"/>
            <color indexed="81"/>
            <rFont val="Tahoma"/>
            <family val="2"/>
          </rPr>
          <t>Windows User:</t>
        </r>
        <r>
          <rPr>
            <sz val="9"/>
            <color indexed="81"/>
            <rFont val="Tahoma"/>
            <family val="2"/>
          </rPr>
          <t xml:space="preserve">
26/01/2021
By bkash
C= 9240
Dec + Janu/21
Paid in Janu/21</t>
        </r>
      </text>
    </comment>
    <comment ref="AI217" authorId="0">
      <text>
        <r>
          <rPr>
            <b/>
            <sz val="9"/>
            <color indexed="81"/>
            <rFont val="Tahoma"/>
            <family val="2"/>
          </rPr>
          <t>Windows User:</t>
        </r>
        <r>
          <rPr>
            <sz val="9"/>
            <color indexed="81"/>
            <rFont val="Tahoma"/>
            <family val="2"/>
          </rPr>
          <t xml:space="preserve">
31/05/21
By bkash
C=18,480/-</t>
        </r>
      </text>
    </comment>
    <comment ref="K218" authorId="0">
      <text>
        <r>
          <rPr>
            <b/>
            <sz val="9"/>
            <color indexed="81"/>
            <rFont val="Tahoma"/>
            <family val="2"/>
          </rPr>
          <t>Windows User:</t>
        </r>
        <r>
          <rPr>
            <sz val="9"/>
            <color indexed="81"/>
            <rFont val="Tahoma"/>
            <family val="2"/>
          </rPr>
          <t xml:space="preserve">
15/09/2020
7,500/-</t>
        </r>
      </text>
    </comment>
    <comment ref="M218" authorId="0">
      <text>
        <r>
          <rPr>
            <b/>
            <sz val="9"/>
            <color indexed="81"/>
            <rFont val="Tahoma"/>
            <family val="2"/>
          </rPr>
          <t>Windows User:</t>
        </r>
        <r>
          <rPr>
            <sz val="9"/>
            <color indexed="81"/>
            <rFont val="Tahoma"/>
            <family val="2"/>
          </rPr>
          <t xml:space="preserve">
15/09/2020
7,500/-</t>
        </r>
      </text>
    </comment>
    <comment ref="O218" authorId="0">
      <text>
        <r>
          <rPr>
            <b/>
            <sz val="9"/>
            <color indexed="81"/>
            <rFont val="Tahoma"/>
            <family val="2"/>
          </rPr>
          <t>Windows User:</t>
        </r>
        <r>
          <rPr>
            <sz val="9"/>
            <color indexed="81"/>
            <rFont val="Tahoma"/>
            <family val="2"/>
          </rPr>
          <t xml:space="preserve">
15/09/2020
7,500/-</t>
        </r>
      </text>
    </comment>
    <comment ref="Q218" authorId="0">
      <text>
        <r>
          <rPr>
            <b/>
            <sz val="9"/>
            <color indexed="81"/>
            <rFont val="Tahoma"/>
            <family val="2"/>
          </rPr>
          <t>Windows User:</t>
        </r>
        <r>
          <rPr>
            <sz val="9"/>
            <color indexed="81"/>
            <rFont val="Tahoma"/>
            <family val="2"/>
          </rPr>
          <t xml:space="preserve">
27/01/21
3362
O/fee=8000
Oct=2000 Due=2620
Paid in Janu/21</t>
        </r>
      </text>
    </comment>
    <comment ref="T218" authorId="0">
      <text>
        <r>
          <rPr>
            <b/>
            <sz val="9"/>
            <color indexed="81"/>
            <rFont val="Tahoma"/>
            <family val="2"/>
          </rPr>
          <t>Windows User:</t>
        </r>
        <r>
          <rPr>
            <sz val="9"/>
            <color indexed="81"/>
            <rFont val="Tahoma"/>
            <family val="2"/>
          </rPr>
          <t xml:space="preserve">
Less 30% in Tuition fee for Oct/20.</t>
        </r>
      </text>
    </comment>
    <comment ref="U218" authorId="0">
      <text>
        <r>
          <rPr>
            <b/>
            <sz val="9"/>
            <color indexed="81"/>
            <rFont val="Tahoma"/>
            <family val="2"/>
          </rPr>
          <t>Windows User:</t>
        </r>
        <r>
          <rPr>
            <sz val="9"/>
            <color indexed="81"/>
            <rFont val="Tahoma"/>
            <family val="2"/>
          </rPr>
          <t xml:space="preserve">
27/01/21
3362
O/fee=8000
Oct=2000 Due=2620
Paid in Janu/21</t>
        </r>
      </text>
    </comment>
    <comment ref="V218" authorId="0">
      <text>
        <r>
          <rPr>
            <b/>
            <sz val="9"/>
            <color indexed="81"/>
            <rFont val="Tahoma"/>
            <family val="2"/>
          </rPr>
          <t>Windows User:</t>
        </r>
        <r>
          <rPr>
            <sz val="9"/>
            <color indexed="81"/>
            <rFont val="Tahoma"/>
            <family val="2"/>
          </rPr>
          <t xml:space="preserve">
Less 30% in Tuition fee for Oct/20.</t>
        </r>
      </text>
    </comment>
    <comment ref="AA218" authorId="0">
      <text>
        <r>
          <rPr>
            <b/>
            <sz val="9"/>
            <color indexed="81"/>
            <rFont val="Tahoma"/>
            <family val="2"/>
          </rPr>
          <t>Windows User:</t>
        </r>
        <r>
          <rPr>
            <sz val="9"/>
            <color indexed="81"/>
            <rFont val="Tahoma"/>
            <family val="2"/>
          </rPr>
          <t xml:space="preserve">
27/01/21
3362
O/fee=8000
Oct=2000 Due=2620
Paid in Janu/21</t>
        </r>
      </text>
    </comment>
    <comment ref="G219" authorId="0">
      <text>
        <r>
          <rPr>
            <b/>
            <sz val="9"/>
            <color indexed="81"/>
            <rFont val="Tahoma"/>
            <family val="2"/>
          </rPr>
          <t>Windows User:</t>
        </r>
        <r>
          <rPr>
            <sz val="9"/>
            <color indexed="81"/>
            <rFont val="Tahoma"/>
            <family val="2"/>
          </rPr>
          <t xml:space="preserve">
Less-3,300/-</t>
        </r>
      </text>
    </comment>
    <comment ref="K219" authorId="0">
      <text>
        <r>
          <rPr>
            <b/>
            <sz val="9"/>
            <color indexed="81"/>
            <rFont val="Tahoma"/>
            <family val="2"/>
          </rPr>
          <t>Windows User:</t>
        </r>
        <r>
          <rPr>
            <sz val="9"/>
            <color indexed="81"/>
            <rFont val="Tahoma"/>
            <family val="2"/>
          </rPr>
          <t xml:space="preserve">
15/09/2020
7,500/-</t>
        </r>
      </text>
    </comment>
    <comment ref="M219" authorId="0">
      <text>
        <r>
          <rPr>
            <b/>
            <sz val="9"/>
            <color indexed="81"/>
            <rFont val="Tahoma"/>
            <family val="2"/>
          </rPr>
          <t>Windows User:</t>
        </r>
        <r>
          <rPr>
            <sz val="9"/>
            <color indexed="81"/>
            <rFont val="Tahoma"/>
            <family val="2"/>
          </rPr>
          <t xml:space="preserve">
15/09/2020
7,500/-</t>
        </r>
      </text>
    </comment>
    <comment ref="O219" authorId="0">
      <text>
        <r>
          <rPr>
            <b/>
            <sz val="9"/>
            <color indexed="81"/>
            <rFont val="Tahoma"/>
            <family val="2"/>
          </rPr>
          <t>Windows User:</t>
        </r>
        <r>
          <rPr>
            <sz val="9"/>
            <color indexed="81"/>
            <rFont val="Tahoma"/>
            <family val="2"/>
          </rPr>
          <t xml:space="preserve">
15/09/2020
7,500/-</t>
        </r>
      </text>
    </comment>
    <comment ref="Q219" authorId="0">
      <text>
        <r>
          <rPr>
            <b/>
            <sz val="9"/>
            <color indexed="81"/>
            <rFont val="Tahoma"/>
            <family val="2"/>
          </rPr>
          <t>Windows User:</t>
        </r>
        <r>
          <rPr>
            <sz val="9"/>
            <color indexed="81"/>
            <rFont val="Tahoma"/>
            <family val="2"/>
          </rPr>
          <t xml:space="preserve">
26/01/2021
By bkash
C=8000
O/fee 
Paid in Janu/21</t>
        </r>
      </text>
    </comment>
    <comment ref="T219" authorId="0">
      <text>
        <r>
          <rPr>
            <b/>
            <sz val="9"/>
            <color indexed="81"/>
            <rFont val="Tahoma"/>
            <family val="2"/>
          </rPr>
          <t>Windows User:</t>
        </r>
        <r>
          <rPr>
            <sz val="9"/>
            <color indexed="81"/>
            <rFont val="Tahoma"/>
            <family val="2"/>
          </rPr>
          <t xml:space="preserve">
Less 30% in Tuition fee for Oct/20.</t>
        </r>
      </text>
    </comment>
    <comment ref="U219" authorId="0">
      <text>
        <r>
          <rPr>
            <b/>
            <sz val="9"/>
            <color indexed="81"/>
            <rFont val="Tahoma"/>
            <family val="2"/>
          </rPr>
          <t>Windows User:</t>
        </r>
        <r>
          <rPr>
            <sz val="9"/>
            <color indexed="81"/>
            <rFont val="Tahoma"/>
            <family val="2"/>
          </rPr>
          <t xml:space="preserve">
26/01/21
3386
Oct to Janu/21
Paid in Janu/21</t>
        </r>
      </text>
    </comment>
    <comment ref="V219" authorId="0">
      <text>
        <r>
          <rPr>
            <b/>
            <sz val="9"/>
            <color indexed="81"/>
            <rFont val="Tahoma"/>
            <family val="2"/>
          </rPr>
          <t>Windows User:</t>
        </r>
        <r>
          <rPr>
            <sz val="9"/>
            <color indexed="81"/>
            <rFont val="Tahoma"/>
            <family val="2"/>
          </rPr>
          <t xml:space="preserve">
Less 30% in Tuition fee for Oct/20.</t>
        </r>
      </text>
    </comment>
    <comment ref="W219" authorId="0">
      <text>
        <r>
          <rPr>
            <b/>
            <sz val="9"/>
            <color indexed="81"/>
            <rFont val="Tahoma"/>
            <family val="2"/>
          </rPr>
          <t>Windows User:</t>
        </r>
        <r>
          <rPr>
            <sz val="9"/>
            <color indexed="81"/>
            <rFont val="Tahoma"/>
            <family val="2"/>
          </rPr>
          <t xml:space="preserve">
26/01/21
3386
Oct to Janu/21
Paid in Janu/21</t>
        </r>
      </text>
    </comment>
    <comment ref="Y219" authorId="0">
      <text>
        <r>
          <rPr>
            <b/>
            <sz val="9"/>
            <color indexed="81"/>
            <rFont val="Tahoma"/>
            <family val="2"/>
          </rPr>
          <t>Windows User:</t>
        </r>
        <r>
          <rPr>
            <sz val="9"/>
            <color indexed="81"/>
            <rFont val="Tahoma"/>
            <family val="2"/>
          </rPr>
          <t xml:space="preserve">
26/01/21
3386
Oct to Janu/21
Paid in Janu/21</t>
        </r>
      </text>
    </comment>
    <comment ref="AA219" authorId="0">
      <text>
        <r>
          <rPr>
            <b/>
            <sz val="9"/>
            <color indexed="81"/>
            <rFont val="Tahoma"/>
            <family val="2"/>
          </rPr>
          <t>Windows User:</t>
        </r>
        <r>
          <rPr>
            <sz val="9"/>
            <color indexed="81"/>
            <rFont val="Tahoma"/>
            <family val="2"/>
          </rPr>
          <t xml:space="preserve">
26/01/2021
By bkash
C=8000
O/fee 
Paid in Janu/21
26/01/21
3386
Oct to Janu/21
Paid in Janu/21</t>
        </r>
      </text>
    </comment>
    <comment ref="AK219" authorId="0">
      <text>
        <r>
          <rPr>
            <b/>
            <sz val="9"/>
            <color indexed="81"/>
            <rFont val="Tahoma"/>
            <family val="2"/>
          </rPr>
          <t>Windows User:</t>
        </r>
        <r>
          <rPr>
            <sz val="9"/>
            <color indexed="81"/>
            <rFont val="Tahoma"/>
            <family val="2"/>
          </rPr>
          <t xml:space="preserve">
01/06/21
3387
</t>
        </r>
      </text>
    </comment>
    <comment ref="K220" authorId="0">
      <text>
        <r>
          <rPr>
            <b/>
            <sz val="9"/>
            <color indexed="81"/>
            <rFont val="Tahoma"/>
            <family val="2"/>
          </rPr>
          <t>Windows User:</t>
        </r>
        <r>
          <rPr>
            <sz val="9"/>
            <color indexed="81"/>
            <rFont val="Tahoma"/>
            <family val="2"/>
          </rPr>
          <t xml:space="preserve">
15/09/2020
7,500/-</t>
        </r>
      </text>
    </comment>
    <comment ref="M220" authorId="0">
      <text>
        <r>
          <rPr>
            <b/>
            <sz val="9"/>
            <color indexed="81"/>
            <rFont val="Tahoma"/>
            <family val="2"/>
          </rPr>
          <t>Windows User:</t>
        </r>
        <r>
          <rPr>
            <sz val="9"/>
            <color indexed="81"/>
            <rFont val="Tahoma"/>
            <family val="2"/>
          </rPr>
          <t xml:space="preserve">
15/09/2020
7,500/-</t>
        </r>
      </text>
    </comment>
    <comment ref="O220" authorId="0">
      <text>
        <r>
          <rPr>
            <b/>
            <sz val="9"/>
            <color indexed="81"/>
            <rFont val="Tahoma"/>
            <family val="2"/>
          </rPr>
          <t>Windows User:</t>
        </r>
        <r>
          <rPr>
            <sz val="9"/>
            <color indexed="81"/>
            <rFont val="Tahoma"/>
            <family val="2"/>
          </rPr>
          <t xml:space="preserve">
15/09/2020
7,500/-</t>
        </r>
      </text>
    </comment>
    <comment ref="Q220" authorId="0">
      <text>
        <r>
          <rPr>
            <b/>
            <sz val="9"/>
            <color indexed="81"/>
            <rFont val="Tahoma"/>
            <family val="2"/>
          </rPr>
          <t>Windows User:</t>
        </r>
        <r>
          <rPr>
            <sz val="9"/>
            <color indexed="81"/>
            <rFont val="Tahoma"/>
            <family val="2"/>
          </rPr>
          <t xml:space="preserve">
27/01/21
3410
O/fee=8000
Oct to Janu/21
Paid In Janu/21</t>
        </r>
      </text>
    </comment>
    <comment ref="T220" authorId="0">
      <text>
        <r>
          <rPr>
            <b/>
            <sz val="9"/>
            <color indexed="81"/>
            <rFont val="Tahoma"/>
            <family val="2"/>
          </rPr>
          <t>Windows User:</t>
        </r>
        <r>
          <rPr>
            <sz val="9"/>
            <color indexed="81"/>
            <rFont val="Tahoma"/>
            <family val="2"/>
          </rPr>
          <t xml:space="preserve">
Less 30% in Tuition fee for Oct/20.</t>
        </r>
      </text>
    </comment>
    <comment ref="U220" authorId="0">
      <text>
        <r>
          <rPr>
            <b/>
            <sz val="9"/>
            <color indexed="81"/>
            <rFont val="Tahoma"/>
            <family val="2"/>
          </rPr>
          <t>Windows User:</t>
        </r>
        <r>
          <rPr>
            <sz val="9"/>
            <color indexed="81"/>
            <rFont val="Tahoma"/>
            <family val="2"/>
          </rPr>
          <t xml:space="preserve">
27/01/21
3410
O/fee=8000
Oct to Janu/21
Paid In Janu/21</t>
        </r>
      </text>
    </comment>
    <comment ref="V220" authorId="0">
      <text>
        <r>
          <rPr>
            <b/>
            <sz val="9"/>
            <color indexed="81"/>
            <rFont val="Tahoma"/>
            <family val="2"/>
          </rPr>
          <t>Windows User:</t>
        </r>
        <r>
          <rPr>
            <sz val="9"/>
            <color indexed="81"/>
            <rFont val="Tahoma"/>
            <family val="2"/>
          </rPr>
          <t xml:space="preserve">
Less 30% in Tuition fee for Oct/20.</t>
        </r>
      </text>
    </comment>
    <comment ref="W220" authorId="0">
      <text>
        <r>
          <rPr>
            <b/>
            <sz val="9"/>
            <color indexed="81"/>
            <rFont val="Tahoma"/>
            <family val="2"/>
          </rPr>
          <t>Windows User:</t>
        </r>
        <r>
          <rPr>
            <sz val="9"/>
            <color indexed="81"/>
            <rFont val="Tahoma"/>
            <family val="2"/>
          </rPr>
          <t xml:space="preserve">
27/01/21
3410
O/fee=8000
Oct to Janu/21
Paid In Janu/21</t>
        </r>
      </text>
    </comment>
    <comment ref="Y220" authorId="0">
      <text>
        <r>
          <rPr>
            <b/>
            <sz val="9"/>
            <color indexed="81"/>
            <rFont val="Tahoma"/>
            <family val="2"/>
          </rPr>
          <t>Windows User:</t>
        </r>
        <r>
          <rPr>
            <sz val="9"/>
            <color indexed="81"/>
            <rFont val="Tahoma"/>
            <family val="2"/>
          </rPr>
          <t xml:space="preserve">
27/01/21
3410
O/fee=8000
Oct to Janu/21
Paid In Janu/21</t>
        </r>
      </text>
    </comment>
    <comment ref="AA220" authorId="0">
      <text>
        <r>
          <rPr>
            <b/>
            <sz val="9"/>
            <color indexed="81"/>
            <rFont val="Tahoma"/>
            <family val="2"/>
          </rPr>
          <t>Windows User:</t>
        </r>
        <r>
          <rPr>
            <sz val="9"/>
            <color indexed="81"/>
            <rFont val="Tahoma"/>
            <family val="2"/>
          </rPr>
          <t xml:space="preserve">
27/01/21
3410
O/fee=8000
Oct to Janu/21
Paid In Janu/21</t>
        </r>
      </text>
    </comment>
    <comment ref="AK220" authorId="0">
      <text>
        <r>
          <rPr>
            <b/>
            <sz val="9"/>
            <color indexed="81"/>
            <rFont val="Tahoma"/>
            <family val="2"/>
          </rPr>
          <t>Windows User:</t>
        </r>
        <r>
          <rPr>
            <sz val="9"/>
            <color indexed="81"/>
            <rFont val="Tahoma"/>
            <family val="2"/>
          </rPr>
          <t xml:space="preserve">
07/06/21
3411
Up to june/21</t>
        </r>
      </text>
    </comment>
    <comment ref="K221" authorId="0">
      <text>
        <r>
          <rPr>
            <b/>
            <sz val="9"/>
            <color indexed="81"/>
            <rFont val="Tahoma"/>
            <family val="2"/>
          </rPr>
          <t>Windows User:</t>
        </r>
        <r>
          <rPr>
            <sz val="9"/>
            <color indexed="81"/>
            <rFont val="Tahoma"/>
            <family val="2"/>
          </rPr>
          <t xml:space="preserve">
15/09/2020
7,500/-</t>
        </r>
      </text>
    </comment>
    <comment ref="M221" authorId="0">
      <text>
        <r>
          <rPr>
            <b/>
            <sz val="9"/>
            <color indexed="81"/>
            <rFont val="Tahoma"/>
            <family val="2"/>
          </rPr>
          <t>Windows User:</t>
        </r>
        <r>
          <rPr>
            <sz val="9"/>
            <color indexed="81"/>
            <rFont val="Tahoma"/>
            <family val="2"/>
          </rPr>
          <t xml:space="preserve">
15/09/2020
7,500/-</t>
        </r>
      </text>
    </comment>
    <comment ref="O221" authorId="0">
      <text>
        <r>
          <rPr>
            <b/>
            <sz val="9"/>
            <color indexed="81"/>
            <rFont val="Tahoma"/>
            <family val="2"/>
          </rPr>
          <t>Windows User:</t>
        </r>
        <r>
          <rPr>
            <sz val="9"/>
            <color indexed="81"/>
            <rFont val="Tahoma"/>
            <family val="2"/>
          </rPr>
          <t xml:space="preserve">
15/09/2020
7,500/-</t>
        </r>
      </text>
    </comment>
    <comment ref="Q221" authorId="0">
      <text>
        <r>
          <rPr>
            <b/>
            <sz val="9"/>
            <color indexed="81"/>
            <rFont val="Tahoma"/>
            <family val="2"/>
          </rPr>
          <t>Windows User:</t>
        </r>
        <r>
          <rPr>
            <sz val="9"/>
            <color indexed="81"/>
            <rFont val="Tahoma"/>
            <family val="2"/>
          </rPr>
          <t xml:space="preserve">
27/01/21
3434
O/fee=8000
Oct to Janu/21
Paid In Janu/21</t>
        </r>
      </text>
    </comment>
    <comment ref="T221" authorId="0">
      <text>
        <r>
          <rPr>
            <b/>
            <sz val="9"/>
            <color indexed="81"/>
            <rFont val="Tahoma"/>
            <family val="2"/>
          </rPr>
          <t>Windows User:</t>
        </r>
        <r>
          <rPr>
            <sz val="9"/>
            <color indexed="81"/>
            <rFont val="Tahoma"/>
            <family val="2"/>
          </rPr>
          <t xml:space="preserve">
Less 30% in Tuition fee for Oct/20.</t>
        </r>
      </text>
    </comment>
    <comment ref="U221" authorId="0">
      <text>
        <r>
          <rPr>
            <b/>
            <sz val="9"/>
            <color indexed="81"/>
            <rFont val="Tahoma"/>
            <family val="2"/>
          </rPr>
          <t>Windows User:</t>
        </r>
        <r>
          <rPr>
            <sz val="9"/>
            <color indexed="81"/>
            <rFont val="Tahoma"/>
            <family val="2"/>
          </rPr>
          <t xml:space="preserve">
27/01/21
3434
O/fee=8000
Oct to Janu/21
Paid In Janu/21</t>
        </r>
      </text>
    </comment>
    <comment ref="V221" authorId="0">
      <text>
        <r>
          <rPr>
            <b/>
            <sz val="9"/>
            <color indexed="81"/>
            <rFont val="Tahoma"/>
            <family val="2"/>
          </rPr>
          <t>Windows User:</t>
        </r>
        <r>
          <rPr>
            <sz val="9"/>
            <color indexed="81"/>
            <rFont val="Tahoma"/>
            <family val="2"/>
          </rPr>
          <t xml:space="preserve">
Less 30% in Tuition fee for Oct/20.</t>
        </r>
      </text>
    </comment>
    <comment ref="W221" authorId="0">
      <text>
        <r>
          <rPr>
            <b/>
            <sz val="9"/>
            <color indexed="81"/>
            <rFont val="Tahoma"/>
            <family val="2"/>
          </rPr>
          <t>Windows User:</t>
        </r>
        <r>
          <rPr>
            <sz val="9"/>
            <color indexed="81"/>
            <rFont val="Tahoma"/>
            <family val="2"/>
          </rPr>
          <t xml:space="preserve">
27/01/21
3434
O/fee=8000
Oct to Janu/21
Paid In Janu/21</t>
        </r>
      </text>
    </comment>
    <comment ref="Y221" authorId="0">
      <text>
        <r>
          <rPr>
            <b/>
            <sz val="9"/>
            <color indexed="81"/>
            <rFont val="Tahoma"/>
            <family val="2"/>
          </rPr>
          <t>Windows User:</t>
        </r>
        <r>
          <rPr>
            <sz val="9"/>
            <color indexed="81"/>
            <rFont val="Tahoma"/>
            <family val="2"/>
          </rPr>
          <t xml:space="preserve">
27/01/21
3434
O/fee=8000
Oct to Janu/21
Paid In Janu/21</t>
        </r>
      </text>
    </comment>
    <comment ref="AA221" authorId="0">
      <text>
        <r>
          <rPr>
            <b/>
            <sz val="9"/>
            <color indexed="81"/>
            <rFont val="Tahoma"/>
            <family val="2"/>
          </rPr>
          <t>Windows User:</t>
        </r>
        <r>
          <rPr>
            <sz val="9"/>
            <color indexed="81"/>
            <rFont val="Tahoma"/>
            <family val="2"/>
          </rPr>
          <t xml:space="preserve">
27/01/21
3434
O/fee=8000
Oct to Janu/21
Paid In Janu/21</t>
        </r>
      </text>
    </comment>
    <comment ref="AE221" authorId="0">
      <text>
        <r>
          <rPr>
            <b/>
            <sz val="9"/>
            <color indexed="81"/>
            <rFont val="Tahoma"/>
            <family val="2"/>
          </rPr>
          <t>Windows User:</t>
        </r>
        <r>
          <rPr>
            <sz val="9"/>
            <color indexed="81"/>
            <rFont val="Tahoma"/>
            <family val="2"/>
          </rPr>
          <t xml:space="preserve">
10/03/21
3435
Feb/21</t>
        </r>
      </text>
    </comment>
    <comment ref="AK221" authorId="0">
      <text>
        <r>
          <rPr>
            <b/>
            <sz val="9"/>
            <color indexed="81"/>
            <rFont val="Tahoma"/>
            <family val="2"/>
          </rPr>
          <t>Windows User:</t>
        </r>
        <r>
          <rPr>
            <sz val="9"/>
            <color indexed="81"/>
            <rFont val="Tahoma"/>
            <family val="2"/>
          </rPr>
          <t xml:space="preserve">
05/06/21
3436</t>
        </r>
      </text>
    </comment>
    <comment ref="K222" authorId="0">
      <text>
        <r>
          <rPr>
            <b/>
            <sz val="9"/>
            <color indexed="81"/>
            <rFont val="Tahoma"/>
            <family val="2"/>
          </rPr>
          <t>Windows User:</t>
        </r>
        <r>
          <rPr>
            <sz val="9"/>
            <color indexed="81"/>
            <rFont val="Tahoma"/>
            <family val="2"/>
          </rPr>
          <t xml:space="preserve">
15/09/2020
7,500/-</t>
        </r>
      </text>
    </comment>
    <comment ref="M222" authorId="0">
      <text>
        <r>
          <rPr>
            <b/>
            <sz val="9"/>
            <color indexed="81"/>
            <rFont val="Tahoma"/>
            <family val="2"/>
          </rPr>
          <t>Windows User:</t>
        </r>
        <r>
          <rPr>
            <sz val="9"/>
            <color indexed="81"/>
            <rFont val="Tahoma"/>
            <family val="2"/>
          </rPr>
          <t xml:space="preserve">
15/09/2020
7,500/-</t>
        </r>
      </text>
    </comment>
    <comment ref="O222" authorId="0">
      <text>
        <r>
          <rPr>
            <b/>
            <sz val="9"/>
            <color indexed="81"/>
            <rFont val="Tahoma"/>
            <family val="2"/>
          </rPr>
          <t>Windows User:</t>
        </r>
        <r>
          <rPr>
            <sz val="9"/>
            <color indexed="81"/>
            <rFont val="Tahoma"/>
            <family val="2"/>
          </rPr>
          <t xml:space="preserve">
15/09/2020
7,500/-</t>
        </r>
      </text>
    </comment>
    <comment ref="Q222" authorId="0">
      <text>
        <r>
          <rPr>
            <b/>
            <sz val="9"/>
            <color indexed="81"/>
            <rFont val="Tahoma"/>
            <family val="2"/>
          </rPr>
          <t>Windows User:</t>
        </r>
        <r>
          <rPr>
            <sz val="9"/>
            <color indexed="81"/>
            <rFont val="Tahoma"/>
            <family val="2"/>
          </rPr>
          <t xml:space="preserve">
26/01/2021
By bkash
C=12620
Janu/21 + O/feee
Paid in Janu/21</t>
        </r>
      </text>
    </comment>
    <comment ref="T222" authorId="0">
      <text>
        <r>
          <rPr>
            <b/>
            <sz val="9"/>
            <color indexed="81"/>
            <rFont val="Tahoma"/>
            <family val="2"/>
          </rPr>
          <t>Windows User:</t>
        </r>
        <r>
          <rPr>
            <sz val="9"/>
            <color indexed="81"/>
            <rFont val="Tahoma"/>
            <family val="2"/>
          </rPr>
          <t xml:space="preserve">
Less 30% in Tuition fee for Oct/20.</t>
        </r>
      </text>
    </comment>
    <comment ref="U222" authorId="0">
      <text>
        <r>
          <rPr>
            <b/>
            <sz val="9"/>
            <color indexed="81"/>
            <rFont val="Tahoma"/>
            <family val="2"/>
          </rPr>
          <t>Windows User:</t>
        </r>
        <r>
          <rPr>
            <sz val="9"/>
            <color indexed="81"/>
            <rFont val="Tahoma"/>
            <family val="2"/>
          </rPr>
          <t xml:space="preserve">
23/12/2020
By bkash
C=13860
Oct to Dec/20
Paid in Dec/20</t>
        </r>
      </text>
    </comment>
    <comment ref="V222" authorId="0">
      <text>
        <r>
          <rPr>
            <b/>
            <sz val="9"/>
            <color indexed="81"/>
            <rFont val="Tahoma"/>
            <family val="2"/>
          </rPr>
          <t>Windows User:</t>
        </r>
        <r>
          <rPr>
            <sz val="9"/>
            <color indexed="81"/>
            <rFont val="Tahoma"/>
            <family val="2"/>
          </rPr>
          <t xml:space="preserve">
Less 30% in Tuition fee for Oct/20.</t>
        </r>
      </text>
    </comment>
    <comment ref="W222" authorId="0">
      <text>
        <r>
          <rPr>
            <b/>
            <sz val="9"/>
            <color indexed="81"/>
            <rFont val="Tahoma"/>
            <family val="2"/>
          </rPr>
          <t>Windows User:</t>
        </r>
        <r>
          <rPr>
            <sz val="9"/>
            <color indexed="81"/>
            <rFont val="Tahoma"/>
            <family val="2"/>
          </rPr>
          <t xml:space="preserve">
23/12/2020
By bkash
C=13860
Oct to Dec/20
Paid in Dec/20</t>
        </r>
      </text>
    </comment>
    <comment ref="Y222" authorId="0">
      <text>
        <r>
          <rPr>
            <b/>
            <sz val="9"/>
            <color indexed="81"/>
            <rFont val="Tahoma"/>
            <family val="2"/>
          </rPr>
          <t>Windows User:</t>
        </r>
        <r>
          <rPr>
            <sz val="9"/>
            <color indexed="81"/>
            <rFont val="Tahoma"/>
            <family val="2"/>
          </rPr>
          <t xml:space="preserve">
23/12/2020
By bkash
C=13860
Oct to Dec/20
Paid in Dec/20</t>
        </r>
      </text>
    </comment>
    <comment ref="AA222" authorId="0">
      <text>
        <r>
          <rPr>
            <b/>
            <sz val="9"/>
            <color indexed="81"/>
            <rFont val="Tahoma"/>
            <family val="2"/>
          </rPr>
          <t>Windows User:</t>
        </r>
        <r>
          <rPr>
            <sz val="9"/>
            <color indexed="81"/>
            <rFont val="Tahoma"/>
            <family val="2"/>
          </rPr>
          <t xml:space="preserve">
26/01/2021
By bkash
C=12620
Janu/21 + O/feee
</t>
        </r>
      </text>
    </comment>
    <comment ref="AI222" authorId="0">
      <text>
        <r>
          <rPr>
            <b/>
            <sz val="9"/>
            <color indexed="81"/>
            <rFont val="Tahoma"/>
            <family val="2"/>
          </rPr>
          <t>Windows User:</t>
        </r>
        <r>
          <rPr>
            <sz val="9"/>
            <color indexed="81"/>
            <rFont val="Tahoma"/>
            <family val="2"/>
          </rPr>
          <t xml:space="preserve">
08/05/21
By bkash
C=13860</t>
        </r>
      </text>
    </comment>
    <comment ref="AK222" authorId="0">
      <text>
        <r>
          <rPr>
            <b/>
            <sz val="9"/>
            <color indexed="81"/>
            <rFont val="Tahoma"/>
            <family val="2"/>
          </rPr>
          <t>Windows User:</t>
        </r>
        <r>
          <rPr>
            <sz val="9"/>
            <color indexed="81"/>
            <rFont val="Tahoma"/>
            <family val="2"/>
          </rPr>
          <t xml:space="preserve">
01/06/21
3267</t>
        </r>
      </text>
    </comment>
    <comment ref="K223" authorId="0">
      <text>
        <r>
          <rPr>
            <b/>
            <sz val="9"/>
            <color indexed="81"/>
            <rFont val="Tahoma"/>
            <family val="2"/>
          </rPr>
          <t>Windows User:</t>
        </r>
        <r>
          <rPr>
            <sz val="9"/>
            <color indexed="81"/>
            <rFont val="Tahoma"/>
            <family val="2"/>
          </rPr>
          <t xml:space="preserve">
15/09/2020
15,500/-</t>
        </r>
      </text>
    </comment>
    <comment ref="M223" authorId="0">
      <text>
        <r>
          <rPr>
            <b/>
            <sz val="9"/>
            <color indexed="81"/>
            <rFont val="Tahoma"/>
            <family val="2"/>
          </rPr>
          <t>Windows User:</t>
        </r>
        <r>
          <rPr>
            <sz val="9"/>
            <color indexed="81"/>
            <rFont val="Tahoma"/>
            <family val="2"/>
          </rPr>
          <t xml:space="preserve">
15/09/2020
15,500/-</t>
        </r>
      </text>
    </comment>
    <comment ref="O223" authorId="0">
      <text>
        <r>
          <rPr>
            <b/>
            <sz val="9"/>
            <color indexed="81"/>
            <rFont val="Tahoma"/>
            <family val="2"/>
          </rPr>
          <t>Windows User:</t>
        </r>
        <r>
          <rPr>
            <sz val="9"/>
            <color indexed="81"/>
            <rFont val="Tahoma"/>
            <family val="2"/>
          </rPr>
          <t xml:space="preserve">
15/09/2020
15,500/-</t>
        </r>
      </text>
    </comment>
    <comment ref="Q223" authorId="0">
      <text>
        <r>
          <rPr>
            <b/>
            <sz val="9"/>
            <color indexed="81"/>
            <rFont val="Tahoma"/>
            <family val="2"/>
          </rPr>
          <t>Windows User:</t>
        </r>
        <r>
          <rPr>
            <sz val="9"/>
            <color indexed="81"/>
            <rFont val="Tahoma"/>
            <family val="2"/>
          </rPr>
          <t xml:space="preserve">
15/09/2020
15,500/-</t>
        </r>
      </text>
    </comment>
    <comment ref="T223" authorId="0">
      <text>
        <r>
          <rPr>
            <b/>
            <sz val="9"/>
            <color indexed="81"/>
            <rFont val="Tahoma"/>
            <family val="2"/>
          </rPr>
          <t>Windows User:</t>
        </r>
        <r>
          <rPr>
            <sz val="9"/>
            <color indexed="81"/>
            <rFont val="Tahoma"/>
            <family val="2"/>
          </rPr>
          <t xml:space="preserve">
Less 30% in Tuition fee for Oct/20.</t>
        </r>
      </text>
    </comment>
    <comment ref="U223" authorId="0">
      <text>
        <r>
          <rPr>
            <b/>
            <sz val="9"/>
            <color indexed="81"/>
            <rFont val="Tahoma"/>
            <family val="2"/>
          </rPr>
          <t>Windows User:</t>
        </r>
        <r>
          <rPr>
            <sz val="9"/>
            <color indexed="81"/>
            <rFont val="Tahoma"/>
            <family val="2"/>
          </rPr>
          <t xml:space="preserve">
21/01/2021
55927
Oct to Janu/21
Paid in Janu/21
</t>
        </r>
      </text>
    </comment>
    <comment ref="V223" authorId="0">
      <text>
        <r>
          <rPr>
            <b/>
            <sz val="9"/>
            <color indexed="81"/>
            <rFont val="Tahoma"/>
            <family val="2"/>
          </rPr>
          <t>Windows User:</t>
        </r>
        <r>
          <rPr>
            <sz val="9"/>
            <color indexed="81"/>
            <rFont val="Tahoma"/>
            <family val="2"/>
          </rPr>
          <t xml:space="preserve">
Less 30% in Tuition fee for Oct/20.</t>
        </r>
      </text>
    </comment>
    <comment ref="W223" authorId="0">
      <text>
        <r>
          <rPr>
            <b/>
            <sz val="9"/>
            <color indexed="81"/>
            <rFont val="Tahoma"/>
            <family val="2"/>
          </rPr>
          <t>Windows User:</t>
        </r>
        <r>
          <rPr>
            <sz val="9"/>
            <color indexed="81"/>
            <rFont val="Tahoma"/>
            <family val="2"/>
          </rPr>
          <t xml:space="preserve">
21/01/2021
55927
Oct to Janu/21
Paid in Janu/21
</t>
        </r>
      </text>
    </comment>
    <comment ref="Y223" authorId="0">
      <text>
        <r>
          <rPr>
            <b/>
            <sz val="9"/>
            <color indexed="81"/>
            <rFont val="Tahoma"/>
            <family val="2"/>
          </rPr>
          <t>Windows User:</t>
        </r>
        <r>
          <rPr>
            <sz val="9"/>
            <color indexed="81"/>
            <rFont val="Tahoma"/>
            <family val="2"/>
          </rPr>
          <t xml:space="preserve">
21/01/2021
55927
Oct to Janu/21
Paid in Janu/21
</t>
        </r>
      </text>
    </comment>
    <comment ref="AA223" authorId="0">
      <text>
        <r>
          <rPr>
            <b/>
            <sz val="9"/>
            <color indexed="81"/>
            <rFont val="Tahoma"/>
            <family val="2"/>
          </rPr>
          <t>Windows User:</t>
        </r>
        <r>
          <rPr>
            <sz val="9"/>
            <color indexed="81"/>
            <rFont val="Tahoma"/>
            <family val="2"/>
          </rPr>
          <t xml:space="preserve">
21/01/2021
55927
Oct to Janu/21
Paid in Janu/21
</t>
        </r>
      </text>
    </comment>
    <comment ref="AK223" authorId="0">
      <text>
        <r>
          <rPr>
            <b/>
            <sz val="9"/>
            <color indexed="81"/>
            <rFont val="Tahoma"/>
            <family val="2"/>
          </rPr>
          <t>Windows User:</t>
        </r>
        <r>
          <rPr>
            <sz val="9"/>
            <color indexed="81"/>
            <rFont val="Tahoma"/>
            <family val="2"/>
          </rPr>
          <t xml:space="preserve">
02/06/21
9338
Up to May/21</t>
        </r>
      </text>
    </comment>
    <comment ref="K224" authorId="0">
      <text>
        <r>
          <rPr>
            <b/>
            <sz val="9"/>
            <color indexed="81"/>
            <rFont val="Tahoma"/>
            <family val="2"/>
          </rPr>
          <t>Windows User:</t>
        </r>
        <r>
          <rPr>
            <sz val="9"/>
            <color indexed="81"/>
            <rFont val="Tahoma"/>
            <family val="2"/>
          </rPr>
          <t xml:space="preserve">
15/09/2020
7,500/-</t>
        </r>
      </text>
    </comment>
    <comment ref="M224" authorId="0">
      <text>
        <r>
          <rPr>
            <b/>
            <sz val="9"/>
            <color indexed="81"/>
            <rFont val="Tahoma"/>
            <family val="2"/>
          </rPr>
          <t>Windows User:</t>
        </r>
        <r>
          <rPr>
            <sz val="9"/>
            <color indexed="81"/>
            <rFont val="Tahoma"/>
            <family val="2"/>
          </rPr>
          <t xml:space="preserve">
15/09/2020
7,500/-</t>
        </r>
      </text>
    </comment>
    <comment ref="O224" authorId="0">
      <text>
        <r>
          <rPr>
            <b/>
            <sz val="9"/>
            <color indexed="81"/>
            <rFont val="Tahoma"/>
            <family val="2"/>
          </rPr>
          <t>Windows User:</t>
        </r>
        <r>
          <rPr>
            <sz val="9"/>
            <color indexed="81"/>
            <rFont val="Tahoma"/>
            <family val="2"/>
          </rPr>
          <t xml:space="preserve">
15/09/2020
7,500/-</t>
        </r>
      </text>
    </comment>
    <comment ref="T224" authorId="0">
      <text>
        <r>
          <rPr>
            <b/>
            <sz val="9"/>
            <color indexed="81"/>
            <rFont val="Tahoma"/>
            <family val="2"/>
          </rPr>
          <t>Windows User:</t>
        </r>
        <r>
          <rPr>
            <sz val="9"/>
            <color indexed="81"/>
            <rFont val="Tahoma"/>
            <family val="2"/>
          </rPr>
          <t xml:space="preserve">
Less 30% in Tuition fee for Oct/20.</t>
        </r>
      </text>
    </comment>
    <comment ref="U224" authorId="0">
      <text>
        <r>
          <rPr>
            <b/>
            <sz val="9"/>
            <color indexed="81"/>
            <rFont val="Tahoma"/>
            <family val="2"/>
          </rPr>
          <t>Windows User:</t>
        </r>
        <r>
          <rPr>
            <sz val="9"/>
            <color indexed="81"/>
            <rFont val="Tahoma"/>
            <family val="2"/>
          </rPr>
          <t xml:space="preserve">
09.10.2020
Bkash=6,570/-
College=4,620/-
Hostel=1,950/-</t>
        </r>
      </text>
    </comment>
    <comment ref="V224" authorId="0">
      <text>
        <r>
          <rPr>
            <b/>
            <sz val="9"/>
            <color indexed="81"/>
            <rFont val="Tahoma"/>
            <family val="2"/>
          </rPr>
          <t>Windows User:</t>
        </r>
        <r>
          <rPr>
            <sz val="9"/>
            <color indexed="81"/>
            <rFont val="Tahoma"/>
            <family val="2"/>
          </rPr>
          <t xml:space="preserve">
Less 30% in Tuition fee for Oct/20.</t>
        </r>
      </text>
    </comment>
    <comment ref="W224" authorId="0">
      <text>
        <r>
          <rPr>
            <b/>
            <sz val="9"/>
            <color indexed="81"/>
            <rFont val="Tahoma"/>
            <family val="2"/>
          </rPr>
          <t>Windows User:</t>
        </r>
        <r>
          <rPr>
            <sz val="9"/>
            <color indexed="81"/>
            <rFont val="Tahoma"/>
            <family val="2"/>
          </rPr>
          <t xml:space="preserve">
08/11/2020
By bkash
C=4620
H=1950
T=6570</t>
        </r>
      </text>
    </comment>
    <comment ref="Y224" authorId="0">
      <text>
        <r>
          <rPr>
            <b/>
            <sz val="9"/>
            <color indexed="81"/>
            <rFont val="Tahoma"/>
            <family val="2"/>
          </rPr>
          <t>Windows User:</t>
        </r>
        <r>
          <rPr>
            <sz val="9"/>
            <color indexed="81"/>
            <rFont val="Tahoma"/>
            <family val="2"/>
          </rPr>
          <t xml:space="preserve">
26/01/21
4059
Dec + Janu/21
Paid in Janu/21</t>
        </r>
      </text>
    </comment>
    <comment ref="AA224" authorId="0">
      <text>
        <r>
          <rPr>
            <b/>
            <sz val="9"/>
            <color indexed="81"/>
            <rFont val="Tahoma"/>
            <family val="2"/>
          </rPr>
          <t>Windows User:</t>
        </r>
        <r>
          <rPr>
            <sz val="9"/>
            <color indexed="81"/>
            <rFont val="Tahoma"/>
            <family val="2"/>
          </rPr>
          <t xml:space="preserve">
26/01/21
4059
Dec + Janu/21
Paid in Janu/21</t>
        </r>
      </text>
    </comment>
    <comment ref="AC224" authorId="0">
      <text>
        <r>
          <rPr>
            <b/>
            <sz val="9"/>
            <color indexed="81"/>
            <rFont val="Tahoma"/>
            <family val="2"/>
          </rPr>
          <t>Windows User:</t>
        </r>
        <r>
          <rPr>
            <sz val="9"/>
            <color indexed="81"/>
            <rFont val="Tahoma"/>
            <family val="2"/>
          </rPr>
          <t xml:space="preserve">
10/02/21
By bkash
C=12620
H=1950
T=14570
</t>
        </r>
      </text>
    </comment>
    <comment ref="AI224" authorId="0">
      <text>
        <r>
          <rPr>
            <b/>
            <sz val="9"/>
            <color indexed="81"/>
            <rFont val="Tahoma"/>
            <family val="2"/>
          </rPr>
          <t>Windows User:</t>
        </r>
        <r>
          <rPr>
            <sz val="9"/>
            <color indexed="81"/>
            <rFont val="Tahoma"/>
            <family val="2"/>
          </rPr>
          <t xml:space="preserve">
04/05/21
By bkash
C=11620
H=5850
T=17470</t>
        </r>
      </text>
    </comment>
    <comment ref="AK224" authorId="0">
      <text>
        <r>
          <rPr>
            <b/>
            <sz val="9"/>
            <color indexed="81"/>
            <rFont val="Tahoma"/>
            <family val="2"/>
          </rPr>
          <t>Windows User:</t>
        </r>
        <r>
          <rPr>
            <sz val="9"/>
            <color indexed="81"/>
            <rFont val="Tahoma"/>
            <family val="2"/>
          </rPr>
          <t xml:space="preserve">
03/06/21
4261
</t>
        </r>
      </text>
    </comment>
    <comment ref="K225" authorId="0">
      <text>
        <r>
          <rPr>
            <b/>
            <sz val="9"/>
            <color indexed="81"/>
            <rFont val="Tahoma"/>
            <family val="2"/>
          </rPr>
          <t>Windows User:</t>
        </r>
        <r>
          <rPr>
            <sz val="9"/>
            <color indexed="81"/>
            <rFont val="Tahoma"/>
            <family val="2"/>
          </rPr>
          <t xml:space="preserve">
15/09/2020
7,500/-</t>
        </r>
      </text>
    </comment>
    <comment ref="M225" authorId="0">
      <text>
        <r>
          <rPr>
            <b/>
            <sz val="9"/>
            <color indexed="81"/>
            <rFont val="Tahoma"/>
            <family val="2"/>
          </rPr>
          <t>Windows User:</t>
        </r>
        <r>
          <rPr>
            <sz val="9"/>
            <color indexed="81"/>
            <rFont val="Tahoma"/>
            <family val="2"/>
          </rPr>
          <t xml:space="preserve">
15/09/2020
7,500/-</t>
        </r>
      </text>
    </comment>
    <comment ref="O225" authorId="0">
      <text>
        <r>
          <rPr>
            <b/>
            <sz val="9"/>
            <color indexed="81"/>
            <rFont val="Tahoma"/>
            <family val="2"/>
          </rPr>
          <t>Windows User:</t>
        </r>
        <r>
          <rPr>
            <sz val="9"/>
            <color indexed="81"/>
            <rFont val="Tahoma"/>
            <family val="2"/>
          </rPr>
          <t xml:space="preserve">
15/09/2020
7,500/-</t>
        </r>
      </text>
    </comment>
    <comment ref="Q225" authorId="0">
      <text>
        <r>
          <rPr>
            <b/>
            <sz val="9"/>
            <color indexed="81"/>
            <rFont val="Tahoma"/>
            <family val="2"/>
          </rPr>
          <t>Windows User:</t>
        </r>
        <r>
          <rPr>
            <sz val="9"/>
            <color indexed="81"/>
            <rFont val="Tahoma"/>
            <family val="2"/>
          </rPr>
          <t xml:space="preserve">
27/01/21
40907
O/fee=8000
Oct=2000 Due=2620
Paid in janu/21</t>
        </r>
      </text>
    </comment>
    <comment ref="T225" authorId="0">
      <text>
        <r>
          <rPr>
            <b/>
            <sz val="9"/>
            <color indexed="81"/>
            <rFont val="Tahoma"/>
            <family val="2"/>
          </rPr>
          <t>Windows User:</t>
        </r>
        <r>
          <rPr>
            <sz val="9"/>
            <color indexed="81"/>
            <rFont val="Tahoma"/>
            <family val="2"/>
          </rPr>
          <t xml:space="preserve">
Less 30% in Tuition fee for Oct/20.</t>
        </r>
      </text>
    </comment>
    <comment ref="U225" authorId="0">
      <text>
        <r>
          <rPr>
            <b/>
            <sz val="9"/>
            <color indexed="81"/>
            <rFont val="Tahoma"/>
            <family val="2"/>
          </rPr>
          <t>Windows User:</t>
        </r>
        <r>
          <rPr>
            <sz val="9"/>
            <color indexed="81"/>
            <rFont val="Tahoma"/>
            <family val="2"/>
          </rPr>
          <t xml:space="preserve">
27/01/21
40907
O/fee=8000
Oct=2000 Due=2620
Paid in janu/21</t>
        </r>
      </text>
    </comment>
    <comment ref="V225" authorId="0">
      <text>
        <r>
          <rPr>
            <b/>
            <sz val="9"/>
            <color indexed="81"/>
            <rFont val="Tahoma"/>
            <family val="2"/>
          </rPr>
          <t>Windows User:</t>
        </r>
        <r>
          <rPr>
            <sz val="9"/>
            <color indexed="81"/>
            <rFont val="Tahoma"/>
            <family val="2"/>
          </rPr>
          <t xml:space="preserve">
Less 30% in Tuition fee for Oct/20.</t>
        </r>
      </text>
    </comment>
    <comment ref="AA225" authorId="0">
      <text>
        <r>
          <rPr>
            <b/>
            <sz val="9"/>
            <color indexed="81"/>
            <rFont val="Tahoma"/>
            <family val="2"/>
          </rPr>
          <t>Windows User:</t>
        </r>
        <r>
          <rPr>
            <sz val="9"/>
            <color indexed="81"/>
            <rFont val="Tahoma"/>
            <family val="2"/>
          </rPr>
          <t xml:space="preserve">
27/01/21
40907
O/fee=8000
Oct=2000 Due=2620
Paid in janu/21</t>
        </r>
      </text>
    </comment>
    <comment ref="K226" authorId="0">
      <text>
        <r>
          <rPr>
            <b/>
            <sz val="9"/>
            <color indexed="81"/>
            <rFont val="Tahoma"/>
            <family val="2"/>
          </rPr>
          <t>Windows User:</t>
        </r>
        <r>
          <rPr>
            <sz val="9"/>
            <color indexed="81"/>
            <rFont val="Tahoma"/>
            <family val="2"/>
          </rPr>
          <t xml:space="preserve">
15/09/2020
7,500/-</t>
        </r>
      </text>
    </comment>
    <comment ref="M226" authorId="0">
      <text>
        <r>
          <rPr>
            <b/>
            <sz val="9"/>
            <color indexed="81"/>
            <rFont val="Tahoma"/>
            <family val="2"/>
          </rPr>
          <t>Windows User:</t>
        </r>
        <r>
          <rPr>
            <sz val="9"/>
            <color indexed="81"/>
            <rFont val="Tahoma"/>
            <family val="2"/>
          </rPr>
          <t xml:space="preserve">
15/09/2020
7,500/-</t>
        </r>
      </text>
    </comment>
    <comment ref="O226" authorId="0">
      <text>
        <r>
          <rPr>
            <b/>
            <sz val="9"/>
            <color indexed="81"/>
            <rFont val="Tahoma"/>
            <family val="2"/>
          </rPr>
          <t>Windows User:</t>
        </r>
        <r>
          <rPr>
            <sz val="9"/>
            <color indexed="81"/>
            <rFont val="Tahoma"/>
            <family val="2"/>
          </rPr>
          <t xml:space="preserve">
15/09/2020
7,500/-</t>
        </r>
      </text>
    </comment>
    <comment ref="Q226" authorId="0">
      <text>
        <r>
          <rPr>
            <b/>
            <sz val="9"/>
            <color indexed="81"/>
            <rFont val="Tahoma"/>
            <family val="2"/>
          </rPr>
          <t>Windows User:</t>
        </r>
        <r>
          <rPr>
            <sz val="9"/>
            <color indexed="81"/>
            <rFont val="Tahoma"/>
            <family val="2"/>
          </rPr>
          <t xml:space="preserve">
30/12/2020
5162
Oct to Dec/20
O/fee With
Paid in Dec/20</t>
        </r>
      </text>
    </comment>
    <comment ref="T226" authorId="0">
      <text>
        <r>
          <rPr>
            <b/>
            <sz val="9"/>
            <color indexed="81"/>
            <rFont val="Tahoma"/>
            <family val="2"/>
          </rPr>
          <t>Windows User:</t>
        </r>
        <r>
          <rPr>
            <sz val="9"/>
            <color indexed="81"/>
            <rFont val="Tahoma"/>
            <family val="2"/>
          </rPr>
          <t xml:space="preserve">
Less 30% in Tuition fee for Oct/20.</t>
        </r>
      </text>
    </comment>
    <comment ref="U226" authorId="0">
      <text>
        <r>
          <rPr>
            <b/>
            <sz val="9"/>
            <color indexed="81"/>
            <rFont val="Tahoma"/>
            <family val="2"/>
          </rPr>
          <t>Windows User:</t>
        </r>
        <r>
          <rPr>
            <sz val="9"/>
            <color indexed="81"/>
            <rFont val="Tahoma"/>
            <family val="2"/>
          </rPr>
          <t xml:space="preserve">
30/12/2020
5162
Oct to Dec/20
O/fee With
Paid in Dec/20</t>
        </r>
      </text>
    </comment>
    <comment ref="V226" authorId="0">
      <text>
        <r>
          <rPr>
            <b/>
            <sz val="9"/>
            <color indexed="81"/>
            <rFont val="Tahoma"/>
            <family val="2"/>
          </rPr>
          <t>Windows User:</t>
        </r>
        <r>
          <rPr>
            <sz val="9"/>
            <color indexed="81"/>
            <rFont val="Tahoma"/>
            <family val="2"/>
          </rPr>
          <t xml:space="preserve">
Less 30% in Tuition fee for Oct/20.</t>
        </r>
      </text>
    </comment>
    <comment ref="W226" authorId="0">
      <text>
        <r>
          <rPr>
            <b/>
            <sz val="9"/>
            <color indexed="81"/>
            <rFont val="Tahoma"/>
            <family val="2"/>
          </rPr>
          <t>Windows User:</t>
        </r>
        <r>
          <rPr>
            <sz val="9"/>
            <color indexed="81"/>
            <rFont val="Tahoma"/>
            <family val="2"/>
          </rPr>
          <t xml:space="preserve">
30/12/2020
5162
Oct to Dec/20
O/fee With
Paid in Dec/20</t>
        </r>
      </text>
    </comment>
    <comment ref="Y226" authorId="0">
      <text>
        <r>
          <rPr>
            <b/>
            <sz val="9"/>
            <color indexed="81"/>
            <rFont val="Tahoma"/>
            <family val="2"/>
          </rPr>
          <t>Windows User:</t>
        </r>
        <r>
          <rPr>
            <sz val="9"/>
            <color indexed="81"/>
            <rFont val="Tahoma"/>
            <family val="2"/>
          </rPr>
          <t xml:space="preserve">
30/12/2020
5162
Oct to Dec/20
O/fee With
Paid in Dec/20</t>
        </r>
      </text>
    </comment>
    <comment ref="AA226" authorId="0">
      <text>
        <r>
          <rPr>
            <b/>
            <sz val="9"/>
            <color indexed="81"/>
            <rFont val="Tahoma"/>
            <family val="2"/>
          </rPr>
          <t>Windows User:</t>
        </r>
        <r>
          <rPr>
            <sz val="9"/>
            <color indexed="81"/>
            <rFont val="Tahoma"/>
            <family val="2"/>
          </rPr>
          <t xml:space="preserve">
26/01/21
5163
</t>
        </r>
      </text>
    </comment>
    <comment ref="AK226" authorId="0">
      <text>
        <r>
          <rPr>
            <b/>
            <sz val="9"/>
            <color indexed="81"/>
            <rFont val="Tahoma"/>
            <family val="2"/>
          </rPr>
          <t>Windows User:</t>
        </r>
        <r>
          <rPr>
            <sz val="9"/>
            <color indexed="81"/>
            <rFont val="Tahoma"/>
            <family val="2"/>
          </rPr>
          <t xml:space="preserve">
03/06/21
5164
Feb/21 to April/21</t>
        </r>
      </text>
    </comment>
    <comment ref="K227" authorId="0">
      <text>
        <r>
          <rPr>
            <b/>
            <sz val="9"/>
            <color indexed="81"/>
            <rFont val="Tahoma"/>
            <family val="2"/>
          </rPr>
          <t>Windows User:</t>
        </r>
        <r>
          <rPr>
            <sz val="9"/>
            <color indexed="81"/>
            <rFont val="Tahoma"/>
            <family val="2"/>
          </rPr>
          <t xml:space="preserve">
15/09/2020
7,500/-</t>
        </r>
      </text>
    </comment>
    <comment ref="M227" authorId="0">
      <text>
        <r>
          <rPr>
            <b/>
            <sz val="9"/>
            <color indexed="81"/>
            <rFont val="Tahoma"/>
            <family val="2"/>
          </rPr>
          <t>Windows User:</t>
        </r>
        <r>
          <rPr>
            <sz val="9"/>
            <color indexed="81"/>
            <rFont val="Tahoma"/>
            <family val="2"/>
          </rPr>
          <t xml:space="preserve">
15/09/2020
7,500/-</t>
        </r>
      </text>
    </comment>
    <comment ref="O227" authorId="0">
      <text>
        <r>
          <rPr>
            <b/>
            <sz val="9"/>
            <color indexed="81"/>
            <rFont val="Tahoma"/>
            <family val="2"/>
          </rPr>
          <t>Windows User:</t>
        </r>
        <r>
          <rPr>
            <sz val="9"/>
            <color indexed="81"/>
            <rFont val="Tahoma"/>
            <family val="2"/>
          </rPr>
          <t xml:space="preserve">
15/09/2020
7,500/-</t>
        </r>
      </text>
    </comment>
    <comment ref="Q227" authorId="0">
      <text>
        <r>
          <rPr>
            <b/>
            <sz val="9"/>
            <color indexed="81"/>
            <rFont val="Tahoma"/>
            <family val="2"/>
          </rPr>
          <t>Windows User:</t>
        </r>
        <r>
          <rPr>
            <sz val="9"/>
            <color indexed="81"/>
            <rFont val="Tahoma"/>
            <family val="2"/>
          </rPr>
          <t xml:space="preserve">
28.09.2020
5138</t>
        </r>
      </text>
    </comment>
    <comment ref="T227" authorId="0">
      <text>
        <r>
          <rPr>
            <b/>
            <sz val="9"/>
            <color indexed="81"/>
            <rFont val="Tahoma"/>
            <family val="2"/>
          </rPr>
          <t>Windows User:</t>
        </r>
        <r>
          <rPr>
            <sz val="9"/>
            <color indexed="81"/>
            <rFont val="Tahoma"/>
            <family val="2"/>
          </rPr>
          <t xml:space="preserve">
Less 30% in Tuition fee for Oct/20.</t>
        </r>
      </text>
    </comment>
    <comment ref="U227" authorId="0">
      <text>
        <r>
          <rPr>
            <b/>
            <sz val="9"/>
            <color indexed="81"/>
            <rFont val="Tahoma"/>
            <family val="2"/>
          </rPr>
          <t>Windows User:</t>
        </r>
        <r>
          <rPr>
            <sz val="9"/>
            <color indexed="81"/>
            <rFont val="Tahoma"/>
            <family val="2"/>
          </rPr>
          <t xml:space="preserve">
15.10.2020
5139
Oct/20
Less=30%</t>
        </r>
      </text>
    </comment>
    <comment ref="V227" authorId="0">
      <text>
        <r>
          <rPr>
            <b/>
            <sz val="9"/>
            <color indexed="81"/>
            <rFont val="Tahoma"/>
            <family val="2"/>
          </rPr>
          <t>Windows User:</t>
        </r>
        <r>
          <rPr>
            <sz val="9"/>
            <color indexed="81"/>
            <rFont val="Tahoma"/>
            <family val="2"/>
          </rPr>
          <t xml:space="preserve">
Less 30% in Tuition fee for Oct/20.</t>
        </r>
      </text>
    </comment>
    <comment ref="W227" authorId="0">
      <text>
        <r>
          <rPr>
            <b/>
            <sz val="9"/>
            <color indexed="81"/>
            <rFont val="Tahoma"/>
            <family val="2"/>
          </rPr>
          <t>Windows User:</t>
        </r>
        <r>
          <rPr>
            <sz val="9"/>
            <color indexed="81"/>
            <rFont val="Tahoma"/>
            <family val="2"/>
          </rPr>
          <t xml:space="preserve">
15/11/2020
5140</t>
        </r>
      </text>
    </comment>
    <comment ref="Y227" authorId="0">
      <text>
        <r>
          <rPr>
            <b/>
            <sz val="9"/>
            <color indexed="81"/>
            <rFont val="Tahoma"/>
            <family val="2"/>
          </rPr>
          <t>Windows User:</t>
        </r>
        <r>
          <rPr>
            <sz val="9"/>
            <color indexed="81"/>
            <rFont val="Tahoma"/>
            <family val="2"/>
          </rPr>
          <t xml:space="preserve">
13/12/2020
5141
</t>
        </r>
      </text>
    </comment>
    <comment ref="AA227" authorId="0">
      <text>
        <r>
          <rPr>
            <b/>
            <sz val="9"/>
            <color indexed="81"/>
            <rFont val="Tahoma"/>
            <family val="2"/>
          </rPr>
          <t>Windows User:</t>
        </r>
        <r>
          <rPr>
            <sz val="9"/>
            <color indexed="81"/>
            <rFont val="Tahoma"/>
            <family val="2"/>
          </rPr>
          <t xml:space="preserve">
18/01/2021
5142</t>
        </r>
      </text>
    </comment>
    <comment ref="AE227" authorId="0">
      <text>
        <r>
          <rPr>
            <b/>
            <sz val="9"/>
            <color indexed="81"/>
            <rFont val="Tahoma"/>
            <family val="2"/>
          </rPr>
          <t>Windows User:</t>
        </r>
        <r>
          <rPr>
            <sz val="9"/>
            <color indexed="81"/>
            <rFont val="Tahoma"/>
            <family val="2"/>
          </rPr>
          <t xml:space="preserve">
03/03/21
5143 + 5144
Feb/21 + March/21</t>
        </r>
      </text>
    </comment>
    <comment ref="AI227" authorId="0">
      <text>
        <r>
          <rPr>
            <b/>
            <sz val="9"/>
            <color indexed="81"/>
            <rFont val="Tahoma"/>
            <family val="2"/>
          </rPr>
          <t>Windows User:</t>
        </r>
        <r>
          <rPr>
            <sz val="9"/>
            <color indexed="81"/>
            <rFont val="Tahoma"/>
            <family val="2"/>
          </rPr>
          <t xml:space="preserve">
09/05/21
5145
</t>
        </r>
      </text>
    </comment>
    <comment ref="AK227" authorId="0">
      <text>
        <r>
          <rPr>
            <b/>
            <sz val="9"/>
            <color indexed="81"/>
            <rFont val="Tahoma"/>
            <family val="2"/>
          </rPr>
          <t>Windows User:</t>
        </r>
        <r>
          <rPr>
            <sz val="9"/>
            <color indexed="81"/>
            <rFont val="Tahoma"/>
            <family val="2"/>
          </rPr>
          <t xml:space="preserve">
01/06/21
5146
June/21</t>
        </r>
      </text>
    </comment>
    <comment ref="K228" authorId="0">
      <text>
        <r>
          <rPr>
            <b/>
            <sz val="9"/>
            <color indexed="81"/>
            <rFont val="Tahoma"/>
            <family val="2"/>
          </rPr>
          <t>Windows User:</t>
        </r>
        <r>
          <rPr>
            <sz val="9"/>
            <color indexed="81"/>
            <rFont val="Tahoma"/>
            <family val="2"/>
          </rPr>
          <t xml:space="preserve">
15/09/2020
7,500/-</t>
        </r>
      </text>
    </comment>
    <comment ref="M228" authorId="0">
      <text>
        <r>
          <rPr>
            <b/>
            <sz val="9"/>
            <color indexed="81"/>
            <rFont val="Tahoma"/>
            <family val="2"/>
          </rPr>
          <t>Windows User:</t>
        </r>
        <r>
          <rPr>
            <sz val="9"/>
            <color indexed="81"/>
            <rFont val="Tahoma"/>
            <family val="2"/>
          </rPr>
          <t xml:space="preserve">
15/09/2020
7,500/-</t>
        </r>
      </text>
    </comment>
    <comment ref="O228" authorId="0">
      <text>
        <r>
          <rPr>
            <b/>
            <sz val="9"/>
            <color indexed="81"/>
            <rFont val="Tahoma"/>
            <family val="2"/>
          </rPr>
          <t>Windows User:</t>
        </r>
        <r>
          <rPr>
            <sz val="9"/>
            <color indexed="81"/>
            <rFont val="Tahoma"/>
            <family val="2"/>
          </rPr>
          <t xml:space="preserve">
15/09/2020
7,500/-</t>
        </r>
      </text>
    </comment>
    <comment ref="Q228" authorId="0">
      <text>
        <r>
          <rPr>
            <b/>
            <sz val="9"/>
            <color indexed="81"/>
            <rFont val="Tahoma"/>
            <family val="2"/>
          </rPr>
          <t>Windows User:</t>
        </r>
        <r>
          <rPr>
            <sz val="9"/>
            <color indexed="81"/>
            <rFont val="Tahoma"/>
            <family val="2"/>
          </rPr>
          <t xml:space="preserve">
25/01/21
5090
O/fee8000
Oct + Nov/20
Paid in janu/21</t>
        </r>
      </text>
    </comment>
    <comment ref="T228" authorId="0">
      <text>
        <r>
          <rPr>
            <b/>
            <sz val="9"/>
            <color indexed="81"/>
            <rFont val="Tahoma"/>
            <family val="2"/>
          </rPr>
          <t>Windows User:</t>
        </r>
        <r>
          <rPr>
            <sz val="9"/>
            <color indexed="81"/>
            <rFont val="Tahoma"/>
            <family val="2"/>
          </rPr>
          <t xml:space="preserve">
Less 30% in Tuition fee for Oct/20.</t>
        </r>
      </text>
    </comment>
    <comment ref="U228" authorId="0">
      <text>
        <r>
          <rPr>
            <b/>
            <sz val="9"/>
            <color indexed="81"/>
            <rFont val="Tahoma"/>
            <family val="2"/>
          </rPr>
          <t>Windows User:</t>
        </r>
        <r>
          <rPr>
            <sz val="9"/>
            <color indexed="81"/>
            <rFont val="Tahoma"/>
            <family val="2"/>
          </rPr>
          <t xml:space="preserve">
25/01/21
5090
O/fee8000
Oct + Nov/20
Paid in janu/21</t>
        </r>
      </text>
    </comment>
    <comment ref="V228" authorId="0">
      <text>
        <r>
          <rPr>
            <b/>
            <sz val="9"/>
            <color indexed="81"/>
            <rFont val="Tahoma"/>
            <family val="2"/>
          </rPr>
          <t>Windows User:</t>
        </r>
        <r>
          <rPr>
            <sz val="9"/>
            <color indexed="81"/>
            <rFont val="Tahoma"/>
            <family val="2"/>
          </rPr>
          <t xml:space="preserve">
Less 30% in Tuition fee for Oct/20.</t>
        </r>
      </text>
    </comment>
    <comment ref="W228" authorId="0">
      <text>
        <r>
          <rPr>
            <b/>
            <sz val="9"/>
            <color indexed="81"/>
            <rFont val="Tahoma"/>
            <family val="2"/>
          </rPr>
          <t>Windows User:</t>
        </r>
        <r>
          <rPr>
            <sz val="9"/>
            <color indexed="81"/>
            <rFont val="Tahoma"/>
            <family val="2"/>
          </rPr>
          <t xml:space="preserve">
25/01/21
5090
O/fee8000
Oct + Nov/20
Paid in janu/21</t>
        </r>
      </text>
    </comment>
    <comment ref="AA228" authorId="0">
      <text>
        <r>
          <rPr>
            <b/>
            <sz val="9"/>
            <color indexed="81"/>
            <rFont val="Tahoma"/>
            <family val="2"/>
          </rPr>
          <t>Windows User:</t>
        </r>
        <r>
          <rPr>
            <sz val="9"/>
            <color indexed="81"/>
            <rFont val="Tahoma"/>
            <family val="2"/>
          </rPr>
          <t xml:space="preserve">
25/01/21
5090
O/fee8000
Oct + Nov/20
Paid in janu/21</t>
        </r>
      </text>
    </comment>
    <comment ref="AC228" authorId="0">
      <text>
        <r>
          <rPr>
            <b/>
            <sz val="9"/>
            <color indexed="81"/>
            <rFont val="Tahoma"/>
            <family val="2"/>
          </rPr>
          <t>Windows User:</t>
        </r>
        <r>
          <rPr>
            <sz val="9"/>
            <color indexed="81"/>
            <rFont val="Tahoma"/>
            <family val="2"/>
          </rPr>
          <t xml:space="preserve">
10/02/21
5091</t>
        </r>
      </text>
    </comment>
    <comment ref="AG228" authorId="0">
      <text>
        <r>
          <rPr>
            <b/>
            <sz val="9"/>
            <color indexed="81"/>
            <rFont val="Tahoma"/>
            <family val="2"/>
          </rPr>
          <t>Windows User:</t>
        </r>
        <r>
          <rPr>
            <sz val="9"/>
            <color indexed="81"/>
            <rFont val="Tahoma"/>
            <family val="2"/>
          </rPr>
          <t xml:space="preserve">
12/04/21
5292
Feb/21 + March/21</t>
        </r>
      </text>
    </comment>
    <comment ref="AK228" authorId="0">
      <text>
        <r>
          <rPr>
            <b/>
            <sz val="9"/>
            <color indexed="81"/>
            <rFont val="Tahoma"/>
            <family val="2"/>
          </rPr>
          <t>Windows User:</t>
        </r>
        <r>
          <rPr>
            <sz val="9"/>
            <color indexed="81"/>
            <rFont val="Tahoma"/>
            <family val="2"/>
          </rPr>
          <t xml:space="preserve">
06/06/21
5093
April + may/21</t>
        </r>
      </text>
    </comment>
    <comment ref="K229" authorId="0">
      <text>
        <r>
          <rPr>
            <b/>
            <sz val="9"/>
            <color indexed="81"/>
            <rFont val="Tahoma"/>
            <family val="2"/>
          </rPr>
          <t>Windows User:</t>
        </r>
        <r>
          <rPr>
            <sz val="9"/>
            <color indexed="81"/>
            <rFont val="Tahoma"/>
            <family val="2"/>
          </rPr>
          <t xml:space="preserve">
16/09/2020
7,500/-</t>
        </r>
      </text>
    </comment>
    <comment ref="M229" authorId="0">
      <text>
        <r>
          <rPr>
            <b/>
            <sz val="9"/>
            <color indexed="81"/>
            <rFont val="Tahoma"/>
            <family val="2"/>
          </rPr>
          <t>Windows User:</t>
        </r>
        <r>
          <rPr>
            <sz val="9"/>
            <color indexed="81"/>
            <rFont val="Tahoma"/>
            <family val="2"/>
          </rPr>
          <t xml:space="preserve">
16/09/2020
7,500/-</t>
        </r>
      </text>
    </comment>
    <comment ref="O229" authorId="0">
      <text>
        <r>
          <rPr>
            <b/>
            <sz val="9"/>
            <color indexed="81"/>
            <rFont val="Tahoma"/>
            <family val="2"/>
          </rPr>
          <t>Windows User:</t>
        </r>
        <r>
          <rPr>
            <sz val="9"/>
            <color indexed="81"/>
            <rFont val="Tahoma"/>
            <family val="2"/>
          </rPr>
          <t xml:space="preserve">
16/09/2020
7,500/-</t>
        </r>
      </text>
    </comment>
    <comment ref="Q229" authorId="0">
      <text>
        <r>
          <rPr>
            <b/>
            <sz val="9"/>
            <color indexed="81"/>
            <rFont val="Tahoma"/>
            <family val="2"/>
          </rPr>
          <t>Windows User:</t>
        </r>
        <r>
          <rPr>
            <sz val="9"/>
            <color indexed="81"/>
            <rFont val="Tahoma"/>
            <family val="2"/>
          </rPr>
          <t xml:space="preserve">
24/01/2021
3675
Nov + Dec/21
O/fee=8000
Paid in Janu/21</t>
        </r>
      </text>
    </comment>
    <comment ref="T229" authorId="0">
      <text>
        <r>
          <rPr>
            <b/>
            <sz val="9"/>
            <color indexed="81"/>
            <rFont val="Tahoma"/>
            <family val="2"/>
          </rPr>
          <t>Windows User:</t>
        </r>
        <r>
          <rPr>
            <sz val="9"/>
            <color indexed="81"/>
            <rFont val="Tahoma"/>
            <family val="2"/>
          </rPr>
          <t xml:space="preserve">
Less 30% in Tuition fee for Oct/20.</t>
        </r>
      </text>
    </comment>
    <comment ref="U229" authorId="0">
      <text>
        <r>
          <rPr>
            <b/>
            <sz val="9"/>
            <color indexed="81"/>
            <rFont val="Tahoma"/>
            <family val="2"/>
          </rPr>
          <t>Windows User:</t>
        </r>
        <r>
          <rPr>
            <sz val="9"/>
            <color indexed="81"/>
            <rFont val="Tahoma"/>
            <family val="2"/>
          </rPr>
          <t xml:space="preserve">
09/11/2020
3650
Oct/20
Paid to Nov/20</t>
        </r>
      </text>
    </comment>
    <comment ref="V229" authorId="0">
      <text>
        <r>
          <rPr>
            <b/>
            <sz val="9"/>
            <color indexed="81"/>
            <rFont val="Tahoma"/>
            <family val="2"/>
          </rPr>
          <t>Windows User:</t>
        </r>
        <r>
          <rPr>
            <sz val="9"/>
            <color indexed="81"/>
            <rFont val="Tahoma"/>
            <family val="2"/>
          </rPr>
          <t xml:space="preserve">
Less 30% in Tuition fee for Oct/20.</t>
        </r>
      </text>
    </comment>
    <comment ref="W229" authorId="0">
      <text>
        <r>
          <rPr>
            <b/>
            <sz val="9"/>
            <color indexed="81"/>
            <rFont val="Tahoma"/>
            <family val="2"/>
          </rPr>
          <t>Windows User:</t>
        </r>
        <r>
          <rPr>
            <sz val="9"/>
            <color indexed="81"/>
            <rFont val="Tahoma"/>
            <family val="2"/>
          </rPr>
          <t xml:space="preserve">
09/11/2020
3650
Oct/20</t>
        </r>
      </text>
    </comment>
    <comment ref="Y229" authorId="0">
      <text>
        <r>
          <rPr>
            <b/>
            <sz val="9"/>
            <color indexed="81"/>
            <rFont val="Tahoma"/>
            <family val="2"/>
          </rPr>
          <t>Windows User:</t>
        </r>
        <r>
          <rPr>
            <sz val="9"/>
            <color indexed="81"/>
            <rFont val="Tahoma"/>
            <family val="2"/>
          </rPr>
          <t xml:space="preserve">
10/12/2020
By bkash
C=4620
Nov/20
Paid in Dec/20
O/fee  Dec/20 Due
13/01/2021
By bkash
C=4620
H=0
Dec/21
Paid in janu/21</t>
        </r>
      </text>
    </comment>
    <comment ref="AA229" authorId="0">
      <text>
        <r>
          <rPr>
            <b/>
            <sz val="9"/>
            <color indexed="81"/>
            <rFont val="Tahoma"/>
            <family val="2"/>
          </rPr>
          <t>Windows User:</t>
        </r>
        <r>
          <rPr>
            <sz val="9"/>
            <color indexed="81"/>
            <rFont val="Tahoma"/>
            <family val="2"/>
          </rPr>
          <t xml:space="preserve">
13/01/2021
By bkash
C=4620
H=0
Dec/21
Paid in janu/21
27/01/21
3651
O/fee=8000
Janu/21
Paid in janu/21</t>
        </r>
      </text>
    </comment>
    <comment ref="AI229" authorId="0">
      <text>
        <r>
          <rPr>
            <b/>
            <sz val="9"/>
            <color indexed="81"/>
            <rFont val="Tahoma"/>
            <family val="2"/>
          </rPr>
          <t>Windows User:</t>
        </r>
        <r>
          <rPr>
            <sz val="9"/>
            <color indexed="81"/>
            <rFont val="Tahoma"/>
            <family val="2"/>
          </rPr>
          <t xml:space="preserve">
06/05/21
By bkash
C=13860
</t>
        </r>
      </text>
    </comment>
    <comment ref="AK229" authorId="0">
      <text>
        <r>
          <rPr>
            <b/>
            <sz val="9"/>
            <color indexed="81"/>
            <rFont val="Tahoma"/>
            <family val="2"/>
          </rPr>
          <t>Windows User:</t>
        </r>
        <r>
          <rPr>
            <sz val="9"/>
            <color indexed="81"/>
            <rFont val="Tahoma"/>
            <family val="2"/>
          </rPr>
          <t xml:space="preserve">
05/06/21
3652
Up to June/21</t>
        </r>
      </text>
    </comment>
    <comment ref="K230" authorId="0">
      <text>
        <r>
          <rPr>
            <b/>
            <sz val="9"/>
            <color indexed="81"/>
            <rFont val="Tahoma"/>
            <family val="2"/>
          </rPr>
          <t>Windows User:</t>
        </r>
        <r>
          <rPr>
            <sz val="9"/>
            <color indexed="81"/>
            <rFont val="Tahoma"/>
            <family val="2"/>
          </rPr>
          <t xml:space="preserve">
16/09/2020
7,500/-</t>
        </r>
      </text>
    </comment>
    <comment ref="M230" authorId="0">
      <text>
        <r>
          <rPr>
            <b/>
            <sz val="9"/>
            <color indexed="81"/>
            <rFont val="Tahoma"/>
            <family val="2"/>
          </rPr>
          <t>Windows User:</t>
        </r>
        <r>
          <rPr>
            <sz val="9"/>
            <color indexed="81"/>
            <rFont val="Tahoma"/>
            <family val="2"/>
          </rPr>
          <t xml:space="preserve">
16/09/2020
7,500/-</t>
        </r>
      </text>
    </comment>
    <comment ref="O230" authorId="0">
      <text>
        <r>
          <rPr>
            <b/>
            <sz val="9"/>
            <color indexed="81"/>
            <rFont val="Tahoma"/>
            <family val="2"/>
          </rPr>
          <t>Windows User:</t>
        </r>
        <r>
          <rPr>
            <sz val="9"/>
            <color indexed="81"/>
            <rFont val="Tahoma"/>
            <family val="2"/>
          </rPr>
          <t xml:space="preserve">
16/09/2020
7,500/-</t>
        </r>
      </text>
    </comment>
    <comment ref="Q230" authorId="0">
      <text>
        <r>
          <rPr>
            <b/>
            <sz val="9"/>
            <color indexed="81"/>
            <rFont val="Tahoma"/>
            <family val="2"/>
          </rPr>
          <t>Windows User:</t>
        </r>
        <r>
          <rPr>
            <sz val="9"/>
            <color indexed="81"/>
            <rFont val="Tahoma"/>
            <family val="2"/>
          </rPr>
          <t xml:space="preserve">
24/01/2021
3675
Nov + Dec/21
O/fee=8000
Paid in Janu/21</t>
        </r>
      </text>
    </comment>
    <comment ref="T230" authorId="0">
      <text>
        <r>
          <rPr>
            <b/>
            <sz val="9"/>
            <color indexed="81"/>
            <rFont val="Tahoma"/>
            <family val="2"/>
          </rPr>
          <t>Windows User:</t>
        </r>
        <r>
          <rPr>
            <sz val="9"/>
            <color indexed="81"/>
            <rFont val="Tahoma"/>
            <family val="2"/>
          </rPr>
          <t xml:space="preserve">
Less 30% in Tuition fee for Oct/20.</t>
        </r>
      </text>
    </comment>
    <comment ref="U230" authorId="0">
      <text>
        <r>
          <rPr>
            <b/>
            <sz val="9"/>
            <color indexed="81"/>
            <rFont val="Tahoma"/>
            <family val="2"/>
          </rPr>
          <t>Windows User:</t>
        </r>
        <r>
          <rPr>
            <sz val="9"/>
            <color indexed="81"/>
            <rFont val="Tahoma"/>
            <family val="2"/>
          </rPr>
          <t xml:space="preserve">
07/11/2020
3674
Oct/2020
Paid to Nov/2020</t>
        </r>
      </text>
    </comment>
    <comment ref="V230" authorId="0">
      <text>
        <r>
          <rPr>
            <b/>
            <sz val="9"/>
            <color indexed="81"/>
            <rFont val="Tahoma"/>
            <family val="2"/>
          </rPr>
          <t>Windows User:</t>
        </r>
        <r>
          <rPr>
            <sz val="9"/>
            <color indexed="81"/>
            <rFont val="Tahoma"/>
            <family val="2"/>
          </rPr>
          <t xml:space="preserve">
Less 30% in Tuition fee for Oct/20.</t>
        </r>
      </text>
    </comment>
    <comment ref="W230" authorId="0">
      <text>
        <r>
          <rPr>
            <b/>
            <sz val="9"/>
            <color indexed="81"/>
            <rFont val="Tahoma"/>
            <family val="2"/>
          </rPr>
          <t>Windows User:</t>
        </r>
        <r>
          <rPr>
            <sz val="9"/>
            <color indexed="81"/>
            <rFont val="Tahoma"/>
            <family val="2"/>
          </rPr>
          <t xml:space="preserve">
07/11/2020
3674
Oct/2020
24/01/2021
3675
Nov + Dec/21
O/fee=8000
Paid in Janu/21</t>
        </r>
      </text>
    </comment>
    <comment ref="Y230" authorId="0">
      <text>
        <r>
          <rPr>
            <b/>
            <sz val="9"/>
            <color indexed="81"/>
            <rFont val="Tahoma"/>
            <family val="2"/>
          </rPr>
          <t>Windows User:</t>
        </r>
        <r>
          <rPr>
            <sz val="9"/>
            <color indexed="81"/>
            <rFont val="Tahoma"/>
            <family val="2"/>
          </rPr>
          <t xml:space="preserve">
24/01/2021
3675
Nov + Dec/21
O/fee=8000
Paid in Janu/21</t>
        </r>
      </text>
    </comment>
    <comment ref="AA230" authorId="0">
      <text>
        <r>
          <rPr>
            <b/>
            <sz val="9"/>
            <color indexed="81"/>
            <rFont val="Tahoma"/>
            <family val="2"/>
          </rPr>
          <t>Windows User:</t>
        </r>
        <r>
          <rPr>
            <sz val="9"/>
            <color indexed="81"/>
            <rFont val="Tahoma"/>
            <family val="2"/>
          </rPr>
          <t xml:space="preserve">
24/01/2021
3675
Nov + Dec/21
O/fee=8000
Paid in Janu/21</t>
        </r>
      </text>
    </comment>
    <comment ref="AE230" authorId="0">
      <text>
        <r>
          <rPr>
            <b/>
            <sz val="9"/>
            <color indexed="81"/>
            <rFont val="Tahoma"/>
            <family val="2"/>
          </rPr>
          <t>Windows User:</t>
        </r>
        <r>
          <rPr>
            <sz val="9"/>
            <color indexed="81"/>
            <rFont val="Tahoma"/>
            <family val="2"/>
          </rPr>
          <t xml:space="preserve">
03/03/21
8676
Janu + Feb/21</t>
        </r>
      </text>
    </comment>
    <comment ref="AK230" authorId="0">
      <text>
        <r>
          <rPr>
            <b/>
            <sz val="9"/>
            <color indexed="81"/>
            <rFont val="Tahoma"/>
            <family val="2"/>
          </rPr>
          <t>Windows User:</t>
        </r>
        <r>
          <rPr>
            <sz val="9"/>
            <color indexed="81"/>
            <rFont val="Tahoma"/>
            <family val="2"/>
          </rPr>
          <t xml:space="preserve">
05/06/21
3677</t>
        </r>
      </text>
    </comment>
    <comment ref="K231" authorId="0">
      <text>
        <r>
          <rPr>
            <b/>
            <sz val="9"/>
            <color indexed="81"/>
            <rFont val="Tahoma"/>
            <family val="2"/>
          </rPr>
          <t>Windows User:</t>
        </r>
        <r>
          <rPr>
            <sz val="9"/>
            <color indexed="81"/>
            <rFont val="Tahoma"/>
            <family val="2"/>
          </rPr>
          <t xml:space="preserve">
16/09/2020
7,500/-</t>
        </r>
      </text>
    </comment>
    <comment ref="M231" authorId="0">
      <text>
        <r>
          <rPr>
            <b/>
            <sz val="9"/>
            <color indexed="81"/>
            <rFont val="Tahoma"/>
            <family val="2"/>
          </rPr>
          <t>Windows User:</t>
        </r>
        <r>
          <rPr>
            <sz val="9"/>
            <color indexed="81"/>
            <rFont val="Tahoma"/>
            <family val="2"/>
          </rPr>
          <t xml:space="preserve">
16/09/2020
7,500/-</t>
        </r>
      </text>
    </comment>
    <comment ref="O231" authorId="0">
      <text>
        <r>
          <rPr>
            <b/>
            <sz val="9"/>
            <color indexed="81"/>
            <rFont val="Tahoma"/>
            <family val="2"/>
          </rPr>
          <t>Windows User:</t>
        </r>
        <r>
          <rPr>
            <sz val="9"/>
            <color indexed="81"/>
            <rFont val="Tahoma"/>
            <family val="2"/>
          </rPr>
          <t xml:space="preserve">
16/09/2020
7,500/-</t>
        </r>
      </text>
    </comment>
    <comment ref="Q231" authorId="0">
      <text>
        <r>
          <rPr>
            <b/>
            <sz val="9"/>
            <color indexed="81"/>
            <rFont val="Tahoma"/>
            <family val="2"/>
          </rPr>
          <t>Windows User:</t>
        </r>
        <r>
          <rPr>
            <sz val="9"/>
            <color indexed="81"/>
            <rFont val="Tahoma"/>
            <family val="2"/>
          </rPr>
          <t xml:space="preserve">
27/01/21
3866
O/fee=3760 Due=4240
Oct + Nov/20
Paid in Janu/21</t>
        </r>
      </text>
    </comment>
    <comment ref="T231" authorId="0">
      <text>
        <r>
          <rPr>
            <b/>
            <sz val="9"/>
            <color indexed="81"/>
            <rFont val="Tahoma"/>
            <family val="2"/>
          </rPr>
          <t>Windows User:</t>
        </r>
        <r>
          <rPr>
            <sz val="9"/>
            <color indexed="81"/>
            <rFont val="Tahoma"/>
            <family val="2"/>
          </rPr>
          <t xml:space="preserve">
Less 30% in Tuition fee for Oct/20.</t>
        </r>
      </text>
    </comment>
    <comment ref="U231" authorId="0">
      <text>
        <r>
          <rPr>
            <b/>
            <sz val="9"/>
            <color indexed="81"/>
            <rFont val="Tahoma"/>
            <family val="2"/>
          </rPr>
          <t>Windows User:</t>
        </r>
        <r>
          <rPr>
            <sz val="9"/>
            <color indexed="81"/>
            <rFont val="Tahoma"/>
            <family val="2"/>
          </rPr>
          <t xml:space="preserve">
27/01/21
3866
O/fee=3760 Due=4240
Oct + Nov/20
Paid in Janu/21</t>
        </r>
      </text>
    </comment>
    <comment ref="V231" authorId="0">
      <text>
        <r>
          <rPr>
            <b/>
            <sz val="9"/>
            <color indexed="81"/>
            <rFont val="Tahoma"/>
            <family val="2"/>
          </rPr>
          <t>Windows User:</t>
        </r>
        <r>
          <rPr>
            <sz val="9"/>
            <color indexed="81"/>
            <rFont val="Tahoma"/>
            <family val="2"/>
          </rPr>
          <t xml:space="preserve">
Less 30% in Tuition fee for Oct/20.</t>
        </r>
      </text>
    </comment>
    <comment ref="W231" authorId="0">
      <text>
        <r>
          <rPr>
            <b/>
            <sz val="9"/>
            <color indexed="81"/>
            <rFont val="Tahoma"/>
            <family val="2"/>
          </rPr>
          <t>Windows User:</t>
        </r>
        <r>
          <rPr>
            <sz val="9"/>
            <color indexed="81"/>
            <rFont val="Tahoma"/>
            <family val="2"/>
          </rPr>
          <t xml:space="preserve">
27/01/21
3866
O/fee=3760 Due=4240
Oct + Nov/20
Paid in Janu/21</t>
        </r>
      </text>
    </comment>
    <comment ref="AA231" authorId="0">
      <text>
        <r>
          <rPr>
            <b/>
            <sz val="9"/>
            <color indexed="81"/>
            <rFont val="Tahoma"/>
            <family val="2"/>
          </rPr>
          <t>Windows User:</t>
        </r>
        <r>
          <rPr>
            <sz val="9"/>
            <color indexed="81"/>
            <rFont val="Tahoma"/>
            <family val="2"/>
          </rPr>
          <t xml:space="preserve">
27/01/21
3866
O/fee=3760 Due=4240
Oct + Nov/20
Paid in Janu/21</t>
        </r>
      </text>
    </comment>
    <comment ref="K232" authorId="0">
      <text>
        <r>
          <rPr>
            <b/>
            <sz val="9"/>
            <color indexed="81"/>
            <rFont val="Tahoma"/>
            <family val="2"/>
          </rPr>
          <t>Windows User:</t>
        </r>
        <r>
          <rPr>
            <sz val="9"/>
            <color indexed="81"/>
            <rFont val="Tahoma"/>
            <family val="2"/>
          </rPr>
          <t xml:space="preserve">
16/09/2020
7,500/-</t>
        </r>
      </text>
    </comment>
    <comment ref="M232" authorId="0">
      <text>
        <r>
          <rPr>
            <b/>
            <sz val="9"/>
            <color indexed="81"/>
            <rFont val="Tahoma"/>
            <family val="2"/>
          </rPr>
          <t>Windows User:</t>
        </r>
        <r>
          <rPr>
            <sz val="9"/>
            <color indexed="81"/>
            <rFont val="Tahoma"/>
            <family val="2"/>
          </rPr>
          <t xml:space="preserve">
16/09/2020
7,500/-</t>
        </r>
      </text>
    </comment>
    <comment ref="O232" authorId="0">
      <text>
        <r>
          <rPr>
            <b/>
            <sz val="9"/>
            <color indexed="81"/>
            <rFont val="Tahoma"/>
            <family val="2"/>
          </rPr>
          <t>Windows User:</t>
        </r>
        <r>
          <rPr>
            <sz val="9"/>
            <color indexed="81"/>
            <rFont val="Tahoma"/>
            <family val="2"/>
          </rPr>
          <t xml:space="preserve">
16/09/2020
7,500/-</t>
        </r>
      </text>
    </comment>
    <comment ref="T232" authorId="0">
      <text>
        <r>
          <rPr>
            <b/>
            <sz val="9"/>
            <color indexed="81"/>
            <rFont val="Tahoma"/>
            <family val="2"/>
          </rPr>
          <t>Windows User:</t>
        </r>
        <r>
          <rPr>
            <sz val="9"/>
            <color indexed="81"/>
            <rFont val="Tahoma"/>
            <family val="2"/>
          </rPr>
          <t xml:space="preserve">
Less 30% in Tuition fee for Oct/20.</t>
        </r>
      </text>
    </comment>
    <comment ref="U232" authorId="0">
      <text>
        <r>
          <rPr>
            <b/>
            <sz val="9"/>
            <color indexed="81"/>
            <rFont val="Tahoma"/>
            <family val="2"/>
          </rPr>
          <t>Windows User:</t>
        </r>
        <r>
          <rPr>
            <sz val="9"/>
            <color indexed="81"/>
            <rFont val="Tahoma"/>
            <family val="2"/>
          </rPr>
          <t xml:space="preserve">
10.10.2020
Bkash=4,620/-</t>
        </r>
      </text>
    </comment>
    <comment ref="V232" authorId="0">
      <text>
        <r>
          <rPr>
            <b/>
            <sz val="9"/>
            <color indexed="81"/>
            <rFont val="Tahoma"/>
            <family val="2"/>
          </rPr>
          <t>Windows User:</t>
        </r>
        <r>
          <rPr>
            <sz val="9"/>
            <color indexed="81"/>
            <rFont val="Tahoma"/>
            <family val="2"/>
          </rPr>
          <t xml:space="preserve">
Less 30% in Tuition fee for Oct/20.</t>
        </r>
      </text>
    </comment>
    <comment ref="W232" authorId="0">
      <text>
        <r>
          <rPr>
            <b/>
            <sz val="9"/>
            <color indexed="81"/>
            <rFont val="Tahoma"/>
            <family val="2"/>
          </rPr>
          <t>Windows User:</t>
        </r>
        <r>
          <rPr>
            <sz val="9"/>
            <color indexed="81"/>
            <rFont val="Tahoma"/>
            <family val="2"/>
          </rPr>
          <t xml:space="preserve">
09/11/2020
By bkash
C=4620</t>
        </r>
      </text>
    </comment>
    <comment ref="Y232" authorId="0">
      <text>
        <r>
          <rPr>
            <b/>
            <sz val="9"/>
            <color indexed="81"/>
            <rFont val="Tahoma"/>
            <family val="2"/>
          </rPr>
          <t>Windows User:</t>
        </r>
        <r>
          <rPr>
            <sz val="9"/>
            <color indexed="81"/>
            <rFont val="Tahoma"/>
            <family val="2"/>
          </rPr>
          <t xml:space="preserve">
15/12/2020
By bkash
C=4620
H=0
O/fee Due</t>
        </r>
      </text>
    </comment>
    <comment ref="AA232" authorId="0">
      <text>
        <r>
          <rPr>
            <b/>
            <sz val="9"/>
            <color indexed="81"/>
            <rFont val="Tahoma"/>
            <family val="2"/>
          </rPr>
          <t>Windows User:</t>
        </r>
        <r>
          <rPr>
            <sz val="9"/>
            <color indexed="81"/>
            <rFont val="Tahoma"/>
            <family val="2"/>
          </rPr>
          <t xml:space="preserve">
18/01/2021
By bkash
C=4620
</t>
        </r>
      </text>
    </comment>
    <comment ref="AC232" authorId="0">
      <text>
        <r>
          <rPr>
            <b/>
            <sz val="9"/>
            <color indexed="81"/>
            <rFont val="Tahoma"/>
            <family val="2"/>
          </rPr>
          <t>Windows User:</t>
        </r>
        <r>
          <rPr>
            <sz val="9"/>
            <color indexed="81"/>
            <rFont val="Tahoma"/>
            <family val="2"/>
          </rPr>
          <t xml:space="preserve">
10/02/21
4466
O/fee=8000</t>
        </r>
      </text>
    </comment>
    <comment ref="AG232" authorId="0">
      <text>
        <r>
          <rPr>
            <b/>
            <sz val="9"/>
            <color indexed="81"/>
            <rFont val="Tahoma"/>
            <family val="2"/>
          </rPr>
          <t>Windows User:</t>
        </r>
        <r>
          <rPr>
            <sz val="9"/>
            <color indexed="81"/>
            <rFont val="Tahoma"/>
            <family val="2"/>
          </rPr>
          <t xml:space="preserve">
25/04/21
By bkash
C=4620
H=0
Feb/21</t>
        </r>
      </text>
    </comment>
    <comment ref="AK232" authorId="0">
      <text>
        <r>
          <rPr>
            <b/>
            <sz val="9"/>
            <color indexed="81"/>
            <rFont val="Tahoma"/>
            <family val="2"/>
          </rPr>
          <t>Windows User:</t>
        </r>
        <r>
          <rPr>
            <sz val="9"/>
            <color indexed="81"/>
            <rFont val="Tahoma"/>
            <family val="2"/>
          </rPr>
          <t xml:space="preserve">
05/06/21
4467
</t>
        </r>
      </text>
    </comment>
    <comment ref="K233" authorId="0">
      <text>
        <r>
          <rPr>
            <b/>
            <sz val="9"/>
            <color indexed="81"/>
            <rFont val="Tahoma"/>
            <family val="2"/>
          </rPr>
          <t>Windows User:</t>
        </r>
        <r>
          <rPr>
            <sz val="9"/>
            <color indexed="81"/>
            <rFont val="Tahoma"/>
            <family val="2"/>
          </rPr>
          <t xml:space="preserve">
16/09/2020
7,500/-</t>
        </r>
      </text>
    </comment>
    <comment ref="M233" authorId="0">
      <text>
        <r>
          <rPr>
            <b/>
            <sz val="9"/>
            <color indexed="81"/>
            <rFont val="Tahoma"/>
            <family val="2"/>
          </rPr>
          <t>Windows User:</t>
        </r>
        <r>
          <rPr>
            <sz val="9"/>
            <color indexed="81"/>
            <rFont val="Tahoma"/>
            <family val="2"/>
          </rPr>
          <t xml:space="preserve">
16/09/2020
7,500/-</t>
        </r>
      </text>
    </comment>
    <comment ref="O233" authorId="0">
      <text>
        <r>
          <rPr>
            <b/>
            <sz val="9"/>
            <color indexed="81"/>
            <rFont val="Tahoma"/>
            <family val="2"/>
          </rPr>
          <t>Windows User:</t>
        </r>
        <r>
          <rPr>
            <sz val="9"/>
            <color indexed="81"/>
            <rFont val="Tahoma"/>
            <family val="2"/>
          </rPr>
          <t xml:space="preserve">
16/09/2020
7,500/-</t>
        </r>
      </text>
    </comment>
    <comment ref="T233" authorId="0">
      <text>
        <r>
          <rPr>
            <b/>
            <sz val="9"/>
            <color indexed="81"/>
            <rFont val="Tahoma"/>
            <family val="2"/>
          </rPr>
          <t>Windows User:</t>
        </r>
        <r>
          <rPr>
            <sz val="9"/>
            <color indexed="81"/>
            <rFont val="Tahoma"/>
            <family val="2"/>
          </rPr>
          <t xml:space="preserve">
Less 30% in Tuition fee for Oct/20.</t>
        </r>
      </text>
    </comment>
    <comment ref="V233" authorId="0">
      <text>
        <r>
          <rPr>
            <b/>
            <sz val="9"/>
            <color indexed="81"/>
            <rFont val="Tahoma"/>
            <family val="2"/>
          </rPr>
          <t>Windows User:</t>
        </r>
        <r>
          <rPr>
            <sz val="9"/>
            <color indexed="81"/>
            <rFont val="Tahoma"/>
            <family val="2"/>
          </rPr>
          <t xml:space="preserve">
Less 30% in Tuition fee for Oct/20.</t>
        </r>
      </text>
    </comment>
    <comment ref="K234" authorId="0">
      <text>
        <r>
          <rPr>
            <b/>
            <sz val="9"/>
            <color indexed="81"/>
            <rFont val="Tahoma"/>
            <family val="2"/>
          </rPr>
          <t>Windows User:</t>
        </r>
        <r>
          <rPr>
            <sz val="9"/>
            <color indexed="81"/>
            <rFont val="Tahoma"/>
            <family val="2"/>
          </rPr>
          <t xml:space="preserve">
16/09/2020
7,500/-</t>
        </r>
      </text>
    </comment>
    <comment ref="M234" authorId="0">
      <text>
        <r>
          <rPr>
            <b/>
            <sz val="9"/>
            <color indexed="81"/>
            <rFont val="Tahoma"/>
            <family val="2"/>
          </rPr>
          <t>Windows User:</t>
        </r>
        <r>
          <rPr>
            <sz val="9"/>
            <color indexed="81"/>
            <rFont val="Tahoma"/>
            <family val="2"/>
          </rPr>
          <t xml:space="preserve">
16/09/2020
7,500/-</t>
        </r>
      </text>
    </comment>
    <comment ref="O234" authorId="0">
      <text>
        <r>
          <rPr>
            <b/>
            <sz val="9"/>
            <color indexed="81"/>
            <rFont val="Tahoma"/>
            <family val="2"/>
          </rPr>
          <t>Windows User:</t>
        </r>
        <r>
          <rPr>
            <sz val="9"/>
            <color indexed="81"/>
            <rFont val="Tahoma"/>
            <family val="2"/>
          </rPr>
          <t xml:space="preserve">
16/09/2020
7,500/-</t>
        </r>
      </text>
    </comment>
    <comment ref="T234" authorId="0">
      <text>
        <r>
          <rPr>
            <b/>
            <sz val="9"/>
            <color indexed="81"/>
            <rFont val="Tahoma"/>
            <family val="2"/>
          </rPr>
          <t>Windows User:</t>
        </r>
        <r>
          <rPr>
            <sz val="9"/>
            <color indexed="81"/>
            <rFont val="Tahoma"/>
            <family val="2"/>
          </rPr>
          <t xml:space="preserve">
Less 30% in Tuition fee for Oct/20.</t>
        </r>
      </text>
    </comment>
    <comment ref="U234" authorId="0">
      <text>
        <r>
          <rPr>
            <b/>
            <sz val="9"/>
            <color indexed="81"/>
            <rFont val="Tahoma"/>
            <family val="2"/>
          </rPr>
          <t>Windows User:</t>
        </r>
        <r>
          <rPr>
            <sz val="9"/>
            <color indexed="81"/>
            <rFont val="Tahoma"/>
            <family val="2"/>
          </rPr>
          <t xml:space="preserve">
27/01/21
4514
Oct to Janu/21
Paid In Januu/21</t>
        </r>
      </text>
    </comment>
    <comment ref="V234" authorId="0">
      <text>
        <r>
          <rPr>
            <b/>
            <sz val="9"/>
            <color indexed="81"/>
            <rFont val="Tahoma"/>
            <family val="2"/>
          </rPr>
          <t>Windows User:</t>
        </r>
        <r>
          <rPr>
            <sz val="9"/>
            <color indexed="81"/>
            <rFont val="Tahoma"/>
            <family val="2"/>
          </rPr>
          <t xml:space="preserve">
Less 30% in Tuition fee for Oct/20.</t>
        </r>
      </text>
    </comment>
    <comment ref="W234" authorId="0">
      <text>
        <r>
          <rPr>
            <b/>
            <sz val="9"/>
            <color indexed="81"/>
            <rFont val="Tahoma"/>
            <family val="2"/>
          </rPr>
          <t>Windows User:</t>
        </r>
        <r>
          <rPr>
            <sz val="9"/>
            <color indexed="81"/>
            <rFont val="Tahoma"/>
            <family val="2"/>
          </rPr>
          <t xml:space="preserve">
27/01/21
4514
Oct to Janu/21
Paid In Januu/21</t>
        </r>
      </text>
    </comment>
    <comment ref="Y234" authorId="0">
      <text>
        <r>
          <rPr>
            <b/>
            <sz val="9"/>
            <color indexed="81"/>
            <rFont val="Tahoma"/>
            <family val="2"/>
          </rPr>
          <t>Windows User:</t>
        </r>
        <r>
          <rPr>
            <sz val="9"/>
            <color indexed="81"/>
            <rFont val="Tahoma"/>
            <family val="2"/>
          </rPr>
          <t xml:space="preserve">
27/01/21
4514
Oct to Janu/21
Paid In Januu/21</t>
        </r>
      </text>
    </comment>
    <comment ref="AA234" authorId="0">
      <text>
        <r>
          <rPr>
            <b/>
            <sz val="9"/>
            <color indexed="81"/>
            <rFont val="Tahoma"/>
            <family val="2"/>
          </rPr>
          <t>Windows User:</t>
        </r>
        <r>
          <rPr>
            <sz val="9"/>
            <color indexed="81"/>
            <rFont val="Tahoma"/>
            <family val="2"/>
          </rPr>
          <t xml:space="preserve">
27/01/21
4514
Oct to Janu/21
Paid In Januu/21</t>
        </r>
      </text>
    </comment>
    <comment ref="AC234" authorId="0">
      <text>
        <r>
          <rPr>
            <b/>
            <sz val="9"/>
            <color indexed="81"/>
            <rFont val="Tahoma"/>
            <family val="2"/>
          </rPr>
          <t>Windows User:</t>
        </r>
        <r>
          <rPr>
            <sz val="9"/>
            <color indexed="81"/>
            <rFont val="Tahoma"/>
            <family val="2"/>
          </rPr>
          <t xml:space="preserve">
10/02/21
4515</t>
        </r>
      </text>
    </comment>
    <comment ref="AK234" authorId="0">
      <text>
        <r>
          <rPr>
            <b/>
            <sz val="9"/>
            <color indexed="81"/>
            <rFont val="Tahoma"/>
            <family val="2"/>
          </rPr>
          <t>Windows User:</t>
        </r>
        <r>
          <rPr>
            <sz val="9"/>
            <color indexed="81"/>
            <rFont val="Tahoma"/>
            <family val="2"/>
          </rPr>
          <t xml:space="preserve">
06/06/21
4516
Up to May/21</t>
        </r>
      </text>
    </comment>
    <comment ref="K235" authorId="0">
      <text>
        <r>
          <rPr>
            <b/>
            <sz val="9"/>
            <color indexed="81"/>
            <rFont val="Tahoma"/>
            <family val="2"/>
          </rPr>
          <t>Windows User:</t>
        </r>
        <r>
          <rPr>
            <sz val="9"/>
            <color indexed="81"/>
            <rFont val="Tahoma"/>
            <family val="2"/>
          </rPr>
          <t xml:space="preserve">
16/09/2020
7,500/-</t>
        </r>
      </text>
    </comment>
    <comment ref="M235" authorId="0">
      <text>
        <r>
          <rPr>
            <b/>
            <sz val="9"/>
            <color indexed="81"/>
            <rFont val="Tahoma"/>
            <family val="2"/>
          </rPr>
          <t>Windows User:</t>
        </r>
        <r>
          <rPr>
            <sz val="9"/>
            <color indexed="81"/>
            <rFont val="Tahoma"/>
            <family val="2"/>
          </rPr>
          <t xml:space="preserve">
16/09/2020
7,500/-</t>
        </r>
      </text>
    </comment>
    <comment ref="O235" authorId="0">
      <text>
        <r>
          <rPr>
            <b/>
            <sz val="9"/>
            <color indexed="81"/>
            <rFont val="Tahoma"/>
            <family val="2"/>
          </rPr>
          <t>Windows User:</t>
        </r>
        <r>
          <rPr>
            <sz val="9"/>
            <color indexed="81"/>
            <rFont val="Tahoma"/>
            <family val="2"/>
          </rPr>
          <t xml:space="preserve">
16/09/2020
7,500/-</t>
        </r>
      </text>
    </comment>
    <comment ref="Q235" authorId="0">
      <text>
        <r>
          <rPr>
            <b/>
            <sz val="9"/>
            <color indexed="81"/>
            <rFont val="Tahoma"/>
            <family val="2"/>
          </rPr>
          <t>Windows User:</t>
        </r>
        <r>
          <rPr>
            <sz val="9"/>
            <color indexed="81"/>
            <rFont val="Tahoma"/>
            <family val="2"/>
          </rPr>
          <t xml:space="preserve">
27/01/21
3627
O/fee=8000
Nov to Dec/21
Paid in Janu/21</t>
        </r>
      </text>
    </comment>
    <comment ref="T235" authorId="0">
      <text>
        <r>
          <rPr>
            <b/>
            <sz val="9"/>
            <color indexed="81"/>
            <rFont val="Tahoma"/>
            <family val="2"/>
          </rPr>
          <t>Windows User:</t>
        </r>
        <r>
          <rPr>
            <sz val="9"/>
            <color indexed="81"/>
            <rFont val="Tahoma"/>
            <family val="2"/>
          </rPr>
          <t xml:space="preserve">
Less 30% in Tuition fee for Oct/20.</t>
        </r>
      </text>
    </comment>
    <comment ref="U235" authorId="0">
      <text>
        <r>
          <rPr>
            <b/>
            <sz val="9"/>
            <color indexed="81"/>
            <rFont val="Tahoma"/>
            <family val="2"/>
          </rPr>
          <t>Windows User:</t>
        </r>
        <r>
          <rPr>
            <sz val="9"/>
            <color indexed="81"/>
            <rFont val="Tahoma"/>
            <family val="2"/>
          </rPr>
          <t xml:space="preserve">
10/11/2020
3626
Oct/2020
Paid to Nov/2020
</t>
        </r>
      </text>
    </comment>
    <comment ref="V235" authorId="0">
      <text>
        <r>
          <rPr>
            <b/>
            <sz val="9"/>
            <color indexed="81"/>
            <rFont val="Tahoma"/>
            <family val="2"/>
          </rPr>
          <t>Windows User:</t>
        </r>
        <r>
          <rPr>
            <sz val="9"/>
            <color indexed="81"/>
            <rFont val="Tahoma"/>
            <family val="2"/>
          </rPr>
          <t xml:space="preserve">
Less 30% in Tuition fee for Oct/20.</t>
        </r>
      </text>
    </comment>
    <comment ref="W235" authorId="0">
      <text>
        <r>
          <rPr>
            <b/>
            <sz val="9"/>
            <color indexed="81"/>
            <rFont val="Tahoma"/>
            <family val="2"/>
          </rPr>
          <t>Windows User:</t>
        </r>
        <r>
          <rPr>
            <sz val="9"/>
            <color indexed="81"/>
            <rFont val="Tahoma"/>
            <family val="2"/>
          </rPr>
          <t xml:space="preserve">
10/11/2020
3626
Oct/2020
27/01/21
3627
O/fee=8000
Nov to Dec/21
Paid in Janu/21</t>
        </r>
      </text>
    </comment>
    <comment ref="Y235" authorId="0">
      <text>
        <r>
          <rPr>
            <b/>
            <sz val="9"/>
            <color indexed="81"/>
            <rFont val="Tahoma"/>
            <family val="2"/>
          </rPr>
          <t>Windows User:</t>
        </r>
        <r>
          <rPr>
            <sz val="9"/>
            <color indexed="81"/>
            <rFont val="Tahoma"/>
            <family val="2"/>
          </rPr>
          <t xml:space="preserve">
27/01/21
3627
O/fee=8000
Nov to Dec/21
Paid in Janu/21</t>
        </r>
      </text>
    </comment>
    <comment ref="AA235" authorId="0">
      <text>
        <r>
          <rPr>
            <b/>
            <sz val="9"/>
            <color indexed="81"/>
            <rFont val="Tahoma"/>
            <family val="2"/>
          </rPr>
          <t>Windows User:</t>
        </r>
        <r>
          <rPr>
            <sz val="9"/>
            <color indexed="81"/>
            <rFont val="Tahoma"/>
            <family val="2"/>
          </rPr>
          <t xml:space="preserve">
27/01/21
3627
O/fee=8000
Nov to Dec/21
Paid in Janu/21</t>
        </r>
      </text>
    </comment>
    <comment ref="AK235" authorId="0">
      <text>
        <r>
          <rPr>
            <b/>
            <sz val="9"/>
            <color indexed="81"/>
            <rFont val="Tahoma"/>
            <family val="2"/>
          </rPr>
          <t>Windows User:</t>
        </r>
        <r>
          <rPr>
            <sz val="9"/>
            <color indexed="81"/>
            <rFont val="Tahoma"/>
            <family val="2"/>
          </rPr>
          <t xml:space="preserve">
10/06/21
3628
Up to May/21</t>
        </r>
      </text>
    </comment>
    <comment ref="K236" authorId="0">
      <text>
        <r>
          <rPr>
            <b/>
            <sz val="9"/>
            <color indexed="81"/>
            <rFont val="Tahoma"/>
            <family val="2"/>
          </rPr>
          <t>Windows User:</t>
        </r>
        <r>
          <rPr>
            <sz val="9"/>
            <color indexed="81"/>
            <rFont val="Tahoma"/>
            <family val="2"/>
          </rPr>
          <t xml:space="preserve">
16/09/2020
7,500/-</t>
        </r>
      </text>
    </comment>
    <comment ref="M236" authorId="0">
      <text>
        <r>
          <rPr>
            <b/>
            <sz val="9"/>
            <color indexed="81"/>
            <rFont val="Tahoma"/>
            <family val="2"/>
          </rPr>
          <t>Windows User:</t>
        </r>
        <r>
          <rPr>
            <sz val="9"/>
            <color indexed="81"/>
            <rFont val="Tahoma"/>
            <family val="2"/>
          </rPr>
          <t xml:space="preserve">
16/09/2020
7,500/-</t>
        </r>
      </text>
    </comment>
    <comment ref="O236" authorId="0">
      <text>
        <r>
          <rPr>
            <b/>
            <sz val="9"/>
            <color indexed="81"/>
            <rFont val="Tahoma"/>
            <family val="2"/>
          </rPr>
          <t>Windows User:</t>
        </r>
        <r>
          <rPr>
            <sz val="9"/>
            <color indexed="81"/>
            <rFont val="Tahoma"/>
            <family val="2"/>
          </rPr>
          <t xml:space="preserve">
16/09/2020
7,500/-</t>
        </r>
      </text>
    </comment>
    <comment ref="Q236" authorId="0">
      <text>
        <r>
          <rPr>
            <b/>
            <sz val="9"/>
            <color indexed="81"/>
            <rFont val="Tahoma"/>
            <family val="2"/>
          </rPr>
          <t>Windows User:</t>
        </r>
        <r>
          <rPr>
            <sz val="9"/>
            <color indexed="81"/>
            <rFont val="Tahoma"/>
            <family val="2"/>
          </rPr>
          <t xml:space="preserve">
27/01/21
4322
O/fee=8000
Oct to Janu/21
Paid In Janu/21</t>
        </r>
      </text>
    </comment>
    <comment ref="T236" authorId="0">
      <text>
        <r>
          <rPr>
            <b/>
            <sz val="9"/>
            <color indexed="81"/>
            <rFont val="Tahoma"/>
            <family val="2"/>
          </rPr>
          <t>Windows User:</t>
        </r>
        <r>
          <rPr>
            <sz val="9"/>
            <color indexed="81"/>
            <rFont val="Tahoma"/>
            <family val="2"/>
          </rPr>
          <t xml:space="preserve">
Less 30% in Tuition fee for Oct/20.</t>
        </r>
      </text>
    </comment>
    <comment ref="U236" authorId="0">
      <text>
        <r>
          <rPr>
            <b/>
            <sz val="9"/>
            <color indexed="81"/>
            <rFont val="Tahoma"/>
            <family val="2"/>
          </rPr>
          <t>Windows User:</t>
        </r>
        <r>
          <rPr>
            <sz val="9"/>
            <color indexed="81"/>
            <rFont val="Tahoma"/>
            <family val="2"/>
          </rPr>
          <t xml:space="preserve">
27/01/21
4322
O/fee=8000
Oct to Janu/21
Paid In Janu/21</t>
        </r>
      </text>
    </comment>
    <comment ref="V236" authorId="0">
      <text>
        <r>
          <rPr>
            <b/>
            <sz val="9"/>
            <color indexed="81"/>
            <rFont val="Tahoma"/>
            <family val="2"/>
          </rPr>
          <t>Windows User:</t>
        </r>
        <r>
          <rPr>
            <sz val="9"/>
            <color indexed="81"/>
            <rFont val="Tahoma"/>
            <family val="2"/>
          </rPr>
          <t xml:space="preserve">
Less 30% in Tuition fee for Oct/20.</t>
        </r>
      </text>
    </comment>
    <comment ref="W236" authorId="0">
      <text>
        <r>
          <rPr>
            <b/>
            <sz val="9"/>
            <color indexed="81"/>
            <rFont val="Tahoma"/>
            <family val="2"/>
          </rPr>
          <t>Windows User:</t>
        </r>
        <r>
          <rPr>
            <sz val="9"/>
            <color indexed="81"/>
            <rFont val="Tahoma"/>
            <family val="2"/>
          </rPr>
          <t xml:space="preserve">
27/01/21
4322
O/fee=8000
Oct to Janu/21
Paid In Janu/21</t>
        </r>
      </text>
    </comment>
    <comment ref="Y236" authorId="0">
      <text>
        <r>
          <rPr>
            <b/>
            <sz val="9"/>
            <color indexed="81"/>
            <rFont val="Tahoma"/>
            <family val="2"/>
          </rPr>
          <t>Windows User:</t>
        </r>
        <r>
          <rPr>
            <sz val="9"/>
            <color indexed="81"/>
            <rFont val="Tahoma"/>
            <family val="2"/>
          </rPr>
          <t xml:space="preserve">
27/01/21
4322
O/fee=8000
Oct to Janu/21
Paid In Janu/21</t>
        </r>
      </text>
    </comment>
    <comment ref="AA236" authorId="0">
      <text>
        <r>
          <rPr>
            <b/>
            <sz val="9"/>
            <color indexed="81"/>
            <rFont val="Tahoma"/>
            <family val="2"/>
          </rPr>
          <t>Windows User:</t>
        </r>
        <r>
          <rPr>
            <sz val="9"/>
            <color indexed="81"/>
            <rFont val="Tahoma"/>
            <family val="2"/>
          </rPr>
          <t xml:space="preserve">
27/01/21
4322
O/fee=8000
Oct to Janu/21
Paid In Janu/21</t>
        </r>
      </text>
    </comment>
    <comment ref="AK236" authorId="0">
      <text>
        <r>
          <rPr>
            <b/>
            <sz val="9"/>
            <color indexed="81"/>
            <rFont val="Tahoma"/>
            <family val="2"/>
          </rPr>
          <t>Windows User:</t>
        </r>
        <r>
          <rPr>
            <sz val="9"/>
            <color indexed="81"/>
            <rFont val="Tahoma"/>
            <family val="2"/>
          </rPr>
          <t xml:space="preserve">
05/06/21
4323
</t>
        </r>
      </text>
    </comment>
    <comment ref="K237" authorId="0">
      <text>
        <r>
          <rPr>
            <b/>
            <sz val="9"/>
            <color indexed="81"/>
            <rFont val="Tahoma"/>
            <family val="2"/>
          </rPr>
          <t>Windows User:</t>
        </r>
        <r>
          <rPr>
            <sz val="9"/>
            <color indexed="81"/>
            <rFont val="Tahoma"/>
            <family val="2"/>
          </rPr>
          <t xml:space="preserve">
16/09/2020
7,500/-</t>
        </r>
      </text>
    </comment>
    <comment ref="M237" authorId="0">
      <text>
        <r>
          <rPr>
            <b/>
            <sz val="9"/>
            <color indexed="81"/>
            <rFont val="Tahoma"/>
            <family val="2"/>
          </rPr>
          <t>Windows User:</t>
        </r>
        <r>
          <rPr>
            <sz val="9"/>
            <color indexed="81"/>
            <rFont val="Tahoma"/>
            <family val="2"/>
          </rPr>
          <t xml:space="preserve">
16/09/2020
7,500/-</t>
        </r>
      </text>
    </comment>
    <comment ref="O237" authorId="0">
      <text>
        <r>
          <rPr>
            <b/>
            <sz val="9"/>
            <color indexed="81"/>
            <rFont val="Tahoma"/>
            <family val="2"/>
          </rPr>
          <t>Windows User:</t>
        </r>
        <r>
          <rPr>
            <sz val="9"/>
            <color indexed="81"/>
            <rFont val="Tahoma"/>
            <family val="2"/>
          </rPr>
          <t xml:space="preserve">
16/09/2020
7,500/-</t>
        </r>
      </text>
    </comment>
    <comment ref="Q237" authorId="0">
      <text>
        <r>
          <rPr>
            <b/>
            <sz val="9"/>
            <color indexed="81"/>
            <rFont val="Tahoma"/>
            <family val="2"/>
          </rPr>
          <t>Windows User:</t>
        </r>
        <r>
          <rPr>
            <sz val="9"/>
            <color indexed="81"/>
            <rFont val="Tahoma"/>
            <family val="2"/>
          </rPr>
          <t xml:space="preserve">
18.10.2020
4539
Others fee=8,000/-</t>
        </r>
      </text>
    </comment>
    <comment ref="T237" authorId="0">
      <text>
        <r>
          <rPr>
            <b/>
            <sz val="9"/>
            <color indexed="81"/>
            <rFont val="Tahoma"/>
            <family val="2"/>
          </rPr>
          <t>Windows User:</t>
        </r>
        <r>
          <rPr>
            <sz val="9"/>
            <color indexed="81"/>
            <rFont val="Tahoma"/>
            <family val="2"/>
          </rPr>
          <t xml:space="preserve">
Less 30% in Tuition fee for Oct/20.</t>
        </r>
      </text>
    </comment>
    <comment ref="U237" authorId="0">
      <text>
        <r>
          <rPr>
            <b/>
            <sz val="9"/>
            <color indexed="81"/>
            <rFont val="Tahoma"/>
            <family val="2"/>
          </rPr>
          <t>Windows User:</t>
        </r>
        <r>
          <rPr>
            <sz val="9"/>
            <color indexed="81"/>
            <rFont val="Tahoma"/>
            <family val="2"/>
          </rPr>
          <t xml:space="preserve">
11.10.2020
4538
Oct/20 (Less=30%)
Others fee due by P.sir
18.10.2020
4539
Others fee=8,000/-</t>
        </r>
      </text>
    </comment>
    <comment ref="V237" authorId="0">
      <text>
        <r>
          <rPr>
            <b/>
            <sz val="9"/>
            <color indexed="81"/>
            <rFont val="Tahoma"/>
            <family val="2"/>
          </rPr>
          <t>Windows User:</t>
        </r>
        <r>
          <rPr>
            <sz val="9"/>
            <color indexed="81"/>
            <rFont val="Tahoma"/>
            <family val="2"/>
          </rPr>
          <t xml:space="preserve">
Less 30% in Tuition fee for Oct/20.</t>
        </r>
      </text>
    </comment>
    <comment ref="W237" authorId="0">
      <text>
        <r>
          <rPr>
            <b/>
            <sz val="9"/>
            <color indexed="81"/>
            <rFont val="Tahoma"/>
            <family val="2"/>
          </rPr>
          <t>Windows User:</t>
        </r>
        <r>
          <rPr>
            <sz val="9"/>
            <color indexed="81"/>
            <rFont val="Tahoma"/>
            <family val="2"/>
          </rPr>
          <t xml:space="preserve">
09/11/2020
4540
</t>
        </r>
      </text>
    </comment>
    <comment ref="Y237" authorId="0">
      <text>
        <r>
          <rPr>
            <b/>
            <sz val="9"/>
            <color indexed="81"/>
            <rFont val="Tahoma"/>
            <family val="2"/>
          </rPr>
          <t>Windows User:</t>
        </r>
        <r>
          <rPr>
            <sz val="9"/>
            <color indexed="81"/>
            <rFont val="Tahoma"/>
            <family val="2"/>
          </rPr>
          <t xml:space="preserve">
09/12/2020
4541
</t>
        </r>
      </text>
    </comment>
    <comment ref="AA237" authorId="0">
      <text>
        <r>
          <rPr>
            <b/>
            <sz val="9"/>
            <color indexed="81"/>
            <rFont val="Tahoma"/>
            <family val="2"/>
          </rPr>
          <t>Windows User:</t>
        </r>
        <r>
          <rPr>
            <sz val="9"/>
            <color indexed="81"/>
            <rFont val="Tahoma"/>
            <family val="2"/>
          </rPr>
          <t xml:space="preserve">
09/01/21
46542
</t>
        </r>
      </text>
    </comment>
    <comment ref="AC237" authorId="0">
      <text>
        <r>
          <rPr>
            <b/>
            <sz val="9"/>
            <color indexed="81"/>
            <rFont val="Tahoma"/>
            <family val="2"/>
          </rPr>
          <t>Windows User:</t>
        </r>
        <r>
          <rPr>
            <sz val="9"/>
            <color indexed="81"/>
            <rFont val="Tahoma"/>
            <family val="2"/>
          </rPr>
          <t xml:space="preserve">
09/02/21
4543</t>
        </r>
      </text>
    </comment>
    <comment ref="AE237" authorId="0">
      <text>
        <r>
          <rPr>
            <b/>
            <sz val="9"/>
            <color indexed="81"/>
            <rFont val="Tahoma"/>
            <family val="2"/>
          </rPr>
          <t>Windows User:</t>
        </r>
        <r>
          <rPr>
            <sz val="9"/>
            <color indexed="81"/>
            <rFont val="Tahoma"/>
            <family val="2"/>
          </rPr>
          <t xml:space="preserve">
09/03/21
4544</t>
        </r>
      </text>
    </comment>
    <comment ref="AK237" authorId="0">
      <text>
        <r>
          <rPr>
            <b/>
            <sz val="9"/>
            <color indexed="81"/>
            <rFont val="Tahoma"/>
            <family val="2"/>
          </rPr>
          <t>Windows User:</t>
        </r>
        <r>
          <rPr>
            <sz val="9"/>
            <color indexed="81"/>
            <rFont val="Tahoma"/>
            <family val="2"/>
          </rPr>
          <t xml:space="preserve">
07/06/21
4545/46/47
</t>
        </r>
      </text>
    </comment>
    <comment ref="K238" authorId="0">
      <text>
        <r>
          <rPr>
            <b/>
            <sz val="9"/>
            <color indexed="81"/>
            <rFont val="Tahoma"/>
            <family val="2"/>
          </rPr>
          <t>Windows User:</t>
        </r>
        <r>
          <rPr>
            <sz val="9"/>
            <color indexed="81"/>
            <rFont val="Tahoma"/>
            <family val="2"/>
          </rPr>
          <t xml:space="preserve">
16/09/2020
7,500/-</t>
        </r>
      </text>
    </comment>
    <comment ref="M238" authorId="0">
      <text>
        <r>
          <rPr>
            <b/>
            <sz val="9"/>
            <color indexed="81"/>
            <rFont val="Tahoma"/>
            <family val="2"/>
          </rPr>
          <t>Windows User:</t>
        </r>
        <r>
          <rPr>
            <sz val="9"/>
            <color indexed="81"/>
            <rFont val="Tahoma"/>
            <family val="2"/>
          </rPr>
          <t xml:space="preserve">
16/09/2020
7,500/-</t>
        </r>
      </text>
    </comment>
    <comment ref="O238" authorId="0">
      <text>
        <r>
          <rPr>
            <b/>
            <sz val="9"/>
            <color indexed="81"/>
            <rFont val="Tahoma"/>
            <family val="2"/>
          </rPr>
          <t>Windows User:</t>
        </r>
        <r>
          <rPr>
            <sz val="9"/>
            <color indexed="81"/>
            <rFont val="Tahoma"/>
            <family val="2"/>
          </rPr>
          <t xml:space="preserve">
16/09/2020
7,500/-</t>
        </r>
      </text>
    </comment>
    <comment ref="Q238" authorId="0">
      <text>
        <r>
          <rPr>
            <b/>
            <sz val="9"/>
            <color indexed="81"/>
            <rFont val="Tahoma"/>
            <family val="2"/>
          </rPr>
          <t>Windows User:</t>
        </r>
        <r>
          <rPr>
            <sz val="9"/>
            <color indexed="81"/>
            <rFont val="Tahoma"/>
            <family val="2"/>
          </rPr>
          <t xml:space="preserve">
30/01/21
3842
O/fee=8000
Nov to Janu/21
Paid in Janu/21</t>
        </r>
      </text>
    </comment>
    <comment ref="T238" authorId="0">
      <text>
        <r>
          <rPr>
            <b/>
            <sz val="9"/>
            <color indexed="81"/>
            <rFont val="Tahoma"/>
            <family val="2"/>
          </rPr>
          <t>Windows User:</t>
        </r>
        <r>
          <rPr>
            <sz val="9"/>
            <color indexed="81"/>
            <rFont val="Tahoma"/>
            <family val="2"/>
          </rPr>
          <t xml:space="preserve">
Less 30% in Tuition fee for Oct/20.</t>
        </r>
      </text>
    </comment>
    <comment ref="U238" authorId="0">
      <text>
        <r>
          <rPr>
            <b/>
            <sz val="9"/>
            <color indexed="81"/>
            <rFont val="Tahoma"/>
            <family val="2"/>
          </rPr>
          <t>Windows User:</t>
        </r>
        <r>
          <rPr>
            <sz val="9"/>
            <color indexed="81"/>
            <rFont val="Tahoma"/>
            <family val="2"/>
          </rPr>
          <t xml:space="preserve">
30/01/21
3842
O/fee=8000
Nov to Janu/21
Paid in Janu/21</t>
        </r>
      </text>
    </comment>
    <comment ref="V238" authorId="0">
      <text>
        <r>
          <rPr>
            <b/>
            <sz val="9"/>
            <color indexed="81"/>
            <rFont val="Tahoma"/>
            <family val="2"/>
          </rPr>
          <t>Windows User:</t>
        </r>
        <r>
          <rPr>
            <sz val="9"/>
            <color indexed="81"/>
            <rFont val="Tahoma"/>
            <family val="2"/>
          </rPr>
          <t xml:space="preserve">
Less 30% in Tuition fee for Oct/20.</t>
        </r>
      </text>
    </comment>
    <comment ref="W238" authorId="0">
      <text>
        <r>
          <rPr>
            <b/>
            <sz val="9"/>
            <color indexed="81"/>
            <rFont val="Tahoma"/>
            <family val="2"/>
          </rPr>
          <t>Windows User:</t>
        </r>
        <r>
          <rPr>
            <sz val="9"/>
            <color indexed="81"/>
            <rFont val="Tahoma"/>
            <family val="2"/>
          </rPr>
          <t xml:space="preserve">
30/01/21
3842
O/fee=8000
Nov to Janu/21
Paid in Janu/21</t>
        </r>
      </text>
    </comment>
    <comment ref="Y238" authorId="0">
      <text>
        <r>
          <rPr>
            <b/>
            <sz val="9"/>
            <color indexed="81"/>
            <rFont val="Tahoma"/>
            <family val="2"/>
          </rPr>
          <t>Windows User:</t>
        </r>
        <r>
          <rPr>
            <sz val="9"/>
            <color indexed="81"/>
            <rFont val="Tahoma"/>
            <family val="2"/>
          </rPr>
          <t xml:space="preserve">
30/01/21
3842
O/fee=8000
Nov to Janu/21
Paid in Janu/21</t>
        </r>
      </text>
    </comment>
    <comment ref="AA238" authorId="0">
      <text>
        <r>
          <rPr>
            <b/>
            <sz val="9"/>
            <color indexed="81"/>
            <rFont val="Tahoma"/>
            <family val="2"/>
          </rPr>
          <t>Windows User:</t>
        </r>
        <r>
          <rPr>
            <sz val="9"/>
            <color indexed="81"/>
            <rFont val="Tahoma"/>
            <family val="2"/>
          </rPr>
          <t xml:space="preserve">
30/01/21
3842/3843
O/fee=8000
Nov to Janu/21
Paid in Janu/21</t>
        </r>
      </text>
    </comment>
    <comment ref="K239" authorId="0">
      <text>
        <r>
          <rPr>
            <b/>
            <sz val="9"/>
            <color indexed="81"/>
            <rFont val="Tahoma"/>
            <family val="2"/>
          </rPr>
          <t>Windows User:</t>
        </r>
        <r>
          <rPr>
            <sz val="9"/>
            <color indexed="81"/>
            <rFont val="Tahoma"/>
            <family val="2"/>
          </rPr>
          <t xml:space="preserve">
16/09/2020
2,500/-</t>
        </r>
      </text>
    </comment>
    <comment ref="M239" authorId="0">
      <text>
        <r>
          <rPr>
            <b/>
            <sz val="9"/>
            <color indexed="81"/>
            <rFont val="Tahoma"/>
            <family val="2"/>
          </rPr>
          <t>Windows User:</t>
        </r>
        <r>
          <rPr>
            <sz val="9"/>
            <color indexed="81"/>
            <rFont val="Tahoma"/>
            <family val="2"/>
          </rPr>
          <t xml:space="preserve">
16/09/2020
2,500/-</t>
        </r>
      </text>
    </comment>
    <comment ref="O239" authorId="0">
      <text>
        <r>
          <rPr>
            <b/>
            <sz val="9"/>
            <color indexed="81"/>
            <rFont val="Tahoma"/>
            <family val="2"/>
          </rPr>
          <t>Windows User:</t>
        </r>
        <r>
          <rPr>
            <sz val="9"/>
            <color indexed="81"/>
            <rFont val="Tahoma"/>
            <family val="2"/>
          </rPr>
          <t xml:space="preserve">
06/12/2020
3723
17,620/-
O/fee With
S/c With
Oct /20
Paid in Dec/20</t>
        </r>
      </text>
    </comment>
    <comment ref="Q239" authorId="0">
      <text>
        <r>
          <rPr>
            <b/>
            <sz val="9"/>
            <color indexed="81"/>
            <rFont val="Tahoma"/>
            <family val="2"/>
          </rPr>
          <t>Windows User:</t>
        </r>
        <r>
          <rPr>
            <sz val="9"/>
            <color indexed="81"/>
            <rFont val="Tahoma"/>
            <family val="2"/>
          </rPr>
          <t xml:space="preserve">
06/12/2020
3723
17,620/-
O/fee With
S/c With
Oct /20
Paid in Dec/20</t>
        </r>
      </text>
    </comment>
    <comment ref="T239" authorId="0">
      <text>
        <r>
          <rPr>
            <b/>
            <sz val="9"/>
            <color indexed="81"/>
            <rFont val="Tahoma"/>
            <family val="2"/>
          </rPr>
          <t>Windows User:</t>
        </r>
        <r>
          <rPr>
            <sz val="9"/>
            <color indexed="81"/>
            <rFont val="Tahoma"/>
            <family val="2"/>
          </rPr>
          <t xml:space="preserve">
Less 30% in Tuition fee for Oct/20.</t>
        </r>
      </text>
    </comment>
    <comment ref="U239" authorId="0">
      <text>
        <r>
          <rPr>
            <b/>
            <sz val="9"/>
            <color indexed="81"/>
            <rFont val="Tahoma"/>
            <family val="2"/>
          </rPr>
          <t>Windows User:</t>
        </r>
        <r>
          <rPr>
            <sz val="9"/>
            <color indexed="81"/>
            <rFont val="Tahoma"/>
            <family val="2"/>
          </rPr>
          <t xml:space="preserve">
06/12/2020
3723
17,620/-
O/fee With
S/c With
Oct /20
Paid in Dec/20</t>
        </r>
      </text>
    </comment>
    <comment ref="V239" authorId="0">
      <text>
        <r>
          <rPr>
            <b/>
            <sz val="9"/>
            <color indexed="81"/>
            <rFont val="Tahoma"/>
            <family val="2"/>
          </rPr>
          <t>Windows User:</t>
        </r>
        <r>
          <rPr>
            <sz val="9"/>
            <color indexed="81"/>
            <rFont val="Tahoma"/>
            <family val="2"/>
          </rPr>
          <t xml:space="preserve">
Less 30% in Tuition fee for Oct/20.</t>
        </r>
      </text>
    </comment>
    <comment ref="W239" authorId="0">
      <text>
        <r>
          <rPr>
            <b/>
            <sz val="9"/>
            <color indexed="81"/>
            <rFont val="Tahoma"/>
            <family val="2"/>
          </rPr>
          <t>Windows User:</t>
        </r>
        <r>
          <rPr>
            <sz val="9"/>
            <color indexed="81"/>
            <rFont val="Tahoma"/>
            <family val="2"/>
          </rPr>
          <t xml:space="preserve">
24/01/2021
3722
Nov to Janu/21
Paid in Janu/21</t>
        </r>
      </text>
    </comment>
    <comment ref="Y239" authorId="0">
      <text>
        <r>
          <rPr>
            <b/>
            <sz val="9"/>
            <color indexed="81"/>
            <rFont val="Tahoma"/>
            <family val="2"/>
          </rPr>
          <t>Windows User:</t>
        </r>
        <r>
          <rPr>
            <sz val="9"/>
            <color indexed="81"/>
            <rFont val="Tahoma"/>
            <family val="2"/>
          </rPr>
          <t xml:space="preserve">
06/12/2020
3723
O/fee With
S/c With
Oct /20
24/01/2021
3722
Nov to Janu/21
Paid in Janu/21</t>
        </r>
      </text>
    </comment>
    <comment ref="AA239" authorId="0">
      <text>
        <r>
          <rPr>
            <b/>
            <sz val="9"/>
            <color indexed="81"/>
            <rFont val="Tahoma"/>
            <family val="2"/>
          </rPr>
          <t>Windows User:</t>
        </r>
        <r>
          <rPr>
            <sz val="9"/>
            <color indexed="81"/>
            <rFont val="Tahoma"/>
            <family val="2"/>
          </rPr>
          <t xml:space="preserve">
24/01/2021
3722
Nov to Janu/21
Paid in Janu/21</t>
        </r>
      </text>
    </comment>
    <comment ref="K240" authorId="0">
      <text>
        <r>
          <rPr>
            <b/>
            <sz val="9"/>
            <color indexed="81"/>
            <rFont val="Tahoma"/>
            <family val="2"/>
          </rPr>
          <t>Windows User:</t>
        </r>
        <r>
          <rPr>
            <sz val="9"/>
            <color indexed="81"/>
            <rFont val="Tahoma"/>
            <family val="2"/>
          </rPr>
          <t xml:space="preserve">
16/09/2020
7,500/-</t>
        </r>
      </text>
    </comment>
    <comment ref="M240" authorId="0">
      <text>
        <r>
          <rPr>
            <b/>
            <sz val="9"/>
            <color indexed="81"/>
            <rFont val="Tahoma"/>
            <family val="2"/>
          </rPr>
          <t>Windows User:</t>
        </r>
        <r>
          <rPr>
            <sz val="9"/>
            <color indexed="81"/>
            <rFont val="Tahoma"/>
            <family val="2"/>
          </rPr>
          <t xml:space="preserve">
16/09/2020
7,500/-</t>
        </r>
      </text>
    </comment>
    <comment ref="O240" authorId="0">
      <text>
        <r>
          <rPr>
            <b/>
            <sz val="9"/>
            <color indexed="81"/>
            <rFont val="Tahoma"/>
            <family val="2"/>
          </rPr>
          <t>Windows User:</t>
        </r>
        <r>
          <rPr>
            <sz val="9"/>
            <color indexed="81"/>
            <rFont val="Tahoma"/>
            <family val="2"/>
          </rPr>
          <t xml:space="preserve">
16/09/2020
7,500/-</t>
        </r>
      </text>
    </comment>
    <comment ref="Q240" authorId="0">
      <text>
        <r>
          <rPr>
            <b/>
            <sz val="9"/>
            <color indexed="81"/>
            <rFont val="Tahoma"/>
            <family val="2"/>
          </rPr>
          <t xml:space="preserve">Windows User:
</t>
        </r>
        <r>
          <rPr>
            <sz val="9"/>
            <color indexed="81"/>
            <rFont val="Tahoma"/>
            <family val="2"/>
          </rPr>
          <t>27/01/21
5042
O/fee=4760 Due=340
Oct + Nov/20
Paid in janu/21</t>
        </r>
      </text>
    </comment>
    <comment ref="T240" authorId="0">
      <text>
        <r>
          <rPr>
            <b/>
            <sz val="9"/>
            <color indexed="81"/>
            <rFont val="Tahoma"/>
            <family val="2"/>
          </rPr>
          <t>Windows User:</t>
        </r>
        <r>
          <rPr>
            <sz val="9"/>
            <color indexed="81"/>
            <rFont val="Tahoma"/>
            <family val="2"/>
          </rPr>
          <t xml:space="preserve">
Less 30% in Tuition fee for Oct/20.</t>
        </r>
      </text>
    </comment>
    <comment ref="U240" authorId="0">
      <text>
        <r>
          <rPr>
            <b/>
            <sz val="9"/>
            <color indexed="81"/>
            <rFont val="Tahoma"/>
            <family val="2"/>
          </rPr>
          <t xml:space="preserve">Windows User:
</t>
        </r>
        <r>
          <rPr>
            <sz val="9"/>
            <color indexed="81"/>
            <rFont val="Tahoma"/>
            <family val="2"/>
          </rPr>
          <t>27/01/21
5042
O/fee=4760 Due=340
Oct + Nov/20
Paid in janu/21</t>
        </r>
      </text>
    </comment>
    <comment ref="V240" authorId="0">
      <text>
        <r>
          <rPr>
            <b/>
            <sz val="9"/>
            <color indexed="81"/>
            <rFont val="Tahoma"/>
            <family val="2"/>
          </rPr>
          <t>Windows User:</t>
        </r>
        <r>
          <rPr>
            <sz val="9"/>
            <color indexed="81"/>
            <rFont val="Tahoma"/>
            <family val="2"/>
          </rPr>
          <t xml:space="preserve">
Less 30% in Tuition fee for Oct/20.</t>
        </r>
      </text>
    </comment>
    <comment ref="W240" authorId="0">
      <text>
        <r>
          <rPr>
            <b/>
            <sz val="9"/>
            <color indexed="81"/>
            <rFont val="Tahoma"/>
            <family val="2"/>
          </rPr>
          <t xml:space="preserve">Windows User:
</t>
        </r>
        <r>
          <rPr>
            <sz val="9"/>
            <color indexed="81"/>
            <rFont val="Tahoma"/>
            <family val="2"/>
          </rPr>
          <t>27/01/21
5042
O/fee=4760 Due=340
Oct + Nov/20
Paid in janu/21</t>
        </r>
      </text>
    </comment>
    <comment ref="AA240" authorId="0">
      <text>
        <r>
          <rPr>
            <b/>
            <sz val="9"/>
            <color indexed="81"/>
            <rFont val="Tahoma"/>
            <family val="2"/>
          </rPr>
          <t xml:space="preserve">Windows User:
</t>
        </r>
        <r>
          <rPr>
            <sz val="9"/>
            <color indexed="81"/>
            <rFont val="Tahoma"/>
            <family val="2"/>
          </rPr>
          <t>27/01/21
5042
O/fee=4760 Due=3420
Oct + Nov/20
Paid in janu/21</t>
        </r>
      </text>
    </comment>
    <comment ref="AK240" authorId="0">
      <text>
        <r>
          <rPr>
            <b/>
            <sz val="9"/>
            <color indexed="81"/>
            <rFont val="Tahoma"/>
            <family val="2"/>
          </rPr>
          <t>Windows User:</t>
        </r>
        <r>
          <rPr>
            <sz val="9"/>
            <color indexed="81"/>
            <rFont val="Tahoma"/>
            <family val="2"/>
          </rPr>
          <t xml:space="preserve">
06/06/21
5043
O/fee=3240
Dec/20 t+Janu/21
Feb=1380 Due=3240</t>
        </r>
      </text>
    </comment>
    <comment ref="K241" authorId="0">
      <text>
        <r>
          <rPr>
            <b/>
            <sz val="9"/>
            <color indexed="81"/>
            <rFont val="Tahoma"/>
            <family val="2"/>
          </rPr>
          <t>Windows User:</t>
        </r>
        <r>
          <rPr>
            <sz val="9"/>
            <color indexed="81"/>
            <rFont val="Tahoma"/>
            <family val="2"/>
          </rPr>
          <t xml:space="preserve">
16/09/2020
7,500/-</t>
        </r>
      </text>
    </comment>
    <comment ref="M241" authorId="0">
      <text>
        <r>
          <rPr>
            <b/>
            <sz val="9"/>
            <color indexed="81"/>
            <rFont val="Tahoma"/>
            <family val="2"/>
          </rPr>
          <t>Windows User:</t>
        </r>
        <r>
          <rPr>
            <sz val="9"/>
            <color indexed="81"/>
            <rFont val="Tahoma"/>
            <family val="2"/>
          </rPr>
          <t xml:space="preserve">
16/09/2020
7,500/-</t>
        </r>
      </text>
    </comment>
    <comment ref="O241" authorId="0">
      <text>
        <r>
          <rPr>
            <b/>
            <sz val="9"/>
            <color indexed="81"/>
            <rFont val="Tahoma"/>
            <family val="2"/>
          </rPr>
          <t>Windows User:</t>
        </r>
        <r>
          <rPr>
            <sz val="9"/>
            <color indexed="81"/>
            <rFont val="Tahoma"/>
            <family val="2"/>
          </rPr>
          <t xml:space="preserve">
16/09/2020
7,500/-</t>
        </r>
      </text>
    </comment>
    <comment ref="T241" authorId="0">
      <text>
        <r>
          <rPr>
            <b/>
            <sz val="9"/>
            <color indexed="81"/>
            <rFont val="Tahoma"/>
            <family val="2"/>
          </rPr>
          <t>Windows User:</t>
        </r>
        <r>
          <rPr>
            <sz val="9"/>
            <color indexed="81"/>
            <rFont val="Tahoma"/>
            <family val="2"/>
          </rPr>
          <t xml:space="preserve">
Less 30% in Tuition fee for Oct/20.</t>
        </r>
      </text>
    </comment>
    <comment ref="U241" authorId="0">
      <text>
        <r>
          <rPr>
            <b/>
            <sz val="9"/>
            <color indexed="81"/>
            <rFont val="Tahoma"/>
            <family val="2"/>
          </rPr>
          <t>Windows User:</t>
        </r>
        <r>
          <rPr>
            <sz val="9"/>
            <color indexed="81"/>
            <rFont val="Tahoma"/>
            <family val="2"/>
          </rPr>
          <t xml:space="preserve">
11.10.2020
5066
Oct/20 (Less=30%)
Others fee due by P.sir</t>
        </r>
      </text>
    </comment>
    <comment ref="V241" authorId="0">
      <text>
        <r>
          <rPr>
            <b/>
            <sz val="9"/>
            <color indexed="81"/>
            <rFont val="Tahoma"/>
            <family val="2"/>
          </rPr>
          <t>Windows User:</t>
        </r>
        <r>
          <rPr>
            <sz val="9"/>
            <color indexed="81"/>
            <rFont val="Tahoma"/>
            <family val="2"/>
          </rPr>
          <t xml:space="preserve">
Less 30% in Tuition fee for Oct/20.</t>
        </r>
      </text>
    </comment>
    <comment ref="W241" authorId="0">
      <text>
        <r>
          <rPr>
            <b/>
            <sz val="9"/>
            <color indexed="81"/>
            <rFont val="Tahoma"/>
            <family val="2"/>
          </rPr>
          <t>Windows User:</t>
        </r>
        <r>
          <rPr>
            <sz val="9"/>
            <color indexed="81"/>
            <rFont val="Tahoma"/>
            <family val="2"/>
          </rPr>
          <t xml:space="preserve">
27/01/21
5067
Nov + Dec/20
Paid in Janu/21</t>
        </r>
      </text>
    </comment>
    <comment ref="Y241" authorId="0">
      <text>
        <r>
          <rPr>
            <b/>
            <sz val="9"/>
            <color indexed="81"/>
            <rFont val="Tahoma"/>
            <family val="2"/>
          </rPr>
          <t>Windows User:</t>
        </r>
        <r>
          <rPr>
            <sz val="9"/>
            <color indexed="81"/>
            <rFont val="Tahoma"/>
            <family val="2"/>
          </rPr>
          <t xml:space="preserve">
27/01/21
5067
Nov + Dec/20
Paid in Janu/21</t>
        </r>
      </text>
    </comment>
    <comment ref="AA241" authorId="0">
      <text>
        <r>
          <rPr>
            <b/>
            <sz val="9"/>
            <color indexed="81"/>
            <rFont val="Tahoma"/>
            <family val="2"/>
          </rPr>
          <t>Windows User:</t>
        </r>
        <r>
          <rPr>
            <sz val="9"/>
            <color indexed="81"/>
            <rFont val="Tahoma"/>
            <family val="2"/>
          </rPr>
          <t xml:space="preserve">
27/01/21
5067
Nov + Dec/20
Paid in Janu/21</t>
        </r>
      </text>
    </comment>
    <comment ref="AC241" authorId="0">
      <text>
        <r>
          <rPr>
            <b/>
            <sz val="9"/>
            <color indexed="81"/>
            <rFont val="Tahoma"/>
            <family val="2"/>
          </rPr>
          <t>Windows User:</t>
        </r>
        <r>
          <rPr>
            <sz val="9"/>
            <color indexed="81"/>
            <rFont val="Tahoma"/>
            <family val="2"/>
          </rPr>
          <t xml:space="preserve">
10/02/21
5068</t>
        </r>
      </text>
    </comment>
    <comment ref="AI241" authorId="0">
      <text>
        <r>
          <rPr>
            <b/>
            <sz val="9"/>
            <color indexed="81"/>
            <rFont val="Tahoma"/>
            <family val="2"/>
          </rPr>
          <t>Windows User:</t>
        </r>
        <r>
          <rPr>
            <sz val="9"/>
            <color indexed="81"/>
            <rFont val="Tahoma"/>
            <family val="2"/>
          </rPr>
          <t xml:space="preserve">
02/05/21
5069
Feb + March/21</t>
        </r>
      </text>
    </comment>
    <comment ref="AK241" authorId="0">
      <text>
        <r>
          <rPr>
            <b/>
            <sz val="9"/>
            <color indexed="81"/>
            <rFont val="Tahoma"/>
            <family val="2"/>
          </rPr>
          <t>Windows User:</t>
        </r>
        <r>
          <rPr>
            <sz val="9"/>
            <color indexed="81"/>
            <rFont val="Tahoma"/>
            <family val="2"/>
          </rPr>
          <t xml:space="preserve">
06/06/21
5070
April + May/21</t>
        </r>
      </text>
    </comment>
    <comment ref="G242" authorId="0">
      <text>
        <r>
          <rPr>
            <b/>
            <sz val="9"/>
            <color indexed="81"/>
            <rFont val="Tahoma"/>
            <family val="2"/>
          </rPr>
          <t>Windows User:</t>
        </r>
        <r>
          <rPr>
            <sz val="9"/>
            <color indexed="81"/>
            <rFont val="Tahoma"/>
            <family val="2"/>
          </rPr>
          <t xml:space="preserve">
Less-3,300/-</t>
        </r>
      </text>
    </comment>
    <comment ref="K242" authorId="0">
      <text>
        <r>
          <rPr>
            <b/>
            <sz val="9"/>
            <color indexed="81"/>
            <rFont val="Tahoma"/>
            <family val="2"/>
          </rPr>
          <t>Windows User:</t>
        </r>
        <r>
          <rPr>
            <sz val="9"/>
            <color indexed="81"/>
            <rFont val="Tahoma"/>
            <family val="2"/>
          </rPr>
          <t xml:space="preserve">
17/09/2020
7,500/-</t>
        </r>
      </text>
    </comment>
    <comment ref="M242" authorId="0">
      <text>
        <r>
          <rPr>
            <b/>
            <sz val="9"/>
            <color indexed="81"/>
            <rFont val="Tahoma"/>
            <family val="2"/>
          </rPr>
          <t>Windows User:</t>
        </r>
        <r>
          <rPr>
            <sz val="9"/>
            <color indexed="81"/>
            <rFont val="Tahoma"/>
            <family val="2"/>
          </rPr>
          <t xml:space="preserve">
17/09/2020
7,500/-</t>
        </r>
      </text>
    </comment>
    <comment ref="O242" authorId="0">
      <text>
        <r>
          <rPr>
            <b/>
            <sz val="9"/>
            <color indexed="81"/>
            <rFont val="Tahoma"/>
            <family val="2"/>
          </rPr>
          <t>Windows User:</t>
        </r>
        <r>
          <rPr>
            <sz val="9"/>
            <color indexed="81"/>
            <rFont val="Tahoma"/>
            <family val="2"/>
          </rPr>
          <t xml:space="preserve">
17/09/2020
7,500/-</t>
        </r>
      </text>
    </comment>
    <comment ref="T242" authorId="0">
      <text>
        <r>
          <rPr>
            <b/>
            <sz val="9"/>
            <color indexed="81"/>
            <rFont val="Tahoma"/>
            <family val="2"/>
          </rPr>
          <t>Windows User:</t>
        </r>
        <r>
          <rPr>
            <sz val="9"/>
            <color indexed="81"/>
            <rFont val="Tahoma"/>
            <family val="2"/>
          </rPr>
          <t xml:space="preserve">
Less 30% in Tuition fee for Oct/20.</t>
        </r>
      </text>
    </comment>
    <comment ref="U242" authorId="0">
      <text>
        <r>
          <rPr>
            <b/>
            <sz val="9"/>
            <color indexed="81"/>
            <rFont val="Tahoma"/>
            <family val="2"/>
          </rPr>
          <t>Windows User:</t>
        </r>
        <r>
          <rPr>
            <sz val="9"/>
            <color indexed="81"/>
            <rFont val="Tahoma"/>
            <family val="2"/>
          </rPr>
          <t xml:space="preserve">
20/01/2021
4442
Oct + Nov/20
Paid in Janu/21</t>
        </r>
      </text>
    </comment>
    <comment ref="V242" authorId="0">
      <text>
        <r>
          <rPr>
            <b/>
            <sz val="9"/>
            <color indexed="81"/>
            <rFont val="Tahoma"/>
            <family val="2"/>
          </rPr>
          <t>Windows User:</t>
        </r>
        <r>
          <rPr>
            <sz val="9"/>
            <color indexed="81"/>
            <rFont val="Tahoma"/>
            <family val="2"/>
          </rPr>
          <t xml:space="preserve">
Less 30% in Tuition fee for Oct/20.</t>
        </r>
      </text>
    </comment>
    <comment ref="W242" authorId="0">
      <text>
        <r>
          <rPr>
            <b/>
            <sz val="9"/>
            <color indexed="81"/>
            <rFont val="Tahoma"/>
            <family val="2"/>
          </rPr>
          <t>Windows User:</t>
        </r>
        <r>
          <rPr>
            <sz val="9"/>
            <color indexed="81"/>
            <rFont val="Tahoma"/>
            <family val="2"/>
          </rPr>
          <t xml:space="preserve">
20/01/2021
4442
Oct + Nov/20
Paid in Janu/21</t>
        </r>
      </text>
    </comment>
    <comment ref="Y242" authorId="0">
      <text>
        <r>
          <rPr>
            <b/>
            <sz val="9"/>
            <color indexed="81"/>
            <rFont val="Tahoma"/>
            <family val="2"/>
          </rPr>
          <t>Windows User:</t>
        </r>
        <r>
          <rPr>
            <sz val="9"/>
            <color indexed="81"/>
            <rFont val="Tahoma"/>
            <family val="2"/>
          </rPr>
          <t xml:space="preserve">
20/01/2021
4442
Oct + Nov/20
Paid in Janu/21
30/01/21
4444
Dec + Janu/21
Paid in janu/21</t>
        </r>
      </text>
    </comment>
    <comment ref="AA242" authorId="0">
      <text>
        <r>
          <rPr>
            <b/>
            <sz val="9"/>
            <color indexed="81"/>
            <rFont val="Tahoma"/>
            <family val="2"/>
          </rPr>
          <t>Windows User:</t>
        </r>
        <r>
          <rPr>
            <sz val="9"/>
            <color indexed="81"/>
            <rFont val="Tahoma"/>
            <family val="2"/>
          </rPr>
          <t xml:space="preserve">
20/01/2021
4442
Oct + Nov/20
Paid in Janu/21
30/01/21
4444
Dec + Janu/21
Paid in janu/21</t>
        </r>
      </text>
    </comment>
    <comment ref="AK242" authorId="0">
      <text>
        <r>
          <rPr>
            <b/>
            <sz val="9"/>
            <color indexed="81"/>
            <rFont val="Tahoma"/>
            <family val="2"/>
          </rPr>
          <t>Windows User:</t>
        </r>
        <r>
          <rPr>
            <sz val="9"/>
            <color indexed="81"/>
            <rFont val="Tahoma"/>
            <family val="2"/>
          </rPr>
          <t xml:space="preserve">
07/06/21
4445
Up to May/21</t>
        </r>
      </text>
    </comment>
    <comment ref="K243" authorId="0">
      <text>
        <r>
          <rPr>
            <b/>
            <sz val="9"/>
            <color indexed="81"/>
            <rFont val="Tahoma"/>
            <family val="2"/>
          </rPr>
          <t>Windows User:</t>
        </r>
        <r>
          <rPr>
            <sz val="9"/>
            <color indexed="81"/>
            <rFont val="Tahoma"/>
            <family val="2"/>
          </rPr>
          <t xml:space="preserve">
17/09/2020
7,500/-</t>
        </r>
      </text>
    </comment>
    <comment ref="M243" authorId="0">
      <text>
        <r>
          <rPr>
            <b/>
            <sz val="9"/>
            <color indexed="81"/>
            <rFont val="Tahoma"/>
            <family val="2"/>
          </rPr>
          <t>Windows User:</t>
        </r>
        <r>
          <rPr>
            <sz val="9"/>
            <color indexed="81"/>
            <rFont val="Tahoma"/>
            <family val="2"/>
          </rPr>
          <t xml:space="preserve">
17/09/2020
7,500/-</t>
        </r>
      </text>
    </comment>
    <comment ref="O243" authorId="0">
      <text>
        <r>
          <rPr>
            <b/>
            <sz val="9"/>
            <color indexed="81"/>
            <rFont val="Tahoma"/>
            <family val="2"/>
          </rPr>
          <t>Windows User:</t>
        </r>
        <r>
          <rPr>
            <sz val="9"/>
            <color indexed="81"/>
            <rFont val="Tahoma"/>
            <family val="2"/>
          </rPr>
          <t xml:space="preserve">
17/09/2020
7,500/-</t>
        </r>
      </text>
    </comment>
    <comment ref="T243" authorId="0">
      <text>
        <r>
          <rPr>
            <b/>
            <sz val="9"/>
            <color indexed="81"/>
            <rFont val="Tahoma"/>
            <family val="2"/>
          </rPr>
          <t>Windows User:</t>
        </r>
        <r>
          <rPr>
            <sz val="9"/>
            <color indexed="81"/>
            <rFont val="Tahoma"/>
            <family val="2"/>
          </rPr>
          <t xml:space="preserve">
Less 30% in Tuition fee for Oct/20.</t>
        </r>
      </text>
    </comment>
    <comment ref="V243" authorId="0">
      <text>
        <r>
          <rPr>
            <b/>
            <sz val="9"/>
            <color indexed="81"/>
            <rFont val="Tahoma"/>
            <family val="2"/>
          </rPr>
          <t>Windows User:</t>
        </r>
        <r>
          <rPr>
            <sz val="9"/>
            <color indexed="81"/>
            <rFont val="Tahoma"/>
            <family val="2"/>
          </rPr>
          <t xml:space="preserve">
Less 30% in Tuition fee for Oct/20.</t>
        </r>
      </text>
    </comment>
    <comment ref="K244" authorId="0">
      <text>
        <r>
          <rPr>
            <b/>
            <sz val="9"/>
            <color indexed="81"/>
            <rFont val="Tahoma"/>
            <family val="2"/>
          </rPr>
          <t>Windows User:</t>
        </r>
        <r>
          <rPr>
            <sz val="9"/>
            <color indexed="81"/>
            <rFont val="Tahoma"/>
            <family val="2"/>
          </rPr>
          <t xml:space="preserve">
17/09/2020
7,500/-</t>
        </r>
      </text>
    </comment>
    <comment ref="M244" authorId="0">
      <text>
        <r>
          <rPr>
            <b/>
            <sz val="9"/>
            <color indexed="81"/>
            <rFont val="Tahoma"/>
            <family val="2"/>
          </rPr>
          <t>Windows User:</t>
        </r>
        <r>
          <rPr>
            <sz val="9"/>
            <color indexed="81"/>
            <rFont val="Tahoma"/>
            <family val="2"/>
          </rPr>
          <t xml:space="preserve">
17/09/2020
7,500/-</t>
        </r>
      </text>
    </comment>
    <comment ref="O244" authorId="0">
      <text>
        <r>
          <rPr>
            <b/>
            <sz val="9"/>
            <color indexed="81"/>
            <rFont val="Tahoma"/>
            <family val="2"/>
          </rPr>
          <t>Windows User:</t>
        </r>
        <r>
          <rPr>
            <sz val="9"/>
            <color indexed="81"/>
            <rFont val="Tahoma"/>
            <family val="2"/>
          </rPr>
          <t xml:space="preserve">
17/09/2020
7,500/-</t>
        </r>
      </text>
    </comment>
    <comment ref="Q244" authorId="0">
      <text>
        <r>
          <rPr>
            <b/>
            <sz val="9"/>
            <color indexed="81"/>
            <rFont val="Tahoma"/>
            <family val="2"/>
          </rPr>
          <t>Windows User:</t>
        </r>
        <r>
          <rPr>
            <sz val="9"/>
            <color indexed="81"/>
            <rFont val="Tahoma"/>
            <family val="2"/>
          </rPr>
          <t xml:space="preserve">
21.10.2020
3746
Oct/20 (Less=30%)
Others fee=8,000/-</t>
        </r>
      </text>
    </comment>
    <comment ref="T244" authorId="0">
      <text>
        <r>
          <rPr>
            <b/>
            <sz val="9"/>
            <color indexed="81"/>
            <rFont val="Tahoma"/>
            <family val="2"/>
          </rPr>
          <t>Windows User:</t>
        </r>
        <r>
          <rPr>
            <sz val="9"/>
            <color indexed="81"/>
            <rFont val="Tahoma"/>
            <family val="2"/>
          </rPr>
          <t xml:space="preserve">
Less 30% in Tuition fee for Oct/20.</t>
        </r>
      </text>
    </comment>
    <comment ref="U244" authorId="0">
      <text>
        <r>
          <rPr>
            <b/>
            <sz val="9"/>
            <color indexed="81"/>
            <rFont val="Tahoma"/>
            <family val="2"/>
          </rPr>
          <t>Windows User:</t>
        </r>
        <r>
          <rPr>
            <sz val="9"/>
            <color indexed="81"/>
            <rFont val="Tahoma"/>
            <family val="2"/>
          </rPr>
          <t xml:space="preserve">
21.10.2020
3746
Oct/20 (Less=30%)
Others fee=8,000/-</t>
        </r>
      </text>
    </comment>
    <comment ref="V244" authorId="0">
      <text>
        <r>
          <rPr>
            <b/>
            <sz val="9"/>
            <color indexed="81"/>
            <rFont val="Tahoma"/>
            <family val="2"/>
          </rPr>
          <t>Windows User:</t>
        </r>
        <r>
          <rPr>
            <sz val="9"/>
            <color indexed="81"/>
            <rFont val="Tahoma"/>
            <family val="2"/>
          </rPr>
          <t xml:space="preserve">
Less 30% in Tuition fee for Oct/20.</t>
        </r>
      </text>
    </comment>
    <comment ref="AA244" authorId="0">
      <text>
        <r>
          <rPr>
            <b/>
            <sz val="9"/>
            <color indexed="81"/>
            <rFont val="Tahoma"/>
            <family val="2"/>
          </rPr>
          <t>Windows User:</t>
        </r>
        <r>
          <rPr>
            <sz val="9"/>
            <color indexed="81"/>
            <rFont val="Tahoma"/>
            <family val="2"/>
          </rPr>
          <t xml:space="preserve">
25/01/21
3747
</t>
        </r>
      </text>
    </comment>
    <comment ref="K245" authorId="0">
      <text>
        <r>
          <rPr>
            <b/>
            <sz val="9"/>
            <color indexed="81"/>
            <rFont val="Tahoma"/>
            <family val="2"/>
          </rPr>
          <t>Windows User:</t>
        </r>
        <r>
          <rPr>
            <sz val="9"/>
            <color indexed="81"/>
            <rFont val="Tahoma"/>
            <family val="2"/>
          </rPr>
          <t xml:space="preserve">
17/09/2020
7,500/-</t>
        </r>
      </text>
    </comment>
    <comment ref="M245" authorId="0">
      <text>
        <r>
          <rPr>
            <b/>
            <sz val="9"/>
            <color indexed="81"/>
            <rFont val="Tahoma"/>
            <family val="2"/>
          </rPr>
          <t>Windows User:</t>
        </r>
        <r>
          <rPr>
            <sz val="9"/>
            <color indexed="81"/>
            <rFont val="Tahoma"/>
            <family val="2"/>
          </rPr>
          <t xml:space="preserve">
17/09/2020
7,500/-</t>
        </r>
      </text>
    </comment>
    <comment ref="O245" authorId="0">
      <text>
        <r>
          <rPr>
            <b/>
            <sz val="9"/>
            <color indexed="81"/>
            <rFont val="Tahoma"/>
            <family val="2"/>
          </rPr>
          <t>Windows User:</t>
        </r>
        <r>
          <rPr>
            <sz val="9"/>
            <color indexed="81"/>
            <rFont val="Tahoma"/>
            <family val="2"/>
          </rPr>
          <t xml:space="preserve">
17/09/2020
7,500/-</t>
        </r>
      </text>
    </comment>
    <comment ref="Q245" authorId="1">
      <text>
        <r>
          <rPr>
            <b/>
            <sz val="9"/>
            <color indexed="81"/>
            <rFont val="Tahoma"/>
            <family val="2"/>
          </rPr>
          <t>hp:</t>
        </r>
        <r>
          <rPr>
            <sz val="9"/>
            <color indexed="81"/>
            <rFont val="Tahoma"/>
            <family val="2"/>
          </rPr>
          <t xml:space="preserve">
18.10.2020
4394
Oct/20 Less=30%
Others fee</t>
        </r>
      </text>
    </comment>
    <comment ref="T245" authorId="0">
      <text>
        <r>
          <rPr>
            <b/>
            <sz val="9"/>
            <color indexed="81"/>
            <rFont val="Tahoma"/>
            <family val="2"/>
          </rPr>
          <t>Windows User:</t>
        </r>
        <r>
          <rPr>
            <sz val="9"/>
            <color indexed="81"/>
            <rFont val="Tahoma"/>
            <family val="2"/>
          </rPr>
          <t xml:space="preserve">
Less 30% in Tuition fee for Oct/20.</t>
        </r>
      </text>
    </comment>
    <comment ref="U245" authorId="1">
      <text>
        <r>
          <rPr>
            <b/>
            <sz val="9"/>
            <color indexed="81"/>
            <rFont val="Tahoma"/>
            <family val="2"/>
          </rPr>
          <t>hp:</t>
        </r>
        <r>
          <rPr>
            <sz val="9"/>
            <color indexed="81"/>
            <rFont val="Tahoma"/>
            <family val="2"/>
          </rPr>
          <t xml:space="preserve">
18.10.2020
4394
Oct/20 Less=30%
Others fee</t>
        </r>
      </text>
    </comment>
    <comment ref="V245" authorId="0">
      <text>
        <r>
          <rPr>
            <b/>
            <sz val="9"/>
            <color indexed="81"/>
            <rFont val="Tahoma"/>
            <family val="2"/>
          </rPr>
          <t>Windows User:</t>
        </r>
        <r>
          <rPr>
            <sz val="9"/>
            <color indexed="81"/>
            <rFont val="Tahoma"/>
            <family val="2"/>
          </rPr>
          <t xml:space="preserve">
Less 30% in Tuition fee for Oct/20.</t>
        </r>
      </text>
    </comment>
    <comment ref="W245" authorId="0">
      <text>
        <r>
          <rPr>
            <b/>
            <sz val="9"/>
            <color indexed="81"/>
            <rFont val="Tahoma"/>
            <family val="2"/>
          </rPr>
          <t>Windows User:</t>
        </r>
        <r>
          <rPr>
            <sz val="9"/>
            <color indexed="81"/>
            <rFont val="Tahoma"/>
            <family val="2"/>
          </rPr>
          <t xml:space="preserve">
17/11/2020
4395</t>
        </r>
      </text>
    </comment>
    <comment ref="Y245" authorId="0">
      <text>
        <r>
          <rPr>
            <b/>
            <sz val="9"/>
            <color indexed="81"/>
            <rFont val="Tahoma"/>
            <family val="2"/>
          </rPr>
          <t>Windows User:</t>
        </r>
        <r>
          <rPr>
            <sz val="9"/>
            <color indexed="81"/>
            <rFont val="Tahoma"/>
            <family val="2"/>
          </rPr>
          <t xml:space="preserve">
10/01/2021
Dec + Janu/21
Paid in Janu/21</t>
        </r>
      </text>
    </comment>
    <comment ref="AA245" authorId="0">
      <text>
        <r>
          <rPr>
            <b/>
            <sz val="9"/>
            <color indexed="81"/>
            <rFont val="Tahoma"/>
            <family val="2"/>
          </rPr>
          <t>Windows User:</t>
        </r>
        <r>
          <rPr>
            <sz val="9"/>
            <color indexed="81"/>
            <rFont val="Tahoma"/>
            <family val="2"/>
          </rPr>
          <t xml:space="preserve">
10/01/2021
Dec + Janu/21
Paid in Janu/21</t>
        </r>
      </text>
    </comment>
    <comment ref="AE245" authorId="0">
      <text>
        <r>
          <rPr>
            <b/>
            <sz val="9"/>
            <color indexed="81"/>
            <rFont val="Tahoma"/>
            <family val="2"/>
          </rPr>
          <t>Windows User:</t>
        </r>
        <r>
          <rPr>
            <sz val="9"/>
            <color indexed="81"/>
            <rFont val="Tahoma"/>
            <family val="2"/>
          </rPr>
          <t xml:space="preserve">
27/03/2021
4397
Feb/21</t>
        </r>
      </text>
    </comment>
    <comment ref="G246"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Less-3,300/-
Meeting 20/10/2020</t>
        </r>
      </text>
    </comment>
    <comment ref="K246" authorId="0">
      <text>
        <r>
          <rPr>
            <b/>
            <sz val="9"/>
            <color indexed="81"/>
            <rFont val="Tahoma"/>
            <family val="2"/>
          </rPr>
          <t>Windows User:</t>
        </r>
        <r>
          <rPr>
            <sz val="9"/>
            <color indexed="81"/>
            <rFont val="Tahoma"/>
            <family val="2"/>
          </rPr>
          <t xml:space="preserve">
17/09/2020
7,500/-</t>
        </r>
      </text>
    </comment>
    <comment ref="M246" authorId="0">
      <text>
        <r>
          <rPr>
            <b/>
            <sz val="9"/>
            <color indexed="81"/>
            <rFont val="Tahoma"/>
            <family val="2"/>
          </rPr>
          <t>Windows User:</t>
        </r>
        <r>
          <rPr>
            <sz val="9"/>
            <color indexed="81"/>
            <rFont val="Tahoma"/>
            <family val="2"/>
          </rPr>
          <t xml:space="preserve">
17/09/2020
7,500/-</t>
        </r>
      </text>
    </comment>
    <comment ref="O246" authorId="0">
      <text>
        <r>
          <rPr>
            <b/>
            <sz val="9"/>
            <color indexed="81"/>
            <rFont val="Tahoma"/>
            <family val="2"/>
          </rPr>
          <t>Windows User:</t>
        </r>
        <r>
          <rPr>
            <sz val="9"/>
            <color indexed="81"/>
            <rFont val="Tahoma"/>
            <family val="2"/>
          </rPr>
          <t xml:space="preserve">
17/09/2020
7,500/-</t>
        </r>
      </text>
    </comment>
    <comment ref="T246" authorId="0">
      <text>
        <r>
          <rPr>
            <b/>
            <sz val="9"/>
            <color indexed="81"/>
            <rFont val="Tahoma"/>
            <family val="2"/>
          </rPr>
          <t>Windows User:</t>
        </r>
        <r>
          <rPr>
            <sz val="9"/>
            <color indexed="81"/>
            <rFont val="Tahoma"/>
            <family val="2"/>
          </rPr>
          <t xml:space="preserve">
Less 30% in Tuition fee for Oct/20.</t>
        </r>
      </text>
    </comment>
    <comment ref="V246" authorId="0">
      <text>
        <r>
          <rPr>
            <b/>
            <sz val="9"/>
            <color indexed="81"/>
            <rFont val="Tahoma"/>
            <family val="2"/>
          </rPr>
          <t>Windows User:</t>
        </r>
        <r>
          <rPr>
            <sz val="9"/>
            <color indexed="81"/>
            <rFont val="Tahoma"/>
            <family val="2"/>
          </rPr>
          <t xml:space="preserve">
Less 30% in Tuition fee for Oct/20.</t>
        </r>
      </text>
    </comment>
    <comment ref="AC246" authorId="0">
      <text>
        <r>
          <rPr>
            <b/>
            <sz val="9"/>
            <color indexed="81"/>
            <rFont val="Tahoma"/>
            <family val="2"/>
          </rPr>
          <t>Windows User:</t>
        </r>
        <r>
          <rPr>
            <sz val="9"/>
            <color indexed="81"/>
            <rFont val="Tahoma"/>
            <family val="2"/>
          </rPr>
          <t xml:space="preserve">
10/02/21
40917</t>
        </r>
      </text>
    </comment>
    <comment ref="G247"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Less-3,300/-
Meeting 20/10/2020</t>
        </r>
      </text>
    </comment>
    <comment ref="K247" authorId="0">
      <text>
        <r>
          <rPr>
            <b/>
            <sz val="9"/>
            <color indexed="81"/>
            <rFont val="Tahoma"/>
            <family val="2"/>
          </rPr>
          <t>Windows User:</t>
        </r>
        <r>
          <rPr>
            <sz val="9"/>
            <color indexed="81"/>
            <rFont val="Tahoma"/>
            <family val="2"/>
          </rPr>
          <t xml:space="preserve">
17/09/2020
6,000/-</t>
        </r>
      </text>
    </comment>
    <comment ref="M247" authorId="0">
      <text>
        <r>
          <rPr>
            <b/>
            <sz val="9"/>
            <color indexed="81"/>
            <rFont val="Tahoma"/>
            <family val="2"/>
          </rPr>
          <t>Windows User:</t>
        </r>
        <r>
          <rPr>
            <sz val="9"/>
            <color indexed="81"/>
            <rFont val="Tahoma"/>
            <family val="2"/>
          </rPr>
          <t xml:space="preserve">
17/09/2020
6,000/-</t>
        </r>
      </text>
    </comment>
    <comment ref="O247" authorId="0">
      <text>
        <r>
          <rPr>
            <b/>
            <sz val="9"/>
            <color indexed="81"/>
            <rFont val="Tahoma"/>
            <family val="2"/>
          </rPr>
          <t>Windows User:</t>
        </r>
        <r>
          <rPr>
            <sz val="9"/>
            <color indexed="81"/>
            <rFont val="Tahoma"/>
            <family val="2"/>
          </rPr>
          <t xml:space="preserve">
17/09/2020
6,000/-</t>
        </r>
      </text>
    </comment>
    <comment ref="T247" authorId="0">
      <text>
        <r>
          <rPr>
            <b/>
            <sz val="9"/>
            <color indexed="81"/>
            <rFont val="Tahoma"/>
            <family val="2"/>
          </rPr>
          <t>Windows User:</t>
        </r>
        <r>
          <rPr>
            <sz val="9"/>
            <color indexed="81"/>
            <rFont val="Tahoma"/>
            <family val="2"/>
          </rPr>
          <t xml:space="preserve">
Less 30% in Tuition fee for Oct/20.</t>
        </r>
      </text>
    </comment>
    <comment ref="U247" authorId="0">
      <text>
        <r>
          <rPr>
            <b/>
            <sz val="9"/>
            <color indexed="81"/>
            <rFont val="Tahoma"/>
            <family val="2"/>
          </rPr>
          <t>Windows User:</t>
        </r>
        <r>
          <rPr>
            <sz val="9"/>
            <color indexed="81"/>
            <rFont val="Tahoma"/>
            <family val="2"/>
          </rPr>
          <t xml:space="preserve">
01/12/2020
4346
Oct/20
Paid in Dec/20</t>
        </r>
      </text>
    </comment>
    <comment ref="V247" authorId="0">
      <text>
        <r>
          <rPr>
            <b/>
            <sz val="9"/>
            <color indexed="81"/>
            <rFont val="Tahoma"/>
            <family val="2"/>
          </rPr>
          <t>Windows User:</t>
        </r>
        <r>
          <rPr>
            <sz val="9"/>
            <color indexed="81"/>
            <rFont val="Tahoma"/>
            <family val="2"/>
          </rPr>
          <t xml:space="preserve">
Less 30% in Tuition fee for Oct/20.</t>
        </r>
      </text>
    </comment>
    <comment ref="W247" authorId="0">
      <text>
        <r>
          <rPr>
            <b/>
            <sz val="9"/>
            <color indexed="81"/>
            <rFont val="Tahoma"/>
            <family val="2"/>
          </rPr>
          <t>Windows User:</t>
        </r>
        <r>
          <rPr>
            <sz val="9"/>
            <color indexed="81"/>
            <rFont val="Tahoma"/>
            <family val="2"/>
          </rPr>
          <t xml:space="preserve">
17/12/2020
4347
O/fee=8,000/-
Nov + Dec/20
Paid in Dec/20</t>
        </r>
      </text>
    </comment>
    <comment ref="Y247" authorId="0">
      <text>
        <r>
          <rPr>
            <b/>
            <sz val="9"/>
            <color indexed="81"/>
            <rFont val="Tahoma"/>
            <family val="2"/>
          </rPr>
          <t>Windows User:</t>
        </r>
        <r>
          <rPr>
            <sz val="9"/>
            <color indexed="81"/>
            <rFont val="Tahoma"/>
            <family val="2"/>
          </rPr>
          <t xml:space="preserve">
01/12/2020
4346
Oct/20
17/12/2020
4347
O/fee=8,000/-
Nov + Dec/20
Paid in Dec/20</t>
        </r>
      </text>
    </comment>
    <comment ref="AA247" authorId="0">
      <text>
        <r>
          <rPr>
            <b/>
            <sz val="9"/>
            <color indexed="81"/>
            <rFont val="Tahoma"/>
            <family val="2"/>
          </rPr>
          <t>Windows User:</t>
        </r>
        <r>
          <rPr>
            <sz val="9"/>
            <color indexed="81"/>
            <rFont val="Tahoma"/>
            <family val="2"/>
          </rPr>
          <t xml:space="preserve">
25/01/21
4348</t>
        </r>
      </text>
    </comment>
    <comment ref="AC247" authorId="0">
      <text>
        <r>
          <rPr>
            <b/>
            <sz val="9"/>
            <color indexed="81"/>
            <rFont val="Tahoma"/>
            <family val="2"/>
          </rPr>
          <t>Windows User:</t>
        </r>
        <r>
          <rPr>
            <sz val="9"/>
            <color indexed="81"/>
            <rFont val="Tahoma"/>
            <family val="2"/>
          </rPr>
          <t xml:space="preserve">
10/02/21
4349</t>
        </r>
      </text>
    </comment>
    <comment ref="AI247" authorId="0">
      <text>
        <r>
          <rPr>
            <b/>
            <sz val="9"/>
            <color indexed="81"/>
            <rFont val="Tahoma"/>
            <family val="2"/>
          </rPr>
          <t>Windows User:</t>
        </r>
        <r>
          <rPr>
            <sz val="9"/>
            <color indexed="81"/>
            <rFont val="Tahoma"/>
            <family val="2"/>
          </rPr>
          <t xml:space="preserve">
23/05/21
4350
Up to May/21</t>
        </r>
      </text>
    </comment>
    <comment ref="AK247" authorId="0">
      <text>
        <r>
          <rPr>
            <b/>
            <sz val="9"/>
            <color indexed="81"/>
            <rFont val="Tahoma"/>
            <family val="2"/>
          </rPr>
          <t>Windows User:</t>
        </r>
        <r>
          <rPr>
            <sz val="9"/>
            <color indexed="81"/>
            <rFont val="Tahoma"/>
            <family val="2"/>
          </rPr>
          <t xml:space="preserve">
03/06/21
4351</t>
        </r>
      </text>
    </comment>
    <comment ref="G248" authorId="0">
      <text>
        <r>
          <rPr>
            <b/>
            <sz val="9"/>
            <color indexed="81"/>
            <rFont val="Tahoma"/>
            <family val="2"/>
          </rPr>
          <t>Windows User:</t>
        </r>
        <r>
          <rPr>
            <sz val="9"/>
            <color indexed="81"/>
            <rFont val="Tahoma"/>
            <family val="2"/>
          </rPr>
          <t xml:space="preserve">
T.c Order By
 board 31 /03/21
College=03/04/21</t>
        </r>
      </text>
    </comment>
    <comment ref="K248" authorId="0">
      <text>
        <r>
          <rPr>
            <b/>
            <sz val="9"/>
            <color indexed="81"/>
            <rFont val="Tahoma"/>
            <family val="2"/>
          </rPr>
          <t>Windows User:</t>
        </r>
        <r>
          <rPr>
            <sz val="9"/>
            <color indexed="81"/>
            <rFont val="Tahoma"/>
            <family val="2"/>
          </rPr>
          <t xml:space="preserve">
17/09/2020
7,500/-</t>
        </r>
      </text>
    </comment>
    <comment ref="M248" authorId="0">
      <text>
        <r>
          <rPr>
            <b/>
            <sz val="9"/>
            <color indexed="81"/>
            <rFont val="Tahoma"/>
            <family val="2"/>
          </rPr>
          <t>Windows User:</t>
        </r>
        <r>
          <rPr>
            <sz val="9"/>
            <color indexed="81"/>
            <rFont val="Tahoma"/>
            <family val="2"/>
          </rPr>
          <t xml:space="preserve">
17/09/2020
7,500/-</t>
        </r>
      </text>
    </comment>
    <comment ref="O248" authorId="0">
      <text>
        <r>
          <rPr>
            <b/>
            <sz val="9"/>
            <color indexed="81"/>
            <rFont val="Tahoma"/>
            <family val="2"/>
          </rPr>
          <t>Windows User:</t>
        </r>
        <r>
          <rPr>
            <sz val="9"/>
            <color indexed="81"/>
            <rFont val="Tahoma"/>
            <family val="2"/>
          </rPr>
          <t xml:space="preserve">
17/09/2020
7,500/-</t>
        </r>
      </text>
    </comment>
    <comment ref="Q248" authorId="1">
      <text>
        <r>
          <rPr>
            <b/>
            <sz val="9"/>
            <color indexed="81"/>
            <rFont val="Tahoma"/>
            <family val="2"/>
          </rPr>
          <t>hp:</t>
        </r>
        <r>
          <rPr>
            <sz val="9"/>
            <color indexed="81"/>
            <rFont val="Tahoma"/>
            <family val="2"/>
          </rPr>
          <t xml:space="preserve">
22.10.2020
5114
Oct/20=2,000/-
Less=30% (Due=2,620/-)
Others fee=8,000/-
26/01/21
5116
O/fee 2620
Nov + Dec/20
Paid in janu/21</t>
        </r>
      </text>
    </comment>
    <comment ref="T248" authorId="0">
      <text>
        <r>
          <rPr>
            <b/>
            <sz val="9"/>
            <color indexed="81"/>
            <rFont val="Tahoma"/>
            <family val="2"/>
          </rPr>
          <t>Windows User:</t>
        </r>
        <r>
          <rPr>
            <sz val="9"/>
            <color indexed="81"/>
            <rFont val="Tahoma"/>
            <family val="2"/>
          </rPr>
          <t xml:space="preserve">
Less 30% in Tuition fee for Oct/20.</t>
        </r>
      </text>
    </comment>
    <comment ref="U248" authorId="1">
      <text>
        <r>
          <rPr>
            <b/>
            <sz val="9"/>
            <color indexed="81"/>
            <rFont val="Tahoma"/>
            <family val="2"/>
          </rPr>
          <t>hp:</t>
        </r>
        <r>
          <rPr>
            <sz val="9"/>
            <color indexed="81"/>
            <rFont val="Tahoma"/>
            <family val="2"/>
          </rPr>
          <t xml:space="preserve">
22.10.2020
5114
Oct/20=2,000/-
Less=30% (Due=2,620/-)
Others fee=8,000/-
28/11/2020
5115
Oct=2620
Paid in nov/20</t>
        </r>
      </text>
    </comment>
    <comment ref="V248" authorId="0">
      <text>
        <r>
          <rPr>
            <b/>
            <sz val="9"/>
            <color indexed="81"/>
            <rFont val="Tahoma"/>
            <family val="2"/>
          </rPr>
          <t>Windows User:</t>
        </r>
        <r>
          <rPr>
            <sz val="9"/>
            <color indexed="81"/>
            <rFont val="Tahoma"/>
            <family val="2"/>
          </rPr>
          <t xml:space="preserve">
Less 30% in Tuition fee for Oct/20.</t>
        </r>
      </text>
    </comment>
    <comment ref="W248" authorId="0">
      <text>
        <r>
          <rPr>
            <b/>
            <sz val="9"/>
            <color indexed="81"/>
            <rFont val="Tahoma"/>
            <family val="2"/>
          </rPr>
          <t>Windows User:</t>
        </r>
        <r>
          <rPr>
            <sz val="9"/>
            <color indexed="81"/>
            <rFont val="Tahoma"/>
            <family val="2"/>
          </rPr>
          <t xml:space="preserve">
28/11/2020
5115
Oct=2620
Nov=2000 Due-2620</t>
        </r>
      </text>
    </comment>
    <comment ref="Y248" authorId="0">
      <text>
        <r>
          <rPr>
            <b/>
            <sz val="9"/>
            <color indexed="81"/>
            <rFont val="Tahoma"/>
            <family val="2"/>
          </rPr>
          <t>Windows User:
26/01/21</t>
        </r>
        <r>
          <rPr>
            <sz val="9"/>
            <color indexed="81"/>
            <rFont val="Tahoma"/>
            <family val="2"/>
          </rPr>
          <t xml:space="preserve">
5116
O/fee 2620
Nov + Dec/20
Paid in janu/21</t>
        </r>
      </text>
    </comment>
    <comment ref="AA248" authorId="0">
      <text>
        <r>
          <rPr>
            <b/>
            <sz val="9"/>
            <color indexed="81"/>
            <rFont val="Tahoma"/>
            <family val="2"/>
          </rPr>
          <t>Windows User:
26/01/21</t>
        </r>
        <r>
          <rPr>
            <sz val="9"/>
            <color indexed="81"/>
            <rFont val="Tahoma"/>
            <family val="2"/>
          </rPr>
          <t xml:space="preserve">
5116
O/fee 2620
Dec + Janu/21
Paid in janu/21</t>
        </r>
      </text>
    </comment>
    <comment ref="AG248" authorId="0">
      <text>
        <r>
          <rPr>
            <b/>
            <sz val="9"/>
            <color indexed="81"/>
            <rFont val="Tahoma"/>
            <family val="2"/>
          </rPr>
          <t>Windows User:</t>
        </r>
        <r>
          <rPr>
            <sz val="9"/>
            <color indexed="81"/>
            <rFont val="Tahoma"/>
            <family val="2"/>
          </rPr>
          <t xml:space="preserve">
03/04/2021
5118
Up to March/21</t>
        </r>
      </text>
    </comment>
    <comment ref="K249" authorId="0">
      <text>
        <r>
          <rPr>
            <b/>
            <sz val="9"/>
            <color indexed="81"/>
            <rFont val="Tahoma"/>
            <family val="2"/>
          </rPr>
          <t>Windows User:</t>
        </r>
        <r>
          <rPr>
            <sz val="9"/>
            <color indexed="81"/>
            <rFont val="Tahoma"/>
            <family val="2"/>
          </rPr>
          <t xml:space="preserve">
17/09/2020
7,500/-</t>
        </r>
      </text>
    </comment>
    <comment ref="M249" authorId="0">
      <text>
        <r>
          <rPr>
            <b/>
            <sz val="9"/>
            <color indexed="81"/>
            <rFont val="Tahoma"/>
            <family val="2"/>
          </rPr>
          <t>Windows User:</t>
        </r>
        <r>
          <rPr>
            <sz val="9"/>
            <color indexed="81"/>
            <rFont val="Tahoma"/>
            <family val="2"/>
          </rPr>
          <t xml:space="preserve">
17/09/2020
7,500/-</t>
        </r>
      </text>
    </comment>
    <comment ref="O249" authorId="0">
      <text>
        <r>
          <rPr>
            <b/>
            <sz val="9"/>
            <color indexed="81"/>
            <rFont val="Tahoma"/>
            <family val="2"/>
          </rPr>
          <t>Windows User:</t>
        </r>
        <r>
          <rPr>
            <sz val="9"/>
            <color indexed="81"/>
            <rFont val="Tahoma"/>
            <family val="2"/>
          </rPr>
          <t xml:space="preserve">
17/09/2020
7,500/-</t>
        </r>
      </text>
    </comment>
    <comment ref="T249" authorId="0">
      <text>
        <r>
          <rPr>
            <b/>
            <sz val="9"/>
            <color indexed="81"/>
            <rFont val="Tahoma"/>
            <family val="2"/>
          </rPr>
          <t>Windows User:</t>
        </r>
        <r>
          <rPr>
            <sz val="9"/>
            <color indexed="81"/>
            <rFont val="Tahoma"/>
            <family val="2"/>
          </rPr>
          <t xml:space="preserve">
Less 30% in Tuition fee for Oct/20.</t>
        </r>
      </text>
    </comment>
    <comment ref="V249" authorId="0">
      <text>
        <r>
          <rPr>
            <b/>
            <sz val="9"/>
            <color indexed="81"/>
            <rFont val="Tahoma"/>
            <family val="2"/>
          </rPr>
          <t>Windows User:</t>
        </r>
        <r>
          <rPr>
            <sz val="9"/>
            <color indexed="81"/>
            <rFont val="Tahoma"/>
            <family val="2"/>
          </rPr>
          <t xml:space="preserve">
Less 30% in Tuition fee for Oct/20.</t>
        </r>
      </text>
    </comment>
    <comment ref="K250" authorId="0">
      <text>
        <r>
          <rPr>
            <b/>
            <sz val="9"/>
            <color indexed="81"/>
            <rFont val="Tahoma"/>
            <family val="2"/>
          </rPr>
          <t>Windows User:</t>
        </r>
        <r>
          <rPr>
            <sz val="9"/>
            <color indexed="81"/>
            <rFont val="Tahoma"/>
            <family val="2"/>
          </rPr>
          <t xml:space="preserve">
17/09/2020
15,500/-</t>
        </r>
      </text>
    </comment>
    <comment ref="M250" authorId="0">
      <text>
        <r>
          <rPr>
            <b/>
            <sz val="9"/>
            <color indexed="81"/>
            <rFont val="Tahoma"/>
            <family val="2"/>
          </rPr>
          <t>Windows User:</t>
        </r>
        <r>
          <rPr>
            <sz val="9"/>
            <color indexed="81"/>
            <rFont val="Tahoma"/>
            <family val="2"/>
          </rPr>
          <t xml:space="preserve">
17/09/2020
15,500/-</t>
        </r>
      </text>
    </comment>
    <comment ref="O250" authorId="0">
      <text>
        <r>
          <rPr>
            <b/>
            <sz val="9"/>
            <color indexed="81"/>
            <rFont val="Tahoma"/>
            <family val="2"/>
          </rPr>
          <t>Windows User:</t>
        </r>
        <r>
          <rPr>
            <sz val="9"/>
            <color indexed="81"/>
            <rFont val="Tahoma"/>
            <family val="2"/>
          </rPr>
          <t xml:space="preserve">
17/09/2020
15,500/-</t>
        </r>
      </text>
    </comment>
    <comment ref="Q250" authorId="0">
      <text>
        <r>
          <rPr>
            <b/>
            <sz val="9"/>
            <color indexed="81"/>
            <rFont val="Tahoma"/>
            <family val="2"/>
          </rPr>
          <t>Windows User:</t>
        </r>
        <r>
          <rPr>
            <sz val="9"/>
            <color indexed="81"/>
            <rFont val="Tahoma"/>
            <family val="2"/>
          </rPr>
          <t xml:space="preserve">
17/09/2020
15,500/-</t>
        </r>
      </text>
    </comment>
    <comment ref="T250" authorId="0">
      <text>
        <r>
          <rPr>
            <b/>
            <sz val="9"/>
            <color indexed="81"/>
            <rFont val="Tahoma"/>
            <family val="2"/>
          </rPr>
          <t>Windows User:</t>
        </r>
        <r>
          <rPr>
            <sz val="9"/>
            <color indexed="81"/>
            <rFont val="Tahoma"/>
            <family val="2"/>
          </rPr>
          <t xml:space="preserve">
Less 30% in Tuition fee for Oct/20.</t>
        </r>
      </text>
    </comment>
    <comment ref="U250" authorId="0">
      <text>
        <r>
          <rPr>
            <b/>
            <sz val="9"/>
            <color indexed="81"/>
            <rFont val="Tahoma"/>
            <family val="2"/>
          </rPr>
          <t>Windows User:</t>
        </r>
        <r>
          <rPr>
            <sz val="9"/>
            <color indexed="81"/>
            <rFont val="Tahoma"/>
            <family val="2"/>
          </rPr>
          <t xml:space="preserve">
28/01/21
3962
Oct to Janu/21
Paid in janu/21</t>
        </r>
      </text>
    </comment>
    <comment ref="V250" authorId="0">
      <text>
        <r>
          <rPr>
            <b/>
            <sz val="9"/>
            <color indexed="81"/>
            <rFont val="Tahoma"/>
            <family val="2"/>
          </rPr>
          <t>Windows User:</t>
        </r>
        <r>
          <rPr>
            <sz val="9"/>
            <color indexed="81"/>
            <rFont val="Tahoma"/>
            <family val="2"/>
          </rPr>
          <t xml:space="preserve">
Less 30% in Tuition fee for Oct/20.</t>
        </r>
      </text>
    </comment>
    <comment ref="W250" authorId="0">
      <text>
        <r>
          <rPr>
            <b/>
            <sz val="9"/>
            <color indexed="81"/>
            <rFont val="Tahoma"/>
            <family val="2"/>
          </rPr>
          <t>Windows User:</t>
        </r>
        <r>
          <rPr>
            <sz val="9"/>
            <color indexed="81"/>
            <rFont val="Tahoma"/>
            <family val="2"/>
          </rPr>
          <t xml:space="preserve">
28/01/21
3962
Oct to Janu/21
Paid in janu/21</t>
        </r>
      </text>
    </comment>
    <comment ref="Y250" authorId="0">
      <text>
        <r>
          <rPr>
            <b/>
            <sz val="9"/>
            <color indexed="81"/>
            <rFont val="Tahoma"/>
            <family val="2"/>
          </rPr>
          <t>Windows User:</t>
        </r>
        <r>
          <rPr>
            <sz val="9"/>
            <color indexed="81"/>
            <rFont val="Tahoma"/>
            <family val="2"/>
          </rPr>
          <t xml:space="preserve">
28/01/21
3962
Oct to Janu/21
Paid in janu/21</t>
        </r>
      </text>
    </comment>
    <comment ref="AA250" authorId="0">
      <text>
        <r>
          <rPr>
            <b/>
            <sz val="9"/>
            <color indexed="81"/>
            <rFont val="Tahoma"/>
            <family val="2"/>
          </rPr>
          <t>Windows User:</t>
        </r>
        <r>
          <rPr>
            <sz val="9"/>
            <color indexed="81"/>
            <rFont val="Tahoma"/>
            <family val="2"/>
          </rPr>
          <t xml:space="preserve">
28/01/21
3962
Oct to Janu/21
Paid in janu/21</t>
        </r>
      </text>
    </comment>
    <comment ref="AK250" authorId="0">
      <text>
        <r>
          <rPr>
            <b/>
            <sz val="9"/>
            <color indexed="81"/>
            <rFont val="Tahoma"/>
            <family val="2"/>
          </rPr>
          <t>Windows User:</t>
        </r>
        <r>
          <rPr>
            <sz val="9"/>
            <color indexed="81"/>
            <rFont val="Tahoma"/>
            <family val="2"/>
          </rPr>
          <t xml:space="preserve">
07/06/21
3963
</t>
        </r>
      </text>
    </comment>
    <comment ref="K251" authorId="0">
      <text>
        <r>
          <rPr>
            <b/>
            <sz val="9"/>
            <color indexed="81"/>
            <rFont val="Tahoma"/>
            <family val="2"/>
          </rPr>
          <t>Windows User:</t>
        </r>
        <r>
          <rPr>
            <sz val="9"/>
            <color indexed="81"/>
            <rFont val="Tahoma"/>
            <family val="2"/>
          </rPr>
          <t xml:space="preserve">
19/09/2020
7,500/-</t>
        </r>
      </text>
    </comment>
    <comment ref="M251" authorId="0">
      <text>
        <r>
          <rPr>
            <b/>
            <sz val="9"/>
            <color indexed="81"/>
            <rFont val="Tahoma"/>
            <family val="2"/>
          </rPr>
          <t>Windows User:</t>
        </r>
        <r>
          <rPr>
            <sz val="9"/>
            <color indexed="81"/>
            <rFont val="Tahoma"/>
            <family val="2"/>
          </rPr>
          <t xml:space="preserve">
19/09/2020
7,500/-</t>
        </r>
      </text>
    </comment>
    <comment ref="O251" authorId="0">
      <text>
        <r>
          <rPr>
            <b/>
            <sz val="9"/>
            <color indexed="81"/>
            <rFont val="Tahoma"/>
            <family val="2"/>
          </rPr>
          <t>Windows User:</t>
        </r>
        <r>
          <rPr>
            <sz val="9"/>
            <color indexed="81"/>
            <rFont val="Tahoma"/>
            <family val="2"/>
          </rPr>
          <t xml:space="preserve">
19/09/2020
7,500/-</t>
        </r>
      </text>
    </comment>
    <comment ref="Q251" authorId="0">
      <text>
        <r>
          <rPr>
            <b/>
            <sz val="9"/>
            <color indexed="81"/>
            <rFont val="Tahoma"/>
            <family val="2"/>
          </rPr>
          <t>Windows User:</t>
        </r>
        <r>
          <rPr>
            <sz val="9"/>
            <color indexed="81"/>
            <rFont val="Tahoma"/>
            <family val="2"/>
          </rPr>
          <t xml:space="preserve">
27/01/21
4178
O/fee=8000
Oct + Nov
Dec=2760 Due=1860
Paid in janu/21</t>
        </r>
      </text>
    </comment>
    <comment ref="T251" authorId="0">
      <text>
        <r>
          <rPr>
            <b/>
            <sz val="9"/>
            <color indexed="81"/>
            <rFont val="Tahoma"/>
            <family val="2"/>
          </rPr>
          <t>Windows User:</t>
        </r>
        <r>
          <rPr>
            <sz val="9"/>
            <color indexed="81"/>
            <rFont val="Tahoma"/>
            <family val="2"/>
          </rPr>
          <t xml:space="preserve">
Less 30% in Tuition fee for Oct/20.</t>
        </r>
      </text>
    </comment>
    <comment ref="U251" authorId="0">
      <text>
        <r>
          <rPr>
            <b/>
            <sz val="9"/>
            <color indexed="81"/>
            <rFont val="Tahoma"/>
            <family val="2"/>
          </rPr>
          <t>Windows User:</t>
        </r>
        <r>
          <rPr>
            <sz val="9"/>
            <color indexed="81"/>
            <rFont val="Tahoma"/>
            <family val="2"/>
          </rPr>
          <t xml:space="preserve">
27/01/21
4178
O/fee=8000
Oct + Nov
Dec=2760 Due=1860
Paid in janu/21</t>
        </r>
      </text>
    </comment>
    <comment ref="V251" authorId="0">
      <text>
        <r>
          <rPr>
            <b/>
            <sz val="9"/>
            <color indexed="81"/>
            <rFont val="Tahoma"/>
            <family val="2"/>
          </rPr>
          <t>Windows User:</t>
        </r>
        <r>
          <rPr>
            <sz val="9"/>
            <color indexed="81"/>
            <rFont val="Tahoma"/>
            <family val="2"/>
          </rPr>
          <t xml:space="preserve">
Less 30% in Tuition fee for Oct/20.</t>
        </r>
      </text>
    </comment>
    <comment ref="W251" authorId="0">
      <text>
        <r>
          <rPr>
            <b/>
            <sz val="9"/>
            <color indexed="81"/>
            <rFont val="Tahoma"/>
            <family val="2"/>
          </rPr>
          <t>Windows User:</t>
        </r>
        <r>
          <rPr>
            <sz val="9"/>
            <color indexed="81"/>
            <rFont val="Tahoma"/>
            <family val="2"/>
          </rPr>
          <t xml:space="preserve">
27/01/21
4178
O/fee=8000
Oct + Nov
Dec=2760 Due=1860
Paid in janu/21</t>
        </r>
      </text>
    </comment>
    <comment ref="Y251" authorId="0">
      <text>
        <r>
          <rPr>
            <b/>
            <sz val="9"/>
            <color indexed="81"/>
            <rFont val="Tahoma"/>
            <family val="2"/>
          </rPr>
          <t>Windows User:</t>
        </r>
        <r>
          <rPr>
            <sz val="9"/>
            <color indexed="81"/>
            <rFont val="Tahoma"/>
            <family val="2"/>
          </rPr>
          <t xml:space="preserve">
27/01/21
4178
O/fee=8000
Oct + Nov
Dec=2760 Due=1860
Paid in janu/21</t>
        </r>
      </text>
    </comment>
    <comment ref="AA251" authorId="0">
      <text>
        <r>
          <rPr>
            <b/>
            <sz val="9"/>
            <color indexed="81"/>
            <rFont val="Tahoma"/>
            <family val="2"/>
          </rPr>
          <t>Windows User:</t>
        </r>
        <r>
          <rPr>
            <sz val="9"/>
            <color indexed="81"/>
            <rFont val="Tahoma"/>
            <family val="2"/>
          </rPr>
          <t xml:space="preserve">
27/01/21
4178
O/fee=8000
Oct + Nov
Dec=2760 Due=1860
Paid in janu/21</t>
        </r>
      </text>
    </comment>
    <comment ref="K252" authorId="0">
      <text>
        <r>
          <rPr>
            <b/>
            <sz val="9"/>
            <color indexed="81"/>
            <rFont val="Tahoma"/>
            <family val="2"/>
          </rPr>
          <t>Windows User:</t>
        </r>
        <r>
          <rPr>
            <sz val="9"/>
            <color indexed="81"/>
            <rFont val="Tahoma"/>
            <family val="2"/>
          </rPr>
          <t xml:space="preserve">
21/09/2020
3001
7,500/-</t>
        </r>
      </text>
    </comment>
    <comment ref="M252" authorId="0">
      <text>
        <r>
          <rPr>
            <b/>
            <sz val="9"/>
            <color indexed="81"/>
            <rFont val="Tahoma"/>
            <family val="2"/>
          </rPr>
          <t>Windows User:</t>
        </r>
        <r>
          <rPr>
            <sz val="9"/>
            <color indexed="81"/>
            <rFont val="Tahoma"/>
            <family val="2"/>
          </rPr>
          <t xml:space="preserve">
21/09/2020
3001
7,500/-</t>
        </r>
      </text>
    </comment>
    <comment ref="O252" authorId="0">
      <text>
        <r>
          <rPr>
            <b/>
            <sz val="9"/>
            <color indexed="81"/>
            <rFont val="Tahoma"/>
            <family val="2"/>
          </rPr>
          <t>Windows User:</t>
        </r>
        <r>
          <rPr>
            <sz val="9"/>
            <color indexed="81"/>
            <rFont val="Tahoma"/>
            <family val="2"/>
          </rPr>
          <t xml:space="preserve">
21/09/2020
3001
7,500/-</t>
        </r>
      </text>
    </comment>
    <comment ref="Q252" authorId="0">
      <text>
        <r>
          <rPr>
            <b/>
            <sz val="9"/>
            <color indexed="81"/>
            <rFont val="Tahoma"/>
            <family val="2"/>
          </rPr>
          <t>Windows User:</t>
        </r>
        <r>
          <rPr>
            <sz val="9"/>
            <color indexed="81"/>
            <rFont val="Tahoma"/>
            <family val="2"/>
          </rPr>
          <t xml:space="preserve">
11/02/21
3004
O/fee=8000
Paid in Feb/21</t>
        </r>
      </text>
    </comment>
    <comment ref="T252" authorId="0">
      <text>
        <r>
          <rPr>
            <b/>
            <sz val="9"/>
            <color indexed="81"/>
            <rFont val="Tahoma"/>
            <family val="2"/>
          </rPr>
          <t>Windows User:</t>
        </r>
        <r>
          <rPr>
            <sz val="9"/>
            <color indexed="81"/>
            <rFont val="Tahoma"/>
            <family val="2"/>
          </rPr>
          <t xml:space="preserve">
Less 30% in Tuition fee for Oct/20.</t>
        </r>
      </text>
    </comment>
    <comment ref="U252" authorId="0">
      <text>
        <r>
          <rPr>
            <b/>
            <sz val="9"/>
            <color indexed="81"/>
            <rFont val="Tahoma"/>
            <family val="2"/>
          </rPr>
          <t>Windows User:</t>
        </r>
        <r>
          <rPr>
            <sz val="9"/>
            <color indexed="81"/>
            <rFont val="Tahoma"/>
            <family val="2"/>
          </rPr>
          <t xml:space="preserve">
08/11/2020
3002
Oct + Nov/2020
Paid to Nov/2020</t>
        </r>
      </text>
    </comment>
    <comment ref="V252" authorId="0">
      <text>
        <r>
          <rPr>
            <b/>
            <sz val="9"/>
            <color indexed="81"/>
            <rFont val="Tahoma"/>
            <family val="2"/>
          </rPr>
          <t>Windows User:</t>
        </r>
        <r>
          <rPr>
            <sz val="9"/>
            <color indexed="81"/>
            <rFont val="Tahoma"/>
            <family val="2"/>
          </rPr>
          <t xml:space="preserve">
Less 30% in Tuition fee for Oct/20.</t>
        </r>
      </text>
    </comment>
    <comment ref="W252" authorId="0">
      <text>
        <r>
          <rPr>
            <b/>
            <sz val="9"/>
            <color indexed="81"/>
            <rFont val="Tahoma"/>
            <family val="2"/>
          </rPr>
          <t>Windows User:</t>
        </r>
        <r>
          <rPr>
            <sz val="9"/>
            <color indexed="81"/>
            <rFont val="Tahoma"/>
            <family val="2"/>
          </rPr>
          <t xml:space="preserve">
08/11/2020
3002
Oct + Nov/2020</t>
        </r>
      </text>
    </comment>
    <comment ref="Y252" authorId="0">
      <text>
        <r>
          <rPr>
            <b/>
            <sz val="9"/>
            <color indexed="81"/>
            <rFont val="Tahoma"/>
            <family val="2"/>
          </rPr>
          <t>Windows User:</t>
        </r>
        <r>
          <rPr>
            <sz val="9"/>
            <color indexed="81"/>
            <rFont val="Tahoma"/>
            <family val="2"/>
          </rPr>
          <t xml:space="preserve">
26/01/21
3003
Dec + Janu/21
Paid in Janu/21</t>
        </r>
      </text>
    </comment>
    <comment ref="AA252" authorId="0">
      <text>
        <r>
          <rPr>
            <b/>
            <sz val="9"/>
            <color indexed="81"/>
            <rFont val="Tahoma"/>
            <family val="2"/>
          </rPr>
          <t>Windows User:</t>
        </r>
        <r>
          <rPr>
            <sz val="9"/>
            <color indexed="81"/>
            <rFont val="Tahoma"/>
            <family val="2"/>
          </rPr>
          <t xml:space="preserve">
26/01/21
3003
Dec + Janu/21
Paid in Janu/21</t>
        </r>
      </text>
    </comment>
    <comment ref="AC252" authorId="0">
      <text>
        <r>
          <rPr>
            <b/>
            <sz val="9"/>
            <color indexed="81"/>
            <rFont val="Tahoma"/>
            <family val="2"/>
          </rPr>
          <t>Windows User:</t>
        </r>
        <r>
          <rPr>
            <sz val="9"/>
            <color indexed="81"/>
            <rFont val="Tahoma"/>
            <family val="2"/>
          </rPr>
          <t xml:space="preserve">
11/02/21
3004
O/fee=8000
Paid in Feb/21</t>
        </r>
      </text>
    </comment>
    <comment ref="K253" authorId="0">
      <text>
        <r>
          <rPr>
            <b/>
            <sz val="9"/>
            <color indexed="81"/>
            <rFont val="Tahoma"/>
            <family val="2"/>
          </rPr>
          <t>Windows User:</t>
        </r>
        <r>
          <rPr>
            <sz val="9"/>
            <color indexed="81"/>
            <rFont val="Tahoma"/>
            <family val="2"/>
          </rPr>
          <t xml:space="preserve">
21/09/2020
3529
7,500/-</t>
        </r>
      </text>
    </comment>
    <comment ref="M253" authorId="0">
      <text>
        <r>
          <rPr>
            <b/>
            <sz val="9"/>
            <color indexed="81"/>
            <rFont val="Tahoma"/>
            <family val="2"/>
          </rPr>
          <t>Windows User:</t>
        </r>
        <r>
          <rPr>
            <sz val="9"/>
            <color indexed="81"/>
            <rFont val="Tahoma"/>
            <family val="2"/>
          </rPr>
          <t xml:space="preserve">
21/09/2020
3529
7,500/-</t>
        </r>
      </text>
    </comment>
    <comment ref="O253" authorId="0">
      <text>
        <r>
          <rPr>
            <b/>
            <sz val="9"/>
            <color indexed="81"/>
            <rFont val="Tahoma"/>
            <family val="2"/>
          </rPr>
          <t>Windows User:</t>
        </r>
        <r>
          <rPr>
            <sz val="9"/>
            <color indexed="81"/>
            <rFont val="Tahoma"/>
            <family val="2"/>
          </rPr>
          <t xml:space="preserve">
21/09/2020
3529
7,500/-</t>
        </r>
      </text>
    </comment>
    <comment ref="T253" authorId="0">
      <text>
        <r>
          <rPr>
            <b/>
            <sz val="9"/>
            <color indexed="81"/>
            <rFont val="Tahoma"/>
            <family val="2"/>
          </rPr>
          <t>Windows User:</t>
        </r>
        <r>
          <rPr>
            <sz val="9"/>
            <color indexed="81"/>
            <rFont val="Tahoma"/>
            <family val="2"/>
          </rPr>
          <t xml:space="preserve">
Less 30% in Tuition fee for Oct/20.</t>
        </r>
      </text>
    </comment>
    <comment ref="V253" authorId="0">
      <text>
        <r>
          <rPr>
            <b/>
            <sz val="9"/>
            <color indexed="81"/>
            <rFont val="Tahoma"/>
            <family val="2"/>
          </rPr>
          <t>Windows User:</t>
        </r>
        <r>
          <rPr>
            <sz val="9"/>
            <color indexed="81"/>
            <rFont val="Tahoma"/>
            <family val="2"/>
          </rPr>
          <t xml:space="preserve">
Less 30% in Tuition fee for Oct/20.</t>
        </r>
      </text>
    </comment>
    <comment ref="K254" authorId="0">
      <text>
        <r>
          <rPr>
            <b/>
            <sz val="9"/>
            <color indexed="81"/>
            <rFont val="Tahoma"/>
            <family val="2"/>
          </rPr>
          <t>Windows User:</t>
        </r>
        <r>
          <rPr>
            <sz val="9"/>
            <color indexed="81"/>
            <rFont val="Tahoma"/>
            <family val="2"/>
          </rPr>
          <t xml:space="preserve">
07.10.2020
5497
12,000/-</t>
        </r>
      </text>
    </comment>
    <comment ref="M254" authorId="0">
      <text>
        <r>
          <rPr>
            <b/>
            <sz val="9"/>
            <color indexed="81"/>
            <rFont val="Tahoma"/>
            <family val="2"/>
          </rPr>
          <t>Windows User:</t>
        </r>
        <r>
          <rPr>
            <sz val="9"/>
            <color indexed="81"/>
            <rFont val="Tahoma"/>
            <family val="2"/>
          </rPr>
          <t xml:space="preserve">
07.10.2020
5497
12,000/-</t>
        </r>
      </text>
    </comment>
    <comment ref="O254" authorId="0">
      <text>
        <r>
          <rPr>
            <b/>
            <sz val="9"/>
            <color indexed="81"/>
            <rFont val="Tahoma"/>
            <family val="2"/>
          </rPr>
          <t>Windows User:</t>
        </r>
        <r>
          <rPr>
            <sz val="9"/>
            <color indexed="81"/>
            <rFont val="Tahoma"/>
            <family val="2"/>
          </rPr>
          <t xml:space="preserve">
07.10.2020
5497
12,000/-</t>
        </r>
      </text>
    </comment>
    <comment ref="Q254" authorId="0">
      <text>
        <r>
          <rPr>
            <b/>
            <sz val="9"/>
            <color indexed="81"/>
            <rFont val="Tahoma"/>
            <family val="2"/>
          </rPr>
          <t>Windows User:</t>
        </r>
        <r>
          <rPr>
            <sz val="9"/>
            <color indexed="81"/>
            <rFont val="Tahoma"/>
            <family val="2"/>
          </rPr>
          <t xml:space="preserve">
07.10.2020
5497
O/fee=4500/- Due3500
12,000/-
24/01/2021
5498
O/fee=3500
Oct to Janu/21
Paid in Janu/21</t>
        </r>
      </text>
    </comment>
    <comment ref="T254" authorId="0">
      <text>
        <r>
          <rPr>
            <b/>
            <sz val="9"/>
            <color indexed="81"/>
            <rFont val="Tahoma"/>
            <family val="2"/>
          </rPr>
          <t>Windows User:</t>
        </r>
        <r>
          <rPr>
            <sz val="9"/>
            <color indexed="81"/>
            <rFont val="Tahoma"/>
            <family val="2"/>
          </rPr>
          <t xml:space="preserve">
Less 30% in Tuition fee for Oct/20.</t>
        </r>
      </text>
    </comment>
    <comment ref="U254" authorId="0">
      <text>
        <r>
          <rPr>
            <b/>
            <sz val="9"/>
            <color indexed="81"/>
            <rFont val="Tahoma"/>
            <family val="2"/>
          </rPr>
          <t>Windows User:</t>
        </r>
        <r>
          <rPr>
            <sz val="9"/>
            <color indexed="81"/>
            <rFont val="Tahoma"/>
            <family val="2"/>
          </rPr>
          <t xml:space="preserve">
24/01/2021
5498
O/fee=3500
Oct to Janu/21
Paid in Janu/21</t>
        </r>
      </text>
    </comment>
    <comment ref="V254" authorId="0">
      <text>
        <r>
          <rPr>
            <b/>
            <sz val="9"/>
            <color indexed="81"/>
            <rFont val="Tahoma"/>
            <family val="2"/>
          </rPr>
          <t>Windows User:</t>
        </r>
        <r>
          <rPr>
            <sz val="9"/>
            <color indexed="81"/>
            <rFont val="Tahoma"/>
            <family val="2"/>
          </rPr>
          <t xml:space="preserve">
Less 30% in Tuition fee for Oct/20.</t>
        </r>
      </text>
    </comment>
    <comment ref="W254" authorId="0">
      <text>
        <r>
          <rPr>
            <b/>
            <sz val="9"/>
            <color indexed="81"/>
            <rFont val="Tahoma"/>
            <family val="2"/>
          </rPr>
          <t>Windows User:</t>
        </r>
        <r>
          <rPr>
            <sz val="9"/>
            <color indexed="81"/>
            <rFont val="Tahoma"/>
            <family val="2"/>
          </rPr>
          <t xml:space="preserve">
24/01/2021
5498
O/fee=3500
Oct to Janu/21
Paid in Janu/21</t>
        </r>
      </text>
    </comment>
    <comment ref="Y254" authorId="0">
      <text>
        <r>
          <rPr>
            <b/>
            <sz val="9"/>
            <color indexed="81"/>
            <rFont val="Tahoma"/>
            <family val="2"/>
          </rPr>
          <t>Windows User:</t>
        </r>
        <r>
          <rPr>
            <sz val="9"/>
            <color indexed="81"/>
            <rFont val="Tahoma"/>
            <family val="2"/>
          </rPr>
          <t xml:space="preserve">
24/01/2021
5498
O/fee=3500
Oct to Janu/21
Paid in Janu/21</t>
        </r>
      </text>
    </comment>
    <comment ref="AA254" authorId="0">
      <text>
        <r>
          <rPr>
            <b/>
            <sz val="9"/>
            <color indexed="81"/>
            <rFont val="Tahoma"/>
            <family val="2"/>
          </rPr>
          <t>Windows User:</t>
        </r>
        <r>
          <rPr>
            <sz val="9"/>
            <color indexed="81"/>
            <rFont val="Tahoma"/>
            <family val="2"/>
          </rPr>
          <t xml:space="preserve">
24/01/2021
5498
O/fee=3500
Oct to Janu/21
Paid in Janu/21</t>
        </r>
      </text>
    </comment>
    <comment ref="AG254" authorId="0">
      <text>
        <r>
          <rPr>
            <b/>
            <sz val="9"/>
            <color indexed="81"/>
            <rFont val="Tahoma"/>
            <family val="2"/>
          </rPr>
          <t>Windows User:</t>
        </r>
        <r>
          <rPr>
            <sz val="9"/>
            <color indexed="81"/>
            <rFont val="Tahoma"/>
            <family val="2"/>
          </rPr>
          <t xml:space="preserve">
12/04/21
5499
Feb to April/21</t>
        </r>
      </text>
    </comment>
    <comment ref="AK254" authorId="0">
      <text>
        <r>
          <rPr>
            <b/>
            <sz val="9"/>
            <color indexed="81"/>
            <rFont val="Tahoma"/>
            <family val="2"/>
          </rPr>
          <t>Windows User:</t>
        </r>
        <r>
          <rPr>
            <sz val="9"/>
            <color indexed="81"/>
            <rFont val="Tahoma"/>
            <family val="2"/>
          </rPr>
          <t xml:space="preserve">
03/06/21
5500
May + June/21</t>
        </r>
      </text>
    </comment>
    <comment ref="K255" authorId="0">
      <text>
        <r>
          <rPr>
            <b/>
            <sz val="9"/>
            <color indexed="81"/>
            <rFont val="Tahoma"/>
            <family val="2"/>
          </rPr>
          <t>Windows User:</t>
        </r>
        <r>
          <rPr>
            <sz val="9"/>
            <color indexed="81"/>
            <rFont val="Tahoma"/>
            <family val="2"/>
          </rPr>
          <t xml:space="preserve">
08.10.2020
4105
9,000/-</t>
        </r>
      </text>
    </comment>
    <comment ref="M255" authorId="0">
      <text>
        <r>
          <rPr>
            <b/>
            <sz val="9"/>
            <color indexed="81"/>
            <rFont val="Tahoma"/>
            <family val="2"/>
          </rPr>
          <t>Windows User:</t>
        </r>
        <r>
          <rPr>
            <sz val="9"/>
            <color indexed="81"/>
            <rFont val="Tahoma"/>
            <family val="2"/>
          </rPr>
          <t xml:space="preserve">
08.10.2020
4105
9,000/-</t>
        </r>
      </text>
    </comment>
    <comment ref="O255" authorId="0">
      <text>
        <r>
          <rPr>
            <b/>
            <sz val="9"/>
            <color indexed="81"/>
            <rFont val="Tahoma"/>
            <family val="2"/>
          </rPr>
          <t>Windows User:</t>
        </r>
        <r>
          <rPr>
            <sz val="9"/>
            <color indexed="81"/>
            <rFont val="Tahoma"/>
            <family val="2"/>
          </rPr>
          <t xml:space="preserve">
08.10.2020
4105
9,000/-</t>
        </r>
      </text>
    </comment>
    <comment ref="Q255" authorId="0">
      <text>
        <r>
          <rPr>
            <b/>
            <sz val="9"/>
            <color indexed="81"/>
            <rFont val="Tahoma"/>
            <family val="2"/>
          </rPr>
          <t>Windows User:</t>
        </r>
        <r>
          <rPr>
            <sz val="9"/>
            <color indexed="81"/>
            <rFont val="Tahoma"/>
            <family val="2"/>
          </rPr>
          <t xml:space="preserve">
08.10.2020
4105
9,000/-
28/01/21
4106
O/fee=6500
Oct/20
Paid in Janu/21</t>
        </r>
      </text>
    </comment>
    <comment ref="T255" authorId="0">
      <text>
        <r>
          <rPr>
            <b/>
            <sz val="9"/>
            <color indexed="81"/>
            <rFont val="Tahoma"/>
            <family val="2"/>
          </rPr>
          <t>Windows User:</t>
        </r>
        <r>
          <rPr>
            <sz val="9"/>
            <color indexed="81"/>
            <rFont val="Tahoma"/>
            <family val="2"/>
          </rPr>
          <t xml:space="preserve">
Less 30% in Tuition fee for Oct/20.</t>
        </r>
      </text>
    </comment>
    <comment ref="U255" authorId="0">
      <text>
        <r>
          <rPr>
            <b/>
            <sz val="9"/>
            <color indexed="81"/>
            <rFont val="Tahoma"/>
            <family val="2"/>
          </rPr>
          <t>Windows User:</t>
        </r>
        <r>
          <rPr>
            <sz val="9"/>
            <color indexed="81"/>
            <rFont val="Tahoma"/>
            <family val="2"/>
          </rPr>
          <t xml:space="preserve">
28/01/21
4106
O/fee=6500
Oct/20
Paid in Janu/21</t>
        </r>
      </text>
    </comment>
    <comment ref="V255" authorId="0">
      <text>
        <r>
          <rPr>
            <b/>
            <sz val="9"/>
            <color indexed="81"/>
            <rFont val="Tahoma"/>
            <family val="2"/>
          </rPr>
          <t>Windows User:</t>
        </r>
        <r>
          <rPr>
            <sz val="9"/>
            <color indexed="81"/>
            <rFont val="Tahoma"/>
            <family val="2"/>
          </rPr>
          <t xml:space="preserve">
Less 30% in Tuition fee for Oct/20.</t>
        </r>
      </text>
    </comment>
    <comment ref="AA255" authorId="0">
      <text>
        <r>
          <rPr>
            <b/>
            <sz val="9"/>
            <color indexed="81"/>
            <rFont val="Tahoma"/>
            <family val="2"/>
          </rPr>
          <t>Windows User:</t>
        </r>
        <r>
          <rPr>
            <sz val="9"/>
            <color indexed="81"/>
            <rFont val="Tahoma"/>
            <family val="2"/>
          </rPr>
          <t xml:space="preserve">
28/01/21
4106
O/fee=6500
Oct/20
Paid in Janu/21</t>
        </r>
      </text>
    </comment>
    <comment ref="AK255" authorId="0">
      <text>
        <r>
          <rPr>
            <b/>
            <sz val="9"/>
            <color indexed="81"/>
            <rFont val="Tahoma"/>
            <family val="2"/>
          </rPr>
          <t>Windows User:</t>
        </r>
        <r>
          <rPr>
            <sz val="9"/>
            <color indexed="81"/>
            <rFont val="Tahoma"/>
            <family val="2"/>
          </rPr>
          <t xml:space="preserve">
07/06/21
4107
Nov/20 to Feb/21</t>
        </r>
      </text>
    </comment>
    <comment ref="K256" authorId="0">
      <text>
        <r>
          <rPr>
            <b/>
            <sz val="9"/>
            <color indexed="81"/>
            <rFont val="Tahoma"/>
            <family val="2"/>
          </rPr>
          <t>Windows User:</t>
        </r>
        <r>
          <rPr>
            <sz val="9"/>
            <color indexed="81"/>
            <rFont val="Tahoma"/>
            <family val="2"/>
          </rPr>
          <t xml:space="preserve">
12.10.2020
4129
7,500/-</t>
        </r>
      </text>
    </comment>
    <comment ref="M256" authorId="0">
      <text>
        <r>
          <rPr>
            <b/>
            <sz val="9"/>
            <color indexed="81"/>
            <rFont val="Tahoma"/>
            <family val="2"/>
          </rPr>
          <t>Windows User:</t>
        </r>
        <r>
          <rPr>
            <sz val="9"/>
            <color indexed="81"/>
            <rFont val="Tahoma"/>
            <family val="2"/>
          </rPr>
          <t xml:space="preserve">
12.10.2020
4129
7,500/-</t>
        </r>
      </text>
    </comment>
    <comment ref="O256" authorId="0">
      <text>
        <r>
          <rPr>
            <b/>
            <sz val="9"/>
            <color indexed="81"/>
            <rFont val="Tahoma"/>
            <family val="2"/>
          </rPr>
          <t>Windows User:</t>
        </r>
        <r>
          <rPr>
            <sz val="9"/>
            <color indexed="81"/>
            <rFont val="Tahoma"/>
            <family val="2"/>
          </rPr>
          <t xml:space="preserve">
12.10.2020
4129
7,500/-</t>
        </r>
      </text>
    </comment>
    <comment ref="Q256" authorId="0">
      <text>
        <r>
          <rPr>
            <b/>
            <sz val="9"/>
            <color indexed="81"/>
            <rFont val="Tahoma"/>
            <family val="2"/>
          </rPr>
          <t>Windows User:</t>
        </r>
        <r>
          <rPr>
            <sz val="9"/>
            <color indexed="81"/>
            <rFont val="Tahoma"/>
            <family val="2"/>
          </rPr>
          <t xml:space="preserve">
05/12/2020
4131
O/fee With
Nov to Janu/21
Paid in Dec/20</t>
        </r>
      </text>
    </comment>
    <comment ref="T256" authorId="0">
      <text>
        <r>
          <rPr>
            <b/>
            <sz val="9"/>
            <color indexed="81"/>
            <rFont val="Tahoma"/>
            <family val="2"/>
          </rPr>
          <t>Windows User:</t>
        </r>
        <r>
          <rPr>
            <sz val="9"/>
            <color indexed="81"/>
            <rFont val="Tahoma"/>
            <family val="2"/>
          </rPr>
          <t xml:space="preserve">
Less 30% in Tuition fee for Oct/20.</t>
        </r>
      </text>
    </comment>
    <comment ref="U256" authorId="0">
      <text>
        <r>
          <rPr>
            <b/>
            <sz val="9"/>
            <color indexed="81"/>
            <rFont val="Tahoma"/>
            <family val="2"/>
          </rPr>
          <t>Windows User:</t>
        </r>
        <r>
          <rPr>
            <sz val="9"/>
            <color indexed="81"/>
            <rFont val="Tahoma"/>
            <family val="2"/>
          </rPr>
          <t xml:space="preserve">
12.10.2020
Campus-01
4130
Oct/20 (Less=30%)</t>
        </r>
      </text>
    </comment>
    <comment ref="V256" authorId="0">
      <text>
        <r>
          <rPr>
            <b/>
            <sz val="9"/>
            <color indexed="81"/>
            <rFont val="Tahoma"/>
            <family val="2"/>
          </rPr>
          <t>Windows User:</t>
        </r>
        <r>
          <rPr>
            <sz val="9"/>
            <color indexed="81"/>
            <rFont val="Tahoma"/>
            <family val="2"/>
          </rPr>
          <t xml:space="preserve">
Less 30% in Tuition fee for Oct/20.</t>
        </r>
      </text>
    </comment>
    <comment ref="W256" authorId="0">
      <text>
        <r>
          <rPr>
            <b/>
            <sz val="9"/>
            <color indexed="81"/>
            <rFont val="Tahoma"/>
            <family val="2"/>
          </rPr>
          <t>Windows User:</t>
        </r>
        <r>
          <rPr>
            <sz val="9"/>
            <color indexed="81"/>
            <rFont val="Tahoma"/>
            <family val="2"/>
          </rPr>
          <t xml:space="preserve">
05/12/2020
4131
O/fee With
Nov to Janu/21
Paid in Dec/20</t>
        </r>
      </text>
    </comment>
    <comment ref="Y256" authorId="0">
      <text>
        <r>
          <rPr>
            <b/>
            <sz val="9"/>
            <color indexed="81"/>
            <rFont val="Tahoma"/>
            <family val="2"/>
          </rPr>
          <t>Windows User:</t>
        </r>
        <r>
          <rPr>
            <sz val="9"/>
            <color indexed="81"/>
            <rFont val="Tahoma"/>
            <family val="2"/>
          </rPr>
          <t xml:space="preserve">
05/12/2020
4131
O/fee With
Nov to Janu/21</t>
        </r>
      </text>
    </comment>
    <comment ref="AA256" authorId="0">
      <text>
        <r>
          <rPr>
            <b/>
            <sz val="9"/>
            <color indexed="81"/>
            <rFont val="Tahoma"/>
            <family val="2"/>
          </rPr>
          <t>Windows User:</t>
        </r>
        <r>
          <rPr>
            <sz val="9"/>
            <color indexed="81"/>
            <rFont val="Tahoma"/>
            <family val="2"/>
          </rPr>
          <t xml:space="preserve">
05/12/2020
4131
O/fee With
Nov to Janu/21
Paid in Dec/20</t>
        </r>
      </text>
    </comment>
    <comment ref="AG256" authorId="0">
      <text>
        <r>
          <rPr>
            <b/>
            <sz val="9"/>
            <color indexed="81"/>
            <rFont val="Tahoma"/>
            <family val="2"/>
          </rPr>
          <t>Windows User:</t>
        </r>
        <r>
          <rPr>
            <sz val="9"/>
            <color indexed="81"/>
            <rFont val="Tahoma"/>
            <family val="2"/>
          </rPr>
          <t xml:space="preserve">
04/04/2021
4132
Up to May/21</t>
        </r>
      </text>
    </comment>
    <comment ref="AK256" authorId="0">
      <text>
        <r>
          <rPr>
            <b/>
            <sz val="9"/>
            <color indexed="81"/>
            <rFont val="Tahoma"/>
            <family val="2"/>
          </rPr>
          <t>Windows User:</t>
        </r>
        <r>
          <rPr>
            <sz val="9"/>
            <color indexed="81"/>
            <rFont val="Tahoma"/>
            <family val="2"/>
          </rPr>
          <t xml:space="preserve">
03/06/21
4133
June + July/21</t>
        </r>
      </text>
    </comment>
    <comment ref="B257" authorId="0">
      <text>
        <r>
          <rPr>
            <b/>
            <sz val="9"/>
            <color indexed="81"/>
            <rFont val="Tahoma"/>
            <family val="2"/>
          </rPr>
          <t>Windows User:
April Tuition fee 50%
By Vp sir.</t>
        </r>
        <r>
          <rPr>
            <sz val="9"/>
            <color indexed="81"/>
            <rFont val="Tahoma"/>
            <family val="2"/>
          </rPr>
          <t xml:space="preserve">
</t>
        </r>
      </text>
    </comment>
    <comment ref="K257" authorId="0">
      <text>
        <r>
          <rPr>
            <b/>
            <sz val="9"/>
            <color indexed="81"/>
            <rFont val="Tahoma"/>
            <family val="2"/>
          </rPr>
          <t>Windows User:</t>
        </r>
        <r>
          <rPr>
            <sz val="9"/>
            <color indexed="81"/>
            <rFont val="Tahoma"/>
            <family val="2"/>
          </rPr>
          <t xml:space="preserve">
13/04/2021
9391
Add=7500
O/fee=190 Due=7810
April/21=2310</t>
        </r>
      </text>
    </comment>
    <comment ref="M257" authorId="0">
      <text>
        <r>
          <rPr>
            <b/>
            <sz val="9"/>
            <color indexed="81"/>
            <rFont val="Tahoma"/>
            <family val="2"/>
          </rPr>
          <t>Windows User:</t>
        </r>
        <r>
          <rPr>
            <sz val="9"/>
            <color indexed="81"/>
            <rFont val="Tahoma"/>
            <family val="2"/>
          </rPr>
          <t xml:space="preserve">
13/04/2021
9391
Add=7500
O/fee=190 Due=7810
April/21=2310</t>
        </r>
      </text>
    </comment>
    <comment ref="AF257" authorId="0">
      <text>
        <r>
          <rPr>
            <b/>
            <sz val="9"/>
            <color indexed="81"/>
            <rFont val="Tahoma"/>
            <family val="2"/>
          </rPr>
          <t>Windows User:</t>
        </r>
        <r>
          <rPr>
            <sz val="9"/>
            <color indexed="81"/>
            <rFont val="Tahoma"/>
            <family val="2"/>
          </rPr>
          <t xml:space="preserve">
Admission13/04/21
Tuition fee Less=50%</t>
        </r>
      </text>
    </comment>
    <comment ref="AH257" authorId="0">
      <text>
        <r>
          <rPr>
            <b/>
            <sz val="9"/>
            <color indexed="81"/>
            <rFont val="Tahoma"/>
            <family val="2"/>
          </rPr>
          <t>Windows User:</t>
        </r>
        <r>
          <rPr>
            <sz val="9"/>
            <color indexed="81"/>
            <rFont val="Tahoma"/>
            <family val="2"/>
          </rPr>
          <t xml:space="preserve">
Admission13/04/21
Tuition fee Less=50%</t>
        </r>
      </text>
    </comment>
    <comment ref="AJ257" authorId="0">
      <text>
        <r>
          <rPr>
            <b/>
            <sz val="9"/>
            <color indexed="81"/>
            <rFont val="Tahoma"/>
            <family val="2"/>
          </rPr>
          <t>Windows User:</t>
        </r>
        <r>
          <rPr>
            <sz val="9"/>
            <color indexed="81"/>
            <rFont val="Tahoma"/>
            <family val="2"/>
          </rPr>
          <t xml:space="preserve">
Admission13/04/21
Tuition fee Less=50%</t>
        </r>
      </text>
    </comment>
    <comment ref="B258" authorId="0">
      <text>
        <r>
          <rPr>
            <b/>
            <sz val="9"/>
            <color indexed="81"/>
            <rFont val="Tahoma"/>
            <family val="2"/>
          </rPr>
          <t>Windows User:</t>
        </r>
        <r>
          <rPr>
            <sz val="9"/>
            <color indexed="81"/>
            <rFont val="Tahoma"/>
            <family val="2"/>
          </rPr>
          <t xml:space="preserve">
Addmission
04/05/21</t>
        </r>
      </text>
    </comment>
    <comment ref="K258" authorId="0">
      <text>
        <r>
          <rPr>
            <b/>
            <sz val="9"/>
            <color indexed="81"/>
            <rFont val="Tahoma"/>
            <family val="2"/>
          </rPr>
          <t>Windows User:</t>
        </r>
        <r>
          <rPr>
            <sz val="9"/>
            <color indexed="81"/>
            <rFont val="Tahoma"/>
            <family val="2"/>
          </rPr>
          <t xml:space="preserve">
04/05/21
9271
Addmn=7500
O/fee=8000
May/21=4620
Total=20,120/-</t>
        </r>
      </text>
    </comment>
    <comment ref="M258" authorId="0">
      <text>
        <r>
          <rPr>
            <b/>
            <sz val="9"/>
            <color indexed="81"/>
            <rFont val="Tahoma"/>
            <family val="2"/>
          </rPr>
          <t>Windows User:</t>
        </r>
        <r>
          <rPr>
            <sz val="9"/>
            <color indexed="81"/>
            <rFont val="Tahoma"/>
            <family val="2"/>
          </rPr>
          <t xml:space="preserve">
04/05/21
9271
Addmn=7500
O/fee=8000
May/21=4620
Total=20,120/-</t>
        </r>
      </text>
    </comment>
    <comment ref="O258" authorId="0">
      <text>
        <r>
          <rPr>
            <b/>
            <sz val="9"/>
            <color indexed="81"/>
            <rFont val="Tahoma"/>
            <family val="2"/>
          </rPr>
          <t>Windows User:</t>
        </r>
        <r>
          <rPr>
            <sz val="9"/>
            <color indexed="81"/>
            <rFont val="Tahoma"/>
            <family val="2"/>
          </rPr>
          <t xml:space="preserve">
04/05/21
9271
Addmn=7500
O/fee=8000
May/21=4620
Total=20,120/-</t>
        </r>
      </text>
    </comment>
    <comment ref="Q258" authorId="0">
      <text>
        <r>
          <rPr>
            <b/>
            <sz val="9"/>
            <color indexed="81"/>
            <rFont val="Tahoma"/>
            <family val="2"/>
          </rPr>
          <t>Windows User:</t>
        </r>
        <r>
          <rPr>
            <sz val="9"/>
            <color indexed="81"/>
            <rFont val="Tahoma"/>
            <family val="2"/>
          </rPr>
          <t xml:space="preserve">
04/05/21
9271
Addmn=7500
O/fee=8000
May/21=4620
Total=20,120/-</t>
        </r>
      </text>
    </comment>
    <comment ref="AI258" authorId="0">
      <text>
        <r>
          <rPr>
            <b/>
            <sz val="9"/>
            <color indexed="81"/>
            <rFont val="Tahoma"/>
            <family val="2"/>
          </rPr>
          <t>Windows User:</t>
        </r>
        <r>
          <rPr>
            <sz val="9"/>
            <color indexed="81"/>
            <rFont val="Tahoma"/>
            <family val="2"/>
          </rPr>
          <t xml:space="preserve">
04/05/21
9271
Addmn=7500
O/fee=8000
May/21=4620
Total=20,120/-</t>
        </r>
      </text>
    </comment>
    <comment ref="AK258" authorId="0">
      <text>
        <r>
          <rPr>
            <b/>
            <sz val="9"/>
            <color indexed="81"/>
            <rFont val="Tahoma"/>
            <family val="2"/>
          </rPr>
          <t>Windows User:</t>
        </r>
        <r>
          <rPr>
            <sz val="9"/>
            <color indexed="81"/>
            <rFont val="Tahoma"/>
            <family val="2"/>
          </rPr>
          <t xml:space="preserve">
02/06/21
9272
</t>
        </r>
      </text>
    </comment>
    <comment ref="K278" authorId="0">
      <text>
        <r>
          <rPr>
            <b/>
            <sz val="9"/>
            <color indexed="81"/>
            <rFont val="Tahoma"/>
            <family val="2"/>
          </rPr>
          <t>Windows User:</t>
        </r>
        <r>
          <rPr>
            <sz val="9"/>
            <color indexed="81"/>
            <rFont val="Tahoma"/>
            <family val="2"/>
          </rPr>
          <t xml:space="preserve">
26/08/2020
9,000/-</t>
        </r>
      </text>
    </comment>
    <comment ref="M278" authorId="0">
      <text>
        <r>
          <rPr>
            <b/>
            <sz val="9"/>
            <color indexed="81"/>
            <rFont val="Tahoma"/>
            <family val="2"/>
          </rPr>
          <t>Windows User:</t>
        </r>
        <r>
          <rPr>
            <sz val="9"/>
            <color indexed="81"/>
            <rFont val="Tahoma"/>
            <family val="2"/>
          </rPr>
          <t xml:space="preserve">
26/08/2020
9,000/-</t>
        </r>
      </text>
    </comment>
    <comment ref="O278" authorId="0">
      <text>
        <r>
          <rPr>
            <b/>
            <sz val="9"/>
            <color indexed="81"/>
            <rFont val="Tahoma"/>
            <family val="2"/>
          </rPr>
          <t>Windows User:</t>
        </r>
        <r>
          <rPr>
            <sz val="9"/>
            <color indexed="81"/>
            <rFont val="Tahoma"/>
            <family val="2"/>
          </rPr>
          <t xml:space="preserve">
26/08/2020
9,000/-</t>
        </r>
      </text>
    </comment>
    <comment ref="Q278" authorId="0">
      <text>
        <r>
          <rPr>
            <b/>
            <sz val="9"/>
            <color indexed="81"/>
            <rFont val="Tahoma"/>
            <family val="2"/>
          </rPr>
          <t>Windows User:</t>
        </r>
        <r>
          <rPr>
            <sz val="9"/>
            <color indexed="81"/>
            <rFont val="Tahoma"/>
            <family val="2"/>
          </rPr>
          <t xml:space="preserve">
26/08/2020
9,000/-</t>
        </r>
      </text>
    </comment>
    <comment ref="T278" authorId="0">
      <text>
        <r>
          <rPr>
            <b/>
            <sz val="9"/>
            <color indexed="81"/>
            <rFont val="Tahoma"/>
            <family val="2"/>
          </rPr>
          <t>Windows User:</t>
        </r>
        <r>
          <rPr>
            <sz val="9"/>
            <color indexed="81"/>
            <rFont val="Tahoma"/>
            <family val="2"/>
          </rPr>
          <t xml:space="preserve">
Less 30% in Tuition fee for Oct/20.</t>
        </r>
      </text>
    </comment>
    <comment ref="V278" authorId="0">
      <text>
        <r>
          <rPr>
            <b/>
            <sz val="9"/>
            <color indexed="81"/>
            <rFont val="Tahoma"/>
            <family val="2"/>
          </rPr>
          <t>Windows User:</t>
        </r>
        <r>
          <rPr>
            <sz val="9"/>
            <color indexed="81"/>
            <rFont val="Tahoma"/>
            <family val="2"/>
          </rPr>
          <t xml:space="preserve">
Less 30% in Tuition fee for Oct/20.</t>
        </r>
      </text>
    </comment>
    <comment ref="X278" authorId="0">
      <text>
        <r>
          <rPr>
            <b/>
            <sz val="9"/>
            <color indexed="81"/>
            <rFont val="Tahoma"/>
            <family val="2"/>
          </rPr>
          <t>Windows User:</t>
        </r>
        <r>
          <rPr>
            <sz val="9"/>
            <color indexed="81"/>
            <rFont val="Tahoma"/>
            <family val="2"/>
          </rPr>
          <t xml:space="preserve">
Less 30% in Tuition fee for Oct/20.</t>
        </r>
      </text>
    </comment>
    <comment ref="Z278" authorId="0">
      <text>
        <r>
          <rPr>
            <b/>
            <sz val="9"/>
            <color indexed="81"/>
            <rFont val="Tahoma"/>
            <family val="2"/>
          </rPr>
          <t>Windows User:</t>
        </r>
        <r>
          <rPr>
            <sz val="9"/>
            <color indexed="81"/>
            <rFont val="Tahoma"/>
            <family val="2"/>
          </rPr>
          <t xml:space="preserve">
Less 30% in Tuition fee for Oct/20.</t>
        </r>
      </text>
    </comment>
    <comment ref="AA278" authorId="0">
      <text>
        <r>
          <rPr>
            <b/>
            <sz val="9"/>
            <color indexed="81"/>
            <rFont val="Tahoma"/>
            <family val="2"/>
          </rPr>
          <t>Windows User:</t>
        </r>
        <r>
          <rPr>
            <sz val="9"/>
            <color indexed="81"/>
            <rFont val="Tahoma"/>
            <family val="2"/>
          </rPr>
          <t xml:space="preserve">
25/01/21
1706</t>
        </r>
      </text>
    </comment>
    <comment ref="AB278" authorId="0">
      <text>
        <r>
          <rPr>
            <b/>
            <sz val="9"/>
            <color indexed="81"/>
            <rFont val="Tahoma"/>
            <family val="2"/>
          </rPr>
          <t>Windows User:</t>
        </r>
        <r>
          <rPr>
            <sz val="9"/>
            <color indexed="81"/>
            <rFont val="Tahoma"/>
            <family val="2"/>
          </rPr>
          <t xml:space="preserve">
Less 30% in Tuition fee for Oct/20.</t>
        </r>
      </text>
    </comment>
    <comment ref="AD278" authorId="0">
      <text>
        <r>
          <rPr>
            <b/>
            <sz val="9"/>
            <color indexed="81"/>
            <rFont val="Tahoma"/>
            <family val="2"/>
          </rPr>
          <t>Windows User:</t>
        </r>
        <r>
          <rPr>
            <sz val="9"/>
            <color indexed="81"/>
            <rFont val="Tahoma"/>
            <family val="2"/>
          </rPr>
          <t xml:space="preserve">
Less 30% in Tuition fee for Oct/20.</t>
        </r>
      </text>
    </comment>
    <comment ref="AF278" authorId="0">
      <text>
        <r>
          <rPr>
            <b/>
            <sz val="9"/>
            <color indexed="81"/>
            <rFont val="Tahoma"/>
            <family val="2"/>
          </rPr>
          <t>Windows User:</t>
        </r>
        <r>
          <rPr>
            <sz val="9"/>
            <color indexed="81"/>
            <rFont val="Tahoma"/>
            <family val="2"/>
          </rPr>
          <t xml:space="preserve">
Less 30% in Tuition fee for Oct/20.</t>
        </r>
      </text>
    </comment>
    <comment ref="AH278" authorId="0">
      <text>
        <r>
          <rPr>
            <b/>
            <sz val="9"/>
            <color indexed="81"/>
            <rFont val="Tahoma"/>
            <family val="2"/>
          </rPr>
          <t>Windows User:</t>
        </r>
        <r>
          <rPr>
            <sz val="9"/>
            <color indexed="81"/>
            <rFont val="Tahoma"/>
            <family val="2"/>
          </rPr>
          <t xml:space="preserve">
Less 30% in Tuition fee for Oct/20.</t>
        </r>
      </text>
    </comment>
    <comment ref="AJ278" authorId="0">
      <text>
        <r>
          <rPr>
            <b/>
            <sz val="9"/>
            <color indexed="81"/>
            <rFont val="Tahoma"/>
            <family val="2"/>
          </rPr>
          <t>Windows User:</t>
        </r>
        <r>
          <rPr>
            <sz val="9"/>
            <color indexed="81"/>
            <rFont val="Tahoma"/>
            <family val="2"/>
          </rPr>
          <t xml:space="preserve">
Less 30% in Tuition fee for Oct/20.</t>
        </r>
      </text>
    </comment>
    <comment ref="AK278" authorId="0">
      <text>
        <r>
          <rPr>
            <b/>
            <sz val="9"/>
            <color indexed="81"/>
            <rFont val="Tahoma"/>
            <family val="2"/>
          </rPr>
          <t>Windows User:</t>
        </r>
        <r>
          <rPr>
            <sz val="9"/>
            <color indexed="81"/>
            <rFont val="Tahoma"/>
            <family val="2"/>
          </rPr>
          <t xml:space="preserve">
06/06/21
1707</t>
        </r>
      </text>
    </comment>
    <comment ref="G279" authorId="0">
      <text>
        <r>
          <rPr>
            <b/>
            <sz val="9"/>
            <color indexed="81"/>
            <rFont val="Tahoma"/>
            <family val="2"/>
          </rPr>
          <t>Windows User:</t>
        </r>
        <r>
          <rPr>
            <sz val="9"/>
            <color indexed="81"/>
            <rFont val="Tahoma"/>
            <family val="2"/>
          </rPr>
          <t xml:space="preserve">
Less-2,000/-</t>
        </r>
      </text>
    </comment>
    <comment ref="K279" authorId="0">
      <text>
        <r>
          <rPr>
            <b/>
            <sz val="9"/>
            <color indexed="81"/>
            <rFont val="Tahoma"/>
            <family val="2"/>
          </rPr>
          <t>Windows User:</t>
        </r>
        <r>
          <rPr>
            <sz val="9"/>
            <color indexed="81"/>
            <rFont val="Tahoma"/>
            <family val="2"/>
          </rPr>
          <t xml:space="preserve">
27/08/2020
9,000/-</t>
        </r>
      </text>
    </comment>
    <comment ref="M279" authorId="0">
      <text>
        <r>
          <rPr>
            <b/>
            <sz val="9"/>
            <color indexed="81"/>
            <rFont val="Tahoma"/>
            <family val="2"/>
          </rPr>
          <t>Windows User:</t>
        </r>
        <r>
          <rPr>
            <sz val="9"/>
            <color indexed="81"/>
            <rFont val="Tahoma"/>
            <family val="2"/>
          </rPr>
          <t xml:space="preserve">
27/08/2020
9,000/-</t>
        </r>
      </text>
    </comment>
    <comment ref="O279" authorId="0">
      <text>
        <r>
          <rPr>
            <b/>
            <sz val="9"/>
            <color indexed="81"/>
            <rFont val="Tahoma"/>
            <family val="2"/>
          </rPr>
          <t>Windows User:</t>
        </r>
        <r>
          <rPr>
            <sz val="9"/>
            <color indexed="81"/>
            <rFont val="Tahoma"/>
            <family val="2"/>
          </rPr>
          <t xml:space="preserve">
27/08/2020
9,000/-</t>
        </r>
      </text>
    </comment>
    <comment ref="Q279" authorId="0">
      <text>
        <r>
          <rPr>
            <b/>
            <sz val="9"/>
            <color indexed="81"/>
            <rFont val="Tahoma"/>
            <family val="2"/>
          </rPr>
          <t>Windows User:</t>
        </r>
        <r>
          <rPr>
            <sz val="9"/>
            <color indexed="81"/>
            <rFont val="Tahoma"/>
            <family val="2"/>
          </rPr>
          <t xml:space="preserve">
27/08/2020
9,000/-</t>
        </r>
      </text>
    </comment>
    <comment ref="T279" authorId="0">
      <text>
        <r>
          <rPr>
            <b/>
            <sz val="9"/>
            <color indexed="81"/>
            <rFont val="Tahoma"/>
            <family val="2"/>
          </rPr>
          <t>Windows User:</t>
        </r>
        <r>
          <rPr>
            <sz val="9"/>
            <color indexed="81"/>
            <rFont val="Tahoma"/>
            <family val="2"/>
          </rPr>
          <t xml:space="preserve">
Less 30% in Tuition fee for Oct/20.</t>
        </r>
      </text>
    </comment>
    <comment ref="U279" authorId="0">
      <text>
        <r>
          <rPr>
            <b/>
            <sz val="9"/>
            <color indexed="81"/>
            <rFont val="Tahoma"/>
            <family val="2"/>
          </rPr>
          <t>Windows User:</t>
        </r>
        <r>
          <rPr>
            <sz val="9"/>
            <color indexed="81"/>
            <rFont val="Tahoma"/>
            <family val="2"/>
          </rPr>
          <t xml:space="preserve">
11.10.2020
Bkash=10,830/-
College=8,670/-
Hostel=2,160/-</t>
        </r>
      </text>
    </comment>
    <comment ref="V279" authorId="0">
      <text>
        <r>
          <rPr>
            <b/>
            <sz val="9"/>
            <color indexed="81"/>
            <rFont val="Tahoma"/>
            <family val="2"/>
          </rPr>
          <t>Windows User:</t>
        </r>
        <r>
          <rPr>
            <sz val="9"/>
            <color indexed="81"/>
            <rFont val="Tahoma"/>
            <family val="2"/>
          </rPr>
          <t xml:space="preserve">
Less 30% in Tuition fee for Oct/20.</t>
        </r>
      </text>
    </comment>
    <comment ref="W279" authorId="0">
      <text>
        <r>
          <rPr>
            <b/>
            <sz val="9"/>
            <color indexed="81"/>
            <rFont val="Tahoma"/>
            <family val="2"/>
          </rPr>
          <t>Windows User:</t>
        </r>
        <r>
          <rPr>
            <sz val="9"/>
            <color indexed="81"/>
            <rFont val="Tahoma"/>
            <family val="2"/>
          </rPr>
          <t xml:space="preserve">
09/11/2020
By bkash
C=2170
H=2160
T=4330</t>
        </r>
      </text>
    </comment>
    <comment ref="X279" authorId="0">
      <text>
        <r>
          <rPr>
            <b/>
            <sz val="9"/>
            <color indexed="81"/>
            <rFont val="Tahoma"/>
            <family val="2"/>
          </rPr>
          <t>Windows User:</t>
        </r>
        <r>
          <rPr>
            <sz val="9"/>
            <color indexed="81"/>
            <rFont val="Tahoma"/>
            <family val="2"/>
          </rPr>
          <t xml:space="preserve">
Less 30% in Tuition fee for Oct/20.</t>
        </r>
      </text>
    </comment>
    <comment ref="Y279" authorId="0">
      <text>
        <r>
          <rPr>
            <b/>
            <sz val="9"/>
            <color indexed="81"/>
            <rFont val="Tahoma"/>
            <family val="2"/>
          </rPr>
          <t>Windows User:</t>
        </r>
        <r>
          <rPr>
            <sz val="9"/>
            <color indexed="81"/>
            <rFont val="Tahoma"/>
            <family val="2"/>
          </rPr>
          <t xml:space="preserve">
13/12/2020
By bkash
C=2170
H=2160
T=4330
Dec/20</t>
        </r>
      </text>
    </comment>
    <comment ref="Z279" authorId="0">
      <text>
        <r>
          <rPr>
            <b/>
            <sz val="9"/>
            <color indexed="81"/>
            <rFont val="Tahoma"/>
            <family val="2"/>
          </rPr>
          <t>Windows User:</t>
        </r>
        <r>
          <rPr>
            <sz val="9"/>
            <color indexed="81"/>
            <rFont val="Tahoma"/>
            <family val="2"/>
          </rPr>
          <t xml:space="preserve">
Less 30% in Tuition fee for Oct/20.</t>
        </r>
      </text>
    </comment>
    <comment ref="AA279" authorId="0">
      <text>
        <r>
          <rPr>
            <b/>
            <sz val="9"/>
            <color indexed="81"/>
            <rFont val="Tahoma"/>
            <family val="2"/>
          </rPr>
          <t>Windows User:</t>
        </r>
        <r>
          <rPr>
            <sz val="9"/>
            <color indexed="81"/>
            <rFont val="Tahoma"/>
            <family val="2"/>
          </rPr>
          <t xml:space="preserve">
14/01/2021
By bkash
C=2170
H=2160
T=4330
</t>
        </r>
      </text>
    </comment>
    <comment ref="AB279" authorId="0">
      <text>
        <r>
          <rPr>
            <b/>
            <sz val="9"/>
            <color indexed="81"/>
            <rFont val="Tahoma"/>
            <family val="2"/>
          </rPr>
          <t>Windows User:</t>
        </r>
        <r>
          <rPr>
            <sz val="9"/>
            <color indexed="81"/>
            <rFont val="Tahoma"/>
            <family val="2"/>
          </rPr>
          <t xml:space="preserve">
Less 30% in Tuition fee for Oct/20.</t>
        </r>
      </text>
    </comment>
    <comment ref="AC279" authorId="0">
      <text>
        <r>
          <rPr>
            <b/>
            <sz val="9"/>
            <color indexed="81"/>
            <rFont val="Tahoma"/>
            <family val="2"/>
          </rPr>
          <t>Windows User:</t>
        </r>
        <r>
          <rPr>
            <sz val="9"/>
            <color indexed="81"/>
            <rFont val="Tahoma"/>
            <family val="2"/>
          </rPr>
          <t xml:space="preserve">
18/022/1
By bkash
C=2170
H=2160
T=4330</t>
        </r>
      </text>
    </comment>
    <comment ref="AD279" authorId="0">
      <text>
        <r>
          <rPr>
            <b/>
            <sz val="9"/>
            <color indexed="81"/>
            <rFont val="Tahoma"/>
            <family val="2"/>
          </rPr>
          <t>Windows User:</t>
        </r>
        <r>
          <rPr>
            <sz val="9"/>
            <color indexed="81"/>
            <rFont val="Tahoma"/>
            <family val="2"/>
          </rPr>
          <t xml:space="preserve">
Less 30% in Tuition fee for Oct/20.</t>
        </r>
      </text>
    </comment>
    <comment ref="AF279" authorId="0">
      <text>
        <r>
          <rPr>
            <b/>
            <sz val="9"/>
            <color indexed="81"/>
            <rFont val="Tahoma"/>
            <family val="2"/>
          </rPr>
          <t>Windows User:</t>
        </r>
        <r>
          <rPr>
            <sz val="9"/>
            <color indexed="81"/>
            <rFont val="Tahoma"/>
            <family val="2"/>
          </rPr>
          <t xml:space="preserve">
Less 30% in Tuition fee for Oct/20.</t>
        </r>
      </text>
    </comment>
    <comment ref="AH279" authorId="0">
      <text>
        <r>
          <rPr>
            <b/>
            <sz val="9"/>
            <color indexed="81"/>
            <rFont val="Tahoma"/>
            <family val="2"/>
          </rPr>
          <t>Windows User:</t>
        </r>
        <r>
          <rPr>
            <sz val="9"/>
            <color indexed="81"/>
            <rFont val="Tahoma"/>
            <family val="2"/>
          </rPr>
          <t xml:space="preserve">
Less 30% in Tuition fee for Oct/20.</t>
        </r>
      </text>
    </comment>
    <comment ref="AJ279" authorId="0">
      <text>
        <r>
          <rPr>
            <b/>
            <sz val="9"/>
            <color indexed="81"/>
            <rFont val="Tahoma"/>
            <family val="2"/>
          </rPr>
          <t>Windows User:</t>
        </r>
        <r>
          <rPr>
            <sz val="9"/>
            <color indexed="81"/>
            <rFont val="Tahoma"/>
            <family val="2"/>
          </rPr>
          <t xml:space="preserve">
Less 30% in Tuition fee for Oct/20.</t>
        </r>
      </text>
    </comment>
    <comment ref="K280" authorId="0">
      <text>
        <r>
          <rPr>
            <b/>
            <sz val="9"/>
            <color indexed="81"/>
            <rFont val="Tahoma"/>
            <family val="2"/>
          </rPr>
          <t>Windows User:</t>
        </r>
        <r>
          <rPr>
            <sz val="9"/>
            <color indexed="81"/>
            <rFont val="Tahoma"/>
            <family val="2"/>
          </rPr>
          <t xml:space="preserve">
27/08/2020
9,000/-</t>
        </r>
      </text>
    </comment>
    <comment ref="M280" authorId="0">
      <text>
        <r>
          <rPr>
            <b/>
            <sz val="9"/>
            <color indexed="81"/>
            <rFont val="Tahoma"/>
            <family val="2"/>
          </rPr>
          <t>Windows User:</t>
        </r>
        <r>
          <rPr>
            <sz val="9"/>
            <color indexed="81"/>
            <rFont val="Tahoma"/>
            <family val="2"/>
          </rPr>
          <t xml:space="preserve">
27/08/2020
9,000/-</t>
        </r>
      </text>
    </comment>
    <comment ref="O280" authorId="0">
      <text>
        <r>
          <rPr>
            <b/>
            <sz val="9"/>
            <color indexed="81"/>
            <rFont val="Tahoma"/>
            <family val="2"/>
          </rPr>
          <t>Windows User:</t>
        </r>
        <r>
          <rPr>
            <sz val="9"/>
            <color indexed="81"/>
            <rFont val="Tahoma"/>
            <family val="2"/>
          </rPr>
          <t xml:space="preserve">
27/08/2020
9,000/-</t>
        </r>
      </text>
    </comment>
    <comment ref="Q280" authorId="0">
      <text>
        <r>
          <rPr>
            <b/>
            <sz val="9"/>
            <color indexed="81"/>
            <rFont val="Tahoma"/>
            <family val="2"/>
          </rPr>
          <t>Windows User:</t>
        </r>
        <r>
          <rPr>
            <sz val="9"/>
            <color indexed="81"/>
            <rFont val="Tahoma"/>
            <family val="2"/>
          </rPr>
          <t xml:space="preserve">
27/08/2020
9,000/-
29/12/2020
1926
Oct to Dec/20
O/fee=6500
Paid in /dec/20</t>
        </r>
      </text>
    </comment>
    <comment ref="T280" authorId="0">
      <text>
        <r>
          <rPr>
            <b/>
            <sz val="9"/>
            <color indexed="81"/>
            <rFont val="Tahoma"/>
            <family val="2"/>
          </rPr>
          <t>Windows User:</t>
        </r>
        <r>
          <rPr>
            <sz val="9"/>
            <color indexed="81"/>
            <rFont val="Tahoma"/>
            <family val="2"/>
          </rPr>
          <t xml:space="preserve">
Less 30% in Tuition fee for Oct/20.</t>
        </r>
      </text>
    </comment>
    <comment ref="U280" authorId="0">
      <text>
        <r>
          <rPr>
            <b/>
            <sz val="9"/>
            <color indexed="81"/>
            <rFont val="Tahoma"/>
            <family val="2"/>
          </rPr>
          <t>Windows User:</t>
        </r>
        <r>
          <rPr>
            <sz val="9"/>
            <color indexed="81"/>
            <rFont val="Tahoma"/>
            <family val="2"/>
          </rPr>
          <t xml:space="preserve">
29/12/2020
1926
Oct to Dec/20
O/fee=6500
Paid in /dec/20</t>
        </r>
      </text>
    </comment>
    <comment ref="V280" authorId="0">
      <text>
        <r>
          <rPr>
            <b/>
            <sz val="9"/>
            <color indexed="81"/>
            <rFont val="Tahoma"/>
            <family val="2"/>
          </rPr>
          <t>Windows User:</t>
        </r>
        <r>
          <rPr>
            <sz val="9"/>
            <color indexed="81"/>
            <rFont val="Tahoma"/>
            <family val="2"/>
          </rPr>
          <t xml:space="preserve">
Less 30% in Tuition fee for Oct/20.</t>
        </r>
      </text>
    </comment>
    <comment ref="W280" authorId="0">
      <text>
        <r>
          <rPr>
            <b/>
            <sz val="9"/>
            <color indexed="81"/>
            <rFont val="Tahoma"/>
            <family val="2"/>
          </rPr>
          <t>Windows User:</t>
        </r>
        <r>
          <rPr>
            <sz val="9"/>
            <color indexed="81"/>
            <rFont val="Tahoma"/>
            <family val="2"/>
          </rPr>
          <t xml:space="preserve">
29/12/2020
1926
Oct to Dec/20
O/fee=6500
Paid in /dec/20</t>
        </r>
      </text>
    </comment>
    <comment ref="X280" authorId="0">
      <text>
        <r>
          <rPr>
            <b/>
            <sz val="9"/>
            <color indexed="81"/>
            <rFont val="Tahoma"/>
            <family val="2"/>
          </rPr>
          <t>Windows User:</t>
        </r>
        <r>
          <rPr>
            <sz val="9"/>
            <color indexed="81"/>
            <rFont val="Tahoma"/>
            <family val="2"/>
          </rPr>
          <t xml:space="preserve">
Less 30% in Tuition fee for Oct/20.</t>
        </r>
      </text>
    </comment>
    <comment ref="Y280" authorId="0">
      <text>
        <r>
          <rPr>
            <b/>
            <sz val="9"/>
            <color indexed="81"/>
            <rFont val="Tahoma"/>
            <family val="2"/>
          </rPr>
          <t>Windows User:</t>
        </r>
        <r>
          <rPr>
            <sz val="9"/>
            <color indexed="81"/>
            <rFont val="Tahoma"/>
            <family val="2"/>
          </rPr>
          <t xml:space="preserve">
29/12/2020
1926
Oct to Dec/20
O/fee=6500
Paid in /dec/20</t>
        </r>
      </text>
    </comment>
    <comment ref="Z280" authorId="0">
      <text>
        <r>
          <rPr>
            <b/>
            <sz val="9"/>
            <color indexed="81"/>
            <rFont val="Tahoma"/>
            <family val="2"/>
          </rPr>
          <t>Windows User:</t>
        </r>
        <r>
          <rPr>
            <sz val="9"/>
            <color indexed="81"/>
            <rFont val="Tahoma"/>
            <family val="2"/>
          </rPr>
          <t xml:space="preserve">
Less 30% in Tuition fee for Oct/20.</t>
        </r>
      </text>
    </comment>
    <comment ref="AA280" authorId="0">
      <text>
        <r>
          <rPr>
            <b/>
            <sz val="9"/>
            <color indexed="81"/>
            <rFont val="Tahoma"/>
            <family val="2"/>
          </rPr>
          <t>Windows User:</t>
        </r>
        <r>
          <rPr>
            <sz val="9"/>
            <color indexed="81"/>
            <rFont val="Tahoma"/>
            <family val="2"/>
          </rPr>
          <t xml:space="preserve">
25/01/21
1927</t>
        </r>
      </text>
    </comment>
    <comment ref="AB280" authorId="0">
      <text>
        <r>
          <rPr>
            <b/>
            <sz val="9"/>
            <color indexed="81"/>
            <rFont val="Tahoma"/>
            <family val="2"/>
          </rPr>
          <t>Windows User:</t>
        </r>
        <r>
          <rPr>
            <sz val="9"/>
            <color indexed="81"/>
            <rFont val="Tahoma"/>
            <family val="2"/>
          </rPr>
          <t xml:space="preserve">
Less 30% in Tuition fee for Oct/20.</t>
        </r>
      </text>
    </comment>
    <comment ref="AD280" authorId="0">
      <text>
        <r>
          <rPr>
            <b/>
            <sz val="9"/>
            <color indexed="81"/>
            <rFont val="Tahoma"/>
            <family val="2"/>
          </rPr>
          <t>Windows User:</t>
        </r>
        <r>
          <rPr>
            <sz val="9"/>
            <color indexed="81"/>
            <rFont val="Tahoma"/>
            <family val="2"/>
          </rPr>
          <t xml:space="preserve">
Less 30% in Tuition fee for Oct/20.</t>
        </r>
      </text>
    </comment>
    <comment ref="AF280" authorId="0">
      <text>
        <r>
          <rPr>
            <b/>
            <sz val="9"/>
            <color indexed="81"/>
            <rFont val="Tahoma"/>
            <family val="2"/>
          </rPr>
          <t>Windows User:</t>
        </r>
        <r>
          <rPr>
            <sz val="9"/>
            <color indexed="81"/>
            <rFont val="Tahoma"/>
            <family val="2"/>
          </rPr>
          <t xml:space="preserve">
Less 30% in Tuition fee for Oct/20.</t>
        </r>
      </text>
    </comment>
    <comment ref="AH280" authorId="0">
      <text>
        <r>
          <rPr>
            <b/>
            <sz val="9"/>
            <color indexed="81"/>
            <rFont val="Tahoma"/>
            <family val="2"/>
          </rPr>
          <t>Windows User:</t>
        </r>
        <r>
          <rPr>
            <sz val="9"/>
            <color indexed="81"/>
            <rFont val="Tahoma"/>
            <family val="2"/>
          </rPr>
          <t xml:space="preserve">
Less 30% in Tuition fee for Oct/20.</t>
        </r>
      </text>
    </comment>
    <comment ref="AJ280" authorId="0">
      <text>
        <r>
          <rPr>
            <b/>
            <sz val="9"/>
            <color indexed="81"/>
            <rFont val="Tahoma"/>
            <family val="2"/>
          </rPr>
          <t>Windows User:</t>
        </r>
        <r>
          <rPr>
            <sz val="9"/>
            <color indexed="81"/>
            <rFont val="Tahoma"/>
            <family val="2"/>
          </rPr>
          <t xml:space="preserve">
Less 30% in Tuition fee for Oct/20.</t>
        </r>
      </text>
    </comment>
    <comment ref="AK280" authorId="0">
      <text>
        <r>
          <rPr>
            <b/>
            <sz val="9"/>
            <color indexed="81"/>
            <rFont val="Tahoma"/>
            <family val="2"/>
          </rPr>
          <t>Windows User:</t>
        </r>
        <r>
          <rPr>
            <sz val="9"/>
            <color indexed="81"/>
            <rFont val="Tahoma"/>
            <family val="2"/>
          </rPr>
          <t xml:space="preserve">
05/06/21
1928
Up to June/21</t>
        </r>
      </text>
    </comment>
    <comment ref="K281" authorId="0">
      <text>
        <r>
          <rPr>
            <b/>
            <sz val="9"/>
            <color indexed="81"/>
            <rFont val="Tahoma"/>
            <family val="2"/>
          </rPr>
          <t>Windows User:</t>
        </r>
        <r>
          <rPr>
            <sz val="9"/>
            <color indexed="81"/>
            <rFont val="Tahoma"/>
            <family val="2"/>
          </rPr>
          <t xml:space="preserve">
28/08/2020
15,500/-</t>
        </r>
      </text>
    </comment>
    <comment ref="M281" authorId="0">
      <text>
        <r>
          <rPr>
            <b/>
            <sz val="9"/>
            <color indexed="81"/>
            <rFont val="Tahoma"/>
            <family val="2"/>
          </rPr>
          <t>Windows User:</t>
        </r>
        <r>
          <rPr>
            <sz val="9"/>
            <color indexed="81"/>
            <rFont val="Tahoma"/>
            <family val="2"/>
          </rPr>
          <t xml:space="preserve">
28/08/2020
15,500/-</t>
        </r>
      </text>
    </comment>
    <comment ref="O281" authorId="0">
      <text>
        <r>
          <rPr>
            <b/>
            <sz val="9"/>
            <color indexed="81"/>
            <rFont val="Tahoma"/>
            <family val="2"/>
          </rPr>
          <t>Windows User:</t>
        </r>
        <r>
          <rPr>
            <sz val="9"/>
            <color indexed="81"/>
            <rFont val="Tahoma"/>
            <family val="2"/>
          </rPr>
          <t xml:space="preserve">
28/08/2020
15,500/-</t>
        </r>
      </text>
    </comment>
    <comment ref="Q281" authorId="0">
      <text>
        <r>
          <rPr>
            <b/>
            <sz val="9"/>
            <color indexed="81"/>
            <rFont val="Tahoma"/>
            <family val="2"/>
          </rPr>
          <t>Windows User:</t>
        </r>
        <r>
          <rPr>
            <sz val="9"/>
            <color indexed="81"/>
            <rFont val="Tahoma"/>
            <family val="2"/>
          </rPr>
          <t xml:space="preserve">
28/08/2020
15,500/-</t>
        </r>
      </text>
    </comment>
    <comment ref="T281" authorId="0">
      <text>
        <r>
          <rPr>
            <b/>
            <sz val="9"/>
            <color indexed="81"/>
            <rFont val="Tahoma"/>
            <family val="2"/>
          </rPr>
          <t>Windows User:</t>
        </r>
        <r>
          <rPr>
            <sz val="9"/>
            <color indexed="81"/>
            <rFont val="Tahoma"/>
            <family val="2"/>
          </rPr>
          <t xml:space="preserve">
Less 30% in Tuition fee for Oct/20.</t>
        </r>
      </text>
    </comment>
    <comment ref="U281" authorId="0">
      <text>
        <r>
          <rPr>
            <b/>
            <sz val="9"/>
            <color indexed="81"/>
            <rFont val="Tahoma"/>
            <family val="2"/>
          </rPr>
          <t>Windows User:</t>
        </r>
        <r>
          <rPr>
            <sz val="9"/>
            <color indexed="81"/>
            <rFont val="Tahoma"/>
            <family val="2"/>
          </rPr>
          <t xml:space="preserve">
08.10.2020
Bkash=6,010/-
College=3,570/-
Hostel=2,440/-</t>
        </r>
      </text>
    </comment>
    <comment ref="V281" authorId="0">
      <text>
        <r>
          <rPr>
            <b/>
            <sz val="9"/>
            <color indexed="81"/>
            <rFont val="Tahoma"/>
            <family val="2"/>
          </rPr>
          <t>Windows User:</t>
        </r>
        <r>
          <rPr>
            <sz val="9"/>
            <color indexed="81"/>
            <rFont val="Tahoma"/>
            <family val="2"/>
          </rPr>
          <t xml:space="preserve">
Less 30% in Tuition fee for Oct/20.</t>
        </r>
      </text>
    </comment>
    <comment ref="W281" authorId="0">
      <text>
        <r>
          <rPr>
            <b/>
            <sz val="9"/>
            <color indexed="81"/>
            <rFont val="Tahoma"/>
            <family val="2"/>
          </rPr>
          <t>Windows User:</t>
        </r>
        <r>
          <rPr>
            <sz val="9"/>
            <color indexed="81"/>
            <rFont val="Tahoma"/>
            <family val="2"/>
          </rPr>
          <t xml:space="preserve">
09/01/21
2263
Nov + Dec/20
Paid in Janu/21</t>
        </r>
      </text>
    </comment>
    <comment ref="X281" authorId="0">
      <text>
        <r>
          <rPr>
            <b/>
            <sz val="9"/>
            <color indexed="81"/>
            <rFont val="Tahoma"/>
            <family val="2"/>
          </rPr>
          <t>Windows User:</t>
        </r>
        <r>
          <rPr>
            <sz val="9"/>
            <color indexed="81"/>
            <rFont val="Tahoma"/>
            <family val="2"/>
          </rPr>
          <t xml:space="preserve">
Less 30% in Tuition fee for Oct/20.</t>
        </r>
      </text>
    </comment>
    <comment ref="Y281" authorId="0">
      <text>
        <r>
          <rPr>
            <b/>
            <sz val="9"/>
            <color indexed="81"/>
            <rFont val="Tahoma"/>
            <family val="2"/>
          </rPr>
          <t>Windows User:</t>
        </r>
        <r>
          <rPr>
            <sz val="9"/>
            <color indexed="81"/>
            <rFont val="Tahoma"/>
            <family val="2"/>
          </rPr>
          <t xml:space="preserve">
09/01/21
2263
Nov + Dec/20
Paid in Janu/21</t>
        </r>
      </text>
    </comment>
    <comment ref="Z281" authorId="0">
      <text>
        <r>
          <rPr>
            <b/>
            <sz val="9"/>
            <color indexed="81"/>
            <rFont val="Tahoma"/>
            <family val="2"/>
          </rPr>
          <t>Windows User:</t>
        </r>
        <r>
          <rPr>
            <sz val="9"/>
            <color indexed="81"/>
            <rFont val="Tahoma"/>
            <family val="2"/>
          </rPr>
          <t xml:space="preserve">
Less 30% in Tuition fee for Oct/20.</t>
        </r>
      </text>
    </comment>
    <comment ref="AA281" authorId="0">
      <text>
        <r>
          <rPr>
            <b/>
            <sz val="9"/>
            <color indexed="81"/>
            <rFont val="Tahoma"/>
            <family val="2"/>
          </rPr>
          <t>Windows User:</t>
        </r>
        <r>
          <rPr>
            <sz val="9"/>
            <color indexed="81"/>
            <rFont val="Tahoma"/>
            <family val="2"/>
          </rPr>
          <t xml:space="preserve">
09/01/21
2263
Nov + Dec/20
Paid in Janu/21
23/01/2021
55930
Janu/21
Paid in Janu/21</t>
        </r>
      </text>
    </comment>
    <comment ref="AB281" authorId="0">
      <text>
        <r>
          <rPr>
            <b/>
            <sz val="9"/>
            <color indexed="81"/>
            <rFont val="Tahoma"/>
            <family val="2"/>
          </rPr>
          <t>Windows User:</t>
        </r>
        <r>
          <rPr>
            <sz val="9"/>
            <color indexed="81"/>
            <rFont val="Tahoma"/>
            <family val="2"/>
          </rPr>
          <t xml:space="preserve">
Less 30% in Tuition fee for Oct/20.</t>
        </r>
      </text>
    </comment>
    <comment ref="AD281" authorId="0">
      <text>
        <r>
          <rPr>
            <b/>
            <sz val="9"/>
            <color indexed="81"/>
            <rFont val="Tahoma"/>
            <family val="2"/>
          </rPr>
          <t>Windows User:</t>
        </r>
        <r>
          <rPr>
            <sz val="9"/>
            <color indexed="81"/>
            <rFont val="Tahoma"/>
            <family val="2"/>
          </rPr>
          <t xml:space="preserve">
Less 30% in Tuition fee for Oct/20.</t>
        </r>
      </text>
    </comment>
    <comment ref="AF281" authorId="0">
      <text>
        <r>
          <rPr>
            <b/>
            <sz val="9"/>
            <color indexed="81"/>
            <rFont val="Tahoma"/>
            <family val="2"/>
          </rPr>
          <t>Windows User:</t>
        </r>
        <r>
          <rPr>
            <sz val="9"/>
            <color indexed="81"/>
            <rFont val="Tahoma"/>
            <family val="2"/>
          </rPr>
          <t xml:space="preserve">
Less 30% in Tuition fee for Oct/20.</t>
        </r>
      </text>
    </comment>
    <comment ref="AH281" authorId="0">
      <text>
        <r>
          <rPr>
            <b/>
            <sz val="9"/>
            <color indexed="81"/>
            <rFont val="Tahoma"/>
            <family val="2"/>
          </rPr>
          <t>Windows User:</t>
        </r>
        <r>
          <rPr>
            <sz val="9"/>
            <color indexed="81"/>
            <rFont val="Tahoma"/>
            <family val="2"/>
          </rPr>
          <t xml:space="preserve">
Less 30% in Tuition fee for Oct/20.</t>
        </r>
      </text>
    </comment>
    <comment ref="AI281" authorId="0">
      <text>
        <r>
          <rPr>
            <b/>
            <sz val="9"/>
            <color indexed="81"/>
            <rFont val="Tahoma"/>
            <family val="2"/>
          </rPr>
          <t>Windows User:</t>
        </r>
        <r>
          <rPr>
            <sz val="9"/>
            <color indexed="81"/>
            <rFont val="Tahoma"/>
            <family val="2"/>
          </rPr>
          <t xml:space="preserve">
03/05/21
By bkash
C=14280
H=2910
T=17190</t>
        </r>
      </text>
    </comment>
    <comment ref="AJ281" authorId="0">
      <text>
        <r>
          <rPr>
            <b/>
            <sz val="9"/>
            <color indexed="81"/>
            <rFont val="Tahoma"/>
            <family val="2"/>
          </rPr>
          <t>Windows User:</t>
        </r>
        <r>
          <rPr>
            <sz val="9"/>
            <color indexed="81"/>
            <rFont val="Tahoma"/>
            <family val="2"/>
          </rPr>
          <t xml:space="preserve">
Less 30% in Tuition fee for Oct/20.</t>
        </r>
      </text>
    </comment>
    <comment ref="AK281" authorId="0">
      <text>
        <r>
          <rPr>
            <b/>
            <sz val="9"/>
            <color indexed="81"/>
            <rFont val="Tahoma"/>
            <family val="2"/>
          </rPr>
          <t>Windows User:</t>
        </r>
        <r>
          <rPr>
            <sz val="9"/>
            <color indexed="81"/>
            <rFont val="Tahoma"/>
            <family val="2"/>
          </rPr>
          <t xml:space="preserve">
03/06/21
9340
June/21</t>
        </r>
      </text>
    </comment>
    <comment ref="G282"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Meeting-20/10/2020</t>
        </r>
      </text>
    </comment>
    <comment ref="K282" authorId="0">
      <text>
        <r>
          <rPr>
            <b/>
            <sz val="9"/>
            <color indexed="81"/>
            <rFont val="Tahoma"/>
            <family val="2"/>
          </rPr>
          <t>Windows User:</t>
        </r>
        <r>
          <rPr>
            <sz val="9"/>
            <color indexed="81"/>
            <rFont val="Tahoma"/>
            <family val="2"/>
          </rPr>
          <t xml:space="preserve">
28/08/2020
9,000/-</t>
        </r>
      </text>
    </comment>
    <comment ref="M282" authorId="0">
      <text>
        <r>
          <rPr>
            <b/>
            <sz val="9"/>
            <color indexed="81"/>
            <rFont val="Tahoma"/>
            <family val="2"/>
          </rPr>
          <t>Windows User:</t>
        </r>
        <r>
          <rPr>
            <sz val="9"/>
            <color indexed="81"/>
            <rFont val="Tahoma"/>
            <family val="2"/>
          </rPr>
          <t xml:space="preserve">
28/08/2020
9,000/-</t>
        </r>
      </text>
    </comment>
    <comment ref="O282" authorId="0">
      <text>
        <r>
          <rPr>
            <b/>
            <sz val="9"/>
            <color indexed="81"/>
            <rFont val="Tahoma"/>
            <family val="2"/>
          </rPr>
          <t>Windows User:</t>
        </r>
        <r>
          <rPr>
            <sz val="9"/>
            <color indexed="81"/>
            <rFont val="Tahoma"/>
            <family val="2"/>
          </rPr>
          <t xml:space="preserve">
28/08/2020
9,000/-</t>
        </r>
      </text>
    </comment>
    <comment ref="Q282" authorId="0">
      <text>
        <r>
          <rPr>
            <b/>
            <sz val="9"/>
            <color indexed="81"/>
            <rFont val="Tahoma"/>
            <family val="2"/>
          </rPr>
          <t>Windows User:</t>
        </r>
        <r>
          <rPr>
            <sz val="9"/>
            <color indexed="81"/>
            <rFont val="Tahoma"/>
            <family val="2"/>
          </rPr>
          <t xml:space="preserve">
28/08/2020
9,000/-
28/01/21
2070
Oct to Janu/21
O/fee=6500
Paid in janu/21</t>
        </r>
      </text>
    </comment>
    <comment ref="T282" authorId="0">
      <text>
        <r>
          <rPr>
            <b/>
            <sz val="9"/>
            <color indexed="81"/>
            <rFont val="Tahoma"/>
            <family val="2"/>
          </rPr>
          <t>Windows User:</t>
        </r>
        <r>
          <rPr>
            <sz val="9"/>
            <color indexed="81"/>
            <rFont val="Tahoma"/>
            <family val="2"/>
          </rPr>
          <t xml:space="preserve">
Less 30% in Tuition fee for Oct/20.</t>
        </r>
      </text>
    </comment>
    <comment ref="U282" authorId="0">
      <text>
        <r>
          <rPr>
            <b/>
            <sz val="9"/>
            <color indexed="81"/>
            <rFont val="Tahoma"/>
            <family val="2"/>
          </rPr>
          <t>Windows User:</t>
        </r>
        <r>
          <rPr>
            <sz val="9"/>
            <color indexed="81"/>
            <rFont val="Tahoma"/>
            <family val="2"/>
          </rPr>
          <t xml:space="preserve">
28/01/21
2070
Oct to Janu/21
O/fee=6500
Paid in janu/21</t>
        </r>
      </text>
    </comment>
    <comment ref="V282" authorId="0">
      <text>
        <r>
          <rPr>
            <b/>
            <sz val="9"/>
            <color indexed="81"/>
            <rFont val="Tahoma"/>
            <family val="2"/>
          </rPr>
          <t>Windows User:</t>
        </r>
        <r>
          <rPr>
            <sz val="9"/>
            <color indexed="81"/>
            <rFont val="Tahoma"/>
            <family val="2"/>
          </rPr>
          <t xml:space="preserve">
Less 30% in Tuition fee for Oct/20.</t>
        </r>
      </text>
    </comment>
    <comment ref="W282" authorId="0">
      <text>
        <r>
          <rPr>
            <b/>
            <sz val="9"/>
            <color indexed="81"/>
            <rFont val="Tahoma"/>
            <family val="2"/>
          </rPr>
          <t>Windows User:</t>
        </r>
        <r>
          <rPr>
            <sz val="9"/>
            <color indexed="81"/>
            <rFont val="Tahoma"/>
            <family val="2"/>
          </rPr>
          <t xml:space="preserve">
28/01/21
2070
Oct to Janu/21
O/fee=6500
Paid in janu/21</t>
        </r>
      </text>
    </comment>
    <comment ref="X282" authorId="0">
      <text>
        <r>
          <rPr>
            <b/>
            <sz val="9"/>
            <color indexed="81"/>
            <rFont val="Tahoma"/>
            <family val="2"/>
          </rPr>
          <t>Windows User:</t>
        </r>
        <r>
          <rPr>
            <sz val="9"/>
            <color indexed="81"/>
            <rFont val="Tahoma"/>
            <family val="2"/>
          </rPr>
          <t xml:space="preserve">
Less 30% in Tuition fee for Oct/20.</t>
        </r>
      </text>
    </comment>
    <comment ref="Y282" authorId="0">
      <text>
        <r>
          <rPr>
            <b/>
            <sz val="9"/>
            <color indexed="81"/>
            <rFont val="Tahoma"/>
            <family val="2"/>
          </rPr>
          <t>Windows User:</t>
        </r>
        <r>
          <rPr>
            <sz val="9"/>
            <color indexed="81"/>
            <rFont val="Tahoma"/>
            <family val="2"/>
          </rPr>
          <t xml:space="preserve">
28/01/21
2070
Oct to Janu/21
O/fee=6500
Paid in janu/21</t>
        </r>
      </text>
    </comment>
    <comment ref="Z282" authorId="0">
      <text>
        <r>
          <rPr>
            <b/>
            <sz val="9"/>
            <color indexed="81"/>
            <rFont val="Tahoma"/>
            <family val="2"/>
          </rPr>
          <t>Windows User:</t>
        </r>
        <r>
          <rPr>
            <sz val="9"/>
            <color indexed="81"/>
            <rFont val="Tahoma"/>
            <family val="2"/>
          </rPr>
          <t xml:space="preserve">
Less 30% in Tuition fee for Oct/20.</t>
        </r>
      </text>
    </comment>
    <comment ref="AA282" authorId="0">
      <text>
        <r>
          <rPr>
            <b/>
            <sz val="9"/>
            <color indexed="81"/>
            <rFont val="Tahoma"/>
            <family val="2"/>
          </rPr>
          <t>Windows User:</t>
        </r>
        <r>
          <rPr>
            <sz val="9"/>
            <color indexed="81"/>
            <rFont val="Tahoma"/>
            <family val="2"/>
          </rPr>
          <t xml:space="preserve">
28/01/21
2070
Oct to Janu/21
O/fee=6500
Paid in janu/21</t>
        </r>
      </text>
    </comment>
    <comment ref="AB282" authorId="0">
      <text>
        <r>
          <rPr>
            <b/>
            <sz val="9"/>
            <color indexed="81"/>
            <rFont val="Tahoma"/>
            <family val="2"/>
          </rPr>
          <t>Windows User:</t>
        </r>
        <r>
          <rPr>
            <sz val="9"/>
            <color indexed="81"/>
            <rFont val="Tahoma"/>
            <family val="2"/>
          </rPr>
          <t xml:space="preserve">
Less 30% in Tuition fee for Oct/20.</t>
        </r>
      </text>
    </comment>
    <comment ref="AD282" authorId="0">
      <text>
        <r>
          <rPr>
            <b/>
            <sz val="9"/>
            <color indexed="81"/>
            <rFont val="Tahoma"/>
            <family val="2"/>
          </rPr>
          <t>Windows User:</t>
        </r>
        <r>
          <rPr>
            <sz val="9"/>
            <color indexed="81"/>
            <rFont val="Tahoma"/>
            <family val="2"/>
          </rPr>
          <t xml:space="preserve">
Less 30% in Tuition fee for Oct/20.</t>
        </r>
      </text>
    </comment>
    <comment ref="AF282" authorId="0">
      <text>
        <r>
          <rPr>
            <b/>
            <sz val="9"/>
            <color indexed="81"/>
            <rFont val="Tahoma"/>
            <family val="2"/>
          </rPr>
          <t>Windows User:</t>
        </r>
        <r>
          <rPr>
            <sz val="9"/>
            <color indexed="81"/>
            <rFont val="Tahoma"/>
            <family val="2"/>
          </rPr>
          <t xml:space="preserve">
Less 30% in Tuition fee for Oct/20.</t>
        </r>
      </text>
    </comment>
    <comment ref="AH282" authorId="0">
      <text>
        <r>
          <rPr>
            <b/>
            <sz val="9"/>
            <color indexed="81"/>
            <rFont val="Tahoma"/>
            <family val="2"/>
          </rPr>
          <t>Windows User:</t>
        </r>
        <r>
          <rPr>
            <sz val="9"/>
            <color indexed="81"/>
            <rFont val="Tahoma"/>
            <family val="2"/>
          </rPr>
          <t xml:space="preserve">
Less 30% in Tuition fee for Oct/20.</t>
        </r>
      </text>
    </comment>
    <comment ref="AJ282" authorId="0">
      <text>
        <r>
          <rPr>
            <b/>
            <sz val="9"/>
            <color indexed="81"/>
            <rFont val="Tahoma"/>
            <family val="2"/>
          </rPr>
          <t>Windows User:</t>
        </r>
        <r>
          <rPr>
            <sz val="9"/>
            <color indexed="81"/>
            <rFont val="Tahoma"/>
            <family val="2"/>
          </rPr>
          <t xml:space="preserve">
Less 30% in Tuition fee for Oct/20.</t>
        </r>
      </text>
    </comment>
    <comment ref="K283" authorId="0">
      <text>
        <r>
          <rPr>
            <b/>
            <sz val="9"/>
            <color indexed="81"/>
            <rFont val="Tahoma"/>
            <family val="2"/>
          </rPr>
          <t>Windows User:</t>
        </r>
        <r>
          <rPr>
            <sz val="9"/>
            <color indexed="81"/>
            <rFont val="Tahoma"/>
            <family val="2"/>
          </rPr>
          <t xml:space="preserve">
30/08/2020
9,000/-</t>
        </r>
      </text>
    </comment>
    <comment ref="M283" authorId="0">
      <text>
        <r>
          <rPr>
            <b/>
            <sz val="9"/>
            <color indexed="81"/>
            <rFont val="Tahoma"/>
            <family val="2"/>
          </rPr>
          <t>Windows User:</t>
        </r>
        <r>
          <rPr>
            <sz val="9"/>
            <color indexed="81"/>
            <rFont val="Tahoma"/>
            <family val="2"/>
          </rPr>
          <t xml:space="preserve">
30/08/2020
9,000/-</t>
        </r>
      </text>
    </comment>
    <comment ref="O283" authorId="0">
      <text>
        <r>
          <rPr>
            <b/>
            <sz val="9"/>
            <color indexed="81"/>
            <rFont val="Tahoma"/>
            <family val="2"/>
          </rPr>
          <t>Windows User:</t>
        </r>
        <r>
          <rPr>
            <sz val="9"/>
            <color indexed="81"/>
            <rFont val="Tahoma"/>
            <family val="2"/>
          </rPr>
          <t xml:space="preserve">
30/08/2020
9,000/-</t>
        </r>
      </text>
    </comment>
    <comment ref="Q283" authorId="0">
      <text>
        <r>
          <rPr>
            <b/>
            <sz val="9"/>
            <color indexed="81"/>
            <rFont val="Tahoma"/>
            <family val="2"/>
          </rPr>
          <t>Windows User:</t>
        </r>
        <r>
          <rPr>
            <sz val="9"/>
            <color indexed="81"/>
            <rFont val="Tahoma"/>
            <family val="2"/>
          </rPr>
          <t xml:space="preserve">
30/08/2020
9,000/-
08.10.2020
2118
Oct/20 Less=30%
Others fee=6,500/-</t>
        </r>
      </text>
    </comment>
    <comment ref="T283" authorId="0">
      <text>
        <r>
          <rPr>
            <b/>
            <sz val="9"/>
            <color indexed="81"/>
            <rFont val="Tahoma"/>
            <family val="2"/>
          </rPr>
          <t>Windows User:</t>
        </r>
        <r>
          <rPr>
            <sz val="9"/>
            <color indexed="81"/>
            <rFont val="Tahoma"/>
            <family val="2"/>
          </rPr>
          <t xml:space="preserve">
Less 30% in Tuition fee for Oct/20.</t>
        </r>
      </text>
    </comment>
    <comment ref="U283" authorId="0">
      <text>
        <r>
          <rPr>
            <b/>
            <sz val="9"/>
            <color indexed="81"/>
            <rFont val="Tahoma"/>
            <family val="2"/>
          </rPr>
          <t>Windows User:</t>
        </r>
        <r>
          <rPr>
            <sz val="9"/>
            <color indexed="81"/>
            <rFont val="Tahoma"/>
            <family val="2"/>
          </rPr>
          <t xml:space="preserve">
08.10.2020
2118
Oct/20 Less=30%
Others fee=6,500/-</t>
        </r>
      </text>
    </comment>
    <comment ref="V283" authorId="0">
      <text>
        <r>
          <rPr>
            <b/>
            <sz val="9"/>
            <color indexed="81"/>
            <rFont val="Tahoma"/>
            <family val="2"/>
          </rPr>
          <t>Windows User:</t>
        </r>
        <r>
          <rPr>
            <sz val="9"/>
            <color indexed="81"/>
            <rFont val="Tahoma"/>
            <family val="2"/>
          </rPr>
          <t xml:space="preserve">
Less 30% in Tuition fee for Oct/20.</t>
        </r>
      </text>
    </comment>
    <comment ref="W283" authorId="0">
      <text>
        <r>
          <rPr>
            <b/>
            <sz val="9"/>
            <color indexed="81"/>
            <rFont val="Tahoma"/>
            <family val="2"/>
          </rPr>
          <t>Windows User:</t>
        </r>
        <r>
          <rPr>
            <sz val="9"/>
            <color indexed="81"/>
            <rFont val="Tahoma"/>
            <family val="2"/>
          </rPr>
          <t xml:space="preserve">
03/11/2020
2119
</t>
        </r>
      </text>
    </comment>
    <comment ref="X283" authorId="0">
      <text>
        <r>
          <rPr>
            <b/>
            <sz val="9"/>
            <color indexed="81"/>
            <rFont val="Tahoma"/>
            <family val="2"/>
          </rPr>
          <t>Windows User:</t>
        </r>
        <r>
          <rPr>
            <sz val="9"/>
            <color indexed="81"/>
            <rFont val="Tahoma"/>
            <family val="2"/>
          </rPr>
          <t xml:space="preserve">
Less 30% in Tuition fee for Oct/20.</t>
        </r>
      </text>
    </comment>
    <comment ref="Y283" authorId="0">
      <text>
        <r>
          <rPr>
            <b/>
            <sz val="9"/>
            <color indexed="81"/>
            <rFont val="Tahoma"/>
            <family val="2"/>
          </rPr>
          <t>Windows User:</t>
        </r>
        <r>
          <rPr>
            <sz val="9"/>
            <color indexed="81"/>
            <rFont val="Tahoma"/>
            <family val="2"/>
          </rPr>
          <t xml:space="preserve">
02/12/2020
2120</t>
        </r>
      </text>
    </comment>
    <comment ref="Z283" authorId="0">
      <text>
        <r>
          <rPr>
            <b/>
            <sz val="9"/>
            <color indexed="81"/>
            <rFont val="Tahoma"/>
            <family val="2"/>
          </rPr>
          <t>Windows User:</t>
        </r>
        <r>
          <rPr>
            <sz val="9"/>
            <color indexed="81"/>
            <rFont val="Tahoma"/>
            <family val="2"/>
          </rPr>
          <t xml:space="preserve">
Less 30% in Tuition fee for Oct/20.</t>
        </r>
      </text>
    </comment>
    <comment ref="AA283" authorId="0">
      <text>
        <r>
          <rPr>
            <b/>
            <sz val="9"/>
            <color indexed="81"/>
            <rFont val="Tahoma"/>
            <family val="2"/>
          </rPr>
          <t>Windows User:</t>
        </r>
        <r>
          <rPr>
            <sz val="9"/>
            <color indexed="81"/>
            <rFont val="Tahoma"/>
            <family val="2"/>
          </rPr>
          <t xml:space="preserve">
03/01/2021
2121
25/01/21
Feb/21
Paid in janu/21</t>
        </r>
      </text>
    </comment>
    <comment ref="AB283" authorId="0">
      <text>
        <r>
          <rPr>
            <b/>
            <sz val="9"/>
            <color indexed="81"/>
            <rFont val="Tahoma"/>
            <family val="2"/>
          </rPr>
          <t>Windows User:</t>
        </r>
        <r>
          <rPr>
            <sz val="9"/>
            <color indexed="81"/>
            <rFont val="Tahoma"/>
            <family val="2"/>
          </rPr>
          <t xml:space="preserve">
Less 30% in Tuition fee for Oct/20.</t>
        </r>
      </text>
    </comment>
    <comment ref="AC283" authorId="0">
      <text>
        <r>
          <rPr>
            <b/>
            <sz val="9"/>
            <color indexed="81"/>
            <rFont val="Tahoma"/>
            <family val="2"/>
          </rPr>
          <t>Windows User:</t>
        </r>
        <r>
          <rPr>
            <sz val="9"/>
            <color indexed="81"/>
            <rFont val="Tahoma"/>
            <family val="2"/>
          </rPr>
          <t xml:space="preserve">
25/01/21
Feb/21
Paid in janu/21</t>
        </r>
      </text>
    </comment>
    <comment ref="AD283" authorId="0">
      <text>
        <r>
          <rPr>
            <b/>
            <sz val="9"/>
            <color indexed="81"/>
            <rFont val="Tahoma"/>
            <family val="2"/>
          </rPr>
          <t>Windows User:</t>
        </r>
        <r>
          <rPr>
            <sz val="9"/>
            <color indexed="81"/>
            <rFont val="Tahoma"/>
            <family val="2"/>
          </rPr>
          <t xml:space="preserve">
Less 30% in Tuition fee for Oct/20.</t>
        </r>
      </text>
    </comment>
    <comment ref="AE283" authorId="0">
      <text>
        <r>
          <rPr>
            <b/>
            <sz val="9"/>
            <color indexed="81"/>
            <rFont val="Tahoma"/>
            <family val="2"/>
          </rPr>
          <t>Windows User:</t>
        </r>
        <r>
          <rPr>
            <sz val="9"/>
            <color indexed="81"/>
            <rFont val="Tahoma"/>
            <family val="2"/>
          </rPr>
          <t xml:space="preserve">
03/03/21
2123
</t>
        </r>
      </text>
    </comment>
    <comment ref="AF283" authorId="0">
      <text>
        <r>
          <rPr>
            <b/>
            <sz val="9"/>
            <color indexed="81"/>
            <rFont val="Tahoma"/>
            <family val="2"/>
          </rPr>
          <t>Windows User:</t>
        </r>
        <r>
          <rPr>
            <sz val="9"/>
            <color indexed="81"/>
            <rFont val="Tahoma"/>
            <family val="2"/>
          </rPr>
          <t xml:space="preserve">
Less 30% in Tuition fee for Oct/20.</t>
        </r>
      </text>
    </comment>
    <comment ref="AG283" authorId="0">
      <text>
        <r>
          <rPr>
            <b/>
            <sz val="9"/>
            <color indexed="81"/>
            <rFont val="Tahoma"/>
            <family val="2"/>
          </rPr>
          <t>Windows User:</t>
        </r>
        <r>
          <rPr>
            <sz val="9"/>
            <color indexed="81"/>
            <rFont val="Tahoma"/>
            <family val="2"/>
          </rPr>
          <t xml:space="preserve">
03/04/2021
2124
</t>
        </r>
      </text>
    </comment>
    <comment ref="AH283" authorId="0">
      <text>
        <r>
          <rPr>
            <b/>
            <sz val="9"/>
            <color indexed="81"/>
            <rFont val="Tahoma"/>
            <family val="2"/>
          </rPr>
          <t>Windows User:</t>
        </r>
        <r>
          <rPr>
            <sz val="9"/>
            <color indexed="81"/>
            <rFont val="Tahoma"/>
            <family val="2"/>
          </rPr>
          <t xml:space="preserve">
Less 30% in Tuition fee for Oct/20.</t>
        </r>
      </text>
    </comment>
    <comment ref="AI283" authorId="0">
      <text>
        <r>
          <rPr>
            <b/>
            <sz val="9"/>
            <color indexed="81"/>
            <rFont val="Tahoma"/>
            <family val="2"/>
          </rPr>
          <t>Windows User:</t>
        </r>
        <r>
          <rPr>
            <sz val="9"/>
            <color indexed="81"/>
            <rFont val="Tahoma"/>
            <family val="2"/>
          </rPr>
          <t xml:space="preserve">
04/05/21
2125
24/05/21
2126
June/21</t>
        </r>
      </text>
    </comment>
    <comment ref="AJ283" authorId="0">
      <text>
        <r>
          <rPr>
            <b/>
            <sz val="9"/>
            <color indexed="81"/>
            <rFont val="Tahoma"/>
            <family val="2"/>
          </rPr>
          <t>Windows User:</t>
        </r>
        <r>
          <rPr>
            <sz val="9"/>
            <color indexed="81"/>
            <rFont val="Tahoma"/>
            <family val="2"/>
          </rPr>
          <t xml:space="preserve">
Less 30% in Tuition fee for Oct/20.</t>
        </r>
      </text>
    </comment>
    <comment ref="G284" authorId="0">
      <text>
        <r>
          <rPr>
            <b/>
            <sz val="9"/>
            <color indexed="81"/>
            <rFont val="Tahoma"/>
            <family val="2"/>
          </rPr>
          <t>Windows User:</t>
        </r>
        <r>
          <rPr>
            <sz val="9"/>
            <color indexed="81"/>
            <rFont val="Tahoma"/>
            <family val="2"/>
          </rPr>
          <t xml:space="preserve">
Less-1,000/-</t>
        </r>
      </text>
    </comment>
    <comment ref="K284" authorId="0">
      <text>
        <r>
          <rPr>
            <b/>
            <sz val="9"/>
            <color indexed="81"/>
            <rFont val="Tahoma"/>
            <family val="2"/>
          </rPr>
          <t>Windows User:</t>
        </r>
        <r>
          <rPr>
            <sz val="9"/>
            <color indexed="81"/>
            <rFont val="Tahoma"/>
            <family val="2"/>
          </rPr>
          <t xml:space="preserve">
30/08/2020
9,000/-</t>
        </r>
      </text>
    </comment>
    <comment ref="M284" authorId="0">
      <text>
        <r>
          <rPr>
            <b/>
            <sz val="9"/>
            <color indexed="81"/>
            <rFont val="Tahoma"/>
            <family val="2"/>
          </rPr>
          <t>Windows User:</t>
        </r>
        <r>
          <rPr>
            <sz val="9"/>
            <color indexed="81"/>
            <rFont val="Tahoma"/>
            <family val="2"/>
          </rPr>
          <t xml:space="preserve">
30/08/2020
9,000/-</t>
        </r>
      </text>
    </comment>
    <comment ref="O284" authorId="0">
      <text>
        <r>
          <rPr>
            <b/>
            <sz val="9"/>
            <color indexed="81"/>
            <rFont val="Tahoma"/>
            <family val="2"/>
          </rPr>
          <t>Windows User:</t>
        </r>
        <r>
          <rPr>
            <sz val="9"/>
            <color indexed="81"/>
            <rFont val="Tahoma"/>
            <family val="2"/>
          </rPr>
          <t xml:space="preserve">
30/08/2020
9,000/-</t>
        </r>
      </text>
    </comment>
    <comment ref="Q284" authorId="0">
      <text>
        <r>
          <rPr>
            <b/>
            <sz val="9"/>
            <color indexed="81"/>
            <rFont val="Tahoma"/>
            <family val="2"/>
          </rPr>
          <t>Windows User:</t>
        </r>
        <r>
          <rPr>
            <sz val="9"/>
            <color indexed="81"/>
            <rFont val="Tahoma"/>
            <family val="2"/>
          </rPr>
          <t xml:space="preserve">
30/08/2020
9,000/-
14/11/2020
2094
O/fee 6,500/-
Paid to Nov/2020</t>
        </r>
      </text>
    </comment>
    <comment ref="T284" authorId="0">
      <text>
        <r>
          <rPr>
            <b/>
            <sz val="9"/>
            <color indexed="81"/>
            <rFont val="Tahoma"/>
            <family val="2"/>
          </rPr>
          <t>Windows User:</t>
        </r>
        <r>
          <rPr>
            <sz val="9"/>
            <color indexed="81"/>
            <rFont val="Tahoma"/>
            <family val="2"/>
          </rPr>
          <t xml:space="preserve">
Less 30% in Tuition fee for Oct/20.</t>
        </r>
      </text>
    </comment>
    <comment ref="V284" authorId="0">
      <text>
        <r>
          <rPr>
            <b/>
            <sz val="9"/>
            <color indexed="81"/>
            <rFont val="Tahoma"/>
            <family val="2"/>
          </rPr>
          <t>Windows User:</t>
        </r>
        <r>
          <rPr>
            <sz val="9"/>
            <color indexed="81"/>
            <rFont val="Tahoma"/>
            <family val="2"/>
          </rPr>
          <t xml:space="preserve">
Less 30% in Tuition fee for Oct/20.</t>
        </r>
      </text>
    </comment>
    <comment ref="W284" authorId="0">
      <text>
        <r>
          <rPr>
            <b/>
            <sz val="9"/>
            <color indexed="81"/>
            <rFont val="Tahoma"/>
            <family val="2"/>
          </rPr>
          <t>Windows User:</t>
        </r>
        <r>
          <rPr>
            <sz val="9"/>
            <color indexed="81"/>
            <rFont val="Tahoma"/>
            <family val="2"/>
          </rPr>
          <t xml:space="preserve">
14/11/2020
2094
O/fee 6,500/-
Paid to Nov/2020
07/12/2020
095
Oct + Nov/20
Paid in Dec/20</t>
        </r>
      </text>
    </comment>
    <comment ref="X284" authorId="0">
      <text>
        <r>
          <rPr>
            <b/>
            <sz val="9"/>
            <color indexed="81"/>
            <rFont val="Tahoma"/>
            <family val="2"/>
          </rPr>
          <t>Windows User:</t>
        </r>
        <r>
          <rPr>
            <sz val="9"/>
            <color indexed="81"/>
            <rFont val="Tahoma"/>
            <family val="2"/>
          </rPr>
          <t xml:space="preserve">
Less 30% in Tuition fee for Oct/20.</t>
        </r>
      </text>
    </comment>
    <comment ref="Y284" authorId="0">
      <text>
        <r>
          <rPr>
            <b/>
            <sz val="9"/>
            <color indexed="81"/>
            <rFont val="Tahoma"/>
            <family val="2"/>
          </rPr>
          <t>Windows User:</t>
        </r>
        <r>
          <rPr>
            <sz val="9"/>
            <color indexed="81"/>
            <rFont val="Tahoma"/>
            <family val="2"/>
          </rPr>
          <t xml:space="preserve">
07/12/2020
2095
Oct + Nov/20
09/01/2021
2096
Dec/20
Paid in Janu/21</t>
        </r>
      </text>
    </comment>
    <comment ref="Z284" authorId="0">
      <text>
        <r>
          <rPr>
            <b/>
            <sz val="9"/>
            <color indexed="81"/>
            <rFont val="Tahoma"/>
            <family val="2"/>
          </rPr>
          <t>Windows User:</t>
        </r>
        <r>
          <rPr>
            <sz val="9"/>
            <color indexed="81"/>
            <rFont val="Tahoma"/>
            <family val="2"/>
          </rPr>
          <t xml:space="preserve">
Less 30% in Tuition fee for Oct/20.</t>
        </r>
      </text>
    </comment>
    <comment ref="AA284" authorId="0">
      <text>
        <r>
          <rPr>
            <b/>
            <sz val="9"/>
            <color indexed="81"/>
            <rFont val="Tahoma"/>
            <family val="2"/>
          </rPr>
          <t>Windows User:</t>
        </r>
        <r>
          <rPr>
            <sz val="9"/>
            <color indexed="81"/>
            <rFont val="Tahoma"/>
            <family val="2"/>
          </rPr>
          <t xml:space="preserve">
09/01/2021
2096
Dec/20
Paid in Janu/21
25/01/21
2097
Janu/21
</t>
        </r>
      </text>
    </comment>
    <comment ref="AB284" authorId="0">
      <text>
        <r>
          <rPr>
            <b/>
            <sz val="9"/>
            <color indexed="81"/>
            <rFont val="Tahoma"/>
            <family val="2"/>
          </rPr>
          <t>Windows User:</t>
        </r>
        <r>
          <rPr>
            <sz val="9"/>
            <color indexed="81"/>
            <rFont val="Tahoma"/>
            <family val="2"/>
          </rPr>
          <t xml:space="preserve">
Less 30% in Tuition fee for Oct/20.</t>
        </r>
      </text>
    </comment>
    <comment ref="AC284" authorId="0">
      <text>
        <r>
          <rPr>
            <b/>
            <sz val="9"/>
            <color indexed="81"/>
            <rFont val="Tahoma"/>
            <family val="2"/>
          </rPr>
          <t>Windows User:</t>
        </r>
        <r>
          <rPr>
            <sz val="9"/>
            <color indexed="81"/>
            <rFont val="Tahoma"/>
            <family val="2"/>
          </rPr>
          <t xml:space="preserve">
08/02/21
2098</t>
        </r>
      </text>
    </comment>
    <comment ref="AD284" authorId="0">
      <text>
        <r>
          <rPr>
            <b/>
            <sz val="9"/>
            <color indexed="81"/>
            <rFont val="Tahoma"/>
            <family val="2"/>
          </rPr>
          <t>Windows User:</t>
        </r>
        <r>
          <rPr>
            <sz val="9"/>
            <color indexed="81"/>
            <rFont val="Tahoma"/>
            <family val="2"/>
          </rPr>
          <t xml:space="preserve">
Less 30% in Tuition fee for Oct/20.</t>
        </r>
      </text>
    </comment>
    <comment ref="AE284" authorId="0">
      <text>
        <r>
          <rPr>
            <b/>
            <sz val="9"/>
            <color indexed="81"/>
            <rFont val="Tahoma"/>
            <family val="2"/>
          </rPr>
          <t>Windows User:</t>
        </r>
        <r>
          <rPr>
            <sz val="9"/>
            <color indexed="81"/>
            <rFont val="Tahoma"/>
            <family val="2"/>
          </rPr>
          <t xml:space="preserve">
06/03/21
2099</t>
        </r>
      </text>
    </comment>
    <comment ref="AF284" authorId="0">
      <text>
        <r>
          <rPr>
            <b/>
            <sz val="9"/>
            <color indexed="81"/>
            <rFont val="Tahoma"/>
            <family val="2"/>
          </rPr>
          <t>Windows User:</t>
        </r>
        <r>
          <rPr>
            <sz val="9"/>
            <color indexed="81"/>
            <rFont val="Tahoma"/>
            <family val="2"/>
          </rPr>
          <t xml:space="preserve">
Less 30% in Tuition fee for Oct/20.</t>
        </r>
      </text>
    </comment>
    <comment ref="AH284" authorId="0">
      <text>
        <r>
          <rPr>
            <b/>
            <sz val="9"/>
            <color indexed="81"/>
            <rFont val="Tahoma"/>
            <family val="2"/>
          </rPr>
          <t>Windows User:</t>
        </r>
        <r>
          <rPr>
            <sz val="9"/>
            <color indexed="81"/>
            <rFont val="Tahoma"/>
            <family val="2"/>
          </rPr>
          <t xml:space="preserve">
Less 30% in Tuition fee for Oct/20.</t>
        </r>
      </text>
    </comment>
    <comment ref="AJ284" authorId="0">
      <text>
        <r>
          <rPr>
            <b/>
            <sz val="9"/>
            <color indexed="81"/>
            <rFont val="Tahoma"/>
            <family val="2"/>
          </rPr>
          <t>Windows User:</t>
        </r>
        <r>
          <rPr>
            <sz val="9"/>
            <color indexed="81"/>
            <rFont val="Tahoma"/>
            <family val="2"/>
          </rPr>
          <t xml:space="preserve">
Less 30% in Tuition fee for Oct/20.</t>
        </r>
      </text>
    </comment>
    <comment ref="AK284" authorId="0">
      <text>
        <r>
          <rPr>
            <b/>
            <sz val="9"/>
            <color indexed="81"/>
            <rFont val="Tahoma"/>
            <family val="2"/>
          </rPr>
          <t>Windows User:</t>
        </r>
        <r>
          <rPr>
            <sz val="9"/>
            <color indexed="81"/>
            <rFont val="Tahoma"/>
            <family val="2"/>
          </rPr>
          <t xml:space="preserve">
06/06/21
2100
Up to June/21</t>
        </r>
      </text>
    </comment>
    <comment ref="G285" authorId="0">
      <text>
        <r>
          <rPr>
            <b/>
            <sz val="9"/>
            <color indexed="81"/>
            <rFont val="Tahoma"/>
            <family val="2"/>
          </rPr>
          <t>Windows User:</t>
        </r>
        <r>
          <rPr>
            <sz val="9"/>
            <color indexed="81"/>
            <rFont val="Tahoma"/>
            <family val="2"/>
          </rPr>
          <t xml:space="preserve">
Less-1,000/-</t>
        </r>
      </text>
    </comment>
    <comment ref="K285" authorId="0">
      <text>
        <r>
          <rPr>
            <b/>
            <sz val="9"/>
            <color indexed="81"/>
            <rFont val="Tahoma"/>
            <family val="2"/>
          </rPr>
          <t>Windows User:</t>
        </r>
        <r>
          <rPr>
            <sz val="9"/>
            <color indexed="81"/>
            <rFont val="Tahoma"/>
            <family val="2"/>
          </rPr>
          <t xml:space="preserve">
02/09/2020
2,000/-</t>
        </r>
      </text>
    </comment>
    <comment ref="M285" authorId="0">
      <text>
        <r>
          <rPr>
            <b/>
            <sz val="9"/>
            <color indexed="81"/>
            <rFont val="Tahoma"/>
            <family val="2"/>
          </rPr>
          <t>Windows User:</t>
        </r>
        <r>
          <rPr>
            <sz val="9"/>
            <color indexed="81"/>
            <rFont val="Tahoma"/>
            <family val="2"/>
          </rPr>
          <t xml:space="preserve">
02/09/2020
2,000/-
19.09.2020
9290
Dev. Fee=500
S/c=5000</t>
        </r>
      </text>
    </comment>
    <comment ref="O285" authorId="0">
      <text>
        <r>
          <rPr>
            <b/>
            <sz val="9"/>
            <color indexed="81"/>
            <rFont val="Tahoma"/>
            <family val="2"/>
          </rPr>
          <t>Windows User:</t>
        </r>
        <r>
          <rPr>
            <sz val="9"/>
            <color indexed="81"/>
            <rFont val="Tahoma"/>
            <family val="2"/>
          </rPr>
          <t xml:space="preserve">
19.09.2020
9290
Dev. Fee=500
S/c=5000</t>
        </r>
      </text>
    </comment>
    <comment ref="Q285" authorId="0">
      <text>
        <r>
          <rPr>
            <b/>
            <sz val="9"/>
            <color indexed="81"/>
            <rFont val="Tahoma"/>
            <family val="2"/>
          </rPr>
          <t>Windows User:</t>
        </r>
        <r>
          <rPr>
            <sz val="9"/>
            <color indexed="81"/>
            <rFont val="Tahoma"/>
            <family val="2"/>
          </rPr>
          <t xml:space="preserve">
25/01/21
O/fee
Oct to  Dec/20
Paid in janu/21</t>
        </r>
      </text>
    </comment>
    <comment ref="T285" authorId="0">
      <text>
        <r>
          <rPr>
            <b/>
            <sz val="9"/>
            <color indexed="81"/>
            <rFont val="Tahoma"/>
            <family val="2"/>
          </rPr>
          <t>Windows User:</t>
        </r>
        <r>
          <rPr>
            <sz val="9"/>
            <color indexed="81"/>
            <rFont val="Tahoma"/>
            <family val="2"/>
          </rPr>
          <t xml:space="preserve">
Less 30% in Tuition fee for Oct/20.</t>
        </r>
      </text>
    </comment>
    <comment ref="U285" authorId="0">
      <text>
        <r>
          <rPr>
            <b/>
            <sz val="9"/>
            <color indexed="81"/>
            <rFont val="Tahoma"/>
            <family val="2"/>
          </rPr>
          <t>Windows User:</t>
        </r>
        <r>
          <rPr>
            <sz val="9"/>
            <color indexed="81"/>
            <rFont val="Tahoma"/>
            <family val="2"/>
          </rPr>
          <t xml:space="preserve">
25/01/21
O/fee
Oct to  Dec/20
Paid in janu/21</t>
        </r>
      </text>
    </comment>
    <comment ref="V285" authorId="0">
      <text>
        <r>
          <rPr>
            <b/>
            <sz val="9"/>
            <color indexed="81"/>
            <rFont val="Tahoma"/>
            <family val="2"/>
          </rPr>
          <t>Windows User:</t>
        </r>
        <r>
          <rPr>
            <sz val="9"/>
            <color indexed="81"/>
            <rFont val="Tahoma"/>
            <family val="2"/>
          </rPr>
          <t xml:space="preserve">
Less 30% in Tuition fee for Oct/20.</t>
        </r>
      </text>
    </comment>
    <comment ref="W285" authorId="0">
      <text>
        <r>
          <rPr>
            <b/>
            <sz val="9"/>
            <color indexed="81"/>
            <rFont val="Tahoma"/>
            <family val="2"/>
          </rPr>
          <t>Windows User:</t>
        </r>
        <r>
          <rPr>
            <sz val="9"/>
            <color indexed="81"/>
            <rFont val="Tahoma"/>
            <family val="2"/>
          </rPr>
          <t xml:space="preserve">
25/01/21
O/fee
Oct to  Dec/20
Paid in janu/21</t>
        </r>
      </text>
    </comment>
    <comment ref="X285" authorId="0">
      <text>
        <r>
          <rPr>
            <b/>
            <sz val="9"/>
            <color indexed="81"/>
            <rFont val="Tahoma"/>
            <family val="2"/>
          </rPr>
          <t>Windows User:</t>
        </r>
        <r>
          <rPr>
            <sz val="9"/>
            <color indexed="81"/>
            <rFont val="Tahoma"/>
            <family val="2"/>
          </rPr>
          <t xml:space="preserve">
Less 30% in Tuition fee for Oct/20.</t>
        </r>
      </text>
    </comment>
    <comment ref="Y285" authorId="0">
      <text>
        <r>
          <rPr>
            <b/>
            <sz val="9"/>
            <color indexed="81"/>
            <rFont val="Tahoma"/>
            <family val="2"/>
          </rPr>
          <t>Windows User:</t>
        </r>
        <r>
          <rPr>
            <sz val="9"/>
            <color indexed="81"/>
            <rFont val="Tahoma"/>
            <family val="2"/>
          </rPr>
          <t xml:space="preserve">
25/01/21
O/fee
Oct to  Dec/20
Paid in janu/21</t>
        </r>
      </text>
    </comment>
    <comment ref="Z285" authorId="0">
      <text>
        <r>
          <rPr>
            <b/>
            <sz val="9"/>
            <color indexed="81"/>
            <rFont val="Tahoma"/>
            <family val="2"/>
          </rPr>
          <t>Windows User:</t>
        </r>
        <r>
          <rPr>
            <sz val="9"/>
            <color indexed="81"/>
            <rFont val="Tahoma"/>
            <family val="2"/>
          </rPr>
          <t xml:space="preserve">
Less 30% in Tuition fee for Oct/20.</t>
        </r>
      </text>
    </comment>
    <comment ref="AA285" authorId="0">
      <text>
        <r>
          <rPr>
            <b/>
            <sz val="9"/>
            <color indexed="81"/>
            <rFont val="Tahoma"/>
            <family val="2"/>
          </rPr>
          <t>Windows User:</t>
        </r>
        <r>
          <rPr>
            <sz val="9"/>
            <color indexed="81"/>
            <rFont val="Tahoma"/>
            <family val="2"/>
          </rPr>
          <t xml:space="preserve">
25/01/21
O/fee
Oct to  Dec/20
Paid in janu/21</t>
        </r>
      </text>
    </comment>
    <comment ref="AB285" authorId="0">
      <text>
        <r>
          <rPr>
            <b/>
            <sz val="9"/>
            <color indexed="81"/>
            <rFont val="Tahoma"/>
            <family val="2"/>
          </rPr>
          <t>Windows User:</t>
        </r>
        <r>
          <rPr>
            <sz val="9"/>
            <color indexed="81"/>
            <rFont val="Tahoma"/>
            <family val="2"/>
          </rPr>
          <t xml:space="preserve">
Less 30% in Tuition fee for Oct/20.</t>
        </r>
      </text>
    </comment>
    <comment ref="AD285" authorId="0">
      <text>
        <r>
          <rPr>
            <b/>
            <sz val="9"/>
            <color indexed="81"/>
            <rFont val="Tahoma"/>
            <family val="2"/>
          </rPr>
          <t>Windows User:</t>
        </r>
        <r>
          <rPr>
            <sz val="9"/>
            <color indexed="81"/>
            <rFont val="Tahoma"/>
            <family val="2"/>
          </rPr>
          <t xml:space="preserve">
Less 30% in Tuition fee for Oct/20.</t>
        </r>
      </text>
    </comment>
    <comment ref="AF285" authorId="0">
      <text>
        <r>
          <rPr>
            <b/>
            <sz val="9"/>
            <color indexed="81"/>
            <rFont val="Tahoma"/>
            <family val="2"/>
          </rPr>
          <t>Windows User:</t>
        </r>
        <r>
          <rPr>
            <sz val="9"/>
            <color indexed="81"/>
            <rFont val="Tahoma"/>
            <family val="2"/>
          </rPr>
          <t xml:space="preserve">
Less 30% in Tuition fee for Oct/20.</t>
        </r>
      </text>
    </comment>
    <comment ref="AH285" authorId="0">
      <text>
        <r>
          <rPr>
            <b/>
            <sz val="9"/>
            <color indexed="81"/>
            <rFont val="Tahoma"/>
            <family val="2"/>
          </rPr>
          <t>Windows User:</t>
        </r>
        <r>
          <rPr>
            <sz val="9"/>
            <color indexed="81"/>
            <rFont val="Tahoma"/>
            <family val="2"/>
          </rPr>
          <t xml:space="preserve">
Less 30% in Tuition fee for Oct/20.</t>
        </r>
      </text>
    </comment>
    <comment ref="AI285" authorId="0">
      <text>
        <r>
          <rPr>
            <b/>
            <sz val="9"/>
            <color indexed="81"/>
            <rFont val="Tahoma"/>
            <family val="2"/>
          </rPr>
          <t>Windows User:</t>
        </r>
        <r>
          <rPr>
            <sz val="9"/>
            <color indexed="81"/>
            <rFont val="Tahoma"/>
            <family val="2"/>
          </rPr>
          <t xml:space="preserve">
06/05/21
9292
Janu/21 to March/21</t>
        </r>
      </text>
    </comment>
    <comment ref="AJ285" authorId="0">
      <text>
        <r>
          <rPr>
            <b/>
            <sz val="9"/>
            <color indexed="81"/>
            <rFont val="Tahoma"/>
            <family val="2"/>
          </rPr>
          <t>Windows User:</t>
        </r>
        <r>
          <rPr>
            <sz val="9"/>
            <color indexed="81"/>
            <rFont val="Tahoma"/>
            <family val="2"/>
          </rPr>
          <t xml:space="preserve">
Less 30% in Tuition fee for Oct/20.</t>
        </r>
      </text>
    </comment>
    <comment ref="AK285" authorId="0">
      <text>
        <r>
          <rPr>
            <b/>
            <sz val="9"/>
            <color indexed="81"/>
            <rFont val="Tahoma"/>
            <family val="2"/>
          </rPr>
          <t>Windows User:</t>
        </r>
        <r>
          <rPr>
            <sz val="9"/>
            <color indexed="81"/>
            <rFont val="Tahoma"/>
            <family val="2"/>
          </rPr>
          <t xml:space="preserve">
06/06/21
9293
April/21 2590  Due=1960
</t>
        </r>
      </text>
    </comment>
    <comment ref="G286" authorId="0">
      <text>
        <r>
          <rPr>
            <b/>
            <sz val="9"/>
            <color indexed="81"/>
            <rFont val="Tahoma"/>
            <family val="2"/>
          </rPr>
          <t>Windows User:</t>
        </r>
        <r>
          <rPr>
            <sz val="9"/>
            <color indexed="81"/>
            <rFont val="Tahoma"/>
            <family val="2"/>
          </rPr>
          <t xml:space="preserve">
Less-2,000/-</t>
        </r>
      </text>
    </comment>
    <comment ref="K286" authorId="0">
      <text>
        <r>
          <rPr>
            <b/>
            <sz val="9"/>
            <color indexed="81"/>
            <rFont val="Tahoma"/>
            <family val="2"/>
          </rPr>
          <t>Windows User:</t>
        </r>
        <r>
          <rPr>
            <sz val="9"/>
            <color indexed="81"/>
            <rFont val="Tahoma"/>
            <family val="2"/>
          </rPr>
          <t xml:space="preserve">
02/09/2020
9,000/-</t>
        </r>
      </text>
    </comment>
    <comment ref="M286" authorId="0">
      <text>
        <r>
          <rPr>
            <b/>
            <sz val="9"/>
            <color indexed="81"/>
            <rFont val="Tahoma"/>
            <family val="2"/>
          </rPr>
          <t>Windows User:</t>
        </r>
        <r>
          <rPr>
            <sz val="9"/>
            <color indexed="81"/>
            <rFont val="Tahoma"/>
            <family val="2"/>
          </rPr>
          <t xml:space="preserve">
02/09/2020
9,000/-</t>
        </r>
      </text>
    </comment>
    <comment ref="O286" authorId="0">
      <text>
        <r>
          <rPr>
            <b/>
            <sz val="9"/>
            <color indexed="81"/>
            <rFont val="Tahoma"/>
            <family val="2"/>
          </rPr>
          <t>Windows User:</t>
        </r>
        <r>
          <rPr>
            <sz val="9"/>
            <color indexed="81"/>
            <rFont val="Tahoma"/>
            <family val="2"/>
          </rPr>
          <t xml:space="preserve">
02/09/2020
9,000/-</t>
        </r>
      </text>
    </comment>
    <comment ref="Q286" authorId="0">
      <text>
        <r>
          <rPr>
            <b/>
            <sz val="9"/>
            <color indexed="81"/>
            <rFont val="Tahoma"/>
            <family val="2"/>
          </rPr>
          <t>Windows User:</t>
        </r>
        <r>
          <rPr>
            <sz val="9"/>
            <color indexed="81"/>
            <rFont val="Tahoma"/>
            <family val="2"/>
          </rPr>
          <t xml:space="preserve">
02/09/2020
9,000/-
11.10.2020
9314
Oct/20 (Less=30%)
Others fee=6,500/-</t>
        </r>
      </text>
    </comment>
    <comment ref="T286" authorId="0">
      <text>
        <r>
          <rPr>
            <b/>
            <sz val="9"/>
            <color indexed="81"/>
            <rFont val="Tahoma"/>
            <family val="2"/>
          </rPr>
          <t>Windows User:</t>
        </r>
        <r>
          <rPr>
            <sz val="9"/>
            <color indexed="81"/>
            <rFont val="Tahoma"/>
            <family val="2"/>
          </rPr>
          <t xml:space="preserve">
Less 30% in Tuition fee for Oct/20.</t>
        </r>
      </text>
    </comment>
    <comment ref="U286" authorId="0">
      <text>
        <r>
          <rPr>
            <b/>
            <sz val="9"/>
            <color indexed="81"/>
            <rFont val="Tahoma"/>
            <family val="2"/>
          </rPr>
          <t>Windows User:</t>
        </r>
        <r>
          <rPr>
            <sz val="9"/>
            <color indexed="81"/>
            <rFont val="Tahoma"/>
            <family val="2"/>
          </rPr>
          <t xml:space="preserve">
11.10.2020
9314
Oct/20 (Less=30%)
Others fee=6,500/-</t>
        </r>
      </text>
    </comment>
    <comment ref="V286" authorId="0">
      <text>
        <r>
          <rPr>
            <b/>
            <sz val="9"/>
            <color indexed="81"/>
            <rFont val="Tahoma"/>
            <family val="2"/>
          </rPr>
          <t>Windows User:</t>
        </r>
        <r>
          <rPr>
            <sz val="9"/>
            <color indexed="81"/>
            <rFont val="Tahoma"/>
            <family val="2"/>
          </rPr>
          <t xml:space="preserve">
Less 30% in Tuition fee for Oct/20.</t>
        </r>
      </text>
    </comment>
    <comment ref="W286" authorId="0">
      <text>
        <r>
          <rPr>
            <b/>
            <sz val="9"/>
            <color indexed="81"/>
            <rFont val="Tahoma"/>
            <family val="2"/>
          </rPr>
          <t>Windows User:</t>
        </r>
        <r>
          <rPr>
            <sz val="9"/>
            <color indexed="81"/>
            <rFont val="Tahoma"/>
            <family val="2"/>
          </rPr>
          <t xml:space="preserve">
09/11/2020
9315
</t>
        </r>
      </text>
    </comment>
    <comment ref="X286" authorId="0">
      <text>
        <r>
          <rPr>
            <b/>
            <sz val="9"/>
            <color indexed="81"/>
            <rFont val="Tahoma"/>
            <family val="2"/>
          </rPr>
          <t>Windows User:</t>
        </r>
        <r>
          <rPr>
            <sz val="9"/>
            <color indexed="81"/>
            <rFont val="Tahoma"/>
            <family val="2"/>
          </rPr>
          <t xml:space="preserve">
Less 30% in Tuition fee for Oct/20.</t>
        </r>
      </text>
    </comment>
    <comment ref="Y286" authorId="0">
      <text>
        <r>
          <rPr>
            <b/>
            <sz val="9"/>
            <color indexed="81"/>
            <rFont val="Tahoma"/>
            <family val="2"/>
          </rPr>
          <t>Windows User:</t>
        </r>
        <r>
          <rPr>
            <sz val="9"/>
            <color indexed="81"/>
            <rFont val="Tahoma"/>
            <family val="2"/>
          </rPr>
          <t xml:space="preserve">
27/01/21
9316
Dec + Janu/21
Paid in anu/21</t>
        </r>
      </text>
    </comment>
    <comment ref="Z286" authorId="0">
      <text>
        <r>
          <rPr>
            <b/>
            <sz val="9"/>
            <color indexed="81"/>
            <rFont val="Tahoma"/>
            <family val="2"/>
          </rPr>
          <t>Windows User:</t>
        </r>
        <r>
          <rPr>
            <sz val="9"/>
            <color indexed="81"/>
            <rFont val="Tahoma"/>
            <family val="2"/>
          </rPr>
          <t xml:space="preserve">
Less 30% in Tuition fee for Oct/20.</t>
        </r>
      </text>
    </comment>
    <comment ref="AA286" authorId="0">
      <text>
        <r>
          <rPr>
            <b/>
            <sz val="9"/>
            <color indexed="81"/>
            <rFont val="Tahoma"/>
            <family val="2"/>
          </rPr>
          <t>Windows User:</t>
        </r>
        <r>
          <rPr>
            <sz val="9"/>
            <color indexed="81"/>
            <rFont val="Tahoma"/>
            <family val="2"/>
          </rPr>
          <t xml:space="preserve">
27/01/21
9316
Dec + Janu/21
Paid in anu/21</t>
        </r>
      </text>
    </comment>
    <comment ref="AB286" authorId="0">
      <text>
        <r>
          <rPr>
            <b/>
            <sz val="9"/>
            <color indexed="81"/>
            <rFont val="Tahoma"/>
            <family val="2"/>
          </rPr>
          <t>Windows User:</t>
        </r>
        <r>
          <rPr>
            <sz val="9"/>
            <color indexed="81"/>
            <rFont val="Tahoma"/>
            <family val="2"/>
          </rPr>
          <t xml:space="preserve">
Less 30% in Tuition fee for Oct/20.</t>
        </r>
      </text>
    </comment>
    <comment ref="AD286" authorId="0">
      <text>
        <r>
          <rPr>
            <b/>
            <sz val="9"/>
            <color indexed="81"/>
            <rFont val="Tahoma"/>
            <family val="2"/>
          </rPr>
          <t>Windows User:</t>
        </r>
        <r>
          <rPr>
            <sz val="9"/>
            <color indexed="81"/>
            <rFont val="Tahoma"/>
            <family val="2"/>
          </rPr>
          <t xml:space="preserve">
Less 30% in Tuition fee for Oct/20.</t>
        </r>
      </text>
    </comment>
    <comment ref="AF286" authorId="0">
      <text>
        <r>
          <rPr>
            <b/>
            <sz val="9"/>
            <color indexed="81"/>
            <rFont val="Tahoma"/>
            <family val="2"/>
          </rPr>
          <t>Windows User:</t>
        </r>
        <r>
          <rPr>
            <sz val="9"/>
            <color indexed="81"/>
            <rFont val="Tahoma"/>
            <family val="2"/>
          </rPr>
          <t xml:space="preserve">
Less 30% in Tuition fee for Oct/20.</t>
        </r>
      </text>
    </comment>
    <comment ref="AG286" authorId="0">
      <text>
        <r>
          <rPr>
            <b/>
            <sz val="9"/>
            <color indexed="81"/>
            <rFont val="Tahoma"/>
            <family val="2"/>
          </rPr>
          <t>Windows User:</t>
        </r>
        <r>
          <rPr>
            <sz val="9"/>
            <color indexed="81"/>
            <rFont val="Tahoma"/>
            <family val="2"/>
          </rPr>
          <t xml:space="preserve">
01/04/2021
9216
</t>
        </r>
      </text>
    </comment>
    <comment ref="AH286" authorId="0">
      <text>
        <r>
          <rPr>
            <b/>
            <sz val="9"/>
            <color indexed="81"/>
            <rFont val="Tahoma"/>
            <family val="2"/>
          </rPr>
          <t>Windows User:</t>
        </r>
        <r>
          <rPr>
            <sz val="9"/>
            <color indexed="81"/>
            <rFont val="Tahoma"/>
            <family val="2"/>
          </rPr>
          <t xml:space="preserve">
Less 30% in Tuition fee for Oct/20.</t>
        </r>
      </text>
    </comment>
    <comment ref="AJ286" authorId="0">
      <text>
        <r>
          <rPr>
            <b/>
            <sz val="9"/>
            <color indexed="81"/>
            <rFont val="Tahoma"/>
            <family val="2"/>
          </rPr>
          <t>Windows User:</t>
        </r>
        <r>
          <rPr>
            <sz val="9"/>
            <color indexed="81"/>
            <rFont val="Tahoma"/>
            <family val="2"/>
          </rPr>
          <t xml:space="preserve">
Less 30% in Tuition fee for Oct/20.</t>
        </r>
      </text>
    </comment>
    <comment ref="AK286" authorId="0">
      <text>
        <r>
          <rPr>
            <b/>
            <sz val="9"/>
            <color indexed="81"/>
            <rFont val="Tahoma"/>
            <family val="2"/>
          </rPr>
          <t>Windows User:</t>
        </r>
        <r>
          <rPr>
            <sz val="9"/>
            <color indexed="81"/>
            <rFont val="Tahoma"/>
            <family val="2"/>
          </rPr>
          <t xml:space="preserve">
05/06/21
9319
</t>
        </r>
      </text>
    </comment>
    <comment ref="G287" authorId="0">
      <text>
        <r>
          <rPr>
            <b/>
            <sz val="9"/>
            <color indexed="81"/>
            <rFont val="Tahoma"/>
            <family val="2"/>
          </rPr>
          <t>Windows User:
20/02/21</t>
        </r>
        <r>
          <rPr>
            <sz val="9"/>
            <color indexed="81"/>
            <rFont val="Tahoma"/>
            <family val="2"/>
          </rPr>
          <t xml:space="preserve">
T.c Order By
O/fee Less 2nd year 4,000/-
 board  11/02/21
College=20/02/21</t>
        </r>
      </text>
    </comment>
    <comment ref="K287" authorId="0">
      <text>
        <r>
          <rPr>
            <b/>
            <sz val="9"/>
            <color indexed="81"/>
            <rFont val="Tahoma"/>
            <family val="2"/>
          </rPr>
          <t>Windows User:</t>
        </r>
        <r>
          <rPr>
            <sz val="9"/>
            <color indexed="81"/>
            <rFont val="Tahoma"/>
            <family val="2"/>
          </rPr>
          <t xml:space="preserve">
16/09/2020
9,000/-</t>
        </r>
      </text>
    </comment>
    <comment ref="M287" authorId="0">
      <text>
        <r>
          <rPr>
            <b/>
            <sz val="9"/>
            <color indexed="81"/>
            <rFont val="Tahoma"/>
            <family val="2"/>
          </rPr>
          <t>Windows User:</t>
        </r>
        <r>
          <rPr>
            <sz val="9"/>
            <color indexed="81"/>
            <rFont val="Tahoma"/>
            <family val="2"/>
          </rPr>
          <t xml:space="preserve">
16/09/2020
9,000/-</t>
        </r>
      </text>
    </comment>
    <comment ref="O287" authorId="0">
      <text>
        <r>
          <rPr>
            <b/>
            <sz val="9"/>
            <color indexed="81"/>
            <rFont val="Tahoma"/>
            <family val="2"/>
          </rPr>
          <t>Windows User:</t>
        </r>
        <r>
          <rPr>
            <sz val="9"/>
            <color indexed="81"/>
            <rFont val="Tahoma"/>
            <family val="2"/>
          </rPr>
          <t xml:space="preserve">
16/09/2020
9,000/-</t>
        </r>
      </text>
    </comment>
    <comment ref="P287" authorId="0">
      <text>
        <r>
          <rPr>
            <b/>
            <sz val="9"/>
            <color indexed="81"/>
            <rFont val="Tahoma"/>
            <family val="2"/>
          </rPr>
          <t>Windows User:
20/02/21</t>
        </r>
        <r>
          <rPr>
            <sz val="9"/>
            <color indexed="81"/>
            <rFont val="Tahoma"/>
            <family val="2"/>
          </rPr>
          <t xml:space="preserve">
T.c Order By
O/fee Less 2nd year 4,000/-
 board  11/02/21
College=20/02/21</t>
        </r>
      </text>
    </comment>
    <comment ref="Q287" authorId="0">
      <text>
        <r>
          <rPr>
            <b/>
            <sz val="9"/>
            <color indexed="81"/>
            <rFont val="Tahoma"/>
            <family val="2"/>
          </rPr>
          <t>Windows User:</t>
        </r>
        <r>
          <rPr>
            <sz val="9"/>
            <color indexed="81"/>
            <rFont val="Tahoma"/>
            <family val="2"/>
          </rPr>
          <t xml:space="preserve">
16/09/2020
9,000/-</t>
        </r>
      </text>
    </comment>
    <comment ref="T287" authorId="0">
      <text>
        <r>
          <rPr>
            <b/>
            <sz val="9"/>
            <color indexed="81"/>
            <rFont val="Tahoma"/>
            <family val="2"/>
          </rPr>
          <t>Windows User:</t>
        </r>
        <r>
          <rPr>
            <sz val="9"/>
            <color indexed="81"/>
            <rFont val="Tahoma"/>
            <family val="2"/>
          </rPr>
          <t xml:space="preserve">
Less 30% in Tuition fee for Oct/20.</t>
        </r>
      </text>
    </comment>
    <comment ref="V287" authorId="0">
      <text>
        <r>
          <rPr>
            <b/>
            <sz val="9"/>
            <color indexed="81"/>
            <rFont val="Tahoma"/>
            <family val="2"/>
          </rPr>
          <t>Windows User:</t>
        </r>
        <r>
          <rPr>
            <sz val="9"/>
            <color indexed="81"/>
            <rFont val="Tahoma"/>
            <family val="2"/>
          </rPr>
          <t xml:space="preserve">
Less 30% in Tuition fee for Oct/20.</t>
        </r>
      </text>
    </comment>
    <comment ref="X287" authorId="0">
      <text>
        <r>
          <rPr>
            <b/>
            <sz val="9"/>
            <color indexed="81"/>
            <rFont val="Tahoma"/>
            <family val="2"/>
          </rPr>
          <t>Windows User:</t>
        </r>
        <r>
          <rPr>
            <sz val="9"/>
            <color indexed="81"/>
            <rFont val="Tahoma"/>
            <family val="2"/>
          </rPr>
          <t xml:space="preserve">
Less 30% in Tuition fee for Oct/20.</t>
        </r>
      </text>
    </comment>
    <comment ref="Z287" authorId="0">
      <text>
        <r>
          <rPr>
            <b/>
            <sz val="9"/>
            <color indexed="81"/>
            <rFont val="Tahoma"/>
            <family val="2"/>
          </rPr>
          <t>Windows User:</t>
        </r>
        <r>
          <rPr>
            <sz val="9"/>
            <color indexed="81"/>
            <rFont val="Tahoma"/>
            <family val="2"/>
          </rPr>
          <t xml:space="preserve">
Less 30% in Tuition fee for Oct/20.</t>
        </r>
      </text>
    </comment>
    <comment ref="AC287" authorId="0">
      <text>
        <r>
          <rPr>
            <b/>
            <sz val="9"/>
            <color indexed="81"/>
            <rFont val="Tahoma"/>
            <family val="2"/>
          </rPr>
          <t>Windows User:</t>
        </r>
        <r>
          <rPr>
            <sz val="9"/>
            <color indexed="81"/>
            <rFont val="Tahoma"/>
            <family val="2"/>
          </rPr>
          <t xml:space="preserve">
28/02/21
9339
O/fee=2500
Up to Janu/21</t>
        </r>
      </text>
    </comment>
    <comment ref="K288" authorId="0">
      <text>
        <r>
          <rPr>
            <b/>
            <sz val="9"/>
            <color indexed="81"/>
            <rFont val="Tahoma"/>
            <family val="2"/>
          </rPr>
          <t>Windows User:</t>
        </r>
        <r>
          <rPr>
            <sz val="9"/>
            <color indexed="81"/>
            <rFont val="Tahoma"/>
            <family val="2"/>
          </rPr>
          <t xml:space="preserve">
05/09/2020
15,500/-</t>
        </r>
      </text>
    </comment>
    <comment ref="M288" authorId="0">
      <text>
        <r>
          <rPr>
            <b/>
            <sz val="9"/>
            <color indexed="81"/>
            <rFont val="Tahoma"/>
            <family val="2"/>
          </rPr>
          <t>Windows User:</t>
        </r>
        <r>
          <rPr>
            <sz val="9"/>
            <color indexed="81"/>
            <rFont val="Tahoma"/>
            <family val="2"/>
          </rPr>
          <t xml:space="preserve">
05/09/2020
15,500/-</t>
        </r>
      </text>
    </comment>
    <comment ref="O288" authorId="0">
      <text>
        <r>
          <rPr>
            <b/>
            <sz val="9"/>
            <color indexed="81"/>
            <rFont val="Tahoma"/>
            <family val="2"/>
          </rPr>
          <t>Windows User:</t>
        </r>
        <r>
          <rPr>
            <sz val="9"/>
            <color indexed="81"/>
            <rFont val="Tahoma"/>
            <family val="2"/>
          </rPr>
          <t xml:space="preserve">
05/09/2020
15,500/-</t>
        </r>
      </text>
    </comment>
    <comment ref="Q288" authorId="0">
      <text>
        <r>
          <rPr>
            <b/>
            <sz val="9"/>
            <color indexed="81"/>
            <rFont val="Tahoma"/>
            <family val="2"/>
          </rPr>
          <t>Windows User:</t>
        </r>
        <r>
          <rPr>
            <sz val="9"/>
            <color indexed="81"/>
            <rFont val="Tahoma"/>
            <family val="2"/>
          </rPr>
          <t xml:space="preserve">
05/09/2020
15,500/-</t>
        </r>
      </text>
    </comment>
    <comment ref="T288" authorId="0">
      <text>
        <r>
          <rPr>
            <b/>
            <sz val="9"/>
            <color indexed="81"/>
            <rFont val="Tahoma"/>
            <family val="2"/>
          </rPr>
          <t>Windows User:</t>
        </r>
        <r>
          <rPr>
            <sz val="9"/>
            <color indexed="81"/>
            <rFont val="Tahoma"/>
            <family val="2"/>
          </rPr>
          <t xml:space="preserve">
Less 30% in Tuition fee for Oct/20.</t>
        </r>
      </text>
    </comment>
    <comment ref="U288" authorId="0">
      <text>
        <r>
          <rPr>
            <b/>
            <sz val="9"/>
            <color indexed="81"/>
            <rFont val="Tahoma"/>
            <family val="2"/>
          </rPr>
          <t>Windows User:</t>
        </r>
        <r>
          <rPr>
            <sz val="9"/>
            <color indexed="81"/>
            <rFont val="Tahoma"/>
            <family val="2"/>
          </rPr>
          <t xml:space="preserve">
09.10.2020
Bkash=5,730/-
College=3,570/-
Hostel=2,160/-</t>
        </r>
      </text>
    </comment>
    <comment ref="V288" authorId="0">
      <text>
        <r>
          <rPr>
            <b/>
            <sz val="9"/>
            <color indexed="81"/>
            <rFont val="Tahoma"/>
            <family val="2"/>
          </rPr>
          <t>Windows User:</t>
        </r>
        <r>
          <rPr>
            <sz val="9"/>
            <color indexed="81"/>
            <rFont val="Tahoma"/>
            <family val="2"/>
          </rPr>
          <t xml:space="preserve">
Less 30% in Tuition fee for Oct/20.</t>
        </r>
      </text>
    </comment>
    <comment ref="W288" authorId="0">
      <text>
        <r>
          <rPr>
            <b/>
            <sz val="9"/>
            <color indexed="81"/>
            <rFont val="Tahoma"/>
            <family val="2"/>
          </rPr>
          <t>Windows User:</t>
        </r>
        <r>
          <rPr>
            <sz val="9"/>
            <color indexed="81"/>
            <rFont val="Tahoma"/>
            <family val="2"/>
          </rPr>
          <t xml:space="preserve">
09/11/2020
By bkash
C=3570
H=2160
T=5730</t>
        </r>
      </text>
    </comment>
    <comment ref="X288" authorId="0">
      <text>
        <r>
          <rPr>
            <b/>
            <sz val="9"/>
            <color indexed="81"/>
            <rFont val="Tahoma"/>
            <family val="2"/>
          </rPr>
          <t>Windows User:</t>
        </r>
        <r>
          <rPr>
            <sz val="9"/>
            <color indexed="81"/>
            <rFont val="Tahoma"/>
            <family val="2"/>
          </rPr>
          <t xml:space="preserve">
Less 30% in Tuition fee for Oct/20.</t>
        </r>
      </text>
    </comment>
    <comment ref="Y288" authorId="0">
      <text>
        <r>
          <rPr>
            <b/>
            <sz val="9"/>
            <color indexed="81"/>
            <rFont val="Tahoma"/>
            <family val="2"/>
          </rPr>
          <t>Windows User:</t>
        </r>
        <r>
          <rPr>
            <sz val="9"/>
            <color indexed="81"/>
            <rFont val="Tahoma"/>
            <family val="2"/>
          </rPr>
          <t xml:space="preserve">
17/12/2020
By bkash
C=3570
H=2160
T=5730</t>
        </r>
      </text>
    </comment>
    <comment ref="Z288" authorId="0">
      <text>
        <r>
          <rPr>
            <b/>
            <sz val="9"/>
            <color indexed="81"/>
            <rFont val="Tahoma"/>
            <family val="2"/>
          </rPr>
          <t>Windows User:</t>
        </r>
        <r>
          <rPr>
            <sz val="9"/>
            <color indexed="81"/>
            <rFont val="Tahoma"/>
            <family val="2"/>
          </rPr>
          <t xml:space="preserve">
Less 30% in Tuition fee for Oct/20.</t>
        </r>
      </text>
    </comment>
    <comment ref="AA288" authorId="0">
      <text>
        <r>
          <rPr>
            <b/>
            <sz val="9"/>
            <color indexed="81"/>
            <rFont val="Tahoma"/>
            <family val="2"/>
          </rPr>
          <t>Windows User:</t>
        </r>
        <r>
          <rPr>
            <sz val="9"/>
            <color indexed="81"/>
            <rFont val="Tahoma"/>
            <family val="2"/>
          </rPr>
          <t xml:space="preserve">
24/01/2021
By bkash
C=3570
H=2160
T=5730</t>
        </r>
      </text>
    </comment>
    <comment ref="AB288" authorId="0">
      <text>
        <r>
          <rPr>
            <b/>
            <sz val="9"/>
            <color indexed="81"/>
            <rFont val="Tahoma"/>
            <family val="2"/>
          </rPr>
          <t>Windows User:</t>
        </r>
        <r>
          <rPr>
            <sz val="9"/>
            <color indexed="81"/>
            <rFont val="Tahoma"/>
            <family val="2"/>
          </rPr>
          <t xml:space="preserve">
Less 30% in Tuition fee for Oct/20.</t>
        </r>
      </text>
    </comment>
    <comment ref="AD288" authorId="0">
      <text>
        <r>
          <rPr>
            <b/>
            <sz val="9"/>
            <color indexed="81"/>
            <rFont val="Tahoma"/>
            <family val="2"/>
          </rPr>
          <t>Windows User:</t>
        </r>
        <r>
          <rPr>
            <sz val="9"/>
            <color indexed="81"/>
            <rFont val="Tahoma"/>
            <family val="2"/>
          </rPr>
          <t xml:space="preserve">
Less 30% in Tuition fee for Oct/20.</t>
        </r>
      </text>
    </comment>
    <comment ref="AF288" authorId="0">
      <text>
        <r>
          <rPr>
            <b/>
            <sz val="9"/>
            <color indexed="81"/>
            <rFont val="Tahoma"/>
            <family val="2"/>
          </rPr>
          <t>Windows User:</t>
        </r>
        <r>
          <rPr>
            <sz val="9"/>
            <color indexed="81"/>
            <rFont val="Tahoma"/>
            <family val="2"/>
          </rPr>
          <t xml:space="preserve">
Less 30% in Tuition fee for Oct/20.</t>
        </r>
      </text>
    </comment>
    <comment ref="AH288" authorId="0">
      <text>
        <r>
          <rPr>
            <b/>
            <sz val="9"/>
            <color indexed="81"/>
            <rFont val="Tahoma"/>
            <family val="2"/>
          </rPr>
          <t>Windows User:</t>
        </r>
        <r>
          <rPr>
            <sz val="9"/>
            <color indexed="81"/>
            <rFont val="Tahoma"/>
            <family val="2"/>
          </rPr>
          <t xml:space="preserve">
Less 30% in Tuition fee for Oct/20.</t>
        </r>
      </text>
    </comment>
    <comment ref="AJ288" authorId="0">
      <text>
        <r>
          <rPr>
            <b/>
            <sz val="9"/>
            <color indexed="81"/>
            <rFont val="Tahoma"/>
            <family val="2"/>
          </rPr>
          <t>Windows User:</t>
        </r>
        <r>
          <rPr>
            <sz val="9"/>
            <color indexed="81"/>
            <rFont val="Tahoma"/>
            <family val="2"/>
          </rPr>
          <t xml:space="preserve">
Less 30% in Tuition fee for Oct/20.</t>
        </r>
      </text>
    </comment>
    <comment ref="AK288" authorId="0">
      <text>
        <r>
          <rPr>
            <b/>
            <sz val="9"/>
            <color indexed="81"/>
            <rFont val="Tahoma"/>
            <family val="2"/>
          </rPr>
          <t>Windows User:</t>
        </r>
        <r>
          <rPr>
            <sz val="9"/>
            <color indexed="81"/>
            <rFont val="Tahoma"/>
            <family val="2"/>
          </rPr>
          <t xml:space="preserve">
03/06/21
3459
Up to June/21</t>
        </r>
      </text>
    </comment>
    <comment ref="K289" authorId="0">
      <text>
        <r>
          <rPr>
            <b/>
            <sz val="9"/>
            <color indexed="81"/>
            <rFont val="Tahoma"/>
            <family val="2"/>
          </rPr>
          <t>Windows User:</t>
        </r>
        <r>
          <rPr>
            <sz val="9"/>
            <color indexed="81"/>
            <rFont val="Tahoma"/>
            <family val="2"/>
          </rPr>
          <t xml:space="preserve">
06/09/2020
15,500/-</t>
        </r>
      </text>
    </comment>
    <comment ref="M289" authorId="0">
      <text>
        <r>
          <rPr>
            <b/>
            <sz val="9"/>
            <color indexed="81"/>
            <rFont val="Tahoma"/>
            <family val="2"/>
          </rPr>
          <t>Windows User:</t>
        </r>
        <r>
          <rPr>
            <sz val="9"/>
            <color indexed="81"/>
            <rFont val="Tahoma"/>
            <family val="2"/>
          </rPr>
          <t xml:space="preserve">
06/09/2020
15,500/-</t>
        </r>
      </text>
    </comment>
    <comment ref="O289" authorId="0">
      <text>
        <r>
          <rPr>
            <b/>
            <sz val="9"/>
            <color indexed="81"/>
            <rFont val="Tahoma"/>
            <family val="2"/>
          </rPr>
          <t>Windows User:</t>
        </r>
        <r>
          <rPr>
            <sz val="9"/>
            <color indexed="81"/>
            <rFont val="Tahoma"/>
            <family val="2"/>
          </rPr>
          <t xml:space="preserve">
06/09/2020
15,500/-</t>
        </r>
      </text>
    </comment>
    <comment ref="Q289" authorId="0">
      <text>
        <r>
          <rPr>
            <b/>
            <sz val="9"/>
            <color indexed="81"/>
            <rFont val="Tahoma"/>
            <family val="2"/>
          </rPr>
          <t>Windows User:</t>
        </r>
        <r>
          <rPr>
            <sz val="9"/>
            <color indexed="81"/>
            <rFont val="Tahoma"/>
            <family val="2"/>
          </rPr>
          <t xml:space="preserve">
06/09/2020
15,500/-</t>
        </r>
      </text>
    </comment>
    <comment ref="T289" authorId="0">
      <text>
        <r>
          <rPr>
            <b/>
            <sz val="9"/>
            <color indexed="81"/>
            <rFont val="Tahoma"/>
            <family val="2"/>
          </rPr>
          <t>Windows User:</t>
        </r>
        <r>
          <rPr>
            <sz val="9"/>
            <color indexed="81"/>
            <rFont val="Tahoma"/>
            <family val="2"/>
          </rPr>
          <t xml:space="preserve">
Less 30% in Tuition fee for Oct/20.</t>
        </r>
      </text>
    </comment>
    <comment ref="U289" authorId="0">
      <text>
        <r>
          <rPr>
            <b/>
            <sz val="9"/>
            <color indexed="81"/>
            <rFont val="Tahoma"/>
            <family val="2"/>
          </rPr>
          <t>Windows User:</t>
        </r>
        <r>
          <rPr>
            <sz val="9"/>
            <color indexed="81"/>
            <rFont val="Tahoma"/>
            <family val="2"/>
          </rPr>
          <t xml:space="preserve">
11.10.2020
Bkash=3,570/-</t>
        </r>
      </text>
    </comment>
    <comment ref="V289" authorId="0">
      <text>
        <r>
          <rPr>
            <b/>
            <sz val="9"/>
            <color indexed="81"/>
            <rFont val="Tahoma"/>
            <family val="2"/>
          </rPr>
          <t>Windows User:</t>
        </r>
        <r>
          <rPr>
            <sz val="9"/>
            <color indexed="81"/>
            <rFont val="Tahoma"/>
            <family val="2"/>
          </rPr>
          <t xml:space="preserve">
Less 30% in Tuition fee for Oct/20.</t>
        </r>
      </text>
    </comment>
    <comment ref="W289" authorId="0">
      <text>
        <r>
          <rPr>
            <b/>
            <sz val="9"/>
            <color indexed="81"/>
            <rFont val="Tahoma"/>
            <family val="2"/>
          </rPr>
          <t>Windows User:</t>
        </r>
        <r>
          <rPr>
            <sz val="9"/>
            <color indexed="81"/>
            <rFont val="Tahoma"/>
            <family val="2"/>
          </rPr>
          <t xml:space="preserve">
17/11/2020
By bkash
C=3550</t>
        </r>
      </text>
    </comment>
    <comment ref="X289" authorId="0">
      <text>
        <r>
          <rPr>
            <b/>
            <sz val="9"/>
            <color indexed="81"/>
            <rFont val="Tahoma"/>
            <family val="2"/>
          </rPr>
          <t>Windows User:</t>
        </r>
        <r>
          <rPr>
            <sz val="9"/>
            <color indexed="81"/>
            <rFont val="Tahoma"/>
            <family val="2"/>
          </rPr>
          <t xml:space="preserve">
Less 30% in Tuition fee for Oct/20.</t>
        </r>
      </text>
    </comment>
    <comment ref="Y289" authorId="0">
      <text>
        <r>
          <rPr>
            <b/>
            <sz val="9"/>
            <color indexed="81"/>
            <rFont val="Tahoma"/>
            <family val="2"/>
          </rPr>
          <t>Windows User:</t>
        </r>
        <r>
          <rPr>
            <sz val="9"/>
            <color indexed="81"/>
            <rFont val="Tahoma"/>
            <family val="2"/>
          </rPr>
          <t xml:space="preserve">
23/12/2020
By bkash
C=3590
Dec/20</t>
        </r>
      </text>
    </comment>
    <comment ref="Z289" authorId="0">
      <text>
        <r>
          <rPr>
            <b/>
            <sz val="9"/>
            <color indexed="81"/>
            <rFont val="Tahoma"/>
            <family val="2"/>
          </rPr>
          <t>Windows User:</t>
        </r>
        <r>
          <rPr>
            <sz val="9"/>
            <color indexed="81"/>
            <rFont val="Tahoma"/>
            <family val="2"/>
          </rPr>
          <t xml:space="preserve">
Less 30% in Tuition fee for Oct/20.</t>
        </r>
      </text>
    </comment>
    <comment ref="AA289" authorId="0">
      <text>
        <r>
          <rPr>
            <b/>
            <sz val="9"/>
            <color indexed="81"/>
            <rFont val="Tahoma"/>
            <family val="2"/>
          </rPr>
          <t>Windows User:</t>
        </r>
        <r>
          <rPr>
            <sz val="9"/>
            <color indexed="81"/>
            <rFont val="Tahoma"/>
            <family val="2"/>
          </rPr>
          <t xml:space="preserve">
17/01/2021
By bkash
C=3570</t>
        </r>
      </text>
    </comment>
    <comment ref="AB289" authorId="0">
      <text>
        <r>
          <rPr>
            <b/>
            <sz val="9"/>
            <color indexed="81"/>
            <rFont val="Tahoma"/>
            <family val="2"/>
          </rPr>
          <t>Windows User:</t>
        </r>
        <r>
          <rPr>
            <sz val="9"/>
            <color indexed="81"/>
            <rFont val="Tahoma"/>
            <family val="2"/>
          </rPr>
          <t xml:space="preserve">
Less 30% in Tuition fee for Oct/20.</t>
        </r>
      </text>
    </comment>
    <comment ref="AD289" authorId="0">
      <text>
        <r>
          <rPr>
            <b/>
            <sz val="9"/>
            <color indexed="81"/>
            <rFont val="Tahoma"/>
            <family val="2"/>
          </rPr>
          <t>Windows User:</t>
        </r>
        <r>
          <rPr>
            <sz val="9"/>
            <color indexed="81"/>
            <rFont val="Tahoma"/>
            <family val="2"/>
          </rPr>
          <t xml:space="preserve">
Less 30% in Tuition fee for Oct/20.</t>
        </r>
      </text>
    </comment>
    <comment ref="AE289" authorId="0">
      <text>
        <r>
          <rPr>
            <b/>
            <sz val="9"/>
            <color indexed="81"/>
            <rFont val="Tahoma"/>
            <family val="2"/>
          </rPr>
          <t>Windows User:</t>
        </r>
        <r>
          <rPr>
            <sz val="9"/>
            <color indexed="81"/>
            <rFont val="Tahoma"/>
            <family val="2"/>
          </rPr>
          <t xml:space="preserve">
10/03/21
9987
Feb + March/21</t>
        </r>
      </text>
    </comment>
    <comment ref="AF289" authorId="0">
      <text>
        <r>
          <rPr>
            <b/>
            <sz val="9"/>
            <color indexed="81"/>
            <rFont val="Tahoma"/>
            <family val="2"/>
          </rPr>
          <t>Windows User:</t>
        </r>
        <r>
          <rPr>
            <sz val="9"/>
            <color indexed="81"/>
            <rFont val="Tahoma"/>
            <family val="2"/>
          </rPr>
          <t xml:space="preserve">
Less 30% in Tuition fee for Oct/20.</t>
        </r>
      </text>
    </comment>
    <comment ref="AH289" authorId="0">
      <text>
        <r>
          <rPr>
            <b/>
            <sz val="9"/>
            <color indexed="81"/>
            <rFont val="Tahoma"/>
            <family val="2"/>
          </rPr>
          <t>Windows User:</t>
        </r>
        <r>
          <rPr>
            <sz val="9"/>
            <color indexed="81"/>
            <rFont val="Tahoma"/>
            <family val="2"/>
          </rPr>
          <t xml:space="preserve">
Less 30% in Tuition fee for Oct/20.</t>
        </r>
      </text>
    </comment>
    <comment ref="AI289" authorId="0">
      <text>
        <r>
          <rPr>
            <b/>
            <sz val="9"/>
            <color indexed="81"/>
            <rFont val="Tahoma"/>
            <family val="2"/>
          </rPr>
          <t>Windows User:</t>
        </r>
        <r>
          <rPr>
            <sz val="9"/>
            <color indexed="81"/>
            <rFont val="Tahoma"/>
            <family val="2"/>
          </rPr>
          <t xml:space="preserve">
27/05/21
9989
Up to June/21</t>
        </r>
      </text>
    </comment>
    <comment ref="AJ289" authorId="0">
      <text>
        <r>
          <rPr>
            <b/>
            <sz val="9"/>
            <color indexed="81"/>
            <rFont val="Tahoma"/>
            <family val="2"/>
          </rPr>
          <t>Windows User:</t>
        </r>
        <r>
          <rPr>
            <sz val="9"/>
            <color indexed="81"/>
            <rFont val="Tahoma"/>
            <family val="2"/>
          </rPr>
          <t xml:space="preserve">
Less 30% in Tuition fee for Oct/20.</t>
        </r>
      </text>
    </comment>
    <comment ref="K290" authorId="0">
      <text>
        <r>
          <rPr>
            <b/>
            <sz val="9"/>
            <color indexed="81"/>
            <rFont val="Tahoma"/>
            <family val="2"/>
          </rPr>
          <t>Windows User:</t>
        </r>
        <r>
          <rPr>
            <sz val="9"/>
            <color indexed="81"/>
            <rFont val="Tahoma"/>
            <family val="2"/>
          </rPr>
          <t xml:space="preserve">
07/09/2020
9,000/-</t>
        </r>
      </text>
    </comment>
    <comment ref="M290" authorId="0">
      <text>
        <r>
          <rPr>
            <b/>
            <sz val="9"/>
            <color indexed="81"/>
            <rFont val="Tahoma"/>
            <family val="2"/>
          </rPr>
          <t>Windows User:</t>
        </r>
        <r>
          <rPr>
            <sz val="9"/>
            <color indexed="81"/>
            <rFont val="Tahoma"/>
            <family val="2"/>
          </rPr>
          <t xml:space="preserve">
07/09/2020
9,000/-</t>
        </r>
      </text>
    </comment>
    <comment ref="O290" authorId="0">
      <text>
        <r>
          <rPr>
            <b/>
            <sz val="9"/>
            <color indexed="81"/>
            <rFont val="Tahoma"/>
            <family val="2"/>
          </rPr>
          <t>Windows User:</t>
        </r>
        <r>
          <rPr>
            <sz val="9"/>
            <color indexed="81"/>
            <rFont val="Tahoma"/>
            <family val="2"/>
          </rPr>
          <t xml:space="preserve">
07/09/2020
9,000/-</t>
        </r>
      </text>
    </comment>
    <comment ref="Q290" authorId="0">
      <text>
        <r>
          <rPr>
            <b/>
            <sz val="9"/>
            <color indexed="81"/>
            <rFont val="Tahoma"/>
            <family val="2"/>
          </rPr>
          <t>Windows User:</t>
        </r>
        <r>
          <rPr>
            <sz val="9"/>
            <color indexed="81"/>
            <rFont val="Tahoma"/>
            <family val="2"/>
          </rPr>
          <t xml:space="preserve">
07/09/2020
9,000/-</t>
        </r>
      </text>
    </comment>
    <comment ref="T290" authorId="0">
      <text>
        <r>
          <rPr>
            <b/>
            <sz val="9"/>
            <color indexed="81"/>
            <rFont val="Tahoma"/>
            <family val="2"/>
          </rPr>
          <t>Windows User:</t>
        </r>
        <r>
          <rPr>
            <sz val="9"/>
            <color indexed="81"/>
            <rFont val="Tahoma"/>
            <family val="2"/>
          </rPr>
          <t xml:space="preserve">
Less 30% in Tuition fee for Oct/20.</t>
        </r>
      </text>
    </comment>
    <comment ref="U290" authorId="0">
      <text>
        <r>
          <rPr>
            <b/>
            <sz val="9"/>
            <color indexed="81"/>
            <rFont val="Tahoma"/>
            <family val="2"/>
          </rPr>
          <t>Windows User:</t>
        </r>
        <r>
          <rPr>
            <sz val="9"/>
            <color indexed="81"/>
            <rFont val="Tahoma"/>
            <family val="2"/>
          </rPr>
          <t xml:space="preserve">
24/01/2021
10010
Oct to Janu/21
Paid in Janu/21</t>
        </r>
      </text>
    </comment>
    <comment ref="V290" authorId="0">
      <text>
        <r>
          <rPr>
            <b/>
            <sz val="9"/>
            <color indexed="81"/>
            <rFont val="Tahoma"/>
            <family val="2"/>
          </rPr>
          <t>Windows User:</t>
        </r>
        <r>
          <rPr>
            <sz val="9"/>
            <color indexed="81"/>
            <rFont val="Tahoma"/>
            <family val="2"/>
          </rPr>
          <t xml:space="preserve">
Less 30% in Tuition fee for Oct/20.</t>
        </r>
      </text>
    </comment>
    <comment ref="W290" authorId="0">
      <text>
        <r>
          <rPr>
            <b/>
            <sz val="9"/>
            <color indexed="81"/>
            <rFont val="Tahoma"/>
            <family val="2"/>
          </rPr>
          <t>Windows User:</t>
        </r>
        <r>
          <rPr>
            <sz val="9"/>
            <color indexed="81"/>
            <rFont val="Tahoma"/>
            <family val="2"/>
          </rPr>
          <t xml:space="preserve">
24/01/2021
10010
Oct to Janu/21
Paid in Janu/21</t>
        </r>
      </text>
    </comment>
    <comment ref="X290" authorId="0">
      <text>
        <r>
          <rPr>
            <b/>
            <sz val="9"/>
            <color indexed="81"/>
            <rFont val="Tahoma"/>
            <family val="2"/>
          </rPr>
          <t>Windows User:</t>
        </r>
        <r>
          <rPr>
            <sz val="9"/>
            <color indexed="81"/>
            <rFont val="Tahoma"/>
            <family val="2"/>
          </rPr>
          <t xml:space="preserve">
Less 30% in Tuition fee for Oct/20.</t>
        </r>
      </text>
    </comment>
    <comment ref="Y290" authorId="0">
      <text>
        <r>
          <rPr>
            <b/>
            <sz val="9"/>
            <color indexed="81"/>
            <rFont val="Tahoma"/>
            <family val="2"/>
          </rPr>
          <t>Windows User:</t>
        </r>
        <r>
          <rPr>
            <sz val="9"/>
            <color indexed="81"/>
            <rFont val="Tahoma"/>
            <family val="2"/>
          </rPr>
          <t xml:space="preserve">
24/01/2021
10010
Oct to Janu/21
Paid in Janu/21</t>
        </r>
      </text>
    </comment>
    <comment ref="Z290" authorId="0">
      <text>
        <r>
          <rPr>
            <b/>
            <sz val="9"/>
            <color indexed="81"/>
            <rFont val="Tahoma"/>
            <family val="2"/>
          </rPr>
          <t>Windows User:</t>
        </r>
        <r>
          <rPr>
            <sz val="9"/>
            <color indexed="81"/>
            <rFont val="Tahoma"/>
            <family val="2"/>
          </rPr>
          <t xml:space="preserve">
Less 30% in Tuition fee for Oct/20.</t>
        </r>
      </text>
    </comment>
    <comment ref="AA290" authorId="0">
      <text>
        <r>
          <rPr>
            <b/>
            <sz val="9"/>
            <color indexed="81"/>
            <rFont val="Tahoma"/>
            <family val="2"/>
          </rPr>
          <t>Windows User:</t>
        </r>
        <r>
          <rPr>
            <sz val="9"/>
            <color indexed="81"/>
            <rFont val="Tahoma"/>
            <family val="2"/>
          </rPr>
          <t xml:space="preserve">
24/01/2021
10010
Oct to Janu/21
Paid in Janu/21</t>
        </r>
      </text>
    </comment>
    <comment ref="AB290" authorId="0">
      <text>
        <r>
          <rPr>
            <b/>
            <sz val="9"/>
            <color indexed="81"/>
            <rFont val="Tahoma"/>
            <family val="2"/>
          </rPr>
          <t>Windows User:</t>
        </r>
        <r>
          <rPr>
            <sz val="9"/>
            <color indexed="81"/>
            <rFont val="Tahoma"/>
            <family val="2"/>
          </rPr>
          <t xml:space="preserve">
Less 30% in Tuition fee for Oct/20.</t>
        </r>
      </text>
    </comment>
    <comment ref="AD290" authorId="0">
      <text>
        <r>
          <rPr>
            <b/>
            <sz val="9"/>
            <color indexed="81"/>
            <rFont val="Tahoma"/>
            <family val="2"/>
          </rPr>
          <t>Windows User:</t>
        </r>
        <r>
          <rPr>
            <sz val="9"/>
            <color indexed="81"/>
            <rFont val="Tahoma"/>
            <family val="2"/>
          </rPr>
          <t xml:space="preserve">
Less 30% in Tuition fee for Oct/20.</t>
        </r>
      </text>
    </comment>
    <comment ref="AF290" authorId="0">
      <text>
        <r>
          <rPr>
            <b/>
            <sz val="9"/>
            <color indexed="81"/>
            <rFont val="Tahoma"/>
            <family val="2"/>
          </rPr>
          <t>Windows User:</t>
        </r>
        <r>
          <rPr>
            <sz val="9"/>
            <color indexed="81"/>
            <rFont val="Tahoma"/>
            <family val="2"/>
          </rPr>
          <t xml:space="preserve">
Less 30% in Tuition fee for Oct/20.</t>
        </r>
      </text>
    </comment>
    <comment ref="AH290" authorId="0">
      <text>
        <r>
          <rPr>
            <b/>
            <sz val="9"/>
            <color indexed="81"/>
            <rFont val="Tahoma"/>
            <family val="2"/>
          </rPr>
          <t>Windows User:</t>
        </r>
        <r>
          <rPr>
            <sz val="9"/>
            <color indexed="81"/>
            <rFont val="Tahoma"/>
            <family val="2"/>
          </rPr>
          <t xml:space="preserve">
Less 30% in Tuition fee for Oct/20.</t>
        </r>
      </text>
    </comment>
    <comment ref="AI290" authorId="0">
      <text>
        <r>
          <rPr>
            <b/>
            <sz val="9"/>
            <color indexed="81"/>
            <rFont val="Tahoma"/>
            <family val="2"/>
          </rPr>
          <t>Windows User:</t>
        </r>
        <r>
          <rPr>
            <sz val="9"/>
            <color indexed="81"/>
            <rFont val="Tahoma"/>
            <family val="2"/>
          </rPr>
          <t xml:space="preserve">
03/05/21
10011
Up  to April/21</t>
        </r>
      </text>
    </comment>
    <comment ref="AJ290" authorId="0">
      <text>
        <r>
          <rPr>
            <b/>
            <sz val="9"/>
            <color indexed="81"/>
            <rFont val="Tahoma"/>
            <family val="2"/>
          </rPr>
          <t>Windows User:</t>
        </r>
        <r>
          <rPr>
            <sz val="9"/>
            <color indexed="81"/>
            <rFont val="Tahoma"/>
            <family val="2"/>
          </rPr>
          <t xml:space="preserve">
Less 30% in Tuition fee for Oct/20.</t>
        </r>
      </text>
    </comment>
    <comment ref="AK290" authorId="0">
      <text>
        <r>
          <rPr>
            <b/>
            <sz val="9"/>
            <color indexed="81"/>
            <rFont val="Tahoma"/>
            <family val="2"/>
          </rPr>
          <t>Windows User:</t>
        </r>
        <r>
          <rPr>
            <sz val="9"/>
            <color indexed="81"/>
            <rFont val="Tahoma"/>
            <family val="2"/>
          </rPr>
          <t xml:space="preserve">
05/06/21
10012</t>
        </r>
      </text>
    </comment>
    <comment ref="G291" authorId="0">
      <text>
        <r>
          <rPr>
            <b/>
            <sz val="9"/>
            <color indexed="81"/>
            <rFont val="Tahoma"/>
            <family val="2"/>
          </rPr>
          <t>Windows User:</t>
        </r>
        <r>
          <rPr>
            <sz val="9"/>
            <color indexed="81"/>
            <rFont val="Tahoma"/>
            <family val="2"/>
          </rPr>
          <t xml:space="preserve">
Less-1,000/-</t>
        </r>
      </text>
    </comment>
    <comment ref="K291" authorId="0">
      <text>
        <r>
          <rPr>
            <b/>
            <sz val="9"/>
            <color indexed="81"/>
            <rFont val="Tahoma"/>
            <family val="2"/>
          </rPr>
          <t>Windows User:</t>
        </r>
        <r>
          <rPr>
            <sz val="9"/>
            <color indexed="81"/>
            <rFont val="Tahoma"/>
            <family val="2"/>
          </rPr>
          <t xml:space="preserve">
08/09/2020
9,000/-</t>
        </r>
      </text>
    </comment>
    <comment ref="M291" authorId="0">
      <text>
        <r>
          <rPr>
            <b/>
            <sz val="9"/>
            <color indexed="81"/>
            <rFont val="Tahoma"/>
            <family val="2"/>
          </rPr>
          <t>Windows User:</t>
        </r>
        <r>
          <rPr>
            <sz val="9"/>
            <color indexed="81"/>
            <rFont val="Tahoma"/>
            <family val="2"/>
          </rPr>
          <t xml:space="preserve">
08/09/2020
9,000/-</t>
        </r>
      </text>
    </comment>
    <comment ref="O291" authorId="0">
      <text>
        <r>
          <rPr>
            <b/>
            <sz val="9"/>
            <color indexed="81"/>
            <rFont val="Tahoma"/>
            <family val="2"/>
          </rPr>
          <t>Windows User:</t>
        </r>
        <r>
          <rPr>
            <sz val="9"/>
            <color indexed="81"/>
            <rFont val="Tahoma"/>
            <family val="2"/>
          </rPr>
          <t xml:space="preserve">
08/09/2020
9,000/-</t>
        </r>
      </text>
    </comment>
    <comment ref="Q291" authorId="0">
      <text>
        <r>
          <rPr>
            <b/>
            <sz val="9"/>
            <color indexed="81"/>
            <rFont val="Tahoma"/>
            <family val="2"/>
          </rPr>
          <t>Windows User:</t>
        </r>
        <r>
          <rPr>
            <sz val="9"/>
            <color indexed="81"/>
            <rFont val="Tahoma"/>
            <family val="2"/>
          </rPr>
          <t xml:space="preserve">
08/09/2020
9,000/-
27/12/2020
9506
Oct to Janu/20
O/fee= 6500/-
Paid in Dec/20</t>
        </r>
      </text>
    </comment>
    <comment ref="T291" authorId="0">
      <text>
        <r>
          <rPr>
            <b/>
            <sz val="9"/>
            <color indexed="81"/>
            <rFont val="Tahoma"/>
            <family val="2"/>
          </rPr>
          <t>Windows User:</t>
        </r>
        <r>
          <rPr>
            <sz val="9"/>
            <color indexed="81"/>
            <rFont val="Tahoma"/>
            <family val="2"/>
          </rPr>
          <t xml:space="preserve">
Less 30% in Tuition fee for Oct/20.</t>
        </r>
      </text>
    </comment>
    <comment ref="U291" authorId="0">
      <text>
        <r>
          <rPr>
            <b/>
            <sz val="9"/>
            <color indexed="81"/>
            <rFont val="Tahoma"/>
            <family val="2"/>
          </rPr>
          <t>Windows User:</t>
        </r>
        <r>
          <rPr>
            <sz val="9"/>
            <color indexed="81"/>
            <rFont val="Tahoma"/>
            <family val="2"/>
          </rPr>
          <t xml:space="preserve">
27/12/2020
9506
Oct to Janu/20
O/fee= 6500/-
Paid in Dec/20</t>
        </r>
      </text>
    </comment>
    <comment ref="V291" authorId="0">
      <text>
        <r>
          <rPr>
            <b/>
            <sz val="9"/>
            <color indexed="81"/>
            <rFont val="Tahoma"/>
            <family val="2"/>
          </rPr>
          <t>Windows User:</t>
        </r>
        <r>
          <rPr>
            <sz val="9"/>
            <color indexed="81"/>
            <rFont val="Tahoma"/>
            <family val="2"/>
          </rPr>
          <t xml:space="preserve">
Less 30% in Tuition fee for Oct/20.</t>
        </r>
      </text>
    </comment>
    <comment ref="W291" authorId="0">
      <text>
        <r>
          <rPr>
            <b/>
            <sz val="9"/>
            <color indexed="81"/>
            <rFont val="Tahoma"/>
            <family val="2"/>
          </rPr>
          <t>Windows User:</t>
        </r>
        <r>
          <rPr>
            <sz val="9"/>
            <color indexed="81"/>
            <rFont val="Tahoma"/>
            <family val="2"/>
          </rPr>
          <t xml:space="preserve">
27/12/2020
9506
Oct to Janu/20
O/fee= 6500/-
Paid in Dec/20</t>
        </r>
      </text>
    </comment>
    <comment ref="X291" authorId="0">
      <text>
        <r>
          <rPr>
            <b/>
            <sz val="9"/>
            <color indexed="81"/>
            <rFont val="Tahoma"/>
            <family val="2"/>
          </rPr>
          <t>Windows User:</t>
        </r>
        <r>
          <rPr>
            <sz val="9"/>
            <color indexed="81"/>
            <rFont val="Tahoma"/>
            <family val="2"/>
          </rPr>
          <t xml:space="preserve">
Less 30% in Tuition fee for Oct/20.</t>
        </r>
      </text>
    </comment>
    <comment ref="Y291" authorId="0">
      <text>
        <r>
          <rPr>
            <b/>
            <sz val="9"/>
            <color indexed="81"/>
            <rFont val="Tahoma"/>
            <family val="2"/>
          </rPr>
          <t>Windows User:</t>
        </r>
        <r>
          <rPr>
            <sz val="9"/>
            <color indexed="81"/>
            <rFont val="Tahoma"/>
            <family val="2"/>
          </rPr>
          <t xml:space="preserve">
27/12/2020
9506
Oct to Janu/20
O/fee= 6500/-
Paid in Dec/20</t>
        </r>
      </text>
    </comment>
    <comment ref="Z291" authorId="0">
      <text>
        <r>
          <rPr>
            <b/>
            <sz val="9"/>
            <color indexed="81"/>
            <rFont val="Tahoma"/>
            <family val="2"/>
          </rPr>
          <t>Windows User:</t>
        </r>
        <r>
          <rPr>
            <sz val="9"/>
            <color indexed="81"/>
            <rFont val="Tahoma"/>
            <family val="2"/>
          </rPr>
          <t xml:space="preserve">
Less 30% in Tuition fee for Oct/20.</t>
        </r>
      </text>
    </comment>
    <comment ref="AA291" authorId="0">
      <text>
        <r>
          <rPr>
            <b/>
            <sz val="9"/>
            <color indexed="81"/>
            <rFont val="Tahoma"/>
            <family val="2"/>
          </rPr>
          <t>Windows User:</t>
        </r>
        <r>
          <rPr>
            <sz val="9"/>
            <color indexed="81"/>
            <rFont val="Tahoma"/>
            <family val="2"/>
          </rPr>
          <t xml:space="preserve">
27/12/2020
9506
Oct to Janu/20
O/fee= 6500/-
Paid in Dec/20</t>
        </r>
      </text>
    </comment>
    <comment ref="AB291" authorId="0">
      <text>
        <r>
          <rPr>
            <b/>
            <sz val="9"/>
            <color indexed="81"/>
            <rFont val="Tahoma"/>
            <family val="2"/>
          </rPr>
          <t>Windows User:</t>
        </r>
        <r>
          <rPr>
            <sz val="9"/>
            <color indexed="81"/>
            <rFont val="Tahoma"/>
            <family val="2"/>
          </rPr>
          <t xml:space="preserve">
Less 30% in Tuition fee for Oct/20.</t>
        </r>
      </text>
    </comment>
    <comment ref="AD291" authorId="0">
      <text>
        <r>
          <rPr>
            <b/>
            <sz val="9"/>
            <color indexed="81"/>
            <rFont val="Tahoma"/>
            <family val="2"/>
          </rPr>
          <t>Windows User:</t>
        </r>
        <r>
          <rPr>
            <sz val="9"/>
            <color indexed="81"/>
            <rFont val="Tahoma"/>
            <family val="2"/>
          </rPr>
          <t xml:space="preserve">
Less 30% in Tuition fee for Oct/20.</t>
        </r>
      </text>
    </comment>
    <comment ref="AF291" authorId="0">
      <text>
        <r>
          <rPr>
            <b/>
            <sz val="9"/>
            <color indexed="81"/>
            <rFont val="Tahoma"/>
            <family val="2"/>
          </rPr>
          <t>Windows User:</t>
        </r>
        <r>
          <rPr>
            <sz val="9"/>
            <color indexed="81"/>
            <rFont val="Tahoma"/>
            <family val="2"/>
          </rPr>
          <t xml:space="preserve">
Less 30% in Tuition fee for Oct/20.</t>
        </r>
      </text>
    </comment>
    <comment ref="AH291" authorId="0">
      <text>
        <r>
          <rPr>
            <b/>
            <sz val="9"/>
            <color indexed="81"/>
            <rFont val="Tahoma"/>
            <family val="2"/>
          </rPr>
          <t>Windows User:</t>
        </r>
        <r>
          <rPr>
            <sz val="9"/>
            <color indexed="81"/>
            <rFont val="Tahoma"/>
            <family val="2"/>
          </rPr>
          <t xml:space="preserve">
Less 30% in Tuition fee for Oct/20.</t>
        </r>
      </text>
    </comment>
    <comment ref="AJ291" authorId="0">
      <text>
        <r>
          <rPr>
            <b/>
            <sz val="9"/>
            <color indexed="81"/>
            <rFont val="Tahoma"/>
            <family val="2"/>
          </rPr>
          <t>Windows User:</t>
        </r>
        <r>
          <rPr>
            <sz val="9"/>
            <color indexed="81"/>
            <rFont val="Tahoma"/>
            <family val="2"/>
          </rPr>
          <t xml:space="preserve">
Less 30% in Tuition fee for Oct/20.</t>
        </r>
      </text>
    </comment>
    <comment ref="AK291" authorId="0">
      <text>
        <r>
          <rPr>
            <b/>
            <sz val="9"/>
            <color indexed="81"/>
            <rFont val="Tahoma"/>
            <family val="2"/>
          </rPr>
          <t>Windows User:</t>
        </r>
        <r>
          <rPr>
            <sz val="9"/>
            <color indexed="81"/>
            <rFont val="Tahoma"/>
            <family val="2"/>
          </rPr>
          <t xml:space="preserve">
05/06/21
9507</t>
        </r>
      </text>
    </comment>
    <comment ref="K292" authorId="0">
      <text>
        <r>
          <rPr>
            <b/>
            <sz val="9"/>
            <color indexed="81"/>
            <rFont val="Tahoma"/>
            <family val="2"/>
          </rPr>
          <t>Windows User:</t>
        </r>
        <r>
          <rPr>
            <sz val="9"/>
            <color indexed="81"/>
            <rFont val="Tahoma"/>
            <family val="2"/>
          </rPr>
          <t xml:space="preserve">
09/09/2020
9,000/-</t>
        </r>
      </text>
    </comment>
    <comment ref="M292" authorId="0">
      <text>
        <r>
          <rPr>
            <b/>
            <sz val="9"/>
            <color indexed="81"/>
            <rFont val="Tahoma"/>
            <family val="2"/>
          </rPr>
          <t>Windows User:</t>
        </r>
        <r>
          <rPr>
            <sz val="9"/>
            <color indexed="81"/>
            <rFont val="Tahoma"/>
            <family val="2"/>
          </rPr>
          <t xml:space="preserve">
09/09/2020
9,000/-</t>
        </r>
      </text>
    </comment>
    <comment ref="O292" authorId="0">
      <text>
        <r>
          <rPr>
            <b/>
            <sz val="9"/>
            <color indexed="81"/>
            <rFont val="Tahoma"/>
            <family val="2"/>
          </rPr>
          <t>Windows User:</t>
        </r>
        <r>
          <rPr>
            <sz val="9"/>
            <color indexed="81"/>
            <rFont val="Tahoma"/>
            <family val="2"/>
          </rPr>
          <t xml:space="preserve">
09/09/2020
9,000/-</t>
        </r>
      </text>
    </comment>
    <comment ref="Q292" authorId="0">
      <text>
        <r>
          <rPr>
            <b/>
            <sz val="9"/>
            <color indexed="81"/>
            <rFont val="Tahoma"/>
            <family val="2"/>
          </rPr>
          <t>Windows User:</t>
        </r>
        <r>
          <rPr>
            <sz val="9"/>
            <color indexed="81"/>
            <rFont val="Tahoma"/>
            <family val="2"/>
          </rPr>
          <t xml:space="preserve">
09/09/2020
9,000/-</t>
        </r>
      </text>
    </comment>
    <comment ref="T292" authorId="0">
      <text>
        <r>
          <rPr>
            <b/>
            <sz val="9"/>
            <color indexed="81"/>
            <rFont val="Tahoma"/>
            <family val="2"/>
          </rPr>
          <t>Windows User:</t>
        </r>
        <r>
          <rPr>
            <sz val="9"/>
            <color indexed="81"/>
            <rFont val="Tahoma"/>
            <family val="2"/>
          </rPr>
          <t xml:space="preserve">
Less 30% in Tuition fee for Oct/20.</t>
        </r>
      </text>
    </comment>
    <comment ref="V292" authorId="0">
      <text>
        <r>
          <rPr>
            <b/>
            <sz val="9"/>
            <color indexed="81"/>
            <rFont val="Tahoma"/>
            <family val="2"/>
          </rPr>
          <t>Windows User:</t>
        </r>
        <r>
          <rPr>
            <sz val="9"/>
            <color indexed="81"/>
            <rFont val="Tahoma"/>
            <family val="2"/>
          </rPr>
          <t xml:space="preserve">
Less 30% in Tuition fee for Oct/20.</t>
        </r>
      </text>
    </comment>
    <comment ref="X292" authorId="0">
      <text>
        <r>
          <rPr>
            <b/>
            <sz val="9"/>
            <color indexed="81"/>
            <rFont val="Tahoma"/>
            <family val="2"/>
          </rPr>
          <t>Windows User:</t>
        </r>
        <r>
          <rPr>
            <sz val="9"/>
            <color indexed="81"/>
            <rFont val="Tahoma"/>
            <family val="2"/>
          </rPr>
          <t xml:space="preserve">
Less 30% in Tuition fee for Oct/20.</t>
        </r>
      </text>
    </comment>
    <comment ref="Z292" authorId="0">
      <text>
        <r>
          <rPr>
            <b/>
            <sz val="9"/>
            <color indexed="81"/>
            <rFont val="Tahoma"/>
            <family val="2"/>
          </rPr>
          <t>Windows User:</t>
        </r>
        <r>
          <rPr>
            <sz val="9"/>
            <color indexed="81"/>
            <rFont val="Tahoma"/>
            <family val="2"/>
          </rPr>
          <t xml:space="preserve">
Less 30% in Tuition fee for Oct/20.</t>
        </r>
      </text>
    </comment>
    <comment ref="AB292" authorId="0">
      <text>
        <r>
          <rPr>
            <b/>
            <sz val="9"/>
            <color indexed="81"/>
            <rFont val="Tahoma"/>
            <family val="2"/>
          </rPr>
          <t>Windows User:</t>
        </r>
        <r>
          <rPr>
            <sz val="9"/>
            <color indexed="81"/>
            <rFont val="Tahoma"/>
            <family val="2"/>
          </rPr>
          <t xml:space="preserve">
Less 30% in Tuition fee for Oct/20.</t>
        </r>
      </text>
    </comment>
    <comment ref="AD292" authorId="0">
      <text>
        <r>
          <rPr>
            <b/>
            <sz val="9"/>
            <color indexed="81"/>
            <rFont val="Tahoma"/>
            <family val="2"/>
          </rPr>
          <t>Windows User:</t>
        </r>
        <r>
          <rPr>
            <sz val="9"/>
            <color indexed="81"/>
            <rFont val="Tahoma"/>
            <family val="2"/>
          </rPr>
          <t xml:space="preserve">
Less 30% in Tuition fee for Oct/20.</t>
        </r>
      </text>
    </comment>
    <comment ref="AF292" authorId="0">
      <text>
        <r>
          <rPr>
            <b/>
            <sz val="9"/>
            <color indexed="81"/>
            <rFont val="Tahoma"/>
            <family val="2"/>
          </rPr>
          <t>Windows User:</t>
        </r>
        <r>
          <rPr>
            <sz val="9"/>
            <color indexed="81"/>
            <rFont val="Tahoma"/>
            <family val="2"/>
          </rPr>
          <t xml:space="preserve">
Less 30% in Tuition fee for Oct/20.</t>
        </r>
      </text>
    </comment>
    <comment ref="AH292" authorId="0">
      <text>
        <r>
          <rPr>
            <b/>
            <sz val="9"/>
            <color indexed="81"/>
            <rFont val="Tahoma"/>
            <family val="2"/>
          </rPr>
          <t>Windows User:</t>
        </r>
        <r>
          <rPr>
            <sz val="9"/>
            <color indexed="81"/>
            <rFont val="Tahoma"/>
            <family val="2"/>
          </rPr>
          <t xml:space="preserve">
Less 30% in Tuition fee for Oct/20.</t>
        </r>
      </text>
    </comment>
    <comment ref="AJ292" authorId="0">
      <text>
        <r>
          <rPr>
            <b/>
            <sz val="9"/>
            <color indexed="81"/>
            <rFont val="Tahoma"/>
            <family val="2"/>
          </rPr>
          <t>Windows User:</t>
        </r>
        <r>
          <rPr>
            <sz val="9"/>
            <color indexed="81"/>
            <rFont val="Tahoma"/>
            <family val="2"/>
          </rPr>
          <t xml:space="preserve">
Less 30% in Tuition fee for Oct/20.</t>
        </r>
      </text>
    </comment>
    <comment ref="K293" authorId="0">
      <text>
        <r>
          <rPr>
            <b/>
            <sz val="9"/>
            <color indexed="81"/>
            <rFont val="Tahoma"/>
            <family val="2"/>
          </rPr>
          <t>Windows User:</t>
        </r>
        <r>
          <rPr>
            <sz val="9"/>
            <color indexed="81"/>
            <rFont val="Tahoma"/>
            <family val="2"/>
          </rPr>
          <t xml:space="preserve">
09/09/2020
9,000/-</t>
        </r>
      </text>
    </comment>
    <comment ref="M293" authorId="0">
      <text>
        <r>
          <rPr>
            <b/>
            <sz val="9"/>
            <color indexed="81"/>
            <rFont val="Tahoma"/>
            <family val="2"/>
          </rPr>
          <t>Windows User:</t>
        </r>
        <r>
          <rPr>
            <sz val="9"/>
            <color indexed="81"/>
            <rFont val="Tahoma"/>
            <family val="2"/>
          </rPr>
          <t xml:space="preserve">
09/09/2020
9,000/-</t>
        </r>
      </text>
    </comment>
    <comment ref="O293" authorId="0">
      <text>
        <r>
          <rPr>
            <b/>
            <sz val="9"/>
            <color indexed="81"/>
            <rFont val="Tahoma"/>
            <family val="2"/>
          </rPr>
          <t>Windows User:</t>
        </r>
        <r>
          <rPr>
            <sz val="9"/>
            <color indexed="81"/>
            <rFont val="Tahoma"/>
            <family val="2"/>
          </rPr>
          <t xml:space="preserve">
09/09/2020
9,000/-</t>
        </r>
      </text>
    </comment>
    <comment ref="Q293" authorId="0">
      <text>
        <r>
          <rPr>
            <b/>
            <sz val="9"/>
            <color indexed="81"/>
            <rFont val="Tahoma"/>
            <family val="2"/>
          </rPr>
          <t>Windows User:</t>
        </r>
        <r>
          <rPr>
            <sz val="9"/>
            <color indexed="81"/>
            <rFont val="Tahoma"/>
            <family val="2"/>
          </rPr>
          <t xml:space="preserve">
09/09/2020
9,000/-
27/01/21
8374
O/fee=6500
Oct to Janu/21
Paid in janu/21</t>
        </r>
      </text>
    </comment>
    <comment ref="T293" authorId="0">
      <text>
        <r>
          <rPr>
            <b/>
            <sz val="9"/>
            <color indexed="81"/>
            <rFont val="Tahoma"/>
            <family val="2"/>
          </rPr>
          <t>Windows User:</t>
        </r>
        <r>
          <rPr>
            <sz val="9"/>
            <color indexed="81"/>
            <rFont val="Tahoma"/>
            <family val="2"/>
          </rPr>
          <t xml:space="preserve">
Less 30% in Tuition fee for Oct/20.</t>
        </r>
      </text>
    </comment>
    <comment ref="U293" authorId="0">
      <text>
        <r>
          <rPr>
            <b/>
            <sz val="9"/>
            <color indexed="81"/>
            <rFont val="Tahoma"/>
            <family val="2"/>
          </rPr>
          <t>Windows User:</t>
        </r>
        <r>
          <rPr>
            <sz val="9"/>
            <color indexed="81"/>
            <rFont val="Tahoma"/>
            <family val="2"/>
          </rPr>
          <t xml:space="preserve">
27/01/21
8374
O/fee=6500
Oct to Janu/21
Paid in janu/21</t>
        </r>
      </text>
    </comment>
    <comment ref="V293" authorId="0">
      <text>
        <r>
          <rPr>
            <b/>
            <sz val="9"/>
            <color indexed="81"/>
            <rFont val="Tahoma"/>
            <family val="2"/>
          </rPr>
          <t>Windows User:</t>
        </r>
        <r>
          <rPr>
            <sz val="9"/>
            <color indexed="81"/>
            <rFont val="Tahoma"/>
            <family val="2"/>
          </rPr>
          <t xml:space="preserve">
Less 30% in Tuition fee for Oct/20.</t>
        </r>
      </text>
    </comment>
    <comment ref="W293" authorId="0">
      <text>
        <r>
          <rPr>
            <b/>
            <sz val="9"/>
            <color indexed="81"/>
            <rFont val="Tahoma"/>
            <family val="2"/>
          </rPr>
          <t>Windows User:</t>
        </r>
        <r>
          <rPr>
            <sz val="9"/>
            <color indexed="81"/>
            <rFont val="Tahoma"/>
            <family val="2"/>
          </rPr>
          <t xml:space="preserve">
27/01/21
8374
O/fee=6500
Oct to Janu/21
Paid in janu/21</t>
        </r>
      </text>
    </comment>
    <comment ref="X293" authorId="0">
      <text>
        <r>
          <rPr>
            <b/>
            <sz val="9"/>
            <color indexed="81"/>
            <rFont val="Tahoma"/>
            <family val="2"/>
          </rPr>
          <t>Windows User:</t>
        </r>
        <r>
          <rPr>
            <sz val="9"/>
            <color indexed="81"/>
            <rFont val="Tahoma"/>
            <family val="2"/>
          </rPr>
          <t xml:space="preserve">
Less 30% in Tuition fee for Oct/20.</t>
        </r>
      </text>
    </comment>
    <comment ref="Y293" authorId="0">
      <text>
        <r>
          <rPr>
            <b/>
            <sz val="9"/>
            <color indexed="81"/>
            <rFont val="Tahoma"/>
            <family val="2"/>
          </rPr>
          <t>Windows User:</t>
        </r>
        <r>
          <rPr>
            <sz val="9"/>
            <color indexed="81"/>
            <rFont val="Tahoma"/>
            <family val="2"/>
          </rPr>
          <t xml:space="preserve">
27/01/21
8374
O/fee=6500
Oct to Janu/21
Paid in janu/21</t>
        </r>
      </text>
    </comment>
    <comment ref="Z293" authorId="0">
      <text>
        <r>
          <rPr>
            <b/>
            <sz val="9"/>
            <color indexed="81"/>
            <rFont val="Tahoma"/>
            <family val="2"/>
          </rPr>
          <t>Windows User:</t>
        </r>
        <r>
          <rPr>
            <sz val="9"/>
            <color indexed="81"/>
            <rFont val="Tahoma"/>
            <family val="2"/>
          </rPr>
          <t xml:space="preserve">
Less 30% in Tuition fee for Oct/20.</t>
        </r>
      </text>
    </comment>
    <comment ref="AA293" authorId="0">
      <text>
        <r>
          <rPr>
            <b/>
            <sz val="9"/>
            <color indexed="81"/>
            <rFont val="Tahoma"/>
            <family val="2"/>
          </rPr>
          <t>Windows User:</t>
        </r>
        <r>
          <rPr>
            <sz val="9"/>
            <color indexed="81"/>
            <rFont val="Tahoma"/>
            <family val="2"/>
          </rPr>
          <t xml:space="preserve">
27/01/21
8374
O/fee=6500
Oct to Janu/21
Paid in janu/21</t>
        </r>
      </text>
    </comment>
    <comment ref="AB293" authorId="0">
      <text>
        <r>
          <rPr>
            <b/>
            <sz val="9"/>
            <color indexed="81"/>
            <rFont val="Tahoma"/>
            <family val="2"/>
          </rPr>
          <t>Windows User:</t>
        </r>
        <r>
          <rPr>
            <sz val="9"/>
            <color indexed="81"/>
            <rFont val="Tahoma"/>
            <family val="2"/>
          </rPr>
          <t xml:space="preserve">
Less 30% in Tuition fee for Oct/20.</t>
        </r>
      </text>
    </comment>
    <comment ref="AD293" authorId="0">
      <text>
        <r>
          <rPr>
            <b/>
            <sz val="9"/>
            <color indexed="81"/>
            <rFont val="Tahoma"/>
            <family val="2"/>
          </rPr>
          <t>Windows User:</t>
        </r>
        <r>
          <rPr>
            <sz val="9"/>
            <color indexed="81"/>
            <rFont val="Tahoma"/>
            <family val="2"/>
          </rPr>
          <t xml:space="preserve">
Less 30% in Tuition fee for Oct/20.</t>
        </r>
      </text>
    </comment>
    <comment ref="AF293" authorId="0">
      <text>
        <r>
          <rPr>
            <b/>
            <sz val="9"/>
            <color indexed="81"/>
            <rFont val="Tahoma"/>
            <family val="2"/>
          </rPr>
          <t>Windows User:</t>
        </r>
        <r>
          <rPr>
            <sz val="9"/>
            <color indexed="81"/>
            <rFont val="Tahoma"/>
            <family val="2"/>
          </rPr>
          <t xml:space="preserve">
Less 30% in Tuition fee for Oct/20.</t>
        </r>
      </text>
    </comment>
    <comment ref="AG293" authorId="0">
      <text>
        <r>
          <rPr>
            <b/>
            <sz val="9"/>
            <color indexed="81"/>
            <rFont val="Tahoma"/>
            <family val="2"/>
          </rPr>
          <t>Windows User:</t>
        </r>
        <r>
          <rPr>
            <sz val="9"/>
            <color indexed="81"/>
            <rFont val="Tahoma"/>
            <family val="2"/>
          </rPr>
          <t xml:space="preserve">
11/04/2021
8375
Feb + march/21</t>
        </r>
      </text>
    </comment>
    <comment ref="AH293" authorId="0">
      <text>
        <r>
          <rPr>
            <b/>
            <sz val="9"/>
            <color indexed="81"/>
            <rFont val="Tahoma"/>
            <family val="2"/>
          </rPr>
          <t>Windows User:</t>
        </r>
        <r>
          <rPr>
            <sz val="9"/>
            <color indexed="81"/>
            <rFont val="Tahoma"/>
            <family val="2"/>
          </rPr>
          <t xml:space="preserve">
Less 30% in Tuition fee for Oct/20.</t>
        </r>
      </text>
    </comment>
    <comment ref="AI293" authorId="0">
      <text>
        <r>
          <rPr>
            <b/>
            <sz val="9"/>
            <color indexed="81"/>
            <rFont val="Tahoma"/>
            <family val="2"/>
          </rPr>
          <t>Windows User:</t>
        </r>
        <r>
          <rPr>
            <sz val="9"/>
            <color indexed="81"/>
            <rFont val="Tahoma"/>
            <family val="2"/>
          </rPr>
          <t xml:space="preserve">
27/05/21
8376
Up ty May/21</t>
        </r>
      </text>
    </comment>
    <comment ref="AJ293" authorId="0">
      <text>
        <r>
          <rPr>
            <b/>
            <sz val="9"/>
            <color indexed="81"/>
            <rFont val="Tahoma"/>
            <family val="2"/>
          </rPr>
          <t>Windows User:</t>
        </r>
        <r>
          <rPr>
            <sz val="9"/>
            <color indexed="81"/>
            <rFont val="Tahoma"/>
            <family val="2"/>
          </rPr>
          <t xml:space="preserve">
Less 30% in Tuition fee for Oct/20.</t>
        </r>
      </text>
    </comment>
    <comment ref="K294" authorId="0">
      <text>
        <r>
          <rPr>
            <b/>
            <sz val="9"/>
            <color indexed="81"/>
            <rFont val="Tahoma"/>
            <family val="2"/>
          </rPr>
          <t>Windows User:</t>
        </r>
        <r>
          <rPr>
            <sz val="9"/>
            <color indexed="81"/>
            <rFont val="Tahoma"/>
            <family val="2"/>
          </rPr>
          <t xml:space="preserve">
12/09/2020
7,500/-</t>
        </r>
      </text>
    </comment>
    <comment ref="M294" authorId="0">
      <text>
        <r>
          <rPr>
            <b/>
            <sz val="9"/>
            <color indexed="81"/>
            <rFont val="Tahoma"/>
            <family val="2"/>
          </rPr>
          <t>Windows User:</t>
        </r>
        <r>
          <rPr>
            <sz val="9"/>
            <color indexed="81"/>
            <rFont val="Tahoma"/>
            <family val="2"/>
          </rPr>
          <t xml:space="preserve">
12/09/2020
7,500/-</t>
        </r>
      </text>
    </comment>
    <comment ref="O294" authorId="0">
      <text>
        <r>
          <rPr>
            <b/>
            <sz val="9"/>
            <color indexed="81"/>
            <rFont val="Tahoma"/>
            <family val="2"/>
          </rPr>
          <t>Windows User:</t>
        </r>
        <r>
          <rPr>
            <sz val="9"/>
            <color indexed="81"/>
            <rFont val="Tahoma"/>
            <family val="2"/>
          </rPr>
          <t xml:space="preserve">
12/09/2020
7,500/-</t>
        </r>
      </text>
    </comment>
    <comment ref="Q294" authorId="0">
      <text>
        <r>
          <rPr>
            <b/>
            <sz val="9"/>
            <color indexed="81"/>
            <rFont val="Tahoma"/>
            <family val="2"/>
          </rPr>
          <t>Windows User:</t>
        </r>
        <r>
          <rPr>
            <sz val="9"/>
            <color indexed="81"/>
            <rFont val="Tahoma"/>
            <family val="2"/>
          </rPr>
          <t xml:space="preserve">
10.10.2020
7702
Oct/20 (Less=30%)
Others fee=8,000/-</t>
        </r>
      </text>
    </comment>
    <comment ref="T294" authorId="0">
      <text>
        <r>
          <rPr>
            <b/>
            <sz val="9"/>
            <color indexed="81"/>
            <rFont val="Tahoma"/>
            <family val="2"/>
          </rPr>
          <t>Windows User:</t>
        </r>
        <r>
          <rPr>
            <sz val="9"/>
            <color indexed="81"/>
            <rFont val="Tahoma"/>
            <family val="2"/>
          </rPr>
          <t xml:space="preserve">
Less 30% in Tuition fee for Oct/20.</t>
        </r>
      </text>
    </comment>
    <comment ref="U294" authorId="0">
      <text>
        <r>
          <rPr>
            <b/>
            <sz val="9"/>
            <color indexed="81"/>
            <rFont val="Tahoma"/>
            <family val="2"/>
          </rPr>
          <t>Windows User:</t>
        </r>
        <r>
          <rPr>
            <sz val="9"/>
            <color indexed="81"/>
            <rFont val="Tahoma"/>
            <family val="2"/>
          </rPr>
          <t xml:space="preserve">
10.10.2020
7702
Oct/20 (Less=30%)
Others fee=8,000/-</t>
        </r>
      </text>
    </comment>
    <comment ref="V294" authorId="0">
      <text>
        <r>
          <rPr>
            <b/>
            <sz val="9"/>
            <color indexed="81"/>
            <rFont val="Tahoma"/>
            <family val="2"/>
          </rPr>
          <t>Windows User:</t>
        </r>
        <r>
          <rPr>
            <sz val="9"/>
            <color indexed="81"/>
            <rFont val="Tahoma"/>
            <family val="2"/>
          </rPr>
          <t xml:space="preserve">
Less 30% in Tuition fee for Oct/20.</t>
        </r>
      </text>
    </comment>
    <comment ref="W294" authorId="0">
      <text>
        <r>
          <rPr>
            <b/>
            <sz val="9"/>
            <color indexed="81"/>
            <rFont val="Tahoma"/>
            <family val="2"/>
          </rPr>
          <t>Windows User:</t>
        </r>
        <r>
          <rPr>
            <sz val="9"/>
            <color indexed="81"/>
            <rFont val="Tahoma"/>
            <family val="2"/>
          </rPr>
          <t xml:space="preserve">
07/11/2020
7703
</t>
        </r>
      </text>
    </comment>
    <comment ref="X294" authorId="0">
      <text>
        <r>
          <rPr>
            <b/>
            <sz val="9"/>
            <color indexed="81"/>
            <rFont val="Tahoma"/>
            <family val="2"/>
          </rPr>
          <t>Windows User:</t>
        </r>
        <r>
          <rPr>
            <sz val="9"/>
            <color indexed="81"/>
            <rFont val="Tahoma"/>
            <family val="2"/>
          </rPr>
          <t xml:space="preserve">
Less 30% in Tuition fee for Oct/20.</t>
        </r>
      </text>
    </comment>
    <comment ref="Y294" authorId="0">
      <text>
        <r>
          <rPr>
            <b/>
            <sz val="9"/>
            <color indexed="81"/>
            <rFont val="Tahoma"/>
            <family val="2"/>
          </rPr>
          <t>Windows User:</t>
        </r>
        <r>
          <rPr>
            <sz val="9"/>
            <color indexed="81"/>
            <rFont val="Tahoma"/>
            <family val="2"/>
          </rPr>
          <t xml:space="preserve">
05/12/2020
7704
</t>
        </r>
      </text>
    </comment>
    <comment ref="Z294" authorId="0">
      <text>
        <r>
          <rPr>
            <b/>
            <sz val="9"/>
            <color indexed="81"/>
            <rFont val="Tahoma"/>
            <family val="2"/>
          </rPr>
          <t>Windows User:</t>
        </r>
        <r>
          <rPr>
            <sz val="9"/>
            <color indexed="81"/>
            <rFont val="Tahoma"/>
            <family val="2"/>
          </rPr>
          <t xml:space="preserve">
Less 30% in Tuition fee for Oct/20.</t>
        </r>
      </text>
    </comment>
    <comment ref="AA294" authorId="0">
      <text>
        <r>
          <rPr>
            <b/>
            <sz val="9"/>
            <color indexed="81"/>
            <rFont val="Tahoma"/>
            <family val="2"/>
          </rPr>
          <t>Windows User:</t>
        </r>
        <r>
          <rPr>
            <sz val="9"/>
            <color indexed="81"/>
            <rFont val="Tahoma"/>
            <family val="2"/>
          </rPr>
          <t xml:space="preserve">
09/01/21
7705
</t>
        </r>
      </text>
    </comment>
    <comment ref="AB294" authorId="0">
      <text>
        <r>
          <rPr>
            <b/>
            <sz val="9"/>
            <color indexed="81"/>
            <rFont val="Tahoma"/>
            <family val="2"/>
          </rPr>
          <t>Windows User:</t>
        </r>
        <r>
          <rPr>
            <sz val="9"/>
            <color indexed="81"/>
            <rFont val="Tahoma"/>
            <family val="2"/>
          </rPr>
          <t xml:space="preserve">
Less 30% in Tuition fee for Oct/20.</t>
        </r>
      </text>
    </comment>
    <comment ref="AC294" authorId="0">
      <text>
        <r>
          <rPr>
            <b/>
            <sz val="9"/>
            <color indexed="81"/>
            <rFont val="Tahoma"/>
            <family val="2"/>
          </rPr>
          <t>Windows User:</t>
        </r>
        <r>
          <rPr>
            <sz val="9"/>
            <color indexed="81"/>
            <rFont val="Tahoma"/>
            <family val="2"/>
          </rPr>
          <t xml:space="preserve">
11/02/21
7706</t>
        </r>
      </text>
    </comment>
    <comment ref="AD294" authorId="0">
      <text>
        <r>
          <rPr>
            <b/>
            <sz val="9"/>
            <color indexed="81"/>
            <rFont val="Tahoma"/>
            <family val="2"/>
          </rPr>
          <t>Windows User:</t>
        </r>
        <r>
          <rPr>
            <sz val="9"/>
            <color indexed="81"/>
            <rFont val="Tahoma"/>
            <family val="2"/>
          </rPr>
          <t xml:space="preserve">
Less 30% in Tuition fee for Oct/20.</t>
        </r>
      </text>
    </comment>
    <comment ref="AE294" authorId="0">
      <text>
        <r>
          <rPr>
            <b/>
            <sz val="9"/>
            <color indexed="81"/>
            <rFont val="Tahoma"/>
            <family val="2"/>
          </rPr>
          <t>Windows User:</t>
        </r>
        <r>
          <rPr>
            <sz val="9"/>
            <color indexed="81"/>
            <rFont val="Tahoma"/>
            <family val="2"/>
          </rPr>
          <t xml:space="preserve">
06/03/21
7707</t>
        </r>
      </text>
    </comment>
    <comment ref="AF294" authorId="0">
      <text>
        <r>
          <rPr>
            <b/>
            <sz val="9"/>
            <color indexed="81"/>
            <rFont val="Tahoma"/>
            <family val="2"/>
          </rPr>
          <t>Windows User:</t>
        </r>
        <r>
          <rPr>
            <sz val="9"/>
            <color indexed="81"/>
            <rFont val="Tahoma"/>
            <family val="2"/>
          </rPr>
          <t xml:space="preserve">
Less 30% in Tuition fee for Oct/20.</t>
        </r>
      </text>
    </comment>
    <comment ref="AG294" authorId="0">
      <text>
        <r>
          <rPr>
            <b/>
            <sz val="9"/>
            <color indexed="81"/>
            <rFont val="Tahoma"/>
            <family val="2"/>
          </rPr>
          <t>Windows User:</t>
        </r>
        <r>
          <rPr>
            <sz val="9"/>
            <color indexed="81"/>
            <rFont val="Tahoma"/>
            <family val="2"/>
          </rPr>
          <t xml:space="preserve">
11/04/2021
7708
</t>
        </r>
      </text>
    </comment>
    <comment ref="AH294" authorId="0">
      <text>
        <r>
          <rPr>
            <b/>
            <sz val="9"/>
            <color indexed="81"/>
            <rFont val="Tahoma"/>
            <family val="2"/>
          </rPr>
          <t>Windows User:</t>
        </r>
        <r>
          <rPr>
            <sz val="9"/>
            <color indexed="81"/>
            <rFont val="Tahoma"/>
            <family val="2"/>
          </rPr>
          <t xml:space="preserve">
Less 30% in Tuition fee for Oct/20.</t>
        </r>
      </text>
    </comment>
    <comment ref="AI294" authorId="0">
      <text>
        <r>
          <rPr>
            <b/>
            <sz val="9"/>
            <color indexed="81"/>
            <rFont val="Tahoma"/>
            <family val="2"/>
          </rPr>
          <t>Windows User:</t>
        </r>
        <r>
          <rPr>
            <sz val="9"/>
            <color indexed="81"/>
            <rFont val="Tahoma"/>
            <family val="2"/>
          </rPr>
          <t xml:space="preserve">
06/05/21
7709
</t>
        </r>
      </text>
    </comment>
    <comment ref="AJ294" authorId="0">
      <text>
        <r>
          <rPr>
            <b/>
            <sz val="9"/>
            <color indexed="81"/>
            <rFont val="Tahoma"/>
            <family val="2"/>
          </rPr>
          <t>Windows User:</t>
        </r>
        <r>
          <rPr>
            <sz val="9"/>
            <color indexed="81"/>
            <rFont val="Tahoma"/>
            <family val="2"/>
          </rPr>
          <t xml:space="preserve">
Less 30% in Tuition fee for Oct/20.</t>
        </r>
      </text>
    </comment>
    <comment ref="AK294" authorId="0">
      <text>
        <r>
          <rPr>
            <b/>
            <sz val="9"/>
            <color indexed="81"/>
            <rFont val="Tahoma"/>
            <family val="2"/>
          </rPr>
          <t>Windows User:</t>
        </r>
        <r>
          <rPr>
            <sz val="9"/>
            <color indexed="81"/>
            <rFont val="Tahoma"/>
            <family val="2"/>
          </rPr>
          <t xml:space="preserve">
05/06/21
7710</t>
        </r>
      </text>
    </comment>
    <comment ref="K295" authorId="0">
      <text>
        <r>
          <rPr>
            <b/>
            <sz val="9"/>
            <color indexed="81"/>
            <rFont val="Tahoma"/>
            <family val="2"/>
          </rPr>
          <t>Windows User:</t>
        </r>
        <r>
          <rPr>
            <sz val="9"/>
            <color indexed="81"/>
            <rFont val="Tahoma"/>
            <family val="2"/>
          </rPr>
          <t xml:space="preserve">
12/09/2020
7,500/-</t>
        </r>
      </text>
    </comment>
    <comment ref="M295" authorId="0">
      <text>
        <r>
          <rPr>
            <b/>
            <sz val="9"/>
            <color indexed="81"/>
            <rFont val="Tahoma"/>
            <family val="2"/>
          </rPr>
          <t>Windows User:</t>
        </r>
        <r>
          <rPr>
            <sz val="9"/>
            <color indexed="81"/>
            <rFont val="Tahoma"/>
            <family val="2"/>
          </rPr>
          <t xml:space="preserve">
12/09/2020
7,500/-</t>
        </r>
      </text>
    </comment>
    <comment ref="O295" authorId="0">
      <text>
        <r>
          <rPr>
            <b/>
            <sz val="9"/>
            <color indexed="81"/>
            <rFont val="Tahoma"/>
            <family val="2"/>
          </rPr>
          <t>Windows User:</t>
        </r>
        <r>
          <rPr>
            <sz val="9"/>
            <color indexed="81"/>
            <rFont val="Tahoma"/>
            <family val="2"/>
          </rPr>
          <t xml:space="preserve">
12/09/2020
7,500/-</t>
        </r>
      </text>
    </comment>
    <comment ref="Q295" authorId="0">
      <text>
        <r>
          <rPr>
            <b/>
            <sz val="9"/>
            <color indexed="81"/>
            <rFont val="Tahoma"/>
            <family val="2"/>
          </rPr>
          <t>Windows User:</t>
        </r>
        <r>
          <rPr>
            <sz val="9"/>
            <color indexed="81"/>
            <rFont val="Tahoma"/>
            <family val="2"/>
          </rPr>
          <t xml:space="preserve">
09/01/2021
7751
Dec/20
O/fee=4000/ Due=4000
Paid in Janu/21
11/01/21
7752
O/fee=4000
Paid in Janu/21</t>
        </r>
      </text>
    </comment>
    <comment ref="T295" authorId="0">
      <text>
        <r>
          <rPr>
            <b/>
            <sz val="9"/>
            <color indexed="81"/>
            <rFont val="Tahoma"/>
            <family val="2"/>
          </rPr>
          <t>Windows User:</t>
        </r>
        <r>
          <rPr>
            <sz val="9"/>
            <color indexed="81"/>
            <rFont val="Tahoma"/>
            <family val="2"/>
          </rPr>
          <t xml:space="preserve">
Less 30% in Tuition fee for Oct/20.</t>
        </r>
      </text>
    </comment>
    <comment ref="U295" authorId="0">
      <text>
        <r>
          <rPr>
            <b/>
            <sz val="9"/>
            <color indexed="81"/>
            <rFont val="Tahoma"/>
            <family val="2"/>
          </rPr>
          <t>Windows User:</t>
        </r>
        <r>
          <rPr>
            <sz val="9"/>
            <color indexed="81"/>
            <rFont val="Tahoma"/>
            <family val="2"/>
          </rPr>
          <t xml:space="preserve">
05/11/2020
7750
Oct +Nov/2020
Paid to Nov/2020</t>
        </r>
      </text>
    </comment>
    <comment ref="V295" authorId="0">
      <text>
        <r>
          <rPr>
            <b/>
            <sz val="9"/>
            <color indexed="81"/>
            <rFont val="Tahoma"/>
            <family val="2"/>
          </rPr>
          <t>Windows User:</t>
        </r>
        <r>
          <rPr>
            <sz val="9"/>
            <color indexed="81"/>
            <rFont val="Tahoma"/>
            <family val="2"/>
          </rPr>
          <t xml:space="preserve">
Less 30% in Tuition fee for Oct/20.</t>
        </r>
      </text>
    </comment>
    <comment ref="W295" authorId="0">
      <text>
        <r>
          <rPr>
            <b/>
            <sz val="9"/>
            <color indexed="81"/>
            <rFont val="Tahoma"/>
            <family val="2"/>
          </rPr>
          <t>Windows User:</t>
        </r>
        <r>
          <rPr>
            <sz val="9"/>
            <color indexed="81"/>
            <rFont val="Tahoma"/>
            <family val="2"/>
          </rPr>
          <t xml:space="preserve">
05/11/2020
7750
Oct +Nov/2020</t>
        </r>
      </text>
    </comment>
    <comment ref="X295" authorId="0">
      <text>
        <r>
          <rPr>
            <b/>
            <sz val="9"/>
            <color indexed="81"/>
            <rFont val="Tahoma"/>
            <family val="2"/>
          </rPr>
          <t>Windows User:</t>
        </r>
        <r>
          <rPr>
            <sz val="9"/>
            <color indexed="81"/>
            <rFont val="Tahoma"/>
            <family val="2"/>
          </rPr>
          <t xml:space="preserve">
Less 30% in Tuition fee for Oct/20.</t>
        </r>
      </text>
    </comment>
    <comment ref="Y295" authorId="0">
      <text>
        <r>
          <rPr>
            <b/>
            <sz val="9"/>
            <color indexed="81"/>
            <rFont val="Tahoma"/>
            <family val="2"/>
          </rPr>
          <t>Windows User:</t>
        </r>
        <r>
          <rPr>
            <sz val="9"/>
            <color indexed="81"/>
            <rFont val="Tahoma"/>
            <family val="2"/>
          </rPr>
          <t xml:space="preserve">
09/01/2021
7751
Dec/20
O/fee=4000/ Due=4000
Paid in Janu/21</t>
        </r>
      </text>
    </comment>
    <comment ref="Z295" authorId="0">
      <text>
        <r>
          <rPr>
            <b/>
            <sz val="9"/>
            <color indexed="81"/>
            <rFont val="Tahoma"/>
            <family val="2"/>
          </rPr>
          <t>Windows User:</t>
        </r>
        <r>
          <rPr>
            <sz val="9"/>
            <color indexed="81"/>
            <rFont val="Tahoma"/>
            <family val="2"/>
          </rPr>
          <t xml:space="preserve">
Less 30% in Tuition fee for Oct/20.</t>
        </r>
      </text>
    </comment>
    <comment ref="AA295" authorId="0">
      <text>
        <r>
          <rPr>
            <b/>
            <sz val="9"/>
            <color indexed="81"/>
            <rFont val="Tahoma"/>
            <family val="2"/>
          </rPr>
          <t>Windows User:</t>
        </r>
        <r>
          <rPr>
            <sz val="9"/>
            <color indexed="81"/>
            <rFont val="Tahoma"/>
            <family val="2"/>
          </rPr>
          <t xml:space="preserve">
09/01/2021
7751
Dec/20
O/fee=4000/ Due=4000
Paid in Janu/21
11/01/21
7752
O/fee=4000
Paid in Janu/21
25/01/21
7753
Janu/21
Paid in Janu/21</t>
        </r>
      </text>
    </comment>
    <comment ref="AB295" authorId="0">
      <text>
        <r>
          <rPr>
            <b/>
            <sz val="9"/>
            <color indexed="81"/>
            <rFont val="Tahoma"/>
            <family val="2"/>
          </rPr>
          <t>Windows User:</t>
        </r>
        <r>
          <rPr>
            <sz val="9"/>
            <color indexed="81"/>
            <rFont val="Tahoma"/>
            <family val="2"/>
          </rPr>
          <t xml:space="preserve">
Less 30% in Tuition fee for Oct/20.</t>
        </r>
      </text>
    </comment>
    <comment ref="AC295" authorId="0">
      <text>
        <r>
          <rPr>
            <b/>
            <sz val="9"/>
            <color indexed="81"/>
            <rFont val="Tahoma"/>
            <family val="2"/>
          </rPr>
          <t>Windows User:</t>
        </r>
        <r>
          <rPr>
            <sz val="9"/>
            <color indexed="81"/>
            <rFont val="Tahoma"/>
            <family val="2"/>
          </rPr>
          <t xml:space="preserve">
22/02/21
7754/55
Feb + March/21</t>
        </r>
      </text>
    </comment>
    <comment ref="AD295" authorId="0">
      <text>
        <r>
          <rPr>
            <b/>
            <sz val="9"/>
            <color indexed="81"/>
            <rFont val="Tahoma"/>
            <family val="2"/>
          </rPr>
          <t>Windows User:</t>
        </r>
        <r>
          <rPr>
            <sz val="9"/>
            <color indexed="81"/>
            <rFont val="Tahoma"/>
            <family val="2"/>
          </rPr>
          <t xml:space="preserve">
Less 30% in Tuition fee for Oct/20.</t>
        </r>
      </text>
    </comment>
    <comment ref="AE295" authorId="0">
      <text>
        <r>
          <rPr>
            <b/>
            <sz val="9"/>
            <color indexed="81"/>
            <rFont val="Tahoma"/>
            <family val="2"/>
          </rPr>
          <t>Windows User:</t>
        </r>
        <r>
          <rPr>
            <sz val="9"/>
            <color indexed="81"/>
            <rFont val="Tahoma"/>
            <family val="2"/>
          </rPr>
          <t xml:space="preserve">
22/02/21
7754/55
Feb + March/21
Paid in Feb/21</t>
        </r>
      </text>
    </comment>
    <comment ref="AF295" authorId="0">
      <text>
        <r>
          <rPr>
            <b/>
            <sz val="9"/>
            <color indexed="81"/>
            <rFont val="Tahoma"/>
            <family val="2"/>
          </rPr>
          <t>Windows User:</t>
        </r>
        <r>
          <rPr>
            <sz val="9"/>
            <color indexed="81"/>
            <rFont val="Tahoma"/>
            <family val="2"/>
          </rPr>
          <t xml:space="preserve">
Less 30% in Tuition fee for Oct/20.</t>
        </r>
      </text>
    </comment>
    <comment ref="AH295" authorId="0">
      <text>
        <r>
          <rPr>
            <b/>
            <sz val="9"/>
            <color indexed="81"/>
            <rFont val="Tahoma"/>
            <family val="2"/>
          </rPr>
          <t>Windows User:</t>
        </r>
        <r>
          <rPr>
            <sz val="9"/>
            <color indexed="81"/>
            <rFont val="Tahoma"/>
            <family val="2"/>
          </rPr>
          <t xml:space="preserve">
Less 30% in Tuition fee for Oct/20.</t>
        </r>
      </text>
    </comment>
    <comment ref="AI295" authorId="0">
      <text>
        <r>
          <rPr>
            <b/>
            <sz val="9"/>
            <color indexed="81"/>
            <rFont val="Tahoma"/>
            <family val="2"/>
          </rPr>
          <t>Windows User:</t>
        </r>
        <r>
          <rPr>
            <sz val="9"/>
            <color indexed="81"/>
            <rFont val="Tahoma"/>
            <family val="2"/>
          </rPr>
          <t xml:space="preserve">
29/05/21
7757
April + May/21</t>
        </r>
      </text>
    </comment>
    <comment ref="AJ295" authorId="0">
      <text>
        <r>
          <rPr>
            <b/>
            <sz val="9"/>
            <color indexed="81"/>
            <rFont val="Tahoma"/>
            <family val="2"/>
          </rPr>
          <t>Windows User:</t>
        </r>
        <r>
          <rPr>
            <sz val="9"/>
            <color indexed="81"/>
            <rFont val="Tahoma"/>
            <family val="2"/>
          </rPr>
          <t xml:space="preserve">
Less 30% in Tuition fee for Oct/20.</t>
        </r>
      </text>
    </comment>
    <comment ref="AK295" authorId="0">
      <text>
        <r>
          <rPr>
            <b/>
            <sz val="9"/>
            <color indexed="81"/>
            <rFont val="Tahoma"/>
            <family val="2"/>
          </rPr>
          <t>Windows User:</t>
        </r>
        <r>
          <rPr>
            <sz val="9"/>
            <color indexed="81"/>
            <rFont val="Tahoma"/>
            <family val="2"/>
          </rPr>
          <t xml:space="preserve">
06/06/21
7758
</t>
        </r>
      </text>
    </comment>
    <comment ref="K296" authorId="0">
      <text>
        <r>
          <rPr>
            <b/>
            <sz val="9"/>
            <color indexed="81"/>
            <rFont val="Tahoma"/>
            <family val="2"/>
          </rPr>
          <t>Windows User:</t>
        </r>
        <r>
          <rPr>
            <sz val="9"/>
            <color indexed="81"/>
            <rFont val="Tahoma"/>
            <family val="2"/>
          </rPr>
          <t xml:space="preserve">
12/09/2020
7,500/-</t>
        </r>
      </text>
    </comment>
    <comment ref="M296" authorId="0">
      <text>
        <r>
          <rPr>
            <b/>
            <sz val="9"/>
            <color indexed="81"/>
            <rFont val="Tahoma"/>
            <family val="2"/>
          </rPr>
          <t>Windows User:</t>
        </r>
        <r>
          <rPr>
            <sz val="9"/>
            <color indexed="81"/>
            <rFont val="Tahoma"/>
            <family val="2"/>
          </rPr>
          <t xml:space="preserve">
12/09/2020
7,500/-</t>
        </r>
      </text>
    </comment>
    <comment ref="O296" authorId="0">
      <text>
        <r>
          <rPr>
            <b/>
            <sz val="9"/>
            <color indexed="81"/>
            <rFont val="Tahoma"/>
            <family val="2"/>
          </rPr>
          <t>Windows User:</t>
        </r>
        <r>
          <rPr>
            <sz val="9"/>
            <color indexed="81"/>
            <rFont val="Tahoma"/>
            <family val="2"/>
          </rPr>
          <t xml:space="preserve">
12/09/2020
7,500/-</t>
        </r>
      </text>
    </comment>
    <comment ref="Q296" authorId="0">
      <text>
        <r>
          <rPr>
            <b/>
            <sz val="9"/>
            <color indexed="81"/>
            <rFont val="Tahoma"/>
            <family val="2"/>
          </rPr>
          <t>Windows User:</t>
        </r>
        <r>
          <rPr>
            <sz val="9"/>
            <color indexed="81"/>
            <rFont val="Tahoma"/>
            <family val="2"/>
          </rPr>
          <t xml:space="preserve">
27/01/21
7774
O/fee=8000
Oct=3570
Nov=430 Due=3140
Paid in Janu/21</t>
        </r>
      </text>
    </comment>
    <comment ref="T296" authorId="0">
      <text>
        <r>
          <rPr>
            <b/>
            <sz val="9"/>
            <color indexed="81"/>
            <rFont val="Tahoma"/>
            <family val="2"/>
          </rPr>
          <t>Windows User:</t>
        </r>
        <r>
          <rPr>
            <sz val="9"/>
            <color indexed="81"/>
            <rFont val="Tahoma"/>
            <family val="2"/>
          </rPr>
          <t xml:space="preserve">
Less 30% in Tuition fee for Oct/20.</t>
        </r>
      </text>
    </comment>
    <comment ref="U296" authorId="0">
      <text>
        <r>
          <rPr>
            <b/>
            <sz val="9"/>
            <color indexed="81"/>
            <rFont val="Tahoma"/>
            <family val="2"/>
          </rPr>
          <t>Windows User:</t>
        </r>
        <r>
          <rPr>
            <sz val="9"/>
            <color indexed="81"/>
            <rFont val="Tahoma"/>
            <family val="2"/>
          </rPr>
          <t xml:space="preserve">
27/01/21
7774
O/fee=8000
Oct=3570
Nov=430 Due=3140
Paid in Janu/21</t>
        </r>
      </text>
    </comment>
    <comment ref="V296" authorId="0">
      <text>
        <r>
          <rPr>
            <b/>
            <sz val="9"/>
            <color indexed="81"/>
            <rFont val="Tahoma"/>
            <family val="2"/>
          </rPr>
          <t>Windows User:</t>
        </r>
        <r>
          <rPr>
            <sz val="9"/>
            <color indexed="81"/>
            <rFont val="Tahoma"/>
            <family val="2"/>
          </rPr>
          <t xml:space="preserve">
Less 30% in Tuition fee for Oct/20.</t>
        </r>
      </text>
    </comment>
    <comment ref="W296" authorId="0">
      <text>
        <r>
          <rPr>
            <b/>
            <sz val="9"/>
            <color indexed="81"/>
            <rFont val="Tahoma"/>
            <family val="2"/>
          </rPr>
          <t>Windows User:</t>
        </r>
        <r>
          <rPr>
            <sz val="9"/>
            <color indexed="81"/>
            <rFont val="Tahoma"/>
            <family val="2"/>
          </rPr>
          <t xml:space="preserve">
27/01/21
7774
O/fee=8000
Oct=3570
Nov=430 Due=3140
Paid in Janu/21</t>
        </r>
      </text>
    </comment>
    <comment ref="X296" authorId="0">
      <text>
        <r>
          <rPr>
            <b/>
            <sz val="9"/>
            <color indexed="81"/>
            <rFont val="Tahoma"/>
            <family val="2"/>
          </rPr>
          <t>Windows User:</t>
        </r>
        <r>
          <rPr>
            <sz val="9"/>
            <color indexed="81"/>
            <rFont val="Tahoma"/>
            <family val="2"/>
          </rPr>
          <t xml:space="preserve">
Less 30% in Tuition fee for Oct/20.</t>
        </r>
      </text>
    </comment>
    <comment ref="Z296" authorId="0">
      <text>
        <r>
          <rPr>
            <b/>
            <sz val="9"/>
            <color indexed="81"/>
            <rFont val="Tahoma"/>
            <family val="2"/>
          </rPr>
          <t>Windows User:</t>
        </r>
        <r>
          <rPr>
            <sz val="9"/>
            <color indexed="81"/>
            <rFont val="Tahoma"/>
            <family val="2"/>
          </rPr>
          <t xml:space="preserve">
Less 30% in Tuition fee for Oct/20.</t>
        </r>
      </text>
    </comment>
    <comment ref="AA296" authorId="0">
      <text>
        <r>
          <rPr>
            <b/>
            <sz val="9"/>
            <color indexed="81"/>
            <rFont val="Tahoma"/>
            <family val="2"/>
          </rPr>
          <t>Windows User:</t>
        </r>
        <r>
          <rPr>
            <sz val="9"/>
            <color indexed="81"/>
            <rFont val="Tahoma"/>
            <family val="2"/>
          </rPr>
          <t xml:space="preserve">
27/01/21
7774
O/fee=8000
Oct=3570
Nov=430 Due=3140
Paid in Janu/21</t>
        </r>
      </text>
    </comment>
    <comment ref="AB296" authorId="0">
      <text>
        <r>
          <rPr>
            <b/>
            <sz val="9"/>
            <color indexed="81"/>
            <rFont val="Tahoma"/>
            <family val="2"/>
          </rPr>
          <t>Windows User:</t>
        </r>
        <r>
          <rPr>
            <sz val="9"/>
            <color indexed="81"/>
            <rFont val="Tahoma"/>
            <family val="2"/>
          </rPr>
          <t xml:space="preserve">
Less 30% in Tuition fee for Oct/20.</t>
        </r>
      </text>
    </comment>
    <comment ref="AD296" authorId="0">
      <text>
        <r>
          <rPr>
            <b/>
            <sz val="9"/>
            <color indexed="81"/>
            <rFont val="Tahoma"/>
            <family val="2"/>
          </rPr>
          <t>Windows User:</t>
        </r>
        <r>
          <rPr>
            <sz val="9"/>
            <color indexed="81"/>
            <rFont val="Tahoma"/>
            <family val="2"/>
          </rPr>
          <t xml:space="preserve">
Less 30% in Tuition fee for Oct/20.</t>
        </r>
      </text>
    </comment>
    <comment ref="AF296" authorId="0">
      <text>
        <r>
          <rPr>
            <b/>
            <sz val="9"/>
            <color indexed="81"/>
            <rFont val="Tahoma"/>
            <family val="2"/>
          </rPr>
          <t>Windows User:</t>
        </r>
        <r>
          <rPr>
            <sz val="9"/>
            <color indexed="81"/>
            <rFont val="Tahoma"/>
            <family val="2"/>
          </rPr>
          <t xml:space="preserve">
Less 30% in Tuition fee for Oct/20.</t>
        </r>
      </text>
    </comment>
    <comment ref="AH296" authorId="0">
      <text>
        <r>
          <rPr>
            <b/>
            <sz val="9"/>
            <color indexed="81"/>
            <rFont val="Tahoma"/>
            <family val="2"/>
          </rPr>
          <t>Windows User:</t>
        </r>
        <r>
          <rPr>
            <sz val="9"/>
            <color indexed="81"/>
            <rFont val="Tahoma"/>
            <family val="2"/>
          </rPr>
          <t xml:space="preserve">
Less 30% in Tuition fee for Oct/20.</t>
        </r>
      </text>
    </comment>
    <comment ref="AJ296" authorId="0">
      <text>
        <r>
          <rPr>
            <b/>
            <sz val="9"/>
            <color indexed="81"/>
            <rFont val="Tahoma"/>
            <family val="2"/>
          </rPr>
          <t>Windows User:</t>
        </r>
        <r>
          <rPr>
            <sz val="9"/>
            <color indexed="81"/>
            <rFont val="Tahoma"/>
            <family val="2"/>
          </rPr>
          <t xml:space="preserve">
Less 30% in Tuition fee for Oct/20.</t>
        </r>
      </text>
    </comment>
    <comment ref="AK296" authorId="0">
      <text>
        <r>
          <rPr>
            <b/>
            <sz val="9"/>
            <color indexed="81"/>
            <rFont val="Tahoma"/>
            <family val="2"/>
          </rPr>
          <t>Windows User:</t>
        </r>
        <r>
          <rPr>
            <sz val="9"/>
            <color indexed="81"/>
            <rFont val="Tahoma"/>
            <family val="2"/>
          </rPr>
          <t xml:space="preserve">
06/06/21
7775
</t>
        </r>
      </text>
    </comment>
    <comment ref="B297" authorId="0">
      <text>
        <r>
          <rPr>
            <b/>
            <sz val="9"/>
            <color indexed="81"/>
            <rFont val="Tahoma"/>
            <family val="2"/>
          </rPr>
          <t>Windows User:</t>
        </r>
        <r>
          <rPr>
            <sz val="9"/>
            <color indexed="81"/>
            <rFont val="Tahoma"/>
            <family val="2"/>
          </rPr>
          <t xml:space="preserve">
Full Free With Addmission
By Khokon sir</t>
        </r>
      </text>
    </comment>
    <comment ref="E297" authorId="0">
      <text>
        <r>
          <rPr>
            <b/>
            <sz val="9"/>
            <color indexed="81"/>
            <rFont val="Tahoma"/>
            <family val="2"/>
          </rPr>
          <t>Windows User:</t>
        </r>
        <r>
          <rPr>
            <sz val="9"/>
            <color indexed="81"/>
            <rFont val="Tahoma"/>
            <family val="2"/>
          </rPr>
          <t xml:space="preserve">
Less-3,500/-</t>
        </r>
      </text>
    </comment>
    <comment ref="G297" authorId="0">
      <text>
        <r>
          <rPr>
            <b/>
            <sz val="9"/>
            <color indexed="81"/>
            <rFont val="Tahoma"/>
            <family val="2"/>
          </rPr>
          <t>Windows User:</t>
        </r>
        <r>
          <rPr>
            <sz val="9"/>
            <color indexed="81"/>
            <rFont val="Tahoma"/>
            <family val="2"/>
          </rPr>
          <t xml:space="preserve">
</t>
        </r>
        <r>
          <rPr>
            <b/>
            <sz val="9"/>
            <color indexed="81"/>
            <rFont val="Tahoma"/>
            <family val="2"/>
          </rPr>
          <t xml:space="preserve">Note-19
Meeting 22/10/2020
Less=1,600/-
Total </t>
        </r>
        <r>
          <rPr>
            <sz val="9"/>
            <color indexed="81"/>
            <rFont val="Tahoma"/>
            <family val="2"/>
          </rPr>
          <t xml:space="preserve">
Full Free With Addmission</t>
        </r>
      </text>
    </comment>
    <comment ref="T297" authorId="0">
      <text>
        <r>
          <rPr>
            <b/>
            <sz val="9"/>
            <color indexed="81"/>
            <rFont val="Tahoma"/>
            <family val="2"/>
          </rPr>
          <t>Windows User:</t>
        </r>
        <r>
          <rPr>
            <sz val="9"/>
            <color indexed="81"/>
            <rFont val="Tahoma"/>
            <family val="2"/>
          </rPr>
          <t xml:space="preserve">
Less 30% in Tuition fee for Oct/20.</t>
        </r>
      </text>
    </comment>
    <comment ref="V297" authorId="0">
      <text>
        <r>
          <rPr>
            <b/>
            <sz val="9"/>
            <color indexed="81"/>
            <rFont val="Tahoma"/>
            <family val="2"/>
          </rPr>
          <t>Windows User:</t>
        </r>
        <r>
          <rPr>
            <sz val="9"/>
            <color indexed="81"/>
            <rFont val="Tahoma"/>
            <family val="2"/>
          </rPr>
          <t xml:space="preserve">
Less 30% in Tuition fee for Oct/20.</t>
        </r>
      </text>
    </comment>
    <comment ref="X297" authorId="0">
      <text>
        <r>
          <rPr>
            <b/>
            <sz val="9"/>
            <color indexed="81"/>
            <rFont val="Tahoma"/>
            <family val="2"/>
          </rPr>
          <t>Windows User:</t>
        </r>
        <r>
          <rPr>
            <sz val="9"/>
            <color indexed="81"/>
            <rFont val="Tahoma"/>
            <family val="2"/>
          </rPr>
          <t xml:space="preserve">
Less 30% in Tuition fee for Oct/20.</t>
        </r>
      </text>
    </comment>
    <comment ref="Z297" authorId="0">
      <text>
        <r>
          <rPr>
            <b/>
            <sz val="9"/>
            <color indexed="81"/>
            <rFont val="Tahoma"/>
            <family val="2"/>
          </rPr>
          <t>Windows User:</t>
        </r>
        <r>
          <rPr>
            <sz val="9"/>
            <color indexed="81"/>
            <rFont val="Tahoma"/>
            <family val="2"/>
          </rPr>
          <t xml:space="preserve">
Less 30% in Tuition fee for Oct/20.</t>
        </r>
      </text>
    </comment>
    <comment ref="AB297" authorId="0">
      <text>
        <r>
          <rPr>
            <b/>
            <sz val="9"/>
            <color indexed="81"/>
            <rFont val="Tahoma"/>
            <family val="2"/>
          </rPr>
          <t>Windows User:</t>
        </r>
        <r>
          <rPr>
            <sz val="9"/>
            <color indexed="81"/>
            <rFont val="Tahoma"/>
            <family val="2"/>
          </rPr>
          <t xml:space="preserve">
Less 30% in Tuition fee for Oct/20.</t>
        </r>
      </text>
    </comment>
    <comment ref="AD297" authorId="0">
      <text>
        <r>
          <rPr>
            <b/>
            <sz val="9"/>
            <color indexed="81"/>
            <rFont val="Tahoma"/>
            <family val="2"/>
          </rPr>
          <t>Windows User:</t>
        </r>
        <r>
          <rPr>
            <sz val="9"/>
            <color indexed="81"/>
            <rFont val="Tahoma"/>
            <family val="2"/>
          </rPr>
          <t xml:space="preserve">
Less 30% in Tuition fee for Oct/20.</t>
        </r>
      </text>
    </comment>
    <comment ref="AF297" authorId="0">
      <text>
        <r>
          <rPr>
            <b/>
            <sz val="9"/>
            <color indexed="81"/>
            <rFont val="Tahoma"/>
            <family val="2"/>
          </rPr>
          <t>Windows User:</t>
        </r>
        <r>
          <rPr>
            <sz val="9"/>
            <color indexed="81"/>
            <rFont val="Tahoma"/>
            <family val="2"/>
          </rPr>
          <t xml:space="preserve">
Less 30% in Tuition fee for Oct/20.</t>
        </r>
      </text>
    </comment>
    <comment ref="AH297" authorId="0">
      <text>
        <r>
          <rPr>
            <b/>
            <sz val="9"/>
            <color indexed="81"/>
            <rFont val="Tahoma"/>
            <family val="2"/>
          </rPr>
          <t>Windows User:</t>
        </r>
        <r>
          <rPr>
            <sz val="9"/>
            <color indexed="81"/>
            <rFont val="Tahoma"/>
            <family val="2"/>
          </rPr>
          <t xml:space="preserve">
Less 30% in Tuition fee for Oct/20.</t>
        </r>
      </text>
    </comment>
    <comment ref="AJ297" authorId="0">
      <text>
        <r>
          <rPr>
            <b/>
            <sz val="9"/>
            <color indexed="81"/>
            <rFont val="Tahoma"/>
            <family val="2"/>
          </rPr>
          <t>Windows User:</t>
        </r>
        <r>
          <rPr>
            <sz val="9"/>
            <color indexed="81"/>
            <rFont val="Tahoma"/>
            <family val="2"/>
          </rPr>
          <t xml:space="preserve">
Less 30% in Tuition fee for Oct/20.</t>
        </r>
      </text>
    </comment>
    <comment ref="K298" authorId="0">
      <text>
        <r>
          <rPr>
            <b/>
            <sz val="9"/>
            <color indexed="81"/>
            <rFont val="Tahoma"/>
            <family val="2"/>
          </rPr>
          <t>Windows User:</t>
        </r>
        <r>
          <rPr>
            <sz val="9"/>
            <color indexed="81"/>
            <rFont val="Tahoma"/>
            <family val="2"/>
          </rPr>
          <t xml:space="preserve">
12/09/2020
7,500/-</t>
        </r>
      </text>
    </comment>
    <comment ref="M298" authorId="0">
      <text>
        <r>
          <rPr>
            <b/>
            <sz val="9"/>
            <color indexed="81"/>
            <rFont val="Tahoma"/>
            <family val="2"/>
          </rPr>
          <t>Windows User:</t>
        </r>
        <r>
          <rPr>
            <sz val="9"/>
            <color indexed="81"/>
            <rFont val="Tahoma"/>
            <family val="2"/>
          </rPr>
          <t xml:space="preserve">
12/09/2020
7,500/-</t>
        </r>
      </text>
    </comment>
    <comment ref="O298" authorId="0">
      <text>
        <r>
          <rPr>
            <b/>
            <sz val="9"/>
            <color indexed="81"/>
            <rFont val="Tahoma"/>
            <family val="2"/>
          </rPr>
          <t>Windows User:</t>
        </r>
        <r>
          <rPr>
            <sz val="9"/>
            <color indexed="81"/>
            <rFont val="Tahoma"/>
            <family val="2"/>
          </rPr>
          <t xml:space="preserve">
12/09/2020
7,500/-</t>
        </r>
      </text>
    </comment>
    <comment ref="Q298" authorId="0">
      <text>
        <r>
          <rPr>
            <b/>
            <sz val="9"/>
            <color indexed="81"/>
            <rFont val="Tahoma"/>
            <family val="2"/>
          </rPr>
          <t>Windows User:</t>
        </r>
        <r>
          <rPr>
            <sz val="9"/>
            <color indexed="81"/>
            <rFont val="Tahoma"/>
            <family val="2"/>
          </rPr>
          <t xml:space="preserve">
24/01/2021
3218
O/fee=8000
Oct to Janu/21
Paid in Janu/21</t>
        </r>
      </text>
    </comment>
    <comment ref="T298" authorId="0">
      <text>
        <r>
          <rPr>
            <b/>
            <sz val="9"/>
            <color indexed="81"/>
            <rFont val="Tahoma"/>
            <family val="2"/>
          </rPr>
          <t>Windows User:</t>
        </r>
        <r>
          <rPr>
            <sz val="9"/>
            <color indexed="81"/>
            <rFont val="Tahoma"/>
            <family val="2"/>
          </rPr>
          <t xml:space="preserve">
Less 30% in Tuition fee for Oct/20.</t>
        </r>
      </text>
    </comment>
    <comment ref="U298" authorId="0">
      <text>
        <r>
          <rPr>
            <b/>
            <sz val="9"/>
            <color indexed="81"/>
            <rFont val="Tahoma"/>
            <family val="2"/>
          </rPr>
          <t>Windows User:</t>
        </r>
        <r>
          <rPr>
            <sz val="9"/>
            <color indexed="81"/>
            <rFont val="Tahoma"/>
            <family val="2"/>
          </rPr>
          <t xml:space="preserve">
24/01/2021
3218
O/fee=8000
Oct to Janu/21
Paid in Janu/21</t>
        </r>
      </text>
    </comment>
    <comment ref="V298" authorId="0">
      <text>
        <r>
          <rPr>
            <b/>
            <sz val="9"/>
            <color indexed="81"/>
            <rFont val="Tahoma"/>
            <family val="2"/>
          </rPr>
          <t>Windows User:</t>
        </r>
        <r>
          <rPr>
            <sz val="9"/>
            <color indexed="81"/>
            <rFont val="Tahoma"/>
            <family val="2"/>
          </rPr>
          <t xml:space="preserve">
Less 30% in Tuition fee for Oct/20.</t>
        </r>
      </text>
    </comment>
    <comment ref="W298" authorId="0">
      <text>
        <r>
          <rPr>
            <b/>
            <sz val="9"/>
            <color indexed="81"/>
            <rFont val="Tahoma"/>
            <family val="2"/>
          </rPr>
          <t>Windows User:</t>
        </r>
        <r>
          <rPr>
            <sz val="9"/>
            <color indexed="81"/>
            <rFont val="Tahoma"/>
            <family val="2"/>
          </rPr>
          <t xml:space="preserve">
24/01/2021
3218
O/fee=8000
Oct to Janu/21
Paid in Janu/21</t>
        </r>
      </text>
    </comment>
    <comment ref="X298" authorId="0">
      <text>
        <r>
          <rPr>
            <b/>
            <sz val="9"/>
            <color indexed="81"/>
            <rFont val="Tahoma"/>
            <family val="2"/>
          </rPr>
          <t>Windows User:</t>
        </r>
        <r>
          <rPr>
            <sz val="9"/>
            <color indexed="81"/>
            <rFont val="Tahoma"/>
            <family val="2"/>
          </rPr>
          <t xml:space="preserve">
Less 30% in Tuition fee for Oct/20.</t>
        </r>
      </text>
    </comment>
    <comment ref="Y298" authorId="0">
      <text>
        <r>
          <rPr>
            <b/>
            <sz val="9"/>
            <color indexed="81"/>
            <rFont val="Tahoma"/>
            <family val="2"/>
          </rPr>
          <t>Windows User:</t>
        </r>
        <r>
          <rPr>
            <sz val="9"/>
            <color indexed="81"/>
            <rFont val="Tahoma"/>
            <family val="2"/>
          </rPr>
          <t xml:space="preserve">
24/01/2021
3218
O/fee=8000
Oct to Janu/21
Paid in Janu/21</t>
        </r>
      </text>
    </comment>
    <comment ref="Z298" authorId="0">
      <text>
        <r>
          <rPr>
            <b/>
            <sz val="9"/>
            <color indexed="81"/>
            <rFont val="Tahoma"/>
            <family val="2"/>
          </rPr>
          <t>Windows User:</t>
        </r>
        <r>
          <rPr>
            <sz val="9"/>
            <color indexed="81"/>
            <rFont val="Tahoma"/>
            <family val="2"/>
          </rPr>
          <t xml:space="preserve">
Less 30% in Tuition fee for Oct/20.</t>
        </r>
      </text>
    </comment>
    <comment ref="AA298" authorId="0">
      <text>
        <r>
          <rPr>
            <b/>
            <sz val="9"/>
            <color indexed="81"/>
            <rFont val="Tahoma"/>
            <family val="2"/>
          </rPr>
          <t>Windows User:</t>
        </r>
        <r>
          <rPr>
            <sz val="9"/>
            <color indexed="81"/>
            <rFont val="Tahoma"/>
            <family val="2"/>
          </rPr>
          <t xml:space="preserve">
24/01/2021
3218
O/fee=8000
Oct to Janu/21
Paid in Janu/21</t>
        </r>
      </text>
    </comment>
    <comment ref="AB298" authorId="0">
      <text>
        <r>
          <rPr>
            <b/>
            <sz val="9"/>
            <color indexed="81"/>
            <rFont val="Tahoma"/>
            <family val="2"/>
          </rPr>
          <t>Windows User:</t>
        </r>
        <r>
          <rPr>
            <sz val="9"/>
            <color indexed="81"/>
            <rFont val="Tahoma"/>
            <family val="2"/>
          </rPr>
          <t xml:space="preserve">
Less 30% in Tuition fee for Oct/20.</t>
        </r>
      </text>
    </comment>
    <comment ref="AD298" authorId="0">
      <text>
        <r>
          <rPr>
            <b/>
            <sz val="9"/>
            <color indexed="81"/>
            <rFont val="Tahoma"/>
            <family val="2"/>
          </rPr>
          <t>Windows User:</t>
        </r>
        <r>
          <rPr>
            <sz val="9"/>
            <color indexed="81"/>
            <rFont val="Tahoma"/>
            <family val="2"/>
          </rPr>
          <t xml:space="preserve">
Less 30% in Tuition fee for Oct/20.</t>
        </r>
      </text>
    </comment>
    <comment ref="AF298" authorId="0">
      <text>
        <r>
          <rPr>
            <b/>
            <sz val="9"/>
            <color indexed="81"/>
            <rFont val="Tahoma"/>
            <family val="2"/>
          </rPr>
          <t>Windows User:</t>
        </r>
        <r>
          <rPr>
            <sz val="9"/>
            <color indexed="81"/>
            <rFont val="Tahoma"/>
            <family val="2"/>
          </rPr>
          <t xml:space="preserve">
Less 30% in Tuition fee for Oct/20.</t>
        </r>
      </text>
    </comment>
    <comment ref="AG298" authorId="0">
      <text>
        <r>
          <rPr>
            <b/>
            <sz val="9"/>
            <color indexed="81"/>
            <rFont val="Tahoma"/>
            <family val="2"/>
          </rPr>
          <t>Windows User:</t>
        </r>
        <r>
          <rPr>
            <sz val="9"/>
            <color indexed="81"/>
            <rFont val="Tahoma"/>
            <family val="2"/>
          </rPr>
          <t xml:space="preserve">
04/04/21
3219
Feb + March/21</t>
        </r>
      </text>
    </comment>
    <comment ref="AH298" authorId="0">
      <text>
        <r>
          <rPr>
            <b/>
            <sz val="9"/>
            <color indexed="81"/>
            <rFont val="Tahoma"/>
            <family val="2"/>
          </rPr>
          <t>Windows User:</t>
        </r>
        <r>
          <rPr>
            <sz val="9"/>
            <color indexed="81"/>
            <rFont val="Tahoma"/>
            <family val="2"/>
          </rPr>
          <t xml:space="preserve">
Less 30% in Tuition fee for Oct/20.</t>
        </r>
      </text>
    </comment>
    <comment ref="AJ298" authorId="0">
      <text>
        <r>
          <rPr>
            <b/>
            <sz val="9"/>
            <color indexed="81"/>
            <rFont val="Tahoma"/>
            <family val="2"/>
          </rPr>
          <t>Windows User:</t>
        </r>
        <r>
          <rPr>
            <sz val="9"/>
            <color indexed="81"/>
            <rFont val="Tahoma"/>
            <family val="2"/>
          </rPr>
          <t xml:space="preserve">
Less 30% in Tuition fee for Oct/20.</t>
        </r>
      </text>
    </comment>
    <comment ref="K299" authorId="0">
      <text>
        <r>
          <rPr>
            <b/>
            <sz val="9"/>
            <color indexed="81"/>
            <rFont val="Tahoma"/>
            <family val="2"/>
          </rPr>
          <t>Windows User:</t>
        </r>
        <r>
          <rPr>
            <sz val="9"/>
            <color indexed="81"/>
            <rFont val="Tahoma"/>
            <family val="2"/>
          </rPr>
          <t xml:space="preserve">
12/09/2020
7845
15,500/-</t>
        </r>
      </text>
    </comment>
    <comment ref="M299" authorId="0">
      <text>
        <r>
          <rPr>
            <b/>
            <sz val="9"/>
            <color indexed="81"/>
            <rFont val="Tahoma"/>
            <family val="2"/>
          </rPr>
          <t>Windows User:</t>
        </r>
        <r>
          <rPr>
            <sz val="9"/>
            <color indexed="81"/>
            <rFont val="Tahoma"/>
            <family val="2"/>
          </rPr>
          <t xml:space="preserve">
12/09/2020
7845
15,500/-</t>
        </r>
      </text>
    </comment>
    <comment ref="O299" authorId="0">
      <text>
        <r>
          <rPr>
            <b/>
            <sz val="9"/>
            <color indexed="81"/>
            <rFont val="Tahoma"/>
            <family val="2"/>
          </rPr>
          <t>Windows User:</t>
        </r>
        <r>
          <rPr>
            <sz val="9"/>
            <color indexed="81"/>
            <rFont val="Tahoma"/>
            <family val="2"/>
          </rPr>
          <t xml:space="preserve">
12/09/2020
7845
15,500/-</t>
        </r>
      </text>
    </comment>
    <comment ref="Q299" authorId="0">
      <text>
        <r>
          <rPr>
            <b/>
            <sz val="9"/>
            <color indexed="81"/>
            <rFont val="Tahoma"/>
            <family val="2"/>
          </rPr>
          <t>Windows User:</t>
        </r>
        <r>
          <rPr>
            <sz val="9"/>
            <color indexed="81"/>
            <rFont val="Tahoma"/>
            <family val="2"/>
          </rPr>
          <t xml:space="preserve">
12/09/2020
7845
15,500/-</t>
        </r>
      </text>
    </comment>
    <comment ref="T299" authorId="0">
      <text>
        <r>
          <rPr>
            <b/>
            <sz val="9"/>
            <color indexed="81"/>
            <rFont val="Tahoma"/>
            <family val="2"/>
          </rPr>
          <t>Windows User:</t>
        </r>
        <r>
          <rPr>
            <sz val="9"/>
            <color indexed="81"/>
            <rFont val="Tahoma"/>
            <family val="2"/>
          </rPr>
          <t xml:space="preserve">
Less 30% in Tuition fee for Oct/20.</t>
        </r>
      </text>
    </comment>
    <comment ref="U299" authorId="0">
      <text>
        <r>
          <rPr>
            <b/>
            <sz val="9"/>
            <color indexed="81"/>
            <rFont val="Tahoma"/>
            <family val="2"/>
          </rPr>
          <t>Windows User:</t>
        </r>
        <r>
          <rPr>
            <sz val="9"/>
            <color indexed="81"/>
            <rFont val="Tahoma"/>
            <family val="2"/>
          </rPr>
          <t xml:space="preserve">
07.10.2020
7846
Oct/20
Less=30%</t>
        </r>
      </text>
    </comment>
    <comment ref="V299" authorId="0">
      <text>
        <r>
          <rPr>
            <b/>
            <sz val="9"/>
            <color indexed="81"/>
            <rFont val="Tahoma"/>
            <family val="2"/>
          </rPr>
          <t>Windows User:</t>
        </r>
        <r>
          <rPr>
            <sz val="9"/>
            <color indexed="81"/>
            <rFont val="Tahoma"/>
            <family val="2"/>
          </rPr>
          <t xml:space="preserve">
Less 30% in Tuition fee for Oct/20.</t>
        </r>
      </text>
    </comment>
    <comment ref="W299" authorId="0">
      <text>
        <r>
          <rPr>
            <b/>
            <sz val="9"/>
            <color indexed="81"/>
            <rFont val="Tahoma"/>
            <family val="2"/>
          </rPr>
          <t>Windows User:</t>
        </r>
        <r>
          <rPr>
            <sz val="9"/>
            <color indexed="81"/>
            <rFont val="Tahoma"/>
            <family val="2"/>
          </rPr>
          <t xml:space="preserve">
09/11/2020
7847
</t>
        </r>
      </text>
    </comment>
    <comment ref="X299" authorId="0">
      <text>
        <r>
          <rPr>
            <b/>
            <sz val="9"/>
            <color indexed="81"/>
            <rFont val="Tahoma"/>
            <family val="2"/>
          </rPr>
          <t>Windows User:</t>
        </r>
        <r>
          <rPr>
            <sz val="9"/>
            <color indexed="81"/>
            <rFont val="Tahoma"/>
            <family val="2"/>
          </rPr>
          <t xml:space="preserve">
Less 30% in Tuition fee for Oct/20.</t>
        </r>
      </text>
    </comment>
    <comment ref="Y299" authorId="0">
      <text>
        <r>
          <rPr>
            <b/>
            <sz val="9"/>
            <color indexed="81"/>
            <rFont val="Tahoma"/>
            <family val="2"/>
          </rPr>
          <t>Windows User:</t>
        </r>
        <r>
          <rPr>
            <sz val="9"/>
            <color indexed="81"/>
            <rFont val="Tahoma"/>
            <family val="2"/>
          </rPr>
          <t xml:space="preserve">
17/12/2020
7848
</t>
        </r>
      </text>
    </comment>
    <comment ref="Z299" authorId="0">
      <text>
        <r>
          <rPr>
            <b/>
            <sz val="9"/>
            <color indexed="81"/>
            <rFont val="Tahoma"/>
            <family val="2"/>
          </rPr>
          <t>Windows User:</t>
        </r>
        <r>
          <rPr>
            <sz val="9"/>
            <color indexed="81"/>
            <rFont val="Tahoma"/>
            <family val="2"/>
          </rPr>
          <t xml:space="preserve">
Less 30% in Tuition fee for Oct/20.</t>
        </r>
      </text>
    </comment>
    <comment ref="AA299" authorId="0">
      <text>
        <r>
          <rPr>
            <b/>
            <sz val="9"/>
            <color indexed="81"/>
            <rFont val="Tahoma"/>
            <family val="2"/>
          </rPr>
          <t>Windows User:</t>
        </r>
        <r>
          <rPr>
            <sz val="9"/>
            <color indexed="81"/>
            <rFont val="Tahoma"/>
            <family val="2"/>
          </rPr>
          <t xml:space="preserve">
26/01/21
7849
Janu + Feb/21
Paid in Janu/21</t>
        </r>
      </text>
    </comment>
    <comment ref="AB299" authorId="0">
      <text>
        <r>
          <rPr>
            <b/>
            <sz val="9"/>
            <color indexed="81"/>
            <rFont val="Tahoma"/>
            <family val="2"/>
          </rPr>
          <t>Windows User:</t>
        </r>
        <r>
          <rPr>
            <sz val="9"/>
            <color indexed="81"/>
            <rFont val="Tahoma"/>
            <family val="2"/>
          </rPr>
          <t xml:space="preserve">
Less 30% in Tuition fee for Oct/20.</t>
        </r>
      </text>
    </comment>
    <comment ref="AC299" authorId="0">
      <text>
        <r>
          <rPr>
            <b/>
            <sz val="9"/>
            <color indexed="81"/>
            <rFont val="Tahoma"/>
            <family val="2"/>
          </rPr>
          <t>Windows User:</t>
        </r>
        <r>
          <rPr>
            <sz val="9"/>
            <color indexed="81"/>
            <rFont val="Tahoma"/>
            <family val="2"/>
          </rPr>
          <t xml:space="preserve">
26/01/21
7849
Janu + Feb/21
Paid in Janu/21</t>
        </r>
      </text>
    </comment>
    <comment ref="AD299" authorId="0">
      <text>
        <r>
          <rPr>
            <b/>
            <sz val="9"/>
            <color indexed="81"/>
            <rFont val="Tahoma"/>
            <family val="2"/>
          </rPr>
          <t>Windows User:</t>
        </r>
        <r>
          <rPr>
            <sz val="9"/>
            <color indexed="81"/>
            <rFont val="Tahoma"/>
            <family val="2"/>
          </rPr>
          <t xml:space="preserve">
Less 30% in Tuition fee for Oct/20.</t>
        </r>
      </text>
    </comment>
    <comment ref="AF299" authorId="0">
      <text>
        <r>
          <rPr>
            <b/>
            <sz val="9"/>
            <color indexed="81"/>
            <rFont val="Tahoma"/>
            <family val="2"/>
          </rPr>
          <t>Windows User:</t>
        </r>
        <r>
          <rPr>
            <sz val="9"/>
            <color indexed="81"/>
            <rFont val="Tahoma"/>
            <family val="2"/>
          </rPr>
          <t xml:space="preserve">
Less 30% in Tuition fee for Oct/20.</t>
        </r>
      </text>
    </comment>
    <comment ref="AG299" authorId="0">
      <text>
        <r>
          <rPr>
            <b/>
            <sz val="9"/>
            <color indexed="81"/>
            <rFont val="Tahoma"/>
            <family val="2"/>
          </rPr>
          <t>Windows User:</t>
        </r>
        <r>
          <rPr>
            <sz val="9"/>
            <color indexed="81"/>
            <rFont val="Tahoma"/>
            <family val="2"/>
          </rPr>
          <t xml:space="preserve">
130/4/2021
7850
March/21</t>
        </r>
      </text>
    </comment>
    <comment ref="AH299" authorId="0">
      <text>
        <r>
          <rPr>
            <b/>
            <sz val="9"/>
            <color indexed="81"/>
            <rFont val="Tahoma"/>
            <family val="2"/>
          </rPr>
          <t>Windows User:</t>
        </r>
        <r>
          <rPr>
            <sz val="9"/>
            <color indexed="81"/>
            <rFont val="Tahoma"/>
            <family val="2"/>
          </rPr>
          <t xml:space="preserve">
Less 30% in Tuition fee for Oct/20.</t>
        </r>
      </text>
    </comment>
    <comment ref="AI299" authorId="0">
      <text>
        <r>
          <rPr>
            <b/>
            <sz val="9"/>
            <color indexed="81"/>
            <rFont val="Tahoma"/>
            <family val="2"/>
          </rPr>
          <t>Windows User:</t>
        </r>
        <r>
          <rPr>
            <sz val="9"/>
            <color indexed="81"/>
            <rFont val="Tahoma"/>
            <family val="2"/>
          </rPr>
          <t xml:space="preserve">
03/05/21
7851
April/21</t>
        </r>
      </text>
    </comment>
    <comment ref="AJ299" authorId="0">
      <text>
        <r>
          <rPr>
            <b/>
            <sz val="9"/>
            <color indexed="81"/>
            <rFont val="Tahoma"/>
            <family val="2"/>
          </rPr>
          <t>Windows User:</t>
        </r>
        <r>
          <rPr>
            <sz val="9"/>
            <color indexed="81"/>
            <rFont val="Tahoma"/>
            <family val="2"/>
          </rPr>
          <t xml:space="preserve">
Less 30% in Tuition fee for Oct/20.</t>
        </r>
      </text>
    </comment>
    <comment ref="AK299" authorId="0">
      <text>
        <r>
          <rPr>
            <b/>
            <sz val="9"/>
            <color indexed="81"/>
            <rFont val="Tahoma"/>
            <family val="2"/>
          </rPr>
          <t>Windows User:</t>
        </r>
        <r>
          <rPr>
            <sz val="9"/>
            <color indexed="81"/>
            <rFont val="Tahoma"/>
            <family val="2"/>
          </rPr>
          <t xml:space="preserve">
06/06/21
7852
</t>
        </r>
      </text>
    </comment>
    <comment ref="K300" authorId="0">
      <text>
        <r>
          <rPr>
            <b/>
            <sz val="9"/>
            <color indexed="81"/>
            <rFont val="Tahoma"/>
            <family val="2"/>
          </rPr>
          <t>Windows User:</t>
        </r>
        <r>
          <rPr>
            <sz val="9"/>
            <color indexed="81"/>
            <rFont val="Tahoma"/>
            <family val="2"/>
          </rPr>
          <t xml:space="preserve">
12/09/2020
7,500/-</t>
        </r>
      </text>
    </comment>
    <comment ref="M300" authorId="0">
      <text>
        <r>
          <rPr>
            <b/>
            <sz val="9"/>
            <color indexed="81"/>
            <rFont val="Tahoma"/>
            <family val="2"/>
          </rPr>
          <t>Windows User:</t>
        </r>
        <r>
          <rPr>
            <sz val="9"/>
            <color indexed="81"/>
            <rFont val="Tahoma"/>
            <family val="2"/>
          </rPr>
          <t xml:space="preserve">
12/09/2020
7,500/-</t>
        </r>
      </text>
    </comment>
    <comment ref="O300" authorId="0">
      <text>
        <r>
          <rPr>
            <b/>
            <sz val="9"/>
            <color indexed="81"/>
            <rFont val="Tahoma"/>
            <family val="2"/>
          </rPr>
          <t>Windows User:</t>
        </r>
        <r>
          <rPr>
            <sz val="9"/>
            <color indexed="81"/>
            <rFont val="Tahoma"/>
            <family val="2"/>
          </rPr>
          <t xml:space="preserve">
12/09/2020
7,500/-</t>
        </r>
      </text>
    </comment>
    <comment ref="T300" authorId="0">
      <text>
        <r>
          <rPr>
            <b/>
            <sz val="9"/>
            <color indexed="81"/>
            <rFont val="Tahoma"/>
            <family val="2"/>
          </rPr>
          <t>Windows User:</t>
        </r>
        <r>
          <rPr>
            <sz val="9"/>
            <color indexed="81"/>
            <rFont val="Tahoma"/>
            <family val="2"/>
          </rPr>
          <t xml:space="preserve">
Less 30% in Tuition fee for Oct/20.</t>
        </r>
      </text>
    </comment>
    <comment ref="U300" authorId="0">
      <text>
        <r>
          <rPr>
            <b/>
            <sz val="9"/>
            <color indexed="81"/>
            <rFont val="Tahoma"/>
            <family val="2"/>
          </rPr>
          <t>Windows User:</t>
        </r>
        <r>
          <rPr>
            <sz val="9"/>
            <color indexed="81"/>
            <rFont val="Tahoma"/>
            <family val="2"/>
          </rPr>
          <t xml:space="preserve">
27/01/21
7870
Oct to Janu/21
Paid in Janu/21</t>
        </r>
      </text>
    </comment>
    <comment ref="V300" authorId="0">
      <text>
        <r>
          <rPr>
            <b/>
            <sz val="9"/>
            <color indexed="81"/>
            <rFont val="Tahoma"/>
            <family val="2"/>
          </rPr>
          <t>Windows User:</t>
        </r>
        <r>
          <rPr>
            <sz val="9"/>
            <color indexed="81"/>
            <rFont val="Tahoma"/>
            <family val="2"/>
          </rPr>
          <t xml:space="preserve">
Less 30% in Tuition fee for Oct/20.</t>
        </r>
      </text>
    </comment>
    <comment ref="W300" authorId="0">
      <text>
        <r>
          <rPr>
            <b/>
            <sz val="9"/>
            <color indexed="81"/>
            <rFont val="Tahoma"/>
            <family val="2"/>
          </rPr>
          <t>Windows User:</t>
        </r>
        <r>
          <rPr>
            <sz val="9"/>
            <color indexed="81"/>
            <rFont val="Tahoma"/>
            <family val="2"/>
          </rPr>
          <t xml:space="preserve">
27/01/21
7870
Oct to Janu/21
Paid in Janu/21</t>
        </r>
      </text>
    </comment>
    <comment ref="X300" authorId="0">
      <text>
        <r>
          <rPr>
            <b/>
            <sz val="9"/>
            <color indexed="81"/>
            <rFont val="Tahoma"/>
            <family val="2"/>
          </rPr>
          <t>Windows User:</t>
        </r>
        <r>
          <rPr>
            <sz val="9"/>
            <color indexed="81"/>
            <rFont val="Tahoma"/>
            <family val="2"/>
          </rPr>
          <t xml:space="preserve">
Less 30% in Tuition fee for Oct/20.</t>
        </r>
      </text>
    </comment>
    <comment ref="Y300" authorId="0">
      <text>
        <r>
          <rPr>
            <b/>
            <sz val="9"/>
            <color indexed="81"/>
            <rFont val="Tahoma"/>
            <family val="2"/>
          </rPr>
          <t>Windows User:</t>
        </r>
        <r>
          <rPr>
            <sz val="9"/>
            <color indexed="81"/>
            <rFont val="Tahoma"/>
            <family val="2"/>
          </rPr>
          <t xml:space="preserve">
27/01/21
7870
Oct to Janu/21
Paid in Janu/21</t>
        </r>
      </text>
    </comment>
    <comment ref="Z300" authorId="0">
      <text>
        <r>
          <rPr>
            <b/>
            <sz val="9"/>
            <color indexed="81"/>
            <rFont val="Tahoma"/>
            <family val="2"/>
          </rPr>
          <t>Windows User:</t>
        </r>
        <r>
          <rPr>
            <sz val="9"/>
            <color indexed="81"/>
            <rFont val="Tahoma"/>
            <family val="2"/>
          </rPr>
          <t xml:space="preserve">
Less 30% in Tuition fee for Oct/20.</t>
        </r>
      </text>
    </comment>
    <comment ref="AA300" authorId="0">
      <text>
        <r>
          <rPr>
            <b/>
            <sz val="9"/>
            <color indexed="81"/>
            <rFont val="Tahoma"/>
            <family val="2"/>
          </rPr>
          <t>Windows User:</t>
        </r>
        <r>
          <rPr>
            <sz val="9"/>
            <color indexed="81"/>
            <rFont val="Tahoma"/>
            <family val="2"/>
          </rPr>
          <t xml:space="preserve">
27/01/21
7870
Oct to Janu/21
Paid in Janu/21</t>
        </r>
      </text>
    </comment>
    <comment ref="AB300" authorId="0">
      <text>
        <r>
          <rPr>
            <b/>
            <sz val="9"/>
            <color indexed="81"/>
            <rFont val="Tahoma"/>
            <family val="2"/>
          </rPr>
          <t>Windows User:</t>
        </r>
        <r>
          <rPr>
            <sz val="9"/>
            <color indexed="81"/>
            <rFont val="Tahoma"/>
            <family val="2"/>
          </rPr>
          <t xml:space="preserve">
Less 30% in Tuition fee for Oct/20.</t>
        </r>
      </text>
    </comment>
    <comment ref="AD300" authorId="0">
      <text>
        <r>
          <rPr>
            <b/>
            <sz val="9"/>
            <color indexed="81"/>
            <rFont val="Tahoma"/>
            <family val="2"/>
          </rPr>
          <t>Windows User:</t>
        </r>
        <r>
          <rPr>
            <sz val="9"/>
            <color indexed="81"/>
            <rFont val="Tahoma"/>
            <family val="2"/>
          </rPr>
          <t xml:space="preserve">
Less 30% in Tuition fee for Oct/20.</t>
        </r>
      </text>
    </comment>
    <comment ref="AF300" authorId="0">
      <text>
        <r>
          <rPr>
            <b/>
            <sz val="9"/>
            <color indexed="81"/>
            <rFont val="Tahoma"/>
            <family val="2"/>
          </rPr>
          <t>Windows User:</t>
        </r>
        <r>
          <rPr>
            <sz val="9"/>
            <color indexed="81"/>
            <rFont val="Tahoma"/>
            <family val="2"/>
          </rPr>
          <t xml:space="preserve">
Less 30% in Tuition fee for Oct/20.</t>
        </r>
      </text>
    </comment>
    <comment ref="AH300" authorId="0">
      <text>
        <r>
          <rPr>
            <b/>
            <sz val="9"/>
            <color indexed="81"/>
            <rFont val="Tahoma"/>
            <family val="2"/>
          </rPr>
          <t>Windows User:</t>
        </r>
        <r>
          <rPr>
            <sz val="9"/>
            <color indexed="81"/>
            <rFont val="Tahoma"/>
            <family val="2"/>
          </rPr>
          <t xml:space="preserve">
Less 30% in Tuition fee for Oct/20.</t>
        </r>
      </text>
    </comment>
    <comment ref="AJ300" authorId="0">
      <text>
        <r>
          <rPr>
            <b/>
            <sz val="9"/>
            <color indexed="81"/>
            <rFont val="Tahoma"/>
            <family val="2"/>
          </rPr>
          <t>Windows User:</t>
        </r>
        <r>
          <rPr>
            <sz val="9"/>
            <color indexed="81"/>
            <rFont val="Tahoma"/>
            <family val="2"/>
          </rPr>
          <t xml:space="preserve">
Less 30% in Tuition fee for Oct/20.</t>
        </r>
      </text>
    </comment>
    <comment ref="K301" authorId="0">
      <text>
        <r>
          <rPr>
            <b/>
            <sz val="9"/>
            <color indexed="81"/>
            <rFont val="Tahoma"/>
            <family val="2"/>
          </rPr>
          <t>Windows User:</t>
        </r>
        <r>
          <rPr>
            <sz val="9"/>
            <color indexed="81"/>
            <rFont val="Tahoma"/>
            <family val="2"/>
          </rPr>
          <t xml:space="preserve">
12/09/2020
7,500/-</t>
        </r>
      </text>
    </comment>
    <comment ref="M301" authorId="0">
      <text>
        <r>
          <rPr>
            <b/>
            <sz val="9"/>
            <color indexed="81"/>
            <rFont val="Tahoma"/>
            <family val="2"/>
          </rPr>
          <t>Windows User:</t>
        </r>
        <r>
          <rPr>
            <sz val="9"/>
            <color indexed="81"/>
            <rFont val="Tahoma"/>
            <family val="2"/>
          </rPr>
          <t xml:space="preserve">
12/09/2020
7,500/-</t>
        </r>
      </text>
    </comment>
    <comment ref="O301" authorId="0">
      <text>
        <r>
          <rPr>
            <b/>
            <sz val="9"/>
            <color indexed="81"/>
            <rFont val="Tahoma"/>
            <family val="2"/>
          </rPr>
          <t>Windows User:</t>
        </r>
        <r>
          <rPr>
            <sz val="9"/>
            <color indexed="81"/>
            <rFont val="Tahoma"/>
            <family val="2"/>
          </rPr>
          <t xml:space="preserve">
12/09/2020
7,500/-</t>
        </r>
      </text>
    </comment>
    <comment ref="Q301" authorId="0">
      <text>
        <r>
          <rPr>
            <b/>
            <sz val="9"/>
            <color indexed="81"/>
            <rFont val="Tahoma"/>
            <family val="2"/>
          </rPr>
          <t>Windows User:</t>
        </r>
        <r>
          <rPr>
            <sz val="9"/>
            <color indexed="81"/>
            <rFont val="Tahoma"/>
            <family val="2"/>
          </rPr>
          <t xml:space="preserve">
27/12/2020
7894
Oct to dec/20
O/fee=8000/-
Paid in Dec/20</t>
        </r>
      </text>
    </comment>
    <comment ref="T301" authorId="0">
      <text>
        <r>
          <rPr>
            <b/>
            <sz val="9"/>
            <color indexed="81"/>
            <rFont val="Tahoma"/>
            <family val="2"/>
          </rPr>
          <t>Windows User:</t>
        </r>
        <r>
          <rPr>
            <sz val="9"/>
            <color indexed="81"/>
            <rFont val="Tahoma"/>
            <family val="2"/>
          </rPr>
          <t xml:space="preserve">
Less 30% in Tuition fee for Oct/20.</t>
        </r>
      </text>
    </comment>
    <comment ref="U301" authorId="0">
      <text>
        <r>
          <rPr>
            <b/>
            <sz val="9"/>
            <color indexed="81"/>
            <rFont val="Tahoma"/>
            <family val="2"/>
          </rPr>
          <t>Windows User:</t>
        </r>
        <r>
          <rPr>
            <sz val="9"/>
            <color indexed="81"/>
            <rFont val="Tahoma"/>
            <family val="2"/>
          </rPr>
          <t xml:space="preserve">
27/12/2020
7894
Oct to dec/20
O/fee=8000/-
Paid in Dec/20</t>
        </r>
      </text>
    </comment>
    <comment ref="V301" authorId="0">
      <text>
        <r>
          <rPr>
            <b/>
            <sz val="9"/>
            <color indexed="81"/>
            <rFont val="Tahoma"/>
            <family val="2"/>
          </rPr>
          <t>Windows User:</t>
        </r>
        <r>
          <rPr>
            <sz val="9"/>
            <color indexed="81"/>
            <rFont val="Tahoma"/>
            <family val="2"/>
          </rPr>
          <t xml:space="preserve">
Less 30% in Tuition fee for Oct/20.</t>
        </r>
      </text>
    </comment>
    <comment ref="W301" authorId="0">
      <text>
        <r>
          <rPr>
            <b/>
            <sz val="9"/>
            <color indexed="81"/>
            <rFont val="Tahoma"/>
            <family val="2"/>
          </rPr>
          <t>Windows User:</t>
        </r>
        <r>
          <rPr>
            <sz val="9"/>
            <color indexed="81"/>
            <rFont val="Tahoma"/>
            <family val="2"/>
          </rPr>
          <t xml:space="preserve">
27/12/2020
7894
Oct to dec/20
O/fee=8000/-
Paid in Dec/20</t>
        </r>
      </text>
    </comment>
    <comment ref="X301" authorId="0">
      <text>
        <r>
          <rPr>
            <b/>
            <sz val="9"/>
            <color indexed="81"/>
            <rFont val="Tahoma"/>
            <family val="2"/>
          </rPr>
          <t>Windows User:</t>
        </r>
        <r>
          <rPr>
            <sz val="9"/>
            <color indexed="81"/>
            <rFont val="Tahoma"/>
            <family val="2"/>
          </rPr>
          <t xml:space="preserve">
Less 30% in Tuition fee for Oct/20.</t>
        </r>
      </text>
    </comment>
    <comment ref="Y301" authorId="0">
      <text>
        <r>
          <rPr>
            <b/>
            <sz val="9"/>
            <color indexed="81"/>
            <rFont val="Tahoma"/>
            <family val="2"/>
          </rPr>
          <t>Windows User:</t>
        </r>
        <r>
          <rPr>
            <sz val="9"/>
            <color indexed="81"/>
            <rFont val="Tahoma"/>
            <family val="2"/>
          </rPr>
          <t xml:space="preserve">
27/12/2020
7894
Oct to dec/20
O/fee=8000/-
Paid in Dec/20</t>
        </r>
      </text>
    </comment>
    <comment ref="Z301" authorId="0">
      <text>
        <r>
          <rPr>
            <b/>
            <sz val="9"/>
            <color indexed="81"/>
            <rFont val="Tahoma"/>
            <family val="2"/>
          </rPr>
          <t>Windows User:</t>
        </r>
        <r>
          <rPr>
            <sz val="9"/>
            <color indexed="81"/>
            <rFont val="Tahoma"/>
            <family val="2"/>
          </rPr>
          <t xml:space="preserve">
Less 30% in Tuition fee for Oct/20.</t>
        </r>
      </text>
    </comment>
    <comment ref="AA301" authorId="0">
      <text>
        <r>
          <rPr>
            <b/>
            <sz val="9"/>
            <color indexed="81"/>
            <rFont val="Tahoma"/>
            <family val="2"/>
          </rPr>
          <t>Windows User:</t>
        </r>
        <r>
          <rPr>
            <sz val="9"/>
            <color indexed="81"/>
            <rFont val="Tahoma"/>
            <family val="2"/>
          </rPr>
          <t xml:space="preserve">
23/01/2021
7895
</t>
        </r>
      </text>
    </comment>
    <comment ref="AB301" authorId="0">
      <text>
        <r>
          <rPr>
            <b/>
            <sz val="9"/>
            <color indexed="81"/>
            <rFont val="Tahoma"/>
            <family val="2"/>
          </rPr>
          <t>Windows User:</t>
        </r>
        <r>
          <rPr>
            <sz val="9"/>
            <color indexed="81"/>
            <rFont val="Tahoma"/>
            <family val="2"/>
          </rPr>
          <t xml:space="preserve">
Less 30% in Tuition fee for Oct/20.</t>
        </r>
      </text>
    </comment>
    <comment ref="AC301" authorId="0">
      <text>
        <r>
          <rPr>
            <b/>
            <sz val="9"/>
            <color indexed="81"/>
            <rFont val="Tahoma"/>
            <family val="2"/>
          </rPr>
          <t>Windows User:</t>
        </r>
        <r>
          <rPr>
            <sz val="9"/>
            <color indexed="81"/>
            <rFont val="Tahoma"/>
            <family val="2"/>
          </rPr>
          <t xml:space="preserve">
11/02/21
7896</t>
        </r>
      </text>
    </comment>
    <comment ref="AD301" authorId="0">
      <text>
        <r>
          <rPr>
            <b/>
            <sz val="9"/>
            <color indexed="81"/>
            <rFont val="Tahoma"/>
            <family val="2"/>
          </rPr>
          <t>Windows User:</t>
        </r>
        <r>
          <rPr>
            <sz val="9"/>
            <color indexed="81"/>
            <rFont val="Tahoma"/>
            <family val="2"/>
          </rPr>
          <t xml:space="preserve">
Less 30% in Tuition fee for Oct/20.</t>
        </r>
      </text>
    </comment>
    <comment ref="AE301" authorId="0">
      <text>
        <r>
          <rPr>
            <b/>
            <sz val="9"/>
            <color indexed="81"/>
            <rFont val="Tahoma"/>
            <family val="2"/>
          </rPr>
          <t>Windows User:</t>
        </r>
        <r>
          <rPr>
            <sz val="9"/>
            <color indexed="81"/>
            <rFont val="Tahoma"/>
            <family val="2"/>
          </rPr>
          <t xml:space="preserve">
11/03/21
7897
`</t>
        </r>
      </text>
    </comment>
    <comment ref="AF301" authorId="0">
      <text>
        <r>
          <rPr>
            <b/>
            <sz val="9"/>
            <color indexed="81"/>
            <rFont val="Tahoma"/>
            <family val="2"/>
          </rPr>
          <t>Windows User:</t>
        </r>
        <r>
          <rPr>
            <sz val="9"/>
            <color indexed="81"/>
            <rFont val="Tahoma"/>
            <family val="2"/>
          </rPr>
          <t xml:space="preserve">
Less 30% in Tuition fee for Oct/20.</t>
        </r>
      </text>
    </comment>
    <comment ref="AG301" authorId="0">
      <text>
        <r>
          <rPr>
            <b/>
            <sz val="9"/>
            <color indexed="81"/>
            <rFont val="Tahoma"/>
            <family val="2"/>
          </rPr>
          <t>Windows User:</t>
        </r>
        <r>
          <rPr>
            <sz val="9"/>
            <color indexed="81"/>
            <rFont val="Tahoma"/>
            <family val="2"/>
          </rPr>
          <t xml:space="preserve">
12/04/21
7898
</t>
        </r>
      </text>
    </comment>
    <comment ref="AH301" authorId="0">
      <text>
        <r>
          <rPr>
            <b/>
            <sz val="9"/>
            <color indexed="81"/>
            <rFont val="Tahoma"/>
            <family val="2"/>
          </rPr>
          <t>Windows User:</t>
        </r>
        <r>
          <rPr>
            <sz val="9"/>
            <color indexed="81"/>
            <rFont val="Tahoma"/>
            <family val="2"/>
          </rPr>
          <t xml:space="preserve">
Less 30% in Tuition fee for Oct/20.</t>
        </r>
      </text>
    </comment>
    <comment ref="AI301" authorId="0">
      <text>
        <r>
          <rPr>
            <b/>
            <sz val="9"/>
            <color indexed="81"/>
            <rFont val="Tahoma"/>
            <family val="2"/>
          </rPr>
          <t>Windows User:</t>
        </r>
        <r>
          <rPr>
            <sz val="9"/>
            <color indexed="81"/>
            <rFont val="Tahoma"/>
            <family val="2"/>
          </rPr>
          <t xml:space="preserve">
03/05/21
7899
</t>
        </r>
      </text>
    </comment>
    <comment ref="AJ301" authorId="0">
      <text>
        <r>
          <rPr>
            <b/>
            <sz val="9"/>
            <color indexed="81"/>
            <rFont val="Tahoma"/>
            <family val="2"/>
          </rPr>
          <t>Windows User:</t>
        </r>
        <r>
          <rPr>
            <sz val="9"/>
            <color indexed="81"/>
            <rFont val="Tahoma"/>
            <family val="2"/>
          </rPr>
          <t xml:space="preserve">
Less 30% in Tuition fee for Oct/20.</t>
        </r>
      </text>
    </comment>
    <comment ref="AK301" authorId="0">
      <text>
        <r>
          <rPr>
            <b/>
            <sz val="9"/>
            <color indexed="81"/>
            <rFont val="Tahoma"/>
            <family val="2"/>
          </rPr>
          <t>Windows User:</t>
        </r>
        <r>
          <rPr>
            <sz val="9"/>
            <color indexed="81"/>
            <rFont val="Tahoma"/>
            <family val="2"/>
          </rPr>
          <t xml:space="preserve">
13/06/21
7900
</t>
        </r>
      </text>
    </comment>
    <comment ref="K302" authorId="0">
      <text>
        <r>
          <rPr>
            <b/>
            <sz val="9"/>
            <color indexed="81"/>
            <rFont val="Tahoma"/>
            <family val="2"/>
          </rPr>
          <t>Windows User:</t>
        </r>
        <r>
          <rPr>
            <sz val="9"/>
            <color indexed="81"/>
            <rFont val="Tahoma"/>
            <family val="2"/>
          </rPr>
          <t xml:space="preserve">
14/09/2020
7,500/-</t>
        </r>
      </text>
    </comment>
    <comment ref="M302" authorId="0">
      <text>
        <r>
          <rPr>
            <b/>
            <sz val="9"/>
            <color indexed="81"/>
            <rFont val="Tahoma"/>
            <family val="2"/>
          </rPr>
          <t>Windows User:</t>
        </r>
        <r>
          <rPr>
            <sz val="9"/>
            <color indexed="81"/>
            <rFont val="Tahoma"/>
            <family val="2"/>
          </rPr>
          <t xml:space="preserve">
14/09/2020
7,500/-</t>
        </r>
      </text>
    </comment>
    <comment ref="O302" authorId="0">
      <text>
        <r>
          <rPr>
            <b/>
            <sz val="9"/>
            <color indexed="81"/>
            <rFont val="Tahoma"/>
            <family val="2"/>
          </rPr>
          <t>Windows User:</t>
        </r>
        <r>
          <rPr>
            <sz val="9"/>
            <color indexed="81"/>
            <rFont val="Tahoma"/>
            <family val="2"/>
          </rPr>
          <t xml:space="preserve">
14/09/2020
7,500/-</t>
        </r>
      </text>
    </comment>
    <comment ref="Q302" authorId="0">
      <text>
        <r>
          <rPr>
            <b/>
            <sz val="9"/>
            <color indexed="81"/>
            <rFont val="Tahoma"/>
            <family val="2"/>
          </rPr>
          <t>Windows User:</t>
        </r>
        <r>
          <rPr>
            <sz val="9"/>
            <color indexed="81"/>
            <rFont val="Tahoma"/>
            <family val="2"/>
          </rPr>
          <t xml:space="preserve">
11.10.2020
6599
Oct/20 (Less=30%)
Others fee=8,000/-</t>
        </r>
      </text>
    </comment>
    <comment ref="T302" authorId="0">
      <text>
        <r>
          <rPr>
            <b/>
            <sz val="9"/>
            <color indexed="81"/>
            <rFont val="Tahoma"/>
            <family val="2"/>
          </rPr>
          <t>Windows User:</t>
        </r>
        <r>
          <rPr>
            <sz val="9"/>
            <color indexed="81"/>
            <rFont val="Tahoma"/>
            <family val="2"/>
          </rPr>
          <t xml:space="preserve">
Less 30% in Tuition fee for Oct/20.</t>
        </r>
      </text>
    </comment>
    <comment ref="U302" authorId="0">
      <text>
        <r>
          <rPr>
            <b/>
            <sz val="9"/>
            <color indexed="81"/>
            <rFont val="Tahoma"/>
            <family val="2"/>
          </rPr>
          <t>Windows User:</t>
        </r>
        <r>
          <rPr>
            <sz val="9"/>
            <color indexed="81"/>
            <rFont val="Tahoma"/>
            <family val="2"/>
          </rPr>
          <t xml:space="preserve">
11.10.2020
6599
Oct/20 (Less=30%)
Others fee=8,000/-</t>
        </r>
      </text>
    </comment>
    <comment ref="V302" authorId="0">
      <text>
        <r>
          <rPr>
            <b/>
            <sz val="9"/>
            <color indexed="81"/>
            <rFont val="Tahoma"/>
            <family val="2"/>
          </rPr>
          <t>Windows User:</t>
        </r>
        <r>
          <rPr>
            <sz val="9"/>
            <color indexed="81"/>
            <rFont val="Tahoma"/>
            <family val="2"/>
          </rPr>
          <t xml:space="preserve">
Less 30% in Tuition fee for Oct/20.</t>
        </r>
      </text>
    </comment>
    <comment ref="W302" authorId="0">
      <text>
        <r>
          <rPr>
            <b/>
            <sz val="9"/>
            <color indexed="81"/>
            <rFont val="Tahoma"/>
            <family val="2"/>
          </rPr>
          <t>Windows User:</t>
        </r>
        <r>
          <rPr>
            <sz val="9"/>
            <color indexed="81"/>
            <rFont val="Tahoma"/>
            <family val="2"/>
          </rPr>
          <t xml:space="preserve">
09/11/2020
6602</t>
        </r>
      </text>
    </comment>
    <comment ref="X302" authorId="0">
      <text>
        <r>
          <rPr>
            <b/>
            <sz val="9"/>
            <color indexed="81"/>
            <rFont val="Tahoma"/>
            <family val="2"/>
          </rPr>
          <t>Windows User:</t>
        </r>
        <r>
          <rPr>
            <sz val="9"/>
            <color indexed="81"/>
            <rFont val="Tahoma"/>
            <family val="2"/>
          </rPr>
          <t xml:space="preserve">
Less 30% in Tuition fee for Oct/20.</t>
        </r>
      </text>
    </comment>
    <comment ref="Y302" authorId="0">
      <text>
        <r>
          <rPr>
            <b/>
            <sz val="9"/>
            <color indexed="81"/>
            <rFont val="Tahoma"/>
            <family val="2"/>
          </rPr>
          <t>Windows User:</t>
        </r>
        <r>
          <rPr>
            <sz val="9"/>
            <color indexed="81"/>
            <rFont val="Tahoma"/>
            <family val="2"/>
          </rPr>
          <t xml:space="preserve">
09/12/2020
6603
</t>
        </r>
      </text>
    </comment>
    <comment ref="Z302" authorId="0">
      <text>
        <r>
          <rPr>
            <b/>
            <sz val="9"/>
            <color indexed="81"/>
            <rFont val="Tahoma"/>
            <family val="2"/>
          </rPr>
          <t>Windows User:</t>
        </r>
        <r>
          <rPr>
            <sz val="9"/>
            <color indexed="81"/>
            <rFont val="Tahoma"/>
            <family val="2"/>
          </rPr>
          <t xml:space="preserve">
Less 30% in Tuition fee for Oct/20.</t>
        </r>
      </text>
    </comment>
    <comment ref="AA302" authorId="0">
      <text>
        <r>
          <rPr>
            <b/>
            <sz val="9"/>
            <color indexed="81"/>
            <rFont val="Tahoma"/>
            <family val="2"/>
          </rPr>
          <t>Windows User:</t>
        </r>
        <r>
          <rPr>
            <sz val="9"/>
            <color indexed="81"/>
            <rFont val="Tahoma"/>
            <family val="2"/>
          </rPr>
          <t xml:space="preserve">
06/01/2021
6604</t>
        </r>
      </text>
    </comment>
    <comment ref="AB302" authorId="0">
      <text>
        <r>
          <rPr>
            <b/>
            <sz val="9"/>
            <color indexed="81"/>
            <rFont val="Tahoma"/>
            <family val="2"/>
          </rPr>
          <t>Windows User:</t>
        </r>
        <r>
          <rPr>
            <sz val="9"/>
            <color indexed="81"/>
            <rFont val="Tahoma"/>
            <family val="2"/>
          </rPr>
          <t xml:space="preserve">
Less 30% in Tuition fee for Oct/20.</t>
        </r>
      </text>
    </comment>
    <comment ref="AC302" authorId="0">
      <text>
        <r>
          <rPr>
            <b/>
            <sz val="9"/>
            <color indexed="81"/>
            <rFont val="Tahoma"/>
            <family val="2"/>
          </rPr>
          <t>Windows User:</t>
        </r>
        <r>
          <rPr>
            <sz val="9"/>
            <color indexed="81"/>
            <rFont val="Tahoma"/>
            <family val="2"/>
          </rPr>
          <t xml:space="preserve">
08/02/21
6605</t>
        </r>
      </text>
    </comment>
    <comment ref="AD302" authorId="0">
      <text>
        <r>
          <rPr>
            <b/>
            <sz val="9"/>
            <color indexed="81"/>
            <rFont val="Tahoma"/>
            <family val="2"/>
          </rPr>
          <t>Windows User:</t>
        </r>
        <r>
          <rPr>
            <sz val="9"/>
            <color indexed="81"/>
            <rFont val="Tahoma"/>
            <family val="2"/>
          </rPr>
          <t xml:space="preserve">
Less 30% in Tuition fee for Oct/20.</t>
        </r>
      </text>
    </comment>
    <comment ref="AE302" authorId="0">
      <text>
        <r>
          <rPr>
            <b/>
            <sz val="9"/>
            <color indexed="81"/>
            <rFont val="Tahoma"/>
            <family val="2"/>
          </rPr>
          <t>Windows User:</t>
        </r>
        <r>
          <rPr>
            <sz val="9"/>
            <color indexed="81"/>
            <rFont val="Tahoma"/>
            <family val="2"/>
          </rPr>
          <t xml:space="preserve">
07/03/21
6606</t>
        </r>
      </text>
    </comment>
    <comment ref="AF302" authorId="0">
      <text>
        <r>
          <rPr>
            <b/>
            <sz val="9"/>
            <color indexed="81"/>
            <rFont val="Tahoma"/>
            <family val="2"/>
          </rPr>
          <t>Windows User:</t>
        </r>
        <r>
          <rPr>
            <sz val="9"/>
            <color indexed="81"/>
            <rFont val="Tahoma"/>
            <family val="2"/>
          </rPr>
          <t xml:space="preserve">
Less 30% in Tuition fee for Oct/20.</t>
        </r>
      </text>
    </comment>
    <comment ref="AH302" authorId="0">
      <text>
        <r>
          <rPr>
            <b/>
            <sz val="9"/>
            <color indexed="81"/>
            <rFont val="Tahoma"/>
            <family val="2"/>
          </rPr>
          <t>Windows User:</t>
        </r>
        <r>
          <rPr>
            <sz val="9"/>
            <color indexed="81"/>
            <rFont val="Tahoma"/>
            <family val="2"/>
          </rPr>
          <t xml:space="preserve">
Less 30% in Tuition fee for Oct/20.</t>
        </r>
      </text>
    </comment>
    <comment ref="AI302" authorId="0">
      <text>
        <r>
          <rPr>
            <b/>
            <sz val="9"/>
            <color indexed="81"/>
            <rFont val="Tahoma"/>
            <family val="2"/>
          </rPr>
          <t>Windows User:</t>
        </r>
        <r>
          <rPr>
            <sz val="9"/>
            <color indexed="81"/>
            <rFont val="Tahoma"/>
            <family val="2"/>
          </rPr>
          <t xml:space="preserve">
04/05/21
6608
April + May/21</t>
        </r>
      </text>
    </comment>
    <comment ref="AJ302" authorId="0">
      <text>
        <r>
          <rPr>
            <b/>
            <sz val="9"/>
            <color indexed="81"/>
            <rFont val="Tahoma"/>
            <family val="2"/>
          </rPr>
          <t>Windows User:</t>
        </r>
        <r>
          <rPr>
            <sz val="9"/>
            <color indexed="81"/>
            <rFont val="Tahoma"/>
            <family val="2"/>
          </rPr>
          <t xml:space="preserve">
Less 30% in Tuition fee for Oct/20.</t>
        </r>
      </text>
    </comment>
    <comment ref="AK302" authorId="0">
      <text>
        <r>
          <rPr>
            <b/>
            <sz val="9"/>
            <color indexed="81"/>
            <rFont val="Tahoma"/>
            <family val="2"/>
          </rPr>
          <t>Windows User:</t>
        </r>
        <r>
          <rPr>
            <sz val="9"/>
            <color indexed="81"/>
            <rFont val="Tahoma"/>
            <family val="2"/>
          </rPr>
          <t xml:space="preserve">
03/06/21
6609
</t>
        </r>
      </text>
    </comment>
    <comment ref="K303" authorId="0">
      <text>
        <r>
          <rPr>
            <b/>
            <sz val="9"/>
            <color indexed="81"/>
            <rFont val="Tahoma"/>
            <family val="2"/>
          </rPr>
          <t>Windows User:</t>
        </r>
        <r>
          <rPr>
            <sz val="9"/>
            <color indexed="81"/>
            <rFont val="Tahoma"/>
            <family val="2"/>
          </rPr>
          <t xml:space="preserve">
15/09/2020
7,500/-</t>
        </r>
      </text>
    </comment>
    <comment ref="M303" authorId="0">
      <text>
        <r>
          <rPr>
            <b/>
            <sz val="9"/>
            <color indexed="81"/>
            <rFont val="Tahoma"/>
            <family val="2"/>
          </rPr>
          <t>Windows User:</t>
        </r>
        <r>
          <rPr>
            <sz val="9"/>
            <color indexed="81"/>
            <rFont val="Tahoma"/>
            <family val="2"/>
          </rPr>
          <t xml:space="preserve">
15/09/2020
7,500/-</t>
        </r>
      </text>
    </comment>
    <comment ref="O303" authorId="0">
      <text>
        <r>
          <rPr>
            <b/>
            <sz val="9"/>
            <color indexed="81"/>
            <rFont val="Tahoma"/>
            <family val="2"/>
          </rPr>
          <t>Windows User:</t>
        </r>
        <r>
          <rPr>
            <sz val="9"/>
            <color indexed="81"/>
            <rFont val="Tahoma"/>
            <family val="2"/>
          </rPr>
          <t xml:space="preserve">
15/09/2020
7,500/-</t>
        </r>
      </text>
    </comment>
    <comment ref="Q303" authorId="0">
      <text>
        <r>
          <rPr>
            <b/>
            <sz val="9"/>
            <color indexed="81"/>
            <rFont val="Tahoma"/>
            <family val="2"/>
          </rPr>
          <t>Windows User:</t>
        </r>
        <r>
          <rPr>
            <sz val="9"/>
            <color indexed="81"/>
            <rFont val="Tahoma"/>
            <family val="2"/>
          </rPr>
          <t xml:space="preserve">
25/01/21
56647
Oct/20
O/fee=2740 Due=5260
Paid in janu/21</t>
        </r>
      </text>
    </comment>
    <comment ref="T303" authorId="0">
      <text>
        <r>
          <rPr>
            <b/>
            <sz val="9"/>
            <color indexed="81"/>
            <rFont val="Tahoma"/>
            <family val="2"/>
          </rPr>
          <t>Windows User:</t>
        </r>
        <r>
          <rPr>
            <sz val="9"/>
            <color indexed="81"/>
            <rFont val="Tahoma"/>
            <family val="2"/>
          </rPr>
          <t xml:space="preserve">
Less 30% in Tuition fee for Oct/20.</t>
        </r>
      </text>
    </comment>
    <comment ref="U303" authorId="0">
      <text>
        <r>
          <rPr>
            <b/>
            <sz val="9"/>
            <color indexed="81"/>
            <rFont val="Tahoma"/>
            <family val="2"/>
          </rPr>
          <t>Windows User:</t>
        </r>
        <r>
          <rPr>
            <sz val="9"/>
            <color indexed="81"/>
            <rFont val="Tahoma"/>
            <family val="2"/>
          </rPr>
          <t xml:space="preserve">
25/01/21
56647
Oct/20
O/fee=2740 Due=5260
Paid in janu/21</t>
        </r>
      </text>
    </comment>
    <comment ref="V303" authorId="0">
      <text>
        <r>
          <rPr>
            <b/>
            <sz val="9"/>
            <color indexed="81"/>
            <rFont val="Tahoma"/>
            <family val="2"/>
          </rPr>
          <t>Windows User:</t>
        </r>
        <r>
          <rPr>
            <sz val="9"/>
            <color indexed="81"/>
            <rFont val="Tahoma"/>
            <family val="2"/>
          </rPr>
          <t xml:space="preserve">
Less 30% in Tuition fee for Oct/20.</t>
        </r>
      </text>
    </comment>
    <comment ref="X303" authorId="0">
      <text>
        <r>
          <rPr>
            <b/>
            <sz val="9"/>
            <color indexed="81"/>
            <rFont val="Tahoma"/>
            <family val="2"/>
          </rPr>
          <t>Windows User:</t>
        </r>
        <r>
          <rPr>
            <sz val="9"/>
            <color indexed="81"/>
            <rFont val="Tahoma"/>
            <family val="2"/>
          </rPr>
          <t xml:space="preserve">
Less 30% in Tuition fee for Oct/20.</t>
        </r>
      </text>
    </comment>
    <comment ref="Z303" authorId="0">
      <text>
        <r>
          <rPr>
            <b/>
            <sz val="9"/>
            <color indexed="81"/>
            <rFont val="Tahoma"/>
            <family val="2"/>
          </rPr>
          <t>Windows User:</t>
        </r>
        <r>
          <rPr>
            <sz val="9"/>
            <color indexed="81"/>
            <rFont val="Tahoma"/>
            <family val="2"/>
          </rPr>
          <t xml:space="preserve">
Less 30% in Tuition fee for Oct/20.</t>
        </r>
      </text>
    </comment>
    <comment ref="AA303" authorId="0">
      <text>
        <r>
          <rPr>
            <b/>
            <sz val="9"/>
            <color indexed="81"/>
            <rFont val="Tahoma"/>
            <family val="2"/>
          </rPr>
          <t>Windows User:</t>
        </r>
        <r>
          <rPr>
            <sz val="9"/>
            <color indexed="81"/>
            <rFont val="Tahoma"/>
            <family val="2"/>
          </rPr>
          <t xml:space="preserve">
25/01/21
56647
Oct/20
O/fee=2740 Due=5260
Paid in janu/21</t>
        </r>
      </text>
    </comment>
    <comment ref="AB303" authorId="0">
      <text>
        <r>
          <rPr>
            <b/>
            <sz val="9"/>
            <color indexed="81"/>
            <rFont val="Tahoma"/>
            <family val="2"/>
          </rPr>
          <t>Windows User:</t>
        </r>
        <r>
          <rPr>
            <sz val="9"/>
            <color indexed="81"/>
            <rFont val="Tahoma"/>
            <family val="2"/>
          </rPr>
          <t xml:space="preserve">
Less 30% in Tuition fee for Oct/20.</t>
        </r>
      </text>
    </comment>
    <comment ref="AC303" authorId="0">
      <text>
        <r>
          <rPr>
            <b/>
            <sz val="9"/>
            <color indexed="81"/>
            <rFont val="Tahoma"/>
            <family val="2"/>
          </rPr>
          <t>Windows User:</t>
        </r>
        <r>
          <rPr>
            <sz val="9"/>
            <color indexed="81"/>
            <rFont val="Tahoma"/>
            <family val="2"/>
          </rPr>
          <t xml:space="preserve">
16/02/21
6695
</t>
        </r>
      </text>
    </comment>
    <comment ref="AD303" authorId="0">
      <text>
        <r>
          <rPr>
            <b/>
            <sz val="9"/>
            <color indexed="81"/>
            <rFont val="Tahoma"/>
            <family val="2"/>
          </rPr>
          <t>Windows User:</t>
        </r>
        <r>
          <rPr>
            <sz val="9"/>
            <color indexed="81"/>
            <rFont val="Tahoma"/>
            <family val="2"/>
          </rPr>
          <t xml:space="preserve">
Less 30% in Tuition fee for Oct/20.</t>
        </r>
      </text>
    </comment>
    <comment ref="AF303" authorId="0">
      <text>
        <r>
          <rPr>
            <b/>
            <sz val="9"/>
            <color indexed="81"/>
            <rFont val="Tahoma"/>
            <family val="2"/>
          </rPr>
          <t>Windows User:</t>
        </r>
        <r>
          <rPr>
            <sz val="9"/>
            <color indexed="81"/>
            <rFont val="Tahoma"/>
            <family val="2"/>
          </rPr>
          <t xml:space="preserve">
Less 30% in Tuition fee for Oct/20.</t>
        </r>
      </text>
    </comment>
    <comment ref="AH303" authorId="0">
      <text>
        <r>
          <rPr>
            <b/>
            <sz val="9"/>
            <color indexed="81"/>
            <rFont val="Tahoma"/>
            <family val="2"/>
          </rPr>
          <t>Windows User:</t>
        </r>
        <r>
          <rPr>
            <sz val="9"/>
            <color indexed="81"/>
            <rFont val="Tahoma"/>
            <family val="2"/>
          </rPr>
          <t xml:space="preserve">
Less 30% in Tuition fee for Oct/20.</t>
        </r>
      </text>
    </comment>
    <comment ref="AJ303" authorId="0">
      <text>
        <r>
          <rPr>
            <b/>
            <sz val="9"/>
            <color indexed="81"/>
            <rFont val="Tahoma"/>
            <family val="2"/>
          </rPr>
          <t>Windows User:</t>
        </r>
        <r>
          <rPr>
            <sz val="9"/>
            <color indexed="81"/>
            <rFont val="Tahoma"/>
            <family val="2"/>
          </rPr>
          <t xml:space="preserve">
Less 30% in Tuition fee for Oct/20.</t>
        </r>
      </text>
    </comment>
    <comment ref="AK303" authorId="0">
      <text>
        <r>
          <rPr>
            <b/>
            <sz val="9"/>
            <color indexed="81"/>
            <rFont val="Tahoma"/>
            <family val="2"/>
          </rPr>
          <t>Windows User:</t>
        </r>
        <r>
          <rPr>
            <sz val="9"/>
            <color indexed="81"/>
            <rFont val="Tahoma"/>
            <family val="2"/>
          </rPr>
          <t xml:space="preserve">
01/06/21
6696</t>
        </r>
      </text>
    </comment>
    <comment ref="K304" authorId="0">
      <text>
        <r>
          <rPr>
            <b/>
            <sz val="9"/>
            <color indexed="81"/>
            <rFont val="Tahoma"/>
            <family val="2"/>
          </rPr>
          <t>Windows User:</t>
        </r>
        <r>
          <rPr>
            <sz val="9"/>
            <color indexed="81"/>
            <rFont val="Tahoma"/>
            <family val="2"/>
          </rPr>
          <t xml:space="preserve">
16/05/2020
4,000/-</t>
        </r>
      </text>
    </comment>
    <comment ref="M304" authorId="0">
      <text>
        <r>
          <rPr>
            <b/>
            <sz val="9"/>
            <color indexed="81"/>
            <rFont val="Tahoma"/>
            <family val="2"/>
          </rPr>
          <t>Windows User:</t>
        </r>
        <r>
          <rPr>
            <sz val="9"/>
            <color indexed="81"/>
            <rFont val="Tahoma"/>
            <family val="2"/>
          </rPr>
          <t xml:space="preserve">
16/05/2020
4,000/-</t>
        </r>
      </text>
    </comment>
    <comment ref="O304" authorId="0">
      <text>
        <r>
          <rPr>
            <b/>
            <sz val="9"/>
            <color indexed="81"/>
            <rFont val="Tahoma"/>
            <family val="2"/>
          </rPr>
          <t>Windows User:</t>
        </r>
        <r>
          <rPr>
            <sz val="9"/>
            <color indexed="81"/>
            <rFont val="Tahoma"/>
            <family val="2"/>
          </rPr>
          <t xml:space="preserve">
16/05/2020
4,000/-</t>
        </r>
      </text>
    </comment>
    <comment ref="Q304" authorId="0">
      <text>
        <r>
          <rPr>
            <b/>
            <sz val="9"/>
            <color indexed="81"/>
            <rFont val="Tahoma"/>
            <family val="2"/>
          </rPr>
          <t>Windows User:</t>
        </r>
        <r>
          <rPr>
            <sz val="9"/>
            <color indexed="81"/>
            <rFont val="Tahoma"/>
            <family val="2"/>
          </rPr>
          <t xml:space="preserve">
26/01/21
56553
O/fee=1000 Due=7000
Paid in Janu/21</t>
        </r>
      </text>
    </comment>
    <comment ref="T304" authorId="0">
      <text>
        <r>
          <rPr>
            <b/>
            <sz val="9"/>
            <color indexed="81"/>
            <rFont val="Tahoma"/>
            <family val="2"/>
          </rPr>
          <t>Windows User:</t>
        </r>
        <r>
          <rPr>
            <sz val="9"/>
            <color indexed="81"/>
            <rFont val="Tahoma"/>
            <family val="2"/>
          </rPr>
          <t xml:space="preserve">
Less 30% in Tuition fee for Oct/20.</t>
        </r>
      </text>
    </comment>
    <comment ref="V304" authorId="0">
      <text>
        <r>
          <rPr>
            <b/>
            <sz val="9"/>
            <color indexed="81"/>
            <rFont val="Tahoma"/>
            <family val="2"/>
          </rPr>
          <t>Windows User:</t>
        </r>
        <r>
          <rPr>
            <sz val="9"/>
            <color indexed="81"/>
            <rFont val="Tahoma"/>
            <family val="2"/>
          </rPr>
          <t xml:space="preserve">
Less 30% in Tuition fee for Oct/20.</t>
        </r>
      </text>
    </comment>
    <comment ref="X304" authorId="0">
      <text>
        <r>
          <rPr>
            <b/>
            <sz val="9"/>
            <color indexed="81"/>
            <rFont val="Tahoma"/>
            <family val="2"/>
          </rPr>
          <t>Windows User:</t>
        </r>
        <r>
          <rPr>
            <sz val="9"/>
            <color indexed="81"/>
            <rFont val="Tahoma"/>
            <family val="2"/>
          </rPr>
          <t xml:space="preserve">
Less 30% in Tuition fee for Oct/20.</t>
        </r>
      </text>
    </comment>
    <comment ref="Z304" authorId="0">
      <text>
        <r>
          <rPr>
            <b/>
            <sz val="9"/>
            <color indexed="81"/>
            <rFont val="Tahoma"/>
            <family val="2"/>
          </rPr>
          <t>Windows User:</t>
        </r>
        <r>
          <rPr>
            <sz val="9"/>
            <color indexed="81"/>
            <rFont val="Tahoma"/>
            <family val="2"/>
          </rPr>
          <t xml:space="preserve">
Less 30% in Tuition fee for Oct/20.</t>
        </r>
      </text>
    </comment>
    <comment ref="AA304" authorId="0">
      <text>
        <r>
          <rPr>
            <b/>
            <sz val="9"/>
            <color indexed="81"/>
            <rFont val="Tahoma"/>
            <family val="2"/>
          </rPr>
          <t>Windows User:</t>
        </r>
        <r>
          <rPr>
            <sz val="9"/>
            <color indexed="81"/>
            <rFont val="Tahoma"/>
            <family val="2"/>
          </rPr>
          <t xml:space="preserve">
26/01/21
56553
O/fee=1000 Due=7000
Paid in Janu/21</t>
        </r>
      </text>
    </comment>
    <comment ref="AB304" authorId="0">
      <text>
        <r>
          <rPr>
            <b/>
            <sz val="9"/>
            <color indexed="81"/>
            <rFont val="Tahoma"/>
            <family val="2"/>
          </rPr>
          <t>Windows User:</t>
        </r>
        <r>
          <rPr>
            <sz val="9"/>
            <color indexed="81"/>
            <rFont val="Tahoma"/>
            <family val="2"/>
          </rPr>
          <t xml:space="preserve">
Less 30% in Tuition fee for Oct/20.</t>
        </r>
      </text>
    </comment>
    <comment ref="AC304" authorId="0">
      <text>
        <r>
          <rPr>
            <b/>
            <sz val="9"/>
            <color indexed="81"/>
            <rFont val="Tahoma"/>
            <family val="2"/>
          </rPr>
          <t>Windows User:</t>
        </r>
        <r>
          <rPr>
            <sz val="9"/>
            <color indexed="81"/>
            <rFont val="Tahoma"/>
            <family val="2"/>
          </rPr>
          <t xml:space="preserve">
10/02/21
5450
S/c=3500
O/fee=500</t>
        </r>
      </text>
    </comment>
    <comment ref="AD304" authorId="0">
      <text>
        <r>
          <rPr>
            <b/>
            <sz val="9"/>
            <color indexed="81"/>
            <rFont val="Tahoma"/>
            <family val="2"/>
          </rPr>
          <t>Windows User:</t>
        </r>
        <r>
          <rPr>
            <sz val="9"/>
            <color indexed="81"/>
            <rFont val="Tahoma"/>
            <family val="2"/>
          </rPr>
          <t xml:space="preserve">
Less 30% in Tuition fee for Oct/20.</t>
        </r>
      </text>
    </comment>
    <comment ref="AF304" authorId="0">
      <text>
        <r>
          <rPr>
            <b/>
            <sz val="9"/>
            <color indexed="81"/>
            <rFont val="Tahoma"/>
            <family val="2"/>
          </rPr>
          <t>Windows User:</t>
        </r>
        <r>
          <rPr>
            <sz val="9"/>
            <color indexed="81"/>
            <rFont val="Tahoma"/>
            <family val="2"/>
          </rPr>
          <t xml:space="preserve">
Less 30% in Tuition fee for Oct/20.</t>
        </r>
      </text>
    </comment>
    <comment ref="AH304" authorId="0">
      <text>
        <r>
          <rPr>
            <b/>
            <sz val="9"/>
            <color indexed="81"/>
            <rFont val="Tahoma"/>
            <family val="2"/>
          </rPr>
          <t>Windows User:</t>
        </r>
        <r>
          <rPr>
            <sz val="9"/>
            <color indexed="81"/>
            <rFont val="Tahoma"/>
            <family val="2"/>
          </rPr>
          <t xml:space="preserve">
Less 30% in Tuition fee for Oct/20.</t>
        </r>
      </text>
    </comment>
    <comment ref="AJ304" authorId="0">
      <text>
        <r>
          <rPr>
            <b/>
            <sz val="9"/>
            <color indexed="81"/>
            <rFont val="Tahoma"/>
            <family val="2"/>
          </rPr>
          <t>Windows User:</t>
        </r>
        <r>
          <rPr>
            <sz val="9"/>
            <color indexed="81"/>
            <rFont val="Tahoma"/>
            <family val="2"/>
          </rPr>
          <t xml:space="preserve">
Less 30% in Tuition fee for Oct/20.</t>
        </r>
      </text>
    </comment>
    <comment ref="AK304" authorId="0">
      <text>
        <r>
          <rPr>
            <b/>
            <sz val="9"/>
            <color indexed="81"/>
            <rFont val="Tahoma"/>
            <family val="2"/>
          </rPr>
          <t>Windows User:</t>
        </r>
        <r>
          <rPr>
            <sz val="9"/>
            <color indexed="81"/>
            <rFont val="Tahoma"/>
            <family val="2"/>
          </rPr>
          <t xml:space="preserve">
05/06/21
5451
</t>
        </r>
      </text>
    </comment>
    <comment ref="G305"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t>
        </r>
      </text>
    </comment>
    <comment ref="K305" authorId="0">
      <text>
        <r>
          <rPr>
            <b/>
            <sz val="9"/>
            <color indexed="81"/>
            <rFont val="Tahoma"/>
            <family val="2"/>
          </rPr>
          <t>Windows User:</t>
        </r>
        <r>
          <rPr>
            <sz val="9"/>
            <color indexed="81"/>
            <rFont val="Tahoma"/>
            <family val="2"/>
          </rPr>
          <t xml:space="preserve">
17/09/2020
7,500/-</t>
        </r>
      </text>
    </comment>
    <comment ref="M305" authorId="0">
      <text>
        <r>
          <rPr>
            <b/>
            <sz val="9"/>
            <color indexed="81"/>
            <rFont val="Tahoma"/>
            <family val="2"/>
          </rPr>
          <t>Windows User:</t>
        </r>
        <r>
          <rPr>
            <sz val="9"/>
            <color indexed="81"/>
            <rFont val="Tahoma"/>
            <family val="2"/>
          </rPr>
          <t xml:space="preserve">
17/09/2020
7,500/-</t>
        </r>
      </text>
    </comment>
    <comment ref="O305" authorId="0">
      <text>
        <r>
          <rPr>
            <b/>
            <sz val="9"/>
            <color indexed="81"/>
            <rFont val="Tahoma"/>
            <family val="2"/>
          </rPr>
          <t>Windows User:</t>
        </r>
        <r>
          <rPr>
            <sz val="9"/>
            <color indexed="81"/>
            <rFont val="Tahoma"/>
            <family val="2"/>
          </rPr>
          <t xml:space="preserve">
17/09/2020
7,500/-</t>
        </r>
      </text>
    </comment>
    <comment ref="T305" authorId="0">
      <text>
        <r>
          <rPr>
            <b/>
            <sz val="9"/>
            <color indexed="81"/>
            <rFont val="Tahoma"/>
            <family val="2"/>
          </rPr>
          <t>Windows User:</t>
        </r>
        <r>
          <rPr>
            <sz val="9"/>
            <color indexed="81"/>
            <rFont val="Tahoma"/>
            <family val="2"/>
          </rPr>
          <t xml:space="preserve">
Less 30% in Tuition fee for Oct/20.</t>
        </r>
      </text>
    </comment>
    <comment ref="V305" authorId="0">
      <text>
        <r>
          <rPr>
            <b/>
            <sz val="9"/>
            <color indexed="81"/>
            <rFont val="Tahoma"/>
            <family val="2"/>
          </rPr>
          <t>Windows User:</t>
        </r>
        <r>
          <rPr>
            <sz val="9"/>
            <color indexed="81"/>
            <rFont val="Tahoma"/>
            <family val="2"/>
          </rPr>
          <t xml:space="preserve">
Less 30% in Tuition fee for Oct/20.</t>
        </r>
      </text>
    </comment>
    <comment ref="X305" authorId="0">
      <text>
        <r>
          <rPr>
            <b/>
            <sz val="9"/>
            <color indexed="81"/>
            <rFont val="Tahoma"/>
            <family val="2"/>
          </rPr>
          <t>Windows User:</t>
        </r>
        <r>
          <rPr>
            <sz val="9"/>
            <color indexed="81"/>
            <rFont val="Tahoma"/>
            <family val="2"/>
          </rPr>
          <t xml:space="preserve">
Less 30% in Tuition fee for Oct/20.</t>
        </r>
      </text>
    </comment>
    <comment ref="Z305" authorId="0">
      <text>
        <r>
          <rPr>
            <b/>
            <sz val="9"/>
            <color indexed="81"/>
            <rFont val="Tahoma"/>
            <family val="2"/>
          </rPr>
          <t>Windows User:</t>
        </r>
        <r>
          <rPr>
            <sz val="9"/>
            <color indexed="81"/>
            <rFont val="Tahoma"/>
            <family val="2"/>
          </rPr>
          <t xml:space="preserve">
Less 30% in Tuition fee for Oct/20.</t>
        </r>
      </text>
    </comment>
    <comment ref="AA305" authorId="0">
      <text>
        <r>
          <rPr>
            <b/>
            <sz val="9"/>
            <color indexed="81"/>
            <rFont val="Tahoma"/>
            <family val="2"/>
          </rPr>
          <t>Windows User:</t>
        </r>
        <r>
          <rPr>
            <sz val="9"/>
            <color indexed="81"/>
            <rFont val="Tahoma"/>
            <family val="2"/>
          </rPr>
          <t xml:space="preserve">
30/01/21
5474</t>
        </r>
      </text>
    </comment>
    <comment ref="AB305" authorId="0">
      <text>
        <r>
          <rPr>
            <b/>
            <sz val="9"/>
            <color indexed="81"/>
            <rFont val="Tahoma"/>
            <family val="2"/>
          </rPr>
          <t>Windows User:</t>
        </r>
        <r>
          <rPr>
            <sz val="9"/>
            <color indexed="81"/>
            <rFont val="Tahoma"/>
            <family val="2"/>
          </rPr>
          <t xml:space="preserve">
Less 30% in Tuition fee for Oct/20.</t>
        </r>
      </text>
    </comment>
    <comment ref="AD305" authorId="0">
      <text>
        <r>
          <rPr>
            <b/>
            <sz val="9"/>
            <color indexed="81"/>
            <rFont val="Tahoma"/>
            <family val="2"/>
          </rPr>
          <t>Windows User:</t>
        </r>
        <r>
          <rPr>
            <sz val="9"/>
            <color indexed="81"/>
            <rFont val="Tahoma"/>
            <family val="2"/>
          </rPr>
          <t xml:space="preserve">
Less 30% in Tuition fee for Oct/20.</t>
        </r>
      </text>
    </comment>
    <comment ref="AF305" authorId="0">
      <text>
        <r>
          <rPr>
            <b/>
            <sz val="9"/>
            <color indexed="81"/>
            <rFont val="Tahoma"/>
            <family val="2"/>
          </rPr>
          <t>Windows User:</t>
        </r>
        <r>
          <rPr>
            <sz val="9"/>
            <color indexed="81"/>
            <rFont val="Tahoma"/>
            <family val="2"/>
          </rPr>
          <t xml:space="preserve">
Less 30% in Tuition fee for Oct/20.</t>
        </r>
      </text>
    </comment>
    <comment ref="AH305" authorId="0">
      <text>
        <r>
          <rPr>
            <b/>
            <sz val="9"/>
            <color indexed="81"/>
            <rFont val="Tahoma"/>
            <family val="2"/>
          </rPr>
          <t>Windows User:</t>
        </r>
        <r>
          <rPr>
            <sz val="9"/>
            <color indexed="81"/>
            <rFont val="Tahoma"/>
            <family val="2"/>
          </rPr>
          <t xml:space="preserve">
Less 30% in Tuition fee for Oct/20.</t>
        </r>
      </text>
    </comment>
    <comment ref="AJ305" authorId="0">
      <text>
        <r>
          <rPr>
            <b/>
            <sz val="9"/>
            <color indexed="81"/>
            <rFont val="Tahoma"/>
            <family val="2"/>
          </rPr>
          <t>Windows User:</t>
        </r>
        <r>
          <rPr>
            <sz val="9"/>
            <color indexed="81"/>
            <rFont val="Tahoma"/>
            <family val="2"/>
          </rPr>
          <t xml:space="preserve">
Less 30% in Tuition fee for Oct/20.</t>
        </r>
      </text>
    </comment>
  </commentList>
</comments>
</file>

<file path=xl/comments3.xml><?xml version="1.0" encoding="utf-8"?>
<comments xmlns="http://schemas.openxmlformats.org/spreadsheetml/2006/main">
  <authors>
    <author>Windows User</author>
  </authors>
  <commentList>
    <comment ref="K4" authorId="0">
      <text>
        <r>
          <rPr>
            <b/>
            <sz val="9"/>
            <color indexed="81"/>
            <rFont val="Tahoma"/>
            <family val="2"/>
          </rPr>
          <t>Windows User:</t>
        </r>
        <r>
          <rPr>
            <sz val="9"/>
            <color indexed="81"/>
            <rFont val="Tahoma"/>
            <family val="2"/>
          </rPr>
          <t xml:space="preserve">
16/08/2020
9,000/-</t>
        </r>
      </text>
    </comment>
    <comment ref="M4" authorId="0">
      <text>
        <r>
          <rPr>
            <b/>
            <sz val="9"/>
            <color indexed="81"/>
            <rFont val="Tahoma"/>
            <family val="2"/>
          </rPr>
          <t>Windows User:</t>
        </r>
        <r>
          <rPr>
            <sz val="9"/>
            <color indexed="81"/>
            <rFont val="Tahoma"/>
            <family val="2"/>
          </rPr>
          <t xml:space="preserve">
16/08/2020
9,000/-</t>
        </r>
      </text>
    </comment>
    <comment ref="O4" authorId="0">
      <text>
        <r>
          <rPr>
            <b/>
            <sz val="9"/>
            <color indexed="81"/>
            <rFont val="Tahoma"/>
            <family val="2"/>
          </rPr>
          <t>Windows User:</t>
        </r>
        <r>
          <rPr>
            <sz val="9"/>
            <color indexed="81"/>
            <rFont val="Tahoma"/>
            <family val="2"/>
          </rPr>
          <t xml:space="preserve">
16/08/2020
9,000/-</t>
        </r>
      </text>
    </comment>
    <comment ref="Q4" authorId="0">
      <text>
        <r>
          <rPr>
            <b/>
            <sz val="9"/>
            <color indexed="81"/>
            <rFont val="Tahoma"/>
            <family val="2"/>
          </rPr>
          <t>Windows User:</t>
        </r>
        <r>
          <rPr>
            <sz val="9"/>
            <color indexed="81"/>
            <rFont val="Tahoma"/>
            <family val="2"/>
          </rPr>
          <t xml:space="preserve">
16/08/2020
9,000/-
07/10/20
8950
O/fee=6500
Paid to Oct/20</t>
        </r>
      </text>
    </comment>
    <comment ref="W4" authorId="0">
      <text>
        <r>
          <rPr>
            <b/>
            <sz val="9"/>
            <color indexed="81"/>
            <rFont val="Tahoma"/>
            <family val="2"/>
          </rPr>
          <t>Windows User:</t>
        </r>
        <r>
          <rPr>
            <sz val="9"/>
            <color indexed="81"/>
            <rFont val="Tahoma"/>
            <family val="2"/>
          </rPr>
          <t xml:space="preserve">
07/10/20
8950
11,120/-
O/fee=6,500
Oct=4,620/-</t>
        </r>
      </text>
    </comment>
    <comment ref="Y4" authorId="0">
      <text>
        <r>
          <rPr>
            <b/>
            <sz val="9"/>
            <color indexed="81"/>
            <rFont val="Tahoma"/>
            <family val="2"/>
          </rPr>
          <t>Windows User:</t>
        </r>
        <r>
          <rPr>
            <sz val="9"/>
            <color indexed="81"/>
            <rFont val="Tahoma"/>
            <family val="2"/>
          </rPr>
          <t xml:space="preserve">
09/11/2020
by bkash
C=4620
H=2130
T=6750</t>
        </r>
      </text>
    </comment>
    <comment ref="AA4" authorId="0">
      <text>
        <r>
          <rPr>
            <b/>
            <sz val="9"/>
            <color indexed="81"/>
            <rFont val="Tahoma"/>
            <family val="2"/>
          </rPr>
          <t>Windows User:</t>
        </r>
        <r>
          <rPr>
            <sz val="9"/>
            <color indexed="81"/>
            <rFont val="Tahoma"/>
            <family val="2"/>
          </rPr>
          <t xml:space="preserve">
25/01/21
8951
Dec + Janu/21
Paid in Janu/21</t>
        </r>
      </text>
    </comment>
    <comment ref="AC4" authorId="0">
      <text>
        <r>
          <rPr>
            <b/>
            <sz val="9"/>
            <color indexed="81"/>
            <rFont val="Tahoma"/>
            <family val="2"/>
          </rPr>
          <t>Windows User:</t>
        </r>
        <r>
          <rPr>
            <sz val="9"/>
            <color indexed="81"/>
            <rFont val="Tahoma"/>
            <family val="2"/>
          </rPr>
          <t xml:space="preserve">
25/01/21
8951
Dec + Janu/21
Paid in Janu/21</t>
        </r>
      </text>
    </comment>
    <comment ref="G5" authorId="0">
      <text>
        <r>
          <rPr>
            <b/>
            <sz val="9"/>
            <color indexed="81"/>
            <rFont val="Tahoma"/>
            <family val="2"/>
          </rPr>
          <t>Windows User:</t>
        </r>
        <r>
          <rPr>
            <sz val="9"/>
            <color indexed="81"/>
            <rFont val="Tahoma"/>
            <family val="2"/>
          </rPr>
          <t xml:space="preserve">
Less-1,000/-</t>
        </r>
      </text>
    </comment>
    <comment ref="K5" authorId="0">
      <text>
        <r>
          <rPr>
            <b/>
            <sz val="9"/>
            <color indexed="81"/>
            <rFont val="Tahoma"/>
            <family val="2"/>
          </rPr>
          <t>Windows User:</t>
        </r>
        <r>
          <rPr>
            <sz val="9"/>
            <color indexed="81"/>
            <rFont val="Tahoma"/>
            <family val="2"/>
          </rPr>
          <t xml:space="preserve">
16/08/2020
9,000/-</t>
        </r>
      </text>
    </comment>
    <comment ref="M5" authorId="0">
      <text>
        <r>
          <rPr>
            <b/>
            <sz val="9"/>
            <color indexed="81"/>
            <rFont val="Tahoma"/>
            <family val="2"/>
          </rPr>
          <t>Windows User:</t>
        </r>
        <r>
          <rPr>
            <sz val="9"/>
            <color indexed="81"/>
            <rFont val="Tahoma"/>
            <family val="2"/>
          </rPr>
          <t xml:space="preserve">
16/08/2020
9,000/-</t>
        </r>
      </text>
    </comment>
    <comment ref="O5" authorId="0">
      <text>
        <r>
          <rPr>
            <b/>
            <sz val="9"/>
            <color indexed="81"/>
            <rFont val="Tahoma"/>
            <family val="2"/>
          </rPr>
          <t>Windows User:</t>
        </r>
        <r>
          <rPr>
            <sz val="9"/>
            <color indexed="81"/>
            <rFont val="Tahoma"/>
            <family val="2"/>
          </rPr>
          <t xml:space="preserve">
16/08/2020
9,000/-</t>
        </r>
      </text>
    </comment>
    <comment ref="Q5" authorId="0">
      <text>
        <r>
          <rPr>
            <b/>
            <sz val="9"/>
            <color indexed="81"/>
            <rFont val="Tahoma"/>
            <family val="2"/>
          </rPr>
          <t>Windows User:</t>
        </r>
        <r>
          <rPr>
            <sz val="9"/>
            <color indexed="81"/>
            <rFont val="Tahoma"/>
            <family val="2"/>
          </rPr>
          <t xml:space="preserve">
16/08/2020
9,000/-
07/10/20
8902
6,500/-
Paid to Oct/20</t>
        </r>
      </text>
    </comment>
    <comment ref="W5" authorId="0">
      <text>
        <r>
          <rPr>
            <b/>
            <sz val="9"/>
            <color indexed="81"/>
            <rFont val="Tahoma"/>
            <family val="2"/>
          </rPr>
          <t>Windows User:</t>
        </r>
        <r>
          <rPr>
            <sz val="9"/>
            <color indexed="81"/>
            <rFont val="Tahoma"/>
            <family val="2"/>
          </rPr>
          <t xml:space="preserve">
07/10/20
8902
O/fee-6500
Oct=3420
Nov=700</t>
        </r>
      </text>
    </comment>
    <comment ref="Y5" authorId="0">
      <text>
        <r>
          <rPr>
            <b/>
            <sz val="9"/>
            <color indexed="81"/>
            <rFont val="Tahoma"/>
            <family val="2"/>
          </rPr>
          <t>Windows User:</t>
        </r>
        <r>
          <rPr>
            <sz val="9"/>
            <color indexed="81"/>
            <rFont val="Tahoma"/>
            <family val="2"/>
          </rPr>
          <t xml:space="preserve">
07/11/2020
8903
</t>
        </r>
      </text>
    </comment>
    <comment ref="AA5" authorId="0">
      <text>
        <r>
          <rPr>
            <b/>
            <sz val="9"/>
            <color indexed="81"/>
            <rFont val="Tahoma"/>
            <family val="2"/>
          </rPr>
          <t>Windows User:</t>
        </r>
        <r>
          <rPr>
            <sz val="9"/>
            <color indexed="81"/>
            <rFont val="Tahoma"/>
            <family val="2"/>
          </rPr>
          <t xml:space="preserve">
05/12/2020
8904
24/12/2020
8905
January/20
Paid in Dec/20</t>
        </r>
      </text>
    </comment>
    <comment ref="AC5" authorId="0">
      <text>
        <r>
          <rPr>
            <b/>
            <sz val="9"/>
            <color indexed="81"/>
            <rFont val="Tahoma"/>
            <family val="2"/>
          </rPr>
          <t>Windows User:</t>
        </r>
        <r>
          <rPr>
            <sz val="9"/>
            <color indexed="81"/>
            <rFont val="Tahoma"/>
            <family val="2"/>
          </rPr>
          <t xml:space="preserve">
24/12/2020
8905
January/20
Paid in Dec/20
25/01/21
8906
Feb/21
Paid in Janu/21</t>
        </r>
      </text>
    </comment>
    <comment ref="AE5" authorId="0">
      <text>
        <r>
          <rPr>
            <b/>
            <sz val="9"/>
            <color indexed="81"/>
            <rFont val="Tahoma"/>
            <family val="2"/>
          </rPr>
          <t>Windows User:</t>
        </r>
        <r>
          <rPr>
            <sz val="9"/>
            <color indexed="81"/>
            <rFont val="Tahoma"/>
            <family val="2"/>
          </rPr>
          <t xml:space="preserve">
24/12/2020
8905
January/20
Paid in Dec/20
25/01/21
8906
Feb/21
Paid in Janu/21</t>
        </r>
      </text>
    </comment>
    <comment ref="AG5" authorId="0">
      <text>
        <r>
          <rPr>
            <b/>
            <sz val="9"/>
            <color indexed="81"/>
            <rFont val="Tahoma"/>
            <family val="2"/>
          </rPr>
          <t>Windows User:</t>
        </r>
        <r>
          <rPr>
            <sz val="9"/>
            <color indexed="81"/>
            <rFont val="Tahoma"/>
            <family val="2"/>
          </rPr>
          <t xml:space="preserve">
09/03/21
8907</t>
        </r>
      </text>
    </comment>
    <comment ref="AI5" authorId="0">
      <text>
        <r>
          <rPr>
            <b/>
            <sz val="9"/>
            <color indexed="81"/>
            <rFont val="Tahoma"/>
            <family val="2"/>
          </rPr>
          <t>Windows User:</t>
        </r>
        <r>
          <rPr>
            <sz val="9"/>
            <color indexed="81"/>
            <rFont val="Tahoma"/>
            <family val="2"/>
          </rPr>
          <t xml:space="preserve">
04/04/2021
8908
April/21</t>
        </r>
      </text>
    </comment>
    <comment ref="AK5" authorId="0">
      <text>
        <r>
          <rPr>
            <b/>
            <sz val="9"/>
            <color indexed="81"/>
            <rFont val="Tahoma"/>
            <family val="2"/>
          </rPr>
          <t>Windows User:</t>
        </r>
        <r>
          <rPr>
            <sz val="9"/>
            <color indexed="81"/>
            <rFont val="Tahoma"/>
            <family val="2"/>
          </rPr>
          <t xml:space="preserve">
06/05/21
8909</t>
        </r>
      </text>
    </comment>
    <comment ref="AM5" authorId="0">
      <text>
        <r>
          <rPr>
            <b/>
            <sz val="9"/>
            <color indexed="81"/>
            <rFont val="Tahoma"/>
            <family val="2"/>
          </rPr>
          <t>Windows User:</t>
        </r>
        <r>
          <rPr>
            <sz val="9"/>
            <color indexed="81"/>
            <rFont val="Tahoma"/>
            <family val="2"/>
          </rPr>
          <t xml:space="preserve">
05/06/21
8910</t>
        </r>
      </text>
    </comment>
    <comment ref="K6" authorId="0">
      <text>
        <r>
          <rPr>
            <b/>
            <sz val="9"/>
            <color indexed="81"/>
            <rFont val="Tahoma"/>
            <family val="2"/>
          </rPr>
          <t>Windows User:</t>
        </r>
        <r>
          <rPr>
            <sz val="9"/>
            <color indexed="81"/>
            <rFont val="Tahoma"/>
            <family val="2"/>
          </rPr>
          <t xml:space="preserve">
16/08/2020
9,000/-</t>
        </r>
      </text>
    </comment>
    <comment ref="M6" authorId="0">
      <text>
        <r>
          <rPr>
            <b/>
            <sz val="9"/>
            <color indexed="81"/>
            <rFont val="Tahoma"/>
            <family val="2"/>
          </rPr>
          <t>Windows User:</t>
        </r>
        <r>
          <rPr>
            <sz val="9"/>
            <color indexed="81"/>
            <rFont val="Tahoma"/>
            <family val="2"/>
          </rPr>
          <t xml:space="preserve">
16/08/2020
9,000/-</t>
        </r>
      </text>
    </comment>
    <comment ref="O6" authorId="0">
      <text>
        <r>
          <rPr>
            <b/>
            <sz val="9"/>
            <color indexed="81"/>
            <rFont val="Tahoma"/>
            <family val="2"/>
          </rPr>
          <t>Windows User:</t>
        </r>
        <r>
          <rPr>
            <sz val="9"/>
            <color indexed="81"/>
            <rFont val="Tahoma"/>
            <family val="2"/>
          </rPr>
          <t xml:space="preserve">
16/08/2020
9,000/-</t>
        </r>
      </text>
    </comment>
    <comment ref="Q6" authorId="0">
      <text>
        <r>
          <rPr>
            <b/>
            <sz val="9"/>
            <color indexed="81"/>
            <rFont val="Tahoma"/>
            <family val="2"/>
          </rPr>
          <t>Windows User:</t>
        </r>
        <r>
          <rPr>
            <sz val="9"/>
            <color indexed="81"/>
            <rFont val="Tahoma"/>
            <family val="2"/>
          </rPr>
          <t xml:space="preserve">
16/08/2020
9,000/-
08/10/20
8878
O/fee6500
paid to  Oct/20</t>
        </r>
      </text>
    </comment>
    <comment ref="W6" authorId="0">
      <text>
        <r>
          <rPr>
            <b/>
            <sz val="9"/>
            <color indexed="81"/>
            <rFont val="Tahoma"/>
            <family val="2"/>
          </rPr>
          <t>Windows User:</t>
        </r>
        <r>
          <rPr>
            <sz val="9"/>
            <color indexed="81"/>
            <rFont val="Tahoma"/>
            <family val="2"/>
          </rPr>
          <t xml:space="preserve">
08/10/20
8878
O/fee=6500
Oct=4620</t>
        </r>
      </text>
    </comment>
    <comment ref="Y6" authorId="0">
      <text>
        <r>
          <rPr>
            <b/>
            <sz val="9"/>
            <color indexed="81"/>
            <rFont val="Tahoma"/>
            <family val="2"/>
          </rPr>
          <t>Windows User:</t>
        </r>
        <r>
          <rPr>
            <sz val="9"/>
            <color indexed="81"/>
            <rFont val="Tahoma"/>
            <family val="2"/>
          </rPr>
          <t xml:space="preserve">
04/11/2020
8879
</t>
        </r>
      </text>
    </comment>
    <comment ref="AA6" authorId="0">
      <text>
        <r>
          <rPr>
            <b/>
            <sz val="9"/>
            <color indexed="81"/>
            <rFont val="Tahoma"/>
            <family val="2"/>
          </rPr>
          <t>Windows User:</t>
        </r>
        <r>
          <rPr>
            <sz val="9"/>
            <color indexed="81"/>
            <rFont val="Tahoma"/>
            <family val="2"/>
          </rPr>
          <t xml:space="preserve">
05/12/2020
8880
</t>
        </r>
      </text>
    </comment>
    <comment ref="AC6" authorId="0">
      <text>
        <r>
          <rPr>
            <b/>
            <sz val="9"/>
            <color indexed="81"/>
            <rFont val="Tahoma"/>
            <family val="2"/>
          </rPr>
          <t>Windows User:</t>
        </r>
        <r>
          <rPr>
            <sz val="9"/>
            <color indexed="81"/>
            <rFont val="Tahoma"/>
            <family val="2"/>
          </rPr>
          <t xml:space="preserve">
02/01/2021
8881
</t>
        </r>
      </text>
    </comment>
    <comment ref="AE6" authorId="0">
      <text>
        <r>
          <rPr>
            <b/>
            <sz val="9"/>
            <color indexed="81"/>
            <rFont val="Tahoma"/>
            <family val="2"/>
          </rPr>
          <t>Windows User:</t>
        </r>
        <r>
          <rPr>
            <sz val="9"/>
            <color indexed="81"/>
            <rFont val="Tahoma"/>
            <family val="2"/>
          </rPr>
          <t xml:space="preserve">
06/02/21
8882
</t>
        </r>
      </text>
    </comment>
    <comment ref="AG6" authorId="0">
      <text>
        <r>
          <rPr>
            <b/>
            <sz val="9"/>
            <color indexed="81"/>
            <rFont val="Tahoma"/>
            <family val="2"/>
          </rPr>
          <t>Windows User:</t>
        </r>
        <r>
          <rPr>
            <sz val="9"/>
            <color indexed="81"/>
            <rFont val="Tahoma"/>
            <family val="2"/>
          </rPr>
          <t xml:space="preserve">
06/03/21
8883</t>
        </r>
      </text>
    </comment>
    <comment ref="AI6" authorId="0">
      <text>
        <r>
          <rPr>
            <b/>
            <sz val="9"/>
            <color indexed="81"/>
            <rFont val="Tahoma"/>
            <family val="2"/>
          </rPr>
          <t>Windows User:</t>
        </r>
        <r>
          <rPr>
            <sz val="9"/>
            <color indexed="81"/>
            <rFont val="Tahoma"/>
            <family val="2"/>
          </rPr>
          <t xml:space="preserve">
03/04/2021
8884
</t>
        </r>
      </text>
    </comment>
    <comment ref="AK6" authorId="0">
      <text>
        <r>
          <rPr>
            <b/>
            <sz val="9"/>
            <color indexed="81"/>
            <rFont val="Tahoma"/>
            <family val="2"/>
          </rPr>
          <t>Windows User:</t>
        </r>
        <r>
          <rPr>
            <sz val="9"/>
            <color indexed="81"/>
            <rFont val="Tahoma"/>
            <family val="2"/>
          </rPr>
          <t xml:space="preserve">
04/05/21
8885
</t>
        </r>
      </text>
    </comment>
    <comment ref="CM6" authorId="0">
      <text>
        <r>
          <rPr>
            <b/>
            <sz val="9"/>
            <color indexed="81"/>
            <rFont val="Tahoma"/>
            <family val="2"/>
          </rPr>
          <t>Windows User:</t>
        </r>
        <r>
          <rPr>
            <sz val="9"/>
            <color indexed="81"/>
            <rFont val="Tahoma"/>
            <family val="2"/>
          </rPr>
          <t xml:space="preserve">
03/06/21
8886
</t>
        </r>
      </text>
    </comment>
    <comment ref="G7" authorId="0">
      <text>
        <r>
          <rPr>
            <b/>
            <sz val="9"/>
            <color indexed="81"/>
            <rFont val="Tahoma"/>
            <family val="2"/>
          </rPr>
          <t>Windows User:</t>
        </r>
        <r>
          <rPr>
            <sz val="9"/>
            <color indexed="81"/>
            <rFont val="Tahoma"/>
            <family val="2"/>
          </rPr>
          <t xml:space="preserve">
Less-2,000/-</t>
        </r>
      </text>
    </comment>
    <comment ref="K7" authorId="0">
      <text>
        <r>
          <rPr>
            <b/>
            <sz val="9"/>
            <color indexed="81"/>
            <rFont val="Tahoma"/>
            <family val="2"/>
          </rPr>
          <t>Windows User:</t>
        </r>
        <r>
          <rPr>
            <sz val="9"/>
            <color indexed="81"/>
            <rFont val="Tahoma"/>
            <family val="2"/>
          </rPr>
          <t xml:space="preserve">
16/08/2020
9,000/-</t>
        </r>
      </text>
    </comment>
    <comment ref="M7" authorId="0">
      <text>
        <r>
          <rPr>
            <b/>
            <sz val="9"/>
            <color indexed="81"/>
            <rFont val="Tahoma"/>
            <family val="2"/>
          </rPr>
          <t>Windows User:</t>
        </r>
        <r>
          <rPr>
            <sz val="9"/>
            <color indexed="81"/>
            <rFont val="Tahoma"/>
            <family val="2"/>
          </rPr>
          <t xml:space="preserve">
16/08/2020
9,000/-</t>
        </r>
      </text>
    </comment>
    <comment ref="O7" authorId="0">
      <text>
        <r>
          <rPr>
            <b/>
            <sz val="9"/>
            <color indexed="81"/>
            <rFont val="Tahoma"/>
            <family val="2"/>
          </rPr>
          <t>Windows User:</t>
        </r>
        <r>
          <rPr>
            <sz val="9"/>
            <color indexed="81"/>
            <rFont val="Tahoma"/>
            <family val="2"/>
          </rPr>
          <t xml:space="preserve">
16/08/2020
9,000/-</t>
        </r>
      </text>
    </comment>
    <comment ref="Q7" authorId="0">
      <text>
        <r>
          <rPr>
            <b/>
            <sz val="9"/>
            <color indexed="81"/>
            <rFont val="Tahoma"/>
            <family val="2"/>
          </rPr>
          <t>Windows User:</t>
        </r>
        <r>
          <rPr>
            <sz val="9"/>
            <color indexed="81"/>
            <rFont val="Tahoma"/>
            <family val="2"/>
          </rPr>
          <t xml:space="preserve">
16/08/2020
9,000/-</t>
        </r>
      </text>
    </comment>
    <comment ref="W7" authorId="0">
      <text>
        <r>
          <rPr>
            <b/>
            <sz val="9"/>
            <color indexed="81"/>
            <rFont val="Tahoma"/>
            <family val="2"/>
          </rPr>
          <t>Windows User:</t>
        </r>
        <r>
          <rPr>
            <sz val="9"/>
            <color indexed="81"/>
            <rFont val="Tahoma"/>
            <family val="2"/>
          </rPr>
          <t xml:space="preserve">
10/10/20
6210 
Oct/20</t>
        </r>
      </text>
    </comment>
    <comment ref="Y7" authorId="0">
      <text>
        <r>
          <rPr>
            <b/>
            <sz val="9"/>
            <color indexed="81"/>
            <rFont val="Tahoma"/>
            <family val="2"/>
          </rPr>
          <t>Windows User:</t>
        </r>
        <r>
          <rPr>
            <sz val="9"/>
            <color indexed="81"/>
            <rFont val="Tahoma"/>
            <family val="2"/>
          </rPr>
          <t xml:space="preserve">
26/01/21
Nov/20
Paid in Dec/21</t>
        </r>
      </text>
    </comment>
    <comment ref="AC7" authorId="0">
      <text>
        <r>
          <rPr>
            <b/>
            <sz val="9"/>
            <color indexed="81"/>
            <rFont val="Tahoma"/>
            <family val="2"/>
          </rPr>
          <t>Windows User:</t>
        </r>
        <r>
          <rPr>
            <sz val="9"/>
            <color indexed="81"/>
            <rFont val="Tahoma"/>
            <family val="2"/>
          </rPr>
          <t xml:space="preserve">
26/01/21
Nov/20
Paid in Dec/21</t>
        </r>
      </text>
    </comment>
    <comment ref="AM7" authorId="0">
      <text>
        <r>
          <rPr>
            <b/>
            <sz val="9"/>
            <color indexed="81"/>
            <rFont val="Tahoma"/>
            <family val="2"/>
          </rPr>
          <t>Windows User:</t>
        </r>
        <r>
          <rPr>
            <sz val="9"/>
            <color indexed="81"/>
            <rFont val="Tahoma"/>
            <family val="2"/>
          </rPr>
          <t xml:space="preserve">
05/06/21
6312
O/fee=6500</t>
        </r>
      </text>
    </comment>
    <comment ref="G8" authorId="0">
      <text>
        <r>
          <rPr>
            <b/>
            <sz val="9"/>
            <color indexed="81"/>
            <rFont val="Tahoma"/>
            <family val="2"/>
          </rPr>
          <t>Windows User:</t>
        </r>
        <r>
          <rPr>
            <sz val="9"/>
            <color indexed="81"/>
            <rFont val="Tahoma"/>
            <family val="2"/>
          </rPr>
          <t xml:space="preserve">
Less-6,600/-</t>
        </r>
      </text>
    </comment>
    <comment ref="J8" authorId="0">
      <text>
        <r>
          <rPr>
            <b/>
            <sz val="9"/>
            <color indexed="81"/>
            <rFont val="Tahoma"/>
            <family val="2"/>
          </rPr>
          <t>Windows User:</t>
        </r>
        <r>
          <rPr>
            <sz val="9"/>
            <color indexed="81"/>
            <rFont val="Tahoma"/>
            <family val="2"/>
          </rPr>
          <t xml:space="preserve">
Only for pay=2,000/-
</t>
        </r>
      </text>
    </comment>
    <comment ref="K8" authorId="0">
      <text>
        <r>
          <rPr>
            <b/>
            <sz val="9"/>
            <color indexed="81"/>
            <rFont val="Tahoma"/>
            <family val="2"/>
          </rPr>
          <t>Windows User:</t>
        </r>
        <r>
          <rPr>
            <sz val="9"/>
            <color indexed="81"/>
            <rFont val="Tahoma"/>
            <family val="2"/>
          </rPr>
          <t xml:space="preserve">
16/08/2020
2.000/-</t>
        </r>
      </text>
    </comment>
    <comment ref="M8" authorId="0">
      <text>
        <r>
          <rPr>
            <b/>
            <sz val="9"/>
            <color indexed="81"/>
            <rFont val="Tahoma"/>
            <family val="2"/>
          </rPr>
          <t>Windows User:</t>
        </r>
        <r>
          <rPr>
            <sz val="9"/>
            <color indexed="81"/>
            <rFont val="Tahoma"/>
            <family val="2"/>
          </rPr>
          <t xml:space="preserve">
16/08/2020
2.000/-</t>
        </r>
      </text>
    </comment>
    <comment ref="N8" authorId="0">
      <text>
        <r>
          <rPr>
            <b/>
            <sz val="9"/>
            <color indexed="81"/>
            <rFont val="Tahoma"/>
            <family val="2"/>
          </rPr>
          <t>Windows User:</t>
        </r>
        <r>
          <rPr>
            <sz val="9"/>
            <color indexed="81"/>
            <rFont val="Tahoma"/>
            <family val="2"/>
          </rPr>
          <t xml:space="preserve">
Less-S/c</t>
        </r>
      </text>
    </comment>
    <comment ref="P8" authorId="0">
      <text>
        <r>
          <rPr>
            <b/>
            <sz val="9"/>
            <color indexed="81"/>
            <rFont val="Tahoma"/>
            <family val="2"/>
          </rPr>
          <t>Windows User:</t>
        </r>
        <r>
          <rPr>
            <sz val="9"/>
            <color indexed="81"/>
            <rFont val="Tahoma"/>
            <family val="2"/>
          </rPr>
          <t xml:space="preserve">
Less-O/Fee</t>
        </r>
      </text>
    </comment>
    <comment ref="G9" authorId="0">
      <text>
        <r>
          <rPr>
            <b/>
            <sz val="9"/>
            <color indexed="81"/>
            <rFont val="Tahoma"/>
            <family val="2"/>
          </rPr>
          <t>Windows User:</t>
        </r>
        <r>
          <rPr>
            <sz val="9"/>
            <color indexed="81"/>
            <rFont val="Tahoma"/>
            <family val="2"/>
          </rPr>
          <t xml:space="preserve">
Less-4,000/-</t>
        </r>
      </text>
    </comment>
    <comment ref="K9" authorId="0">
      <text>
        <r>
          <rPr>
            <b/>
            <sz val="9"/>
            <color indexed="81"/>
            <rFont val="Tahoma"/>
            <family val="2"/>
          </rPr>
          <t>Windows User:</t>
        </r>
        <r>
          <rPr>
            <sz val="9"/>
            <color indexed="81"/>
            <rFont val="Tahoma"/>
            <family val="2"/>
          </rPr>
          <t xml:space="preserve">
16/08/2020
9,000/-</t>
        </r>
      </text>
    </comment>
    <comment ref="M9" authorId="0">
      <text>
        <r>
          <rPr>
            <b/>
            <sz val="9"/>
            <color indexed="81"/>
            <rFont val="Tahoma"/>
            <family val="2"/>
          </rPr>
          <t>Windows User:</t>
        </r>
        <r>
          <rPr>
            <sz val="9"/>
            <color indexed="81"/>
            <rFont val="Tahoma"/>
            <family val="2"/>
          </rPr>
          <t xml:space="preserve">
16/08/2020
9,000/-</t>
        </r>
      </text>
    </comment>
    <comment ref="O9" authorId="0">
      <text>
        <r>
          <rPr>
            <b/>
            <sz val="9"/>
            <color indexed="81"/>
            <rFont val="Tahoma"/>
            <family val="2"/>
          </rPr>
          <t>Windows User:</t>
        </r>
        <r>
          <rPr>
            <sz val="9"/>
            <color indexed="81"/>
            <rFont val="Tahoma"/>
            <family val="2"/>
          </rPr>
          <t xml:space="preserve">
16/08/2020
9,000/-</t>
        </r>
      </text>
    </comment>
    <comment ref="Q9" authorId="0">
      <text>
        <r>
          <rPr>
            <b/>
            <sz val="9"/>
            <color indexed="81"/>
            <rFont val="Tahoma"/>
            <family val="2"/>
          </rPr>
          <t>Windows User:</t>
        </r>
        <r>
          <rPr>
            <sz val="9"/>
            <color indexed="81"/>
            <rFont val="Tahoma"/>
            <family val="2"/>
          </rPr>
          <t xml:space="preserve">
16/08/2020
9,000/-
27/01/2021
By bkash
C-7040
H=0
Janu/21
</t>
        </r>
        <r>
          <rPr>
            <sz val="9"/>
            <color indexed="10"/>
            <rFont val="Tahoma"/>
            <family val="2"/>
          </rPr>
          <t>O/fee= 6500</t>
        </r>
        <r>
          <rPr>
            <sz val="9"/>
            <color indexed="81"/>
            <rFont val="Tahoma"/>
            <family val="2"/>
          </rPr>
          <t xml:space="preserve">
Janu-540</t>
        </r>
      </text>
    </comment>
    <comment ref="W9" authorId="0">
      <text>
        <r>
          <rPr>
            <b/>
            <sz val="9"/>
            <color indexed="81"/>
            <rFont val="Tahoma"/>
            <family val="2"/>
          </rPr>
          <t>Windows User:</t>
        </r>
        <r>
          <rPr>
            <sz val="9"/>
            <color indexed="81"/>
            <rFont val="Tahoma"/>
            <family val="2"/>
          </rPr>
          <t xml:space="preserve">
08/10/2020
By bkash 
1,820/-
Oct/2020</t>
        </r>
      </text>
    </comment>
    <comment ref="Y9" authorId="0">
      <text>
        <r>
          <rPr>
            <b/>
            <sz val="9"/>
            <color indexed="81"/>
            <rFont val="Tahoma"/>
            <family val="2"/>
          </rPr>
          <t>Windows User:</t>
        </r>
        <r>
          <rPr>
            <sz val="9"/>
            <color indexed="81"/>
            <rFont val="Tahoma"/>
            <family val="2"/>
          </rPr>
          <t xml:space="preserve">
14/11/2020
By bkash
C=1800
H=4320
T=6120</t>
        </r>
      </text>
    </comment>
    <comment ref="AA9" authorId="0">
      <text>
        <r>
          <rPr>
            <b/>
            <sz val="9"/>
            <color indexed="81"/>
            <rFont val="Tahoma"/>
            <family val="2"/>
          </rPr>
          <t>Windows User:</t>
        </r>
        <r>
          <rPr>
            <sz val="9"/>
            <color indexed="81"/>
            <rFont val="Tahoma"/>
            <family val="2"/>
          </rPr>
          <t xml:space="preserve">
20/12/2020
By bkash
C-1000
H=2160
T=3160</t>
        </r>
      </text>
    </comment>
    <comment ref="AC9" authorId="0">
      <text>
        <r>
          <rPr>
            <b/>
            <sz val="9"/>
            <color indexed="81"/>
            <rFont val="Tahoma"/>
            <family val="2"/>
          </rPr>
          <t>Windows User:</t>
        </r>
        <r>
          <rPr>
            <sz val="9"/>
            <color indexed="81"/>
            <rFont val="Tahoma"/>
            <family val="2"/>
          </rPr>
          <t xml:space="preserve">
23/01/2021
By bash
C=1000
H=2160
T=3160
Janu/21
27/01/2021
By bkash
C-7040
H=0
Janu/21
O/fee= 6500
Janu-540</t>
        </r>
      </text>
    </comment>
    <comment ref="AE9" authorId="0">
      <text>
        <r>
          <rPr>
            <b/>
            <sz val="9"/>
            <color indexed="81"/>
            <rFont val="Tahoma"/>
            <family val="2"/>
          </rPr>
          <t>Windows User:</t>
        </r>
        <r>
          <rPr>
            <sz val="9"/>
            <color indexed="81"/>
            <rFont val="Tahoma"/>
            <family val="2"/>
          </rPr>
          <t xml:space="preserve">
08/02/21
By bash
C=1540
H=2160
T=3700
Frb/21</t>
        </r>
      </text>
    </comment>
    <comment ref="AG9" authorId="0">
      <text>
        <r>
          <rPr>
            <b/>
            <sz val="9"/>
            <color indexed="81"/>
            <rFont val="Tahoma"/>
            <family val="2"/>
          </rPr>
          <t>Windows User:</t>
        </r>
        <r>
          <rPr>
            <sz val="9"/>
            <color indexed="81"/>
            <rFont val="Tahoma"/>
            <family val="2"/>
          </rPr>
          <t xml:space="preserve">
10/03/21
6195</t>
        </r>
      </text>
    </comment>
    <comment ref="AI9" authorId="0">
      <text>
        <r>
          <rPr>
            <b/>
            <sz val="9"/>
            <color indexed="81"/>
            <rFont val="Tahoma"/>
            <family val="2"/>
          </rPr>
          <t>Windows User:</t>
        </r>
        <r>
          <rPr>
            <sz val="9"/>
            <color indexed="81"/>
            <rFont val="Tahoma"/>
            <family val="2"/>
          </rPr>
          <t xml:space="preserve">
11/04/21
By bkash
C=1540
H=2160
T=3700</t>
        </r>
      </text>
    </comment>
    <comment ref="AK9" authorId="0">
      <text>
        <r>
          <rPr>
            <b/>
            <sz val="9"/>
            <color indexed="81"/>
            <rFont val="Tahoma"/>
            <family val="2"/>
          </rPr>
          <t>Windows User:</t>
        </r>
        <r>
          <rPr>
            <sz val="9"/>
            <color indexed="81"/>
            <rFont val="Tahoma"/>
            <family val="2"/>
          </rPr>
          <t xml:space="preserve">
09/05/21
By bkash
C=1540
H=2160
T=3700</t>
        </r>
      </text>
    </comment>
    <comment ref="K10" authorId="0">
      <text>
        <r>
          <rPr>
            <b/>
            <sz val="9"/>
            <color indexed="81"/>
            <rFont val="Tahoma"/>
            <family val="2"/>
          </rPr>
          <t>Windows User:</t>
        </r>
        <r>
          <rPr>
            <sz val="9"/>
            <color indexed="81"/>
            <rFont val="Tahoma"/>
            <family val="2"/>
          </rPr>
          <t xml:space="preserve">
16/08/2020
9,000/-</t>
        </r>
      </text>
    </comment>
    <comment ref="M10" authorId="0">
      <text>
        <r>
          <rPr>
            <b/>
            <sz val="9"/>
            <color indexed="81"/>
            <rFont val="Tahoma"/>
            <family val="2"/>
          </rPr>
          <t>Windows User:</t>
        </r>
        <r>
          <rPr>
            <sz val="9"/>
            <color indexed="81"/>
            <rFont val="Tahoma"/>
            <family val="2"/>
          </rPr>
          <t xml:space="preserve">
16/08/2020
9,000/-</t>
        </r>
      </text>
    </comment>
    <comment ref="O10" authorId="0">
      <text>
        <r>
          <rPr>
            <b/>
            <sz val="9"/>
            <color indexed="81"/>
            <rFont val="Tahoma"/>
            <family val="2"/>
          </rPr>
          <t>Windows User:</t>
        </r>
        <r>
          <rPr>
            <sz val="9"/>
            <color indexed="81"/>
            <rFont val="Tahoma"/>
            <family val="2"/>
          </rPr>
          <t xml:space="preserve">
16/08/2020
9,000/-</t>
        </r>
      </text>
    </comment>
    <comment ref="Q10" authorId="0">
      <text>
        <r>
          <rPr>
            <b/>
            <sz val="9"/>
            <color indexed="81"/>
            <rFont val="Tahoma"/>
            <family val="2"/>
          </rPr>
          <t>Windows User:</t>
        </r>
        <r>
          <rPr>
            <sz val="9"/>
            <color indexed="81"/>
            <rFont val="Tahoma"/>
            <family val="2"/>
          </rPr>
          <t xml:space="preserve">
16/08/2020
9,000/-
27/01/2021
By bkash
C=6500( O/fee)
H=0
Janu//21</t>
        </r>
      </text>
    </comment>
    <comment ref="W10" authorId="0">
      <text>
        <r>
          <rPr>
            <b/>
            <sz val="9"/>
            <color indexed="81"/>
            <rFont val="Tahoma"/>
            <family val="2"/>
          </rPr>
          <t>Windows User:</t>
        </r>
        <r>
          <rPr>
            <sz val="9"/>
            <color indexed="81"/>
            <rFont val="Tahoma"/>
            <family val="2"/>
          </rPr>
          <t xml:space="preserve">
08/10/2020
By bkash
C=4620/-
H=0
</t>
        </r>
      </text>
    </comment>
    <comment ref="Y10" authorId="0">
      <text>
        <r>
          <rPr>
            <b/>
            <sz val="9"/>
            <color indexed="81"/>
            <rFont val="Tahoma"/>
            <family val="2"/>
          </rPr>
          <t>Windows User:</t>
        </r>
        <r>
          <rPr>
            <sz val="9"/>
            <color indexed="81"/>
            <rFont val="Tahoma"/>
            <family val="2"/>
          </rPr>
          <t xml:space="preserve">
10/11/2020
By bkash
C=4620
H=4320
T=8940</t>
        </r>
      </text>
    </comment>
    <comment ref="AA10" authorId="0">
      <text>
        <r>
          <rPr>
            <b/>
            <sz val="9"/>
            <color indexed="81"/>
            <rFont val="Tahoma"/>
            <family val="2"/>
          </rPr>
          <t>Windows User:</t>
        </r>
        <r>
          <rPr>
            <sz val="9"/>
            <color indexed="81"/>
            <rFont val="Tahoma"/>
            <family val="2"/>
          </rPr>
          <t xml:space="preserve">
20/12/2020
By bkash
C=4620
H=2160
T=6780
</t>
        </r>
      </text>
    </comment>
    <comment ref="AC10" authorId="0">
      <text>
        <r>
          <rPr>
            <b/>
            <sz val="9"/>
            <color indexed="81"/>
            <rFont val="Tahoma"/>
            <family val="2"/>
          </rPr>
          <t>Windows User:</t>
        </r>
        <r>
          <rPr>
            <sz val="9"/>
            <color indexed="81"/>
            <rFont val="Tahoma"/>
            <family val="2"/>
          </rPr>
          <t xml:space="preserve">
19/01/2021
By bkash
C=4620
H=2160
T=6780
Janu/21
27/01/2021
By bkash
C=6500( O/fee)
H=0
Janu//21</t>
        </r>
      </text>
    </comment>
    <comment ref="AE10" authorId="0">
      <text>
        <r>
          <rPr>
            <b/>
            <sz val="9"/>
            <color indexed="81"/>
            <rFont val="Tahoma"/>
            <family val="2"/>
          </rPr>
          <t>Windows User:</t>
        </r>
        <r>
          <rPr>
            <sz val="9"/>
            <color indexed="81"/>
            <rFont val="Tahoma"/>
            <family val="2"/>
          </rPr>
          <t xml:space="preserve">
23/02/21
By bkash
C=4620
H=2160
T=6780
Feb/21</t>
        </r>
      </text>
    </comment>
    <comment ref="AG10" authorId="0">
      <text>
        <r>
          <rPr>
            <b/>
            <sz val="9"/>
            <color indexed="81"/>
            <rFont val="Tahoma"/>
            <family val="2"/>
          </rPr>
          <t>Windows User:</t>
        </r>
        <r>
          <rPr>
            <sz val="9"/>
            <color indexed="81"/>
            <rFont val="Tahoma"/>
            <family val="2"/>
          </rPr>
          <t xml:space="preserve">
13/03/21
6171
</t>
        </r>
      </text>
    </comment>
    <comment ref="AI10" authorId="0">
      <text>
        <r>
          <rPr>
            <b/>
            <sz val="9"/>
            <color indexed="81"/>
            <rFont val="Tahoma"/>
            <family val="2"/>
          </rPr>
          <t>Windows User:</t>
        </r>
        <r>
          <rPr>
            <sz val="9"/>
            <color indexed="81"/>
            <rFont val="Tahoma"/>
            <family val="2"/>
          </rPr>
          <t xml:space="preserve">
26/04/21
By bkash
C=4620
H=2160
T=6780
April/21</t>
        </r>
      </text>
    </comment>
    <comment ref="AK10" authorId="0">
      <text>
        <r>
          <rPr>
            <b/>
            <sz val="9"/>
            <color indexed="81"/>
            <rFont val="Tahoma"/>
            <family val="2"/>
          </rPr>
          <t>Windows User:</t>
        </r>
        <r>
          <rPr>
            <sz val="9"/>
            <color indexed="81"/>
            <rFont val="Tahoma"/>
            <family val="2"/>
          </rPr>
          <t xml:space="preserve">
24/05/21
By bkash
C=4620
H=2160
T=6780</t>
        </r>
      </text>
    </comment>
    <comment ref="AM10" authorId="0">
      <text>
        <r>
          <rPr>
            <b/>
            <sz val="9"/>
            <color indexed="81"/>
            <rFont val="Tahoma"/>
            <family val="2"/>
          </rPr>
          <t>Windows User:</t>
        </r>
        <r>
          <rPr>
            <sz val="9"/>
            <color indexed="81"/>
            <rFont val="Tahoma"/>
            <family val="2"/>
          </rPr>
          <t xml:space="preserve">
02/06/21
6173
</t>
        </r>
      </text>
    </comment>
    <comment ref="G11" authorId="0">
      <text>
        <r>
          <rPr>
            <b/>
            <sz val="9"/>
            <color indexed="81"/>
            <rFont val="Tahoma"/>
            <family val="2"/>
          </rPr>
          <t>Windows User:</t>
        </r>
        <r>
          <rPr>
            <sz val="9"/>
            <color indexed="81"/>
            <rFont val="Tahoma"/>
            <family val="2"/>
          </rPr>
          <t xml:space="preserve">
Less-1,000/-</t>
        </r>
      </text>
    </comment>
    <comment ref="K11" authorId="0">
      <text>
        <r>
          <rPr>
            <b/>
            <sz val="9"/>
            <color indexed="81"/>
            <rFont val="Tahoma"/>
            <family val="2"/>
          </rPr>
          <t>Windows User:</t>
        </r>
        <r>
          <rPr>
            <sz val="9"/>
            <color indexed="81"/>
            <rFont val="Tahoma"/>
            <family val="2"/>
          </rPr>
          <t xml:space="preserve">
16/08/2020
9,000/-</t>
        </r>
      </text>
    </comment>
    <comment ref="M11" authorId="0">
      <text>
        <r>
          <rPr>
            <b/>
            <sz val="9"/>
            <color indexed="81"/>
            <rFont val="Tahoma"/>
            <family val="2"/>
          </rPr>
          <t>Windows User:</t>
        </r>
        <r>
          <rPr>
            <sz val="9"/>
            <color indexed="81"/>
            <rFont val="Tahoma"/>
            <family val="2"/>
          </rPr>
          <t xml:space="preserve">
16/08/2020
9,000/-</t>
        </r>
      </text>
    </comment>
    <comment ref="O11" authorId="0">
      <text>
        <r>
          <rPr>
            <b/>
            <sz val="9"/>
            <color indexed="81"/>
            <rFont val="Tahoma"/>
            <family val="2"/>
          </rPr>
          <t>Windows User:</t>
        </r>
        <r>
          <rPr>
            <sz val="9"/>
            <color indexed="81"/>
            <rFont val="Tahoma"/>
            <family val="2"/>
          </rPr>
          <t xml:space="preserve">
16/08/2020
9,000/-</t>
        </r>
      </text>
    </comment>
    <comment ref="Q11" authorId="0">
      <text>
        <r>
          <rPr>
            <b/>
            <sz val="9"/>
            <color indexed="81"/>
            <rFont val="Tahoma"/>
            <family val="2"/>
          </rPr>
          <t>Windows User:</t>
        </r>
        <r>
          <rPr>
            <sz val="9"/>
            <color indexed="81"/>
            <rFont val="Tahoma"/>
            <family val="2"/>
          </rPr>
          <t xml:space="preserve">
16/08/2020
9,000/-
08/10/20
6146
Paid in Oct/20</t>
        </r>
      </text>
    </comment>
    <comment ref="W11" authorId="0">
      <text>
        <r>
          <rPr>
            <b/>
            <sz val="9"/>
            <color indexed="81"/>
            <rFont val="Tahoma"/>
            <family val="2"/>
          </rPr>
          <t xml:space="preserve">Windows User:
</t>
        </r>
        <r>
          <rPr>
            <sz val="9"/>
            <color indexed="81"/>
            <rFont val="Tahoma"/>
            <family val="2"/>
          </rPr>
          <t xml:space="preserve">08/10/20
6146
O/fee=6500
Oct=3920
</t>
        </r>
      </text>
    </comment>
    <comment ref="Y11" authorId="0">
      <text>
        <r>
          <rPr>
            <b/>
            <sz val="9"/>
            <color indexed="81"/>
            <rFont val="Tahoma"/>
            <family val="2"/>
          </rPr>
          <t>Windows User:</t>
        </r>
        <r>
          <rPr>
            <sz val="9"/>
            <color indexed="81"/>
            <rFont val="Tahoma"/>
            <family val="2"/>
          </rPr>
          <t xml:space="preserve">
03/11/2020
6147
Nov/2020</t>
        </r>
      </text>
    </comment>
    <comment ref="AA11" authorId="0">
      <text>
        <r>
          <rPr>
            <b/>
            <sz val="9"/>
            <color indexed="81"/>
            <rFont val="Tahoma"/>
            <family val="2"/>
          </rPr>
          <t>Windows User:</t>
        </r>
        <r>
          <rPr>
            <sz val="9"/>
            <color indexed="81"/>
            <rFont val="Tahoma"/>
            <family val="2"/>
          </rPr>
          <t xml:space="preserve">
08/12/2020
6148
</t>
        </r>
      </text>
    </comment>
    <comment ref="AC11" authorId="0">
      <text>
        <r>
          <rPr>
            <b/>
            <sz val="9"/>
            <color indexed="81"/>
            <rFont val="Tahoma"/>
            <family val="2"/>
          </rPr>
          <t>Windows User:</t>
        </r>
        <r>
          <rPr>
            <sz val="9"/>
            <color indexed="81"/>
            <rFont val="Tahoma"/>
            <family val="2"/>
          </rPr>
          <t xml:space="preserve">
06/01/2021
6149</t>
        </r>
      </text>
    </comment>
    <comment ref="AE11" authorId="0">
      <text>
        <r>
          <rPr>
            <b/>
            <sz val="9"/>
            <color indexed="81"/>
            <rFont val="Tahoma"/>
            <family val="2"/>
          </rPr>
          <t>Windows User:</t>
        </r>
        <r>
          <rPr>
            <sz val="9"/>
            <color indexed="81"/>
            <rFont val="Tahoma"/>
            <family val="2"/>
          </rPr>
          <t xml:space="preserve">
08/02/21
6150
</t>
        </r>
      </text>
    </comment>
    <comment ref="AG11" authorId="0">
      <text>
        <r>
          <rPr>
            <b/>
            <sz val="9"/>
            <color indexed="81"/>
            <rFont val="Tahoma"/>
            <family val="2"/>
          </rPr>
          <t>Windows User:</t>
        </r>
        <r>
          <rPr>
            <sz val="9"/>
            <color indexed="81"/>
            <rFont val="Tahoma"/>
            <family val="2"/>
          </rPr>
          <t xml:space="preserve">
07/03/21
6151
</t>
        </r>
      </text>
    </comment>
    <comment ref="AI11" authorId="0">
      <text>
        <r>
          <rPr>
            <b/>
            <sz val="9"/>
            <color indexed="81"/>
            <rFont val="Tahoma"/>
            <family val="2"/>
          </rPr>
          <t>Windows User:</t>
        </r>
        <r>
          <rPr>
            <sz val="9"/>
            <color indexed="81"/>
            <rFont val="Tahoma"/>
            <family val="2"/>
          </rPr>
          <t xml:space="preserve">
12/04/21
6152</t>
        </r>
      </text>
    </comment>
    <comment ref="AK11" authorId="0">
      <text>
        <r>
          <rPr>
            <b/>
            <sz val="9"/>
            <color indexed="81"/>
            <rFont val="Tahoma"/>
            <family val="2"/>
          </rPr>
          <t>Windows User:</t>
        </r>
        <r>
          <rPr>
            <sz val="9"/>
            <color indexed="81"/>
            <rFont val="Tahoma"/>
            <family val="2"/>
          </rPr>
          <t xml:space="preserve">
01/05/21
6153
</t>
        </r>
      </text>
    </comment>
    <comment ref="CM11" authorId="0">
      <text>
        <r>
          <rPr>
            <b/>
            <sz val="9"/>
            <color indexed="81"/>
            <rFont val="Tahoma"/>
            <family val="2"/>
          </rPr>
          <t>Windows User:</t>
        </r>
        <r>
          <rPr>
            <sz val="9"/>
            <color indexed="81"/>
            <rFont val="Tahoma"/>
            <family val="2"/>
          </rPr>
          <t xml:space="preserve">
03/06/21
6154
</t>
        </r>
      </text>
    </comment>
    <comment ref="K12" authorId="0">
      <text>
        <r>
          <rPr>
            <b/>
            <sz val="9"/>
            <color indexed="81"/>
            <rFont val="Tahoma"/>
            <family val="2"/>
          </rPr>
          <t>Windows User:</t>
        </r>
        <r>
          <rPr>
            <sz val="9"/>
            <color indexed="81"/>
            <rFont val="Tahoma"/>
            <family val="2"/>
          </rPr>
          <t xml:space="preserve">
16/08/2020
9,000/-</t>
        </r>
      </text>
    </comment>
    <comment ref="M12" authorId="0">
      <text>
        <r>
          <rPr>
            <b/>
            <sz val="9"/>
            <color indexed="81"/>
            <rFont val="Tahoma"/>
            <family val="2"/>
          </rPr>
          <t>Windows User:</t>
        </r>
        <r>
          <rPr>
            <sz val="9"/>
            <color indexed="81"/>
            <rFont val="Tahoma"/>
            <family val="2"/>
          </rPr>
          <t xml:space="preserve">
16/08/2020
9,000/-</t>
        </r>
      </text>
    </comment>
    <comment ref="O12" authorId="0">
      <text>
        <r>
          <rPr>
            <b/>
            <sz val="9"/>
            <color indexed="81"/>
            <rFont val="Tahoma"/>
            <family val="2"/>
          </rPr>
          <t>Windows User:</t>
        </r>
        <r>
          <rPr>
            <sz val="9"/>
            <color indexed="81"/>
            <rFont val="Tahoma"/>
            <family val="2"/>
          </rPr>
          <t xml:space="preserve">
16/08/2020
9,000/-</t>
        </r>
      </text>
    </comment>
    <comment ref="Q12" authorId="0">
      <text>
        <r>
          <rPr>
            <b/>
            <sz val="9"/>
            <color indexed="81"/>
            <rFont val="Tahoma"/>
            <family val="2"/>
          </rPr>
          <t>Windows User:</t>
        </r>
        <r>
          <rPr>
            <sz val="9"/>
            <color indexed="81"/>
            <rFont val="Tahoma"/>
            <family val="2"/>
          </rPr>
          <t xml:space="preserve">
16/08/2020
9,000/-
09/01/2021
6053
Janu + O/fee=6500
Paid in Janu/21</t>
        </r>
      </text>
    </comment>
    <comment ref="W12" authorId="0">
      <text>
        <r>
          <rPr>
            <b/>
            <sz val="9"/>
            <color indexed="81"/>
            <rFont val="Tahoma"/>
            <family val="2"/>
          </rPr>
          <t>Windows User:</t>
        </r>
        <r>
          <rPr>
            <sz val="9"/>
            <color indexed="81"/>
            <rFont val="Tahoma"/>
            <family val="2"/>
          </rPr>
          <t xml:space="preserve">
10/10/20
6050
</t>
        </r>
      </text>
    </comment>
    <comment ref="Y12" authorId="0">
      <text>
        <r>
          <rPr>
            <b/>
            <sz val="9"/>
            <color indexed="81"/>
            <rFont val="Tahoma"/>
            <family val="2"/>
          </rPr>
          <t>Windows User:</t>
        </r>
        <r>
          <rPr>
            <sz val="9"/>
            <color indexed="81"/>
            <rFont val="Tahoma"/>
            <family val="2"/>
          </rPr>
          <t xml:space="preserve">
07/11/2020
6051
</t>
        </r>
      </text>
    </comment>
    <comment ref="AA12" authorId="0">
      <text>
        <r>
          <rPr>
            <b/>
            <sz val="9"/>
            <color indexed="81"/>
            <rFont val="Tahoma"/>
            <family val="2"/>
          </rPr>
          <t>Windows User:</t>
        </r>
        <r>
          <rPr>
            <sz val="9"/>
            <color indexed="81"/>
            <rFont val="Tahoma"/>
            <family val="2"/>
          </rPr>
          <t xml:space="preserve">
05/12/2020
6052
</t>
        </r>
      </text>
    </comment>
    <comment ref="AC12" authorId="0">
      <text>
        <r>
          <rPr>
            <b/>
            <sz val="9"/>
            <color indexed="81"/>
            <rFont val="Tahoma"/>
            <family val="2"/>
          </rPr>
          <t>Windows User:</t>
        </r>
        <r>
          <rPr>
            <sz val="9"/>
            <color indexed="81"/>
            <rFont val="Tahoma"/>
            <family val="2"/>
          </rPr>
          <t xml:space="preserve">
09/01/2021
6053
Janu + O/fee=6500
Paid in Janu/21
25/01/21
6054
Feb/21
Paid in Janu/21</t>
        </r>
      </text>
    </comment>
    <comment ref="AE12" authorId="0">
      <text>
        <r>
          <rPr>
            <b/>
            <sz val="9"/>
            <color indexed="81"/>
            <rFont val="Tahoma"/>
            <family val="2"/>
          </rPr>
          <t>Windows User:</t>
        </r>
        <r>
          <rPr>
            <sz val="9"/>
            <color indexed="81"/>
            <rFont val="Tahoma"/>
            <family val="2"/>
          </rPr>
          <t xml:space="preserve">
25/01/21
6054
Feb/21
Paid in Janu/21</t>
        </r>
      </text>
    </comment>
    <comment ref="AG12" authorId="0">
      <text>
        <r>
          <rPr>
            <b/>
            <sz val="9"/>
            <color indexed="81"/>
            <rFont val="Tahoma"/>
            <family val="2"/>
          </rPr>
          <t>Windows User:</t>
        </r>
        <r>
          <rPr>
            <sz val="9"/>
            <color indexed="81"/>
            <rFont val="Tahoma"/>
            <family val="2"/>
          </rPr>
          <t xml:space="preserve">
06/03/21
6055</t>
        </r>
      </text>
    </comment>
    <comment ref="AI12" authorId="0">
      <text>
        <r>
          <rPr>
            <b/>
            <sz val="9"/>
            <color indexed="81"/>
            <rFont val="Tahoma"/>
            <family val="2"/>
          </rPr>
          <t>Windows User:</t>
        </r>
        <r>
          <rPr>
            <sz val="9"/>
            <color indexed="81"/>
            <rFont val="Tahoma"/>
            <family val="2"/>
          </rPr>
          <t xml:space="preserve">
10/04/2021
6056</t>
        </r>
      </text>
    </comment>
    <comment ref="AM12" authorId="0">
      <text>
        <r>
          <rPr>
            <b/>
            <sz val="9"/>
            <color indexed="81"/>
            <rFont val="Tahoma"/>
            <family val="2"/>
          </rPr>
          <t>Windows User:</t>
        </r>
        <r>
          <rPr>
            <sz val="9"/>
            <color indexed="81"/>
            <rFont val="Tahoma"/>
            <family val="2"/>
          </rPr>
          <t xml:space="preserve">
05/06/21
6057/58
</t>
        </r>
      </text>
    </comment>
    <comment ref="G13" authorId="0">
      <text>
        <r>
          <rPr>
            <b/>
            <sz val="9"/>
            <color indexed="81"/>
            <rFont val="Tahoma"/>
            <family val="2"/>
          </rPr>
          <t>Windows User:</t>
        </r>
        <r>
          <rPr>
            <sz val="9"/>
            <color indexed="81"/>
            <rFont val="Tahoma"/>
            <family val="2"/>
          </rPr>
          <t xml:space="preserve">
Less-6,600/-</t>
        </r>
      </text>
    </comment>
    <comment ref="K13" authorId="0">
      <text>
        <r>
          <rPr>
            <b/>
            <sz val="9"/>
            <color indexed="81"/>
            <rFont val="Tahoma"/>
            <family val="2"/>
          </rPr>
          <t>Windows User:</t>
        </r>
        <r>
          <rPr>
            <sz val="9"/>
            <color indexed="81"/>
            <rFont val="Tahoma"/>
            <family val="2"/>
          </rPr>
          <t xml:space="preserve">
16/08/2020
15,500/-</t>
        </r>
      </text>
    </comment>
    <comment ref="M13" authorId="0">
      <text>
        <r>
          <rPr>
            <b/>
            <sz val="9"/>
            <color indexed="81"/>
            <rFont val="Tahoma"/>
            <family val="2"/>
          </rPr>
          <t>Windows User:</t>
        </r>
        <r>
          <rPr>
            <sz val="9"/>
            <color indexed="81"/>
            <rFont val="Tahoma"/>
            <family val="2"/>
          </rPr>
          <t xml:space="preserve">
16/08/2020
15,500/-</t>
        </r>
      </text>
    </comment>
    <comment ref="O13" authorId="0">
      <text>
        <r>
          <rPr>
            <b/>
            <sz val="9"/>
            <color indexed="81"/>
            <rFont val="Tahoma"/>
            <family val="2"/>
          </rPr>
          <t>Windows User:</t>
        </r>
        <r>
          <rPr>
            <sz val="9"/>
            <color indexed="81"/>
            <rFont val="Tahoma"/>
            <family val="2"/>
          </rPr>
          <t xml:space="preserve">
16/08/2020
15,500/-</t>
        </r>
      </text>
    </comment>
    <comment ref="Q13" authorId="0">
      <text>
        <r>
          <rPr>
            <b/>
            <sz val="9"/>
            <color indexed="81"/>
            <rFont val="Tahoma"/>
            <family val="2"/>
          </rPr>
          <t>Windows User:</t>
        </r>
        <r>
          <rPr>
            <sz val="9"/>
            <color indexed="81"/>
            <rFont val="Tahoma"/>
            <family val="2"/>
          </rPr>
          <t xml:space="preserve">
16/08/2020
15,500/-</t>
        </r>
      </text>
    </comment>
    <comment ref="G14" authorId="0">
      <text>
        <r>
          <rPr>
            <b/>
            <sz val="9"/>
            <color indexed="81"/>
            <rFont val="Tahoma"/>
            <family val="2"/>
          </rPr>
          <t>Windows User:</t>
        </r>
        <r>
          <rPr>
            <sz val="9"/>
            <color indexed="81"/>
            <rFont val="Tahoma"/>
            <family val="2"/>
          </rPr>
          <t xml:space="preserve">
Less-2,000/-</t>
        </r>
      </text>
    </comment>
    <comment ref="K14" authorId="0">
      <text>
        <r>
          <rPr>
            <b/>
            <sz val="9"/>
            <color indexed="81"/>
            <rFont val="Tahoma"/>
            <family val="2"/>
          </rPr>
          <t>Windows User:</t>
        </r>
        <r>
          <rPr>
            <sz val="9"/>
            <color indexed="81"/>
            <rFont val="Tahoma"/>
            <family val="2"/>
          </rPr>
          <t xml:space="preserve">
16/08/2020
9,000/-</t>
        </r>
      </text>
    </comment>
    <comment ref="M14" authorId="0">
      <text>
        <r>
          <rPr>
            <b/>
            <sz val="9"/>
            <color indexed="81"/>
            <rFont val="Tahoma"/>
            <family val="2"/>
          </rPr>
          <t>Windows User:</t>
        </r>
        <r>
          <rPr>
            <sz val="9"/>
            <color indexed="81"/>
            <rFont val="Tahoma"/>
            <family val="2"/>
          </rPr>
          <t xml:space="preserve">
16/08/2020
9,000/-</t>
        </r>
      </text>
    </comment>
    <comment ref="O14" authorId="0">
      <text>
        <r>
          <rPr>
            <b/>
            <sz val="9"/>
            <color indexed="81"/>
            <rFont val="Tahoma"/>
            <family val="2"/>
          </rPr>
          <t>Windows User:</t>
        </r>
        <r>
          <rPr>
            <sz val="9"/>
            <color indexed="81"/>
            <rFont val="Tahoma"/>
            <family val="2"/>
          </rPr>
          <t xml:space="preserve">
16/08/2020
9,000/-</t>
        </r>
      </text>
    </comment>
    <comment ref="Q14" authorId="0">
      <text>
        <r>
          <rPr>
            <b/>
            <sz val="9"/>
            <color indexed="81"/>
            <rFont val="Tahoma"/>
            <family val="2"/>
          </rPr>
          <t>Windows User:</t>
        </r>
        <r>
          <rPr>
            <sz val="9"/>
            <color indexed="81"/>
            <rFont val="Tahoma"/>
            <family val="2"/>
          </rPr>
          <t xml:space="preserve">
16/08/2020
9,000/-
04/11/2020
8974
S/c
Paid to Nov/2020</t>
        </r>
      </text>
    </comment>
    <comment ref="W14" authorId="0">
      <text>
        <r>
          <rPr>
            <b/>
            <sz val="9"/>
            <color indexed="81"/>
            <rFont val="Tahoma"/>
            <family val="2"/>
          </rPr>
          <t>Windows User:</t>
        </r>
        <r>
          <rPr>
            <sz val="9"/>
            <color indexed="81"/>
            <rFont val="Tahoma"/>
            <family val="2"/>
          </rPr>
          <t xml:space="preserve">
04/11/2020
8974
Oct + Nov/2020
With S/c
Padi to Nov/2020</t>
        </r>
      </text>
    </comment>
    <comment ref="Y14" authorId="0">
      <text>
        <r>
          <rPr>
            <b/>
            <sz val="9"/>
            <color indexed="81"/>
            <rFont val="Tahoma"/>
            <family val="2"/>
          </rPr>
          <t>Windows User:</t>
        </r>
        <r>
          <rPr>
            <sz val="9"/>
            <color indexed="81"/>
            <rFont val="Tahoma"/>
            <family val="2"/>
          </rPr>
          <t xml:space="preserve">
04/11/2020
8974
Oct + Nov/2020
With S/c</t>
        </r>
      </text>
    </comment>
    <comment ref="AA14" authorId="0">
      <text>
        <r>
          <rPr>
            <b/>
            <sz val="9"/>
            <color indexed="81"/>
            <rFont val="Tahoma"/>
            <family val="2"/>
          </rPr>
          <t>Windows User:</t>
        </r>
        <r>
          <rPr>
            <sz val="9"/>
            <color indexed="81"/>
            <rFont val="Tahoma"/>
            <family val="2"/>
          </rPr>
          <t xml:space="preserve">
25/01/21
8975
Dec + Janu/21
Paid in Janu/21</t>
        </r>
      </text>
    </comment>
    <comment ref="AC14" authorId="0">
      <text>
        <r>
          <rPr>
            <b/>
            <sz val="9"/>
            <color indexed="81"/>
            <rFont val="Tahoma"/>
            <family val="2"/>
          </rPr>
          <t>Windows User:</t>
        </r>
        <r>
          <rPr>
            <sz val="9"/>
            <color indexed="81"/>
            <rFont val="Tahoma"/>
            <family val="2"/>
          </rPr>
          <t xml:space="preserve">
25/01/21
8975
Dec + Janu/21
Paid in Janu/21</t>
        </r>
      </text>
    </comment>
    <comment ref="AI14" authorId="0">
      <text>
        <r>
          <rPr>
            <b/>
            <sz val="9"/>
            <color indexed="81"/>
            <rFont val="Tahoma"/>
            <family val="2"/>
          </rPr>
          <t>Windows User:</t>
        </r>
        <r>
          <rPr>
            <sz val="9"/>
            <color indexed="81"/>
            <rFont val="Tahoma"/>
            <family val="2"/>
          </rPr>
          <t xml:space="preserve">
12/04/21
8976</t>
        </r>
      </text>
    </comment>
    <comment ref="AM14" authorId="0">
      <text>
        <r>
          <rPr>
            <b/>
            <sz val="9"/>
            <color indexed="81"/>
            <rFont val="Tahoma"/>
            <family val="2"/>
          </rPr>
          <t>Windows User:</t>
        </r>
        <r>
          <rPr>
            <sz val="9"/>
            <color indexed="81"/>
            <rFont val="Tahoma"/>
            <family val="2"/>
          </rPr>
          <t xml:space="preserve">
06/06/21
8977
Up to June/21</t>
        </r>
      </text>
    </comment>
    <comment ref="G15" authorId="0">
      <text>
        <r>
          <rPr>
            <b/>
            <sz val="9"/>
            <color indexed="81"/>
            <rFont val="Tahoma"/>
            <family val="2"/>
          </rPr>
          <t>Windows User:</t>
        </r>
        <r>
          <rPr>
            <sz val="9"/>
            <color indexed="81"/>
            <rFont val="Tahoma"/>
            <family val="2"/>
          </rPr>
          <t xml:space="preserve">
Less-6,500/-</t>
        </r>
      </text>
    </comment>
    <comment ref="K15" authorId="0">
      <text>
        <r>
          <rPr>
            <b/>
            <sz val="9"/>
            <color indexed="81"/>
            <rFont val="Tahoma"/>
            <family val="2"/>
          </rPr>
          <t>Windows User:</t>
        </r>
        <r>
          <rPr>
            <sz val="9"/>
            <color indexed="81"/>
            <rFont val="Tahoma"/>
            <family val="2"/>
          </rPr>
          <t xml:space="preserve">
16/08/2020
5,000/-
Only Pay-5,000/-</t>
        </r>
      </text>
    </comment>
    <comment ref="M15" authorId="0">
      <text>
        <r>
          <rPr>
            <b/>
            <sz val="9"/>
            <color indexed="81"/>
            <rFont val="Tahoma"/>
            <family val="2"/>
          </rPr>
          <t>Windows User:</t>
        </r>
        <r>
          <rPr>
            <sz val="9"/>
            <color indexed="81"/>
            <rFont val="Tahoma"/>
            <family val="2"/>
          </rPr>
          <t xml:space="preserve">
16/08/2020
5,000/-
Only Pay-5,000/-</t>
        </r>
      </text>
    </comment>
    <comment ref="O15" authorId="0">
      <text>
        <r>
          <rPr>
            <b/>
            <sz val="9"/>
            <color indexed="81"/>
            <rFont val="Tahoma"/>
            <family val="2"/>
          </rPr>
          <t>Windows User:</t>
        </r>
        <r>
          <rPr>
            <sz val="9"/>
            <color indexed="81"/>
            <rFont val="Tahoma"/>
            <family val="2"/>
          </rPr>
          <t xml:space="preserve">
16/08/2020
5,000/-
Only Pay-5,000/-</t>
        </r>
      </text>
    </comment>
    <comment ref="K16" authorId="0">
      <text>
        <r>
          <rPr>
            <b/>
            <sz val="9"/>
            <color indexed="81"/>
            <rFont val="Tahoma"/>
            <family val="2"/>
          </rPr>
          <t>Windows User:</t>
        </r>
        <r>
          <rPr>
            <sz val="9"/>
            <color indexed="81"/>
            <rFont val="Tahoma"/>
            <family val="2"/>
          </rPr>
          <t xml:space="preserve">
16/08/2020
9,000/-</t>
        </r>
      </text>
    </comment>
    <comment ref="M16" authorId="0">
      <text>
        <r>
          <rPr>
            <b/>
            <sz val="9"/>
            <color indexed="81"/>
            <rFont val="Tahoma"/>
            <family val="2"/>
          </rPr>
          <t>Windows User:</t>
        </r>
        <r>
          <rPr>
            <sz val="9"/>
            <color indexed="81"/>
            <rFont val="Tahoma"/>
            <family val="2"/>
          </rPr>
          <t xml:space="preserve">
16/08/2020
9,000/-</t>
        </r>
      </text>
    </comment>
    <comment ref="O16" authorId="0">
      <text>
        <r>
          <rPr>
            <b/>
            <sz val="9"/>
            <color indexed="81"/>
            <rFont val="Tahoma"/>
            <family val="2"/>
          </rPr>
          <t>Windows User:</t>
        </r>
        <r>
          <rPr>
            <sz val="9"/>
            <color indexed="81"/>
            <rFont val="Tahoma"/>
            <family val="2"/>
          </rPr>
          <t xml:space="preserve">
16/08/2020
9,000/-</t>
        </r>
      </text>
    </comment>
    <comment ref="Q16" authorId="0">
      <text>
        <r>
          <rPr>
            <b/>
            <sz val="9"/>
            <color indexed="81"/>
            <rFont val="Tahoma"/>
            <family val="2"/>
          </rPr>
          <t>Windows User:</t>
        </r>
        <r>
          <rPr>
            <sz val="9"/>
            <color indexed="81"/>
            <rFont val="Tahoma"/>
            <family val="2"/>
          </rPr>
          <t xml:space="preserve">
16/08/2020
9,000/-
07/10/20
Paid to Oct/20
</t>
        </r>
      </text>
    </comment>
    <comment ref="W16" authorId="0">
      <text>
        <r>
          <rPr>
            <b/>
            <sz val="9"/>
            <color indexed="81"/>
            <rFont val="Tahoma"/>
            <family val="2"/>
          </rPr>
          <t>Windows User:</t>
        </r>
        <r>
          <rPr>
            <sz val="9"/>
            <color indexed="81"/>
            <rFont val="Tahoma"/>
            <family val="2"/>
          </rPr>
          <t xml:space="preserve">
07/10/20
5006
11,120/-
O/see=6,500
Oct=4620</t>
        </r>
      </text>
    </comment>
    <comment ref="Y16" authorId="0">
      <text>
        <r>
          <rPr>
            <b/>
            <sz val="9"/>
            <color indexed="81"/>
            <rFont val="Tahoma"/>
            <family val="2"/>
          </rPr>
          <t>Windows User:</t>
        </r>
        <r>
          <rPr>
            <sz val="9"/>
            <color indexed="81"/>
            <rFont val="Tahoma"/>
            <family val="2"/>
          </rPr>
          <t xml:space="preserve">
07/11/2020
By bkash
C=4620
H=2160
T=6780</t>
        </r>
      </text>
    </comment>
    <comment ref="AA16" authorId="0">
      <text>
        <r>
          <rPr>
            <b/>
            <sz val="9"/>
            <color indexed="81"/>
            <rFont val="Tahoma"/>
            <family val="2"/>
          </rPr>
          <t>Windows User:</t>
        </r>
        <r>
          <rPr>
            <sz val="9"/>
            <color indexed="81"/>
            <rFont val="Tahoma"/>
            <family val="2"/>
          </rPr>
          <t xml:space="preserve">
10/12/2020
By bkash
C=4620
H=2160
T=6780
Dec/20</t>
        </r>
      </text>
    </comment>
    <comment ref="AC16" authorId="0">
      <text>
        <r>
          <rPr>
            <b/>
            <sz val="9"/>
            <color indexed="81"/>
            <rFont val="Tahoma"/>
            <family val="2"/>
          </rPr>
          <t>Windows User:</t>
        </r>
        <r>
          <rPr>
            <sz val="9"/>
            <color indexed="81"/>
            <rFont val="Tahoma"/>
            <family val="2"/>
          </rPr>
          <t xml:space="preserve">
16/01/2021
By bkash
C=3500
H=2160
T=5660
Janu/21</t>
        </r>
      </text>
    </comment>
    <comment ref="AG16" authorId="0">
      <text>
        <r>
          <rPr>
            <b/>
            <sz val="9"/>
            <color indexed="81"/>
            <rFont val="Tahoma"/>
            <family val="2"/>
          </rPr>
          <t>Windows User:</t>
        </r>
        <r>
          <rPr>
            <sz val="9"/>
            <color indexed="81"/>
            <rFont val="Tahoma"/>
            <family val="2"/>
          </rPr>
          <t xml:space="preserve">
10/03/21
By bkash
C=8680
H=3900
T= 12,580
Feb + March/21</t>
        </r>
      </text>
    </comment>
    <comment ref="AK16" authorId="0">
      <text>
        <r>
          <rPr>
            <b/>
            <sz val="9"/>
            <color indexed="81"/>
            <rFont val="Tahoma"/>
            <family val="2"/>
          </rPr>
          <t>Windows User:</t>
        </r>
        <r>
          <rPr>
            <sz val="9"/>
            <color indexed="81"/>
            <rFont val="Tahoma"/>
            <family val="2"/>
          </rPr>
          <t xml:space="preserve">
06/05/21
C=4340
H=1950
T=6290</t>
        </r>
      </text>
    </comment>
    <comment ref="K17" authorId="0">
      <text>
        <r>
          <rPr>
            <b/>
            <sz val="9"/>
            <color indexed="81"/>
            <rFont val="Tahoma"/>
            <family val="2"/>
          </rPr>
          <t>Windows User:</t>
        </r>
        <r>
          <rPr>
            <sz val="9"/>
            <color indexed="81"/>
            <rFont val="Tahoma"/>
            <family val="2"/>
          </rPr>
          <t xml:space="preserve">
16/08/2020
9,000/-</t>
        </r>
      </text>
    </comment>
    <comment ref="M17" authorId="0">
      <text>
        <r>
          <rPr>
            <b/>
            <sz val="9"/>
            <color indexed="81"/>
            <rFont val="Tahoma"/>
            <family val="2"/>
          </rPr>
          <t>Windows User:</t>
        </r>
        <r>
          <rPr>
            <sz val="9"/>
            <color indexed="81"/>
            <rFont val="Tahoma"/>
            <family val="2"/>
          </rPr>
          <t xml:space="preserve">
16/08/2020
9,000/-</t>
        </r>
      </text>
    </comment>
    <comment ref="O17" authorId="0">
      <text>
        <r>
          <rPr>
            <b/>
            <sz val="9"/>
            <color indexed="81"/>
            <rFont val="Tahoma"/>
            <family val="2"/>
          </rPr>
          <t>Windows User:</t>
        </r>
        <r>
          <rPr>
            <sz val="9"/>
            <color indexed="81"/>
            <rFont val="Tahoma"/>
            <family val="2"/>
          </rPr>
          <t xml:space="preserve">
16/08/2020
9,000/-</t>
        </r>
      </text>
    </comment>
    <comment ref="Q17" authorId="0">
      <text>
        <r>
          <rPr>
            <b/>
            <sz val="9"/>
            <color indexed="81"/>
            <rFont val="Tahoma"/>
            <family val="2"/>
          </rPr>
          <t>Windows User:</t>
        </r>
        <r>
          <rPr>
            <sz val="9"/>
            <color indexed="81"/>
            <rFont val="Tahoma"/>
            <family val="2"/>
          </rPr>
          <t xml:space="preserve">
16/08/2020
9,000/-
10/10/20
8686
O/fee=6500
Paid to Oct/20</t>
        </r>
      </text>
    </comment>
    <comment ref="W17" authorId="0">
      <text>
        <r>
          <rPr>
            <b/>
            <sz val="9"/>
            <color indexed="81"/>
            <rFont val="Tahoma"/>
            <family val="2"/>
          </rPr>
          <t>Windows User:</t>
        </r>
        <r>
          <rPr>
            <sz val="9"/>
            <color indexed="81"/>
            <rFont val="Tahoma"/>
            <family val="2"/>
          </rPr>
          <t xml:space="preserve">
10/10/20
8686
O/fe6500
Oct=4620</t>
        </r>
      </text>
    </comment>
    <comment ref="Y17" authorId="0">
      <text>
        <r>
          <rPr>
            <b/>
            <sz val="9"/>
            <color indexed="81"/>
            <rFont val="Tahoma"/>
            <family val="2"/>
          </rPr>
          <t>Windows User:</t>
        </r>
        <r>
          <rPr>
            <sz val="9"/>
            <color indexed="81"/>
            <rFont val="Tahoma"/>
            <family val="2"/>
          </rPr>
          <t xml:space="preserve">
12/11/2020
8687
</t>
        </r>
      </text>
    </comment>
    <comment ref="AA17" authorId="0">
      <text>
        <r>
          <rPr>
            <b/>
            <sz val="9"/>
            <color indexed="81"/>
            <rFont val="Tahoma"/>
            <family val="2"/>
          </rPr>
          <t>Windows User:
13/01/21</t>
        </r>
        <r>
          <rPr>
            <sz val="9"/>
            <color indexed="81"/>
            <rFont val="Tahoma"/>
            <family val="2"/>
          </rPr>
          <t xml:space="preserve">
8688
Dec + Janu/21
Paid in Janu/21
</t>
        </r>
      </text>
    </comment>
    <comment ref="AC17" authorId="0">
      <text>
        <r>
          <rPr>
            <b/>
            <sz val="9"/>
            <color indexed="81"/>
            <rFont val="Tahoma"/>
            <family val="2"/>
          </rPr>
          <t>Windows User:
13/01/21</t>
        </r>
        <r>
          <rPr>
            <sz val="9"/>
            <color indexed="81"/>
            <rFont val="Tahoma"/>
            <family val="2"/>
          </rPr>
          <t xml:space="preserve">
8688
Dec + Janu/21
Paid in Janu/21
</t>
        </r>
      </text>
    </comment>
    <comment ref="AK17" authorId="0">
      <text>
        <r>
          <rPr>
            <b/>
            <sz val="9"/>
            <color indexed="81"/>
            <rFont val="Tahoma"/>
            <family val="2"/>
          </rPr>
          <t>Windows User:</t>
        </r>
        <r>
          <rPr>
            <sz val="9"/>
            <color indexed="81"/>
            <rFont val="Tahoma"/>
            <family val="2"/>
          </rPr>
          <t xml:space="preserve">
09/05/21
8689</t>
        </r>
      </text>
    </comment>
    <comment ref="AM17" authorId="0">
      <text>
        <r>
          <rPr>
            <b/>
            <sz val="9"/>
            <color indexed="81"/>
            <rFont val="Tahoma"/>
            <family val="2"/>
          </rPr>
          <t>Windows User:</t>
        </r>
        <r>
          <rPr>
            <sz val="9"/>
            <color indexed="81"/>
            <rFont val="Tahoma"/>
            <family val="2"/>
          </rPr>
          <t xml:space="preserve">
05/06/21
8690
May/21</t>
        </r>
      </text>
    </comment>
    <comment ref="K18" authorId="0">
      <text>
        <r>
          <rPr>
            <b/>
            <sz val="9"/>
            <color indexed="81"/>
            <rFont val="Tahoma"/>
            <family val="2"/>
          </rPr>
          <t>Windows User:</t>
        </r>
        <r>
          <rPr>
            <sz val="9"/>
            <color indexed="81"/>
            <rFont val="Tahoma"/>
            <family val="2"/>
          </rPr>
          <t xml:space="preserve">
16/08/2020
9,000/-</t>
        </r>
      </text>
    </comment>
    <comment ref="M18" authorId="0">
      <text>
        <r>
          <rPr>
            <b/>
            <sz val="9"/>
            <color indexed="81"/>
            <rFont val="Tahoma"/>
            <family val="2"/>
          </rPr>
          <t>Windows User:</t>
        </r>
        <r>
          <rPr>
            <sz val="9"/>
            <color indexed="81"/>
            <rFont val="Tahoma"/>
            <family val="2"/>
          </rPr>
          <t xml:space="preserve">
16/08/2020
9,000/-</t>
        </r>
      </text>
    </comment>
    <comment ref="O18" authorId="0">
      <text>
        <r>
          <rPr>
            <b/>
            <sz val="9"/>
            <color indexed="81"/>
            <rFont val="Tahoma"/>
            <family val="2"/>
          </rPr>
          <t>Windows User:</t>
        </r>
        <r>
          <rPr>
            <sz val="9"/>
            <color indexed="81"/>
            <rFont val="Tahoma"/>
            <family val="2"/>
          </rPr>
          <t xml:space="preserve">
16/08/2020
9,000/-</t>
        </r>
      </text>
    </comment>
    <comment ref="Q18" authorId="0">
      <text>
        <r>
          <rPr>
            <b/>
            <sz val="9"/>
            <color indexed="81"/>
            <rFont val="Tahoma"/>
            <family val="2"/>
          </rPr>
          <t>Windows User:</t>
        </r>
        <r>
          <rPr>
            <sz val="9"/>
            <color indexed="81"/>
            <rFont val="Tahoma"/>
            <family val="2"/>
          </rPr>
          <t xml:space="preserve">
16/08/2020
9,000/-
08/10/20
8662
Paid to Oct/20</t>
        </r>
      </text>
    </comment>
    <comment ref="W18" authorId="0">
      <text>
        <r>
          <rPr>
            <b/>
            <sz val="9"/>
            <color indexed="81"/>
            <rFont val="Tahoma"/>
            <family val="2"/>
          </rPr>
          <t>Windows User:</t>
        </r>
        <r>
          <rPr>
            <sz val="9"/>
            <color indexed="81"/>
            <rFont val="Tahoma"/>
            <family val="2"/>
          </rPr>
          <t xml:space="preserve">
08/10/20
8662
O/fee=6500
Oct 4620</t>
        </r>
      </text>
    </comment>
    <comment ref="Y18" authorId="0">
      <text>
        <r>
          <rPr>
            <b/>
            <sz val="9"/>
            <color indexed="81"/>
            <rFont val="Tahoma"/>
            <family val="2"/>
          </rPr>
          <t>Windows User:</t>
        </r>
        <r>
          <rPr>
            <sz val="9"/>
            <color indexed="81"/>
            <rFont val="Tahoma"/>
            <family val="2"/>
          </rPr>
          <t xml:space="preserve">
11/11/2020
8663
</t>
        </r>
      </text>
    </comment>
    <comment ref="AA18" authorId="0">
      <text>
        <r>
          <rPr>
            <b/>
            <sz val="9"/>
            <color indexed="81"/>
            <rFont val="Tahoma"/>
            <family val="2"/>
          </rPr>
          <t>Windows User:</t>
        </r>
        <r>
          <rPr>
            <sz val="9"/>
            <color indexed="81"/>
            <rFont val="Tahoma"/>
            <family val="2"/>
          </rPr>
          <t xml:space="preserve">
10/12/2020
8664
</t>
        </r>
      </text>
    </comment>
    <comment ref="AC18" authorId="0">
      <text>
        <r>
          <rPr>
            <b/>
            <sz val="9"/>
            <color indexed="81"/>
            <rFont val="Tahoma"/>
            <family val="2"/>
          </rPr>
          <t>Windows User:</t>
        </r>
        <r>
          <rPr>
            <sz val="9"/>
            <color indexed="81"/>
            <rFont val="Tahoma"/>
            <family val="2"/>
          </rPr>
          <t xml:space="preserve">
09/01/2021
8665
</t>
        </r>
      </text>
    </comment>
    <comment ref="AG18" authorId="0">
      <text>
        <r>
          <rPr>
            <b/>
            <sz val="9"/>
            <color indexed="81"/>
            <rFont val="Tahoma"/>
            <family val="2"/>
          </rPr>
          <t>Windows User:</t>
        </r>
        <r>
          <rPr>
            <sz val="9"/>
            <color indexed="81"/>
            <rFont val="Tahoma"/>
            <family val="2"/>
          </rPr>
          <t xml:space="preserve">
08/03/21
8566
Feb+ March/21</t>
        </r>
      </text>
    </comment>
    <comment ref="AI18" authorId="0">
      <text>
        <r>
          <rPr>
            <b/>
            <sz val="9"/>
            <color indexed="81"/>
            <rFont val="Tahoma"/>
            <family val="2"/>
          </rPr>
          <t>Windows User:</t>
        </r>
        <r>
          <rPr>
            <sz val="9"/>
            <color indexed="81"/>
            <rFont val="Tahoma"/>
            <family val="2"/>
          </rPr>
          <t xml:space="preserve">
29/04/21
8667
April/21</t>
        </r>
      </text>
    </comment>
    <comment ref="AM18" authorId="0">
      <text>
        <r>
          <rPr>
            <b/>
            <sz val="9"/>
            <color indexed="81"/>
            <rFont val="Tahoma"/>
            <family val="2"/>
          </rPr>
          <t>Windows User:</t>
        </r>
        <r>
          <rPr>
            <sz val="9"/>
            <color indexed="81"/>
            <rFont val="Tahoma"/>
            <family val="2"/>
          </rPr>
          <t xml:space="preserve">
05/06/21
8668
May/21</t>
        </r>
      </text>
    </comment>
    <comment ref="G19" authorId="0">
      <text>
        <r>
          <rPr>
            <b/>
            <sz val="9"/>
            <color indexed="81"/>
            <rFont val="Tahoma"/>
            <family val="2"/>
          </rPr>
          <t>Windows User:</t>
        </r>
        <r>
          <rPr>
            <sz val="9"/>
            <color indexed="81"/>
            <rFont val="Tahoma"/>
            <family val="2"/>
          </rPr>
          <t xml:space="preserve">
Less-4,000/-</t>
        </r>
      </text>
    </comment>
    <comment ref="K19" authorId="0">
      <text>
        <r>
          <rPr>
            <b/>
            <sz val="9"/>
            <color indexed="81"/>
            <rFont val="Tahoma"/>
            <family val="2"/>
          </rPr>
          <t>Windows User:</t>
        </r>
        <r>
          <rPr>
            <sz val="9"/>
            <color indexed="81"/>
            <rFont val="Tahoma"/>
            <family val="2"/>
          </rPr>
          <t xml:space="preserve">
27/08/2020
9,000/-</t>
        </r>
      </text>
    </comment>
    <comment ref="M19" authorId="0">
      <text>
        <r>
          <rPr>
            <b/>
            <sz val="9"/>
            <color indexed="81"/>
            <rFont val="Tahoma"/>
            <family val="2"/>
          </rPr>
          <t>Windows User:</t>
        </r>
        <r>
          <rPr>
            <sz val="9"/>
            <color indexed="81"/>
            <rFont val="Tahoma"/>
            <family val="2"/>
          </rPr>
          <t xml:space="preserve">
27/08/2020
9,000/-</t>
        </r>
      </text>
    </comment>
    <comment ref="O19" authorId="0">
      <text>
        <r>
          <rPr>
            <b/>
            <sz val="9"/>
            <color indexed="81"/>
            <rFont val="Tahoma"/>
            <family val="2"/>
          </rPr>
          <t>Windows User:</t>
        </r>
        <r>
          <rPr>
            <sz val="9"/>
            <color indexed="81"/>
            <rFont val="Tahoma"/>
            <family val="2"/>
          </rPr>
          <t xml:space="preserve">
27/08/2020
9,000/-</t>
        </r>
      </text>
    </comment>
    <comment ref="Q19" authorId="0">
      <text>
        <r>
          <rPr>
            <b/>
            <sz val="9"/>
            <color indexed="81"/>
            <rFont val="Tahoma"/>
            <family val="2"/>
          </rPr>
          <t>Windows User:</t>
        </r>
        <r>
          <rPr>
            <sz val="9"/>
            <color indexed="81"/>
            <rFont val="Tahoma"/>
            <family val="2"/>
          </rPr>
          <t xml:space="preserve">
27/08/2020
9,000/-
09/10/20
8638
O/fee6500
paid to Oct/20</t>
        </r>
      </text>
    </comment>
    <comment ref="W19" authorId="0">
      <text>
        <r>
          <rPr>
            <b/>
            <sz val="9"/>
            <color indexed="81"/>
            <rFont val="Tahoma"/>
            <family val="2"/>
          </rPr>
          <t>Windows User:</t>
        </r>
        <r>
          <rPr>
            <sz val="9"/>
            <color indexed="81"/>
            <rFont val="Tahoma"/>
            <family val="2"/>
          </rPr>
          <t xml:space="preserve">
09/10/20
8638
O/fee6500
Oct=1820</t>
        </r>
      </text>
    </comment>
    <comment ref="Y19" authorId="0">
      <text>
        <r>
          <rPr>
            <b/>
            <sz val="9"/>
            <color indexed="81"/>
            <rFont val="Tahoma"/>
            <family val="2"/>
          </rPr>
          <t>Windows User:</t>
        </r>
        <r>
          <rPr>
            <sz val="9"/>
            <color indexed="81"/>
            <rFont val="Tahoma"/>
            <family val="2"/>
          </rPr>
          <t xml:space="preserve">
07/11/2020
8639
</t>
        </r>
      </text>
    </comment>
    <comment ref="AA19" authorId="0">
      <text>
        <r>
          <rPr>
            <b/>
            <sz val="9"/>
            <color indexed="81"/>
            <rFont val="Tahoma"/>
            <family val="2"/>
          </rPr>
          <t>Windows User:</t>
        </r>
        <r>
          <rPr>
            <sz val="9"/>
            <color indexed="81"/>
            <rFont val="Tahoma"/>
            <family val="2"/>
          </rPr>
          <t xml:space="preserve">
09/12/2020
By bkash
C=2530
H=1530
T=4060</t>
        </r>
      </text>
    </comment>
    <comment ref="AC19" authorId="0">
      <text>
        <r>
          <rPr>
            <b/>
            <sz val="9"/>
            <color indexed="81"/>
            <rFont val="Tahoma"/>
            <family val="2"/>
          </rPr>
          <t>Windows User:</t>
        </r>
        <r>
          <rPr>
            <sz val="9"/>
            <color indexed="81"/>
            <rFont val="Tahoma"/>
            <family val="2"/>
          </rPr>
          <t xml:space="preserve">
09/01/21
8641</t>
        </r>
      </text>
    </comment>
    <comment ref="AE19" authorId="0">
      <text>
        <r>
          <rPr>
            <b/>
            <sz val="9"/>
            <color indexed="81"/>
            <rFont val="Tahoma"/>
            <family val="2"/>
          </rPr>
          <t>Windows User:</t>
        </r>
        <r>
          <rPr>
            <sz val="9"/>
            <color indexed="81"/>
            <rFont val="Tahoma"/>
            <family val="2"/>
          </rPr>
          <t xml:space="preserve">
09/02/21
8642</t>
        </r>
      </text>
    </comment>
    <comment ref="AG19" authorId="0">
      <text>
        <r>
          <rPr>
            <b/>
            <sz val="9"/>
            <color indexed="81"/>
            <rFont val="Tahoma"/>
            <family val="2"/>
          </rPr>
          <t>Windows User:</t>
        </r>
        <r>
          <rPr>
            <sz val="9"/>
            <color indexed="81"/>
            <rFont val="Tahoma"/>
            <family val="2"/>
          </rPr>
          <t xml:space="preserve">
09/03/21
8643</t>
        </r>
      </text>
    </comment>
    <comment ref="AK19" authorId="0">
      <text>
        <r>
          <rPr>
            <b/>
            <sz val="9"/>
            <color indexed="81"/>
            <rFont val="Tahoma"/>
            <family val="2"/>
          </rPr>
          <t>Windows User:</t>
        </r>
        <r>
          <rPr>
            <sz val="9"/>
            <color indexed="81"/>
            <rFont val="Tahoma"/>
            <family val="2"/>
          </rPr>
          <t xml:space="preserve">
06/05/21
8644/45
April/21 + May/21</t>
        </r>
      </text>
    </comment>
    <comment ref="AM19" authorId="0">
      <text>
        <r>
          <rPr>
            <b/>
            <sz val="9"/>
            <color indexed="81"/>
            <rFont val="Tahoma"/>
            <family val="2"/>
          </rPr>
          <t>Windows User:</t>
        </r>
        <r>
          <rPr>
            <sz val="9"/>
            <color indexed="81"/>
            <rFont val="Tahoma"/>
            <family val="2"/>
          </rPr>
          <t xml:space="preserve">
05/06/21
8646
</t>
        </r>
      </text>
    </comment>
    <comment ref="G20" authorId="0">
      <text>
        <r>
          <rPr>
            <b/>
            <sz val="9"/>
            <color indexed="81"/>
            <rFont val="Tahoma"/>
            <family val="2"/>
          </rPr>
          <t>Windows User:</t>
        </r>
        <r>
          <rPr>
            <sz val="9"/>
            <color indexed="81"/>
            <rFont val="Tahoma"/>
            <family val="2"/>
          </rPr>
          <t xml:space="preserve">
Less-3,300/-</t>
        </r>
      </text>
    </comment>
    <comment ref="K20" authorId="0">
      <text>
        <r>
          <rPr>
            <b/>
            <sz val="9"/>
            <color indexed="81"/>
            <rFont val="Tahoma"/>
            <family val="2"/>
          </rPr>
          <t>Windows User:</t>
        </r>
        <r>
          <rPr>
            <sz val="9"/>
            <color indexed="81"/>
            <rFont val="Tahoma"/>
            <family val="2"/>
          </rPr>
          <t xml:space="preserve">
27/08/2020
9,000/-</t>
        </r>
      </text>
    </comment>
    <comment ref="M20" authorId="0">
      <text>
        <r>
          <rPr>
            <b/>
            <sz val="9"/>
            <color indexed="81"/>
            <rFont val="Tahoma"/>
            <family val="2"/>
          </rPr>
          <t>Windows User:</t>
        </r>
        <r>
          <rPr>
            <sz val="9"/>
            <color indexed="81"/>
            <rFont val="Tahoma"/>
            <family val="2"/>
          </rPr>
          <t xml:space="preserve">
27/08/2020
9,000/-</t>
        </r>
      </text>
    </comment>
    <comment ref="O20" authorId="0">
      <text>
        <r>
          <rPr>
            <b/>
            <sz val="9"/>
            <color indexed="81"/>
            <rFont val="Tahoma"/>
            <family val="2"/>
          </rPr>
          <t>Windows User:</t>
        </r>
        <r>
          <rPr>
            <sz val="9"/>
            <color indexed="81"/>
            <rFont val="Tahoma"/>
            <family val="2"/>
          </rPr>
          <t xml:space="preserve">
27/08/2020
9,000/-</t>
        </r>
      </text>
    </comment>
    <comment ref="Q20" authorId="0">
      <text>
        <r>
          <rPr>
            <b/>
            <sz val="9"/>
            <color indexed="81"/>
            <rFont val="Tahoma"/>
            <family val="2"/>
          </rPr>
          <t>Windows User:</t>
        </r>
        <r>
          <rPr>
            <sz val="9"/>
            <color indexed="81"/>
            <rFont val="Tahoma"/>
            <family val="2"/>
          </rPr>
          <t xml:space="preserve">
27/08/2020
9,000/-
10/10/20
6122
O/fee=6500
paid to Oct/20</t>
        </r>
      </text>
    </comment>
    <comment ref="W20" authorId="0">
      <text>
        <r>
          <rPr>
            <b/>
            <sz val="9"/>
            <color indexed="81"/>
            <rFont val="Tahoma"/>
            <family val="2"/>
          </rPr>
          <t>Windows User:</t>
        </r>
        <r>
          <rPr>
            <sz val="9"/>
            <color indexed="81"/>
            <rFont val="Tahoma"/>
            <family val="2"/>
          </rPr>
          <t xml:space="preserve">
10/10/20
6122
O/fee=6500
Oct=2310</t>
        </r>
      </text>
    </comment>
    <comment ref="Y20" authorId="0">
      <text>
        <r>
          <rPr>
            <b/>
            <sz val="9"/>
            <color indexed="81"/>
            <rFont val="Tahoma"/>
            <family val="2"/>
          </rPr>
          <t>Windows User:</t>
        </r>
        <r>
          <rPr>
            <sz val="9"/>
            <color indexed="81"/>
            <rFont val="Tahoma"/>
            <family val="2"/>
          </rPr>
          <t xml:space="preserve">
10/11/2020
6123
</t>
        </r>
      </text>
    </comment>
    <comment ref="AA20" authorId="0">
      <text>
        <r>
          <rPr>
            <b/>
            <sz val="9"/>
            <color indexed="81"/>
            <rFont val="Tahoma"/>
            <family val="2"/>
          </rPr>
          <t>Windows User:</t>
        </r>
        <r>
          <rPr>
            <sz val="9"/>
            <color indexed="81"/>
            <rFont val="Tahoma"/>
            <family val="2"/>
          </rPr>
          <t xml:space="preserve">
20/12/2020
6124
</t>
        </r>
      </text>
    </comment>
    <comment ref="AC20" authorId="0">
      <text>
        <r>
          <rPr>
            <b/>
            <sz val="9"/>
            <color indexed="81"/>
            <rFont val="Tahoma"/>
            <family val="2"/>
          </rPr>
          <t>Windows User:</t>
        </r>
        <r>
          <rPr>
            <sz val="9"/>
            <color indexed="81"/>
            <rFont val="Tahoma"/>
            <family val="2"/>
          </rPr>
          <t xml:space="preserve">
20/01/2021
6125
</t>
        </r>
      </text>
    </comment>
    <comment ref="AG20" authorId="0">
      <text>
        <r>
          <rPr>
            <b/>
            <sz val="9"/>
            <color indexed="81"/>
            <rFont val="Tahoma"/>
            <family val="2"/>
          </rPr>
          <t>Windows User:</t>
        </r>
        <r>
          <rPr>
            <sz val="9"/>
            <color indexed="81"/>
            <rFont val="Tahoma"/>
            <family val="2"/>
          </rPr>
          <t xml:space="preserve">
01/03/21
6126
Feb/21
23/03/2021
6127
March/21</t>
        </r>
      </text>
    </comment>
    <comment ref="AK20" authorId="0">
      <text>
        <r>
          <rPr>
            <b/>
            <sz val="9"/>
            <color indexed="81"/>
            <rFont val="Tahoma"/>
            <family val="2"/>
          </rPr>
          <t>Windows User:</t>
        </r>
        <r>
          <rPr>
            <sz val="9"/>
            <color indexed="81"/>
            <rFont val="Tahoma"/>
            <family val="2"/>
          </rPr>
          <t xml:space="preserve">
02/052/1
6128
April/21</t>
        </r>
      </text>
    </comment>
    <comment ref="AM20" authorId="0">
      <text>
        <r>
          <rPr>
            <b/>
            <sz val="9"/>
            <color indexed="81"/>
            <rFont val="Tahoma"/>
            <family val="2"/>
          </rPr>
          <t>Windows User:</t>
        </r>
        <r>
          <rPr>
            <sz val="9"/>
            <color indexed="81"/>
            <rFont val="Tahoma"/>
            <family val="2"/>
          </rPr>
          <t xml:space="preserve">
06/06/21
6129
May/21</t>
        </r>
      </text>
    </comment>
    <comment ref="K21" authorId="0">
      <text>
        <r>
          <rPr>
            <b/>
            <sz val="9"/>
            <color indexed="81"/>
            <rFont val="Tahoma"/>
            <family val="2"/>
          </rPr>
          <t>Windows User:</t>
        </r>
        <r>
          <rPr>
            <sz val="9"/>
            <color indexed="81"/>
            <rFont val="Tahoma"/>
            <family val="2"/>
          </rPr>
          <t xml:space="preserve">
27/08/2020
9,000/-</t>
        </r>
      </text>
    </comment>
    <comment ref="M21" authorId="0">
      <text>
        <r>
          <rPr>
            <b/>
            <sz val="9"/>
            <color indexed="81"/>
            <rFont val="Tahoma"/>
            <family val="2"/>
          </rPr>
          <t>Windows User:</t>
        </r>
        <r>
          <rPr>
            <sz val="9"/>
            <color indexed="81"/>
            <rFont val="Tahoma"/>
            <family val="2"/>
          </rPr>
          <t xml:space="preserve">
27/08/2020
9,000/-</t>
        </r>
      </text>
    </comment>
    <comment ref="O21" authorId="0">
      <text>
        <r>
          <rPr>
            <b/>
            <sz val="9"/>
            <color indexed="81"/>
            <rFont val="Tahoma"/>
            <family val="2"/>
          </rPr>
          <t>Windows User:</t>
        </r>
        <r>
          <rPr>
            <sz val="9"/>
            <color indexed="81"/>
            <rFont val="Tahoma"/>
            <family val="2"/>
          </rPr>
          <t xml:space="preserve">
27/08/2020
9,000/-</t>
        </r>
      </text>
    </comment>
    <comment ref="Q21" authorId="0">
      <text>
        <r>
          <rPr>
            <b/>
            <sz val="9"/>
            <color indexed="81"/>
            <rFont val="Tahoma"/>
            <family val="2"/>
          </rPr>
          <t>Windows User:</t>
        </r>
        <r>
          <rPr>
            <sz val="9"/>
            <color indexed="81"/>
            <rFont val="Tahoma"/>
            <family val="2"/>
          </rPr>
          <t xml:space="preserve">
27/08/2020
9,000/-
27/01/2021
By bkash
C=15000
O/fe= 6500
Nov/20=04620
Dec=3880 (Deu=740)
Paid in Janu/21</t>
        </r>
      </text>
    </comment>
    <comment ref="W21" authorId="0">
      <text>
        <r>
          <rPr>
            <b/>
            <sz val="9"/>
            <color indexed="81"/>
            <rFont val="Tahoma"/>
            <family val="2"/>
          </rPr>
          <t>Windows User:</t>
        </r>
        <r>
          <rPr>
            <sz val="9"/>
            <color indexed="81"/>
            <rFont val="Tahoma"/>
            <family val="2"/>
          </rPr>
          <t xml:space="preserve">
09/10/2020
By bkash
C=4620
H=1950
T=6570</t>
        </r>
      </text>
    </comment>
    <comment ref="Y21" authorId="0">
      <text>
        <r>
          <rPr>
            <b/>
            <sz val="9"/>
            <color indexed="81"/>
            <rFont val="Tahoma"/>
            <family val="2"/>
          </rPr>
          <t>Windows User:</t>
        </r>
        <r>
          <rPr>
            <sz val="9"/>
            <color indexed="81"/>
            <rFont val="Tahoma"/>
            <family val="2"/>
          </rPr>
          <t xml:space="preserve">
27/01/2021
By bkash
C=15000
O/fe= 6500
Nov/20=04620
Dec=3880 (Deu=740)
Paid in Janu/21
</t>
        </r>
      </text>
    </comment>
    <comment ref="AA21" authorId="0">
      <text>
        <r>
          <rPr>
            <b/>
            <sz val="9"/>
            <color indexed="81"/>
            <rFont val="Tahoma"/>
            <family val="2"/>
          </rPr>
          <t>Windows User:</t>
        </r>
        <r>
          <rPr>
            <sz val="9"/>
            <color indexed="81"/>
            <rFont val="Tahoma"/>
            <family val="2"/>
          </rPr>
          <t xml:space="preserve">
27/01/2021
By bkash
C=15000
O/fe= 6500
Nov/20=04620
Dec=3880 (Deu=740)
Paid in Janu/21
</t>
        </r>
      </text>
    </comment>
    <comment ref="AC21" authorId="0">
      <text>
        <r>
          <rPr>
            <b/>
            <sz val="9"/>
            <color indexed="81"/>
            <rFont val="Tahoma"/>
            <family val="2"/>
          </rPr>
          <t>Windows User:</t>
        </r>
        <r>
          <rPr>
            <sz val="9"/>
            <color indexed="81"/>
            <rFont val="Tahoma"/>
            <family val="2"/>
          </rPr>
          <t xml:space="preserve">
27/01/2021
By bkash
C=15000
O/fe= 6500
Nov/20=04620
Dec=3880 (Deu=740)
Paid in Janu/21
</t>
        </r>
      </text>
    </comment>
    <comment ref="K22" authorId="0">
      <text>
        <r>
          <rPr>
            <b/>
            <sz val="9"/>
            <color indexed="81"/>
            <rFont val="Tahoma"/>
            <family val="2"/>
          </rPr>
          <t>Windows User:</t>
        </r>
        <r>
          <rPr>
            <sz val="9"/>
            <color indexed="81"/>
            <rFont val="Tahoma"/>
            <family val="2"/>
          </rPr>
          <t xml:space="preserve">
27/08/2020
9,000/-</t>
        </r>
      </text>
    </comment>
    <comment ref="M22" authorId="0">
      <text>
        <r>
          <rPr>
            <b/>
            <sz val="9"/>
            <color indexed="81"/>
            <rFont val="Tahoma"/>
            <family val="2"/>
          </rPr>
          <t>Windows User:</t>
        </r>
        <r>
          <rPr>
            <sz val="9"/>
            <color indexed="81"/>
            <rFont val="Tahoma"/>
            <family val="2"/>
          </rPr>
          <t xml:space="preserve">
27/08/2020
9,000/-</t>
        </r>
      </text>
    </comment>
    <comment ref="O22" authorId="0">
      <text>
        <r>
          <rPr>
            <b/>
            <sz val="9"/>
            <color indexed="81"/>
            <rFont val="Tahoma"/>
            <family val="2"/>
          </rPr>
          <t>Windows User:</t>
        </r>
        <r>
          <rPr>
            <sz val="9"/>
            <color indexed="81"/>
            <rFont val="Tahoma"/>
            <family val="2"/>
          </rPr>
          <t xml:space="preserve">
27/08/2020
9,000/-</t>
        </r>
      </text>
    </comment>
    <comment ref="Q22" authorId="0">
      <text>
        <r>
          <rPr>
            <b/>
            <sz val="9"/>
            <color indexed="81"/>
            <rFont val="Tahoma"/>
            <family val="2"/>
          </rPr>
          <t>Windows User:</t>
        </r>
        <r>
          <rPr>
            <sz val="9"/>
            <color indexed="81"/>
            <rFont val="Tahoma"/>
            <family val="2"/>
          </rPr>
          <t xml:space="preserve">
27/08/2020
9,000/-</t>
        </r>
      </text>
    </comment>
    <comment ref="W22" authorId="0">
      <text>
        <r>
          <rPr>
            <b/>
            <sz val="9"/>
            <color indexed="81"/>
            <rFont val="Tahoma"/>
            <family val="2"/>
          </rPr>
          <t>Windows User:</t>
        </r>
        <r>
          <rPr>
            <sz val="9"/>
            <color indexed="81"/>
            <rFont val="Tahoma"/>
            <family val="2"/>
          </rPr>
          <t xml:space="preserve">
18/11/2020
8519
Oct/20
Paid in Nov/20</t>
        </r>
      </text>
    </comment>
    <comment ref="Y22" authorId="0">
      <text>
        <r>
          <rPr>
            <b/>
            <sz val="9"/>
            <color indexed="81"/>
            <rFont val="Tahoma"/>
            <family val="2"/>
          </rPr>
          <t>Windows User:</t>
        </r>
        <r>
          <rPr>
            <sz val="9"/>
            <color indexed="81"/>
            <rFont val="Tahoma"/>
            <family val="2"/>
          </rPr>
          <t xml:space="preserve">
18/11/2020
8519
Oct/20</t>
        </r>
      </text>
    </comment>
    <comment ref="AE22" authorId="0">
      <text>
        <r>
          <rPr>
            <b/>
            <sz val="9"/>
            <color indexed="81"/>
            <rFont val="Tahoma"/>
            <family val="2"/>
          </rPr>
          <t>Windows User:</t>
        </r>
        <r>
          <rPr>
            <sz val="9"/>
            <color indexed="81"/>
            <rFont val="Tahoma"/>
            <family val="2"/>
          </rPr>
          <t xml:space="preserve">
10/02/21
8521/8522</t>
        </r>
      </text>
    </comment>
    <comment ref="AI22" authorId="0">
      <text>
        <r>
          <rPr>
            <b/>
            <sz val="9"/>
            <color indexed="81"/>
            <rFont val="Tahoma"/>
            <family val="2"/>
          </rPr>
          <t>Windows User:</t>
        </r>
        <r>
          <rPr>
            <sz val="9"/>
            <color indexed="81"/>
            <rFont val="Tahoma"/>
            <family val="2"/>
          </rPr>
          <t xml:space="preserve">
10/04/021
Feb + March/21
O/fee Due=6500/-</t>
        </r>
      </text>
    </comment>
    <comment ref="AM22" authorId="0">
      <text>
        <r>
          <rPr>
            <b/>
            <sz val="9"/>
            <color indexed="81"/>
            <rFont val="Tahoma"/>
            <family val="2"/>
          </rPr>
          <t>Windows User:</t>
        </r>
        <r>
          <rPr>
            <sz val="9"/>
            <color indexed="81"/>
            <rFont val="Tahoma"/>
            <family val="2"/>
          </rPr>
          <t xml:space="preserve">
07/06/21
8524
</t>
        </r>
      </text>
    </comment>
    <comment ref="G23" authorId="0">
      <text>
        <r>
          <rPr>
            <b/>
            <sz val="9"/>
            <color indexed="81"/>
            <rFont val="Tahoma"/>
            <family val="2"/>
          </rPr>
          <t xml:space="preserve">Windows User:
Note-149
</t>
        </r>
        <r>
          <rPr>
            <sz val="9"/>
            <color indexed="81"/>
            <rFont val="Tahoma"/>
            <family val="2"/>
          </rPr>
          <t xml:space="preserve">Meeting 20/10/2020
Less 50%
Opening to Clossing period
</t>
        </r>
      </text>
    </comment>
    <comment ref="K23" authorId="0">
      <text>
        <r>
          <rPr>
            <b/>
            <sz val="9"/>
            <color indexed="81"/>
            <rFont val="Tahoma"/>
            <family val="2"/>
          </rPr>
          <t>Windows User:</t>
        </r>
        <r>
          <rPr>
            <sz val="9"/>
            <color indexed="81"/>
            <rFont val="Tahoma"/>
            <family val="2"/>
          </rPr>
          <t xml:space="preserve">
27/08/2020
9,000/-</t>
        </r>
      </text>
    </comment>
    <comment ref="M23" authorId="0">
      <text>
        <r>
          <rPr>
            <b/>
            <sz val="9"/>
            <color indexed="81"/>
            <rFont val="Tahoma"/>
            <family val="2"/>
          </rPr>
          <t>Windows User:</t>
        </r>
        <r>
          <rPr>
            <sz val="9"/>
            <color indexed="81"/>
            <rFont val="Tahoma"/>
            <family val="2"/>
          </rPr>
          <t xml:space="preserve">
27/08/2020
9,000/-</t>
        </r>
      </text>
    </comment>
    <comment ref="O23" authorId="0">
      <text>
        <r>
          <rPr>
            <b/>
            <sz val="9"/>
            <color indexed="81"/>
            <rFont val="Tahoma"/>
            <family val="2"/>
          </rPr>
          <t>Windows User:</t>
        </r>
        <r>
          <rPr>
            <sz val="9"/>
            <color indexed="81"/>
            <rFont val="Tahoma"/>
            <family val="2"/>
          </rPr>
          <t xml:space="preserve">
27/08/2020
9,000/-</t>
        </r>
      </text>
    </comment>
    <comment ref="Q23" authorId="0">
      <text>
        <r>
          <rPr>
            <b/>
            <sz val="9"/>
            <color indexed="81"/>
            <rFont val="Tahoma"/>
            <family val="2"/>
          </rPr>
          <t>Windows User:</t>
        </r>
        <r>
          <rPr>
            <sz val="9"/>
            <color indexed="81"/>
            <rFont val="Tahoma"/>
            <family val="2"/>
          </rPr>
          <t xml:space="preserve">
27/08/2020
9,000/-
15/10/20
8494
O/fee=6500
Paid to Oct/20</t>
        </r>
      </text>
    </comment>
    <comment ref="W23" authorId="0">
      <text>
        <r>
          <rPr>
            <b/>
            <sz val="9"/>
            <color indexed="81"/>
            <rFont val="Tahoma"/>
            <family val="2"/>
          </rPr>
          <t>Windows User:</t>
        </r>
        <r>
          <rPr>
            <sz val="9"/>
            <color indexed="81"/>
            <rFont val="Tahoma"/>
            <family val="2"/>
          </rPr>
          <t xml:space="preserve">
15/10/20
8494
O/f=6500
Oct=4620</t>
        </r>
      </text>
    </comment>
    <comment ref="AA23" authorId="0">
      <text>
        <r>
          <rPr>
            <b/>
            <sz val="9"/>
            <color indexed="81"/>
            <rFont val="Tahoma"/>
            <family val="2"/>
          </rPr>
          <t>Windows User:</t>
        </r>
        <r>
          <rPr>
            <sz val="9"/>
            <color indexed="81"/>
            <rFont val="Tahoma"/>
            <family val="2"/>
          </rPr>
          <t xml:space="preserve">
03/01/2021
8496
Dec/20
paid in Janu/21</t>
        </r>
      </text>
    </comment>
    <comment ref="AC23" authorId="0">
      <text>
        <r>
          <rPr>
            <b/>
            <sz val="9"/>
            <color indexed="81"/>
            <rFont val="Tahoma"/>
            <family val="2"/>
          </rPr>
          <t>Windows User:</t>
        </r>
        <r>
          <rPr>
            <sz val="9"/>
            <color indexed="81"/>
            <rFont val="Tahoma"/>
            <family val="2"/>
          </rPr>
          <t xml:space="preserve">
03/01/2021
8496
Dec/20
paid in Janu/21</t>
        </r>
      </text>
    </comment>
    <comment ref="AE23" authorId="0">
      <text>
        <r>
          <rPr>
            <b/>
            <sz val="9"/>
            <color indexed="81"/>
            <rFont val="Tahoma"/>
            <family val="2"/>
          </rPr>
          <t>Windows User:</t>
        </r>
        <r>
          <rPr>
            <sz val="9"/>
            <color indexed="81"/>
            <rFont val="Tahoma"/>
            <family val="2"/>
          </rPr>
          <t xml:space="preserve">
09/02/21
8497
Janu/21</t>
        </r>
      </text>
    </comment>
    <comment ref="AG23" authorId="0">
      <text>
        <r>
          <rPr>
            <b/>
            <sz val="9"/>
            <color indexed="81"/>
            <rFont val="Tahoma"/>
            <family val="2"/>
          </rPr>
          <t>Windows User:</t>
        </r>
        <r>
          <rPr>
            <sz val="9"/>
            <color indexed="81"/>
            <rFont val="Tahoma"/>
            <family val="2"/>
          </rPr>
          <t xml:space="preserve">
23/03/2021
8498/99
Feb/21 + March/21</t>
        </r>
      </text>
    </comment>
    <comment ref="G24" authorId="0">
      <text>
        <r>
          <rPr>
            <b/>
            <sz val="9"/>
            <color indexed="81"/>
            <rFont val="Tahoma"/>
            <family val="2"/>
          </rPr>
          <t>Windows User:</t>
        </r>
        <r>
          <rPr>
            <sz val="9"/>
            <color indexed="81"/>
            <rFont val="Tahoma"/>
            <family val="2"/>
          </rPr>
          <t xml:space="preserve">
Less-2,000/-</t>
        </r>
      </text>
    </comment>
    <comment ref="K24" authorId="0">
      <text>
        <r>
          <rPr>
            <b/>
            <sz val="9"/>
            <color indexed="81"/>
            <rFont val="Tahoma"/>
            <family val="2"/>
          </rPr>
          <t>Windows User:</t>
        </r>
        <r>
          <rPr>
            <sz val="9"/>
            <color indexed="81"/>
            <rFont val="Tahoma"/>
            <family val="2"/>
          </rPr>
          <t xml:space="preserve">
27/08/2020
9,000/-</t>
        </r>
      </text>
    </comment>
    <comment ref="M24" authorId="0">
      <text>
        <r>
          <rPr>
            <b/>
            <sz val="9"/>
            <color indexed="81"/>
            <rFont val="Tahoma"/>
            <family val="2"/>
          </rPr>
          <t>Windows User:</t>
        </r>
        <r>
          <rPr>
            <sz val="9"/>
            <color indexed="81"/>
            <rFont val="Tahoma"/>
            <family val="2"/>
          </rPr>
          <t xml:space="preserve">
27/08/2020
9,000/-</t>
        </r>
      </text>
    </comment>
    <comment ref="O24" authorId="0">
      <text>
        <r>
          <rPr>
            <b/>
            <sz val="9"/>
            <color indexed="81"/>
            <rFont val="Tahoma"/>
            <family val="2"/>
          </rPr>
          <t>Windows User:</t>
        </r>
        <r>
          <rPr>
            <sz val="9"/>
            <color indexed="81"/>
            <rFont val="Tahoma"/>
            <family val="2"/>
          </rPr>
          <t xml:space="preserve">
27/08/2020
9,000/-</t>
        </r>
      </text>
    </comment>
    <comment ref="Q24" authorId="0">
      <text>
        <r>
          <rPr>
            <b/>
            <sz val="9"/>
            <color indexed="81"/>
            <rFont val="Tahoma"/>
            <family val="2"/>
          </rPr>
          <t>Windows User:</t>
        </r>
        <r>
          <rPr>
            <sz val="9"/>
            <color indexed="81"/>
            <rFont val="Tahoma"/>
            <family val="2"/>
          </rPr>
          <t xml:space="preserve">
27/08/2020
9,000/-
08/10/20
8471
Paid to Oct/20</t>
        </r>
      </text>
    </comment>
    <comment ref="W24" authorId="0">
      <text>
        <r>
          <rPr>
            <b/>
            <sz val="9"/>
            <color indexed="81"/>
            <rFont val="Tahoma"/>
            <family val="2"/>
          </rPr>
          <t>Windows User:</t>
        </r>
        <r>
          <rPr>
            <sz val="9"/>
            <color indexed="81"/>
            <rFont val="Tahoma"/>
            <family val="2"/>
          </rPr>
          <t xml:space="preserve">
08/10/20
8471
O/fee=6500
Oct=3,220</t>
        </r>
      </text>
    </comment>
    <comment ref="Y24" authorId="0">
      <text>
        <r>
          <rPr>
            <b/>
            <sz val="9"/>
            <color indexed="81"/>
            <rFont val="Tahoma"/>
            <family val="2"/>
          </rPr>
          <t>Windows User:</t>
        </r>
        <r>
          <rPr>
            <sz val="9"/>
            <color indexed="81"/>
            <rFont val="Tahoma"/>
            <family val="2"/>
          </rPr>
          <t xml:space="preserve">
04/11/2020
8472
</t>
        </r>
      </text>
    </comment>
    <comment ref="AA24" authorId="0">
      <text>
        <r>
          <rPr>
            <b/>
            <sz val="9"/>
            <color indexed="81"/>
            <rFont val="Tahoma"/>
            <family val="2"/>
          </rPr>
          <t>Windows User:</t>
        </r>
        <r>
          <rPr>
            <sz val="9"/>
            <color indexed="81"/>
            <rFont val="Tahoma"/>
            <family val="2"/>
          </rPr>
          <t xml:space="preserve">
02/10/2020
8473
</t>
        </r>
      </text>
    </comment>
    <comment ref="AC24" authorId="0">
      <text>
        <r>
          <rPr>
            <b/>
            <sz val="9"/>
            <color indexed="81"/>
            <rFont val="Tahoma"/>
            <family val="2"/>
          </rPr>
          <t>Windows User:</t>
        </r>
        <r>
          <rPr>
            <sz val="9"/>
            <color indexed="81"/>
            <rFont val="Tahoma"/>
            <family val="2"/>
          </rPr>
          <t xml:space="preserve">
07/01/2021
8474
25/01/21
8475
Feb/21
Paid in Janu/21</t>
        </r>
      </text>
    </comment>
    <comment ref="AE24" authorId="0">
      <text>
        <r>
          <rPr>
            <b/>
            <sz val="9"/>
            <color indexed="81"/>
            <rFont val="Tahoma"/>
            <family val="2"/>
          </rPr>
          <t>Windows User:</t>
        </r>
        <r>
          <rPr>
            <sz val="9"/>
            <color indexed="81"/>
            <rFont val="Tahoma"/>
            <family val="2"/>
          </rPr>
          <t xml:space="preserve">
25/01/21
8475
Feb/21
Paid in Janu/21</t>
        </r>
      </text>
    </comment>
    <comment ref="AG24" authorId="0">
      <text>
        <r>
          <rPr>
            <b/>
            <sz val="9"/>
            <color indexed="81"/>
            <rFont val="Tahoma"/>
            <family val="2"/>
          </rPr>
          <t>Windows User:</t>
        </r>
        <r>
          <rPr>
            <sz val="9"/>
            <color indexed="81"/>
            <rFont val="Tahoma"/>
            <family val="2"/>
          </rPr>
          <t xml:space="preserve">
09/03/21
8476</t>
        </r>
      </text>
    </comment>
    <comment ref="AI24" authorId="0">
      <text>
        <r>
          <rPr>
            <b/>
            <sz val="9"/>
            <color indexed="81"/>
            <rFont val="Tahoma"/>
            <family val="2"/>
          </rPr>
          <t>Windows User:</t>
        </r>
        <r>
          <rPr>
            <sz val="9"/>
            <color indexed="81"/>
            <rFont val="Tahoma"/>
            <family val="2"/>
          </rPr>
          <t xml:space="preserve">
04/04/2021
8477
</t>
        </r>
      </text>
    </comment>
    <comment ref="AK24" authorId="0">
      <text>
        <r>
          <rPr>
            <b/>
            <sz val="9"/>
            <color indexed="81"/>
            <rFont val="Tahoma"/>
            <family val="2"/>
          </rPr>
          <t>Windows User:</t>
        </r>
        <r>
          <rPr>
            <sz val="9"/>
            <color indexed="81"/>
            <rFont val="Tahoma"/>
            <family val="2"/>
          </rPr>
          <t xml:space="preserve">
08/05/21
8478</t>
        </r>
      </text>
    </comment>
    <comment ref="AM24" authorId="0">
      <text>
        <r>
          <rPr>
            <b/>
            <sz val="9"/>
            <color indexed="81"/>
            <rFont val="Tahoma"/>
            <family val="2"/>
          </rPr>
          <t>Windows User:</t>
        </r>
        <r>
          <rPr>
            <sz val="9"/>
            <color indexed="81"/>
            <rFont val="Tahoma"/>
            <family val="2"/>
          </rPr>
          <t xml:space="preserve">
05/06/21
8479</t>
        </r>
      </text>
    </comment>
    <comment ref="K25" authorId="0">
      <text>
        <r>
          <rPr>
            <b/>
            <sz val="9"/>
            <color indexed="81"/>
            <rFont val="Tahoma"/>
            <family val="2"/>
          </rPr>
          <t>Windows User:</t>
        </r>
        <r>
          <rPr>
            <sz val="9"/>
            <color indexed="81"/>
            <rFont val="Tahoma"/>
            <family val="2"/>
          </rPr>
          <t xml:space="preserve">
27/08/2020
2,000/-</t>
        </r>
      </text>
    </comment>
    <comment ref="M25" authorId="0">
      <text>
        <r>
          <rPr>
            <b/>
            <sz val="9"/>
            <color indexed="81"/>
            <rFont val="Tahoma"/>
            <family val="2"/>
          </rPr>
          <t>Windows User:</t>
        </r>
        <r>
          <rPr>
            <sz val="9"/>
            <color indexed="81"/>
            <rFont val="Tahoma"/>
            <family val="2"/>
          </rPr>
          <t xml:space="preserve">
27/08/2020
9,000/-
08/10/20
8423
Paid to Oct/20
</t>
        </r>
      </text>
    </comment>
    <comment ref="O25" authorId="0">
      <text>
        <r>
          <rPr>
            <b/>
            <sz val="9"/>
            <color indexed="81"/>
            <rFont val="Tahoma"/>
            <family val="2"/>
          </rPr>
          <t>Windows User:</t>
        </r>
        <r>
          <rPr>
            <sz val="9"/>
            <color indexed="81"/>
            <rFont val="Tahoma"/>
            <family val="2"/>
          </rPr>
          <t xml:space="preserve">
08/10/20
8423
Paid to Oct/2020</t>
        </r>
      </text>
    </comment>
    <comment ref="Q25" authorId="0">
      <text>
        <r>
          <rPr>
            <b/>
            <sz val="9"/>
            <color indexed="81"/>
            <rFont val="Tahoma"/>
            <family val="2"/>
          </rPr>
          <t>Windows User:</t>
        </r>
        <r>
          <rPr>
            <sz val="9"/>
            <color indexed="81"/>
            <rFont val="Tahoma"/>
            <family val="2"/>
          </rPr>
          <t xml:space="preserve">
08/10/20
8423
Paid to Oct/2020</t>
        </r>
      </text>
    </comment>
    <comment ref="W25" authorId="0">
      <text>
        <r>
          <rPr>
            <b/>
            <sz val="9"/>
            <color indexed="81"/>
            <rFont val="Tahoma"/>
            <family val="2"/>
          </rPr>
          <t>Windows User:</t>
        </r>
        <r>
          <rPr>
            <sz val="9"/>
            <color indexed="81"/>
            <rFont val="Tahoma"/>
            <family val="2"/>
          </rPr>
          <t xml:space="preserve">
08/10/20
8423
O/fe=8000
S/c=5000
Ad fee=500
Oct=4620</t>
        </r>
      </text>
    </comment>
    <comment ref="Y25" authorId="0">
      <text>
        <r>
          <rPr>
            <b/>
            <sz val="9"/>
            <color indexed="81"/>
            <rFont val="Tahoma"/>
            <family val="2"/>
          </rPr>
          <t>Windows User:</t>
        </r>
        <r>
          <rPr>
            <sz val="9"/>
            <color indexed="81"/>
            <rFont val="Tahoma"/>
            <family val="2"/>
          </rPr>
          <t xml:space="preserve">
08/11/2020
By bkash
C=4620
H=1950
T=6570</t>
        </r>
      </text>
    </comment>
    <comment ref="AA25" authorId="0">
      <text>
        <r>
          <rPr>
            <b/>
            <sz val="9"/>
            <color indexed="81"/>
            <rFont val="Tahoma"/>
            <family val="2"/>
          </rPr>
          <t>Windows User:</t>
        </r>
        <r>
          <rPr>
            <sz val="9"/>
            <color indexed="81"/>
            <rFont val="Tahoma"/>
            <family val="2"/>
          </rPr>
          <t xml:space="preserve">
09/12/2020
By bkash
C=4620
H=1950
T=6570</t>
        </r>
      </text>
    </comment>
    <comment ref="AC25" authorId="0">
      <text>
        <r>
          <rPr>
            <b/>
            <sz val="9"/>
            <color indexed="81"/>
            <rFont val="Tahoma"/>
            <family val="2"/>
          </rPr>
          <t>Windows User:</t>
        </r>
        <r>
          <rPr>
            <sz val="9"/>
            <color indexed="81"/>
            <rFont val="Tahoma"/>
            <family val="2"/>
          </rPr>
          <t xml:space="preserve">
09/01/2021
By bkash
C=4620
H=1950
T=6570
Janu/21</t>
        </r>
      </text>
    </comment>
    <comment ref="AE25" authorId="0">
      <text>
        <r>
          <rPr>
            <b/>
            <sz val="9"/>
            <color indexed="81"/>
            <rFont val="Tahoma"/>
            <family val="2"/>
          </rPr>
          <t>Windows User:</t>
        </r>
        <r>
          <rPr>
            <sz val="9"/>
            <color indexed="81"/>
            <rFont val="Tahoma"/>
            <family val="2"/>
          </rPr>
          <t xml:space="preserve">
08/02/21
8425
</t>
        </r>
      </text>
    </comment>
    <comment ref="AG25" authorId="0">
      <text>
        <r>
          <rPr>
            <b/>
            <sz val="9"/>
            <color indexed="81"/>
            <rFont val="Tahoma"/>
            <family val="2"/>
          </rPr>
          <t>Windows User:</t>
        </r>
        <r>
          <rPr>
            <sz val="9"/>
            <color indexed="81"/>
            <rFont val="Tahoma"/>
            <family val="2"/>
          </rPr>
          <t xml:space="preserve">
09/03/21
8426</t>
        </r>
      </text>
    </comment>
    <comment ref="AK25" authorId="0">
      <text>
        <r>
          <rPr>
            <b/>
            <sz val="9"/>
            <color indexed="81"/>
            <rFont val="Tahoma"/>
            <family val="2"/>
          </rPr>
          <t>Windows User:</t>
        </r>
        <r>
          <rPr>
            <sz val="9"/>
            <color indexed="81"/>
            <rFont val="Tahoma"/>
            <family val="2"/>
          </rPr>
          <t xml:space="preserve">
10/05/21
By bkash
C=6000</t>
        </r>
      </text>
    </comment>
    <comment ref="AM25" authorId="0">
      <text>
        <r>
          <rPr>
            <b/>
            <sz val="9"/>
            <color indexed="81"/>
            <rFont val="Tahoma"/>
            <family val="2"/>
          </rPr>
          <t>Windows User:</t>
        </r>
        <r>
          <rPr>
            <sz val="9"/>
            <color indexed="81"/>
            <rFont val="Tahoma"/>
            <family val="2"/>
          </rPr>
          <t xml:space="preserve">
06/06/21
8427/28
</t>
        </r>
      </text>
    </comment>
    <comment ref="G26" authorId="0">
      <text>
        <r>
          <rPr>
            <b/>
            <sz val="9"/>
            <color indexed="81"/>
            <rFont val="Tahoma"/>
            <family val="2"/>
          </rPr>
          <t>Windows User:</t>
        </r>
        <r>
          <rPr>
            <sz val="9"/>
            <color indexed="81"/>
            <rFont val="Tahoma"/>
            <family val="2"/>
          </rPr>
          <t xml:space="preserve">
Less-3,300/-</t>
        </r>
      </text>
    </comment>
    <comment ref="K26" authorId="0">
      <text>
        <r>
          <rPr>
            <b/>
            <sz val="9"/>
            <color indexed="81"/>
            <rFont val="Tahoma"/>
            <family val="2"/>
          </rPr>
          <t>Windows User:</t>
        </r>
        <r>
          <rPr>
            <sz val="9"/>
            <color indexed="81"/>
            <rFont val="Tahoma"/>
            <family val="2"/>
          </rPr>
          <t xml:space="preserve">
27/08/2020
2,000/-</t>
        </r>
      </text>
    </comment>
    <comment ref="M26" authorId="0">
      <text>
        <r>
          <rPr>
            <b/>
            <sz val="9"/>
            <color indexed="81"/>
            <rFont val="Tahoma"/>
            <family val="2"/>
          </rPr>
          <t>Windows User:</t>
        </r>
        <r>
          <rPr>
            <sz val="9"/>
            <color indexed="81"/>
            <rFont val="Tahoma"/>
            <family val="2"/>
          </rPr>
          <t xml:space="preserve">
27/08/2020
9,000/-
08/10/20
6075
paid to Oct/20</t>
        </r>
      </text>
    </comment>
    <comment ref="O26" authorId="0">
      <text>
        <r>
          <rPr>
            <b/>
            <sz val="9"/>
            <color indexed="81"/>
            <rFont val="Tahoma"/>
            <family val="2"/>
          </rPr>
          <t>Windows User:</t>
        </r>
        <r>
          <rPr>
            <sz val="9"/>
            <color indexed="81"/>
            <rFont val="Tahoma"/>
            <family val="2"/>
          </rPr>
          <t xml:space="preserve">
04/11/2020
6076
S/c
Paid to Nov/2020</t>
        </r>
      </text>
    </comment>
    <comment ref="Q26" authorId="0">
      <text>
        <r>
          <rPr>
            <b/>
            <sz val="9"/>
            <color indexed="81"/>
            <rFont val="Tahoma"/>
            <family val="2"/>
          </rPr>
          <t>Windows User:</t>
        </r>
        <r>
          <rPr>
            <sz val="9"/>
            <color indexed="81"/>
            <rFont val="Tahoma"/>
            <family val="2"/>
          </rPr>
          <t xml:space="preserve">
08/10/20
6075
Paid to Oct/20</t>
        </r>
      </text>
    </comment>
    <comment ref="W26" authorId="0">
      <text>
        <r>
          <rPr>
            <b/>
            <sz val="9"/>
            <color indexed="81"/>
            <rFont val="Tahoma"/>
            <family val="2"/>
          </rPr>
          <t>Windows User:</t>
        </r>
        <r>
          <rPr>
            <sz val="9"/>
            <color indexed="81"/>
            <rFont val="Tahoma"/>
            <family val="2"/>
          </rPr>
          <t xml:space="preserve">
08/10/20
6075
Dv fee=500
O/fee=8000
Oct=2310</t>
        </r>
      </text>
    </comment>
    <comment ref="Y26" authorId="0">
      <text>
        <r>
          <rPr>
            <b/>
            <sz val="9"/>
            <color indexed="81"/>
            <rFont val="Tahoma"/>
            <family val="2"/>
          </rPr>
          <t>Windows User:</t>
        </r>
        <r>
          <rPr>
            <sz val="9"/>
            <color indexed="81"/>
            <rFont val="Tahoma"/>
            <family val="2"/>
          </rPr>
          <t xml:space="preserve">
04/11/2020
6076
S/c With
Non/2020</t>
        </r>
      </text>
    </comment>
    <comment ref="AA26" authorId="0">
      <text>
        <r>
          <rPr>
            <b/>
            <sz val="9"/>
            <color indexed="81"/>
            <rFont val="Tahoma"/>
            <family val="2"/>
          </rPr>
          <t>Windows User:</t>
        </r>
        <r>
          <rPr>
            <sz val="9"/>
            <color indexed="81"/>
            <rFont val="Tahoma"/>
            <family val="2"/>
          </rPr>
          <t xml:space="preserve">
09/12/2020
By bkash
C=2310
H=1950
T=4260</t>
        </r>
      </text>
    </comment>
    <comment ref="AC26" authorId="0">
      <text>
        <r>
          <rPr>
            <b/>
            <sz val="9"/>
            <color indexed="81"/>
            <rFont val="Tahoma"/>
            <family val="2"/>
          </rPr>
          <t>Windows User:</t>
        </r>
        <r>
          <rPr>
            <sz val="9"/>
            <color indexed="81"/>
            <rFont val="Tahoma"/>
            <family val="2"/>
          </rPr>
          <t xml:space="preserve">
06/01/2021
By bkash
C=2310
H=1950
T=4260
Janu/21</t>
        </r>
      </text>
    </comment>
    <comment ref="AE26" authorId="0">
      <text>
        <r>
          <rPr>
            <b/>
            <sz val="9"/>
            <color indexed="81"/>
            <rFont val="Tahoma"/>
            <family val="2"/>
          </rPr>
          <t>Windows User:</t>
        </r>
        <r>
          <rPr>
            <sz val="9"/>
            <color indexed="81"/>
            <rFont val="Tahoma"/>
            <family val="2"/>
          </rPr>
          <t xml:space="preserve">
08/02/21
6078</t>
        </r>
      </text>
    </comment>
    <comment ref="AG26" authorId="0">
      <text>
        <r>
          <rPr>
            <b/>
            <sz val="9"/>
            <color indexed="81"/>
            <rFont val="Tahoma"/>
            <family val="2"/>
          </rPr>
          <t>Windows User:</t>
        </r>
        <r>
          <rPr>
            <sz val="9"/>
            <color indexed="81"/>
            <rFont val="Tahoma"/>
            <family val="2"/>
          </rPr>
          <t xml:space="preserve">
13/03/21
By bkash
C=2310
H=1950
T=4260</t>
        </r>
      </text>
    </comment>
    <comment ref="AI26" authorId="0">
      <text>
        <r>
          <rPr>
            <b/>
            <sz val="9"/>
            <color indexed="81"/>
            <rFont val="Tahoma"/>
            <family val="2"/>
          </rPr>
          <t>Windows User:</t>
        </r>
        <r>
          <rPr>
            <sz val="9"/>
            <color indexed="81"/>
            <rFont val="Tahoma"/>
            <family val="2"/>
          </rPr>
          <t xml:space="preserve">
04/04/21
By bkash
C=2310
H=1950
T=4260</t>
        </r>
      </text>
    </comment>
    <comment ref="AK26" authorId="0">
      <text>
        <r>
          <rPr>
            <b/>
            <sz val="9"/>
            <color indexed="81"/>
            <rFont val="Tahoma"/>
            <family val="2"/>
          </rPr>
          <t>Windows User:</t>
        </r>
        <r>
          <rPr>
            <sz val="9"/>
            <color indexed="81"/>
            <rFont val="Tahoma"/>
            <family val="2"/>
          </rPr>
          <t xml:space="preserve">
06/05/21
By bkash
C=2310
H=6000
T=8310</t>
        </r>
      </text>
    </comment>
    <comment ref="AM26" authorId="0">
      <text>
        <r>
          <rPr>
            <b/>
            <sz val="9"/>
            <color indexed="81"/>
            <rFont val="Tahoma"/>
            <family val="2"/>
          </rPr>
          <t>Windows User:</t>
        </r>
        <r>
          <rPr>
            <sz val="9"/>
            <color indexed="81"/>
            <rFont val="Tahoma"/>
            <family val="2"/>
          </rPr>
          <t xml:space="preserve">
04/06/21
6079</t>
        </r>
      </text>
    </comment>
    <comment ref="G27" authorId="0">
      <text>
        <r>
          <rPr>
            <b/>
            <sz val="9"/>
            <color indexed="81"/>
            <rFont val="Tahoma"/>
            <family val="2"/>
          </rPr>
          <t>Windows User:</t>
        </r>
        <r>
          <rPr>
            <sz val="9"/>
            <color indexed="81"/>
            <rFont val="Tahoma"/>
            <family val="2"/>
          </rPr>
          <t xml:space="preserve">
Less-3,300/-</t>
        </r>
      </text>
    </comment>
    <comment ref="K27" authorId="0">
      <text>
        <r>
          <rPr>
            <b/>
            <sz val="9"/>
            <color indexed="81"/>
            <rFont val="Tahoma"/>
            <family val="2"/>
          </rPr>
          <t>Windows User:</t>
        </r>
        <r>
          <rPr>
            <sz val="9"/>
            <color indexed="81"/>
            <rFont val="Tahoma"/>
            <family val="2"/>
          </rPr>
          <t xml:space="preserve">
27/08/2020
2,000/-</t>
        </r>
      </text>
    </comment>
    <comment ref="M27" authorId="0">
      <text>
        <r>
          <rPr>
            <b/>
            <sz val="9"/>
            <color indexed="81"/>
            <rFont val="Tahoma"/>
            <family val="2"/>
          </rPr>
          <t>Windows User:</t>
        </r>
        <r>
          <rPr>
            <sz val="9"/>
            <color indexed="81"/>
            <rFont val="Tahoma"/>
            <family val="2"/>
          </rPr>
          <t xml:space="preserve">
27/08/2020
9,000/-
24/01/2021
7438
Oct to Dec/20
Dev fee=500
S/c=5000
O/fee=8000
Total-19590/-
Paidi in Janu/21</t>
        </r>
      </text>
    </comment>
    <comment ref="O27"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Q27"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W27"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Y27"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AA27"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AC27"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AM27" authorId="0">
      <text>
        <r>
          <rPr>
            <b/>
            <sz val="9"/>
            <color indexed="81"/>
            <rFont val="Tahoma"/>
            <family val="2"/>
          </rPr>
          <t>Windows User:</t>
        </r>
        <r>
          <rPr>
            <sz val="9"/>
            <color indexed="81"/>
            <rFont val="Tahoma"/>
            <family val="2"/>
          </rPr>
          <t xml:space="preserve">
05/06/21
7439
</t>
        </r>
      </text>
    </comment>
    <comment ref="K28" authorId="0">
      <text>
        <r>
          <rPr>
            <b/>
            <sz val="9"/>
            <color indexed="81"/>
            <rFont val="Tahoma"/>
            <family val="2"/>
          </rPr>
          <t>Windows User:</t>
        </r>
        <r>
          <rPr>
            <sz val="9"/>
            <color indexed="81"/>
            <rFont val="Tahoma"/>
            <family val="2"/>
          </rPr>
          <t xml:space="preserve">
27/08/2020
9,000/-</t>
        </r>
      </text>
    </comment>
    <comment ref="M28" authorId="0">
      <text>
        <r>
          <rPr>
            <b/>
            <sz val="9"/>
            <color indexed="81"/>
            <rFont val="Tahoma"/>
            <family val="2"/>
          </rPr>
          <t>Windows User:</t>
        </r>
        <r>
          <rPr>
            <sz val="9"/>
            <color indexed="81"/>
            <rFont val="Tahoma"/>
            <family val="2"/>
          </rPr>
          <t xml:space="preserve">
27/08/2020
9,000/-</t>
        </r>
      </text>
    </comment>
    <comment ref="O28" authorId="0">
      <text>
        <r>
          <rPr>
            <b/>
            <sz val="9"/>
            <color indexed="81"/>
            <rFont val="Tahoma"/>
            <family val="2"/>
          </rPr>
          <t>Windows User:</t>
        </r>
        <r>
          <rPr>
            <sz val="9"/>
            <color indexed="81"/>
            <rFont val="Tahoma"/>
            <family val="2"/>
          </rPr>
          <t xml:space="preserve">
27/08/2020
9,000/-</t>
        </r>
      </text>
    </comment>
    <comment ref="Q28" authorId="0">
      <text>
        <r>
          <rPr>
            <b/>
            <sz val="9"/>
            <color indexed="81"/>
            <rFont val="Tahoma"/>
            <family val="2"/>
          </rPr>
          <t>Windows User:</t>
        </r>
        <r>
          <rPr>
            <sz val="9"/>
            <color indexed="81"/>
            <rFont val="Tahoma"/>
            <family val="2"/>
          </rPr>
          <t xml:space="preserve">
27/08/2020
9,000/-
12/10/20
7463
O/fee=6500
paid to Oct/20</t>
        </r>
      </text>
    </comment>
    <comment ref="W28" authorId="0">
      <text>
        <r>
          <rPr>
            <b/>
            <sz val="9"/>
            <color indexed="81"/>
            <rFont val="Tahoma"/>
            <family val="2"/>
          </rPr>
          <t>Windows User:</t>
        </r>
        <r>
          <rPr>
            <sz val="9"/>
            <color indexed="81"/>
            <rFont val="Tahoma"/>
            <family val="2"/>
          </rPr>
          <t xml:space="preserve">
12/10/20
7463
O/fee=6500
Oct=4620</t>
        </r>
      </text>
    </comment>
    <comment ref="Y28" authorId="0">
      <text>
        <r>
          <rPr>
            <b/>
            <sz val="9"/>
            <color indexed="81"/>
            <rFont val="Tahoma"/>
            <family val="2"/>
          </rPr>
          <t>Windows User:</t>
        </r>
        <r>
          <rPr>
            <sz val="9"/>
            <color indexed="81"/>
            <rFont val="Tahoma"/>
            <family val="2"/>
          </rPr>
          <t xml:space="preserve">
12/11/2020
7464
</t>
        </r>
      </text>
    </comment>
    <comment ref="AA28" authorId="0">
      <text>
        <r>
          <rPr>
            <b/>
            <sz val="9"/>
            <color indexed="81"/>
            <rFont val="Tahoma"/>
            <family val="2"/>
          </rPr>
          <t>Windows User:</t>
        </r>
        <r>
          <rPr>
            <sz val="9"/>
            <color indexed="81"/>
            <rFont val="Tahoma"/>
            <family val="2"/>
          </rPr>
          <t xml:space="preserve">
14/12/2020
By bkash
C=4620
H=1950
T=6570
Dec/20</t>
        </r>
      </text>
    </comment>
    <comment ref="AC28" authorId="0">
      <text>
        <r>
          <rPr>
            <b/>
            <sz val="9"/>
            <color indexed="81"/>
            <rFont val="Tahoma"/>
            <family val="2"/>
          </rPr>
          <t>Windows User:</t>
        </r>
        <r>
          <rPr>
            <sz val="9"/>
            <color indexed="81"/>
            <rFont val="Tahoma"/>
            <family val="2"/>
          </rPr>
          <t xml:space="preserve">
21/01/2021
By bkash
C=4620
H=1950
T=6570
Janu/21</t>
        </r>
      </text>
    </comment>
    <comment ref="AG28" authorId="0">
      <text>
        <r>
          <rPr>
            <b/>
            <sz val="9"/>
            <color indexed="81"/>
            <rFont val="Tahoma"/>
            <family val="2"/>
          </rPr>
          <t>Windows User:</t>
        </r>
        <r>
          <rPr>
            <sz val="9"/>
            <color indexed="81"/>
            <rFont val="Tahoma"/>
            <family val="2"/>
          </rPr>
          <t xml:space="preserve">
04/03/21
By bash
C=4630
H=2150
T=6780
Feb/21</t>
        </r>
      </text>
    </comment>
    <comment ref="AI28" authorId="0">
      <text>
        <r>
          <rPr>
            <b/>
            <sz val="9"/>
            <color indexed="81"/>
            <rFont val="Tahoma"/>
            <family val="2"/>
          </rPr>
          <t>Windows User:</t>
        </r>
        <r>
          <rPr>
            <sz val="9"/>
            <color indexed="81"/>
            <rFont val="Tahoma"/>
            <family val="2"/>
          </rPr>
          <t xml:space="preserve">
12/04/21
By bash
C=4610
H=1750
T=6360
March/21</t>
        </r>
      </text>
    </comment>
    <comment ref="AK28" authorId="0">
      <text>
        <r>
          <rPr>
            <b/>
            <sz val="9"/>
            <color indexed="81"/>
            <rFont val="Tahoma"/>
            <family val="2"/>
          </rPr>
          <t>Windows User:</t>
        </r>
        <r>
          <rPr>
            <sz val="9"/>
            <color indexed="81"/>
            <rFont val="Tahoma"/>
            <family val="2"/>
          </rPr>
          <t xml:space="preserve">
06/05/21
By bkash
C=4620
H=1950
T=6570</t>
        </r>
      </text>
    </comment>
    <comment ref="AM28" authorId="0">
      <text>
        <r>
          <rPr>
            <b/>
            <sz val="9"/>
            <color indexed="81"/>
            <rFont val="Tahoma"/>
            <family val="2"/>
          </rPr>
          <t>Windows User:</t>
        </r>
        <r>
          <rPr>
            <sz val="9"/>
            <color indexed="81"/>
            <rFont val="Tahoma"/>
            <family val="2"/>
          </rPr>
          <t xml:space="preserve">
02/06/21
7466
</t>
        </r>
      </text>
    </comment>
    <comment ref="G29" authorId="0">
      <text>
        <r>
          <rPr>
            <b/>
            <sz val="9"/>
            <color indexed="81"/>
            <rFont val="Tahoma"/>
            <family val="2"/>
          </rPr>
          <t xml:space="preserve">Windows User:
Note-149
</t>
        </r>
        <r>
          <rPr>
            <sz val="9"/>
            <color indexed="81"/>
            <rFont val="Tahoma"/>
            <family val="2"/>
          </rPr>
          <t xml:space="preserve">Meeting 20/10/2020
Less 1,000-
Opening to Clossing period
</t>
        </r>
      </text>
    </comment>
    <comment ref="K29" authorId="0">
      <text>
        <r>
          <rPr>
            <b/>
            <sz val="9"/>
            <color indexed="81"/>
            <rFont val="Tahoma"/>
            <family val="2"/>
          </rPr>
          <t>Windows User:</t>
        </r>
        <r>
          <rPr>
            <sz val="9"/>
            <color indexed="81"/>
            <rFont val="Tahoma"/>
            <family val="2"/>
          </rPr>
          <t xml:space="preserve">
27/08/2020
9,000/-</t>
        </r>
      </text>
    </comment>
    <comment ref="M29" authorId="0">
      <text>
        <r>
          <rPr>
            <b/>
            <sz val="9"/>
            <color indexed="81"/>
            <rFont val="Tahoma"/>
            <family val="2"/>
          </rPr>
          <t>Windows User:</t>
        </r>
        <r>
          <rPr>
            <sz val="9"/>
            <color indexed="81"/>
            <rFont val="Tahoma"/>
            <family val="2"/>
          </rPr>
          <t xml:space="preserve">
27/08/2020
9,000/-</t>
        </r>
      </text>
    </comment>
    <comment ref="O29" authorId="0">
      <text>
        <r>
          <rPr>
            <b/>
            <sz val="9"/>
            <color indexed="81"/>
            <rFont val="Tahoma"/>
            <family val="2"/>
          </rPr>
          <t>Windows User:</t>
        </r>
        <r>
          <rPr>
            <sz val="9"/>
            <color indexed="81"/>
            <rFont val="Tahoma"/>
            <family val="2"/>
          </rPr>
          <t xml:space="preserve">
27/08/2020
9,000/-</t>
        </r>
      </text>
    </comment>
    <comment ref="Q29" authorId="0">
      <text>
        <r>
          <rPr>
            <b/>
            <sz val="9"/>
            <color indexed="81"/>
            <rFont val="Tahoma"/>
            <family val="2"/>
          </rPr>
          <t>Windows User:</t>
        </r>
        <r>
          <rPr>
            <sz val="9"/>
            <color indexed="81"/>
            <rFont val="Tahoma"/>
            <family val="2"/>
          </rPr>
          <t xml:space="preserve">
27/08/2020
9,000/-
25/01/21
7491
O/fee=6500
Feb/21
Paid in Janu/21</t>
        </r>
      </text>
    </comment>
    <comment ref="W29" authorId="0">
      <text>
        <r>
          <rPr>
            <b/>
            <sz val="9"/>
            <color indexed="81"/>
            <rFont val="Tahoma"/>
            <family val="2"/>
          </rPr>
          <t>Windows User:</t>
        </r>
        <r>
          <rPr>
            <sz val="9"/>
            <color indexed="81"/>
            <rFont val="Tahoma"/>
            <family val="2"/>
          </rPr>
          <t xml:space="preserve">
10/10/20
7487
</t>
        </r>
      </text>
    </comment>
    <comment ref="Y29" authorId="0">
      <text>
        <r>
          <rPr>
            <b/>
            <sz val="9"/>
            <color indexed="81"/>
            <rFont val="Tahoma"/>
            <family val="2"/>
          </rPr>
          <t>Windows User:</t>
        </r>
        <r>
          <rPr>
            <sz val="9"/>
            <color indexed="81"/>
            <rFont val="Tahoma"/>
            <family val="2"/>
          </rPr>
          <t xml:space="preserve">
07/11/2020
7488
</t>
        </r>
      </text>
    </comment>
    <comment ref="AA29" authorId="0">
      <text>
        <r>
          <rPr>
            <b/>
            <sz val="9"/>
            <color indexed="81"/>
            <rFont val="Tahoma"/>
            <family val="2"/>
          </rPr>
          <t>Windows User:</t>
        </r>
        <r>
          <rPr>
            <sz val="9"/>
            <color indexed="81"/>
            <rFont val="Tahoma"/>
            <family val="2"/>
          </rPr>
          <t xml:space="preserve">
05/12/2020
7489</t>
        </r>
      </text>
    </comment>
    <comment ref="AC29" authorId="0">
      <text>
        <r>
          <rPr>
            <b/>
            <sz val="9"/>
            <color indexed="81"/>
            <rFont val="Tahoma"/>
            <family val="2"/>
          </rPr>
          <t>Windows User:</t>
        </r>
        <r>
          <rPr>
            <sz val="9"/>
            <color indexed="81"/>
            <rFont val="Tahoma"/>
            <family val="2"/>
          </rPr>
          <t xml:space="preserve">
09/01/2021
7490
25/01/21
7491
O/fee=6500
Feb/21
Paid in Janu/21</t>
        </r>
      </text>
    </comment>
    <comment ref="AE29" authorId="0">
      <text>
        <r>
          <rPr>
            <b/>
            <sz val="9"/>
            <color indexed="81"/>
            <rFont val="Tahoma"/>
            <family val="2"/>
          </rPr>
          <t>Windows User:</t>
        </r>
        <r>
          <rPr>
            <sz val="9"/>
            <color indexed="81"/>
            <rFont val="Tahoma"/>
            <family val="2"/>
          </rPr>
          <t xml:space="preserve">
25/01/21
7491
O/fee=6500
Feb/21
Paid in Janu/21</t>
        </r>
      </text>
    </comment>
    <comment ref="AG29" authorId="0">
      <text>
        <r>
          <rPr>
            <b/>
            <sz val="9"/>
            <color indexed="81"/>
            <rFont val="Tahoma"/>
            <family val="2"/>
          </rPr>
          <t>Windows User:</t>
        </r>
        <r>
          <rPr>
            <sz val="9"/>
            <color indexed="81"/>
            <rFont val="Tahoma"/>
            <family val="2"/>
          </rPr>
          <t xml:space="preserve">
06/03/21
7492</t>
        </r>
      </text>
    </comment>
    <comment ref="AI29" authorId="0">
      <text>
        <r>
          <rPr>
            <b/>
            <sz val="9"/>
            <color indexed="81"/>
            <rFont val="Tahoma"/>
            <family val="2"/>
          </rPr>
          <t>Windows User:</t>
        </r>
        <r>
          <rPr>
            <sz val="9"/>
            <color indexed="81"/>
            <rFont val="Tahoma"/>
            <family val="2"/>
          </rPr>
          <t xml:space="preserve">
10/04/21
7493
</t>
        </r>
      </text>
    </comment>
    <comment ref="AM29" authorId="0">
      <text>
        <r>
          <rPr>
            <b/>
            <sz val="9"/>
            <color indexed="81"/>
            <rFont val="Tahoma"/>
            <family val="2"/>
          </rPr>
          <t>Windows User:</t>
        </r>
        <r>
          <rPr>
            <sz val="9"/>
            <color indexed="81"/>
            <rFont val="Tahoma"/>
            <family val="2"/>
          </rPr>
          <t xml:space="preserve">
05/06/21
7494/95
May + June/21
</t>
        </r>
      </text>
    </comment>
    <comment ref="G30" authorId="0">
      <text>
        <r>
          <rPr>
            <b/>
            <sz val="9"/>
            <color indexed="81"/>
            <rFont val="Tahoma"/>
            <family val="2"/>
          </rPr>
          <t>Windows User:</t>
        </r>
        <r>
          <rPr>
            <sz val="9"/>
            <color indexed="81"/>
            <rFont val="Tahoma"/>
            <family val="2"/>
          </rPr>
          <t xml:space="preserve">
Less-3,300/-</t>
        </r>
      </text>
    </comment>
    <comment ref="K30" authorId="0">
      <text>
        <r>
          <rPr>
            <b/>
            <sz val="9"/>
            <color indexed="81"/>
            <rFont val="Tahoma"/>
            <family val="2"/>
          </rPr>
          <t>Windows User:</t>
        </r>
        <r>
          <rPr>
            <sz val="9"/>
            <color indexed="81"/>
            <rFont val="Tahoma"/>
            <family val="2"/>
          </rPr>
          <t xml:space="preserve">
27/08/2020
15,500/-</t>
        </r>
      </text>
    </comment>
    <comment ref="M30" authorId="0">
      <text>
        <r>
          <rPr>
            <b/>
            <sz val="9"/>
            <color indexed="81"/>
            <rFont val="Tahoma"/>
            <family val="2"/>
          </rPr>
          <t>Windows User:</t>
        </r>
        <r>
          <rPr>
            <sz val="9"/>
            <color indexed="81"/>
            <rFont val="Tahoma"/>
            <family val="2"/>
          </rPr>
          <t xml:space="preserve">
27/08/2020
15,500/-</t>
        </r>
      </text>
    </comment>
    <comment ref="O30" authorId="0">
      <text>
        <r>
          <rPr>
            <b/>
            <sz val="9"/>
            <color indexed="81"/>
            <rFont val="Tahoma"/>
            <family val="2"/>
          </rPr>
          <t>Windows User:</t>
        </r>
        <r>
          <rPr>
            <sz val="9"/>
            <color indexed="81"/>
            <rFont val="Tahoma"/>
            <family val="2"/>
          </rPr>
          <t xml:space="preserve">
27/08/2020
15,500/-</t>
        </r>
      </text>
    </comment>
    <comment ref="Q30" authorId="0">
      <text>
        <r>
          <rPr>
            <b/>
            <sz val="9"/>
            <color indexed="81"/>
            <rFont val="Tahoma"/>
            <family val="2"/>
          </rPr>
          <t>Windows User:</t>
        </r>
        <r>
          <rPr>
            <sz val="9"/>
            <color indexed="81"/>
            <rFont val="Tahoma"/>
            <family val="2"/>
          </rPr>
          <t xml:space="preserve">
27/08/2020
15,500/-</t>
        </r>
      </text>
    </comment>
    <comment ref="W30" authorId="0">
      <text>
        <r>
          <rPr>
            <b/>
            <sz val="9"/>
            <color indexed="81"/>
            <rFont val="Tahoma"/>
            <family val="2"/>
          </rPr>
          <t>Windows User:</t>
        </r>
        <r>
          <rPr>
            <sz val="9"/>
            <color indexed="81"/>
            <rFont val="Tahoma"/>
            <family val="2"/>
          </rPr>
          <t xml:space="preserve">
26/01/21
7511
Oct to  Janu/21
Paid in Janu/21</t>
        </r>
      </text>
    </comment>
    <comment ref="Y30" authorId="0">
      <text>
        <r>
          <rPr>
            <b/>
            <sz val="9"/>
            <color indexed="81"/>
            <rFont val="Tahoma"/>
            <family val="2"/>
          </rPr>
          <t>Windows User:</t>
        </r>
        <r>
          <rPr>
            <sz val="9"/>
            <color indexed="81"/>
            <rFont val="Tahoma"/>
            <family val="2"/>
          </rPr>
          <t xml:space="preserve">
26/01/21
7511
Oct to  Janu/21
Paid in Janu/21</t>
        </r>
      </text>
    </comment>
    <comment ref="AA30" authorId="0">
      <text>
        <r>
          <rPr>
            <b/>
            <sz val="9"/>
            <color indexed="81"/>
            <rFont val="Tahoma"/>
            <family val="2"/>
          </rPr>
          <t>Windows User:</t>
        </r>
        <r>
          <rPr>
            <sz val="9"/>
            <color indexed="81"/>
            <rFont val="Tahoma"/>
            <family val="2"/>
          </rPr>
          <t xml:space="preserve">
26/01/21
7511
Oct to  Janu/21
Paid in Janu/21</t>
        </r>
      </text>
    </comment>
    <comment ref="AC30" authorId="0">
      <text>
        <r>
          <rPr>
            <b/>
            <sz val="9"/>
            <color indexed="81"/>
            <rFont val="Tahoma"/>
            <family val="2"/>
          </rPr>
          <t>Windows User:</t>
        </r>
        <r>
          <rPr>
            <sz val="9"/>
            <color indexed="81"/>
            <rFont val="Tahoma"/>
            <family val="2"/>
          </rPr>
          <t xml:space="preserve">
26/01/21
7511
Oct to  Janu/21
Paid in Janu/21</t>
        </r>
      </text>
    </comment>
    <comment ref="AK30" authorId="0">
      <text>
        <r>
          <rPr>
            <b/>
            <sz val="9"/>
            <color indexed="81"/>
            <rFont val="Tahoma"/>
            <family val="2"/>
          </rPr>
          <t>Windows User:</t>
        </r>
        <r>
          <rPr>
            <sz val="9"/>
            <color indexed="81"/>
            <rFont val="Tahoma"/>
            <family val="2"/>
          </rPr>
          <t xml:space="preserve">
25/05/21
7512
Up to April/21</t>
        </r>
      </text>
    </comment>
    <comment ref="K31" authorId="0">
      <text>
        <r>
          <rPr>
            <b/>
            <sz val="9"/>
            <color indexed="81"/>
            <rFont val="Tahoma"/>
            <family val="2"/>
          </rPr>
          <t>Windows User:</t>
        </r>
        <r>
          <rPr>
            <sz val="9"/>
            <color indexed="81"/>
            <rFont val="Tahoma"/>
            <family val="2"/>
          </rPr>
          <t xml:space="preserve">
27/08/2020
9,000/-</t>
        </r>
      </text>
    </comment>
    <comment ref="M31" authorId="0">
      <text>
        <r>
          <rPr>
            <b/>
            <sz val="9"/>
            <color indexed="81"/>
            <rFont val="Tahoma"/>
            <family val="2"/>
          </rPr>
          <t>Windows User:</t>
        </r>
        <r>
          <rPr>
            <sz val="9"/>
            <color indexed="81"/>
            <rFont val="Tahoma"/>
            <family val="2"/>
          </rPr>
          <t xml:space="preserve">
27/08/2020
9,000/-</t>
        </r>
      </text>
    </comment>
    <comment ref="O31" authorId="0">
      <text>
        <r>
          <rPr>
            <b/>
            <sz val="9"/>
            <color indexed="81"/>
            <rFont val="Tahoma"/>
            <family val="2"/>
          </rPr>
          <t>Windows User:</t>
        </r>
        <r>
          <rPr>
            <sz val="9"/>
            <color indexed="81"/>
            <rFont val="Tahoma"/>
            <family val="2"/>
          </rPr>
          <t xml:space="preserve">
27/08/2020
9,000/-</t>
        </r>
      </text>
    </comment>
    <comment ref="Q31" authorId="0">
      <text>
        <r>
          <rPr>
            <b/>
            <sz val="9"/>
            <color indexed="81"/>
            <rFont val="Tahoma"/>
            <family val="2"/>
          </rPr>
          <t>Windows User:</t>
        </r>
        <r>
          <rPr>
            <sz val="9"/>
            <color indexed="81"/>
            <rFont val="Tahoma"/>
            <family val="2"/>
          </rPr>
          <t xml:space="preserve">
27/08/2020
9,000/-</t>
        </r>
      </text>
    </comment>
    <comment ref="W31" authorId="0">
      <text>
        <r>
          <rPr>
            <b/>
            <sz val="9"/>
            <color indexed="81"/>
            <rFont val="Tahoma"/>
            <family val="2"/>
          </rPr>
          <t>Windows User:</t>
        </r>
        <r>
          <rPr>
            <sz val="9"/>
            <color indexed="81"/>
            <rFont val="Tahoma"/>
            <family val="2"/>
          </rPr>
          <t xml:space="preserve">
10/10/2020
By bash
C=11120
H=1950
T=13070</t>
        </r>
      </text>
    </comment>
    <comment ref="AA31" authorId="0">
      <text>
        <r>
          <rPr>
            <b/>
            <sz val="9"/>
            <color indexed="81"/>
            <rFont val="Tahoma"/>
            <family val="2"/>
          </rPr>
          <t>Windows User:</t>
        </r>
        <r>
          <rPr>
            <sz val="9"/>
            <color indexed="81"/>
            <rFont val="Tahoma"/>
            <family val="2"/>
          </rPr>
          <t xml:space="preserve">
27/01/2021
40905
O/fee=6500
Dec + Janu/21
Paid in jsnu/21</t>
        </r>
      </text>
    </comment>
    <comment ref="AC31" authorId="0">
      <text>
        <r>
          <rPr>
            <b/>
            <sz val="9"/>
            <color indexed="81"/>
            <rFont val="Tahoma"/>
            <family val="2"/>
          </rPr>
          <t>Windows User:</t>
        </r>
        <r>
          <rPr>
            <sz val="9"/>
            <color indexed="81"/>
            <rFont val="Tahoma"/>
            <family val="2"/>
          </rPr>
          <t xml:space="preserve">
27/01/2021
40905
O/fee=6500
Dec + Janu/21
Paid in jsnu/21</t>
        </r>
      </text>
    </comment>
    <comment ref="AK31" authorId="0">
      <text>
        <r>
          <rPr>
            <b/>
            <sz val="9"/>
            <color indexed="81"/>
            <rFont val="Tahoma"/>
            <family val="2"/>
          </rPr>
          <t>Windows User:</t>
        </r>
        <r>
          <rPr>
            <sz val="9"/>
            <color indexed="81"/>
            <rFont val="Tahoma"/>
            <family val="2"/>
          </rPr>
          <t xml:space="preserve">
10/05/21
By bkash
C=18480
H=3520
T=22000</t>
        </r>
      </text>
    </comment>
    <comment ref="AM31" authorId="0">
      <text>
        <r>
          <rPr>
            <b/>
            <sz val="9"/>
            <color indexed="81"/>
            <rFont val="Tahoma"/>
            <family val="2"/>
          </rPr>
          <t>Windows User:</t>
        </r>
        <r>
          <rPr>
            <sz val="9"/>
            <color indexed="81"/>
            <rFont val="Tahoma"/>
            <family val="2"/>
          </rPr>
          <t xml:space="preserve">
06/06/21
7561
</t>
        </r>
      </text>
    </comment>
    <comment ref="B32" authorId="0">
      <text>
        <r>
          <rPr>
            <b/>
            <sz val="9"/>
            <color indexed="81"/>
            <rFont val="Tahoma"/>
            <family val="2"/>
          </rPr>
          <t>Windows User:</t>
        </r>
        <r>
          <rPr>
            <sz val="9"/>
            <color indexed="81"/>
            <rFont val="Tahoma"/>
            <family val="2"/>
          </rPr>
          <t xml:space="preserve">
T.c 1st Year
O/fee less=50%
Order by P.sir</t>
        </r>
      </text>
    </comment>
    <comment ref="E32" authorId="0">
      <text>
        <r>
          <rPr>
            <b/>
            <sz val="9"/>
            <color indexed="81"/>
            <rFont val="Tahoma"/>
            <family val="2"/>
          </rPr>
          <t>Windows User:</t>
        </r>
        <r>
          <rPr>
            <sz val="9"/>
            <color indexed="81"/>
            <rFont val="Tahoma"/>
            <family val="2"/>
          </rPr>
          <t xml:space="preserve">
Less-1,000/-
+ Teacher Quatas</t>
        </r>
      </text>
    </comment>
    <comment ref="G32" authorId="0">
      <text>
        <r>
          <rPr>
            <b/>
            <sz val="9"/>
            <color indexed="81"/>
            <rFont val="Tahoma"/>
            <family val="2"/>
          </rPr>
          <t>Windows User:</t>
        </r>
        <r>
          <rPr>
            <sz val="9"/>
            <color indexed="81"/>
            <rFont val="Tahoma"/>
            <family val="2"/>
          </rPr>
          <t xml:space="preserve">
T.c Order By
 board  25/02/21
College=28/02/21</t>
        </r>
      </text>
    </comment>
    <comment ref="K32" authorId="0">
      <text>
        <r>
          <rPr>
            <b/>
            <sz val="9"/>
            <color indexed="81"/>
            <rFont val="Tahoma"/>
            <family val="2"/>
          </rPr>
          <t>Windows User:</t>
        </r>
        <r>
          <rPr>
            <sz val="9"/>
            <color indexed="81"/>
            <rFont val="Tahoma"/>
            <family val="2"/>
          </rPr>
          <t xml:space="preserve">
28/08/2020
2,000/-</t>
        </r>
      </text>
    </comment>
    <comment ref="M32" authorId="0">
      <text>
        <r>
          <rPr>
            <b/>
            <sz val="9"/>
            <color indexed="81"/>
            <rFont val="Tahoma"/>
            <family val="2"/>
          </rPr>
          <t>Windows User:</t>
        </r>
        <r>
          <rPr>
            <sz val="9"/>
            <color indexed="81"/>
            <rFont val="Tahoma"/>
            <family val="2"/>
          </rPr>
          <t xml:space="preserve">
28/08/2020
2,000/-
13.09.2020
1826
S/C=5,000/-
Dev-fee=500/-
O. fee=8,000/-</t>
        </r>
      </text>
    </comment>
    <comment ref="O32" authorId="0">
      <text>
        <r>
          <rPr>
            <b/>
            <sz val="9"/>
            <color indexed="81"/>
            <rFont val="Tahoma"/>
            <family val="2"/>
          </rPr>
          <t>Windows User:</t>
        </r>
        <r>
          <rPr>
            <sz val="9"/>
            <color indexed="81"/>
            <rFont val="Tahoma"/>
            <family val="2"/>
          </rPr>
          <t xml:space="preserve">
13.09.2020
1826
S/C=5,000/-
Dev-fee=500/-
O. fee=8,000/-</t>
        </r>
      </text>
    </comment>
    <comment ref="P32" authorId="0">
      <text>
        <r>
          <rPr>
            <b/>
            <sz val="9"/>
            <color indexed="81"/>
            <rFont val="Tahoma"/>
            <family val="2"/>
          </rPr>
          <t>Windows User:</t>
        </r>
        <r>
          <rPr>
            <sz val="9"/>
            <color indexed="81"/>
            <rFont val="Tahoma"/>
            <family val="2"/>
          </rPr>
          <t xml:space="preserve">
T.c 1st Year
O/fee less=50%</t>
        </r>
      </text>
    </comment>
    <comment ref="Q32" authorId="0">
      <text>
        <r>
          <rPr>
            <b/>
            <sz val="9"/>
            <color indexed="81"/>
            <rFont val="Tahoma"/>
            <family val="2"/>
          </rPr>
          <t>Windows User:</t>
        </r>
        <r>
          <rPr>
            <sz val="9"/>
            <color indexed="81"/>
            <rFont val="Tahoma"/>
            <family val="2"/>
          </rPr>
          <t xml:space="preserve">
13.09.2020
1826
S/C=5,000/-
Dev-fee=500/-
O. fee=8,000/-</t>
        </r>
      </text>
    </comment>
    <comment ref="W32" authorId="0">
      <text>
        <r>
          <rPr>
            <b/>
            <sz val="9"/>
            <color indexed="81"/>
            <rFont val="Tahoma"/>
            <family val="2"/>
          </rPr>
          <t>Windows User:</t>
        </r>
        <r>
          <rPr>
            <sz val="9"/>
            <color indexed="81"/>
            <rFont val="Tahoma"/>
            <family val="2"/>
          </rPr>
          <t xml:space="preserve">
26/01/21
1827
Oct to Janu/21
Paid in Janu/21</t>
        </r>
      </text>
    </comment>
    <comment ref="Y32" authorId="0">
      <text>
        <r>
          <rPr>
            <b/>
            <sz val="9"/>
            <color indexed="81"/>
            <rFont val="Tahoma"/>
            <family val="2"/>
          </rPr>
          <t>Windows User:</t>
        </r>
        <r>
          <rPr>
            <sz val="9"/>
            <color indexed="81"/>
            <rFont val="Tahoma"/>
            <family val="2"/>
          </rPr>
          <t xml:space="preserve">
26/01/21
1827
Oct to Janu/21
Paid in Janu/21</t>
        </r>
      </text>
    </comment>
    <comment ref="AA32" authorId="0">
      <text>
        <r>
          <rPr>
            <b/>
            <sz val="9"/>
            <color indexed="81"/>
            <rFont val="Tahoma"/>
            <family val="2"/>
          </rPr>
          <t>Windows User:</t>
        </r>
        <r>
          <rPr>
            <sz val="9"/>
            <color indexed="81"/>
            <rFont val="Tahoma"/>
            <family val="2"/>
          </rPr>
          <t xml:space="preserve">
26/01/21
1827
Oct to Janu/21
Paid in Janu/21</t>
        </r>
      </text>
    </comment>
    <comment ref="AC32" authorId="0">
      <text>
        <r>
          <rPr>
            <b/>
            <sz val="9"/>
            <color indexed="81"/>
            <rFont val="Tahoma"/>
            <family val="2"/>
          </rPr>
          <t>Windows User:</t>
        </r>
        <r>
          <rPr>
            <sz val="9"/>
            <color indexed="81"/>
            <rFont val="Tahoma"/>
            <family val="2"/>
          </rPr>
          <t xml:space="preserve">
26/01/21
1827
Oct to Janu/21
Paid in Janu/21</t>
        </r>
      </text>
    </comment>
    <comment ref="G33" authorId="0">
      <text>
        <r>
          <rPr>
            <b/>
            <sz val="9"/>
            <color indexed="81"/>
            <rFont val="Tahoma"/>
            <family val="2"/>
          </rPr>
          <t>Windows User:</t>
        </r>
        <r>
          <rPr>
            <sz val="9"/>
            <color indexed="81"/>
            <rFont val="Tahoma"/>
            <family val="2"/>
          </rPr>
          <t xml:space="preserve">
Less-4,000/-</t>
        </r>
      </text>
    </comment>
    <comment ref="K33" authorId="0">
      <text>
        <r>
          <rPr>
            <b/>
            <sz val="9"/>
            <color indexed="81"/>
            <rFont val="Tahoma"/>
            <family val="2"/>
          </rPr>
          <t>Windows User:</t>
        </r>
        <r>
          <rPr>
            <sz val="9"/>
            <color indexed="81"/>
            <rFont val="Tahoma"/>
            <family val="2"/>
          </rPr>
          <t xml:space="preserve">
28/08/2020
9,000/-</t>
        </r>
      </text>
    </comment>
    <comment ref="M33" authorId="0">
      <text>
        <r>
          <rPr>
            <b/>
            <sz val="9"/>
            <color indexed="81"/>
            <rFont val="Tahoma"/>
            <family val="2"/>
          </rPr>
          <t>Windows User:</t>
        </r>
        <r>
          <rPr>
            <sz val="9"/>
            <color indexed="81"/>
            <rFont val="Tahoma"/>
            <family val="2"/>
          </rPr>
          <t xml:space="preserve">
28/08/2020
9,000/-</t>
        </r>
      </text>
    </comment>
    <comment ref="O33" authorId="0">
      <text>
        <r>
          <rPr>
            <b/>
            <sz val="9"/>
            <color indexed="81"/>
            <rFont val="Tahoma"/>
            <family val="2"/>
          </rPr>
          <t>Windows User:</t>
        </r>
        <r>
          <rPr>
            <sz val="9"/>
            <color indexed="81"/>
            <rFont val="Tahoma"/>
            <family val="2"/>
          </rPr>
          <t xml:space="preserve">
28/08/2020
9,000/-</t>
        </r>
      </text>
    </comment>
    <comment ref="Q33" authorId="0">
      <text>
        <r>
          <rPr>
            <b/>
            <sz val="9"/>
            <color indexed="81"/>
            <rFont val="Tahoma"/>
            <family val="2"/>
          </rPr>
          <t>Windows User:</t>
        </r>
        <r>
          <rPr>
            <sz val="9"/>
            <color indexed="81"/>
            <rFont val="Tahoma"/>
            <family val="2"/>
          </rPr>
          <t xml:space="preserve">
28/08/2020
9,000/-
07/10/20
1851
O/fee
paid to Oct/20</t>
        </r>
      </text>
    </comment>
    <comment ref="W33" authorId="0">
      <text>
        <r>
          <rPr>
            <b/>
            <sz val="9"/>
            <color indexed="81"/>
            <rFont val="Tahoma"/>
            <family val="2"/>
          </rPr>
          <t>Windows User:</t>
        </r>
        <r>
          <rPr>
            <sz val="9"/>
            <color indexed="81"/>
            <rFont val="Tahoma"/>
            <family val="2"/>
          </rPr>
          <t xml:space="preserve">
07/10/20
1851
O/fee=6500
Oct=1820</t>
        </r>
      </text>
    </comment>
    <comment ref="Y33" authorId="0">
      <text>
        <r>
          <rPr>
            <b/>
            <sz val="9"/>
            <color indexed="81"/>
            <rFont val="Tahoma"/>
            <family val="2"/>
          </rPr>
          <t>Windows User:</t>
        </r>
        <r>
          <rPr>
            <sz val="9"/>
            <color indexed="81"/>
            <rFont val="Tahoma"/>
            <family val="2"/>
          </rPr>
          <t xml:space="preserve">
16/11/2020
1852</t>
        </r>
      </text>
    </comment>
    <comment ref="AA33" authorId="0">
      <text>
        <r>
          <rPr>
            <b/>
            <sz val="9"/>
            <color indexed="81"/>
            <rFont val="Tahoma"/>
            <family val="2"/>
          </rPr>
          <t>Windows User:</t>
        </r>
        <r>
          <rPr>
            <sz val="9"/>
            <color indexed="81"/>
            <rFont val="Tahoma"/>
            <family val="2"/>
          </rPr>
          <t xml:space="preserve">
05/01/2021
Dec/20 + Janu/21
Paid in Janu/21</t>
        </r>
      </text>
    </comment>
    <comment ref="AC33" authorId="0">
      <text>
        <r>
          <rPr>
            <b/>
            <sz val="9"/>
            <color indexed="81"/>
            <rFont val="Tahoma"/>
            <family val="2"/>
          </rPr>
          <t>Windows User:</t>
        </r>
        <r>
          <rPr>
            <sz val="9"/>
            <color indexed="81"/>
            <rFont val="Tahoma"/>
            <family val="2"/>
          </rPr>
          <t xml:space="preserve">
05/01/2021
Dec/20 + Janu/21
Paid in Janu/21</t>
        </r>
      </text>
    </comment>
    <comment ref="AE33" authorId="0">
      <text>
        <r>
          <rPr>
            <b/>
            <sz val="9"/>
            <color indexed="81"/>
            <rFont val="Tahoma"/>
            <family val="2"/>
          </rPr>
          <t>Windows User:</t>
        </r>
        <r>
          <rPr>
            <sz val="9"/>
            <color indexed="81"/>
            <rFont val="Tahoma"/>
            <family val="2"/>
          </rPr>
          <t xml:space="preserve">
10/02/21
1854</t>
        </r>
      </text>
    </comment>
    <comment ref="AG33" authorId="0">
      <text>
        <r>
          <rPr>
            <b/>
            <sz val="9"/>
            <color indexed="81"/>
            <rFont val="Tahoma"/>
            <family val="2"/>
          </rPr>
          <t>Windows User:</t>
        </r>
        <r>
          <rPr>
            <sz val="9"/>
            <color indexed="81"/>
            <rFont val="Tahoma"/>
            <family val="2"/>
          </rPr>
          <t xml:space="preserve">
06/03/21
1855
</t>
        </r>
      </text>
    </comment>
    <comment ref="AK33" authorId="0">
      <text>
        <r>
          <rPr>
            <b/>
            <sz val="9"/>
            <color indexed="81"/>
            <rFont val="Tahoma"/>
            <family val="2"/>
          </rPr>
          <t>Windows User:</t>
        </r>
        <r>
          <rPr>
            <sz val="9"/>
            <color indexed="81"/>
            <rFont val="Tahoma"/>
            <family val="2"/>
          </rPr>
          <t xml:space="preserve">
06/05/21
9336
April/21
</t>
        </r>
      </text>
    </comment>
    <comment ref="AM33" authorId="0">
      <text>
        <r>
          <rPr>
            <b/>
            <sz val="9"/>
            <color indexed="81"/>
            <rFont val="Tahoma"/>
            <family val="2"/>
          </rPr>
          <t>Windows User:</t>
        </r>
        <r>
          <rPr>
            <sz val="9"/>
            <color indexed="81"/>
            <rFont val="Tahoma"/>
            <family val="2"/>
          </rPr>
          <t xml:space="preserve">
06/06/21
1856
May/21</t>
        </r>
      </text>
    </comment>
    <comment ref="K34" authorId="0">
      <text>
        <r>
          <rPr>
            <b/>
            <sz val="9"/>
            <color indexed="81"/>
            <rFont val="Tahoma"/>
            <family val="2"/>
          </rPr>
          <t>Windows User:</t>
        </r>
        <r>
          <rPr>
            <sz val="9"/>
            <color indexed="81"/>
            <rFont val="Tahoma"/>
            <family val="2"/>
          </rPr>
          <t xml:space="preserve">
28/08/2020
9,000/-</t>
        </r>
      </text>
    </comment>
    <comment ref="M34" authorId="0">
      <text>
        <r>
          <rPr>
            <b/>
            <sz val="9"/>
            <color indexed="81"/>
            <rFont val="Tahoma"/>
            <family val="2"/>
          </rPr>
          <t>Windows User:</t>
        </r>
        <r>
          <rPr>
            <sz val="9"/>
            <color indexed="81"/>
            <rFont val="Tahoma"/>
            <family val="2"/>
          </rPr>
          <t xml:space="preserve">
28/08/2020
9,000/-</t>
        </r>
      </text>
    </comment>
    <comment ref="O34" authorId="0">
      <text>
        <r>
          <rPr>
            <b/>
            <sz val="9"/>
            <color indexed="81"/>
            <rFont val="Tahoma"/>
            <family val="2"/>
          </rPr>
          <t>Windows User:</t>
        </r>
        <r>
          <rPr>
            <sz val="9"/>
            <color indexed="81"/>
            <rFont val="Tahoma"/>
            <family val="2"/>
          </rPr>
          <t xml:space="preserve">
28/08/2020
9,000/-</t>
        </r>
      </text>
    </comment>
    <comment ref="Q34" authorId="0">
      <text>
        <r>
          <rPr>
            <b/>
            <sz val="9"/>
            <color indexed="81"/>
            <rFont val="Tahoma"/>
            <family val="2"/>
          </rPr>
          <t>Windows User:</t>
        </r>
        <r>
          <rPr>
            <sz val="9"/>
            <color indexed="81"/>
            <rFont val="Tahoma"/>
            <family val="2"/>
          </rPr>
          <t xml:space="preserve">
28/08/2020
9,000/-
15/10/20
1899
O/fee=6500
Paid to Oct/20`</t>
        </r>
      </text>
    </comment>
    <comment ref="W34" authorId="0">
      <text>
        <r>
          <rPr>
            <b/>
            <sz val="9"/>
            <color indexed="81"/>
            <rFont val="Tahoma"/>
            <family val="2"/>
          </rPr>
          <t>Windows User:</t>
        </r>
        <r>
          <rPr>
            <sz val="9"/>
            <color indexed="81"/>
            <rFont val="Tahoma"/>
            <family val="2"/>
          </rPr>
          <t xml:space="preserve">
15/10/20
1899
O/fee=6500
Oct=4620</t>
        </r>
      </text>
    </comment>
    <comment ref="Y34" authorId="0">
      <text>
        <r>
          <rPr>
            <b/>
            <sz val="9"/>
            <color indexed="81"/>
            <rFont val="Tahoma"/>
            <family val="2"/>
          </rPr>
          <t>Windows User:</t>
        </r>
        <r>
          <rPr>
            <sz val="9"/>
            <color indexed="81"/>
            <rFont val="Tahoma"/>
            <family val="2"/>
          </rPr>
          <t xml:space="preserve">
07/11/2020
1900
</t>
        </r>
      </text>
    </comment>
    <comment ref="AA34" authorId="0">
      <text>
        <r>
          <rPr>
            <b/>
            <sz val="9"/>
            <color indexed="81"/>
            <rFont val="Tahoma"/>
            <family val="2"/>
          </rPr>
          <t>Windows User:</t>
        </r>
        <r>
          <rPr>
            <sz val="9"/>
            <color indexed="81"/>
            <rFont val="Tahoma"/>
            <family val="2"/>
          </rPr>
          <t xml:space="preserve">
01/12/2020
1901
</t>
        </r>
      </text>
    </comment>
    <comment ref="AC34" authorId="0">
      <text>
        <r>
          <rPr>
            <b/>
            <sz val="9"/>
            <color indexed="81"/>
            <rFont val="Tahoma"/>
            <family val="2"/>
          </rPr>
          <t>Windows User:</t>
        </r>
        <r>
          <rPr>
            <sz val="9"/>
            <color indexed="81"/>
            <rFont val="Tahoma"/>
            <family val="2"/>
          </rPr>
          <t xml:space="preserve">
04/01/2021
1902
27/01/21
1903
Feb/21
Paid in Janu/21</t>
        </r>
      </text>
    </comment>
    <comment ref="AE34" authorId="0">
      <text>
        <r>
          <rPr>
            <b/>
            <sz val="9"/>
            <color indexed="81"/>
            <rFont val="Tahoma"/>
            <family val="2"/>
          </rPr>
          <t>Windows User:</t>
        </r>
        <r>
          <rPr>
            <sz val="9"/>
            <color indexed="81"/>
            <rFont val="Tahoma"/>
            <family val="2"/>
          </rPr>
          <t xml:space="preserve">
27/01/21
1903
Feb/21
Paid in Janu/21</t>
        </r>
      </text>
    </comment>
    <comment ref="AG34" authorId="0">
      <text>
        <r>
          <rPr>
            <b/>
            <sz val="9"/>
            <color indexed="81"/>
            <rFont val="Tahoma"/>
            <family val="2"/>
          </rPr>
          <t>Windows User:</t>
        </r>
        <r>
          <rPr>
            <sz val="9"/>
            <color indexed="81"/>
            <rFont val="Tahoma"/>
            <family val="2"/>
          </rPr>
          <t xml:space="preserve">
04/03/21
1904</t>
        </r>
      </text>
    </comment>
    <comment ref="AI34" authorId="0">
      <text>
        <r>
          <rPr>
            <b/>
            <sz val="9"/>
            <color indexed="81"/>
            <rFont val="Tahoma"/>
            <family val="2"/>
          </rPr>
          <t>Windows User:</t>
        </r>
        <r>
          <rPr>
            <sz val="9"/>
            <color indexed="81"/>
            <rFont val="Tahoma"/>
            <family val="2"/>
          </rPr>
          <t xml:space="preserve">
10/04/021
1905
</t>
        </r>
      </text>
    </comment>
    <comment ref="AK34" authorId="0">
      <text>
        <r>
          <rPr>
            <b/>
            <sz val="9"/>
            <color indexed="81"/>
            <rFont val="Tahoma"/>
            <family val="2"/>
          </rPr>
          <t>Windows User:</t>
        </r>
        <r>
          <rPr>
            <sz val="9"/>
            <color indexed="81"/>
            <rFont val="Tahoma"/>
            <family val="2"/>
          </rPr>
          <t xml:space="preserve">
27/05/21
1906
</t>
        </r>
      </text>
    </comment>
    <comment ref="G35" authorId="0">
      <text>
        <r>
          <rPr>
            <b/>
            <sz val="9"/>
            <color indexed="81"/>
            <rFont val="Tahoma"/>
            <family val="2"/>
          </rPr>
          <t>Windows User:</t>
        </r>
        <r>
          <rPr>
            <sz val="9"/>
            <color indexed="81"/>
            <rFont val="Tahoma"/>
            <family val="2"/>
          </rPr>
          <t xml:space="preserve">
Less-3,300/-</t>
        </r>
      </text>
    </comment>
    <comment ref="K35" authorId="0">
      <text>
        <r>
          <rPr>
            <b/>
            <sz val="9"/>
            <color indexed="81"/>
            <rFont val="Tahoma"/>
            <family val="2"/>
          </rPr>
          <t>Windows User:</t>
        </r>
        <r>
          <rPr>
            <sz val="9"/>
            <color indexed="81"/>
            <rFont val="Tahoma"/>
            <family val="2"/>
          </rPr>
          <t xml:space="preserve">
28/08/2020
2,000/-</t>
        </r>
      </text>
    </comment>
    <comment ref="M35" authorId="0">
      <text>
        <r>
          <rPr>
            <b/>
            <sz val="9"/>
            <color indexed="81"/>
            <rFont val="Tahoma"/>
            <family val="2"/>
          </rPr>
          <t>Windows User:</t>
        </r>
        <r>
          <rPr>
            <sz val="9"/>
            <color indexed="81"/>
            <rFont val="Tahoma"/>
            <family val="2"/>
          </rPr>
          <t xml:space="preserve">
28/08/2020
2,000/-
10/10/20
867
dev = 500</t>
        </r>
      </text>
    </comment>
    <comment ref="O35" authorId="0">
      <text>
        <r>
          <rPr>
            <b/>
            <sz val="9"/>
            <color indexed="81"/>
            <rFont val="Tahoma"/>
            <family val="2"/>
          </rPr>
          <t>Windows User:</t>
        </r>
        <r>
          <rPr>
            <sz val="9"/>
            <color indexed="81"/>
            <rFont val="Tahoma"/>
            <family val="2"/>
          </rPr>
          <t xml:space="preserve">
10/10/20
867
Paid to Oct/20</t>
        </r>
      </text>
    </comment>
    <comment ref="Q35" authorId="0">
      <text>
        <r>
          <rPr>
            <b/>
            <sz val="9"/>
            <color indexed="81"/>
            <rFont val="Tahoma"/>
            <family val="2"/>
          </rPr>
          <t>Windows User:</t>
        </r>
        <r>
          <rPr>
            <sz val="9"/>
            <color indexed="81"/>
            <rFont val="Tahoma"/>
            <family val="2"/>
          </rPr>
          <t xml:space="preserve">
10/10/20
867
Paid to Oct/20</t>
        </r>
      </text>
    </comment>
    <comment ref="W35" authorId="0">
      <text>
        <r>
          <rPr>
            <b/>
            <sz val="9"/>
            <color indexed="81"/>
            <rFont val="Tahoma"/>
            <family val="2"/>
          </rPr>
          <t>Windows User:</t>
        </r>
        <r>
          <rPr>
            <sz val="9"/>
            <color indexed="81"/>
            <rFont val="Tahoma"/>
            <family val="2"/>
          </rPr>
          <t xml:space="preserve">
10/10/20
867
S/c=5000
Dev = 500
O/fee=8000
Oct=2310</t>
        </r>
      </text>
    </comment>
    <comment ref="Y35" authorId="0">
      <text>
        <r>
          <rPr>
            <b/>
            <sz val="9"/>
            <color indexed="81"/>
            <rFont val="Tahoma"/>
            <family val="2"/>
          </rPr>
          <t>Windows User:</t>
        </r>
        <r>
          <rPr>
            <sz val="9"/>
            <color indexed="81"/>
            <rFont val="Tahoma"/>
            <family val="2"/>
          </rPr>
          <t xml:space="preserve">
11/11/2020
By bkash
C=2310
H=1950
t=4260</t>
        </r>
      </text>
    </comment>
    <comment ref="AA35" authorId="0">
      <text>
        <r>
          <rPr>
            <b/>
            <sz val="9"/>
            <color indexed="81"/>
            <rFont val="Tahoma"/>
            <family val="2"/>
          </rPr>
          <t>Windows User:</t>
        </r>
        <r>
          <rPr>
            <sz val="9"/>
            <color indexed="81"/>
            <rFont val="Tahoma"/>
            <family val="2"/>
          </rPr>
          <t xml:space="preserve">
25/01/21
869
Dec + Janu/21
Paid in Janu/21</t>
        </r>
      </text>
    </comment>
    <comment ref="AC35" authorId="0">
      <text>
        <r>
          <rPr>
            <b/>
            <sz val="9"/>
            <color indexed="81"/>
            <rFont val="Tahoma"/>
            <family val="2"/>
          </rPr>
          <t>Windows User:</t>
        </r>
        <r>
          <rPr>
            <sz val="9"/>
            <color indexed="81"/>
            <rFont val="Tahoma"/>
            <family val="2"/>
          </rPr>
          <t xml:space="preserve">
25/01/21
869
Dec + Janu/21
Paid in Janu/21</t>
        </r>
      </text>
    </comment>
    <comment ref="AK35" authorId="0">
      <text>
        <r>
          <rPr>
            <b/>
            <sz val="9"/>
            <color indexed="81"/>
            <rFont val="Tahoma"/>
            <family val="2"/>
          </rPr>
          <t>Windows User:</t>
        </r>
        <r>
          <rPr>
            <sz val="9"/>
            <color indexed="81"/>
            <rFont val="Tahoma"/>
            <family val="2"/>
          </rPr>
          <t xml:space="preserve">
030/5/21
By bkash
C=4620
H=3900
T=8520</t>
        </r>
      </text>
    </comment>
    <comment ref="AM35" authorId="0">
      <text>
        <r>
          <rPr>
            <b/>
            <sz val="9"/>
            <color indexed="81"/>
            <rFont val="Tahoma"/>
            <family val="2"/>
          </rPr>
          <t>Windows User:</t>
        </r>
        <r>
          <rPr>
            <sz val="9"/>
            <color indexed="81"/>
            <rFont val="Tahoma"/>
            <family val="2"/>
          </rPr>
          <t xml:space="preserve">
07/06/21
871
April + May/21</t>
        </r>
      </text>
    </comment>
    <comment ref="K36" authorId="0">
      <text>
        <r>
          <rPr>
            <b/>
            <sz val="9"/>
            <color indexed="81"/>
            <rFont val="Tahoma"/>
            <family val="2"/>
          </rPr>
          <t>Windows User:</t>
        </r>
        <r>
          <rPr>
            <sz val="9"/>
            <color indexed="81"/>
            <rFont val="Tahoma"/>
            <family val="2"/>
          </rPr>
          <t xml:space="preserve">
28/08/2020
9,000/-</t>
        </r>
      </text>
    </comment>
    <comment ref="M36" authorId="0">
      <text>
        <r>
          <rPr>
            <b/>
            <sz val="9"/>
            <color indexed="81"/>
            <rFont val="Tahoma"/>
            <family val="2"/>
          </rPr>
          <t>Windows User:</t>
        </r>
        <r>
          <rPr>
            <sz val="9"/>
            <color indexed="81"/>
            <rFont val="Tahoma"/>
            <family val="2"/>
          </rPr>
          <t xml:space="preserve">
28/08/2020
9,000/-</t>
        </r>
      </text>
    </comment>
    <comment ref="O36" authorId="0">
      <text>
        <r>
          <rPr>
            <b/>
            <sz val="9"/>
            <color indexed="81"/>
            <rFont val="Tahoma"/>
            <family val="2"/>
          </rPr>
          <t>Windows User:</t>
        </r>
        <r>
          <rPr>
            <sz val="9"/>
            <color indexed="81"/>
            <rFont val="Tahoma"/>
            <family val="2"/>
          </rPr>
          <t xml:space="preserve">
28/08/2020
9,000/-</t>
        </r>
      </text>
    </comment>
    <comment ref="Q36" authorId="0">
      <text>
        <r>
          <rPr>
            <b/>
            <sz val="9"/>
            <color indexed="81"/>
            <rFont val="Tahoma"/>
            <family val="2"/>
          </rPr>
          <t>Windows User:</t>
        </r>
        <r>
          <rPr>
            <sz val="9"/>
            <color indexed="81"/>
            <rFont val="Tahoma"/>
            <family val="2"/>
          </rPr>
          <t xml:space="preserve">
28/08/2020
9,000/-</t>
        </r>
      </text>
    </comment>
    <comment ref="W36" authorId="0">
      <text>
        <r>
          <rPr>
            <b/>
            <sz val="9"/>
            <color indexed="81"/>
            <rFont val="Tahoma"/>
            <family val="2"/>
          </rPr>
          <t>Windows User:</t>
        </r>
        <r>
          <rPr>
            <sz val="9"/>
            <color indexed="81"/>
            <rFont val="Tahoma"/>
            <family val="2"/>
          </rPr>
          <t xml:space="preserve">
10/10/2020
By bkash
C=4620
H=2160
T=6780</t>
        </r>
      </text>
    </comment>
    <comment ref="Y36" authorId="0">
      <text>
        <r>
          <rPr>
            <b/>
            <sz val="9"/>
            <color indexed="81"/>
            <rFont val="Tahoma"/>
            <family val="2"/>
          </rPr>
          <t>Windows User:</t>
        </r>
        <r>
          <rPr>
            <sz val="9"/>
            <color indexed="81"/>
            <rFont val="Tahoma"/>
            <family val="2"/>
          </rPr>
          <t xml:space="preserve">
09/11/2020
By bkash
C=4620
H=2160
T=6780</t>
        </r>
      </text>
    </comment>
    <comment ref="AA36" authorId="0">
      <text>
        <r>
          <rPr>
            <b/>
            <sz val="9"/>
            <color indexed="81"/>
            <rFont val="Tahoma"/>
            <family val="2"/>
          </rPr>
          <t>Windows User:</t>
        </r>
        <r>
          <rPr>
            <sz val="9"/>
            <color indexed="81"/>
            <rFont val="Tahoma"/>
            <family val="2"/>
          </rPr>
          <t xml:space="preserve">
26/01/2021
By bkash
C=4620
H=2160
T=6780
Dec/20
Paid inJanu/21
</t>
        </r>
      </text>
    </comment>
    <comment ref="AC36" authorId="0">
      <text>
        <r>
          <rPr>
            <b/>
            <sz val="9"/>
            <color indexed="81"/>
            <rFont val="Tahoma"/>
            <family val="2"/>
          </rPr>
          <t>Windows User:</t>
        </r>
        <r>
          <rPr>
            <sz val="9"/>
            <color indexed="81"/>
            <rFont val="Tahoma"/>
            <family val="2"/>
          </rPr>
          <t xml:space="preserve">
26/01/2021
By bkash
C=4620
H=2160
T=6780
Dec/20
Paid inJanu/21
</t>
        </r>
      </text>
    </comment>
    <comment ref="AE36" authorId="0">
      <text>
        <r>
          <rPr>
            <b/>
            <sz val="9"/>
            <color indexed="81"/>
            <rFont val="Tahoma"/>
            <family val="2"/>
          </rPr>
          <t>Windows User:</t>
        </r>
        <r>
          <rPr>
            <sz val="9"/>
            <color indexed="81"/>
            <rFont val="Tahoma"/>
            <family val="2"/>
          </rPr>
          <t xml:space="preserve">
10/02/21
891
Janu/21</t>
        </r>
      </text>
    </comment>
    <comment ref="K37" authorId="0">
      <text>
        <r>
          <rPr>
            <b/>
            <sz val="9"/>
            <color indexed="81"/>
            <rFont val="Tahoma"/>
            <family val="2"/>
          </rPr>
          <t>Windows User:</t>
        </r>
        <r>
          <rPr>
            <sz val="9"/>
            <color indexed="81"/>
            <rFont val="Tahoma"/>
            <family val="2"/>
          </rPr>
          <t xml:space="preserve">
29/08/2020
9,000/-</t>
        </r>
      </text>
    </comment>
    <comment ref="M37" authorId="0">
      <text>
        <r>
          <rPr>
            <b/>
            <sz val="9"/>
            <color indexed="81"/>
            <rFont val="Tahoma"/>
            <family val="2"/>
          </rPr>
          <t>Windows User:</t>
        </r>
        <r>
          <rPr>
            <sz val="9"/>
            <color indexed="81"/>
            <rFont val="Tahoma"/>
            <family val="2"/>
          </rPr>
          <t xml:space="preserve">
29/08/2020
9,000/-</t>
        </r>
      </text>
    </comment>
    <comment ref="O37" authorId="0">
      <text>
        <r>
          <rPr>
            <b/>
            <sz val="9"/>
            <color indexed="81"/>
            <rFont val="Tahoma"/>
            <family val="2"/>
          </rPr>
          <t>Windows User:</t>
        </r>
        <r>
          <rPr>
            <sz val="9"/>
            <color indexed="81"/>
            <rFont val="Tahoma"/>
            <family val="2"/>
          </rPr>
          <t xml:space="preserve">
29/08/2020
9,000/-</t>
        </r>
      </text>
    </comment>
    <comment ref="Q37" authorId="0">
      <text>
        <r>
          <rPr>
            <b/>
            <sz val="9"/>
            <color indexed="81"/>
            <rFont val="Tahoma"/>
            <family val="2"/>
          </rPr>
          <t>Windows User:</t>
        </r>
        <r>
          <rPr>
            <sz val="9"/>
            <color indexed="81"/>
            <rFont val="Tahoma"/>
            <family val="2"/>
          </rPr>
          <t xml:space="preserve">
29/08/2020
9,000/-
27/01/21
939
O/fee=3760 Due=4240
Oct + Nov/20
Paid  in janu/21</t>
        </r>
      </text>
    </comment>
    <comment ref="W37" authorId="0">
      <text>
        <r>
          <rPr>
            <b/>
            <sz val="9"/>
            <color indexed="81"/>
            <rFont val="Tahoma"/>
            <family val="2"/>
          </rPr>
          <t>Windows User:</t>
        </r>
        <r>
          <rPr>
            <sz val="9"/>
            <color indexed="81"/>
            <rFont val="Tahoma"/>
            <family val="2"/>
          </rPr>
          <t xml:space="preserve">
27/01/21
939
O/fee=3760 Due=4240
Oct + Nov/20
Paid  in janu/21</t>
        </r>
      </text>
    </comment>
    <comment ref="Y37" authorId="0">
      <text>
        <r>
          <rPr>
            <b/>
            <sz val="9"/>
            <color indexed="81"/>
            <rFont val="Tahoma"/>
            <family val="2"/>
          </rPr>
          <t>Windows User:</t>
        </r>
        <r>
          <rPr>
            <sz val="9"/>
            <color indexed="81"/>
            <rFont val="Tahoma"/>
            <family val="2"/>
          </rPr>
          <t xml:space="preserve">
27/01/21
939
O/fee=3760 Due=4240
Oct + Nov/20
Paid  in janu/21</t>
        </r>
      </text>
    </comment>
    <comment ref="AC37" authorId="0">
      <text>
        <r>
          <rPr>
            <b/>
            <sz val="9"/>
            <color indexed="81"/>
            <rFont val="Tahoma"/>
            <family val="2"/>
          </rPr>
          <t>Windows User:</t>
        </r>
        <r>
          <rPr>
            <sz val="9"/>
            <color indexed="81"/>
            <rFont val="Tahoma"/>
            <family val="2"/>
          </rPr>
          <t xml:space="preserve">
27/01/21
939
O/fee=3760 Due=4240
Oct + Nov/20
Paid  in janu/21</t>
        </r>
      </text>
    </comment>
    <comment ref="AM37" authorId="0">
      <text>
        <r>
          <rPr>
            <b/>
            <sz val="9"/>
            <color indexed="81"/>
            <rFont val="Tahoma"/>
            <family val="2"/>
          </rPr>
          <t>Windows User:</t>
        </r>
        <r>
          <rPr>
            <sz val="9"/>
            <color indexed="81"/>
            <rFont val="Tahoma"/>
            <family val="2"/>
          </rPr>
          <t xml:space="preserve">
08/06/21
940
Nov + Dec/20</t>
        </r>
      </text>
    </comment>
    <comment ref="K38" authorId="0">
      <text>
        <r>
          <rPr>
            <b/>
            <sz val="9"/>
            <color indexed="81"/>
            <rFont val="Tahoma"/>
            <family val="2"/>
          </rPr>
          <t>Windows User:</t>
        </r>
        <r>
          <rPr>
            <sz val="9"/>
            <color indexed="81"/>
            <rFont val="Tahoma"/>
            <family val="2"/>
          </rPr>
          <t xml:space="preserve">
29/08/2020
9,000/-</t>
        </r>
      </text>
    </comment>
    <comment ref="M38" authorId="0">
      <text>
        <r>
          <rPr>
            <b/>
            <sz val="9"/>
            <color indexed="81"/>
            <rFont val="Tahoma"/>
            <family val="2"/>
          </rPr>
          <t>Windows User:</t>
        </r>
        <r>
          <rPr>
            <sz val="9"/>
            <color indexed="81"/>
            <rFont val="Tahoma"/>
            <family val="2"/>
          </rPr>
          <t xml:space="preserve">
29/08/2020
9,000/-</t>
        </r>
      </text>
    </comment>
    <comment ref="O38" authorId="0">
      <text>
        <r>
          <rPr>
            <b/>
            <sz val="9"/>
            <color indexed="81"/>
            <rFont val="Tahoma"/>
            <family val="2"/>
          </rPr>
          <t>Windows User:</t>
        </r>
        <r>
          <rPr>
            <sz val="9"/>
            <color indexed="81"/>
            <rFont val="Tahoma"/>
            <family val="2"/>
          </rPr>
          <t xml:space="preserve">
29/08/2020
9,000/-</t>
        </r>
      </text>
    </comment>
    <comment ref="Q38" authorId="0">
      <text>
        <r>
          <rPr>
            <b/>
            <sz val="9"/>
            <color indexed="81"/>
            <rFont val="Tahoma"/>
            <family val="2"/>
          </rPr>
          <t>Windows User:</t>
        </r>
        <r>
          <rPr>
            <sz val="9"/>
            <color indexed="81"/>
            <rFont val="Tahoma"/>
            <family val="2"/>
          </rPr>
          <t xml:space="preserve">
29/08/2020
9,000/-
14/11/2020
964
O/fee=6500
Paif to Nov/2020</t>
        </r>
      </text>
    </comment>
    <comment ref="W38" authorId="0">
      <text>
        <r>
          <rPr>
            <b/>
            <sz val="9"/>
            <color indexed="81"/>
            <rFont val="Tahoma"/>
            <family val="2"/>
          </rPr>
          <t>Windows User:</t>
        </r>
        <r>
          <rPr>
            <sz val="9"/>
            <color indexed="81"/>
            <rFont val="Tahoma"/>
            <family val="2"/>
          </rPr>
          <t xml:space="preserve">
08/10/20
963
</t>
        </r>
      </text>
    </comment>
    <comment ref="Y38" authorId="0">
      <text>
        <r>
          <rPr>
            <b/>
            <sz val="9"/>
            <color indexed="81"/>
            <rFont val="Tahoma"/>
            <family val="2"/>
          </rPr>
          <t>Windows User:</t>
        </r>
        <r>
          <rPr>
            <sz val="9"/>
            <color indexed="81"/>
            <rFont val="Tahoma"/>
            <family val="2"/>
          </rPr>
          <t xml:space="preserve">
14/11/2020
864
Nov/2020
O/fee=6500/-
</t>
        </r>
      </text>
    </comment>
    <comment ref="AA38" authorId="0">
      <text>
        <r>
          <rPr>
            <b/>
            <sz val="9"/>
            <color indexed="81"/>
            <rFont val="Tahoma"/>
            <family val="2"/>
          </rPr>
          <t>Windows User:</t>
        </r>
        <r>
          <rPr>
            <sz val="9"/>
            <color indexed="81"/>
            <rFont val="Tahoma"/>
            <family val="2"/>
          </rPr>
          <t xml:space="preserve">
20/12/2020
965
</t>
        </r>
      </text>
    </comment>
    <comment ref="AC38" authorId="0">
      <text>
        <r>
          <rPr>
            <b/>
            <sz val="9"/>
            <color indexed="81"/>
            <rFont val="Tahoma"/>
            <family val="2"/>
          </rPr>
          <t>Windows User:</t>
        </r>
        <r>
          <rPr>
            <sz val="9"/>
            <color indexed="81"/>
            <rFont val="Tahoma"/>
            <family val="2"/>
          </rPr>
          <t xml:space="preserve">
10/01/2021
966
</t>
        </r>
      </text>
    </comment>
    <comment ref="AE38" authorId="0">
      <text>
        <r>
          <rPr>
            <b/>
            <sz val="9"/>
            <color indexed="81"/>
            <rFont val="Tahoma"/>
            <family val="2"/>
          </rPr>
          <t>Windows User:</t>
        </r>
        <r>
          <rPr>
            <sz val="9"/>
            <color indexed="81"/>
            <rFont val="Tahoma"/>
            <family val="2"/>
          </rPr>
          <t xml:space="preserve">
10/02/21
967</t>
        </r>
      </text>
    </comment>
    <comment ref="AG38" authorId="0">
      <text>
        <r>
          <rPr>
            <b/>
            <sz val="9"/>
            <color indexed="81"/>
            <rFont val="Tahoma"/>
            <family val="2"/>
          </rPr>
          <t>Windows User:</t>
        </r>
        <r>
          <rPr>
            <sz val="9"/>
            <color indexed="81"/>
            <rFont val="Tahoma"/>
            <family val="2"/>
          </rPr>
          <t xml:space="preserve">
18/03/21
968</t>
        </r>
      </text>
    </comment>
    <comment ref="AM38" authorId="0">
      <text>
        <r>
          <rPr>
            <b/>
            <sz val="9"/>
            <color indexed="81"/>
            <rFont val="Tahoma"/>
            <family val="2"/>
          </rPr>
          <t>Windows User:</t>
        </r>
        <r>
          <rPr>
            <sz val="9"/>
            <color indexed="81"/>
            <rFont val="Tahoma"/>
            <family val="2"/>
          </rPr>
          <t xml:space="preserve">
03/06/21
969/970
April/21</t>
        </r>
      </text>
    </comment>
    <comment ref="K39" authorId="0">
      <text>
        <r>
          <rPr>
            <b/>
            <sz val="9"/>
            <color indexed="81"/>
            <rFont val="Tahoma"/>
            <family val="2"/>
          </rPr>
          <t>Windows User:</t>
        </r>
        <r>
          <rPr>
            <sz val="9"/>
            <color indexed="81"/>
            <rFont val="Tahoma"/>
            <family val="2"/>
          </rPr>
          <t xml:space="preserve">
29/08/2020
9,000/-</t>
        </r>
      </text>
    </comment>
    <comment ref="M39" authorId="0">
      <text>
        <r>
          <rPr>
            <b/>
            <sz val="9"/>
            <color indexed="81"/>
            <rFont val="Tahoma"/>
            <family val="2"/>
          </rPr>
          <t>Windows User:</t>
        </r>
        <r>
          <rPr>
            <sz val="9"/>
            <color indexed="81"/>
            <rFont val="Tahoma"/>
            <family val="2"/>
          </rPr>
          <t xml:space="preserve">
29/08/2020
9,000/-</t>
        </r>
      </text>
    </comment>
    <comment ref="O39" authorId="0">
      <text>
        <r>
          <rPr>
            <b/>
            <sz val="9"/>
            <color indexed="81"/>
            <rFont val="Tahoma"/>
            <family val="2"/>
          </rPr>
          <t>Windows User:</t>
        </r>
        <r>
          <rPr>
            <sz val="9"/>
            <color indexed="81"/>
            <rFont val="Tahoma"/>
            <family val="2"/>
          </rPr>
          <t xml:space="preserve">
29/08/2020
9,000/-</t>
        </r>
      </text>
    </comment>
    <comment ref="Q39" authorId="0">
      <text>
        <r>
          <rPr>
            <b/>
            <sz val="9"/>
            <color indexed="81"/>
            <rFont val="Tahoma"/>
            <family val="2"/>
          </rPr>
          <t>Windows User:</t>
        </r>
        <r>
          <rPr>
            <sz val="9"/>
            <color indexed="81"/>
            <rFont val="Tahoma"/>
            <family val="2"/>
          </rPr>
          <t xml:space="preserve">
29/08/2020
9,000/-
08/10/20
987
Paid to Oct/20</t>
        </r>
      </text>
    </comment>
    <comment ref="W39" authorId="0">
      <text>
        <r>
          <rPr>
            <b/>
            <sz val="9"/>
            <color indexed="81"/>
            <rFont val="Tahoma"/>
            <family val="2"/>
          </rPr>
          <t>Windows User:</t>
        </r>
        <r>
          <rPr>
            <sz val="9"/>
            <color indexed="81"/>
            <rFont val="Tahoma"/>
            <family val="2"/>
          </rPr>
          <t xml:space="preserve">
08/10/20
987
O/fee=6500
oct=4620</t>
        </r>
      </text>
    </comment>
    <comment ref="Y39" authorId="0">
      <text>
        <r>
          <rPr>
            <b/>
            <sz val="9"/>
            <color indexed="81"/>
            <rFont val="Tahoma"/>
            <family val="2"/>
          </rPr>
          <t>Windows User:</t>
        </r>
        <r>
          <rPr>
            <sz val="9"/>
            <color indexed="81"/>
            <rFont val="Tahoma"/>
            <family val="2"/>
          </rPr>
          <t xml:space="preserve">
09/11/2020
988/989
Nov + Dec/2020
</t>
        </r>
      </text>
    </comment>
    <comment ref="AA39" authorId="0">
      <text>
        <r>
          <rPr>
            <b/>
            <sz val="9"/>
            <color indexed="81"/>
            <rFont val="Tahoma"/>
            <family val="2"/>
          </rPr>
          <t>Windows User:</t>
        </r>
        <r>
          <rPr>
            <sz val="9"/>
            <color indexed="81"/>
            <rFont val="Tahoma"/>
            <family val="2"/>
          </rPr>
          <t xml:space="preserve">
09/11/2020
988/989
Nov + Dec/2020
Paid to Nov/20</t>
        </r>
      </text>
    </comment>
    <comment ref="AC39" authorId="0">
      <text>
        <r>
          <rPr>
            <b/>
            <sz val="9"/>
            <color indexed="81"/>
            <rFont val="Tahoma"/>
            <family val="2"/>
          </rPr>
          <t>Windows User:</t>
        </r>
        <r>
          <rPr>
            <sz val="9"/>
            <color indexed="81"/>
            <rFont val="Tahoma"/>
            <family val="2"/>
          </rPr>
          <t xml:space="preserve">
10/01/2021
990
Janu/21 to March/21
Paid in Janu/21</t>
        </r>
      </text>
    </comment>
    <comment ref="AE39" authorId="0">
      <text>
        <r>
          <rPr>
            <b/>
            <sz val="9"/>
            <color indexed="81"/>
            <rFont val="Tahoma"/>
            <family val="2"/>
          </rPr>
          <t>Windows User:</t>
        </r>
        <r>
          <rPr>
            <sz val="9"/>
            <color indexed="81"/>
            <rFont val="Tahoma"/>
            <family val="2"/>
          </rPr>
          <t xml:space="preserve">
10/01/2021
990
Janu/21 to March/21
Paid in Janu/21</t>
        </r>
      </text>
    </comment>
    <comment ref="AG39" authorId="0">
      <text>
        <r>
          <rPr>
            <b/>
            <sz val="9"/>
            <color indexed="81"/>
            <rFont val="Tahoma"/>
            <family val="2"/>
          </rPr>
          <t>Windows User:</t>
        </r>
        <r>
          <rPr>
            <sz val="9"/>
            <color indexed="81"/>
            <rFont val="Tahoma"/>
            <family val="2"/>
          </rPr>
          <t xml:space="preserve">
10/01/2021
990
Janu/21 to March/21
Paid in Janu/21</t>
        </r>
      </text>
    </comment>
    <comment ref="K40" authorId="0">
      <text>
        <r>
          <rPr>
            <b/>
            <sz val="9"/>
            <color indexed="81"/>
            <rFont val="Tahoma"/>
            <family val="2"/>
          </rPr>
          <t>Windows User:</t>
        </r>
        <r>
          <rPr>
            <sz val="9"/>
            <color indexed="81"/>
            <rFont val="Tahoma"/>
            <family val="2"/>
          </rPr>
          <t xml:space="preserve">
29/08/2020
9,000/-</t>
        </r>
      </text>
    </comment>
    <comment ref="M40" authorId="0">
      <text>
        <r>
          <rPr>
            <b/>
            <sz val="9"/>
            <color indexed="81"/>
            <rFont val="Tahoma"/>
            <family val="2"/>
          </rPr>
          <t>Windows User:</t>
        </r>
        <r>
          <rPr>
            <sz val="9"/>
            <color indexed="81"/>
            <rFont val="Tahoma"/>
            <family val="2"/>
          </rPr>
          <t xml:space="preserve">
29/08/2020
9,000/-</t>
        </r>
      </text>
    </comment>
    <comment ref="O40" authorId="0">
      <text>
        <r>
          <rPr>
            <b/>
            <sz val="9"/>
            <color indexed="81"/>
            <rFont val="Tahoma"/>
            <family val="2"/>
          </rPr>
          <t>Windows User:</t>
        </r>
        <r>
          <rPr>
            <sz val="9"/>
            <color indexed="81"/>
            <rFont val="Tahoma"/>
            <family val="2"/>
          </rPr>
          <t xml:space="preserve">
29/08/2020
9,000/-</t>
        </r>
      </text>
    </comment>
    <comment ref="Q40" authorId="0">
      <text>
        <r>
          <rPr>
            <b/>
            <sz val="9"/>
            <color indexed="81"/>
            <rFont val="Tahoma"/>
            <family val="2"/>
          </rPr>
          <t>Windows User:</t>
        </r>
        <r>
          <rPr>
            <sz val="9"/>
            <color indexed="81"/>
            <rFont val="Tahoma"/>
            <family val="2"/>
          </rPr>
          <t xml:space="preserve">
29/08/2020
9,000/-
08/10/20
1011
Paid to Oct/20</t>
        </r>
      </text>
    </comment>
    <comment ref="W40" authorId="0">
      <text>
        <r>
          <rPr>
            <b/>
            <sz val="9"/>
            <color indexed="81"/>
            <rFont val="Tahoma"/>
            <family val="2"/>
          </rPr>
          <t>Windows User:</t>
        </r>
        <r>
          <rPr>
            <sz val="9"/>
            <color indexed="81"/>
            <rFont val="Tahoma"/>
            <family val="2"/>
          </rPr>
          <t xml:space="preserve">
08/10/20
1011
O/fee=6500
Oct=4620</t>
        </r>
      </text>
    </comment>
    <comment ref="Y40" authorId="0">
      <text>
        <r>
          <rPr>
            <b/>
            <sz val="9"/>
            <color indexed="81"/>
            <rFont val="Tahoma"/>
            <family val="2"/>
          </rPr>
          <t>Windows User:</t>
        </r>
        <r>
          <rPr>
            <sz val="9"/>
            <color indexed="81"/>
            <rFont val="Tahoma"/>
            <family val="2"/>
          </rPr>
          <t xml:space="preserve">
08/12/2020
1012
Nov + Dec/20
Paid in Dec/20</t>
        </r>
      </text>
    </comment>
    <comment ref="AA40" authorId="0">
      <text>
        <r>
          <rPr>
            <b/>
            <sz val="9"/>
            <color indexed="81"/>
            <rFont val="Tahoma"/>
            <family val="2"/>
          </rPr>
          <t>Windows User:</t>
        </r>
        <r>
          <rPr>
            <sz val="9"/>
            <color indexed="81"/>
            <rFont val="Tahoma"/>
            <family val="2"/>
          </rPr>
          <t xml:space="preserve">
08/12/2020
1012
Nov + Dec/20
Paid in Dec/20</t>
        </r>
      </text>
    </comment>
    <comment ref="AC40" authorId="0">
      <text>
        <r>
          <rPr>
            <b/>
            <sz val="9"/>
            <color indexed="81"/>
            <rFont val="Tahoma"/>
            <family val="2"/>
          </rPr>
          <t>Windows User:</t>
        </r>
        <r>
          <rPr>
            <sz val="9"/>
            <color indexed="81"/>
            <rFont val="Tahoma"/>
            <family val="2"/>
          </rPr>
          <t xml:space="preserve">
27/01/21
1013</t>
        </r>
      </text>
    </comment>
    <comment ref="AE40" authorId="0">
      <text>
        <r>
          <rPr>
            <b/>
            <sz val="9"/>
            <color indexed="81"/>
            <rFont val="Tahoma"/>
            <family val="2"/>
          </rPr>
          <t>Windows User:</t>
        </r>
        <r>
          <rPr>
            <sz val="9"/>
            <color indexed="81"/>
            <rFont val="Tahoma"/>
            <family val="2"/>
          </rPr>
          <t xml:space="preserve">
10/02/21
40915</t>
        </r>
      </text>
    </comment>
    <comment ref="AM40" authorId="0">
      <text>
        <r>
          <rPr>
            <b/>
            <sz val="9"/>
            <color indexed="81"/>
            <rFont val="Tahoma"/>
            <family val="2"/>
          </rPr>
          <t>Windows User:</t>
        </r>
        <r>
          <rPr>
            <sz val="9"/>
            <color indexed="81"/>
            <rFont val="Tahoma"/>
            <family val="2"/>
          </rPr>
          <t xml:space="preserve">
03/06/21
1015
4340/-</t>
        </r>
      </text>
    </comment>
    <comment ref="K41" authorId="0">
      <text>
        <r>
          <rPr>
            <b/>
            <sz val="9"/>
            <color indexed="81"/>
            <rFont val="Tahoma"/>
            <family val="2"/>
          </rPr>
          <t>Windows User:</t>
        </r>
        <r>
          <rPr>
            <sz val="9"/>
            <color indexed="81"/>
            <rFont val="Tahoma"/>
            <family val="2"/>
          </rPr>
          <t xml:space="preserve">
29/08/2020
9,000/-</t>
        </r>
      </text>
    </comment>
    <comment ref="M41" authorId="0">
      <text>
        <r>
          <rPr>
            <b/>
            <sz val="9"/>
            <color indexed="81"/>
            <rFont val="Tahoma"/>
            <family val="2"/>
          </rPr>
          <t>Windows User:</t>
        </r>
        <r>
          <rPr>
            <sz val="9"/>
            <color indexed="81"/>
            <rFont val="Tahoma"/>
            <family val="2"/>
          </rPr>
          <t xml:space="preserve">
29/08/2020
9,000/-</t>
        </r>
      </text>
    </comment>
    <comment ref="O41" authorId="0">
      <text>
        <r>
          <rPr>
            <b/>
            <sz val="9"/>
            <color indexed="81"/>
            <rFont val="Tahoma"/>
            <family val="2"/>
          </rPr>
          <t>Windows User:</t>
        </r>
        <r>
          <rPr>
            <sz val="9"/>
            <color indexed="81"/>
            <rFont val="Tahoma"/>
            <family val="2"/>
          </rPr>
          <t xml:space="preserve">
29/08/2020
9,000/-</t>
        </r>
      </text>
    </comment>
    <comment ref="Q41" authorId="0">
      <text>
        <r>
          <rPr>
            <b/>
            <sz val="9"/>
            <color indexed="81"/>
            <rFont val="Tahoma"/>
            <family val="2"/>
          </rPr>
          <t>Windows User:</t>
        </r>
        <r>
          <rPr>
            <sz val="9"/>
            <color indexed="81"/>
            <rFont val="Tahoma"/>
            <family val="2"/>
          </rPr>
          <t xml:space="preserve">
29/08/2020
9,000/-</t>
        </r>
      </text>
    </comment>
    <comment ref="AM41" authorId="0">
      <text>
        <r>
          <rPr>
            <b/>
            <sz val="9"/>
            <color indexed="81"/>
            <rFont val="Tahoma"/>
            <family val="2"/>
          </rPr>
          <t>Windows User:</t>
        </r>
        <r>
          <rPr>
            <sz val="9"/>
            <color indexed="81"/>
            <rFont val="Tahoma"/>
            <family val="2"/>
          </rPr>
          <t xml:space="preserve">
07/06/21
1035
10,000/-</t>
        </r>
      </text>
    </comment>
    <comment ref="K42" authorId="0">
      <text>
        <r>
          <rPr>
            <b/>
            <sz val="9"/>
            <color indexed="81"/>
            <rFont val="Tahoma"/>
            <family val="2"/>
          </rPr>
          <t>Windows User:</t>
        </r>
        <r>
          <rPr>
            <sz val="9"/>
            <color indexed="81"/>
            <rFont val="Tahoma"/>
            <family val="2"/>
          </rPr>
          <t xml:space="preserve">
29/08/2020
9,000/-</t>
        </r>
      </text>
    </comment>
    <comment ref="M42" authorId="0">
      <text>
        <r>
          <rPr>
            <b/>
            <sz val="9"/>
            <color indexed="81"/>
            <rFont val="Tahoma"/>
            <family val="2"/>
          </rPr>
          <t>Windows User:</t>
        </r>
        <r>
          <rPr>
            <sz val="9"/>
            <color indexed="81"/>
            <rFont val="Tahoma"/>
            <family val="2"/>
          </rPr>
          <t xml:space="preserve">
29/08/2020
9,000/-</t>
        </r>
      </text>
    </comment>
    <comment ref="O42" authorId="0">
      <text>
        <r>
          <rPr>
            <b/>
            <sz val="9"/>
            <color indexed="81"/>
            <rFont val="Tahoma"/>
            <family val="2"/>
          </rPr>
          <t>Windows User:</t>
        </r>
        <r>
          <rPr>
            <sz val="9"/>
            <color indexed="81"/>
            <rFont val="Tahoma"/>
            <family val="2"/>
          </rPr>
          <t xml:space="preserve">
29/08/2020
9,000/-</t>
        </r>
      </text>
    </comment>
    <comment ref="Q42" authorId="0">
      <text>
        <r>
          <rPr>
            <b/>
            <sz val="9"/>
            <color indexed="81"/>
            <rFont val="Tahoma"/>
            <family val="2"/>
          </rPr>
          <t>Windows User:</t>
        </r>
        <r>
          <rPr>
            <sz val="9"/>
            <color indexed="81"/>
            <rFont val="Tahoma"/>
            <family val="2"/>
          </rPr>
          <t xml:space="preserve">
29/08/2020
9,000/-</t>
        </r>
      </text>
    </comment>
    <comment ref="W42" authorId="0">
      <text>
        <r>
          <rPr>
            <b/>
            <sz val="9"/>
            <color indexed="81"/>
            <rFont val="Tahoma"/>
            <family val="2"/>
          </rPr>
          <t>Windows User:</t>
        </r>
        <r>
          <rPr>
            <sz val="9"/>
            <color indexed="81"/>
            <rFont val="Tahoma"/>
            <family val="2"/>
          </rPr>
          <t xml:space="preserve">
09/10/2020
By bkash
C=11120
H=1950
T=13070</t>
        </r>
      </text>
    </comment>
    <comment ref="Y42" authorId="0">
      <text>
        <r>
          <rPr>
            <b/>
            <sz val="9"/>
            <color indexed="81"/>
            <rFont val="Tahoma"/>
            <family val="2"/>
          </rPr>
          <t>Windows User:</t>
        </r>
        <r>
          <rPr>
            <sz val="9"/>
            <color indexed="81"/>
            <rFont val="Tahoma"/>
            <family val="2"/>
          </rPr>
          <t xml:space="preserve">
10/11/2020
By bkash
C=4620
H=1950
T=6570</t>
        </r>
      </text>
    </comment>
    <comment ref="AA42" authorId="0">
      <text>
        <r>
          <rPr>
            <b/>
            <sz val="9"/>
            <color indexed="81"/>
            <rFont val="Tahoma"/>
            <family val="2"/>
          </rPr>
          <t>Windows User:</t>
        </r>
        <r>
          <rPr>
            <sz val="9"/>
            <color indexed="81"/>
            <rFont val="Tahoma"/>
            <family val="2"/>
          </rPr>
          <t xml:space="preserve">
10/12/2020
By bkash
C=2520
H=1950
T=4470
Dec/20 Due=2100
26/01/21
604
Dec=2100
Janu/21=1820 Due=2800
Paid in Janu/21</t>
        </r>
      </text>
    </comment>
    <comment ref="AC42" authorId="0">
      <text>
        <r>
          <rPr>
            <b/>
            <sz val="9"/>
            <color indexed="81"/>
            <rFont val="Tahoma"/>
            <family val="2"/>
          </rPr>
          <t>Windows User:</t>
        </r>
        <r>
          <rPr>
            <sz val="9"/>
            <color indexed="81"/>
            <rFont val="Tahoma"/>
            <family val="2"/>
          </rPr>
          <t xml:space="preserve">
26/01/21
604
Dec=2100
Janu/21=1820 Due=2800
Paid in Janu/21</t>
        </r>
      </text>
    </comment>
    <comment ref="AE42" authorId="0">
      <text>
        <r>
          <rPr>
            <b/>
            <sz val="9"/>
            <color indexed="81"/>
            <rFont val="Tahoma"/>
            <family val="2"/>
          </rPr>
          <t>Windows User:</t>
        </r>
        <r>
          <rPr>
            <sz val="9"/>
            <color indexed="81"/>
            <rFont val="Tahoma"/>
            <family val="2"/>
          </rPr>
          <t xml:space="preserve">
10/02/21
605
O/fee=6500</t>
        </r>
      </text>
    </comment>
    <comment ref="AI42" authorId="0">
      <text>
        <r>
          <rPr>
            <b/>
            <sz val="9"/>
            <color indexed="81"/>
            <rFont val="Tahoma"/>
            <family val="2"/>
          </rPr>
          <t>Windows User:</t>
        </r>
        <r>
          <rPr>
            <sz val="9"/>
            <color indexed="81"/>
            <rFont val="Tahoma"/>
            <family val="2"/>
          </rPr>
          <t xml:space="preserve">
11/04/21
By bkash
C=920
h=1950
T=2870</t>
        </r>
      </text>
    </comment>
    <comment ref="K43" authorId="0">
      <text>
        <r>
          <rPr>
            <b/>
            <sz val="9"/>
            <color indexed="81"/>
            <rFont val="Tahoma"/>
            <family val="2"/>
          </rPr>
          <t>Windows User:</t>
        </r>
        <r>
          <rPr>
            <sz val="9"/>
            <color indexed="81"/>
            <rFont val="Tahoma"/>
            <family val="2"/>
          </rPr>
          <t xml:space="preserve">
29/08/2020
9,000/-</t>
        </r>
      </text>
    </comment>
    <comment ref="M43" authorId="0">
      <text>
        <r>
          <rPr>
            <b/>
            <sz val="9"/>
            <color indexed="81"/>
            <rFont val="Tahoma"/>
            <family val="2"/>
          </rPr>
          <t>Windows User:</t>
        </r>
        <r>
          <rPr>
            <sz val="9"/>
            <color indexed="81"/>
            <rFont val="Tahoma"/>
            <family val="2"/>
          </rPr>
          <t xml:space="preserve">
29/08/2020
9,000/-</t>
        </r>
      </text>
    </comment>
    <comment ref="O43" authorId="0">
      <text>
        <r>
          <rPr>
            <b/>
            <sz val="9"/>
            <color indexed="81"/>
            <rFont val="Tahoma"/>
            <family val="2"/>
          </rPr>
          <t>Windows User:</t>
        </r>
        <r>
          <rPr>
            <sz val="9"/>
            <color indexed="81"/>
            <rFont val="Tahoma"/>
            <family val="2"/>
          </rPr>
          <t xml:space="preserve">
29/08/2020
9,000/-</t>
        </r>
      </text>
    </comment>
    <comment ref="Q43" authorId="0">
      <text>
        <r>
          <rPr>
            <b/>
            <sz val="9"/>
            <color indexed="81"/>
            <rFont val="Tahoma"/>
            <family val="2"/>
          </rPr>
          <t>Windows User:</t>
        </r>
        <r>
          <rPr>
            <sz val="9"/>
            <color indexed="81"/>
            <rFont val="Tahoma"/>
            <family val="2"/>
          </rPr>
          <t xml:space="preserve">
29/08/2020
9,000/-
10/08/20
627
Paid to Opct/20</t>
        </r>
      </text>
    </comment>
    <comment ref="W43" authorId="0">
      <text>
        <r>
          <rPr>
            <b/>
            <sz val="9"/>
            <color indexed="81"/>
            <rFont val="Tahoma"/>
            <family val="2"/>
          </rPr>
          <t>Windows User:</t>
        </r>
        <r>
          <rPr>
            <sz val="9"/>
            <color indexed="81"/>
            <rFont val="Tahoma"/>
            <family val="2"/>
          </rPr>
          <t xml:space="preserve">
10/08/20
627
O/fee=6500
Oct=4620</t>
        </r>
      </text>
    </comment>
    <comment ref="Y43" authorId="0">
      <text>
        <r>
          <rPr>
            <b/>
            <sz val="9"/>
            <color indexed="81"/>
            <rFont val="Tahoma"/>
            <family val="2"/>
          </rPr>
          <t>Windows User:</t>
        </r>
        <r>
          <rPr>
            <sz val="9"/>
            <color indexed="81"/>
            <rFont val="Tahoma"/>
            <family val="2"/>
          </rPr>
          <t xml:space="preserve">
08/11/2020
628</t>
        </r>
      </text>
    </comment>
    <comment ref="AA43" authorId="0">
      <text>
        <r>
          <rPr>
            <b/>
            <sz val="9"/>
            <color indexed="81"/>
            <rFont val="Tahoma"/>
            <family val="2"/>
          </rPr>
          <t>Windows User:</t>
        </r>
        <r>
          <rPr>
            <sz val="9"/>
            <color indexed="81"/>
            <rFont val="Tahoma"/>
            <family val="2"/>
          </rPr>
          <t xml:space="preserve">
09/12/2020
629
</t>
        </r>
      </text>
    </comment>
    <comment ref="AC43" authorId="0">
      <text>
        <r>
          <rPr>
            <b/>
            <sz val="9"/>
            <color indexed="81"/>
            <rFont val="Tahoma"/>
            <family val="2"/>
          </rPr>
          <t>Windows User:</t>
        </r>
        <r>
          <rPr>
            <sz val="9"/>
            <color indexed="81"/>
            <rFont val="Tahoma"/>
            <family val="2"/>
          </rPr>
          <t xml:space="preserve">
08/01/2021
By bkash
C=4620
H=1950
T=6570
Janu/21</t>
        </r>
      </text>
    </comment>
    <comment ref="AE43" authorId="0">
      <text>
        <r>
          <rPr>
            <b/>
            <sz val="9"/>
            <color indexed="81"/>
            <rFont val="Tahoma"/>
            <family val="2"/>
          </rPr>
          <t>Windows User:</t>
        </r>
        <r>
          <rPr>
            <sz val="9"/>
            <color indexed="81"/>
            <rFont val="Tahoma"/>
            <family val="2"/>
          </rPr>
          <t xml:space="preserve">
06/02/21
By bkash
C=4620
H=1950
T=6570
Feb/21</t>
        </r>
      </text>
    </comment>
    <comment ref="AG43" authorId="0">
      <text>
        <r>
          <rPr>
            <b/>
            <sz val="9"/>
            <color indexed="81"/>
            <rFont val="Tahoma"/>
            <family val="2"/>
          </rPr>
          <t>Windows User:</t>
        </r>
        <r>
          <rPr>
            <sz val="9"/>
            <color indexed="81"/>
            <rFont val="Tahoma"/>
            <family val="2"/>
          </rPr>
          <t xml:space="preserve">
08/03/21
By bkash
C=4620
H=1950
T=6570</t>
        </r>
      </text>
    </comment>
    <comment ref="AI43" authorId="0">
      <text>
        <r>
          <rPr>
            <b/>
            <sz val="9"/>
            <color indexed="81"/>
            <rFont val="Tahoma"/>
            <family val="2"/>
          </rPr>
          <t>Windows User:</t>
        </r>
        <r>
          <rPr>
            <sz val="9"/>
            <color indexed="81"/>
            <rFont val="Tahoma"/>
            <family val="2"/>
          </rPr>
          <t xml:space="preserve">
13/04/21
By bkash
C=4620
H=1950
T=6570</t>
        </r>
      </text>
    </comment>
    <comment ref="AK43" authorId="0">
      <text>
        <r>
          <rPr>
            <b/>
            <sz val="9"/>
            <color indexed="81"/>
            <rFont val="Tahoma"/>
            <family val="2"/>
          </rPr>
          <t>Windows User:</t>
        </r>
        <r>
          <rPr>
            <sz val="9"/>
            <color indexed="81"/>
            <rFont val="Tahoma"/>
            <family val="2"/>
          </rPr>
          <t xml:space="preserve">
05/05/21
By bkash
C=1950
H=1950
T=3900</t>
        </r>
      </text>
    </comment>
    <comment ref="K44" authorId="0">
      <text>
        <r>
          <rPr>
            <b/>
            <sz val="9"/>
            <color indexed="81"/>
            <rFont val="Tahoma"/>
            <family val="2"/>
          </rPr>
          <t>Windows User:</t>
        </r>
        <r>
          <rPr>
            <sz val="9"/>
            <color indexed="81"/>
            <rFont val="Tahoma"/>
            <family val="2"/>
          </rPr>
          <t xml:space="preserve">
29/08/2020
15,500/-</t>
        </r>
      </text>
    </comment>
    <comment ref="M44" authorId="0">
      <text>
        <r>
          <rPr>
            <b/>
            <sz val="9"/>
            <color indexed="81"/>
            <rFont val="Tahoma"/>
            <family val="2"/>
          </rPr>
          <t>Windows User:</t>
        </r>
        <r>
          <rPr>
            <sz val="9"/>
            <color indexed="81"/>
            <rFont val="Tahoma"/>
            <family val="2"/>
          </rPr>
          <t xml:space="preserve">
29/08/2020
15,500/-</t>
        </r>
      </text>
    </comment>
    <comment ref="O44" authorId="0">
      <text>
        <r>
          <rPr>
            <b/>
            <sz val="9"/>
            <color indexed="81"/>
            <rFont val="Tahoma"/>
            <family val="2"/>
          </rPr>
          <t>Windows User:</t>
        </r>
        <r>
          <rPr>
            <sz val="9"/>
            <color indexed="81"/>
            <rFont val="Tahoma"/>
            <family val="2"/>
          </rPr>
          <t xml:space="preserve">
29/08/2020
15,500/-</t>
        </r>
      </text>
    </comment>
    <comment ref="Q44" authorId="0">
      <text>
        <r>
          <rPr>
            <b/>
            <sz val="9"/>
            <color indexed="81"/>
            <rFont val="Tahoma"/>
            <family val="2"/>
          </rPr>
          <t>Windows User:</t>
        </r>
        <r>
          <rPr>
            <sz val="9"/>
            <color indexed="81"/>
            <rFont val="Tahoma"/>
            <family val="2"/>
          </rPr>
          <t xml:space="preserve">
29/08/2020
15,500/-</t>
        </r>
      </text>
    </comment>
    <comment ref="W44" authorId="0">
      <text>
        <r>
          <rPr>
            <b/>
            <sz val="9"/>
            <color indexed="81"/>
            <rFont val="Tahoma"/>
            <family val="2"/>
          </rPr>
          <t>Windows User:</t>
        </r>
        <r>
          <rPr>
            <sz val="9"/>
            <color indexed="81"/>
            <rFont val="Tahoma"/>
            <family val="2"/>
          </rPr>
          <t xml:space="preserve">
10/10/20
651</t>
        </r>
      </text>
    </comment>
    <comment ref="Y44" authorId="0">
      <text>
        <r>
          <rPr>
            <b/>
            <sz val="9"/>
            <color indexed="81"/>
            <rFont val="Tahoma"/>
            <family val="2"/>
          </rPr>
          <t>Windows User:</t>
        </r>
        <r>
          <rPr>
            <sz val="9"/>
            <color indexed="81"/>
            <rFont val="Tahoma"/>
            <family val="2"/>
          </rPr>
          <t xml:space="preserve">
09/11/2020
652
</t>
        </r>
      </text>
    </comment>
    <comment ref="AA44" authorId="0">
      <text>
        <r>
          <rPr>
            <b/>
            <sz val="9"/>
            <color indexed="81"/>
            <rFont val="Tahoma"/>
            <family val="2"/>
          </rPr>
          <t>Windows User:</t>
        </r>
        <r>
          <rPr>
            <sz val="9"/>
            <color indexed="81"/>
            <rFont val="Tahoma"/>
            <family val="2"/>
          </rPr>
          <t xml:space="preserve">
09/12/2020
653
</t>
        </r>
      </text>
    </comment>
    <comment ref="AC44" authorId="0">
      <text>
        <r>
          <rPr>
            <b/>
            <sz val="9"/>
            <color indexed="81"/>
            <rFont val="Tahoma"/>
            <family val="2"/>
          </rPr>
          <t>Windows User:</t>
        </r>
        <r>
          <rPr>
            <sz val="9"/>
            <color indexed="81"/>
            <rFont val="Tahoma"/>
            <family val="2"/>
          </rPr>
          <t xml:space="preserve">
10/01/2021
654</t>
        </r>
      </text>
    </comment>
    <comment ref="B45" authorId="0">
      <text>
        <r>
          <rPr>
            <b/>
            <sz val="9"/>
            <color indexed="81"/>
            <rFont val="Tahoma"/>
            <family val="2"/>
          </rPr>
          <t xml:space="preserve">Windows User:
Less 50%
</t>
        </r>
        <r>
          <rPr>
            <sz val="9"/>
            <color indexed="81"/>
            <rFont val="Tahoma"/>
            <family val="2"/>
          </rPr>
          <t>Munna sir &amp; Bizoy sir</t>
        </r>
        <r>
          <rPr>
            <sz val="9"/>
            <color indexed="81"/>
            <rFont val="Tahoma"/>
            <family val="2"/>
          </rPr>
          <t xml:space="preserve">
</t>
        </r>
      </text>
    </comment>
    <comment ref="K45" authorId="0">
      <text>
        <r>
          <rPr>
            <b/>
            <sz val="9"/>
            <color indexed="81"/>
            <rFont val="Tahoma"/>
            <family val="2"/>
          </rPr>
          <t>Windows User:</t>
        </r>
        <r>
          <rPr>
            <sz val="9"/>
            <color indexed="81"/>
            <rFont val="Tahoma"/>
            <family val="2"/>
          </rPr>
          <t xml:space="preserve">
29/08/2020
9,000/-</t>
        </r>
      </text>
    </comment>
    <comment ref="M45" authorId="0">
      <text>
        <r>
          <rPr>
            <b/>
            <sz val="9"/>
            <color indexed="81"/>
            <rFont val="Tahoma"/>
            <family val="2"/>
          </rPr>
          <t>Windows User:</t>
        </r>
        <r>
          <rPr>
            <sz val="9"/>
            <color indexed="81"/>
            <rFont val="Tahoma"/>
            <family val="2"/>
          </rPr>
          <t xml:space="preserve">
29/08/2020
9,000/-</t>
        </r>
      </text>
    </comment>
    <comment ref="O45" authorId="0">
      <text>
        <r>
          <rPr>
            <b/>
            <sz val="9"/>
            <color indexed="81"/>
            <rFont val="Tahoma"/>
            <family val="2"/>
          </rPr>
          <t>Windows User:</t>
        </r>
        <r>
          <rPr>
            <sz val="9"/>
            <color indexed="81"/>
            <rFont val="Tahoma"/>
            <family val="2"/>
          </rPr>
          <t xml:space="preserve">
29/08/2020
9,000/-</t>
        </r>
      </text>
    </comment>
    <comment ref="Q45" authorId="0">
      <text>
        <r>
          <rPr>
            <b/>
            <sz val="9"/>
            <color indexed="81"/>
            <rFont val="Tahoma"/>
            <family val="2"/>
          </rPr>
          <t>Windows User:</t>
        </r>
        <r>
          <rPr>
            <sz val="9"/>
            <color indexed="81"/>
            <rFont val="Tahoma"/>
            <family val="2"/>
          </rPr>
          <t xml:space="preserve">
29/08/2020
9,000/-</t>
        </r>
      </text>
    </comment>
    <comment ref="AC45" authorId="0">
      <text>
        <r>
          <rPr>
            <b/>
            <sz val="9"/>
            <color indexed="81"/>
            <rFont val="Tahoma"/>
            <family val="2"/>
          </rPr>
          <t>Windows User:</t>
        </r>
        <r>
          <rPr>
            <sz val="9"/>
            <color indexed="81"/>
            <rFont val="Tahoma"/>
            <family val="2"/>
          </rPr>
          <t xml:space="preserve">
27/01/21
819/820
6500/9240=
15740/-</t>
        </r>
      </text>
    </comment>
    <comment ref="AK45" authorId="0">
      <text>
        <r>
          <rPr>
            <b/>
            <sz val="9"/>
            <color indexed="81"/>
            <rFont val="Tahoma"/>
            <family val="2"/>
          </rPr>
          <t>Windows User:</t>
        </r>
        <r>
          <rPr>
            <sz val="9"/>
            <color indexed="81"/>
            <rFont val="Tahoma"/>
            <family val="2"/>
          </rPr>
          <t xml:space="preserve">
30/05/21
821
Up to May/21</t>
        </r>
      </text>
    </comment>
    <comment ref="G46" authorId="0">
      <text>
        <r>
          <rPr>
            <b/>
            <sz val="9"/>
            <color indexed="81"/>
            <rFont val="Tahoma"/>
            <family val="2"/>
          </rPr>
          <t>Windows User:</t>
        </r>
        <r>
          <rPr>
            <sz val="9"/>
            <color indexed="81"/>
            <rFont val="Tahoma"/>
            <family val="2"/>
          </rPr>
          <t xml:space="preserve">
Less-3,300/-</t>
        </r>
      </text>
    </comment>
    <comment ref="K46" authorId="0">
      <text>
        <r>
          <rPr>
            <b/>
            <sz val="9"/>
            <color indexed="81"/>
            <rFont val="Tahoma"/>
            <family val="2"/>
          </rPr>
          <t>Windows User:</t>
        </r>
        <r>
          <rPr>
            <sz val="9"/>
            <color indexed="81"/>
            <rFont val="Tahoma"/>
            <family val="2"/>
          </rPr>
          <t xml:space="preserve">
29/08/2020
5,000/-</t>
        </r>
      </text>
    </comment>
    <comment ref="M46" authorId="0">
      <text>
        <r>
          <rPr>
            <b/>
            <sz val="9"/>
            <color indexed="81"/>
            <rFont val="Tahoma"/>
            <family val="2"/>
          </rPr>
          <t>Windows User:</t>
        </r>
        <r>
          <rPr>
            <sz val="9"/>
            <color indexed="81"/>
            <rFont val="Tahoma"/>
            <family val="2"/>
          </rPr>
          <t xml:space="preserve">
29/08/2020
5,000/-</t>
        </r>
      </text>
    </comment>
    <comment ref="O46" authorId="0">
      <text>
        <r>
          <rPr>
            <b/>
            <sz val="9"/>
            <color indexed="81"/>
            <rFont val="Tahoma"/>
            <family val="2"/>
          </rPr>
          <t>Windows User:</t>
        </r>
        <r>
          <rPr>
            <sz val="9"/>
            <color indexed="81"/>
            <rFont val="Tahoma"/>
            <family val="2"/>
          </rPr>
          <t xml:space="preserve">
29/08/2020
5,000/-
07/10/20
795
S/c2500
Paid to Oct/20</t>
        </r>
      </text>
    </comment>
    <comment ref="Q46" authorId="0">
      <text>
        <r>
          <rPr>
            <b/>
            <sz val="9"/>
            <color indexed="81"/>
            <rFont val="Tahoma"/>
            <family val="2"/>
          </rPr>
          <t>Windows User:</t>
        </r>
        <r>
          <rPr>
            <sz val="9"/>
            <color indexed="81"/>
            <rFont val="Tahoma"/>
            <family val="2"/>
          </rPr>
          <t xml:space="preserve">
07/10/20
795
Paid to Oct/2020</t>
        </r>
      </text>
    </comment>
    <comment ref="W46" authorId="0">
      <text>
        <r>
          <rPr>
            <b/>
            <sz val="9"/>
            <color indexed="81"/>
            <rFont val="Tahoma"/>
            <family val="2"/>
          </rPr>
          <t>Windows User:</t>
        </r>
        <r>
          <rPr>
            <sz val="9"/>
            <color indexed="81"/>
            <rFont val="Tahoma"/>
            <family val="2"/>
          </rPr>
          <t xml:space="preserve">
07/10/20
795
O/fee=8000
S/c=2500
Oct=2310</t>
        </r>
      </text>
    </comment>
    <comment ref="Y46" authorId="0">
      <text>
        <r>
          <rPr>
            <b/>
            <sz val="9"/>
            <color indexed="81"/>
            <rFont val="Tahoma"/>
            <family val="2"/>
          </rPr>
          <t>Windows User:</t>
        </r>
        <r>
          <rPr>
            <sz val="9"/>
            <color indexed="81"/>
            <rFont val="Tahoma"/>
            <family val="2"/>
          </rPr>
          <t xml:space="preserve">
09/11/2020
796</t>
        </r>
      </text>
    </comment>
    <comment ref="AA46" authorId="0">
      <text>
        <r>
          <rPr>
            <b/>
            <sz val="9"/>
            <color indexed="81"/>
            <rFont val="Tahoma"/>
            <family val="2"/>
          </rPr>
          <t>Windows User:</t>
        </r>
        <r>
          <rPr>
            <sz val="9"/>
            <color indexed="81"/>
            <rFont val="Tahoma"/>
            <family val="2"/>
          </rPr>
          <t xml:space="preserve">
25/01/21
797
Dec + Janu/21
Paid in janu/21</t>
        </r>
      </text>
    </comment>
    <comment ref="AC46" authorId="0">
      <text>
        <r>
          <rPr>
            <b/>
            <sz val="9"/>
            <color indexed="81"/>
            <rFont val="Tahoma"/>
            <family val="2"/>
          </rPr>
          <t>Windows User:</t>
        </r>
        <r>
          <rPr>
            <sz val="9"/>
            <color indexed="81"/>
            <rFont val="Tahoma"/>
            <family val="2"/>
          </rPr>
          <t xml:space="preserve">
25/01/21
797
Dec + Janu/21
Paid in janu/21</t>
        </r>
      </text>
    </comment>
    <comment ref="AI46" authorId="0">
      <text>
        <r>
          <rPr>
            <b/>
            <sz val="9"/>
            <color indexed="81"/>
            <rFont val="Tahoma"/>
            <family val="2"/>
          </rPr>
          <t>Windows User:</t>
        </r>
        <r>
          <rPr>
            <sz val="9"/>
            <color indexed="81"/>
            <rFont val="Tahoma"/>
            <family val="2"/>
          </rPr>
          <t xml:space="preserve">
19/04/2021
798
Feb/21</t>
        </r>
      </text>
    </comment>
    <comment ref="AM46" authorId="0">
      <text>
        <r>
          <rPr>
            <b/>
            <sz val="9"/>
            <color indexed="81"/>
            <rFont val="Tahoma"/>
            <family val="2"/>
          </rPr>
          <t>Windows User:</t>
        </r>
        <r>
          <rPr>
            <sz val="9"/>
            <color indexed="81"/>
            <rFont val="Tahoma"/>
            <family val="2"/>
          </rPr>
          <t xml:space="preserve">
03/06/21
799
March + April/21</t>
        </r>
      </text>
    </comment>
    <comment ref="G47"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K47" authorId="0">
      <text>
        <r>
          <rPr>
            <b/>
            <sz val="9"/>
            <color indexed="81"/>
            <rFont val="Tahoma"/>
            <family val="2"/>
          </rPr>
          <t>Windows User:</t>
        </r>
        <r>
          <rPr>
            <sz val="9"/>
            <color indexed="81"/>
            <rFont val="Tahoma"/>
            <family val="2"/>
          </rPr>
          <t xml:space="preserve">
30/08/2020
7,000/-</t>
        </r>
      </text>
    </comment>
    <comment ref="M47" authorId="0">
      <text>
        <r>
          <rPr>
            <b/>
            <sz val="9"/>
            <color indexed="81"/>
            <rFont val="Tahoma"/>
            <family val="2"/>
          </rPr>
          <t>Windows User:</t>
        </r>
        <r>
          <rPr>
            <sz val="9"/>
            <color indexed="81"/>
            <rFont val="Tahoma"/>
            <family val="2"/>
          </rPr>
          <t xml:space="preserve">
30/08/2020
7,000/-</t>
        </r>
      </text>
    </comment>
    <comment ref="O47" authorId="0">
      <text>
        <r>
          <rPr>
            <b/>
            <sz val="9"/>
            <color indexed="81"/>
            <rFont val="Tahoma"/>
            <family val="2"/>
          </rPr>
          <t>Windows User:</t>
        </r>
        <r>
          <rPr>
            <sz val="9"/>
            <color indexed="81"/>
            <rFont val="Tahoma"/>
            <family val="2"/>
          </rPr>
          <t xml:space="preserve">
30/08/2020
7,000/-
08/10/20
2286
500/-
Paid to Oct/20</t>
        </r>
      </text>
    </comment>
    <comment ref="Q47" authorId="0">
      <text>
        <r>
          <rPr>
            <b/>
            <sz val="9"/>
            <color indexed="81"/>
            <rFont val="Tahoma"/>
            <family val="2"/>
          </rPr>
          <t>Windows User:
08/11/2020</t>
        </r>
        <r>
          <rPr>
            <sz val="9"/>
            <color indexed="81"/>
            <rFont val="Tahoma"/>
            <family val="2"/>
          </rPr>
          <t xml:space="preserve">
2287
O/fee
Paid to Nov/2020</t>
        </r>
      </text>
    </comment>
    <comment ref="W47" authorId="0">
      <text>
        <r>
          <rPr>
            <b/>
            <sz val="9"/>
            <color indexed="81"/>
            <rFont val="Tahoma"/>
            <family val="2"/>
          </rPr>
          <t>Windows User:</t>
        </r>
        <r>
          <rPr>
            <sz val="9"/>
            <color indexed="81"/>
            <rFont val="Tahoma"/>
            <family val="2"/>
          </rPr>
          <t xml:space="preserve">
08/10/20
2286
dev fe=500
Oct=4620</t>
        </r>
      </text>
    </comment>
    <comment ref="Y47" authorId="0">
      <text>
        <r>
          <rPr>
            <b/>
            <sz val="9"/>
            <color indexed="81"/>
            <rFont val="Tahoma"/>
            <family val="2"/>
          </rPr>
          <t>Windows User:
08/11/2020</t>
        </r>
        <r>
          <rPr>
            <sz val="9"/>
            <color indexed="81"/>
            <rFont val="Tahoma"/>
            <family val="2"/>
          </rPr>
          <t xml:space="preserve">
2287
O/fee</t>
        </r>
      </text>
    </comment>
    <comment ref="AA47" authorId="0">
      <text>
        <r>
          <rPr>
            <b/>
            <sz val="9"/>
            <color indexed="81"/>
            <rFont val="Tahoma"/>
            <family val="2"/>
          </rPr>
          <t>Windows User:</t>
        </r>
        <r>
          <rPr>
            <sz val="9"/>
            <color indexed="81"/>
            <rFont val="Tahoma"/>
            <family val="2"/>
          </rPr>
          <t xml:space="preserve">
09/12/2020
By bkash
C=2310
H=1950
T=4260</t>
        </r>
      </text>
    </comment>
    <comment ref="AC47" authorId="0">
      <text>
        <r>
          <rPr>
            <b/>
            <sz val="9"/>
            <color indexed="81"/>
            <rFont val="Tahoma"/>
            <family val="2"/>
          </rPr>
          <t>Windows User:</t>
        </r>
        <r>
          <rPr>
            <sz val="9"/>
            <color indexed="81"/>
            <rFont val="Tahoma"/>
            <family val="2"/>
          </rPr>
          <t xml:space="preserve">
09/01/2021
By bkash
C=2310
H=1950
T=4260
Janu/21</t>
        </r>
      </text>
    </comment>
    <comment ref="AE47" authorId="0">
      <text>
        <r>
          <rPr>
            <b/>
            <sz val="9"/>
            <color indexed="81"/>
            <rFont val="Tahoma"/>
            <family val="2"/>
          </rPr>
          <t>Windows User:</t>
        </r>
        <r>
          <rPr>
            <sz val="9"/>
            <color indexed="81"/>
            <rFont val="Tahoma"/>
            <family val="2"/>
          </rPr>
          <t xml:space="preserve">
09/02/21
By bkash
C-2310
H-1950
T=4260
Feb/21</t>
        </r>
      </text>
    </comment>
    <comment ref="AG47" authorId="0">
      <text>
        <r>
          <rPr>
            <b/>
            <sz val="9"/>
            <color indexed="81"/>
            <rFont val="Tahoma"/>
            <family val="2"/>
          </rPr>
          <t>Windows User:</t>
        </r>
        <r>
          <rPr>
            <sz val="9"/>
            <color indexed="81"/>
            <rFont val="Tahoma"/>
            <family val="2"/>
          </rPr>
          <t xml:space="preserve">
10/03/21
By bkash
C=2310
H=1950
T=4260</t>
        </r>
      </text>
    </comment>
    <comment ref="AI47" authorId="0">
      <text>
        <r>
          <rPr>
            <b/>
            <sz val="9"/>
            <color indexed="81"/>
            <rFont val="Tahoma"/>
            <family val="2"/>
          </rPr>
          <t>Windows User:</t>
        </r>
        <r>
          <rPr>
            <sz val="9"/>
            <color indexed="81"/>
            <rFont val="Tahoma"/>
            <family val="2"/>
          </rPr>
          <t xml:space="preserve">
12/04/21
By bkash
C=2310
H=1950
T=4260</t>
        </r>
      </text>
    </comment>
    <comment ref="AK47" authorId="0">
      <text>
        <r>
          <rPr>
            <b/>
            <sz val="9"/>
            <color indexed="81"/>
            <rFont val="Tahoma"/>
            <family val="2"/>
          </rPr>
          <t>Windows User:</t>
        </r>
        <r>
          <rPr>
            <sz val="9"/>
            <color indexed="81"/>
            <rFont val="Tahoma"/>
            <family val="2"/>
          </rPr>
          <t xml:space="preserve">
22/05/21
By baksh
C=2310
H=1950
T=4260</t>
        </r>
      </text>
    </comment>
    <comment ref="AM47" authorId="0">
      <text>
        <r>
          <rPr>
            <b/>
            <sz val="9"/>
            <color indexed="81"/>
            <rFont val="Tahoma"/>
            <family val="2"/>
          </rPr>
          <t>Windows User:</t>
        </r>
        <r>
          <rPr>
            <sz val="9"/>
            <color indexed="81"/>
            <rFont val="Tahoma"/>
            <family val="2"/>
          </rPr>
          <t xml:space="preserve">
07/06/21
2290</t>
        </r>
      </text>
    </comment>
    <comment ref="K48" authorId="0">
      <text>
        <r>
          <rPr>
            <b/>
            <sz val="9"/>
            <color indexed="81"/>
            <rFont val="Tahoma"/>
            <family val="2"/>
          </rPr>
          <t>Windows User:</t>
        </r>
        <r>
          <rPr>
            <sz val="9"/>
            <color indexed="81"/>
            <rFont val="Tahoma"/>
            <family val="2"/>
          </rPr>
          <t xml:space="preserve">
30/08/2020
9,000/-</t>
        </r>
      </text>
    </comment>
    <comment ref="M48" authorId="0">
      <text>
        <r>
          <rPr>
            <b/>
            <sz val="9"/>
            <color indexed="81"/>
            <rFont val="Tahoma"/>
            <family val="2"/>
          </rPr>
          <t>Windows User:</t>
        </r>
        <r>
          <rPr>
            <sz val="9"/>
            <color indexed="81"/>
            <rFont val="Tahoma"/>
            <family val="2"/>
          </rPr>
          <t xml:space="preserve">
30/08/2020
9,000/-</t>
        </r>
      </text>
    </comment>
    <comment ref="O48" authorId="0">
      <text>
        <r>
          <rPr>
            <b/>
            <sz val="9"/>
            <color indexed="81"/>
            <rFont val="Tahoma"/>
            <family val="2"/>
          </rPr>
          <t>Windows User:</t>
        </r>
        <r>
          <rPr>
            <sz val="9"/>
            <color indexed="81"/>
            <rFont val="Tahoma"/>
            <family val="2"/>
          </rPr>
          <t xml:space="preserve">
30/08/2020
9,000/-</t>
        </r>
      </text>
    </comment>
    <comment ref="Q48" authorId="0">
      <text>
        <r>
          <rPr>
            <b/>
            <sz val="9"/>
            <color indexed="81"/>
            <rFont val="Tahoma"/>
            <family val="2"/>
          </rPr>
          <t>Windows User:</t>
        </r>
        <r>
          <rPr>
            <sz val="9"/>
            <color indexed="81"/>
            <rFont val="Tahoma"/>
            <family val="2"/>
          </rPr>
          <t xml:space="preserve">
30/08/2020
9,000/-</t>
        </r>
      </text>
    </comment>
    <comment ref="W48" authorId="0">
      <text>
        <r>
          <rPr>
            <b/>
            <sz val="9"/>
            <color indexed="81"/>
            <rFont val="Tahoma"/>
            <family val="2"/>
          </rPr>
          <t>Windows User:</t>
        </r>
        <r>
          <rPr>
            <sz val="9"/>
            <color indexed="81"/>
            <rFont val="Tahoma"/>
            <family val="2"/>
          </rPr>
          <t xml:space="preserve">
09/10/2020
By bkash
C= 11120
H=2160
T=13280</t>
        </r>
      </text>
    </comment>
    <comment ref="Y48" authorId="0">
      <text>
        <r>
          <rPr>
            <b/>
            <sz val="9"/>
            <color indexed="81"/>
            <rFont val="Tahoma"/>
            <family val="2"/>
          </rPr>
          <t>Windows User:</t>
        </r>
        <r>
          <rPr>
            <sz val="9"/>
            <color indexed="81"/>
            <rFont val="Tahoma"/>
            <family val="2"/>
          </rPr>
          <t xml:space="preserve">
09/11/2020
By bkash
C=4620
H=2160
T=6780</t>
        </r>
      </text>
    </comment>
    <comment ref="AA48" authorId="0">
      <text>
        <r>
          <rPr>
            <b/>
            <sz val="9"/>
            <color indexed="81"/>
            <rFont val="Tahoma"/>
            <family val="2"/>
          </rPr>
          <t>Windows User:</t>
        </r>
        <r>
          <rPr>
            <sz val="9"/>
            <color indexed="81"/>
            <rFont val="Tahoma"/>
            <family val="2"/>
          </rPr>
          <t xml:space="preserve">
09/12/2020
By bkash
C=4620
H=2160
T=6780</t>
        </r>
      </text>
    </comment>
    <comment ref="AC48" authorId="0">
      <text>
        <r>
          <rPr>
            <b/>
            <sz val="9"/>
            <color indexed="81"/>
            <rFont val="Tahoma"/>
            <family val="2"/>
          </rPr>
          <t>Windows User:</t>
        </r>
        <r>
          <rPr>
            <sz val="9"/>
            <color indexed="81"/>
            <rFont val="Tahoma"/>
            <family val="2"/>
          </rPr>
          <t xml:space="preserve">
09/01/2021
By bkash
C=4620
H=2160
T=6780
Janu/21</t>
        </r>
      </text>
    </comment>
    <comment ref="AE48" authorId="0">
      <text>
        <r>
          <rPr>
            <b/>
            <sz val="9"/>
            <color indexed="81"/>
            <rFont val="Tahoma"/>
            <family val="2"/>
          </rPr>
          <t>Windows User:</t>
        </r>
        <r>
          <rPr>
            <sz val="9"/>
            <color indexed="81"/>
            <rFont val="Tahoma"/>
            <family val="2"/>
          </rPr>
          <t xml:space="preserve">
09/02/21
By bkash
C=4620
H=2160
T=6780
Feb/21</t>
        </r>
      </text>
    </comment>
    <comment ref="AG48" authorId="0">
      <text>
        <r>
          <rPr>
            <b/>
            <sz val="9"/>
            <color indexed="81"/>
            <rFont val="Tahoma"/>
            <family val="2"/>
          </rPr>
          <t>Windows User:</t>
        </r>
        <r>
          <rPr>
            <sz val="9"/>
            <color indexed="81"/>
            <rFont val="Tahoma"/>
            <family val="2"/>
          </rPr>
          <t xml:space="preserve">
09/03/21
By bash
C=4620
H=2160
T=6780</t>
        </r>
      </text>
    </comment>
    <comment ref="AI48" authorId="0">
      <text>
        <r>
          <rPr>
            <b/>
            <sz val="9"/>
            <color indexed="81"/>
            <rFont val="Tahoma"/>
            <family val="2"/>
          </rPr>
          <t>Windows User:</t>
        </r>
        <r>
          <rPr>
            <sz val="9"/>
            <color indexed="81"/>
            <rFont val="Tahoma"/>
            <family val="2"/>
          </rPr>
          <t xml:space="preserve">
13/04/21
By bash
C=4620
H=2160
T=6780</t>
        </r>
      </text>
    </comment>
    <comment ref="AK48" authorId="0">
      <text>
        <r>
          <rPr>
            <b/>
            <sz val="9"/>
            <color indexed="81"/>
            <rFont val="Tahoma"/>
            <family val="2"/>
          </rPr>
          <t>Windows User:</t>
        </r>
        <r>
          <rPr>
            <sz val="9"/>
            <color indexed="81"/>
            <rFont val="Tahoma"/>
            <family val="2"/>
          </rPr>
          <t xml:space="preserve">
08/05/21
By bkash
C=4620
H=2160
T=6780</t>
        </r>
      </text>
    </comment>
    <comment ref="AM48" authorId="0">
      <text>
        <r>
          <rPr>
            <b/>
            <sz val="9"/>
            <color indexed="81"/>
            <rFont val="Tahoma"/>
            <family val="2"/>
          </rPr>
          <t>Windows User:</t>
        </r>
        <r>
          <rPr>
            <sz val="9"/>
            <color indexed="81"/>
            <rFont val="Tahoma"/>
            <family val="2"/>
          </rPr>
          <t xml:space="preserve">
06/06/21
2313
</t>
        </r>
      </text>
    </comment>
    <comment ref="K49" authorId="0">
      <text>
        <r>
          <rPr>
            <b/>
            <sz val="9"/>
            <color indexed="81"/>
            <rFont val="Tahoma"/>
            <family val="2"/>
          </rPr>
          <t>Windows User:</t>
        </r>
        <r>
          <rPr>
            <sz val="9"/>
            <color indexed="81"/>
            <rFont val="Tahoma"/>
            <family val="2"/>
          </rPr>
          <t xml:space="preserve">
30/08/2020
9,000/-</t>
        </r>
      </text>
    </comment>
    <comment ref="M49" authorId="0">
      <text>
        <r>
          <rPr>
            <b/>
            <sz val="9"/>
            <color indexed="81"/>
            <rFont val="Tahoma"/>
            <family val="2"/>
          </rPr>
          <t>Windows User:</t>
        </r>
        <r>
          <rPr>
            <sz val="9"/>
            <color indexed="81"/>
            <rFont val="Tahoma"/>
            <family val="2"/>
          </rPr>
          <t xml:space="preserve">
30/08/2020
9,000/-</t>
        </r>
      </text>
    </comment>
    <comment ref="O49" authorId="0">
      <text>
        <r>
          <rPr>
            <b/>
            <sz val="9"/>
            <color indexed="81"/>
            <rFont val="Tahoma"/>
            <family val="2"/>
          </rPr>
          <t>Windows User:</t>
        </r>
        <r>
          <rPr>
            <sz val="9"/>
            <color indexed="81"/>
            <rFont val="Tahoma"/>
            <family val="2"/>
          </rPr>
          <t xml:space="preserve">
30/08/2020
9,000/-</t>
        </r>
      </text>
    </comment>
    <comment ref="Q49" authorId="0">
      <text>
        <r>
          <rPr>
            <b/>
            <sz val="9"/>
            <color indexed="81"/>
            <rFont val="Tahoma"/>
            <family val="2"/>
          </rPr>
          <t>Windows User:</t>
        </r>
        <r>
          <rPr>
            <sz val="9"/>
            <color indexed="81"/>
            <rFont val="Tahoma"/>
            <family val="2"/>
          </rPr>
          <t xml:space="preserve">
30/08/2020
9,000/-
05/11/2020
By bkash
C=11120 
H=1950
T=13070
Nov/20 , O/fee with
Paid in Nov/20
</t>
        </r>
      </text>
    </comment>
    <comment ref="W49" authorId="0">
      <text>
        <r>
          <rPr>
            <b/>
            <sz val="9"/>
            <color indexed="81"/>
            <rFont val="Tahoma"/>
            <family val="2"/>
          </rPr>
          <t>Windows User:</t>
        </r>
        <r>
          <rPr>
            <sz val="9"/>
            <color indexed="81"/>
            <rFont val="Tahoma"/>
            <family val="2"/>
          </rPr>
          <t xml:space="preserve">
05/10/2020
By bkash
C=4620 
h=1950
Oct/20 
Paid iin oct/20
</t>
        </r>
      </text>
    </comment>
    <comment ref="Y49" authorId="0">
      <text>
        <r>
          <rPr>
            <b/>
            <sz val="9"/>
            <color indexed="81"/>
            <rFont val="Tahoma"/>
            <family val="2"/>
          </rPr>
          <t>Windows User:</t>
        </r>
        <r>
          <rPr>
            <sz val="9"/>
            <color indexed="81"/>
            <rFont val="Tahoma"/>
            <family val="2"/>
          </rPr>
          <t xml:space="preserve">
05/11/2020
By bkash
C=11120 
H=1950
T=13070
Nov/20 , O/fee with
Paid in Nov/20
</t>
        </r>
      </text>
    </comment>
    <comment ref="Z49" authorId="0">
      <text>
        <r>
          <rPr>
            <b/>
            <sz val="9"/>
            <color indexed="81"/>
            <rFont val="Tahoma"/>
            <family val="2"/>
          </rPr>
          <t>Windows User:</t>
        </r>
        <r>
          <rPr>
            <sz val="9"/>
            <color indexed="81"/>
            <rFont val="Tahoma"/>
            <family val="2"/>
          </rPr>
          <t xml:space="preserve">
</t>
        </r>
      </text>
    </comment>
    <comment ref="AA49" authorId="0">
      <text>
        <r>
          <rPr>
            <b/>
            <sz val="9"/>
            <color indexed="81"/>
            <rFont val="Tahoma"/>
            <family val="2"/>
          </rPr>
          <t>Windows User:</t>
        </r>
        <r>
          <rPr>
            <sz val="9"/>
            <color indexed="81"/>
            <rFont val="Tahoma"/>
            <family val="2"/>
          </rPr>
          <t xml:space="preserve">
09/12/2020
By bkash
C=4620
G=1950
T=6570
Dec/20
paid in Dec/20
</t>
        </r>
      </text>
    </comment>
    <comment ref="AC49" authorId="0">
      <text>
        <r>
          <rPr>
            <b/>
            <sz val="9"/>
            <color indexed="81"/>
            <rFont val="Tahoma"/>
            <family val="2"/>
          </rPr>
          <t>Windows User:</t>
        </r>
        <r>
          <rPr>
            <sz val="9"/>
            <color indexed="81"/>
            <rFont val="Tahoma"/>
            <family val="2"/>
          </rPr>
          <t xml:space="preserve">
09/01/2021
By bkash
C=4620
H=1950
T=6570
Janu/21
Paid inJanu/21</t>
        </r>
      </text>
    </comment>
    <comment ref="AE49" authorId="0">
      <text>
        <r>
          <rPr>
            <b/>
            <sz val="9"/>
            <color indexed="81"/>
            <rFont val="Tahoma"/>
            <family val="2"/>
          </rPr>
          <t>Windows User:</t>
        </r>
        <r>
          <rPr>
            <sz val="9"/>
            <color indexed="81"/>
            <rFont val="Tahoma"/>
            <family val="2"/>
          </rPr>
          <t xml:space="preserve">
09/02/21
By bkash
C=4620
H=1950
T=6570
Feb/21</t>
        </r>
      </text>
    </comment>
    <comment ref="AG49" authorId="0">
      <text>
        <r>
          <rPr>
            <b/>
            <sz val="9"/>
            <color indexed="81"/>
            <rFont val="Tahoma"/>
            <family val="2"/>
          </rPr>
          <t>Windows User:</t>
        </r>
        <r>
          <rPr>
            <sz val="9"/>
            <color indexed="81"/>
            <rFont val="Tahoma"/>
            <family val="2"/>
          </rPr>
          <t xml:space="preserve">
09/03/21
By bkash
C=4620
H=1950
T=6570</t>
        </r>
      </text>
    </comment>
    <comment ref="AK49" authorId="0">
      <text>
        <r>
          <rPr>
            <b/>
            <sz val="9"/>
            <color indexed="81"/>
            <rFont val="Tahoma"/>
            <family val="2"/>
          </rPr>
          <t>Windows User:</t>
        </r>
        <r>
          <rPr>
            <sz val="9"/>
            <color indexed="81"/>
            <rFont val="Tahoma"/>
            <family val="2"/>
          </rPr>
          <t xml:space="preserve">
10/05/21
By bkash
C=9240
H=3900
T=13140</t>
        </r>
      </text>
    </comment>
    <comment ref="K50" authorId="0">
      <text>
        <r>
          <rPr>
            <b/>
            <sz val="9"/>
            <color indexed="81"/>
            <rFont val="Tahoma"/>
            <family val="2"/>
          </rPr>
          <t>Windows User:</t>
        </r>
        <r>
          <rPr>
            <sz val="9"/>
            <color indexed="81"/>
            <rFont val="Tahoma"/>
            <family val="2"/>
          </rPr>
          <t xml:space="preserve">
30/08/2020
9,000/-</t>
        </r>
      </text>
    </comment>
    <comment ref="M50" authorId="0">
      <text>
        <r>
          <rPr>
            <b/>
            <sz val="9"/>
            <color indexed="81"/>
            <rFont val="Tahoma"/>
            <family val="2"/>
          </rPr>
          <t>Windows User:</t>
        </r>
        <r>
          <rPr>
            <sz val="9"/>
            <color indexed="81"/>
            <rFont val="Tahoma"/>
            <family val="2"/>
          </rPr>
          <t xml:space="preserve">
30/08/2020
9,000/-</t>
        </r>
      </text>
    </comment>
    <comment ref="O50" authorId="0">
      <text>
        <r>
          <rPr>
            <b/>
            <sz val="9"/>
            <color indexed="81"/>
            <rFont val="Tahoma"/>
            <family val="2"/>
          </rPr>
          <t>Windows User:</t>
        </r>
        <r>
          <rPr>
            <sz val="9"/>
            <color indexed="81"/>
            <rFont val="Tahoma"/>
            <family val="2"/>
          </rPr>
          <t xml:space="preserve">
30/08/2020
9,000/-</t>
        </r>
      </text>
    </comment>
    <comment ref="Q50" authorId="0">
      <text>
        <r>
          <rPr>
            <b/>
            <sz val="9"/>
            <color indexed="81"/>
            <rFont val="Tahoma"/>
            <family val="2"/>
          </rPr>
          <t>Windows User:</t>
        </r>
        <r>
          <rPr>
            <sz val="9"/>
            <color indexed="81"/>
            <rFont val="Tahoma"/>
            <family val="2"/>
          </rPr>
          <t xml:space="preserve">
30/08/2020
9,000/-
15/10/20
2359
O/fee=6500
paid to Oct/20</t>
        </r>
      </text>
    </comment>
    <comment ref="W50" authorId="0">
      <text>
        <r>
          <rPr>
            <b/>
            <sz val="9"/>
            <color indexed="81"/>
            <rFont val="Tahoma"/>
            <family val="2"/>
          </rPr>
          <t>Windows User:</t>
        </r>
        <r>
          <rPr>
            <sz val="9"/>
            <color indexed="81"/>
            <rFont val="Tahoma"/>
            <family val="2"/>
          </rPr>
          <t xml:space="preserve">
15/10/20
2359
O/fee=6500
12/11/2020
2360
Oct/2020
paidf to Nov/2020</t>
        </r>
      </text>
    </comment>
    <comment ref="Y50" authorId="0">
      <text>
        <r>
          <rPr>
            <b/>
            <sz val="9"/>
            <color indexed="81"/>
            <rFont val="Tahoma"/>
            <family val="2"/>
          </rPr>
          <t>Windows User:</t>
        </r>
        <r>
          <rPr>
            <sz val="9"/>
            <color indexed="81"/>
            <rFont val="Tahoma"/>
            <family val="2"/>
          </rPr>
          <t xml:space="preserve">
12/11/2020
2360
Oct + Nov/2020</t>
        </r>
      </text>
    </comment>
    <comment ref="AA50" authorId="0">
      <text>
        <r>
          <rPr>
            <b/>
            <sz val="9"/>
            <color indexed="81"/>
            <rFont val="Tahoma"/>
            <family val="2"/>
          </rPr>
          <t>Windows User:</t>
        </r>
        <r>
          <rPr>
            <sz val="9"/>
            <color indexed="81"/>
            <rFont val="Tahoma"/>
            <family val="2"/>
          </rPr>
          <t xml:space="preserve">
26/01/21
2361
Dec + Janu/21
Paid in Janu/21</t>
        </r>
      </text>
    </comment>
    <comment ref="AC50" authorId="0">
      <text>
        <r>
          <rPr>
            <b/>
            <sz val="9"/>
            <color indexed="81"/>
            <rFont val="Tahoma"/>
            <family val="2"/>
          </rPr>
          <t>Windows User:</t>
        </r>
        <r>
          <rPr>
            <sz val="9"/>
            <color indexed="81"/>
            <rFont val="Tahoma"/>
            <family val="2"/>
          </rPr>
          <t xml:space="preserve">
26/01/21
2361
Dec + Janu/21
Paid in Janu/21</t>
        </r>
      </text>
    </comment>
    <comment ref="AK50" authorId="0">
      <text>
        <r>
          <rPr>
            <b/>
            <sz val="9"/>
            <color indexed="81"/>
            <rFont val="Tahoma"/>
            <family val="2"/>
          </rPr>
          <t>Windows User:</t>
        </r>
        <r>
          <rPr>
            <sz val="9"/>
            <color indexed="81"/>
            <rFont val="Tahoma"/>
            <family val="2"/>
          </rPr>
          <t xml:space="preserve">
10/05/21
2362
Feb + March/21</t>
        </r>
      </text>
    </comment>
    <comment ref="AM50" authorId="0">
      <text>
        <r>
          <rPr>
            <b/>
            <sz val="9"/>
            <color indexed="81"/>
            <rFont val="Tahoma"/>
            <family val="2"/>
          </rPr>
          <t>Windows User:</t>
        </r>
        <r>
          <rPr>
            <sz val="9"/>
            <color indexed="81"/>
            <rFont val="Tahoma"/>
            <family val="2"/>
          </rPr>
          <t xml:space="preserve">
03/06/21
2363
April + May/21</t>
        </r>
      </text>
    </comment>
    <comment ref="K51" authorId="0">
      <text>
        <r>
          <rPr>
            <b/>
            <sz val="9"/>
            <color indexed="81"/>
            <rFont val="Tahoma"/>
            <family val="2"/>
          </rPr>
          <t>Windows User:</t>
        </r>
        <r>
          <rPr>
            <sz val="9"/>
            <color indexed="81"/>
            <rFont val="Tahoma"/>
            <family val="2"/>
          </rPr>
          <t xml:space="preserve">
30/08/2020
9,000/-</t>
        </r>
      </text>
    </comment>
    <comment ref="M51" authorId="0">
      <text>
        <r>
          <rPr>
            <b/>
            <sz val="9"/>
            <color indexed="81"/>
            <rFont val="Tahoma"/>
            <family val="2"/>
          </rPr>
          <t>Windows User:</t>
        </r>
        <r>
          <rPr>
            <sz val="9"/>
            <color indexed="81"/>
            <rFont val="Tahoma"/>
            <family val="2"/>
          </rPr>
          <t xml:space="preserve">
30/08/2020
9,000/-</t>
        </r>
      </text>
    </comment>
    <comment ref="O51" authorId="0">
      <text>
        <r>
          <rPr>
            <b/>
            <sz val="9"/>
            <color indexed="81"/>
            <rFont val="Tahoma"/>
            <family val="2"/>
          </rPr>
          <t>Windows User:</t>
        </r>
        <r>
          <rPr>
            <sz val="9"/>
            <color indexed="81"/>
            <rFont val="Tahoma"/>
            <family val="2"/>
          </rPr>
          <t xml:space="preserve">
30/08/2020
9,000/-</t>
        </r>
      </text>
    </comment>
    <comment ref="Q51" authorId="0">
      <text>
        <r>
          <rPr>
            <b/>
            <sz val="9"/>
            <color indexed="81"/>
            <rFont val="Tahoma"/>
            <family val="2"/>
          </rPr>
          <t>Windows User:</t>
        </r>
        <r>
          <rPr>
            <sz val="9"/>
            <color indexed="81"/>
            <rFont val="Tahoma"/>
            <family val="2"/>
          </rPr>
          <t xml:space="preserve">
30/08/2020
9,000/-</t>
        </r>
      </text>
    </comment>
    <comment ref="W51" authorId="0">
      <text>
        <r>
          <rPr>
            <b/>
            <sz val="9"/>
            <color indexed="81"/>
            <rFont val="Tahoma"/>
            <family val="2"/>
          </rPr>
          <t>Windows User:</t>
        </r>
        <r>
          <rPr>
            <sz val="9"/>
            <color indexed="81"/>
            <rFont val="Tahoma"/>
            <family val="2"/>
          </rPr>
          <t xml:space="preserve">
30/01/21
2384
Oct=2980 Due=1640
Paid in janu/21</t>
        </r>
      </text>
    </comment>
    <comment ref="AC51" authorId="0">
      <text>
        <r>
          <rPr>
            <b/>
            <sz val="9"/>
            <color indexed="81"/>
            <rFont val="Tahoma"/>
            <family val="2"/>
          </rPr>
          <t>Windows User:</t>
        </r>
        <r>
          <rPr>
            <sz val="9"/>
            <color indexed="81"/>
            <rFont val="Tahoma"/>
            <family val="2"/>
          </rPr>
          <t xml:space="preserve">
30/01/21
2384
Oct=2980 Due=1640
Paid in janu/21</t>
        </r>
      </text>
    </comment>
    <comment ref="AM51" authorId="0">
      <text>
        <r>
          <rPr>
            <b/>
            <sz val="9"/>
            <color indexed="81"/>
            <rFont val="Tahoma"/>
            <family val="2"/>
          </rPr>
          <t>Windows User:</t>
        </r>
        <r>
          <rPr>
            <sz val="9"/>
            <color indexed="81"/>
            <rFont val="Tahoma"/>
            <family val="2"/>
          </rPr>
          <t xml:space="preserve">
06/06/21
2385
Up to Dec/21
Janu 3840/- Due=780/-</t>
        </r>
      </text>
    </comment>
    <comment ref="K52" authorId="0">
      <text>
        <r>
          <rPr>
            <b/>
            <sz val="9"/>
            <color indexed="81"/>
            <rFont val="Tahoma"/>
            <family val="2"/>
          </rPr>
          <t>Windows User:</t>
        </r>
        <r>
          <rPr>
            <sz val="9"/>
            <color indexed="81"/>
            <rFont val="Tahoma"/>
            <family val="2"/>
          </rPr>
          <t xml:space="preserve">
30/08/2020
9,000/-</t>
        </r>
      </text>
    </comment>
    <comment ref="M52" authorId="0">
      <text>
        <r>
          <rPr>
            <b/>
            <sz val="9"/>
            <color indexed="81"/>
            <rFont val="Tahoma"/>
            <family val="2"/>
          </rPr>
          <t>Windows User:</t>
        </r>
        <r>
          <rPr>
            <sz val="9"/>
            <color indexed="81"/>
            <rFont val="Tahoma"/>
            <family val="2"/>
          </rPr>
          <t xml:space="preserve">
30/08/2020
9,000/-</t>
        </r>
      </text>
    </comment>
    <comment ref="O52" authorId="0">
      <text>
        <r>
          <rPr>
            <b/>
            <sz val="9"/>
            <color indexed="81"/>
            <rFont val="Tahoma"/>
            <family val="2"/>
          </rPr>
          <t>Windows User:</t>
        </r>
        <r>
          <rPr>
            <sz val="9"/>
            <color indexed="81"/>
            <rFont val="Tahoma"/>
            <family val="2"/>
          </rPr>
          <t xml:space="preserve">
30/08/2020
9,000/-</t>
        </r>
      </text>
    </comment>
    <comment ref="Q52" authorId="0">
      <text>
        <r>
          <rPr>
            <b/>
            <sz val="9"/>
            <color indexed="81"/>
            <rFont val="Tahoma"/>
            <family val="2"/>
          </rPr>
          <t>Windows User:</t>
        </r>
        <r>
          <rPr>
            <sz val="9"/>
            <color indexed="81"/>
            <rFont val="Tahoma"/>
            <family val="2"/>
          </rPr>
          <t xml:space="preserve">
30/08/2020
9,000/-
30/01/21
2407
O/fee=5000 Due=1500
Paid in janu/21</t>
        </r>
      </text>
    </comment>
    <comment ref="AC52" authorId="0">
      <text>
        <r>
          <rPr>
            <b/>
            <sz val="9"/>
            <color indexed="81"/>
            <rFont val="Tahoma"/>
            <family val="2"/>
          </rPr>
          <t>Windows User:</t>
        </r>
        <r>
          <rPr>
            <sz val="9"/>
            <color indexed="81"/>
            <rFont val="Tahoma"/>
            <family val="2"/>
          </rPr>
          <t xml:space="preserve">
30/01/21
2407
O/fee=5000 Due=1500
Paid in janu/21</t>
        </r>
      </text>
    </comment>
    <comment ref="AM52" authorId="0">
      <text>
        <r>
          <rPr>
            <b/>
            <sz val="9"/>
            <color indexed="81"/>
            <rFont val="Tahoma"/>
            <family val="2"/>
          </rPr>
          <t>Windows User:</t>
        </r>
        <r>
          <rPr>
            <sz val="9"/>
            <color indexed="81"/>
            <rFont val="Tahoma"/>
            <family val="2"/>
          </rPr>
          <t xml:space="preserve">
08/06/21
2408
Tution fee=Oct=2000 Due=2620
O/fee=1500  Paid
T=3500</t>
        </r>
      </text>
    </comment>
    <comment ref="K53" authorId="0">
      <text>
        <r>
          <rPr>
            <b/>
            <sz val="9"/>
            <color indexed="81"/>
            <rFont val="Tahoma"/>
            <family val="2"/>
          </rPr>
          <t>Windows User:</t>
        </r>
        <r>
          <rPr>
            <sz val="9"/>
            <color indexed="81"/>
            <rFont val="Tahoma"/>
            <family val="2"/>
          </rPr>
          <t xml:space="preserve">
30/08/2020
9,000/-</t>
        </r>
      </text>
    </comment>
    <comment ref="M53" authorId="0">
      <text>
        <r>
          <rPr>
            <b/>
            <sz val="9"/>
            <color indexed="81"/>
            <rFont val="Tahoma"/>
            <family val="2"/>
          </rPr>
          <t>Windows User:</t>
        </r>
        <r>
          <rPr>
            <sz val="9"/>
            <color indexed="81"/>
            <rFont val="Tahoma"/>
            <family val="2"/>
          </rPr>
          <t xml:space="preserve">
30/08/2020
9,000/-</t>
        </r>
      </text>
    </comment>
    <comment ref="O53" authorId="0">
      <text>
        <r>
          <rPr>
            <b/>
            <sz val="9"/>
            <color indexed="81"/>
            <rFont val="Tahoma"/>
            <family val="2"/>
          </rPr>
          <t>Windows User:</t>
        </r>
        <r>
          <rPr>
            <sz val="9"/>
            <color indexed="81"/>
            <rFont val="Tahoma"/>
            <family val="2"/>
          </rPr>
          <t xml:space="preserve">
30/08/2020
9,000/-</t>
        </r>
      </text>
    </comment>
    <comment ref="Q53" authorId="0">
      <text>
        <r>
          <rPr>
            <b/>
            <sz val="9"/>
            <color indexed="81"/>
            <rFont val="Tahoma"/>
            <family val="2"/>
          </rPr>
          <t>Windows User:</t>
        </r>
        <r>
          <rPr>
            <sz val="9"/>
            <color indexed="81"/>
            <rFont val="Tahoma"/>
            <family val="2"/>
          </rPr>
          <t xml:space="preserve">
30/08/2020
9,000/-
09/11/2020
2432
O/fee6500/-
Paid to Nov/2020
</t>
        </r>
      </text>
    </comment>
    <comment ref="W53" authorId="0">
      <text>
        <r>
          <rPr>
            <b/>
            <sz val="9"/>
            <color indexed="81"/>
            <rFont val="Tahoma"/>
            <family val="2"/>
          </rPr>
          <t>Windows User:</t>
        </r>
        <r>
          <rPr>
            <sz val="9"/>
            <color indexed="81"/>
            <rFont val="Tahoma"/>
            <family val="2"/>
          </rPr>
          <t xml:space="preserve">
09/10/20
2431
</t>
        </r>
      </text>
    </comment>
    <comment ref="Y53" authorId="0">
      <text>
        <r>
          <rPr>
            <b/>
            <sz val="9"/>
            <color indexed="81"/>
            <rFont val="Tahoma"/>
            <family val="2"/>
          </rPr>
          <t>Windows User:</t>
        </r>
        <r>
          <rPr>
            <sz val="9"/>
            <color indexed="81"/>
            <rFont val="Tahoma"/>
            <family val="2"/>
          </rPr>
          <t xml:space="preserve">
09/11/2020
2432
O/fee=6500/-</t>
        </r>
      </text>
    </comment>
    <comment ref="AA53" authorId="0">
      <text>
        <r>
          <rPr>
            <b/>
            <sz val="9"/>
            <color indexed="81"/>
            <rFont val="Tahoma"/>
            <family val="2"/>
          </rPr>
          <t>Windows User:</t>
        </r>
        <r>
          <rPr>
            <sz val="9"/>
            <color indexed="81"/>
            <rFont val="Tahoma"/>
            <family val="2"/>
          </rPr>
          <t xml:space="preserve">
09/12/2020
2433</t>
        </r>
      </text>
    </comment>
    <comment ref="AC53" authorId="0">
      <text>
        <r>
          <rPr>
            <b/>
            <sz val="9"/>
            <color indexed="81"/>
            <rFont val="Tahoma"/>
            <family val="2"/>
          </rPr>
          <t>Windows User:</t>
        </r>
        <r>
          <rPr>
            <sz val="9"/>
            <color indexed="81"/>
            <rFont val="Tahoma"/>
            <family val="2"/>
          </rPr>
          <t xml:space="preserve">
09/01/21
2434
</t>
        </r>
      </text>
    </comment>
    <comment ref="AE53" authorId="0">
      <text>
        <r>
          <rPr>
            <b/>
            <sz val="9"/>
            <color indexed="81"/>
            <rFont val="Tahoma"/>
            <family val="2"/>
          </rPr>
          <t>Windows User:</t>
        </r>
        <r>
          <rPr>
            <sz val="9"/>
            <color indexed="81"/>
            <rFont val="Tahoma"/>
            <family val="2"/>
          </rPr>
          <t xml:space="preserve">
10/02/21
2435</t>
        </r>
      </text>
    </comment>
    <comment ref="AG53" authorId="0">
      <text>
        <r>
          <rPr>
            <b/>
            <sz val="9"/>
            <color indexed="81"/>
            <rFont val="Tahoma"/>
            <family val="2"/>
          </rPr>
          <t>Windows User:</t>
        </r>
        <r>
          <rPr>
            <sz val="9"/>
            <color indexed="81"/>
            <rFont val="Tahoma"/>
            <family val="2"/>
          </rPr>
          <t xml:space="preserve">
10/03/21
2436</t>
        </r>
      </text>
    </comment>
    <comment ref="AI53" authorId="0">
      <text>
        <r>
          <rPr>
            <b/>
            <sz val="9"/>
            <color indexed="81"/>
            <rFont val="Tahoma"/>
            <family val="2"/>
          </rPr>
          <t>Windows User:</t>
        </r>
        <r>
          <rPr>
            <sz val="9"/>
            <color indexed="81"/>
            <rFont val="Tahoma"/>
            <family val="2"/>
          </rPr>
          <t xml:space="preserve">
13/04/2021
2437
</t>
        </r>
      </text>
    </comment>
    <comment ref="AM53" authorId="0">
      <text>
        <r>
          <rPr>
            <b/>
            <sz val="9"/>
            <color indexed="81"/>
            <rFont val="Tahoma"/>
            <family val="2"/>
          </rPr>
          <t>Windows User:</t>
        </r>
        <r>
          <rPr>
            <sz val="9"/>
            <color indexed="81"/>
            <rFont val="Tahoma"/>
            <family val="2"/>
          </rPr>
          <t xml:space="preserve">
01/06/21
2438
</t>
        </r>
      </text>
    </comment>
    <comment ref="K54" authorId="0">
      <text>
        <r>
          <rPr>
            <b/>
            <sz val="9"/>
            <color indexed="81"/>
            <rFont val="Tahoma"/>
            <family val="2"/>
          </rPr>
          <t>Windows User:</t>
        </r>
        <r>
          <rPr>
            <sz val="9"/>
            <color indexed="81"/>
            <rFont val="Tahoma"/>
            <family val="2"/>
          </rPr>
          <t xml:space="preserve">
31/08/2020
5,000/-</t>
        </r>
      </text>
    </comment>
    <comment ref="M54" authorId="0">
      <text>
        <r>
          <rPr>
            <b/>
            <sz val="9"/>
            <color indexed="81"/>
            <rFont val="Tahoma"/>
            <family val="2"/>
          </rPr>
          <t>Windows User:</t>
        </r>
        <r>
          <rPr>
            <sz val="9"/>
            <color indexed="81"/>
            <rFont val="Tahoma"/>
            <family val="2"/>
          </rPr>
          <t xml:space="preserve">
31/08/2020
5,000/-</t>
        </r>
      </text>
    </comment>
    <comment ref="O54" authorId="0">
      <text>
        <r>
          <rPr>
            <b/>
            <sz val="9"/>
            <color indexed="81"/>
            <rFont val="Tahoma"/>
            <family val="2"/>
          </rPr>
          <t>Windows User:</t>
        </r>
        <r>
          <rPr>
            <sz val="9"/>
            <color indexed="81"/>
            <rFont val="Tahoma"/>
            <family val="2"/>
          </rPr>
          <t xml:space="preserve">
31/08/2020
5,000/-
20/09/2020
S/c=2500
Paid to sep/20</t>
        </r>
      </text>
    </comment>
    <comment ref="Q54" authorId="0">
      <text>
        <r>
          <rPr>
            <b/>
            <sz val="9"/>
            <color indexed="81"/>
            <rFont val="Tahoma"/>
            <family val="2"/>
          </rPr>
          <t>Windows User:</t>
        </r>
        <r>
          <rPr>
            <sz val="9"/>
            <color indexed="81"/>
            <rFont val="Tahoma"/>
            <family val="2"/>
          </rPr>
          <t xml:space="preserve">
20/09/2020
1347
O/fee=2,500
Due=5,500
15/10/20
1348
O/fee=6500
paid to Oct/20</t>
        </r>
      </text>
    </comment>
    <comment ref="U54" authorId="0">
      <text>
        <r>
          <rPr>
            <b/>
            <sz val="9"/>
            <color indexed="81"/>
            <rFont val="Tahoma"/>
            <family val="2"/>
          </rPr>
          <t>Windows User:</t>
        </r>
        <r>
          <rPr>
            <sz val="9"/>
            <color indexed="81"/>
            <rFont val="Tahoma"/>
            <family val="2"/>
          </rPr>
          <t xml:space="preserve">
20/09/2020
1347
S/c=2,500
O/fee=2500</t>
        </r>
      </text>
    </comment>
    <comment ref="W54" authorId="0">
      <text>
        <r>
          <rPr>
            <b/>
            <sz val="9"/>
            <color indexed="81"/>
            <rFont val="Tahoma"/>
            <family val="2"/>
          </rPr>
          <t>Windows User:</t>
        </r>
        <r>
          <rPr>
            <sz val="9"/>
            <color indexed="81"/>
            <rFont val="Tahoma"/>
            <family val="2"/>
          </rPr>
          <t xml:space="preserve">
15/10/20
1348
O/fee=6500
Oct=4620</t>
        </r>
      </text>
    </comment>
    <comment ref="Y54" authorId="0">
      <text>
        <r>
          <rPr>
            <b/>
            <sz val="9"/>
            <color indexed="81"/>
            <rFont val="Tahoma"/>
            <family val="2"/>
          </rPr>
          <t>Windows User:</t>
        </r>
        <r>
          <rPr>
            <sz val="9"/>
            <color indexed="81"/>
            <rFont val="Tahoma"/>
            <family val="2"/>
          </rPr>
          <t xml:space="preserve">
09/11/2020
1349</t>
        </r>
      </text>
    </comment>
    <comment ref="AA54" authorId="0">
      <text>
        <r>
          <rPr>
            <b/>
            <sz val="9"/>
            <color indexed="81"/>
            <rFont val="Tahoma"/>
            <family val="2"/>
          </rPr>
          <t>Windows User:</t>
        </r>
        <r>
          <rPr>
            <sz val="9"/>
            <color indexed="81"/>
            <rFont val="Tahoma"/>
            <family val="2"/>
          </rPr>
          <t xml:space="preserve">
09/12/2020
1350</t>
        </r>
      </text>
    </comment>
    <comment ref="AC54" authorId="0">
      <text>
        <r>
          <rPr>
            <b/>
            <sz val="9"/>
            <color indexed="81"/>
            <rFont val="Tahoma"/>
            <family val="2"/>
          </rPr>
          <t>Windows User:</t>
        </r>
        <r>
          <rPr>
            <sz val="9"/>
            <color indexed="81"/>
            <rFont val="Tahoma"/>
            <family val="2"/>
          </rPr>
          <t xml:space="preserve">
07/01/2021
1351</t>
        </r>
      </text>
    </comment>
    <comment ref="AE54" authorId="0">
      <text>
        <r>
          <rPr>
            <b/>
            <sz val="9"/>
            <color indexed="81"/>
            <rFont val="Tahoma"/>
            <family val="2"/>
          </rPr>
          <t>Windows User:</t>
        </r>
        <r>
          <rPr>
            <sz val="9"/>
            <color indexed="81"/>
            <rFont val="Tahoma"/>
            <family val="2"/>
          </rPr>
          <t xml:space="preserve">
09/02/21
1352</t>
        </r>
      </text>
    </comment>
    <comment ref="AG54" authorId="0">
      <text>
        <r>
          <rPr>
            <b/>
            <sz val="9"/>
            <color indexed="81"/>
            <rFont val="Tahoma"/>
            <family val="2"/>
          </rPr>
          <t>Windows User:</t>
        </r>
        <r>
          <rPr>
            <sz val="9"/>
            <color indexed="81"/>
            <rFont val="Tahoma"/>
            <family val="2"/>
          </rPr>
          <t xml:space="preserve">
13/03/21
1353
</t>
        </r>
      </text>
    </comment>
    <comment ref="AI54" authorId="0">
      <text>
        <r>
          <rPr>
            <b/>
            <sz val="9"/>
            <color indexed="81"/>
            <rFont val="Tahoma"/>
            <family val="2"/>
          </rPr>
          <t>Windows User:</t>
        </r>
        <r>
          <rPr>
            <sz val="9"/>
            <color indexed="81"/>
            <rFont val="Tahoma"/>
            <family val="2"/>
          </rPr>
          <t xml:space="preserve">
12/04/21
1354</t>
        </r>
      </text>
    </comment>
    <comment ref="AM54" authorId="0">
      <text>
        <r>
          <rPr>
            <b/>
            <sz val="9"/>
            <color indexed="81"/>
            <rFont val="Tahoma"/>
            <family val="2"/>
          </rPr>
          <t>Windows User:</t>
        </r>
        <r>
          <rPr>
            <sz val="9"/>
            <color indexed="81"/>
            <rFont val="Tahoma"/>
            <family val="2"/>
          </rPr>
          <t xml:space="preserve">
06/06/21
1355
May/21</t>
        </r>
      </text>
    </comment>
    <comment ref="G55" authorId="0">
      <text>
        <r>
          <rPr>
            <b/>
            <sz val="9"/>
            <color indexed="81"/>
            <rFont val="Tahoma"/>
            <family val="2"/>
          </rPr>
          <t>Windows User:</t>
        </r>
        <r>
          <rPr>
            <sz val="9"/>
            <color indexed="81"/>
            <rFont val="Tahoma"/>
            <family val="2"/>
          </rPr>
          <t xml:space="preserve">
Less-2,000/-</t>
        </r>
      </text>
    </comment>
    <comment ref="K55" authorId="0">
      <text>
        <r>
          <rPr>
            <b/>
            <sz val="9"/>
            <color indexed="81"/>
            <rFont val="Tahoma"/>
            <family val="2"/>
          </rPr>
          <t>Windows User:</t>
        </r>
        <r>
          <rPr>
            <sz val="9"/>
            <color indexed="81"/>
            <rFont val="Tahoma"/>
            <family val="2"/>
          </rPr>
          <t xml:space="preserve">
01/09/2020
9,000/-</t>
        </r>
      </text>
    </comment>
    <comment ref="M55" authorId="0">
      <text>
        <r>
          <rPr>
            <b/>
            <sz val="9"/>
            <color indexed="81"/>
            <rFont val="Tahoma"/>
            <family val="2"/>
          </rPr>
          <t>Windows User:</t>
        </r>
        <r>
          <rPr>
            <sz val="9"/>
            <color indexed="81"/>
            <rFont val="Tahoma"/>
            <family val="2"/>
          </rPr>
          <t xml:space="preserve">
01/09/2020
9,000/-</t>
        </r>
      </text>
    </comment>
    <comment ref="O55" authorId="0">
      <text>
        <r>
          <rPr>
            <b/>
            <sz val="9"/>
            <color indexed="81"/>
            <rFont val="Tahoma"/>
            <family val="2"/>
          </rPr>
          <t>Windows User:</t>
        </r>
        <r>
          <rPr>
            <sz val="9"/>
            <color indexed="81"/>
            <rFont val="Tahoma"/>
            <family val="2"/>
          </rPr>
          <t xml:space="preserve">
01/09/2020
9,000/-</t>
        </r>
      </text>
    </comment>
    <comment ref="Q55" authorId="0">
      <text>
        <r>
          <rPr>
            <b/>
            <sz val="9"/>
            <color indexed="81"/>
            <rFont val="Tahoma"/>
            <family val="2"/>
          </rPr>
          <t>Windows User:</t>
        </r>
        <r>
          <rPr>
            <sz val="9"/>
            <color indexed="81"/>
            <rFont val="Tahoma"/>
            <family val="2"/>
          </rPr>
          <t xml:space="preserve">
01/09/2020
9,000/-</t>
        </r>
      </text>
    </comment>
    <comment ref="W55" authorId="0">
      <text>
        <r>
          <rPr>
            <b/>
            <sz val="9"/>
            <color indexed="81"/>
            <rFont val="Tahoma"/>
            <family val="2"/>
          </rPr>
          <t>Windows User:</t>
        </r>
        <r>
          <rPr>
            <sz val="9"/>
            <color indexed="81"/>
            <rFont val="Tahoma"/>
            <family val="2"/>
          </rPr>
          <t xml:space="preserve">
07/10/2020
By bkash
C=9720
H=2260</t>
        </r>
      </text>
    </comment>
    <comment ref="Y55" authorId="0">
      <text>
        <r>
          <rPr>
            <b/>
            <sz val="9"/>
            <color indexed="81"/>
            <rFont val="Tahoma"/>
            <family val="2"/>
          </rPr>
          <t>Windows User:</t>
        </r>
        <r>
          <rPr>
            <sz val="9"/>
            <color indexed="81"/>
            <rFont val="Tahoma"/>
            <family val="2"/>
          </rPr>
          <t xml:space="preserve">
08/11/2020
By bkash
C=3220
H=2060
T=5280</t>
        </r>
      </text>
    </comment>
    <comment ref="AA55" authorId="0">
      <text>
        <r>
          <rPr>
            <b/>
            <sz val="9"/>
            <color indexed="81"/>
            <rFont val="Tahoma"/>
            <family val="2"/>
          </rPr>
          <t>Windows User:</t>
        </r>
        <r>
          <rPr>
            <sz val="9"/>
            <color indexed="81"/>
            <rFont val="Tahoma"/>
            <family val="2"/>
          </rPr>
          <t xml:space="preserve">
09/12/2020
By bkash
C=3220
H=2040
T=5260</t>
        </r>
      </text>
    </comment>
    <comment ref="AC55" authorId="0">
      <text>
        <r>
          <rPr>
            <b/>
            <sz val="9"/>
            <color indexed="81"/>
            <rFont val="Tahoma"/>
            <family val="2"/>
          </rPr>
          <t>Windows User:</t>
        </r>
        <r>
          <rPr>
            <sz val="9"/>
            <color indexed="81"/>
            <rFont val="Tahoma"/>
            <family val="2"/>
          </rPr>
          <t xml:space="preserve">
09/01/2021
By bkash
C=3220
H=2040
T=5260
Janu/21</t>
        </r>
      </text>
    </comment>
    <comment ref="AE55" authorId="0">
      <text>
        <r>
          <rPr>
            <b/>
            <sz val="9"/>
            <color indexed="81"/>
            <rFont val="Tahoma"/>
            <family val="2"/>
          </rPr>
          <t>Windows User:</t>
        </r>
        <r>
          <rPr>
            <sz val="9"/>
            <color indexed="81"/>
            <rFont val="Tahoma"/>
            <family val="2"/>
          </rPr>
          <t xml:space="preserve">
08/02/21
By bkash
C=3220
H=2160
T=5380
Feb/21</t>
        </r>
      </text>
    </comment>
    <comment ref="AG55" authorId="0">
      <text>
        <r>
          <rPr>
            <b/>
            <sz val="9"/>
            <color indexed="81"/>
            <rFont val="Tahoma"/>
            <family val="2"/>
          </rPr>
          <t>Windows User:</t>
        </r>
        <r>
          <rPr>
            <sz val="9"/>
            <color indexed="81"/>
            <rFont val="Tahoma"/>
            <family val="2"/>
          </rPr>
          <t xml:space="preserve">
09/03/21
By bkash
C=3220
H=2160
T=5380</t>
        </r>
      </text>
    </comment>
    <comment ref="AK55" authorId="0">
      <text>
        <r>
          <rPr>
            <b/>
            <sz val="9"/>
            <color indexed="81"/>
            <rFont val="Tahoma"/>
            <family val="2"/>
          </rPr>
          <t>Windows User:</t>
        </r>
        <r>
          <rPr>
            <sz val="9"/>
            <color indexed="81"/>
            <rFont val="Tahoma"/>
            <family val="2"/>
          </rPr>
          <t xml:space="preserve">
04/05/21
C=6440
H=4320
T=10760</t>
        </r>
      </text>
    </comment>
    <comment ref="K56" authorId="0">
      <text>
        <r>
          <rPr>
            <b/>
            <sz val="9"/>
            <color indexed="81"/>
            <rFont val="Tahoma"/>
            <family val="2"/>
          </rPr>
          <t>Windows User:</t>
        </r>
        <r>
          <rPr>
            <sz val="9"/>
            <color indexed="81"/>
            <rFont val="Tahoma"/>
            <family val="2"/>
          </rPr>
          <t xml:space="preserve">
01/09/2020
9,000/-</t>
        </r>
      </text>
    </comment>
    <comment ref="M56" authorId="0">
      <text>
        <r>
          <rPr>
            <b/>
            <sz val="9"/>
            <color indexed="81"/>
            <rFont val="Tahoma"/>
            <family val="2"/>
          </rPr>
          <t>Windows User:</t>
        </r>
        <r>
          <rPr>
            <sz val="9"/>
            <color indexed="81"/>
            <rFont val="Tahoma"/>
            <family val="2"/>
          </rPr>
          <t xml:space="preserve">
01/09/2020
9,000/-</t>
        </r>
      </text>
    </comment>
    <comment ref="O56" authorId="0">
      <text>
        <r>
          <rPr>
            <b/>
            <sz val="9"/>
            <color indexed="81"/>
            <rFont val="Tahoma"/>
            <family val="2"/>
          </rPr>
          <t>Windows User:</t>
        </r>
        <r>
          <rPr>
            <sz val="9"/>
            <color indexed="81"/>
            <rFont val="Tahoma"/>
            <family val="2"/>
          </rPr>
          <t xml:space="preserve">
01/09/2020
9,000/-</t>
        </r>
      </text>
    </comment>
    <comment ref="Q56" authorId="0">
      <text>
        <r>
          <rPr>
            <b/>
            <sz val="9"/>
            <color indexed="81"/>
            <rFont val="Tahoma"/>
            <family val="2"/>
          </rPr>
          <t>Windows User:</t>
        </r>
        <r>
          <rPr>
            <sz val="9"/>
            <color indexed="81"/>
            <rFont val="Tahoma"/>
            <family val="2"/>
          </rPr>
          <t xml:space="preserve">
01/09/2020
9,000/-
25/01/21
55934
O/fee=6500
Oct to Janu/21
Paid in Janu/21</t>
        </r>
      </text>
    </comment>
    <comment ref="W56" authorId="0">
      <text>
        <r>
          <rPr>
            <b/>
            <sz val="9"/>
            <color indexed="81"/>
            <rFont val="Tahoma"/>
            <family val="2"/>
          </rPr>
          <t>Windows User:</t>
        </r>
        <r>
          <rPr>
            <sz val="9"/>
            <color indexed="81"/>
            <rFont val="Tahoma"/>
            <family val="2"/>
          </rPr>
          <t xml:space="preserve">
25/01/21
55934
O/fee=6500
Oct to Janu/21
Paid in Janu/21</t>
        </r>
      </text>
    </comment>
    <comment ref="Y56" authorId="0">
      <text>
        <r>
          <rPr>
            <b/>
            <sz val="9"/>
            <color indexed="81"/>
            <rFont val="Tahoma"/>
            <family val="2"/>
          </rPr>
          <t>Windows User:</t>
        </r>
        <r>
          <rPr>
            <sz val="9"/>
            <color indexed="81"/>
            <rFont val="Tahoma"/>
            <family val="2"/>
          </rPr>
          <t xml:space="preserve">
25/01/21
55934
O/fee=6500
Oct to Janu/21
Paid in Janu/21</t>
        </r>
      </text>
    </comment>
    <comment ref="AA56" authorId="0">
      <text>
        <r>
          <rPr>
            <b/>
            <sz val="9"/>
            <color indexed="81"/>
            <rFont val="Tahoma"/>
            <family val="2"/>
          </rPr>
          <t>Windows User:</t>
        </r>
        <r>
          <rPr>
            <sz val="9"/>
            <color indexed="81"/>
            <rFont val="Tahoma"/>
            <family val="2"/>
          </rPr>
          <t xml:space="preserve">
25/01/21
55934
O/fee=6500
Oct to Janu/21
Paid in Janu/21</t>
        </r>
      </text>
    </comment>
    <comment ref="AC56" authorId="0">
      <text>
        <r>
          <rPr>
            <b/>
            <sz val="9"/>
            <color indexed="81"/>
            <rFont val="Tahoma"/>
            <family val="2"/>
          </rPr>
          <t>Windows User:</t>
        </r>
        <r>
          <rPr>
            <sz val="9"/>
            <color indexed="81"/>
            <rFont val="Tahoma"/>
            <family val="2"/>
          </rPr>
          <t xml:space="preserve">
25/01/21
55934
O/fee=6500
Oct to Janu/21
Paid in Janu/21</t>
        </r>
      </text>
    </comment>
    <comment ref="AM56" authorId="0">
      <text>
        <r>
          <rPr>
            <b/>
            <sz val="9"/>
            <color indexed="81"/>
            <rFont val="Tahoma"/>
            <family val="2"/>
          </rPr>
          <t>Windows User:</t>
        </r>
        <r>
          <rPr>
            <sz val="9"/>
            <color indexed="81"/>
            <rFont val="Tahoma"/>
            <family val="2"/>
          </rPr>
          <t xml:space="preserve">
01/06/21
1491
Feb/21 May/21</t>
        </r>
      </text>
    </comment>
    <comment ref="K57" authorId="0">
      <text>
        <r>
          <rPr>
            <b/>
            <sz val="9"/>
            <color indexed="81"/>
            <rFont val="Tahoma"/>
            <family val="2"/>
          </rPr>
          <t>Windows User:</t>
        </r>
        <r>
          <rPr>
            <sz val="9"/>
            <color indexed="81"/>
            <rFont val="Tahoma"/>
            <family val="2"/>
          </rPr>
          <t xml:space="preserve">
02/09/2020
9,000/-</t>
        </r>
      </text>
    </comment>
    <comment ref="M57" authorId="0">
      <text>
        <r>
          <rPr>
            <b/>
            <sz val="9"/>
            <color indexed="81"/>
            <rFont val="Tahoma"/>
            <family val="2"/>
          </rPr>
          <t>Windows User:</t>
        </r>
        <r>
          <rPr>
            <sz val="9"/>
            <color indexed="81"/>
            <rFont val="Tahoma"/>
            <family val="2"/>
          </rPr>
          <t xml:space="preserve">
02/09/2020
9,000/-</t>
        </r>
      </text>
    </comment>
    <comment ref="O57" authorId="0">
      <text>
        <r>
          <rPr>
            <b/>
            <sz val="9"/>
            <color indexed="81"/>
            <rFont val="Tahoma"/>
            <family val="2"/>
          </rPr>
          <t>Windows User:</t>
        </r>
        <r>
          <rPr>
            <sz val="9"/>
            <color indexed="81"/>
            <rFont val="Tahoma"/>
            <family val="2"/>
          </rPr>
          <t xml:space="preserve">
02/09/2020
9,000/-</t>
        </r>
      </text>
    </comment>
    <comment ref="Q57" authorId="0">
      <text>
        <r>
          <rPr>
            <b/>
            <sz val="9"/>
            <color indexed="81"/>
            <rFont val="Tahoma"/>
            <family val="2"/>
          </rPr>
          <t>Windows User:</t>
        </r>
        <r>
          <rPr>
            <sz val="9"/>
            <color indexed="81"/>
            <rFont val="Tahoma"/>
            <family val="2"/>
          </rPr>
          <t xml:space="preserve">
02/09/2020
9,000/-
14/12/2020
1085
O/fee=6500/-
Dec/20
Paid in Dec/20</t>
        </r>
      </text>
    </comment>
    <comment ref="W57" authorId="0">
      <text>
        <r>
          <rPr>
            <b/>
            <sz val="9"/>
            <color indexed="81"/>
            <rFont val="Tahoma"/>
            <family val="2"/>
          </rPr>
          <t>Windows User:</t>
        </r>
        <r>
          <rPr>
            <sz val="9"/>
            <color indexed="81"/>
            <rFont val="Tahoma"/>
            <family val="2"/>
          </rPr>
          <t xml:space="preserve">
11/10/20
1083
</t>
        </r>
      </text>
    </comment>
    <comment ref="Y57" authorId="0">
      <text>
        <r>
          <rPr>
            <b/>
            <sz val="9"/>
            <color indexed="81"/>
            <rFont val="Tahoma"/>
            <family val="2"/>
          </rPr>
          <t>Windows User:</t>
        </r>
        <r>
          <rPr>
            <sz val="9"/>
            <color indexed="81"/>
            <rFont val="Tahoma"/>
            <family val="2"/>
          </rPr>
          <t xml:space="preserve">
123/11/2020
1084
</t>
        </r>
      </text>
    </comment>
    <comment ref="AA57" authorId="0">
      <text>
        <r>
          <rPr>
            <b/>
            <sz val="9"/>
            <color indexed="81"/>
            <rFont val="Tahoma"/>
            <family val="2"/>
          </rPr>
          <t>Windows User:</t>
        </r>
        <r>
          <rPr>
            <sz val="9"/>
            <color indexed="81"/>
            <rFont val="Tahoma"/>
            <family val="2"/>
          </rPr>
          <t xml:space="preserve">
14/12/2020
1085
O/fee=6500/-
Dec/20
Paid in Dec/20</t>
        </r>
      </text>
    </comment>
    <comment ref="AC57" authorId="0">
      <text>
        <r>
          <rPr>
            <b/>
            <sz val="9"/>
            <color indexed="81"/>
            <rFont val="Tahoma"/>
            <family val="2"/>
          </rPr>
          <t>Windows User:</t>
        </r>
        <r>
          <rPr>
            <sz val="9"/>
            <color indexed="81"/>
            <rFont val="Tahoma"/>
            <family val="2"/>
          </rPr>
          <t xml:space="preserve">
25/01/21
1086
Janu/21
Paid in janu/21</t>
        </r>
      </text>
    </comment>
    <comment ref="AE57" authorId="0">
      <text>
        <r>
          <rPr>
            <b/>
            <sz val="9"/>
            <color indexed="81"/>
            <rFont val="Tahoma"/>
            <family val="2"/>
          </rPr>
          <t>Windows User:</t>
        </r>
        <r>
          <rPr>
            <sz val="9"/>
            <color indexed="81"/>
            <rFont val="Tahoma"/>
            <family val="2"/>
          </rPr>
          <t xml:space="preserve">
09/02/21
1087</t>
        </r>
      </text>
    </comment>
    <comment ref="AM57" authorId="0">
      <text>
        <r>
          <rPr>
            <b/>
            <sz val="9"/>
            <color indexed="81"/>
            <rFont val="Tahoma"/>
            <family val="2"/>
          </rPr>
          <t>Windows User:</t>
        </r>
        <r>
          <rPr>
            <sz val="9"/>
            <color indexed="81"/>
            <rFont val="Tahoma"/>
            <family val="2"/>
          </rPr>
          <t xml:space="preserve">
01/06/21
1089/1088
</t>
        </r>
      </text>
    </comment>
    <comment ref="G58" authorId="0">
      <text>
        <r>
          <rPr>
            <b/>
            <sz val="9"/>
            <color indexed="81"/>
            <rFont val="Tahoma"/>
            <family val="2"/>
          </rPr>
          <t>Windows User:</t>
        </r>
        <r>
          <rPr>
            <sz val="9"/>
            <color indexed="81"/>
            <rFont val="Tahoma"/>
            <family val="2"/>
          </rPr>
          <t xml:space="preserve">
Less-2,000/-</t>
        </r>
      </text>
    </comment>
    <comment ref="K58" authorId="0">
      <text>
        <r>
          <rPr>
            <b/>
            <sz val="9"/>
            <color indexed="81"/>
            <rFont val="Tahoma"/>
            <family val="2"/>
          </rPr>
          <t>Windows User:</t>
        </r>
        <r>
          <rPr>
            <sz val="9"/>
            <color indexed="81"/>
            <rFont val="Tahoma"/>
            <family val="2"/>
          </rPr>
          <t xml:space="preserve">
02/09/2020
9,000/-</t>
        </r>
      </text>
    </comment>
    <comment ref="M58" authorId="0">
      <text>
        <r>
          <rPr>
            <b/>
            <sz val="9"/>
            <color indexed="81"/>
            <rFont val="Tahoma"/>
            <family val="2"/>
          </rPr>
          <t>Windows User:</t>
        </r>
        <r>
          <rPr>
            <sz val="9"/>
            <color indexed="81"/>
            <rFont val="Tahoma"/>
            <family val="2"/>
          </rPr>
          <t xml:space="preserve">
02/09/2020
9,000/-</t>
        </r>
      </text>
    </comment>
    <comment ref="O58" authorId="0">
      <text>
        <r>
          <rPr>
            <b/>
            <sz val="9"/>
            <color indexed="81"/>
            <rFont val="Tahoma"/>
            <family val="2"/>
          </rPr>
          <t>Windows User:</t>
        </r>
        <r>
          <rPr>
            <sz val="9"/>
            <color indexed="81"/>
            <rFont val="Tahoma"/>
            <family val="2"/>
          </rPr>
          <t xml:space="preserve">
02/09/2020
9,000/-</t>
        </r>
      </text>
    </comment>
    <comment ref="Q58" authorId="0">
      <text>
        <r>
          <rPr>
            <b/>
            <sz val="9"/>
            <color indexed="81"/>
            <rFont val="Tahoma"/>
            <family val="2"/>
          </rPr>
          <t>Windows User:</t>
        </r>
        <r>
          <rPr>
            <sz val="9"/>
            <color indexed="81"/>
            <rFont val="Tahoma"/>
            <family val="2"/>
          </rPr>
          <t xml:space="preserve">
02/09/2020
9,000/-
27/01/21
1107
O/fee=6500
Paid in janu/21</t>
        </r>
      </text>
    </comment>
    <comment ref="AC58" authorId="0">
      <text>
        <r>
          <rPr>
            <b/>
            <sz val="9"/>
            <color indexed="81"/>
            <rFont val="Tahoma"/>
            <family val="2"/>
          </rPr>
          <t>Windows User:</t>
        </r>
        <r>
          <rPr>
            <sz val="9"/>
            <color indexed="81"/>
            <rFont val="Tahoma"/>
            <family val="2"/>
          </rPr>
          <t xml:space="preserve">
27/01/21
1107
O/fee=6500
Paid in janu/21</t>
        </r>
      </text>
    </comment>
    <comment ref="AE58" authorId="0">
      <text>
        <r>
          <rPr>
            <b/>
            <sz val="9"/>
            <color indexed="81"/>
            <rFont val="Tahoma"/>
            <family val="2"/>
          </rPr>
          <t>Windows User:</t>
        </r>
        <r>
          <rPr>
            <sz val="9"/>
            <color indexed="81"/>
            <rFont val="Tahoma"/>
            <family val="2"/>
          </rPr>
          <t xml:space="preserve">
10/02/21
1108
Up to Janu/21</t>
        </r>
      </text>
    </comment>
    <comment ref="AM58" authorId="0">
      <text>
        <r>
          <rPr>
            <b/>
            <sz val="9"/>
            <color indexed="81"/>
            <rFont val="Tahoma"/>
            <family val="2"/>
          </rPr>
          <t>Windows User:</t>
        </r>
        <r>
          <rPr>
            <sz val="9"/>
            <color indexed="81"/>
            <rFont val="Tahoma"/>
            <family val="2"/>
          </rPr>
          <t xml:space="preserve">
03/06/21
1109
</t>
        </r>
      </text>
    </comment>
    <comment ref="K59" authorId="0">
      <text>
        <r>
          <rPr>
            <b/>
            <sz val="9"/>
            <color indexed="81"/>
            <rFont val="Tahoma"/>
            <family val="2"/>
          </rPr>
          <t>Windows User:</t>
        </r>
        <r>
          <rPr>
            <sz val="9"/>
            <color indexed="81"/>
            <rFont val="Tahoma"/>
            <family val="2"/>
          </rPr>
          <t xml:space="preserve">
02/09/2020
9,000/-</t>
        </r>
      </text>
    </comment>
    <comment ref="M59" authorId="0">
      <text>
        <r>
          <rPr>
            <b/>
            <sz val="9"/>
            <color indexed="81"/>
            <rFont val="Tahoma"/>
            <family val="2"/>
          </rPr>
          <t>Windows User:</t>
        </r>
        <r>
          <rPr>
            <sz val="9"/>
            <color indexed="81"/>
            <rFont val="Tahoma"/>
            <family val="2"/>
          </rPr>
          <t xml:space="preserve">
02/09/2020
9,000/-</t>
        </r>
      </text>
    </comment>
    <comment ref="O59" authorId="0">
      <text>
        <r>
          <rPr>
            <b/>
            <sz val="9"/>
            <color indexed="81"/>
            <rFont val="Tahoma"/>
            <family val="2"/>
          </rPr>
          <t>Windows User:</t>
        </r>
        <r>
          <rPr>
            <sz val="9"/>
            <color indexed="81"/>
            <rFont val="Tahoma"/>
            <family val="2"/>
          </rPr>
          <t xml:space="preserve">
02/09/2020
9,000/-</t>
        </r>
      </text>
    </comment>
    <comment ref="Q59" authorId="0">
      <text>
        <r>
          <rPr>
            <b/>
            <sz val="9"/>
            <color indexed="81"/>
            <rFont val="Tahoma"/>
            <family val="2"/>
          </rPr>
          <t>Windows User:</t>
        </r>
        <r>
          <rPr>
            <sz val="9"/>
            <color indexed="81"/>
            <rFont val="Tahoma"/>
            <family val="2"/>
          </rPr>
          <t xml:space="preserve">
02/09/2020
9,000/-
14.10.2020
Ridwan
1131
Oct/20 (Less=30%)
Others fee=6,500/-</t>
        </r>
      </text>
    </comment>
    <comment ref="W59" authorId="0">
      <text>
        <r>
          <rPr>
            <b/>
            <sz val="9"/>
            <color indexed="81"/>
            <rFont val="Tahoma"/>
            <family val="2"/>
          </rPr>
          <t>Windows User:</t>
        </r>
        <r>
          <rPr>
            <sz val="9"/>
            <color indexed="81"/>
            <rFont val="Tahoma"/>
            <family val="2"/>
          </rPr>
          <t xml:space="preserve">
14.10.2020
Ridwan
1131
Oct/20 (Less=30%)
Others fee=6,500/-</t>
        </r>
      </text>
    </comment>
    <comment ref="Y59" authorId="0">
      <text>
        <r>
          <rPr>
            <b/>
            <sz val="9"/>
            <color indexed="81"/>
            <rFont val="Tahoma"/>
            <family val="2"/>
          </rPr>
          <t>Windows User:</t>
        </r>
        <r>
          <rPr>
            <sz val="9"/>
            <color indexed="81"/>
            <rFont val="Tahoma"/>
            <family val="2"/>
          </rPr>
          <t xml:space="preserve">
09/11/2020
1132
</t>
        </r>
      </text>
    </comment>
    <comment ref="AA59" authorId="0">
      <text>
        <r>
          <rPr>
            <b/>
            <sz val="9"/>
            <color indexed="81"/>
            <rFont val="Tahoma"/>
            <family val="2"/>
          </rPr>
          <t>Windows User:</t>
        </r>
        <r>
          <rPr>
            <sz val="9"/>
            <color indexed="81"/>
            <rFont val="Tahoma"/>
            <family val="2"/>
          </rPr>
          <t xml:space="preserve">
09/12/2020
By bkash
C=4620
H=1950
T=6570</t>
        </r>
      </text>
    </comment>
    <comment ref="AC59" authorId="0">
      <text>
        <r>
          <rPr>
            <b/>
            <sz val="9"/>
            <color indexed="81"/>
            <rFont val="Tahoma"/>
            <family val="2"/>
          </rPr>
          <t>Windows User:</t>
        </r>
        <r>
          <rPr>
            <sz val="9"/>
            <color indexed="81"/>
            <rFont val="Tahoma"/>
            <family val="2"/>
          </rPr>
          <t xml:space="preserve">
09/01/2021
By bkash
C=4620
H=1950
T=6570
Janu/21</t>
        </r>
      </text>
    </comment>
    <comment ref="AE59" authorId="0">
      <text>
        <r>
          <rPr>
            <b/>
            <sz val="9"/>
            <color indexed="81"/>
            <rFont val="Tahoma"/>
            <family val="2"/>
          </rPr>
          <t>Windows User:</t>
        </r>
        <r>
          <rPr>
            <sz val="9"/>
            <color indexed="81"/>
            <rFont val="Tahoma"/>
            <family val="2"/>
          </rPr>
          <t xml:space="preserve">
08/02/21
1136</t>
        </r>
      </text>
    </comment>
    <comment ref="AG59" authorId="0">
      <text>
        <r>
          <rPr>
            <b/>
            <sz val="9"/>
            <color indexed="81"/>
            <rFont val="Tahoma"/>
            <family val="2"/>
          </rPr>
          <t>Windows User:</t>
        </r>
        <r>
          <rPr>
            <sz val="9"/>
            <color indexed="81"/>
            <rFont val="Tahoma"/>
            <family val="2"/>
          </rPr>
          <t xml:space="preserve">
09/03/21
1137</t>
        </r>
      </text>
    </comment>
    <comment ref="AK59" authorId="0">
      <text>
        <r>
          <rPr>
            <b/>
            <sz val="9"/>
            <color indexed="81"/>
            <rFont val="Tahoma"/>
            <family val="2"/>
          </rPr>
          <t>Windows User:</t>
        </r>
        <r>
          <rPr>
            <sz val="9"/>
            <color indexed="81"/>
            <rFont val="Tahoma"/>
            <family val="2"/>
          </rPr>
          <t xml:space="preserve">
06/05/21
By bkash
C=9240
H=3900
T=13140</t>
        </r>
      </text>
    </comment>
    <comment ref="AM59" authorId="0">
      <text>
        <r>
          <rPr>
            <b/>
            <sz val="9"/>
            <color indexed="81"/>
            <rFont val="Tahoma"/>
            <family val="2"/>
          </rPr>
          <t>Windows User:</t>
        </r>
        <r>
          <rPr>
            <sz val="9"/>
            <color indexed="81"/>
            <rFont val="Tahoma"/>
            <family val="2"/>
          </rPr>
          <t xml:space="preserve">
05/06/21
1139
June/21</t>
        </r>
      </text>
    </comment>
    <comment ref="K60" authorId="0">
      <text>
        <r>
          <rPr>
            <b/>
            <sz val="9"/>
            <color indexed="81"/>
            <rFont val="Tahoma"/>
            <family val="2"/>
          </rPr>
          <t>Windows User:</t>
        </r>
        <r>
          <rPr>
            <sz val="9"/>
            <color indexed="81"/>
            <rFont val="Tahoma"/>
            <family val="2"/>
          </rPr>
          <t xml:space="preserve">
03/09/2020
4,000/-</t>
        </r>
      </text>
    </comment>
    <comment ref="M60" authorId="0">
      <text>
        <r>
          <rPr>
            <b/>
            <sz val="9"/>
            <color indexed="81"/>
            <rFont val="Tahoma"/>
            <family val="2"/>
          </rPr>
          <t>Windows User:</t>
        </r>
        <r>
          <rPr>
            <sz val="9"/>
            <color indexed="81"/>
            <rFont val="Tahoma"/>
            <family val="2"/>
          </rPr>
          <t xml:space="preserve">
03/09/2020
4,000/-</t>
        </r>
      </text>
    </comment>
    <comment ref="O60" authorId="0">
      <text>
        <r>
          <rPr>
            <b/>
            <sz val="9"/>
            <color indexed="81"/>
            <rFont val="Tahoma"/>
            <family val="2"/>
          </rPr>
          <t>Windows User:</t>
        </r>
        <r>
          <rPr>
            <sz val="9"/>
            <color indexed="81"/>
            <rFont val="Tahoma"/>
            <family val="2"/>
          </rPr>
          <t xml:space="preserve">
20/09/2020
1275
Paid to sep/20</t>
        </r>
      </text>
    </comment>
    <comment ref="Q60" authorId="0">
      <text>
        <r>
          <rPr>
            <b/>
            <sz val="9"/>
            <color indexed="81"/>
            <rFont val="Tahoma"/>
            <family val="2"/>
          </rPr>
          <t>Windows User:</t>
        </r>
        <r>
          <rPr>
            <sz val="9"/>
            <color indexed="81"/>
            <rFont val="Tahoma"/>
            <family val="2"/>
          </rPr>
          <t xml:space="preserve">
03/09/2020
4,000/-
28/01/21
1276
O/fee=6500
Oct=1500 Due=3120
Paid in janu/21</t>
        </r>
      </text>
    </comment>
    <comment ref="U60" authorId="0">
      <text>
        <r>
          <rPr>
            <b/>
            <sz val="9"/>
            <color indexed="81"/>
            <rFont val="Tahoma"/>
            <family val="2"/>
          </rPr>
          <t>Windows User:</t>
        </r>
        <r>
          <rPr>
            <sz val="9"/>
            <color indexed="81"/>
            <rFont val="Tahoma"/>
            <family val="2"/>
          </rPr>
          <t xml:space="preserve">
20/09/2020
1275
S/c</t>
        </r>
      </text>
    </comment>
    <comment ref="W60" authorId="0">
      <text>
        <r>
          <rPr>
            <b/>
            <sz val="9"/>
            <color indexed="81"/>
            <rFont val="Tahoma"/>
            <family val="2"/>
          </rPr>
          <t>Windows User:</t>
        </r>
        <r>
          <rPr>
            <sz val="9"/>
            <color indexed="81"/>
            <rFont val="Tahoma"/>
            <family val="2"/>
          </rPr>
          <t xml:space="preserve">
28/01/21
1276
O/fee=6500
Oct=1500 Due=3120
Paid in janu/21</t>
        </r>
      </text>
    </comment>
    <comment ref="AC60" authorId="0">
      <text>
        <r>
          <rPr>
            <b/>
            <sz val="9"/>
            <color indexed="81"/>
            <rFont val="Tahoma"/>
            <family val="2"/>
          </rPr>
          <t>Windows User:</t>
        </r>
        <r>
          <rPr>
            <sz val="9"/>
            <color indexed="81"/>
            <rFont val="Tahoma"/>
            <family val="2"/>
          </rPr>
          <t xml:space="preserve">
28/01/21
1276
O/fee=6500
Oct=1500 Due=3120
Paid in janu/21</t>
        </r>
      </text>
    </comment>
    <comment ref="AE60" authorId="0">
      <text>
        <r>
          <rPr>
            <b/>
            <sz val="9"/>
            <color indexed="81"/>
            <rFont val="Tahoma"/>
            <family val="2"/>
          </rPr>
          <t>Windows User:</t>
        </r>
        <r>
          <rPr>
            <sz val="9"/>
            <color indexed="81"/>
            <rFont val="Tahoma"/>
            <family val="2"/>
          </rPr>
          <t xml:space="preserve">
10/02/21
1277
Dec due=2260
</t>
        </r>
      </text>
    </comment>
    <comment ref="AM60" authorId="0">
      <text>
        <r>
          <rPr>
            <b/>
            <sz val="9"/>
            <color indexed="81"/>
            <rFont val="Tahoma"/>
            <family val="2"/>
          </rPr>
          <t>Windows User:</t>
        </r>
        <r>
          <rPr>
            <sz val="9"/>
            <color indexed="81"/>
            <rFont val="Tahoma"/>
            <family val="2"/>
          </rPr>
          <t xml:space="preserve">
06/06/21
1278
20,000/-
Janu/21 to March/21
April due=840/-</t>
        </r>
      </text>
    </comment>
    <comment ref="K61" authorId="0">
      <text>
        <r>
          <rPr>
            <b/>
            <sz val="9"/>
            <color indexed="81"/>
            <rFont val="Tahoma"/>
            <family val="2"/>
          </rPr>
          <t>Windows User:</t>
        </r>
        <r>
          <rPr>
            <sz val="9"/>
            <color indexed="81"/>
            <rFont val="Tahoma"/>
            <family val="2"/>
          </rPr>
          <t xml:space="preserve">
03/09/2020
9,000/-</t>
        </r>
      </text>
    </comment>
    <comment ref="M61" authorId="0">
      <text>
        <r>
          <rPr>
            <b/>
            <sz val="9"/>
            <color indexed="81"/>
            <rFont val="Tahoma"/>
            <family val="2"/>
          </rPr>
          <t>Windows User:</t>
        </r>
        <r>
          <rPr>
            <sz val="9"/>
            <color indexed="81"/>
            <rFont val="Tahoma"/>
            <family val="2"/>
          </rPr>
          <t xml:space="preserve">
03/09/2020
9,000/-</t>
        </r>
      </text>
    </comment>
    <comment ref="O61" authorId="0">
      <text>
        <r>
          <rPr>
            <b/>
            <sz val="9"/>
            <color indexed="81"/>
            <rFont val="Tahoma"/>
            <family val="2"/>
          </rPr>
          <t>Windows User:</t>
        </r>
        <r>
          <rPr>
            <sz val="9"/>
            <color indexed="81"/>
            <rFont val="Tahoma"/>
            <family val="2"/>
          </rPr>
          <t xml:space="preserve">
03/09/2020
9,000/-</t>
        </r>
      </text>
    </comment>
    <comment ref="Q61" authorId="0">
      <text>
        <r>
          <rPr>
            <b/>
            <sz val="9"/>
            <color indexed="81"/>
            <rFont val="Tahoma"/>
            <family val="2"/>
          </rPr>
          <t>Windows User:</t>
        </r>
        <r>
          <rPr>
            <sz val="9"/>
            <color indexed="81"/>
            <rFont val="Tahoma"/>
            <family val="2"/>
          </rPr>
          <t xml:space="preserve">
03/09/2020
9,000/-
28/01/21
1299
O/fee=6500
Nov/20
Paid in Janu/21</t>
        </r>
      </text>
    </comment>
    <comment ref="W61" authorId="0">
      <text>
        <r>
          <rPr>
            <b/>
            <sz val="9"/>
            <color indexed="81"/>
            <rFont val="Tahoma"/>
            <family val="2"/>
          </rPr>
          <t>Windows User:</t>
        </r>
        <r>
          <rPr>
            <sz val="9"/>
            <color indexed="81"/>
            <rFont val="Tahoma"/>
            <family val="2"/>
          </rPr>
          <t xml:space="preserve">
09/11/20
By bkash
C=4620 (Oct/20)
H-2040
T=6660
Paid in Nov/20
</t>
        </r>
      </text>
    </comment>
    <comment ref="Y61" authorId="0">
      <text>
        <r>
          <rPr>
            <b/>
            <sz val="9"/>
            <color indexed="81"/>
            <rFont val="Tahoma"/>
            <family val="2"/>
          </rPr>
          <t>Windows User:</t>
        </r>
        <r>
          <rPr>
            <sz val="9"/>
            <color indexed="81"/>
            <rFont val="Tahoma"/>
            <family val="2"/>
          </rPr>
          <t xml:space="preserve">
09/11/20
By bkash
C=4620 (Oct/20)
H-2040
T=6660
28/01/21
1299
O/fee=6500
Nov/20
Paid in Janu/21</t>
        </r>
      </text>
    </comment>
    <comment ref="AA61" authorId="0">
      <text>
        <r>
          <rPr>
            <b/>
            <sz val="9"/>
            <color indexed="81"/>
            <rFont val="Tahoma"/>
            <family val="2"/>
          </rPr>
          <t>Windows User:</t>
        </r>
        <r>
          <rPr>
            <sz val="9"/>
            <color indexed="81"/>
            <rFont val="Tahoma"/>
            <family val="2"/>
          </rPr>
          <t xml:space="preserve">
28/01/21
1299
O/fee=6500
Nov/20
Paid in Janu/21</t>
        </r>
      </text>
    </comment>
    <comment ref="AC61" authorId="0">
      <text>
        <r>
          <rPr>
            <b/>
            <sz val="9"/>
            <color indexed="81"/>
            <rFont val="Tahoma"/>
            <family val="2"/>
          </rPr>
          <t>Windows User:</t>
        </r>
        <r>
          <rPr>
            <sz val="9"/>
            <color indexed="81"/>
            <rFont val="Tahoma"/>
            <family val="2"/>
          </rPr>
          <t xml:space="preserve">
28/01/21
1299
O/fee=6500
Nov/20
Paid in Janu/21</t>
        </r>
      </text>
    </comment>
    <comment ref="AE61" authorId="0">
      <text>
        <r>
          <rPr>
            <b/>
            <sz val="9"/>
            <color indexed="81"/>
            <rFont val="Tahoma"/>
            <family val="2"/>
          </rPr>
          <t>Windows User:</t>
        </r>
        <r>
          <rPr>
            <sz val="9"/>
            <color indexed="81"/>
            <rFont val="Tahoma"/>
            <family val="2"/>
          </rPr>
          <t xml:space="preserve">
11/02/21
1301
Dec/20</t>
        </r>
      </text>
    </comment>
    <comment ref="AM61" authorId="0">
      <text>
        <r>
          <rPr>
            <b/>
            <sz val="9"/>
            <color indexed="81"/>
            <rFont val="Tahoma"/>
            <family val="2"/>
          </rPr>
          <t>Windows User:</t>
        </r>
        <r>
          <rPr>
            <sz val="9"/>
            <color indexed="81"/>
            <rFont val="Tahoma"/>
            <family val="2"/>
          </rPr>
          <t xml:space="preserve">
06/06/21
1302
Janu/21</t>
        </r>
      </text>
    </comment>
    <comment ref="K62" authorId="0">
      <text>
        <r>
          <rPr>
            <b/>
            <sz val="9"/>
            <color indexed="81"/>
            <rFont val="Tahoma"/>
            <family val="2"/>
          </rPr>
          <t>Windows User:</t>
        </r>
        <r>
          <rPr>
            <sz val="9"/>
            <color indexed="81"/>
            <rFont val="Tahoma"/>
            <family val="2"/>
          </rPr>
          <t xml:space="preserve">
</t>
        </r>
      </text>
    </comment>
    <comment ref="M62" authorId="0">
      <text>
        <r>
          <rPr>
            <b/>
            <sz val="9"/>
            <color indexed="81"/>
            <rFont val="Tahoma"/>
            <family val="2"/>
          </rPr>
          <t>Windows User:</t>
        </r>
        <r>
          <rPr>
            <sz val="9"/>
            <color indexed="81"/>
            <rFont val="Tahoma"/>
            <family val="2"/>
          </rPr>
          <t xml:space="preserve">
20/09/2020
Dev fee=500
Paid to sep/20</t>
        </r>
      </text>
    </comment>
    <comment ref="O62" authorId="0">
      <text>
        <r>
          <rPr>
            <b/>
            <sz val="9"/>
            <color indexed="81"/>
            <rFont val="Tahoma"/>
            <family val="2"/>
          </rPr>
          <t xml:space="preserve">Windows User:
</t>
        </r>
        <r>
          <rPr>
            <sz val="9"/>
            <color indexed="81"/>
            <rFont val="Tahoma"/>
            <family val="2"/>
          </rPr>
          <t>20/09/2020
9388
S/c
Up to O/fee
Paid to sep/20</t>
        </r>
      </text>
    </comment>
    <comment ref="Q62" authorId="0">
      <text>
        <r>
          <rPr>
            <b/>
            <sz val="9"/>
            <color indexed="81"/>
            <rFont val="Tahoma"/>
            <family val="2"/>
          </rPr>
          <t xml:space="preserve">Windows User:
</t>
        </r>
        <r>
          <rPr>
            <sz val="9"/>
            <color indexed="81"/>
            <rFont val="Tahoma"/>
            <family val="2"/>
          </rPr>
          <t>20/09/2020
9388
Up to O/fee
Paid to Sep/20</t>
        </r>
      </text>
    </comment>
    <comment ref="U62" authorId="0">
      <text>
        <r>
          <rPr>
            <b/>
            <sz val="9"/>
            <color indexed="81"/>
            <rFont val="Tahoma"/>
            <family val="2"/>
          </rPr>
          <t>Windows User:</t>
        </r>
        <r>
          <rPr>
            <sz val="9"/>
            <color indexed="81"/>
            <rFont val="Tahoma"/>
            <family val="2"/>
          </rPr>
          <t xml:space="preserve">
20/09/2020
9388
Up  to O/fee</t>
        </r>
      </text>
    </comment>
    <comment ref="W62" authorId="0">
      <text>
        <r>
          <rPr>
            <b/>
            <sz val="9"/>
            <color indexed="81"/>
            <rFont val="Tahoma"/>
            <family val="2"/>
          </rPr>
          <t>Windows User:</t>
        </r>
        <r>
          <rPr>
            <sz val="9"/>
            <color indexed="81"/>
            <rFont val="Tahoma"/>
            <family val="2"/>
          </rPr>
          <t xml:space="preserve">
08/10/2020
By bkash
C=4620
H=2160
T=6780</t>
        </r>
      </text>
    </comment>
    <comment ref="Y62" authorId="0">
      <text>
        <r>
          <rPr>
            <b/>
            <sz val="9"/>
            <color indexed="81"/>
            <rFont val="Tahoma"/>
            <family val="2"/>
          </rPr>
          <t>Windows User:</t>
        </r>
        <r>
          <rPr>
            <sz val="9"/>
            <color indexed="81"/>
            <rFont val="Tahoma"/>
            <family val="2"/>
          </rPr>
          <t xml:space="preserve">
08/11/21
By bkadd+h
C=4620
H=2160
Nov/21</t>
        </r>
      </text>
    </comment>
    <comment ref="AA62" authorId="0">
      <text>
        <r>
          <rPr>
            <b/>
            <sz val="9"/>
            <color indexed="81"/>
            <rFont val="Tahoma"/>
            <family val="2"/>
          </rPr>
          <t>Windows User:</t>
        </r>
        <r>
          <rPr>
            <sz val="9"/>
            <color indexed="81"/>
            <rFont val="Tahoma"/>
            <family val="2"/>
          </rPr>
          <t xml:space="preserve">
08/12/2020
By bkash
C=4620
H=2160
Dec/20
Paid in Dec/20
09/01/2021
By bkash
C=4620
H=2160
T=6780
Dec/20
Janu/21</t>
        </r>
      </text>
    </comment>
    <comment ref="AC62" authorId="0">
      <text>
        <r>
          <rPr>
            <b/>
            <sz val="9"/>
            <color indexed="81"/>
            <rFont val="Tahoma"/>
            <family val="2"/>
          </rPr>
          <t>Windows User:</t>
        </r>
        <r>
          <rPr>
            <sz val="9"/>
            <color indexed="81"/>
            <rFont val="Tahoma"/>
            <family val="2"/>
          </rPr>
          <t xml:space="preserve">
09/01/2021
By bkash
C=4620
H=2160
T=6780
Dec/20
Janu/21</t>
        </r>
      </text>
    </comment>
    <comment ref="AE62" authorId="0">
      <text>
        <r>
          <rPr>
            <b/>
            <sz val="9"/>
            <color indexed="81"/>
            <rFont val="Tahoma"/>
            <family val="2"/>
          </rPr>
          <t>Windows User:</t>
        </r>
        <r>
          <rPr>
            <sz val="9"/>
            <color indexed="81"/>
            <rFont val="Tahoma"/>
            <family val="2"/>
          </rPr>
          <t xml:space="preserve">
09/02/21
9390
</t>
        </r>
      </text>
    </comment>
    <comment ref="AG62" authorId="0">
      <text>
        <r>
          <rPr>
            <b/>
            <sz val="9"/>
            <color indexed="81"/>
            <rFont val="Tahoma"/>
            <family val="2"/>
          </rPr>
          <t>Windows User:</t>
        </r>
        <r>
          <rPr>
            <sz val="9"/>
            <color indexed="81"/>
            <rFont val="Tahoma"/>
            <family val="2"/>
          </rPr>
          <t xml:space="preserve">
08/03/21
By bash
C=4620
H=2160
T=6780</t>
        </r>
      </text>
    </comment>
    <comment ref="AI62" authorId="0">
      <text>
        <r>
          <rPr>
            <b/>
            <sz val="9"/>
            <color indexed="81"/>
            <rFont val="Tahoma"/>
            <family val="2"/>
          </rPr>
          <t>Windows User:</t>
        </r>
        <r>
          <rPr>
            <sz val="9"/>
            <color indexed="81"/>
            <rFont val="Tahoma"/>
            <family val="2"/>
          </rPr>
          <t xml:space="preserve">
13/04/21
By bash
C=4620
H=2160
T=6780</t>
        </r>
      </text>
    </comment>
    <comment ref="AK62" authorId="0">
      <text>
        <r>
          <rPr>
            <b/>
            <sz val="9"/>
            <color indexed="81"/>
            <rFont val="Tahoma"/>
            <family val="2"/>
          </rPr>
          <t>Windows User:</t>
        </r>
        <r>
          <rPr>
            <sz val="9"/>
            <color indexed="81"/>
            <rFont val="Tahoma"/>
            <family val="2"/>
          </rPr>
          <t xml:space="preserve">
04/05/21
By bkash
C=4620
H=2160
T=6780</t>
        </r>
      </text>
    </comment>
    <comment ref="AM62" authorId="0">
      <text>
        <r>
          <rPr>
            <b/>
            <sz val="9"/>
            <color indexed="81"/>
            <rFont val="Tahoma"/>
            <family val="2"/>
          </rPr>
          <t>Windows User:</t>
        </r>
        <r>
          <rPr>
            <sz val="9"/>
            <color indexed="81"/>
            <rFont val="Tahoma"/>
            <family val="2"/>
          </rPr>
          <t xml:space="preserve">
03/06/21
9393</t>
        </r>
      </text>
    </comment>
    <comment ref="G63" authorId="0">
      <text>
        <r>
          <rPr>
            <b/>
            <sz val="9"/>
            <color indexed="81"/>
            <rFont val="Tahoma"/>
            <family val="2"/>
          </rPr>
          <t>Windows User:</t>
        </r>
        <r>
          <rPr>
            <sz val="9"/>
            <color indexed="81"/>
            <rFont val="Tahoma"/>
            <family val="2"/>
          </rPr>
          <t xml:space="preserve">
Less-6,600/-</t>
        </r>
      </text>
    </comment>
    <comment ref="K63" authorId="0">
      <text>
        <r>
          <rPr>
            <b/>
            <sz val="9"/>
            <color indexed="81"/>
            <rFont val="Tahoma"/>
            <family val="2"/>
          </rPr>
          <t>Windows User:</t>
        </r>
        <r>
          <rPr>
            <sz val="9"/>
            <color indexed="81"/>
            <rFont val="Tahoma"/>
            <family val="2"/>
          </rPr>
          <t xml:space="preserve">
05/09/2020
2,000/-  
Add Purpose Pay=2000
By Committe</t>
        </r>
      </text>
    </comment>
    <comment ref="L63" authorId="0">
      <text>
        <r>
          <rPr>
            <b/>
            <sz val="9"/>
            <color indexed="81"/>
            <rFont val="Tahoma"/>
            <family val="2"/>
          </rPr>
          <t>Windows User:</t>
        </r>
        <r>
          <rPr>
            <sz val="9"/>
            <color indexed="81"/>
            <rFont val="Tahoma"/>
            <family val="2"/>
          </rPr>
          <t xml:space="preserve">
Less-500/-
Dev  fee</t>
        </r>
      </text>
    </comment>
    <comment ref="M63" authorId="0">
      <text>
        <r>
          <rPr>
            <b/>
            <sz val="9"/>
            <color indexed="81"/>
            <rFont val="Tahoma"/>
            <family val="2"/>
          </rPr>
          <t>Windows User:</t>
        </r>
        <r>
          <rPr>
            <sz val="9"/>
            <color indexed="81"/>
            <rFont val="Tahoma"/>
            <family val="2"/>
          </rPr>
          <t xml:space="preserve">
05/09/2020</t>
        </r>
      </text>
    </comment>
    <comment ref="N63" authorId="0">
      <text>
        <r>
          <rPr>
            <b/>
            <sz val="9"/>
            <color indexed="81"/>
            <rFont val="Tahoma"/>
            <family val="2"/>
          </rPr>
          <t>Windows User:</t>
        </r>
        <r>
          <rPr>
            <sz val="9"/>
            <color indexed="81"/>
            <rFont val="Tahoma"/>
            <family val="2"/>
          </rPr>
          <t xml:space="preserve">
Less-S/c</t>
        </r>
      </text>
    </comment>
    <comment ref="P63" authorId="0">
      <text>
        <r>
          <rPr>
            <b/>
            <sz val="9"/>
            <color indexed="81"/>
            <rFont val="Tahoma"/>
            <family val="2"/>
          </rPr>
          <t>Windows User:</t>
        </r>
        <r>
          <rPr>
            <sz val="9"/>
            <color indexed="81"/>
            <rFont val="Tahoma"/>
            <family val="2"/>
          </rPr>
          <t xml:space="preserve">
Other fee Pay=6500
3 Inst Student</t>
        </r>
      </text>
    </comment>
    <comment ref="Q63" authorId="0">
      <text>
        <r>
          <rPr>
            <b/>
            <sz val="9"/>
            <color indexed="81"/>
            <rFont val="Tahoma"/>
            <family val="2"/>
          </rPr>
          <t>Windows User:</t>
        </r>
        <r>
          <rPr>
            <sz val="9"/>
            <color indexed="81"/>
            <rFont val="Tahoma"/>
            <family val="2"/>
          </rPr>
          <t xml:space="preserve">
26/01/21
56659
1st Installment=2000
Due=2nd &amp; 3rd Inst Due</t>
        </r>
      </text>
    </comment>
    <comment ref="AC63" authorId="0">
      <text>
        <r>
          <rPr>
            <b/>
            <sz val="9"/>
            <color indexed="81"/>
            <rFont val="Tahoma"/>
            <family val="2"/>
          </rPr>
          <t>Windows User:</t>
        </r>
        <r>
          <rPr>
            <sz val="9"/>
            <color indexed="81"/>
            <rFont val="Tahoma"/>
            <family val="2"/>
          </rPr>
          <t xml:space="preserve">
26/01/21
56659
1st Installment=2000
Due=2nd &amp; 3rd Inst Due</t>
        </r>
      </text>
    </comment>
    <comment ref="AM63" authorId="0">
      <text>
        <r>
          <rPr>
            <b/>
            <sz val="9"/>
            <color indexed="81"/>
            <rFont val="Tahoma"/>
            <family val="2"/>
          </rPr>
          <t>Windows User:</t>
        </r>
        <r>
          <rPr>
            <sz val="9"/>
            <color indexed="81"/>
            <rFont val="Tahoma"/>
            <family val="2"/>
          </rPr>
          <t xml:space="preserve">
03/06/21
9410
O/fee Due=3500/-</t>
        </r>
      </text>
    </comment>
    <comment ref="G64" authorId="0">
      <text>
        <r>
          <rPr>
            <b/>
            <sz val="9"/>
            <color indexed="81"/>
            <rFont val="Tahoma"/>
            <family val="2"/>
          </rPr>
          <t>Windows User:</t>
        </r>
        <r>
          <rPr>
            <sz val="9"/>
            <color indexed="81"/>
            <rFont val="Tahoma"/>
            <family val="2"/>
          </rPr>
          <t xml:space="preserve">
Less-3,300/-</t>
        </r>
      </text>
    </comment>
    <comment ref="K64" authorId="0">
      <text>
        <r>
          <rPr>
            <b/>
            <sz val="9"/>
            <color indexed="81"/>
            <rFont val="Tahoma"/>
            <family val="2"/>
          </rPr>
          <t>Windows User:</t>
        </r>
        <r>
          <rPr>
            <sz val="9"/>
            <color indexed="81"/>
            <rFont val="Tahoma"/>
            <family val="2"/>
          </rPr>
          <t xml:space="preserve">
05/09/2020
9,000/-</t>
        </r>
      </text>
    </comment>
    <comment ref="M64" authorId="0">
      <text>
        <r>
          <rPr>
            <b/>
            <sz val="9"/>
            <color indexed="81"/>
            <rFont val="Tahoma"/>
            <family val="2"/>
          </rPr>
          <t>Windows User:</t>
        </r>
        <r>
          <rPr>
            <sz val="9"/>
            <color indexed="81"/>
            <rFont val="Tahoma"/>
            <family val="2"/>
          </rPr>
          <t xml:space="preserve">
05/09/2020
9,000/-</t>
        </r>
      </text>
    </comment>
    <comment ref="O64" authorId="0">
      <text>
        <r>
          <rPr>
            <b/>
            <sz val="9"/>
            <color indexed="81"/>
            <rFont val="Tahoma"/>
            <family val="2"/>
          </rPr>
          <t>Windows User:</t>
        </r>
        <r>
          <rPr>
            <sz val="9"/>
            <color indexed="81"/>
            <rFont val="Tahoma"/>
            <family val="2"/>
          </rPr>
          <t xml:space="preserve">
05/09/2020
9,000/-</t>
        </r>
      </text>
    </comment>
    <comment ref="Q64" authorId="0">
      <text>
        <r>
          <rPr>
            <b/>
            <sz val="9"/>
            <color indexed="81"/>
            <rFont val="Tahoma"/>
            <family val="2"/>
          </rPr>
          <t>Windows User:</t>
        </r>
        <r>
          <rPr>
            <sz val="9"/>
            <color indexed="81"/>
            <rFont val="Tahoma"/>
            <family val="2"/>
          </rPr>
          <t xml:space="preserve">
05/09/2020
9,000/-
05/11/2020
1975
O/fee=6500
Paid to Nov/2020</t>
        </r>
      </text>
    </comment>
    <comment ref="W64" authorId="0">
      <text>
        <r>
          <rPr>
            <b/>
            <sz val="9"/>
            <color indexed="81"/>
            <rFont val="Tahoma"/>
            <family val="2"/>
          </rPr>
          <t>Windows User:</t>
        </r>
        <r>
          <rPr>
            <sz val="9"/>
            <color indexed="81"/>
            <rFont val="Tahoma"/>
            <family val="2"/>
          </rPr>
          <t xml:space="preserve">
05/11/2020
1975
O/fee With
Oct + Nov/2020
Paid to Nov/2020</t>
        </r>
      </text>
    </comment>
    <comment ref="Y64" authorId="0">
      <text>
        <r>
          <rPr>
            <b/>
            <sz val="9"/>
            <color indexed="81"/>
            <rFont val="Tahoma"/>
            <family val="2"/>
          </rPr>
          <t>Windows User:</t>
        </r>
        <r>
          <rPr>
            <sz val="9"/>
            <color indexed="81"/>
            <rFont val="Tahoma"/>
            <family val="2"/>
          </rPr>
          <t xml:space="preserve">
05/11/2020
1975
O/fee With
Oct + Nov/2020</t>
        </r>
      </text>
    </comment>
    <comment ref="AA64" authorId="0">
      <text>
        <r>
          <rPr>
            <b/>
            <sz val="9"/>
            <color indexed="81"/>
            <rFont val="Tahoma"/>
            <family val="2"/>
          </rPr>
          <t>Windows User:</t>
        </r>
        <r>
          <rPr>
            <sz val="9"/>
            <color indexed="81"/>
            <rFont val="Tahoma"/>
            <family val="2"/>
          </rPr>
          <t xml:space="preserve">
30/01/21
1976
Dec/20
Janu/21 Due=1000
Paid in Janu/21</t>
        </r>
      </text>
    </comment>
    <comment ref="AC64" authorId="0">
      <text>
        <r>
          <rPr>
            <b/>
            <sz val="9"/>
            <color indexed="81"/>
            <rFont val="Tahoma"/>
            <family val="2"/>
          </rPr>
          <t>Windows User:</t>
        </r>
        <r>
          <rPr>
            <sz val="9"/>
            <color indexed="81"/>
            <rFont val="Tahoma"/>
            <family val="2"/>
          </rPr>
          <t xml:space="preserve">
30/01/21
1976
Dec/20
Janu/21 Due=1000
Paid in Janu/21</t>
        </r>
      </text>
    </comment>
    <comment ref="AM64" authorId="0">
      <text>
        <r>
          <rPr>
            <b/>
            <sz val="9"/>
            <color indexed="81"/>
            <rFont val="Tahoma"/>
            <family val="2"/>
          </rPr>
          <t>Windows User:</t>
        </r>
        <r>
          <rPr>
            <sz val="9"/>
            <color indexed="81"/>
            <rFont val="Tahoma"/>
            <family val="2"/>
          </rPr>
          <t xml:space="preserve">
05/06/21
1977</t>
        </r>
      </text>
    </comment>
    <comment ref="K65" authorId="0">
      <text>
        <r>
          <rPr>
            <b/>
            <sz val="9"/>
            <color indexed="81"/>
            <rFont val="Tahoma"/>
            <family val="2"/>
          </rPr>
          <t>Windows User:</t>
        </r>
        <r>
          <rPr>
            <sz val="9"/>
            <color indexed="81"/>
            <rFont val="Tahoma"/>
            <family val="2"/>
          </rPr>
          <t xml:space="preserve">
06/09/2020
9,000/-</t>
        </r>
      </text>
    </comment>
    <comment ref="M65" authorId="0">
      <text>
        <r>
          <rPr>
            <b/>
            <sz val="9"/>
            <color indexed="81"/>
            <rFont val="Tahoma"/>
            <family val="2"/>
          </rPr>
          <t>Windows User:</t>
        </r>
        <r>
          <rPr>
            <sz val="9"/>
            <color indexed="81"/>
            <rFont val="Tahoma"/>
            <family val="2"/>
          </rPr>
          <t xml:space="preserve">
06/09/2020
9,000/-</t>
        </r>
      </text>
    </comment>
    <comment ref="O65" authorId="0">
      <text>
        <r>
          <rPr>
            <b/>
            <sz val="9"/>
            <color indexed="81"/>
            <rFont val="Tahoma"/>
            <family val="2"/>
          </rPr>
          <t>Windows User:</t>
        </r>
        <r>
          <rPr>
            <sz val="9"/>
            <color indexed="81"/>
            <rFont val="Tahoma"/>
            <family val="2"/>
          </rPr>
          <t xml:space="preserve">
06/09/2020
9,000/-</t>
        </r>
      </text>
    </comment>
    <comment ref="Q65" authorId="0">
      <text>
        <r>
          <rPr>
            <b/>
            <sz val="9"/>
            <color indexed="81"/>
            <rFont val="Tahoma"/>
            <family val="2"/>
          </rPr>
          <t>Windows User:</t>
        </r>
        <r>
          <rPr>
            <sz val="9"/>
            <color indexed="81"/>
            <rFont val="Tahoma"/>
            <family val="2"/>
          </rPr>
          <t xml:space="preserve">
06/09/2020
9,000/-
26/01/21
388
O/fee=6500
Janu/21
Paid in Janu/21</t>
        </r>
      </text>
    </comment>
    <comment ref="W65" authorId="0">
      <text>
        <r>
          <rPr>
            <b/>
            <sz val="9"/>
            <color indexed="81"/>
            <rFont val="Tahoma"/>
            <family val="2"/>
          </rPr>
          <t>Windows User:</t>
        </r>
        <r>
          <rPr>
            <sz val="9"/>
            <color indexed="81"/>
            <rFont val="Tahoma"/>
            <family val="2"/>
          </rPr>
          <t xml:space="preserve">
10/10/2020
By bash
C=4620
H=2160
T=6780</t>
        </r>
      </text>
    </comment>
    <comment ref="Y65" authorId="0">
      <text>
        <r>
          <rPr>
            <b/>
            <sz val="9"/>
            <color indexed="81"/>
            <rFont val="Tahoma"/>
            <family val="2"/>
          </rPr>
          <t>Windows User:</t>
        </r>
        <r>
          <rPr>
            <sz val="9"/>
            <color indexed="81"/>
            <rFont val="Tahoma"/>
            <family val="2"/>
          </rPr>
          <t xml:space="preserve">
11/11/2020
By bkash
C=4620
H=2160
T=6780</t>
        </r>
      </text>
    </comment>
    <comment ref="AA65" authorId="0">
      <text>
        <r>
          <rPr>
            <b/>
            <sz val="9"/>
            <color indexed="81"/>
            <rFont val="Tahoma"/>
            <family val="2"/>
          </rPr>
          <t>Windows User:</t>
        </r>
        <r>
          <rPr>
            <sz val="9"/>
            <color indexed="81"/>
            <rFont val="Tahoma"/>
            <family val="2"/>
          </rPr>
          <t xml:space="preserve">
15/12/2020
By bkash
C=4620
H=2160
T=6780
Dec/20</t>
        </r>
      </text>
    </comment>
    <comment ref="AC65" authorId="0">
      <text>
        <r>
          <rPr>
            <b/>
            <sz val="9"/>
            <color indexed="81"/>
            <rFont val="Tahoma"/>
            <family val="2"/>
          </rPr>
          <t>Windows User:</t>
        </r>
        <r>
          <rPr>
            <sz val="9"/>
            <color indexed="81"/>
            <rFont val="Tahoma"/>
            <family val="2"/>
          </rPr>
          <t xml:space="preserve">
26/01/21
388
O/fee=6500
Janu/21
Paid in Janu/21</t>
        </r>
      </text>
    </comment>
    <comment ref="AE65" authorId="0">
      <text>
        <r>
          <rPr>
            <b/>
            <sz val="9"/>
            <color indexed="81"/>
            <rFont val="Tahoma"/>
            <family val="2"/>
          </rPr>
          <t>Windows User:</t>
        </r>
        <r>
          <rPr>
            <sz val="9"/>
            <color indexed="81"/>
            <rFont val="Tahoma"/>
            <family val="2"/>
          </rPr>
          <t xml:space="preserve">
11/02/21
390</t>
        </r>
      </text>
    </comment>
    <comment ref="AG65" authorId="0">
      <text>
        <r>
          <rPr>
            <b/>
            <sz val="9"/>
            <color indexed="81"/>
            <rFont val="Tahoma"/>
            <family val="2"/>
          </rPr>
          <t>Windows User:</t>
        </r>
        <r>
          <rPr>
            <sz val="9"/>
            <color indexed="81"/>
            <rFont val="Tahoma"/>
            <family val="2"/>
          </rPr>
          <t xml:space="preserve">
20/03/2021
391
</t>
        </r>
      </text>
    </comment>
    <comment ref="K66" authorId="0">
      <text>
        <r>
          <rPr>
            <b/>
            <sz val="9"/>
            <color indexed="81"/>
            <rFont val="Tahoma"/>
            <family val="2"/>
          </rPr>
          <t>Windows User:</t>
        </r>
        <r>
          <rPr>
            <sz val="9"/>
            <color indexed="81"/>
            <rFont val="Tahoma"/>
            <family val="2"/>
          </rPr>
          <t xml:space="preserve">
06/09/2020
9,000/-</t>
        </r>
      </text>
    </comment>
    <comment ref="M66" authorId="0">
      <text>
        <r>
          <rPr>
            <b/>
            <sz val="9"/>
            <color indexed="81"/>
            <rFont val="Tahoma"/>
            <family val="2"/>
          </rPr>
          <t>Windows User:</t>
        </r>
        <r>
          <rPr>
            <sz val="9"/>
            <color indexed="81"/>
            <rFont val="Tahoma"/>
            <family val="2"/>
          </rPr>
          <t xml:space="preserve">
06/09/2020
9,000/-</t>
        </r>
      </text>
    </comment>
    <comment ref="O66" authorId="0">
      <text>
        <r>
          <rPr>
            <b/>
            <sz val="9"/>
            <color indexed="81"/>
            <rFont val="Tahoma"/>
            <family val="2"/>
          </rPr>
          <t>Windows User:</t>
        </r>
        <r>
          <rPr>
            <sz val="9"/>
            <color indexed="81"/>
            <rFont val="Tahoma"/>
            <family val="2"/>
          </rPr>
          <t xml:space="preserve">
06/09/2020
9,000/-</t>
        </r>
      </text>
    </comment>
    <comment ref="Q66" authorId="0">
      <text>
        <r>
          <rPr>
            <b/>
            <sz val="9"/>
            <color indexed="81"/>
            <rFont val="Tahoma"/>
            <family val="2"/>
          </rPr>
          <t>Windows User:</t>
        </r>
        <r>
          <rPr>
            <sz val="9"/>
            <color indexed="81"/>
            <rFont val="Tahoma"/>
            <family val="2"/>
          </rPr>
          <t xml:space="preserve">
06/09/2020
9,000/-
10/10/20
1611
O/fee6500
paid to Oct/20</t>
        </r>
      </text>
    </comment>
    <comment ref="W66" authorId="0">
      <text>
        <r>
          <rPr>
            <b/>
            <sz val="9"/>
            <color indexed="81"/>
            <rFont val="Tahoma"/>
            <family val="2"/>
          </rPr>
          <t>Windows User:</t>
        </r>
        <r>
          <rPr>
            <sz val="9"/>
            <color indexed="81"/>
            <rFont val="Tahoma"/>
            <family val="2"/>
          </rPr>
          <t xml:space="preserve">
10/10/20
1611
O/fee=6500
Oct=4620</t>
        </r>
      </text>
    </comment>
    <comment ref="Y66" authorId="0">
      <text>
        <r>
          <rPr>
            <b/>
            <sz val="9"/>
            <color indexed="81"/>
            <rFont val="Tahoma"/>
            <family val="2"/>
          </rPr>
          <t>Windows User:</t>
        </r>
        <r>
          <rPr>
            <sz val="9"/>
            <color indexed="81"/>
            <rFont val="Tahoma"/>
            <family val="2"/>
          </rPr>
          <t xml:space="preserve">
05/11/2020
By bkash 
C=4620
H=1950
T=6570/-</t>
        </r>
      </text>
    </comment>
    <comment ref="AA66" authorId="0">
      <text>
        <r>
          <rPr>
            <b/>
            <sz val="9"/>
            <color indexed="81"/>
            <rFont val="Tahoma"/>
            <family val="2"/>
          </rPr>
          <t>Windows User:</t>
        </r>
        <r>
          <rPr>
            <sz val="9"/>
            <color indexed="81"/>
            <rFont val="Tahoma"/>
            <family val="2"/>
          </rPr>
          <t xml:space="preserve">
06/12/2020
By bkash
C=3780
H=1950
Dec/2020</t>
        </r>
      </text>
    </comment>
    <comment ref="AC66" authorId="0">
      <text>
        <r>
          <rPr>
            <b/>
            <sz val="9"/>
            <color indexed="81"/>
            <rFont val="Tahoma"/>
            <family val="2"/>
          </rPr>
          <t>Windows User:</t>
        </r>
        <r>
          <rPr>
            <sz val="9"/>
            <color indexed="81"/>
            <rFont val="Tahoma"/>
            <family val="2"/>
          </rPr>
          <t xml:space="preserve">
05/01/2021
By bkash
C=4340
H=1950
T=6290
Janu/21</t>
        </r>
      </text>
    </comment>
    <comment ref="AE66" authorId="0">
      <text>
        <r>
          <rPr>
            <b/>
            <sz val="9"/>
            <color indexed="81"/>
            <rFont val="Tahoma"/>
            <family val="2"/>
          </rPr>
          <t>Windows User:</t>
        </r>
        <r>
          <rPr>
            <sz val="9"/>
            <color indexed="81"/>
            <rFont val="Tahoma"/>
            <family val="2"/>
          </rPr>
          <t xml:space="preserve">
06/02/21
By bkash
C=4340
H=1950
T=6290</t>
        </r>
      </text>
    </comment>
    <comment ref="AG66" authorId="0">
      <text>
        <r>
          <rPr>
            <b/>
            <sz val="9"/>
            <color indexed="81"/>
            <rFont val="Tahoma"/>
            <family val="2"/>
          </rPr>
          <t>Windows User:</t>
        </r>
        <r>
          <rPr>
            <sz val="9"/>
            <color indexed="81"/>
            <rFont val="Tahoma"/>
            <family val="2"/>
          </rPr>
          <t xml:space="preserve">
04/03/21
By bkash
C=4340</t>
        </r>
      </text>
    </comment>
    <comment ref="AI66" authorId="0">
      <text>
        <r>
          <rPr>
            <b/>
            <sz val="9"/>
            <color indexed="81"/>
            <rFont val="Tahoma"/>
            <family val="2"/>
          </rPr>
          <t>Windows User:</t>
        </r>
        <r>
          <rPr>
            <sz val="9"/>
            <color indexed="81"/>
            <rFont val="Tahoma"/>
            <family val="2"/>
          </rPr>
          <t xml:space="preserve">
04/04/21
By bkash
C=4340
H=0</t>
        </r>
      </text>
    </comment>
    <comment ref="AK66" authorId="0">
      <text>
        <r>
          <rPr>
            <b/>
            <sz val="9"/>
            <color indexed="81"/>
            <rFont val="Tahoma"/>
            <family val="2"/>
          </rPr>
          <t>Windows User:</t>
        </r>
        <r>
          <rPr>
            <sz val="9"/>
            <color indexed="81"/>
            <rFont val="Tahoma"/>
            <family val="2"/>
          </rPr>
          <t xml:space="preserve">
03/05/21
By bkash
C=4340</t>
        </r>
      </text>
    </comment>
    <comment ref="B67" authorId="0">
      <text>
        <r>
          <rPr>
            <b/>
            <sz val="9"/>
            <color indexed="81"/>
            <rFont val="Tahoma"/>
            <family val="2"/>
          </rPr>
          <t>Windows User:</t>
        </r>
        <r>
          <rPr>
            <sz val="9"/>
            <color indexed="81"/>
            <rFont val="Tahoma"/>
            <family val="2"/>
          </rPr>
          <t xml:space="preserve">
Tc purpose less 
O/fee=4000/-</t>
        </r>
      </text>
    </comment>
    <comment ref="G67" authorId="0">
      <text>
        <r>
          <rPr>
            <b/>
            <sz val="9"/>
            <color indexed="81"/>
            <rFont val="Tahoma"/>
            <family val="2"/>
          </rPr>
          <t>Windows User:</t>
        </r>
        <r>
          <rPr>
            <sz val="9"/>
            <color indexed="81"/>
            <rFont val="Tahoma"/>
            <family val="2"/>
          </rPr>
          <t xml:space="preserve">
T.c Order By
 board  28/03/21
College=03/04/21</t>
        </r>
      </text>
    </comment>
    <comment ref="K67" authorId="0">
      <text>
        <r>
          <rPr>
            <b/>
            <sz val="9"/>
            <color indexed="81"/>
            <rFont val="Tahoma"/>
            <family val="2"/>
          </rPr>
          <t>Windows User:</t>
        </r>
        <r>
          <rPr>
            <sz val="9"/>
            <color indexed="81"/>
            <rFont val="Tahoma"/>
            <family val="2"/>
          </rPr>
          <t xml:space="preserve">
06/09/2020
2,000/-</t>
        </r>
      </text>
    </comment>
    <comment ref="M67" authorId="0">
      <text>
        <r>
          <rPr>
            <b/>
            <sz val="9"/>
            <color indexed="81"/>
            <rFont val="Tahoma"/>
            <family val="2"/>
          </rPr>
          <t>Windows User:</t>
        </r>
        <r>
          <rPr>
            <sz val="9"/>
            <color indexed="81"/>
            <rFont val="Tahoma"/>
            <family val="2"/>
          </rPr>
          <t xml:space="preserve">
06/09/2020
2,000/-
19/09/2020
555
Dev=500
Paid to sep/2020</t>
        </r>
      </text>
    </comment>
    <comment ref="O67" authorId="0">
      <text>
        <r>
          <rPr>
            <b/>
            <sz val="9"/>
            <color indexed="81"/>
            <rFont val="Tahoma"/>
            <family val="2"/>
          </rPr>
          <t>Windows User:</t>
        </r>
        <r>
          <rPr>
            <sz val="9"/>
            <color indexed="81"/>
            <rFont val="Tahoma"/>
            <family val="2"/>
          </rPr>
          <t xml:space="preserve">
19/09/2020
555
S/c
Paid to sep/20</t>
        </r>
      </text>
    </comment>
    <comment ref="P67" authorId="0">
      <text>
        <r>
          <rPr>
            <b/>
            <sz val="9"/>
            <color indexed="81"/>
            <rFont val="Tahoma"/>
            <family val="2"/>
          </rPr>
          <t>Windows User:</t>
        </r>
        <r>
          <rPr>
            <sz val="9"/>
            <color indexed="81"/>
            <rFont val="Tahoma"/>
            <family val="2"/>
          </rPr>
          <t xml:space="preserve">
T.C purposr Less 4,000/-
1St Year</t>
        </r>
      </text>
    </comment>
    <comment ref="U67" authorId="0">
      <text>
        <r>
          <rPr>
            <b/>
            <sz val="9"/>
            <color indexed="81"/>
            <rFont val="Tahoma"/>
            <family val="2"/>
          </rPr>
          <t>Windows User:</t>
        </r>
        <r>
          <rPr>
            <sz val="9"/>
            <color indexed="81"/>
            <rFont val="Tahoma"/>
            <family val="2"/>
          </rPr>
          <t xml:space="preserve">
19/09/2020
S/c=5,000
Dev=500</t>
        </r>
      </text>
    </comment>
    <comment ref="AE67" authorId="0">
      <text>
        <r>
          <rPr>
            <b/>
            <sz val="9"/>
            <color indexed="81"/>
            <rFont val="Tahoma"/>
            <family val="2"/>
          </rPr>
          <t>Windows User:</t>
        </r>
        <r>
          <rPr>
            <sz val="9"/>
            <color indexed="81"/>
            <rFont val="Tahoma"/>
            <family val="2"/>
          </rPr>
          <t xml:space="preserve">
10/02/21
557
</t>
        </r>
      </text>
    </comment>
    <comment ref="AG67" authorId="0">
      <text>
        <r>
          <rPr>
            <b/>
            <sz val="9"/>
            <color indexed="81"/>
            <rFont val="Tahoma"/>
            <family val="2"/>
          </rPr>
          <t>Windows User:</t>
        </r>
        <r>
          <rPr>
            <sz val="9"/>
            <color indexed="81"/>
            <rFont val="Tahoma"/>
            <family val="2"/>
          </rPr>
          <t xml:space="preserve">
09/03/21
558</t>
        </r>
      </text>
    </comment>
    <comment ref="AI67" authorId="0">
      <text>
        <r>
          <rPr>
            <b/>
            <sz val="9"/>
            <color indexed="81"/>
            <rFont val="Tahoma"/>
            <family val="2"/>
          </rPr>
          <t>Windows User:</t>
        </r>
        <r>
          <rPr>
            <sz val="9"/>
            <color indexed="81"/>
            <rFont val="Tahoma"/>
            <family val="2"/>
          </rPr>
          <t xml:space="preserve">
03/04/2021
559
</t>
        </r>
      </text>
    </comment>
    <comment ref="K68" authorId="0">
      <text>
        <r>
          <rPr>
            <b/>
            <sz val="9"/>
            <color indexed="81"/>
            <rFont val="Tahoma"/>
            <family val="2"/>
          </rPr>
          <t>Windows User:</t>
        </r>
        <r>
          <rPr>
            <sz val="9"/>
            <color indexed="81"/>
            <rFont val="Tahoma"/>
            <family val="2"/>
          </rPr>
          <t xml:space="preserve">
06/09/2020
9,000/-</t>
        </r>
      </text>
    </comment>
    <comment ref="M68" authorId="0">
      <text>
        <r>
          <rPr>
            <b/>
            <sz val="9"/>
            <color indexed="81"/>
            <rFont val="Tahoma"/>
            <family val="2"/>
          </rPr>
          <t>Windows User:</t>
        </r>
        <r>
          <rPr>
            <sz val="9"/>
            <color indexed="81"/>
            <rFont val="Tahoma"/>
            <family val="2"/>
          </rPr>
          <t xml:space="preserve">
06/09/2020
9,000/-</t>
        </r>
      </text>
    </comment>
    <comment ref="O68" authorId="0">
      <text>
        <r>
          <rPr>
            <b/>
            <sz val="9"/>
            <color indexed="81"/>
            <rFont val="Tahoma"/>
            <family val="2"/>
          </rPr>
          <t>Windows User:</t>
        </r>
        <r>
          <rPr>
            <sz val="9"/>
            <color indexed="81"/>
            <rFont val="Tahoma"/>
            <family val="2"/>
          </rPr>
          <t xml:space="preserve">
06/09/2020
9,000/-</t>
        </r>
      </text>
    </comment>
    <comment ref="Q68" authorId="0">
      <text>
        <r>
          <rPr>
            <b/>
            <sz val="9"/>
            <color indexed="81"/>
            <rFont val="Tahoma"/>
            <family val="2"/>
          </rPr>
          <t>Windows User:</t>
        </r>
        <r>
          <rPr>
            <sz val="9"/>
            <color indexed="81"/>
            <rFont val="Tahoma"/>
            <family val="2"/>
          </rPr>
          <t xml:space="preserve">
06/09/2020
9,000/-</t>
        </r>
      </text>
    </comment>
    <comment ref="W68" authorId="0">
      <text>
        <r>
          <rPr>
            <b/>
            <sz val="9"/>
            <color indexed="81"/>
            <rFont val="Tahoma"/>
            <family val="2"/>
          </rPr>
          <t>Windows User:</t>
        </r>
        <r>
          <rPr>
            <sz val="9"/>
            <color indexed="81"/>
            <rFont val="Tahoma"/>
            <family val="2"/>
          </rPr>
          <t xml:space="preserve">
09/10/2020
By bkash
C=11120
H=1950
T=13070</t>
        </r>
      </text>
    </comment>
    <comment ref="Y68" authorId="0">
      <text>
        <r>
          <rPr>
            <b/>
            <sz val="9"/>
            <color indexed="81"/>
            <rFont val="Tahoma"/>
            <family val="2"/>
          </rPr>
          <t>Windows User:</t>
        </r>
        <r>
          <rPr>
            <sz val="9"/>
            <color indexed="81"/>
            <rFont val="Tahoma"/>
            <family val="2"/>
          </rPr>
          <t xml:space="preserve">
09/11/2020
By bkash
C=4620
H=1950
T=6570</t>
        </r>
      </text>
    </comment>
    <comment ref="AA68" authorId="0">
      <text>
        <r>
          <rPr>
            <b/>
            <sz val="9"/>
            <color indexed="81"/>
            <rFont val="Tahoma"/>
            <family val="2"/>
          </rPr>
          <t>Windows User:</t>
        </r>
        <r>
          <rPr>
            <sz val="9"/>
            <color indexed="81"/>
            <rFont val="Tahoma"/>
            <family val="2"/>
          </rPr>
          <t xml:space="preserve">
10/12/2020
By bkash
C=3780
H=1950
T=5730
Dec/20</t>
        </r>
      </text>
    </comment>
    <comment ref="AC68" authorId="0">
      <text>
        <r>
          <rPr>
            <b/>
            <sz val="9"/>
            <color indexed="81"/>
            <rFont val="Tahoma"/>
            <family val="2"/>
          </rPr>
          <t>Windows User:</t>
        </r>
        <r>
          <rPr>
            <sz val="9"/>
            <color indexed="81"/>
            <rFont val="Tahoma"/>
            <family val="2"/>
          </rPr>
          <t xml:space="preserve">
26/01/21
459</t>
        </r>
      </text>
    </comment>
    <comment ref="AE68" authorId="0">
      <text>
        <r>
          <rPr>
            <b/>
            <sz val="9"/>
            <color indexed="81"/>
            <rFont val="Tahoma"/>
            <family val="2"/>
          </rPr>
          <t>Windows User:</t>
        </r>
        <r>
          <rPr>
            <sz val="9"/>
            <color indexed="81"/>
            <rFont val="Tahoma"/>
            <family val="2"/>
          </rPr>
          <t xml:space="preserve">
10/02/21
By bkash
C=4340
H=1950
T=6290</t>
        </r>
      </text>
    </comment>
    <comment ref="AK68" authorId="0">
      <text>
        <r>
          <rPr>
            <b/>
            <sz val="9"/>
            <color indexed="81"/>
            <rFont val="Tahoma"/>
            <family val="2"/>
          </rPr>
          <t>Windows User:</t>
        </r>
        <r>
          <rPr>
            <sz val="9"/>
            <color indexed="81"/>
            <rFont val="Tahoma"/>
            <family val="2"/>
          </rPr>
          <t xml:space="preserve">
04/05/21
By bkash
C=13020</t>
        </r>
      </text>
    </comment>
    <comment ref="K69" authorId="0">
      <text>
        <r>
          <rPr>
            <b/>
            <sz val="9"/>
            <color indexed="81"/>
            <rFont val="Tahoma"/>
            <family val="2"/>
          </rPr>
          <t>Windows User:</t>
        </r>
        <r>
          <rPr>
            <sz val="9"/>
            <color indexed="81"/>
            <rFont val="Tahoma"/>
            <family val="2"/>
          </rPr>
          <t xml:space="preserve">
06/09/2020
9,000/-</t>
        </r>
      </text>
    </comment>
    <comment ref="M69" authorId="0">
      <text>
        <r>
          <rPr>
            <b/>
            <sz val="9"/>
            <color indexed="81"/>
            <rFont val="Tahoma"/>
            <family val="2"/>
          </rPr>
          <t>Windows User:</t>
        </r>
        <r>
          <rPr>
            <sz val="9"/>
            <color indexed="81"/>
            <rFont val="Tahoma"/>
            <family val="2"/>
          </rPr>
          <t xml:space="preserve">
06/09/2020
9,000/-</t>
        </r>
      </text>
    </comment>
    <comment ref="O69" authorId="0">
      <text>
        <r>
          <rPr>
            <b/>
            <sz val="9"/>
            <color indexed="81"/>
            <rFont val="Tahoma"/>
            <family val="2"/>
          </rPr>
          <t>Windows User:</t>
        </r>
        <r>
          <rPr>
            <sz val="9"/>
            <color indexed="81"/>
            <rFont val="Tahoma"/>
            <family val="2"/>
          </rPr>
          <t xml:space="preserve">
06/09/2020
9,000/-</t>
        </r>
      </text>
    </comment>
    <comment ref="Q69" authorId="0">
      <text>
        <r>
          <rPr>
            <b/>
            <sz val="9"/>
            <color indexed="81"/>
            <rFont val="Tahoma"/>
            <family val="2"/>
          </rPr>
          <t>Windows User:</t>
        </r>
        <r>
          <rPr>
            <sz val="9"/>
            <color indexed="81"/>
            <rFont val="Tahoma"/>
            <family val="2"/>
          </rPr>
          <t xml:space="preserve">
06/09/2020
9,000/-
19/12/2020
By bkash
C=20360
H=5400
T=25760/-
O/fee=6500
Oct to Dec/20
Paid in Dec/20</t>
        </r>
      </text>
    </comment>
    <comment ref="W69" authorId="0">
      <text>
        <r>
          <rPr>
            <b/>
            <sz val="9"/>
            <color indexed="81"/>
            <rFont val="Tahoma"/>
            <family val="2"/>
          </rPr>
          <t>Windows User:</t>
        </r>
        <r>
          <rPr>
            <sz val="9"/>
            <color indexed="81"/>
            <rFont val="Tahoma"/>
            <family val="2"/>
          </rPr>
          <t xml:space="preserve">
19/12/2020
By bkash
C=20360
H=5400
T=25760/-
O/fee=6500
Oct to Dec/20
Paid in Dec/20</t>
        </r>
      </text>
    </comment>
    <comment ref="Y69" authorId="0">
      <text>
        <r>
          <rPr>
            <b/>
            <sz val="9"/>
            <color indexed="81"/>
            <rFont val="Tahoma"/>
            <family val="2"/>
          </rPr>
          <t>Windows User:</t>
        </r>
        <r>
          <rPr>
            <sz val="9"/>
            <color indexed="81"/>
            <rFont val="Tahoma"/>
            <family val="2"/>
          </rPr>
          <t xml:space="preserve">
19/12/2020
By bkash
C=20360
H=5400
T=25760/-
O/fee=6500
Oct to Dec/20
Paid in Dec/20</t>
        </r>
      </text>
    </comment>
    <comment ref="AA69" authorId="0">
      <text>
        <r>
          <rPr>
            <b/>
            <sz val="9"/>
            <color indexed="81"/>
            <rFont val="Tahoma"/>
            <family val="2"/>
          </rPr>
          <t>Windows User:</t>
        </r>
        <r>
          <rPr>
            <sz val="9"/>
            <color indexed="81"/>
            <rFont val="Tahoma"/>
            <family val="2"/>
          </rPr>
          <t xml:space="preserve">
19/12/2020
By bkash
C=20360
H=5400
T=25760/-
O/fee=6500
Oct to Dec/20
Paid in Dec/20</t>
        </r>
      </text>
    </comment>
    <comment ref="AC69" authorId="0">
      <text>
        <r>
          <rPr>
            <b/>
            <sz val="9"/>
            <color indexed="81"/>
            <rFont val="Tahoma"/>
            <family val="2"/>
          </rPr>
          <t>Windows User:</t>
        </r>
        <r>
          <rPr>
            <sz val="9"/>
            <color indexed="81"/>
            <rFont val="Tahoma"/>
            <family val="2"/>
          </rPr>
          <t xml:space="preserve">
26/01/21
51</t>
        </r>
      </text>
    </comment>
    <comment ref="AK69" authorId="0">
      <text>
        <r>
          <rPr>
            <b/>
            <sz val="9"/>
            <color indexed="81"/>
            <rFont val="Tahoma"/>
            <family val="2"/>
          </rPr>
          <t>Windows User:</t>
        </r>
        <r>
          <rPr>
            <sz val="9"/>
            <color indexed="81"/>
            <rFont val="Tahoma"/>
            <family val="2"/>
          </rPr>
          <t xml:space="preserve">
04/05/21
By bkash
C=18480
H=9000
T=27480</t>
        </r>
      </text>
    </comment>
    <comment ref="G70" authorId="0">
      <text>
        <r>
          <rPr>
            <b/>
            <sz val="9"/>
            <color indexed="81"/>
            <rFont val="Tahoma"/>
            <family val="2"/>
          </rPr>
          <t xml:space="preserve">Windows User:
</t>
        </r>
        <r>
          <rPr>
            <sz val="9"/>
            <color indexed="81"/>
            <rFont val="Tahoma"/>
            <family val="2"/>
          </rPr>
          <t xml:space="preserve">Note-149
Less=2,000/-
Opening to Clossing Period
Meeting=20/10/2020
</t>
        </r>
      </text>
    </comment>
    <comment ref="K70" authorId="0">
      <text>
        <r>
          <rPr>
            <b/>
            <sz val="9"/>
            <color indexed="81"/>
            <rFont val="Tahoma"/>
            <family val="2"/>
          </rPr>
          <t>Windows User:</t>
        </r>
        <r>
          <rPr>
            <sz val="9"/>
            <color indexed="81"/>
            <rFont val="Tahoma"/>
            <family val="2"/>
          </rPr>
          <t xml:space="preserve">
06/09/2020
4,000/-</t>
        </r>
      </text>
    </comment>
    <comment ref="M70" authorId="0">
      <text>
        <r>
          <rPr>
            <b/>
            <sz val="9"/>
            <color indexed="81"/>
            <rFont val="Tahoma"/>
            <family val="2"/>
          </rPr>
          <t>Windows User:</t>
        </r>
        <r>
          <rPr>
            <sz val="9"/>
            <color indexed="81"/>
            <rFont val="Tahoma"/>
            <family val="2"/>
          </rPr>
          <t xml:space="preserve">
06/09/2020
4,000/-</t>
        </r>
      </text>
    </comment>
    <comment ref="O70" authorId="0">
      <text>
        <r>
          <rPr>
            <b/>
            <sz val="9"/>
            <color indexed="81"/>
            <rFont val="Tahoma"/>
            <family val="2"/>
          </rPr>
          <t>Windows User:</t>
        </r>
        <r>
          <rPr>
            <sz val="9"/>
            <color indexed="81"/>
            <rFont val="Tahoma"/>
            <family val="2"/>
          </rPr>
          <t xml:space="preserve">
06/09/2020
4,000/-</t>
        </r>
      </text>
    </comment>
    <comment ref="AC70" authorId="0">
      <text>
        <r>
          <rPr>
            <b/>
            <sz val="9"/>
            <color indexed="81"/>
            <rFont val="Tahoma"/>
            <family val="2"/>
          </rPr>
          <t>Windows User:</t>
        </r>
        <r>
          <rPr>
            <sz val="9"/>
            <color indexed="81"/>
            <rFont val="Tahoma"/>
            <family val="2"/>
          </rPr>
          <t xml:space="preserve">
26/01/21
56549</t>
        </r>
      </text>
    </comment>
    <comment ref="AE70" authorId="0">
      <text>
        <r>
          <rPr>
            <b/>
            <sz val="9"/>
            <color indexed="81"/>
            <rFont val="Tahoma"/>
            <family val="2"/>
          </rPr>
          <t>Windows User:</t>
        </r>
        <r>
          <rPr>
            <sz val="9"/>
            <color indexed="81"/>
            <rFont val="Tahoma"/>
            <family val="2"/>
          </rPr>
          <t xml:space="preserve">
10/02/21
075</t>
        </r>
      </text>
    </comment>
    <comment ref="AM70" authorId="0">
      <text>
        <r>
          <rPr>
            <b/>
            <sz val="9"/>
            <color indexed="81"/>
            <rFont val="Tahoma"/>
            <family val="2"/>
          </rPr>
          <t>Windows User:</t>
        </r>
        <r>
          <rPr>
            <sz val="9"/>
            <color indexed="81"/>
            <rFont val="Tahoma"/>
            <family val="2"/>
          </rPr>
          <t xml:space="preserve">
05/06/21
076
Janu + Feb/21
O/fee=5500 
T=16940</t>
        </r>
      </text>
    </comment>
    <comment ref="K71" authorId="0">
      <text>
        <r>
          <rPr>
            <b/>
            <sz val="9"/>
            <color indexed="81"/>
            <rFont val="Tahoma"/>
            <family val="2"/>
          </rPr>
          <t>Windows User:</t>
        </r>
        <r>
          <rPr>
            <sz val="9"/>
            <color indexed="81"/>
            <rFont val="Tahoma"/>
            <family val="2"/>
          </rPr>
          <t xml:space="preserve">
07/09/2020
2,000/-</t>
        </r>
      </text>
    </comment>
    <comment ref="M71" authorId="0">
      <text>
        <r>
          <rPr>
            <b/>
            <sz val="9"/>
            <color indexed="81"/>
            <rFont val="Tahoma"/>
            <family val="2"/>
          </rPr>
          <t>Windows User:</t>
        </r>
        <r>
          <rPr>
            <sz val="9"/>
            <color indexed="81"/>
            <rFont val="Tahoma"/>
            <family val="2"/>
          </rPr>
          <t xml:space="preserve">
07/09/2020
2,000/-
14.09.2020
147
S/C=5,000/-
Dev-fee=500/-</t>
        </r>
      </text>
    </comment>
    <comment ref="O71" authorId="0">
      <text>
        <r>
          <rPr>
            <b/>
            <sz val="9"/>
            <color indexed="81"/>
            <rFont val="Tahoma"/>
            <family val="2"/>
          </rPr>
          <t>Windows User:</t>
        </r>
        <r>
          <rPr>
            <sz val="9"/>
            <color indexed="81"/>
            <rFont val="Tahoma"/>
            <family val="2"/>
          </rPr>
          <t xml:space="preserve">
14.09.2020
147
S/C=5,000/-
Dev-fee=500/-</t>
        </r>
      </text>
    </comment>
    <comment ref="Q71" authorId="0">
      <text>
        <r>
          <rPr>
            <b/>
            <sz val="9"/>
            <color indexed="81"/>
            <rFont val="Tahoma"/>
            <family val="2"/>
          </rPr>
          <t>Windows User:</t>
        </r>
        <r>
          <rPr>
            <sz val="9"/>
            <color indexed="81"/>
            <rFont val="Tahoma"/>
            <family val="2"/>
          </rPr>
          <t xml:space="preserve">
09/11/2020
By bkash =6,000/-
Nov=4620/-
O/fee=1380 Due=6,620
11/02/21
150
O/fee</t>
        </r>
      </text>
    </comment>
    <comment ref="W71" authorId="0">
      <text>
        <r>
          <rPr>
            <b/>
            <sz val="9"/>
            <color indexed="81"/>
            <rFont val="Tahoma"/>
            <family val="2"/>
          </rPr>
          <t>Windows User:</t>
        </r>
        <r>
          <rPr>
            <sz val="9"/>
            <color indexed="81"/>
            <rFont val="Tahoma"/>
            <family val="2"/>
          </rPr>
          <t xml:space="preserve">
10/10/2020
By bash
C=4620
H=2160
T=6780</t>
        </r>
      </text>
    </comment>
    <comment ref="Y71" authorId="0">
      <text>
        <r>
          <rPr>
            <b/>
            <sz val="9"/>
            <color indexed="81"/>
            <rFont val="Tahoma"/>
            <family val="2"/>
          </rPr>
          <t>Windows User:</t>
        </r>
        <r>
          <rPr>
            <sz val="9"/>
            <color indexed="81"/>
            <rFont val="Tahoma"/>
            <family val="2"/>
          </rPr>
          <t xml:space="preserve">
09/11/2020
By bkash
C=6,000/-
H=0
Nov=4620/-
O/fee=1380 Due=6,620</t>
        </r>
      </text>
    </comment>
    <comment ref="AA71" authorId="0">
      <text>
        <r>
          <rPr>
            <b/>
            <sz val="9"/>
            <color indexed="81"/>
            <rFont val="Tahoma"/>
            <family val="2"/>
          </rPr>
          <t>Windows User:</t>
        </r>
        <r>
          <rPr>
            <sz val="9"/>
            <color indexed="81"/>
            <rFont val="Tahoma"/>
            <family val="2"/>
          </rPr>
          <t xml:space="preserve">
14/12/2020
By bkash 
C=3680
H=4320
T=8,000/-
Dec/20
O/fee Due=7,560/-</t>
        </r>
      </text>
    </comment>
    <comment ref="AC71" authorId="0">
      <text>
        <r>
          <rPr>
            <b/>
            <sz val="9"/>
            <color indexed="81"/>
            <rFont val="Tahoma"/>
            <family val="2"/>
          </rPr>
          <t>Windows User:</t>
        </r>
        <r>
          <rPr>
            <sz val="9"/>
            <color indexed="81"/>
            <rFont val="Tahoma"/>
            <family val="2"/>
          </rPr>
          <t xml:space="preserve">
12/01/2021
By bkash
C=4620
H=2160
T=6780
Janu/21
O/fe due=6620</t>
        </r>
      </text>
    </comment>
    <comment ref="AE71" authorId="0">
      <text>
        <r>
          <rPr>
            <b/>
            <sz val="9"/>
            <color indexed="81"/>
            <rFont val="Tahoma"/>
            <family val="2"/>
          </rPr>
          <t>Windows User:</t>
        </r>
        <r>
          <rPr>
            <sz val="9"/>
            <color indexed="81"/>
            <rFont val="Tahoma"/>
            <family val="2"/>
          </rPr>
          <t xml:space="preserve">
11/02/21
149
O/fee 
Feb/21</t>
        </r>
      </text>
    </comment>
    <comment ref="AG71" authorId="0">
      <text>
        <r>
          <rPr>
            <b/>
            <sz val="9"/>
            <color indexed="81"/>
            <rFont val="Tahoma"/>
            <family val="2"/>
          </rPr>
          <t>Windows User:</t>
        </r>
        <r>
          <rPr>
            <sz val="9"/>
            <color indexed="81"/>
            <rFont val="Tahoma"/>
            <family val="2"/>
          </rPr>
          <t xml:space="preserve">
15/03/21
151
</t>
        </r>
      </text>
    </comment>
    <comment ref="AI71" authorId="0">
      <text>
        <r>
          <rPr>
            <b/>
            <sz val="9"/>
            <color indexed="81"/>
            <rFont val="Tahoma"/>
            <family val="2"/>
          </rPr>
          <t>Windows User:</t>
        </r>
        <r>
          <rPr>
            <sz val="9"/>
            <color indexed="81"/>
            <rFont val="Tahoma"/>
            <family val="2"/>
          </rPr>
          <t xml:space="preserve">
15/04/21
By bkash
C=4340
H=2160
T=6500</t>
        </r>
      </text>
    </comment>
    <comment ref="AK71" authorId="0">
      <text>
        <r>
          <rPr>
            <b/>
            <sz val="9"/>
            <color indexed="81"/>
            <rFont val="Tahoma"/>
            <family val="2"/>
          </rPr>
          <t>Windows User:</t>
        </r>
        <r>
          <rPr>
            <sz val="9"/>
            <color indexed="81"/>
            <rFont val="Tahoma"/>
            <family val="2"/>
          </rPr>
          <t xml:space="preserve">
23/05/21
By bksh
C=2660
H=2160
T=4820</t>
        </r>
      </text>
    </comment>
    <comment ref="K72" authorId="0">
      <text>
        <r>
          <rPr>
            <b/>
            <sz val="9"/>
            <color indexed="81"/>
            <rFont val="Tahoma"/>
            <family val="2"/>
          </rPr>
          <t>Windows User:</t>
        </r>
        <r>
          <rPr>
            <sz val="9"/>
            <color indexed="81"/>
            <rFont val="Tahoma"/>
            <family val="2"/>
          </rPr>
          <t xml:space="preserve">
07/09/2020
9,000/-</t>
        </r>
      </text>
    </comment>
    <comment ref="M72" authorId="0">
      <text>
        <r>
          <rPr>
            <b/>
            <sz val="9"/>
            <color indexed="81"/>
            <rFont val="Tahoma"/>
            <family val="2"/>
          </rPr>
          <t>Windows User:</t>
        </r>
        <r>
          <rPr>
            <sz val="9"/>
            <color indexed="81"/>
            <rFont val="Tahoma"/>
            <family val="2"/>
          </rPr>
          <t xml:space="preserve">
07/09/2020
9,000/-</t>
        </r>
      </text>
    </comment>
    <comment ref="O72" authorId="0">
      <text>
        <r>
          <rPr>
            <b/>
            <sz val="9"/>
            <color indexed="81"/>
            <rFont val="Tahoma"/>
            <family val="2"/>
          </rPr>
          <t>Windows User:</t>
        </r>
        <r>
          <rPr>
            <sz val="9"/>
            <color indexed="81"/>
            <rFont val="Tahoma"/>
            <family val="2"/>
          </rPr>
          <t xml:space="preserve">
07/09/2020
9,000/-</t>
        </r>
      </text>
    </comment>
    <comment ref="Q72" authorId="0">
      <text>
        <r>
          <rPr>
            <b/>
            <sz val="9"/>
            <color indexed="81"/>
            <rFont val="Tahoma"/>
            <family val="2"/>
          </rPr>
          <t>Windows User:</t>
        </r>
        <r>
          <rPr>
            <sz val="9"/>
            <color indexed="81"/>
            <rFont val="Tahoma"/>
            <family val="2"/>
          </rPr>
          <t xml:space="preserve">
07/09/2020
9,000/-
08/10/20
219
Ofee6500 Paid to Oct/20</t>
        </r>
      </text>
    </comment>
    <comment ref="W72" authorId="0">
      <text>
        <r>
          <rPr>
            <b/>
            <sz val="9"/>
            <color indexed="81"/>
            <rFont val="Tahoma"/>
            <family val="2"/>
          </rPr>
          <t>Windows User:</t>
        </r>
        <r>
          <rPr>
            <sz val="9"/>
            <color indexed="81"/>
            <rFont val="Tahoma"/>
            <family val="2"/>
          </rPr>
          <t xml:space="preserve">
08/10/20
219
O/fee=6500
Oct/20=4620</t>
        </r>
      </text>
    </comment>
    <comment ref="Y72" authorId="0">
      <text>
        <r>
          <rPr>
            <b/>
            <sz val="9"/>
            <color indexed="81"/>
            <rFont val="Tahoma"/>
            <family val="2"/>
          </rPr>
          <t>Windows User:</t>
        </r>
        <r>
          <rPr>
            <sz val="9"/>
            <color indexed="81"/>
            <rFont val="Tahoma"/>
            <family val="2"/>
          </rPr>
          <t xml:space="preserve">
10/11/2020
220
</t>
        </r>
      </text>
    </comment>
    <comment ref="AA72" authorId="0">
      <text>
        <r>
          <rPr>
            <b/>
            <sz val="9"/>
            <color indexed="81"/>
            <rFont val="Tahoma"/>
            <family val="2"/>
          </rPr>
          <t>Windows User:</t>
        </r>
        <r>
          <rPr>
            <sz val="9"/>
            <color indexed="81"/>
            <rFont val="Tahoma"/>
            <family val="2"/>
          </rPr>
          <t xml:space="preserve">
07/.12/2020
221
</t>
        </r>
      </text>
    </comment>
    <comment ref="AC72" authorId="0">
      <text>
        <r>
          <rPr>
            <b/>
            <sz val="9"/>
            <color indexed="81"/>
            <rFont val="Tahoma"/>
            <family val="2"/>
          </rPr>
          <t>Windows User:</t>
        </r>
        <r>
          <rPr>
            <sz val="9"/>
            <color indexed="81"/>
            <rFont val="Tahoma"/>
            <family val="2"/>
          </rPr>
          <t xml:space="preserve">
09/01/2021
222</t>
        </r>
      </text>
    </comment>
    <comment ref="AE72" authorId="0">
      <text>
        <r>
          <rPr>
            <b/>
            <sz val="9"/>
            <color indexed="81"/>
            <rFont val="Tahoma"/>
            <family val="2"/>
          </rPr>
          <t>Windows User:</t>
        </r>
        <r>
          <rPr>
            <sz val="9"/>
            <color indexed="81"/>
            <rFont val="Tahoma"/>
            <family val="2"/>
          </rPr>
          <t xml:space="preserve">
10/02/21
223</t>
        </r>
      </text>
    </comment>
    <comment ref="AG72" authorId="0">
      <text>
        <r>
          <rPr>
            <b/>
            <sz val="9"/>
            <color indexed="81"/>
            <rFont val="Tahoma"/>
            <family val="2"/>
          </rPr>
          <t>Windows User:</t>
        </r>
        <r>
          <rPr>
            <sz val="9"/>
            <color indexed="81"/>
            <rFont val="Tahoma"/>
            <family val="2"/>
          </rPr>
          <t xml:space="preserve">
10/03/21
224</t>
        </r>
      </text>
    </comment>
    <comment ref="AI72" authorId="0">
      <text>
        <r>
          <rPr>
            <b/>
            <sz val="9"/>
            <color indexed="81"/>
            <rFont val="Tahoma"/>
            <family val="2"/>
          </rPr>
          <t>Windows User:</t>
        </r>
        <r>
          <rPr>
            <sz val="9"/>
            <color indexed="81"/>
            <rFont val="Tahoma"/>
            <family val="2"/>
          </rPr>
          <t xml:space="preserve">
12/04/21
225</t>
        </r>
      </text>
    </comment>
    <comment ref="AK72" authorId="0">
      <text>
        <r>
          <rPr>
            <b/>
            <sz val="9"/>
            <color indexed="81"/>
            <rFont val="Tahoma"/>
            <family val="2"/>
          </rPr>
          <t>Windows User:</t>
        </r>
        <r>
          <rPr>
            <sz val="9"/>
            <color indexed="81"/>
            <rFont val="Tahoma"/>
            <family val="2"/>
          </rPr>
          <t xml:space="preserve">
06/05/21
226
</t>
        </r>
      </text>
    </comment>
    <comment ref="AM72" authorId="0">
      <text>
        <r>
          <rPr>
            <b/>
            <sz val="9"/>
            <color indexed="81"/>
            <rFont val="Tahoma"/>
            <family val="2"/>
          </rPr>
          <t>Windows User:</t>
        </r>
        <r>
          <rPr>
            <sz val="9"/>
            <color indexed="81"/>
            <rFont val="Tahoma"/>
            <family val="2"/>
          </rPr>
          <t xml:space="preserve">
03/06/21
227</t>
        </r>
      </text>
    </comment>
    <comment ref="K73" authorId="0">
      <text>
        <r>
          <rPr>
            <b/>
            <sz val="9"/>
            <color indexed="81"/>
            <rFont val="Tahoma"/>
            <family val="2"/>
          </rPr>
          <t>Windows User:</t>
        </r>
        <r>
          <rPr>
            <sz val="9"/>
            <color indexed="81"/>
            <rFont val="Tahoma"/>
            <family val="2"/>
          </rPr>
          <t xml:space="preserve">
08/09/2020
9,000/-</t>
        </r>
      </text>
    </comment>
    <comment ref="M73" authorId="0">
      <text>
        <r>
          <rPr>
            <b/>
            <sz val="9"/>
            <color indexed="81"/>
            <rFont val="Tahoma"/>
            <family val="2"/>
          </rPr>
          <t>Windows User:</t>
        </r>
        <r>
          <rPr>
            <sz val="9"/>
            <color indexed="81"/>
            <rFont val="Tahoma"/>
            <family val="2"/>
          </rPr>
          <t xml:space="preserve">
08/09/2020
9,000/-</t>
        </r>
      </text>
    </comment>
    <comment ref="O73" authorId="0">
      <text>
        <r>
          <rPr>
            <b/>
            <sz val="9"/>
            <color indexed="81"/>
            <rFont val="Tahoma"/>
            <family val="2"/>
          </rPr>
          <t>Windows User:</t>
        </r>
        <r>
          <rPr>
            <sz val="9"/>
            <color indexed="81"/>
            <rFont val="Tahoma"/>
            <family val="2"/>
          </rPr>
          <t xml:space="preserve">
08/09/2020
9,000/-</t>
        </r>
      </text>
    </comment>
    <comment ref="Q73" authorId="0">
      <text>
        <r>
          <rPr>
            <b/>
            <sz val="9"/>
            <color indexed="81"/>
            <rFont val="Tahoma"/>
            <family val="2"/>
          </rPr>
          <t>Windows User:</t>
        </r>
        <r>
          <rPr>
            <sz val="9"/>
            <color indexed="81"/>
            <rFont val="Tahoma"/>
            <family val="2"/>
          </rPr>
          <t xml:space="preserve">
08/09/2020
9,000/-
08/10/20
O/fee=6500
paid to Oct/20</t>
        </r>
      </text>
    </comment>
    <comment ref="W73" authorId="0">
      <text>
        <r>
          <rPr>
            <b/>
            <sz val="9"/>
            <color indexed="81"/>
            <rFont val="Tahoma"/>
            <family val="2"/>
          </rPr>
          <t>Windows User:</t>
        </r>
        <r>
          <rPr>
            <sz val="9"/>
            <color indexed="81"/>
            <rFont val="Tahoma"/>
            <family val="2"/>
          </rPr>
          <t xml:space="preserve">
08/10/20
1323
O/fee=6500
Oct=4620</t>
        </r>
      </text>
    </comment>
    <comment ref="Y73" authorId="0">
      <text>
        <r>
          <rPr>
            <b/>
            <sz val="9"/>
            <color indexed="81"/>
            <rFont val="Tahoma"/>
            <family val="2"/>
          </rPr>
          <t>Windows User:</t>
        </r>
        <r>
          <rPr>
            <sz val="9"/>
            <color indexed="81"/>
            <rFont val="Tahoma"/>
            <family val="2"/>
          </rPr>
          <t xml:space="preserve">
05/11/2020
1324
Nov/2020</t>
        </r>
      </text>
    </comment>
    <comment ref="AA73" authorId="0">
      <text>
        <r>
          <rPr>
            <b/>
            <sz val="9"/>
            <color indexed="81"/>
            <rFont val="Tahoma"/>
            <family val="2"/>
          </rPr>
          <t>Windows User:</t>
        </r>
        <r>
          <rPr>
            <sz val="9"/>
            <color indexed="81"/>
            <rFont val="Tahoma"/>
            <family val="2"/>
          </rPr>
          <t xml:space="preserve">
06/12/2020
1325
</t>
        </r>
      </text>
    </comment>
    <comment ref="AC73" authorId="0">
      <text>
        <r>
          <rPr>
            <b/>
            <sz val="9"/>
            <color indexed="81"/>
            <rFont val="Tahoma"/>
            <family val="2"/>
          </rPr>
          <t>Windows User:</t>
        </r>
        <r>
          <rPr>
            <sz val="9"/>
            <color indexed="81"/>
            <rFont val="Tahoma"/>
            <family val="2"/>
          </rPr>
          <t xml:space="preserve">
27/01/21
1326
</t>
        </r>
      </text>
    </comment>
    <comment ref="AK73" authorId="0">
      <text>
        <r>
          <rPr>
            <b/>
            <sz val="9"/>
            <color indexed="81"/>
            <rFont val="Tahoma"/>
            <family val="2"/>
          </rPr>
          <t>Windows User:</t>
        </r>
        <r>
          <rPr>
            <sz val="9"/>
            <color indexed="81"/>
            <rFont val="Tahoma"/>
            <family val="2"/>
          </rPr>
          <t xml:space="preserve">
02/05/21
by bkash
C=9240
H=3900</t>
        </r>
      </text>
    </comment>
    <comment ref="G74" authorId="0">
      <text>
        <r>
          <rPr>
            <b/>
            <sz val="9"/>
            <color indexed="81"/>
            <rFont val="Tahoma"/>
            <family val="2"/>
          </rPr>
          <t xml:space="preserve">Windows User:
</t>
        </r>
        <r>
          <rPr>
            <sz val="9"/>
            <color indexed="81"/>
            <rFont val="Tahoma"/>
            <family val="2"/>
          </rPr>
          <t xml:space="preserve">Note= 168
Tuition Fee  + Hostel Fee 
Full Less.
</t>
        </r>
      </text>
    </comment>
    <comment ref="K74" authorId="0">
      <text>
        <r>
          <rPr>
            <b/>
            <sz val="9"/>
            <color indexed="81"/>
            <rFont val="Tahoma"/>
            <family val="2"/>
          </rPr>
          <t>Windows User:</t>
        </r>
        <r>
          <rPr>
            <sz val="9"/>
            <color indexed="81"/>
            <rFont val="Tahoma"/>
            <family val="2"/>
          </rPr>
          <t xml:space="preserve">
08/09/2020
9,000/-</t>
        </r>
      </text>
    </comment>
    <comment ref="M74" authorId="0">
      <text>
        <r>
          <rPr>
            <b/>
            <sz val="9"/>
            <color indexed="81"/>
            <rFont val="Tahoma"/>
            <family val="2"/>
          </rPr>
          <t>Windows User:</t>
        </r>
        <r>
          <rPr>
            <sz val="9"/>
            <color indexed="81"/>
            <rFont val="Tahoma"/>
            <family val="2"/>
          </rPr>
          <t xml:space="preserve">
08/09/2020
9,000/-</t>
        </r>
      </text>
    </comment>
    <comment ref="O74" authorId="0">
      <text>
        <r>
          <rPr>
            <b/>
            <sz val="9"/>
            <color indexed="81"/>
            <rFont val="Tahoma"/>
            <family val="2"/>
          </rPr>
          <t>Windows User:</t>
        </r>
        <r>
          <rPr>
            <sz val="9"/>
            <color indexed="81"/>
            <rFont val="Tahoma"/>
            <family val="2"/>
          </rPr>
          <t xml:space="preserve">
08/09/2020
9,000/-</t>
        </r>
      </text>
    </comment>
    <comment ref="Q74" authorId="0">
      <text>
        <r>
          <rPr>
            <b/>
            <sz val="9"/>
            <color indexed="81"/>
            <rFont val="Tahoma"/>
            <family val="2"/>
          </rPr>
          <t>Windows User:</t>
        </r>
        <r>
          <rPr>
            <sz val="9"/>
            <color indexed="81"/>
            <rFont val="Tahoma"/>
            <family val="2"/>
          </rPr>
          <t xml:space="preserve">
08/09/2020
9,000/-</t>
        </r>
      </text>
    </comment>
    <comment ref="K75" authorId="0">
      <text>
        <r>
          <rPr>
            <b/>
            <sz val="9"/>
            <color indexed="81"/>
            <rFont val="Tahoma"/>
            <family val="2"/>
          </rPr>
          <t>Windows User:</t>
        </r>
        <r>
          <rPr>
            <sz val="9"/>
            <color indexed="81"/>
            <rFont val="Tahoma"/>
            <family val="2"/>
          </rPr>
          <t xml:space="preserve">
09/09/2020
15,500/-</t>
        </r>
      </text>
    </comment>
    <comment ref="M75" authorId="0">
      <text>
        <r>
          <rPr>
            <b/>
            <sz val="9"/>
            <color indexed="81"/>
            <rFont val="Tahoma"/>
            <family val="2"/>
          </rPr>
          <t>Windows User:</t>
        </r>
        <r>
          <rPr>
            <sz val="9"/>
            <color indexed="81"/>
            <rFont val="Tahoma"/>
            <family val="2"/>
          </rPr>
          <t xml:space="preserve">
09/09/2020
15,500/-</t>
        </r>
      </text>
    </comment>
    <comment ref="O75" authorId="0">
      <text>
        <r>
          <rPr>
            <b/>
            <sz val="9"/>
            <color indexed="81"/>
            <rFont val="Tahoma"/>
            <family val="2"/>
          </rPr>
          <t>Windows User:</t>
        </r>
        <r>
          <rPr>
            <sz val="9"/>
            <color indexed="81"/>
            <rFont val="Tahoma"/>
            <family val="2"/>
          </rPr>
          <t xml:space="preserve">
09/09/2020
15,500/-</t>
        </r>
      </text>
    </comment>
    <comment ref="Q75" authorId="0">
      <text>
        <r>
          <rPr>
            <b/>
            <sz val="9"/>
            <color indexed="81"/>
            <rFont val="Tahoma"/>
            <family val="2"/>
          </rPr>
          <t>Windows User:</t>
        </r>
        <r>
          <rPr>
            <sz val="9"/>
            <color indexed="81"/>
            <rFont val="Tahoma"/>
            <family val="2"/>
          </rPr>
          <t xml:space="preserve">
09/09/2020
15,500/-</t>
        </r>
      </text>
    </comment>
    <comment ref="W75" authorId="0">
      <text>
        <r>
          <rPr>
            <b/>
            <sz val="9"/>
            <color indexed="81"/>
            <rFont val="Tahoma"/>
            <family val="2"/>
          </rPr>
          <t>Windows User:</t>
        </r>
        <r>
          <rPr>
            <sz val="9"/>
            <color indexed="81"/>
            <rFont val="Tahoma"/>
            <family val="2"/>
          </rPr>
          <t xml:space="preserve">
08/10/20
2912
</t>
        </r>
      </text>
    </comment>
    <comment ref="Y75" authorId="0">
      <text>
        <r>
          <rPr>
            <b/>
            <sz val="9"/>
            <color indexed="81"/>
            <rFont val="Tahoma"/>
            <family val="2"/>
          </rPr>
          <t>Windows User:</t>
        </r>
        <r>
          <rPr>
            <sz val="9"/>
            <color indexed="81"/>
            <rFont val="Tahoma"/>
            <family val="2"/>
          </rPr>
          <t xml:space="preserve">
03/11/2020
2913
</t>
        </r>
      </text>
    </comment>
    <comment ref="AA75" authorId="0">
      <text>
        <r>
          <rPr>
            <b/>
            <sz val="9"/>
            <color indexed="81"/>
            <rFont val="Tahoma"/>
            <family val="2"/>
          </rPr>
          <t>Windows User:</t>
        </r>
        <r>
          <rPr>
            <sz val="9"/>
            <color indexed="81"/>
            <rFont val="Tahoma"/>
            <family val="2"/>
          </rPr>
          <t xml:space="preserve">
06/12/2020
2914
</t>
        </r>
      </text>
    </comment>
    <comment ref="AC75" authorId="0">
      <text>
        <r>
          <rPr>
            <b/>
            <sz val="9"/>
            <color indexed="81"/>
            <rFont val="Tahoma"/>
            <family val="2"/>
          </rPr>
          <t>Windows User:</t>
        </r>
        <r>
          <rPr>
            <sz val="9"/>
            <color indexed="81"/>
            <rFont val="Tahoma"/>
            <family val="2"/>
          </rPr>
          <t xml:space="preserve">
06/01/2021
2915
25/01/21
2916
Feb/21
Paid in Janu/21</t>
        </r>
      </text>
    </comment>
    <comment ref="AE75" authorId="0">
      <text>
        <r>
          <rPr>
            <b/>
            <sz val="9"/>
            <color indexed="81"/>
            <rFont val="Tahoma"/>
            <family val="2"/>
          </rPr>
          <t>Windows User:</t>
        </r>
        <r>
          <rPr>
            <sz val="9"/>
            <color indexed="81"/>
            <rFont val="Tahoma"/>
            <family val="2"/>
          </rPr>
          <t xml:space="preserve">
25/01/21
2916
Feb/21
Paid in Janu/21</t>
        </r>
      </text>
    </comment>
    <comment ref="AG75" authorId="0">
      <text>
        <r>
          <rPr>
            <b/>
            <sz val="9"/>
            <color indexed="81"/>
            <rFont val="Tahoma"/>
            <family val="2"/>
          </rPr>
          <t>Windows User:</t>
        </r>
        <r>
          <rPr>
            <sz val="9"/>
            <color indexed="81"/>
            <rFont val="Tahoma"/>
            <family val="2"/>
          </rPr>
          <t xml:space="preserve">
06/03/21
2917</t>
        </r>
      </text>
    </comment>
    <comment ref="AI75" authorId="0">
      <text>
        <r>
          <rPr>
            <b/>
            <sz val="9"/>
            <color indexed="81"/>
            <rFont val="Tahoma"/>
            <family val="2"/>
          </rPr>
          <t>Windows User:</t>
        </r>
        <r>
          <rPr>
            <sz val="9"/>
            <color indexed="81"/>
            <rFont val="Tahoma"/>
            <family val="2"/>
          </rPr>
          <t xml:space="preserve">
03/04/2021
2918
</t>
        </r>
      </text>
    </comment>
    <comment ref="AK75" authorId="0">
      <text>
        <r>
          <rPr>
            <b/>
            <sz val="9"/>
            <color indexed="81"/>
            <rFont val="Tahoma"/>
            <family val="2"/>
          </rPr>
          <t>Windows User:</t>
        </r>
        <r>
          <rPr>
            <sz val="9"/>
            <color indexed="81"/>
            <rFont val="Tahoma"/>
            <family val="2"/>
          </rPr>
          <t xml:space="preserve">
05/05/21
2919</t>
        </r>
      </text>
    </comment>
    <comment ref="AM75" authorId="0">
      <text>
        <r>
          <rPr>
            <b/>
            <sz val="9"/>
            <color indexed="81"/>
            <rFont val="Tahoma"/>
            <family val="2"/>
          </rPr>
          <t>Windows User:</t>
        </r>
        <r>
          <rPr>
            <sz val="9"/>
            <color indexed="81"/>
            <rFont val="Tahoma"/>
            <family val="2"/>
          </rPr>
          <t xml:space="preserve">
03/06/21
2920</t>
        </r>
      </text>
    </comment>
    <comment ref="K76" authorId="0">
      <text>
        <r>
          <rPr>
            <b/>
            <sz val="9"/>
            <color indexed="81"/>
            <rFont val="Tahoma"/>
            <family val="2"/>
          </rPr>
          <t>Windows User:</t>
        </r>
        <r>
          <rPr>
            <sz val="9"/>
            <color indexed="81"/>
            <rFont val="Tahoma"/>
            <family val="2"/>
          </rPr>
          <t xml:space="preserve">
09/09/2020
9,000/-</t>
        </r>
      </text>
    </comment>
    <comment ref="M76" authorId="0">
      <text>
        <r>
          <rPr>
            <b/>
            <sz val="9"/>
            <color indexed="81"/>
            <rFont val="Tahoma"/>
            <family val="2"/>
          </rPr>
          <t>Windows User:</t>
        </r>
        <r>
          <rPr>
            <sz val="9"/>
            <color indexed="81"/>
            <rFont val="Tahoma"/>
            <family val="2"/>
          </rPr>
          <t xml:space="preserve">
09/09/2020
9,000/-</t>
        </r>
      </text>
    </comment>
    <comment ref="O76" authorId="0">
      <text>
        <r>
          <rPr>
            <b/>
            <sz val="9"/>
            <color indexed="81"/>
            <rFont val="Tahoma"/>
            <family val="2"/>
          </rPr>
          <t>Windows User:</t>
        </r>
        <r>
          <rPr>
            <sz val="9"/>
            <color indexed="81"/>
            <rFont val="Tahoma"/>
            <family val="2"/>
          </rPr>
          <t xml:space="preserve">
09/09/2020
9,000/-</t>
        </r>
      </text>
    </comment>
    <comment ref="Q76" authorId="0">
      <text>
        <r>
          <rPr>
            <b/>
            <sz val="9"/>
            <color indexed="81"/>
            <rFont val="Tahoma"/>
            <family val="2"/>
          </rPr>
          <t>Windows User:</t>
        </r>
        <r>
          <rPr>
            <sz val="9"/>
            <color indexed="81"/>
            <rFont val="Tahoma"/>
            <family val="2"/>
          </rPr>
          <t xml:space="preserve">
09/09/2020
9,000/-</t>
        </r>
      </text>
    </comment>
    <comment ref="W76" authorId="0">
      <text>
        <r>
          <rPr>
            <b/>
            <sz val="9"/>
            <color indexed="81"/>
            <rFont val="Tahoma"/>
            <family val="2"/>
          </rPr>
          <t>Windows User:</t>
        </r>
        <r>
          <rPr>
            <sz val="9"/>
            <color indexed="81"/>
            <rFont val="Tahoma"/>
            <family val="2"/>
          </rPr>
          <t xml:space="preserve">
10/10/2020
By bash
C=11120
H=2040
T=13160</t>
        </r>
      </text>
    </comment>
    <comment ref="Y76" authorId="0">
      <text>
        <r>
          <rPr>
            <b/>
            <sz val="9"/>
            <color indexed="81"/>
            <rFont val="Tahoma"/>
            <family val="2"/>
          </rPr>
          <t>Windows User:</t>
        </r>
        <r>
          <rPr>
            <sz val="9"/>
            <color indexed="81"/>
            <rFont val="Tahoma"/>
            <family val="2"/>
          </rPr>
          <t xml:space="preserve">
22/12/2020
40676
Nov + Dec/20
Paid in Dec/20</t>
        </r>
      </text>
    </comment>
    <comment ref="AA76" authorId="0">
      <text>
        <r>
          <rPr>
            <b/>
            <sz val="9"/>
            <color indexed="81"/>
            <rFont val="Tahoma"/>
            <family val="2"/>
          </rPr>
          <t>Windows User:</t>
        </r>
        <r>
          <rPr>
            <sz val="9"/>
            <color indexed="81"/>
            <rFont val="Tahoma"/>
            <family val="2"/>
          </rPr>
          <t xml:space="preserve">
22/12/2020
40676
Nov + Dec/20
Paid in Dec/20</t>
        </r>
      </text>
    </comment>
    <comment ref="AC76" authorId="0">
      <text>
        <r>
          <rPr>
            <b/>
            <sz val="9"/>
            <color indexed="81"/>
            <rFont val="Tahoma"/>
            <family val="2"/>
          </rPr>
          <t>Windows User:</t>
        </r>
        <r>
          <rPr>
            <sz val="9"/>
            <color indexed="81"/>
            <rFont val="Tahoma"/>
            <family val="2"/>
          </rPr>
          <t xml:space="preserve">
26/01/21
2214</t>
        </r>
      </text>
    </comment>
    <comment ref="G77" authorId="0">
      <text>
        <r>
          <rPr>
            <b/>
            <sz val="9"/>
            <color indexed="81"/>
            <rFont val="Tahoma"/>
            <family val="2"/>
          </rPr>
          <t>Windows User:</t>
        </r>
        <r>
          <rPr>
            <sz val="9"/>
            <color indexed="81"/>
            <rFont val="Tahoma"/>
            <family val="2"/>
          </rPr>
          <t xml:space="preserve">
Less-2,000/-</t>
        </r>
      </text>
    </comment>
    <comment ref="K77" authorId="0">
      <text>
        <r>
          <rPr>
            <b/>
            <sz val="9"/>
            <color indexed="81"/>
            <rFont val="Tahoma"/>
            <family val="2"/>
          </rPr>
          <t>Windows User:</t>
        </r>
        <r>
          <rPr>
            <sz val="9"/>
            <color indexed="81"/>
            <rFont val="Tahoma"/>
            <family val="2"/>
          </rPr>
          <t xml:space="preserve">
10/09/2020
9,000/-</t>
        </r>
      </text>
    </comment>
    <comment ref="M77" authorId="0">
      <text>
        <r>
          <rPr>
            <b/>
            <sz val="9"/>
            <color indexed="81"/>
            <rFont val="Tahoma"/>
            <family val="2"/>
          </rPr>
          <t>Windows User:</t>
        </r>
        <r>
          <rPr>
            <sz val="9"/>
            <color indexed="81"/>
            <rFont val="Tahoma"/>
            <family val="2"/>
          </rPr>
          <t xml:space="preserve">
10/09/2020
9,000/-</t>
        </r>
      </text>
    </comment>
    <comment ref="O77" authorId="0">
      <text>
        <r>
          <rPr>
            <b/>
            <sz val="9"/>
            <color indexed="81"/>
            <rFont val="Tahoma"/>
            <family val="2"/>
          </rPr>
          <t>Windows User:</t>
        </r>
        <r>
          <rPr>
            <sz val="9"/>
            <color indexed="81"/>
            <rFont val="Tahoma"/>
            <family val="2"/>
          </rPr>
          <t xml:space="preserve">
10/09/2020
9,000/-</t>
        </r>
      </text>
    </comment>
    <comment ref="Q77" authorId="0">
      <text>
        <r>
          <rPr>
            <b/>
            <sz val="9"/>
            <color indexed="81"/>
            <rFont val="Tahoma"/>
            <family val="2"/>
          </rPr>
          <t>Windows User:</t>
        </r>
        <r>
          <rPr>
            <sz val="9"/>
            <color indexed="81"/>
            <rFont val="Tahoma"/>
            <family val="2"/>
          </rPr>
          <t xml:space="preserve">
13/09/2020
9,000/-
26/01/21
2598
O/fee=6500
Nov to Janu/21
Paid in Janu/21</t>
        </r>
      </text>
    </comment>
    <comment ref="W77" authorId="0">
      <text>
        <r>
          <rPr>
            <b/>
            <sz val="9"/>
            <color indexed="81"/>
            <rFont val="Tahoma"/>
            <family val="2"/>
          </rPr>
          <t>Windows User:</t>
        </r>
        <r>
          <rPr>
            <sz val="9"/>
            <color indexed="81"/>
            <rFont val="Tahoma"/>
            <family val="2"/>
          </rPr>
          <t xml:space="preserve">
10/10/2020
By bash
C=3220
H=1950
T=5170</t>
        </r>
      </text>
    </comment>
    <comment ref="Y77" authorId="0">
      <text>
        <r>
          <rPr>
            <b/>
            <sz val="9"/>
            <color indexed="81"/>
            <rFont val="Tahoma"/>
            <family val="2"/>
          </rPr>
          <t>Windows User:</t>
        </r>
        <r>
          <rPr>
            <sz val="9"/>
            <color indexed="81"/>
            <rFont val="Tahoma"/>
            <family val="2"/>
          </rPr>
          <t xml:space="preserve">
26/01/21
2598
O/fee=6500
Nov to Janu/21
Paid in Janu/21</t>
        </r>
      </text>
    </comment>
    <comment ref="AA77" authorId="0">
      <text>
        <r>
          <rPr>
            <b/>
            <sz val="9"/>
            <color indexed="81"/>
            <rFont val="Tahoma"/>
            <family val="2"/>
          </rPr>
          <t>Windows User:</t>
        </r>
        <r>
          <rPr>
            <sz val="9"/>
            <color indexed="81"/>
            <rFont val="Tahoma"/>
            <family val="2"/>
          </rPr>
          <t xml:space="preserve">
26/01/21
2598
O/fee=6500
Nov to Janu/21
Paid in Janu/21</t>
        </r>
      </text>
    </comment>
    <comment ref="AC77" authorId="0">
      <text>
        <r>
          <rPr>
            <b/>
            <sz val="9"/>
            <color indexed="81"/>
            <rFont val="Tahoma"/>
            <family val="2"/>
          </rPr>
          <t>Windows User:</t>
        </r>
        <r>
          <rPr>
            <sz val="9"/>
            <color indexed="81"/>
            <rFont val="Tahoma"/>
            <family val="2"/>
          </rPr>
          <t xml:space="preserve">
26/01/21
2598
O/fee=6500
Nov to Janu/21
Paid in Janu/21</t>
        </r>
      </text>
    </comment>
    <comment ref="AE77" authorId="0">
      <text>
        <r>
          <rPr>
            <b/>
            <sz val="9"/>
            <color indexed="81"/>
            <rFont val="Tahoma"/>
            <family val="2"/>
          </rPr>
          <t>Windows User:</t>
        </r>
        <r>
          <rPr>
            <sz val="9"/>
            <color indexed="81"/>
            <rFont val="Tahoma"/>
            <family val="2"/>
          </rPr>
          <t xml:space="preserve">
11/02/21
2599</t>
        </r>
      </text>
    </comment>
    <comment ref="AM77" authorId="0">
      <text>
        <r>
          <rPr>
            <b/>
            <sz val="9"/>
            <color indexed="81"/>
            <rFont val="Tahoma"/>
            <family val="2"/>
          </rPr>
          <t>Windows User:</t>
        </r>
        <r>
          <rPr>
            <sz val="9"/>
            <color indexed="81"/>
            <rFont val="Tahoma"/>
            <family val="2"/>
          </rPr>
          <t xml:space="preserve">
02/06/21
2600
Up to june/21</t>
        </r>
      </text>
    </comment>
    <comment ref="G78" authorId="0">
      <text>
        <r>
          <rPr>
            <b/>
            <sz val="9"/>
            <color indexed="81"/>
            <rFont val="Tahoma"/>
            <family val="2"/>
          </rPr>
          <t>Windows User:</t>
        </r>
        <r>
          <rPr>
            <sz val="9"/>
            <color indexed="81"/>
            <rFont val="Tahoma"/>
            <family val="2"/>
          </rPr>
          <t xml:space="preserve">
Less-2,000/-</t>
        </r>
      </text>
    </comment>
    <comment ref="K78" authorId="0">
      <text>
        <r>
          <rPr>
            <b/>
            <sz val="9"/>
            <color indexed="81"/>
            <rFont val="Tahoma"/>
            <family val="2"/>
          </rPr>
          <t>Windows User:</t>
        </r>
        <r>
          <rPr>
            <sz val="9"/>
            <color indexed="81"/>
            <rFont val="Tahoma"/>
            <family val="2"/>
          </rPr>
          <t xml:space="preserve">
10/09/2020
15,500/-</t>
        </r>
      </text>
    </comment>
    <comment ref="M78" authorId="0">
      <text>
        <r>
          <rPr>
            <b/>
            <sz val="9"/>
            <color indexed="81"/>
            <rFont val="Tahoma"/>
            <family val="2"/>
          </rPr>
          <t>Windows User:</t>
        </r>
        <r>
          <rPr>
            <sz val="9"/>
            <color indexed="81"/>
            <rFont val="Tahoma"/>
            <family val="2"/>
          </rPr>
          <t xml:space="preserve">
10/09/2020
15,500/-</t>
        </r>
      </text>
    </comment>
    <comment ref="O78" authorId="0">
      <text>
        <r>
          <rPr>
            <b/>
            <sz val="9"/>
            <color indexed="81"/>
            <rFont val="Tahoma"/>
            <family val="2"/>
          </rPr>
          <t>Windows User:</t>
        </r>
        <r>
          <rPr>
            <sz val="9"/>
            <color indexed="81"/>
            <rFont val="Tahoma"/>
            <family val="2"/>
          </rPr>
          <t xml:space="preserve">
10/09/2020
15,500/-</t>
        </r>
      </text>
    </comment>
    <comment ref="Q78" authorId="0">
      <text>
        <r>
          <rPr>
            <b/>
            <sz val="9"/>
            <color indexed="81"/>
            <rFont val="Tahoma"/>
            <family val="2"/>
          </rPr>
          <t>Windows User:</t>
        </r>
        <r>
          <rPr>
            <sz val="9"/>
            <color indexed="81"/>
            <rFont val="Tahoma"/>
            <family val="2"/>
          </rPr>
          <t xml:space="preserve">
10/09/2020
15,500/-</t>
        </r>
      </text>
    </comment>
    <comment ref="W78" authorId="0">
      <text>
        <r>
          <rPr>
            <b/>
            <sz val="9"/>
            <color indexed="81"/>
            <rFont val="Tahoma"/>
            <family val="2"/>
          </rPr>
          <t>Windows User:</t>
        </r>
        <r>
          <rPr>
            <sz val="9"/>
            <color indexed="81"/>
            <rFont val="Tahoma"/>
            <family val="2"/>
          </rPr>
          <t xml:space="preserve">
08/10/20
2623
</t>
        </r>
      </text>
    </comment>
    <comment ref="Y78" authorId="0">
      <text>
        <r>
          <rPr>
            <b/>
            <sz val="9"/>
            <color indexed="81"/>
            <rFont val="Tahoma"/>
            <family val="2"/>
          </rPr>
          <t>Windows User:</t>
        </r>
        <r>
          <rPr>
            <sz val="9"/>
            <color indexed="81"/>
            <rFont val="Tahoma"/>
            <family val="2"/>
          </rPr>
          <t xml:space="preserve">
09/11/2020
2624
</t>
        </r>
      </text>
    </comment>
    <comment ref="AA78" authorId="0">
      <text>
        <r>
          <rPr>
            <b/>
            <sz val="9"/>
            <color indexed="81"/>
            <rFont val="Tahoma"/>
            <family val="2"/>
          </rPr>
          <t>Windows User:</t>
        </r>
        <r>
          <rPr>
            <sz val="9"/>
            <color indexed="81"/>
            <rFont val="Tahoma"/>
            <family val="2"/>
          </rPr>
          <t xml:space="preserve">
06/12/2020
2625</t>
        </r>
      </text>
    </comment>
    <comment ref="AC78" authorId="0">
      <text>
        <r>
          <rPr>
            <b/>
            <sz val="9"/>
            <color indexed="81"/>
            <rFont val="Tahoma"/>
            <family val="2"/>
          </rPr>
          <t>Windows User:</t>
        </r>
        <r>
          <rPr>
            <sz val="9"/>
            <color indexed="81"/>
            <rFont val="Tahoma"/>
            <family val="2"/>
          </rPr>
          <t xml:space="preserve">
06/01/2021
2626</t>
        </r>
      </text>
    </comment>
    <comment ref="AE78" authorId="0">
      <text>
        <r>
          <rPr>
            <b/>
            <sz val="9"/>
            <color indexed="81"/>
            <rFont val="Tahoma"/>
            <family val="2"/>
          </rPr>
          <t>Windows User:</t>
        </r>
        <r>
          <rPr>
            <sz val="9"/>
            <color indexed="81"/>
            <rFont val="Tahoma"/>
            <family val="2"/>
          </rPr>
          <t xml:space="preserve">
09/02/21
2627</t>
        </r>
      </text>
    </comment>
    <comment ref="AG78" authorId="0">
      <text>
        <r>
          <rPr>
            <b/>
            <sz val="9"/>
            <color indexed="81"/>
            <rFont val="Tahoma"/>
            <family val="2"/>
          </rPr>
          <t>Windows User:</t>
        </r>
        <r>
          <rPr>
            <sz val="9"/>
            <color indexed="81"/>
            <rFont val="Tahoma"/>
            <family val="2"/>
          </rPr>
          <t xml:space="preserve">
07/03/21
2628</t>
        </r>
      </text>
    </comment>
    <comment ref="AI78" authorId="0">
      <text>
        <r>
          <rPr>
            <b/>
            <sz val="9"/>
            <color indexed="81"/>
            <rFont val="Tahoma"/>
            <family val="2"/>
          </rPr>
          <t>Windows User:</t>
        </r>
        <r>
          <rPr>
            <sz val="9"/>
            <color indexed="81"/>
            <rFont val="Tahoma"/>
            <family val="2"/>
          </rPr>
          <t xml:space="preserve">
06/04/2021
2629
</t>
        </r>
      </text>
    </comment>
    <comment ref="AK78" authorId="0">
      <text>
        <r>
          <rPr>
            <b/>
            <sz val="9"/>
            <color indexed="81"/>
            <rFont val="Tahoma"/>
            <family val="2"/>
          </rPr>
          <t>Windows User:</t>
        </r>
        <r>
          <rPr>
            <sz val="9"/>
            <color indexed="81"/>
            <rFont val="Tahoma"/>
            <family val="2"/>
          </rPr>
          <t xml:space="preserve">
05/05/21
2630</t>
        </r>
      </text>
    </comment>
    <comment ref="AM78" authorId="0">
      <text>
        <r>
          <rPr>
            <b/>
            <sz val="9"/>
            <color indexed="81"/>
            <rFont val="Tahoma"/>
            <family val="2"/>
          </rPr>
          <t>Windows User:</t>
        </r>
        <r>
          <rPr>
            <sz val="9"/>
            <color indexed="81"/>
            <rFont val="Tahoma"/>
            <family val="2"/>
          </rPr>
          <t xml:space="preserve">
06/06/21
2631
June/21</t>
        </r>
      </text>
    </comment>
    <comment ref="K79" authorId="0">
      <text>
        <r>
          <rPr>
            <b/>
            <sz val="9"/>
            <color indexed="81"/>
            <rFont val="Tahoma"/>
            <family val="2"/>
          </rPr>
          <t>Windows User:</t>
        </r>
        <r>
          <rPr>
            <sz val="9"/>
            <color indexed="81"/>
            <rFont val="Tahoma"/>
            <family val="2"/>
          </rPr>
          <t xml:space="preserve">
10/09/2020
9,000/-</t>
        </r>
      </text>
    </comment>
    <comment ref="M79" authorId="0">
      <text>
        <r>
          <rPr>
            <b/>
            <sz val="9"/>
            <color indexed="81"/>
            <rFont val="Tahoma"/>
            <family val="2"/>
          </rPr>
          <t>Windows User:</t>
        </r>
        <r>
          <rPr>
            <sz val="9"/>
            <color indexed="81"/>
            <rFont val="Tahoma"/>
            <family val="2"/>
          </rPr>
          <t xml:space="preserve">
10/09/2020
9,000/-</t>
        </r>
      </text>
    </comment>
    <comment ref="O79" authorId="0">
      <text>
        <r>
          <rPr>
            <b/>
            <sz val="9"/>
            <color indexed="81"/>
            <rFont val="Tahoma"/>
            <family val="2"/>
          </rPr>
          <t>Windows User:</t>
        </r>
        <r>
          <rPr>
            <sz val="9"/>
            <color indexed="81"/>
            <rFont val="Tahoma"/>
            <family val="2"/>
          </rPr>
          <t xml:space="preserve">
10/09/2020
9,000/-</t>
        </r>
      </text>
    </comment>
    <comment ref="Q79" authorId="0">
      <text>
        <r>
          <rPr>
            <b/>
            <sz val="9"/>
            <color indexed="81"/>
            <rFont val="Tahoma"/>
            <family val="2"/>
          </rPr>
          <t>Windows User:</t>
        </r>
        <r>
          <rPr>
            <sz val="9"/>
            <color indexed="81"/>
            <rFont val="Tahoma"/>
            <family val="2"/>
          </rPr>
          <t xml:space="preserve">
10/09/2020
9,000/-</t>
        </r>
      </text>
    </comment>
    <comment ref="W79" authorId="0">
      <text>
        <r>
          <rPr>
            <b/>
            <sz val="9"/>
            <color indexed="81"/>
            <rFont val="Tahoma"/>
            <family val="2"/>
          </rPr>
          <t>Windows User:</t>
        </r>
        <r>
          <rPr>
            <sz val="9"/>
            <color indexed="81"/>
            <rFont val="Tahoma"/>
            <family val="2"/>
          </rPr>
          <t xml:space="preserve">
30/01/21
Oct=4620
Nov-4620
Dec=3280 Due=1360
Paid in Janu/21</t>
        </r>
      </text>
    </comment>
    <comment ref="Y79" authorId="0">
      <text>
        <r>
          <rPr>
            <b/>
            <sz val="9"/>
            <color indexed="81"/>
            <rFont val="Tahoma"/>
            <family val="2"/>
          </rPr>
          <t>Windows User:</t>
        </r>
        <r>
          <rPr>
            <sz val="9"/>
            <color indexed="81"/>
            <rFont val="Tahoma"/>
            <family val="2"/>
          </rPr>
          <t xml:space="preserve">
30/01/21
Oct=4620
Nov-4620
Dec=3280 Due=1360
Paid in Janu/21</t>
        </r>
      </text>
    </comment>
    <comment ref="AA79" authorId="0">
      <text>
        <r>
          <rPr>
            <b/>
            <sz val="9"/>
            <color indexed="81"/>
            <rFont val="Tahoma"/>
            <family val="2"/>
          </rPr>
          <t>Windows User:</t>
        </r>
        <r>
          <rPr>
            <sz val="9"/>
            <color indexed="81"/>
            <rFont val="Tahoma"/>
            <family val="2"/>
          </rPr>
          <t xml:space="preserve">
30/01/21
Oct=4620
Nov-4620
Dec=3280 Due=1360
Paid in Janu/21</t>
        </r>
      </text>
    </comment>
    <comment ref="AC79" authorId="0">
      <text>
        <r>
          <rPr>
            <b/>
            <sz val="9"/>
            <color indexed="81"/>
            <rFont val="Tahoma"/>
            <family val="2"/>
          </rPr>
          <t>Windows User:</t>
        </r>
        <r>
          <rPr>
            <sz val="9"/>
            <color indexed="81"/>
            <rFont val="Tahoma"/>
            <family val="2"/>
          </rPr>
          <t xml:space="preserve">
30/01/21
2647
Oct=4620
Nov-4620
Dec=3280 Due=1360
Paid in Janu/21</t>
        </r>
      </text>
    </comment>
    <comment ref="AM79" authorId="0">
      <text>
        <r>
          <rPr>
            <b/>
            <sz val="9"/>
            <color indexed="81"/>
            <rFont val="Tahoma"/>
            <family val="2"/>
          </rPr>
          <t>Windows User:</t>
        </r>
        <r>
          <rPr>
            <sz val="9"/>
            <color indexed="81"/>
            <rFont val="Tahoma"/>
            <family val="2"/>
          </rPr>
          <t xml:space="preserve">
07/06/21
2648
Fec/20</t>
        </r>
      </text>
    </comment>
    <comment ref="K80" authorId="0">
      <text>
        <r>
          <rPr>
            <b/>
            <sz val="9"/>
            <color indexed="81"/>
            <rFont val="Tahoma"/>
            <family val="2"/>
          </rPr>
          <t>Windows User:</t>
        </r>
        <r>
          <rPr>
            <sz val="9"/>
            <color indexed="81"/>
            <rFont val="Tahoma"/>
            <family val="2"/>
          </rPr>
          <t xml:space="preserve">
10/09/2020
9,000/-</t>
        </r>
      </text>
    </comment>
    <comment ref="M80" authorId="0">
      <text>
        <r>
          <rPr>
            <b/>
            <sz val="9"/>
            <color indexed="81"/>
            <rFont val="Tahoma"/>
            <family val="2"/>
          </rPr>
          <t>Windows User:</t>
        </r>
        <r>
          <rPr>
            <sz val="9"/>
            <color indexed="81"/>
            <rFont val="Tahoma"/>
            <family val="2"/>
          </rPr>
          <t xml:space="preserve">
10/09/2020
9,000/-</t>
        </r>
      </text>
    </comment>
    <comment ref="O80" authorId="0">
      <text>
        <r>
          <rPr>
            <b/>
            <sz val="9"/>
            <color indexed="81"/>
            <rFont val="Tahoma"/>
            <family val="2"/>
          </rPr>
          <t>Windows User:</t>
        </r>
        <r>
          <rPr>
            <sz val="9"/>
            <color indexed="81"/>
            <rFont val="Tahoma"/>
            <family val="2"/>
          </rPr>
          <t xml:space="preserve">
10/09/2020
9,000/-</t>
        </r>
      </text>
    </comment>
    <comment ref="Q80" authorId="0">
      <text>
        <r>
          <rPr>
            <b/>
            <sz val="9"/>
            <color indexed="81"/>
            <rFont val="Tahoma"/>
            <family val="2"/>
          </rPr>
          <t>Windows User:</t>
        </r>
        <r>
          <rPr>
            <sz val="9"/>
            <color indexed="81"/>
            <rFont val="Tahoma"/>
            <family val="2"/>
          </rPr>
          <t xml:space="preserve">
10/09/2020
9,000/-</t>
        </r>
      </text>
    </comment>
    <comment ref="W80" authorId="0">
      <text>
        <r>
          <rPr>
            <b/>
            <sz val="9"/>
            <color indexed="81"/>
            <rFont val="Tahoma"/>
            <family val="2"/>
          </rPr>
          <t>Windows User:</t>
        </r>
        <r>
          <rPr>
            <sz val="9"/>
            <color indexed="81"/>
            <rFont val="Tahoma"/>
            <family val="2"/>
          </rPr>
          <t xml:space="preserve">
30/01/21
2671
Oct=4620
Nov-4620
Dec=3280 Due=1360
Paid in Janu/21</t>
        </r>
      </text>
    </comment>
    <comment ref="Y80" authorId="0">
      <text>
        <r>
          <rPr>
            <b/>
            <sz val="9"/>
            <color indexed="81"/>
            <rFont val="Tahoma"/>
            <family val="2"/>
          </rPr>
          <t>Windows User:</t>
        </r>
        <r>
          <rPr>
            <sz val="9"/>
            <color indexed="81"/>
            <rFont val="Tahoma"/>
            <family val="2"/>
          </rPr>
          <t xml:space="preserve">
30/01/21
2671
Oct=4620
Nov-4620
Dec=3280 Due=1360
Paid in Janu/21</t>
        </r>
      </text>
    </comment>
    <comment ref="AA80" authorId="0">
      <text>
        <r>
          <rPr>
            <b/>
            <sz val="9"/>
            <color indexed="81"/>
            <rFont val="Tahoma"/>
            <family val="2"/>
          </rPr>
          <t>Windows User:</t>
        </r>
        <r>
          <rPr>
            <sz val="9"/>
            <color indexed="81"/>
            <rFont val="Tahoma"/>
            <family val="2"/>
          </rPr>
          <t xml:space="preserve">
30/01/21
2671
Oct=4620
Nov-4620
Dec=3280 Due=1360
Paid in Janu/21</t>
        </r>
      </text>
    </comment>
    <comment ref="AC80" authorId="0">
      <text>
        <r>
          <rPr>
            <b/>
            <sz val="9"/>
            <color indexed="81"/>
            <rFont val="Tahoma"/>
            <family val="2"/>
          </rPr>
          <t>Windows User:</t>
        </r>
        <r>
          <rPr>
            <sz val="9"/>
            <color indexed="81"/>
            <rFont val="Tahoma"/>
            <family val="2"/>
          </rPr>
          <t xml:space="preserve">
30/01/21
2671
Oct=4620
Nov-4620
Dec=3280 Due=1360
Paid in Janu/21</t>
        </r>
      </text>
    </comment>
    <comment ref="AM80" authorId="0">
      <text>
        <r>
          <rPr>
            <b/>
            <sz val="9"/>
            <color indexed="81"/>
            <rFont val="Tahoma"/>
            <family val="2"/>
          </rPr>
          <t>Windows User:</t>
        </r>
        <r>
          <rPr>
            <sz val="9"/>
            <color indexed="81"/>
            <rFont val="Tahoma"/>
            <family val="2"/>
          </rPr>
          <t xml:space="preserve">
07/06/21
2672
Dec/20 1360
O/fee=6500
T=7860</t>
        </r>
      </text>
    </comment>
    <comment ref="G81" authorId="0">
      <text>
        <r>
          <rPr>
            <b/>
            <sz val="9"/>
            <color indexed="81"/>
            <rFont val="Tahoma"/>
            <family val="2"/>
          </rPr>
          <t>Windows User:</t>
        </r>
        <r>
          <rPr>
            <sz val="9"/>
            <color indexed="81"/>
            <rFont val="Tahoma"/>
            <family val="2"/>
          </rPr>
          <t xml:space="preserve">
Less-2,000/-</t>
        </r>
      </text>
    </comment>
    <comment ref="K81" authorId="0">
      <text>
        <r>
          <rPr>
            <b/>
            <sz val="9"/>
            <color indexed="81"/>
            <rFont val="Tahoma"/>
            <family val="2"/>
          </rPr>
          <t>Windows User:</t>
        </r>
        <r>
          <rPr>
            <sz val="9"/>
            <color indexed="81"/>
            <rFont val="Tahoma"/>
            <family val="2"/>
          </rPr>
          <t xml:space="preserve">
10/09/2020
9,000/-</t>
        </r>
      </text>
    </comment>
    <comment ref="M81" authorId="0">
      <text>
        <r>
          <rPr>
            <b/>
            <sz val="9"/>
            <color indexed="81"/>
            <rFont val="Tahoma"/>
            <family val="2"/>
          </rPr>
          <t>Windows User:</t>
        </r>
        <r>
          <rPr>
            <sz val="9"/>
            <color indexed="81"/>
            <rFont val="Tahoma"/>
            <family val="2"/>
          </rPr>
          <t xml:space="preserve">
10/09/2020
9,000/-</t>
        </r>
      </text>
    </comment>
    <comment ref="O81" authorId="0">
      <text>
        <r>
          <rPr>
            <b/>
            <sz val="9"/>
            <color indexed="81"/>
            <rFont val="Tahoma"/>
            <family val="2"/>
          </rPr>
          <t>Windows User:</t>
        </r>
        <r>
          <rPr>
            <sz val="9"/>
            <color indexed="81"/>
            <rFont val="Tahoma"/>
            <family val="2"/>
          </rPr>
          <t xml:space="preserve">
10/09/2020
9,000/-</t>
        </r>
      </text>
    </comment>
    <comment ref="Q81" authorId="0">
      <text>
        <r>
          <rPr>
            <b/>
            <sz val="9"/>
            <color indexed="81"/>
            <rFont val="Tahoma"/>
            <family val="2"/>
          </rPr>
          <t>Windows User:</t>
        </r>
        <r>
          <rPr>
            <sz val="9"/>
            <color indexed="81"/>
            <rFont val="Tahoma"/>
            <family val="2"/>
          </rPr>
          <t xml:space="preserve">
10/09/2020
9,000/-
26/01/21
11546
O/fee=6500
Oct to Janbu/21
Paid in Janu/21</t>
        </r>
      </text>
    </comment>
    <comment ref="W81" authorId="0">
      <text>
        <r>
          <rPr>
            <b/>
            <sz val="9"/>
            <color indexed="81"/>
            <rFont val="Tahoma"/>
            <family val="2"/>
          </rPr>
          <t>Windows User:</t>
        </r>
        <r>
          <rPr>
            <sz val="9"/>
            <color indexed="81"/>
            <rFont val="Tahoma"/>
            <family val="2"/>
          </rPr>
          <t xml:space="preserve">
26/01/21
11546
O/fee=6500
Oct to Janbu/21
Paid in Janu/21</t>
        </r>
      </text>
    </comment>
    <comment ref="Y81" authorId="0">
      <text>
        <r>
          <rPr>
            <b/>
            <sz val="9"/>
            <color indexed="81"/>
            <rFont val="Tahoma"/>
            <family val="2"/>
          </rPr>
          <t>Windows User:</t>
        </r>
        <r>
          <rPr>
            <sz val="9"/>
            <color indexed="81"/>
            <rFont val="Tahoma"/>
            <family val="2"/>
          </rPr>
          <t xml:space="preserve">
26/01/21
11546
O/fee=6500
Oct to Janbu/21
Paid in Janu/21</t>
        </r>
      </text>
    </comment>
    <comment ref="AA81" authorId="0">
      <text>
        <r>
          <rPr>
            <b/>
            <sz val="9"/>
            <color indexed="81"/>
            <rFont val="Tahoma"/>
            <family val="2"/>
          </rPr>
          <t>Windows User:</t>
        </r>
        <r>
          <rPr>
            <sz val="9"/>
            <color indexed="81"/>
            <rFont val="Tahoma"/>
            <family val="2"/>
          </rPr>
          <t xml:space="preserve">
26/01/21
11546
O/fee=6500
Oct to Janbu/21
Paid in Janu/21</t>
        </r>
      </text>
    </comment>
    <comment ref="AC81" authorId="0">
      <text>
        <r>
          <rPr>
            <b/>
            <sz val="9"/>
            <color indexed="81"/>
            <rFont val="Tahoma"/>
            <family val="2"/>
          </rPr>
          <t>Windows User:</t>
        </r>
        <r>
          <rPr>
            <sz val="9"/>
            <color indexed="81"/>
            <rFont val="Tahoma"/>
            <family val="2"/>
          </rPr>
          <t xml:space="preserve">
26/01/21
11546
O/fee=6500
Oct to Janbu/21
Paid in Janu/21</t>
        </r>
      </text>
    </comment>
    <comment ref="AM81" authorId="0">
      <text>
        <r>
          <rPr>
            <b/>
            <sz val="9"/>
            <color indexed="81"/>
            <rFont val="Tahoma"/>
            <family val="2"/>
          </rPr>
          <t>Windows User:</t>
        </r>
        <r>
          <rPr>
            <sz val="9"/>
            <color indexed="81"/>
            <rFont val="Tahoma"/>
            <family val="2"/>
          </rPr>
          <t xml:space="preserve">
06/06/21
11547
Up to March/21</t>
        </r>
      </text>
    </comment>
    <comment ref="G82" authorId="0">
      <text>
        <r>
          <rPr>
            <b/>
            <sz val="9"/>
            <color indexed="81"/>
            <rFont val="Tahoma"/>
            <family val="2"/>
          </rPr>
          <t>Windows User:</t>
        </r>
        <r>
          <rPr>
            <sz val="9"/>
            <color indexed="81"/>
            <rFont val="Tahoma"/>
            <family val="2"/>
          </rPr>
          <t xml:space="preserve">
Less-3,300/-</t>
        </r>
      </text>
    </comment>
    <comment ref="K82" authorId="0">
      <text>
        <r>
          <rPr>
            <b/>
            <sz val="9"/>
            <color indexed="81"/>
            <rFont val="Tahoma"/>
            <family val="2"/>
          </rPr>
          <t>Windows User:</t>
        </r>
        <r>
          <rPr>
            <sz val="9"/>
            <color indexed="81"/>
            <rFont val="Tahoma"/>
            <family val="2"/>
          </rPr>
          <t xml:space="preserve">
10/09/2020
9,000/-</t>
        </r>
      </text>
    </comment>
    <comment ref="M82" authorId="0">
      <text>
        <r>
          <rPr>
            <b/>
            <sz val="9"/>
            <color indexed="81"/>
            <rFont val="Tahoma"/>
            <family val="2"/>
          </rPr>
          <t>Windows User:</t>
        </r>
        <r>
          <rPr>
            <sz val="9"/>
            <color indexed="81"/>
            <rFont val="Tahoma"/>
            <family val="2"/>
          </rPr>
          <t xml:space="preserve">
10/09/2020
9,000/-</t>
        </r>
      </text>
    </comment>
    <comment ref="O82" authorId="0">
      <text>
        <r>
          <rPr>
            <b/>
            <sz val="9"/>
            <color indexed="81"/>
            <rFont val="Tahoma"/>
            <family val="2"/>
          </rPr>
          <t>Windows User:</t>
        </r>
        <r>
          <rPr>
            <sz val="9"/>
            <color indexed="81"/>
            <rFont val="Tahoma"/>
            <family val="2"/>
          </rPr>
          <t xml:space="preserve">
10/09/2020
9,000/-</t>
        </r>
      </text>
    </comment>
    <comment ref="Q82" authorId="0">
      <text>
        <r>
          <rPr>
            <b/>
            <sz val="9"/>
            <color indexed="81"/>
            <rFont val="Tahoma"/>
            <family val="2"/>
          </rPr>
          <t>Windows User:</t>
        </r>
        <r>
          <rPr>
            <sz val="9"/>
            <color indexed="81"/>
            <rFont val="Tahoma"/>
            <family val="2"/>
          </rPr>
          <t xml:space="preserve">
10/09/2020
9,000/-
30/01/21
11619
O/fee=6500
Paid in Janu/21</t>
        </r>
      </text>
    </comment>
    <comment ref="W82" authorId="0">
      <text>
        <r>
          <rPr>
            <b/>
            <sz val="9"/>
            <color indexed="81"/>
            <rFont val="Tahoma"/>
            <family val="2"/>
          </rPr>
          <t>Windows User:</t>
        </r>
        <r>
          <rPr>
            <sz val="9"/>
            <color indexed="81"/>
            <rFont val="Tahoma"/>
            <family val="2"/>
          </rPr>
          <t xml:space="preserve">
10/01/2021
11618
Oct/20 to Janu/21
Paid in Janu/21</t>
        </r>
      </text>
    </comment>
    <comment ref="Y82" authorId="0">
      <text>
        <r>
          <rPr>
            <b/>
            <sz val="9"/>
            <color indexed="81"/>
            <rFont val="Tahoma"/>
            <family val="2"/>
          </rPr>
          <t>Windows User:</t>
        </r>
        <r>
          <rPr>
            <sz val="9"/>
            <color indexed="81"/>
            <rFont val="Tahoma"/>
            <family val="2"/>
          </rPr>
          <t xml:space="preserve">
10/01/2021
11618
Oct/20 to Janu/21
Paid in Janu/21</t>
        </r>
      </text>
    </comment>
    <comment ref="AA82" authorId="0">
      <text>
        <r>
          <rPr>
            <b/>
            <sz val="9"/>
            <color indexed="81"/>
            <rFont val="Tahoma"/>
            <family val="2"/>
          </rPr>
          <t>Windows User:</t>
        </r>
        <r>
          <rPr>
            <sz val="9"/>
            <color indexed="81"/>
            <rFont val="Tahoma"/>
            <family val="2"/>
          </rPr>
          <t xml:space="preserve">
10/01/2021
11618
Oct/20 to Janu/21
Paid in Janu/21</t>
        </r>
      </text>
    </comment>
    <comment ref="AC82" authorId="0">
      <text>
        <r>
          <rPr>
            <b/>
            <sz val="9"/>
            <color indexed="81"/>
            <rFont val="Tahoma"/>
            <family val="2"/>
          </rPr>
          <t>Windows User:</t>
        </r>
        <r>
          <rPr>
            <sz val="9"/>
            <color indexed="81"/>
            <rFont val="Tahoma"/>
            <family val="2"/>
          </rPr>
          <t xml:space="preserve">
10/01/2021
11618
Oct/20 to Janu/21
Paid in Janu/21
30/01/21
11619
O/fee=6500
Paid in Janu/21</t>
        </r>
      </text>
    </comment>
    <comment ref="AM82" authorId="0">
      <text>
        <r>
          <rPr>
            <b/>
            <sz val="9"/>
            <color indexed="81"/>
            <rFont val="Tahoma"/>
            <family val="2"/>
          </rPr>
          <t>Windows User:</t>
        </r>
        <r>
          <rPr>
            <sz val="9"/>
            <color indexed="81"/>
            <rFont val="Tahoma"/>
            <family val="2"/>
          </rPr>
          <t xml:space="preserve">
13/06/21
11620
Feb/21</t>
        </r>
      </text>
    </comment>
    <comment ref="G83" authorId="0">
      <text>
        <r>
          <rPr>
            <b/>
            <sz val="9"/>
            <color indexed="81"/>
            <rFont val="Tahoma"/>
            <family val="2"/>
          </rPr>
          <t>Windows User:</t>
        </r>
        <r>
          <rPr>
            <sz val="9"/>
            <color indexed="81"/>
            <rFont val="Tahoma"/>
            <family val="2"/>
          </rPr>
          <t xml:space="preserve">
Less-3,300/-</t>
        </r>
      </text>
    </comment>
    <comment ref="K83" authorId="0">
      <text>
        <r>
          <rPr>
            <b/>
            <sz val="9"/>
            <color indexed="81"/>
            <rFont val="Tahoma"/>
            <family val="2"/>
          </rPr>
          <t>Windows User:</t>
        </r>
        <r>
          <rPr>
            <sz val="9"/>
            <color indexed="81"/>
            <rFont val="Tahoma"/>
            <family val="2"/>
          </rPr>
          <t xml:space="preserve">
10/09/2020
9,000/-</t>
        </r>
      </text>
    </comment>
    <comment ref="M83" authorId="0">
      <text>
        <r>
          <rPr>
            <b/>
            <sz val="9"/>
            <color indexed="81"/>
            <rFont val="Tahoma"/>
            <family val="2"/>
          </rPr>
          <t>Windows User:</t>
        </r>
        <r>
          <rPr>
            <sz val="9"/>
            <color indexed="81"/>
            <rFont val="Tahoma"/>
            <family val="2"/>
          </rPr>
          <t xml:space="preserve">
10/09/2020
9,000/-</t>
        </r>
      </text>
    </comment>
    <comment ref="O83" authorId="0">
      <text>
        <r>
          <rPr>
            <b/>
            <sz val="9"/>
            <color indexed="81"/>
            <rFont val="Tahoma"/>
            <family val="2"/>
          </rPr>
          <t>Windows User:</t>
        </r>
        <r>
          <rPr>
            <sz val="9"/>
            <color indexed="81"/>
            <rFont val="Tahoma"/>
            <family val="2"/>
          </rPr>
          <t xml:space="preserve">
10/09/2020
9,000/-</t>
        </r>
      </text>
    </comment>
    <comment ref="Q83" authorId="0">
      <text>
        <r>
          <rPr>
            <b/>
            <sz val="9"/>
            <color indexed="81"/>
            <rFont val="Tahoma"/>
            <family val="2"/>
          </rPr>
          <t>Windows User:</t>
        </r>
        <r>
          <rPr>
            <sz val="9"/>
            <color indexed="81"/>
            <rFont val="Tahoma"/>
            <family val="2"/>
          </rPr>
          <t xml:space="preserve">
10/09/2020
9,000/-
28/01/21
11644
O/fee=6500
Dec + Janu/20
Paid  in Janu/21</t>
        </r>
      </text>
    </comment>
    <comment ref="W83" authorId="0">
      <text>
        <r>
          <rPr>
            <b/>
            <sz val="9"/>
            <color indexed="81"/>
            <rFont val="Tahoma"/>
            <family val="2"/>
          </rPr>
          <t>Windows User:</t>
        </r>
        <r>
          <rPr>
            <sz val="9"/>
            <color indexed="81"/>
            <rFont val="Tahoma"/>
            <family val="2"/>
          </rPr>
          <t xml:space="preserve">
13/10/20
11642</t>
        </r>
      </text>
    </comment>
    <comment ref="Y83" authorId="0">
      <text>
        <r>
          <rPr>
            <b/>
            <sz val="9"/>
            <color indexed="81"/>
            <rFont val="Tahoma"/>
            <family val="2"/>
          </rPr>
          <t>Windows User:</t>
        </r>
        <r>
          <rPr>
            <sz val="9"/>
            <color indexed="81"/>
            <rFont val="Tahoma"/>
            <family val="2"/>
          </rPr>
          <t xml:space="preserve">
12/11/2020
11643
</t>
        </r>
      </text>
    </comment>
    <comment ref="AA83" authorId="0">
      <text>
        <r>
          <rPr>
            <b/>
            <sz val="9"/>
            <color indexed="81"/>
            <rFont val="Tahoma"/>
            <family val="2"/>
          </rPr>
          <t>Windows User:</t>
        </r>
        <r>
          <rPr>
            <sz val="9"/>
            <color indexed="81"/>
            <rFont val="Tahoma"/>
            <family val="2"/>
          </rPr>
          <t xml:space="preserve">
28/01/21
11644
O/fee=6500
Dec + Janu/20
Paid  in Janu/21</t>
        </r>
      </text>
    </comment>
    <comment ref="AC83" authorId="0">
      <text>
        <r>
          <rPr>
            <b/>
            <sz val="9"/>
            <color indexed="81"/>
            <rFont val="Tahoma"/>
            <family val="2"/>
          </rPr>
          <t>Windows User:</t>
        </r>
        <r>
          <rPr>
            <sz val="9"/>
            <color indexed="81"/>
            <rFont val="Tahoma"/>
            <family val="2"/>
          </rPr>
          <t xml:space="preserve">
28/01/21
11644
O/fee=6500
Dec + Janu/20
Paid  in Janu/21</t>
        </r>
      </text>
    </comment>
    <comment ref="AM83" authorId="0">
      <text>
        <r>
          <rPr>
            <b/>
            <sz val="9"/>
            <color indexed="81"/>
            <rFont val="Tahoma"/>
            <family val="2"/>
          </rPr>
          <t>Windows User:</t>
        </r>
        <r>
          <rPr>
            <sz val="9"/>
            <color indexed="81"/>
            <rFont val="Tahoma"/>
            <family val="2"/>
          </rPr>
          <t xml:space="preserve">
07/06/21
11645
Feb + March/21</t>
        </r>
      </text>
    </comment>
    <comment ref="K84" authorId="0">
      <text>
        <r>
          <rPr>
            <b/>
            <sz val="9"/>
            <color indexed="81"/>
            <rFont val="Tahoma"/>
            <family val="2"/>
          </rPr>
          <t>Windows User:</t>
        </r>
        <r>
          <rPr>
            <sz val="9"/>
            <color indexed="81"/>
            <rFont val="Tahoma"/>
            <family val="2"/>
          </rPr>
          <t xml:space="preserve">
10/09/2020
9,000/-</t>
        </r>
      </text>
    </comment>
    <comment ref="M84" authorId="0">
      <text>
        <r>
          <rPr>
            <b/>
            <sz val="9"/>
            <color indexed="81"/>
            <rFont val="Tahoma"/>
            <family val="2"/>
          </rPr>
          <t>Windows User:</t>
        </r>
        <r>
          <rPr>
            <sz val="9"/>
            <color indexed="81"/>
            <rFont val="Tahoma"/>
            <family val="2"/>
          </rPr>
          <t xml:space="preserve">
10/09/2020
9,000/-</t>
        </r>
      </text>
    </comment>
    <comment ref="O84" authorId="0">
      <text>
        <r>
          <rPr>
            <b/>
            <sz val="9"/>
            <color indexed="81"/>
            <rFont val="Tahoma"/>
            <family val="2"/>
          </rPr>
          <t>Windows User:</t>
        </r>
        <r>
          <rPr>
            <sz val="9"/>
            <color indexed="81"/>
            <rFont val="Tahoma"/>
            <family val="2"/>
          </rPr>
          <t xml:space="preserve">
10/09/2020
9,000/-</t>
        </r>
      </text>
    </comment>
    <comment ref="Q84" authorId="0">
      <text>
        <r>
          <rPr>
            <b/>
            <sz val="9"/>
            <color indexed="81"/>
            <rFont val="Tahoma"/>
            <family val="2"/>
          </rPr>
          <t>Windows User:</t>
        </r>
        <r>
          <rPr>
            <sz val="9"/>
            <color indexed="81"/>
            <rFont val="Tahoma"/>
            <family val="2"/>
          </rPr>
          <t xml:space="preserve">
10/09/2020
9,000/-
30/01/21
11667
O/fee=6500
Oct=2500 Due=2120
Paid in Janu/21</t>
        </r>
      </text>
    </comment>
    <comment ref="AC84" authorId="0">
      <text>
        <r>
          <rPr>
            <b/>
            <sz val="9"/>
            <color indexed="81"/>
            <rFont val="Tahoma"/>
            <family val="2"/>
          </rPr>
          <t>Windows User:</t>
        </r>
        <r>
          <rPr>
            <sz val="9"/>
            <color indexed="81"/>
            <rFont val="Tahoma"/>
            <family val="2"/>
          </rPr>
          <t xml:space="preserve">
30/01/21
11667
O/fee=6500
Oct=2500 Due=2120
Paid in Janu/21</t>
        </r>
      </text>
    </comment>
    <comment ref="AI84" authorId="0">
      <text>
        <r>
          <rPr>
            <b/>
            <sz val="9"/>
            <color indexed="81"/>
            <rFont val="Tahoma"/>
            <family val="2"/>
          </rPr>
          <t>Windows User:</t>
        </r>
        <r>
          <rPr>
            <sz val="9"/>
            <color indexed="81"/>
            <rFont val="Tahoma"/>
            <family val="2"/>
          </rPr>
          <t xml:space="preserve">
13/04/2021
11668
Oct/20
Nov/20=1840 Due=2500</t>
        </r>
      </text>
    </comment>
    <comment ref="B85" authorId="0">
      <text>
        <r>
          <rPr>
            <b/>
            <sz val="9"/>
            <color indexed="81"/>
            <rFont val="Tahoma"/>
            <family val="2"/>
          </rPr>
          <t>Windows User:</t>
        </r>
        <r>
          <rPr>
            <sz val="9"/>
            <color indexed="81"/>
            <rFont val="Tahoma"/>
            <family val="2"/>
          </rPr>
          <t xml:space="preserve">
Note-149
Less 50%
Oening to Clossing Tuition fee</t>
        </r>
      </text>
    </comment>
    <comment ref="G85"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K85" authorId="0">
      <text>
        <r>
          <rPr>
            <b/>
            <sz val="9"/>
            <color indexed="81"/>
            <rFont val="Tahoma"/>
            <family val="2"/>
          </rPr>
          <t>Windows User:</t>
        </r>
        <r>
          <rPr>
            <sz val="9"/>
            <color indexed="81"/>
            <rFont val="Tahoma"/>
            <family val="2"/>
          </rPr>
          <t xml:space="preserve">
11/09/2020
7,500/-</t>
        </r>
      </text>
    </comment>
    <comment ref="M85" authorId="0">
      <text>
        <r>
          <rPr>
            <b/>
            <sz val="9"/>
            <color indexed="81"/>
            <rFont val="Tahoma"/>
            <family val="2"/>
          </rPr>
          <t>Windows User:</t>
        </r>
        <r>
          <rPr>
            <sz val="9"/>
            <color indexed="81"/>
            <rFont val="Tahoma"/>
            <family val="2"/>
          </rPr>
          <t xml:space="preserve">
11/09/2020
7,500/-</t>
        </r>
      </text>
    </comment>
    <comment ref="O85" authorId="0">
      <text>
        <r>
          <rPr>
            <b/>
            <sz val="9"/>
            <color indexed="81"/>
            <rFont val="Tahoma"/>
            <family val="2"/>
          </rPr>
          <t>Windows User:</t>
        </r>
        <r>
          <rPr>
            <sz val="9"/>
            <color indexed="81"/>
            <rFont val="Tahoma"/>
            <family val="2"/>
          </rPr>
          <t xml:space="preserve">
11/09/2020
7,500/-</t>
        </r>
      </text>
    </comment>
    <comment ref="W85" authorId="0">
      <text>
        <r>
          <rPr>
            <b/>
            <sz val="9"/>
            <color indexed="81"/>
            <rFont val="Tahoma"/>
            <family val="2"/>
          </rPr>
          <t>Windows User:</t>
        </r>
        <r>
          <rPr>
            <sz val="9"/>
            <color indexed="81"/>
            <rFont val="Tahoma"/>
            <family val="2"/>
          </rPr>
          <t xml:space="preserve">
22/11/2020
11762
Oct/20
Paid in Nov/20</t>
        </r>
      </text>
    </comment>
    <comment ref="Y85" authorId="0">
      <text>
        <r>
          <rPr>
            <b/>
            <sz val="9"/>
            <color indexed="81"/>
            <rFont val="Tahoma"/>
            <family val="2"/>
          </rPr>
          <t>Windows User:</t>
        </r>
        <r>
          <rPr>
            <sz val="9"/>
            <color indexed="81"/>
            <rFont val="Tahoma"/>
            <family val="2"/>
          </rPr>
          <t xml:space="preserve">
22/11/2020
11762
Oct/20
Paid in Nov/20
23/12/2020
11763
Nov/20
Paid in Dec/20</t>
        </r>
      </text>
    </comment>
    <comment ref="AA85" authorId="0">
      <text>
        <r>
          <rPr>
            <b/>
            <sz val="9"/>
            <color indexed="81"/>
            <rFont val="Tahoma"/>
            <family val="2"/>
          </rPr>
          <t>Windows User:</t>
        </r>
        <r>
          <rPr>
            <sz val="9"/>
            <color indexed="81"/>
            <rFont val="Tahoma"/>
            <family val="2"/>
          </rPr>
          <t xml:space="preserve">
23/12/2020
11763
Nov/20
Paid in Dec/20
28/01/21
11764
Dec/20
Paid in Janu/21</t>
        </r>
      </text>
    </comment>
    <comment ref="AC85" authorId="0">
      <text>
        <r>
          <rPr>
            <b/>
            <sz val="9"/>
            <color indexed="81"/>
            <rFont val="Tahoma"/>
            <family val="2"/>
          </rPr>
          <t>Windows User:</t>
        </r>
        <r>
          <rPr>
            <sz val="9"/>
            <color indexed="81"/>
            <rFont val="Tahoma"/>
            <family val="2"/>
          </rPr>
          <t xml:space="preserve">
28/01/21
11764
Dec/20
Paid in Janu/21</t>
        </r>
      </text>
    </comment>
    <comment ref="K86" authorId="0">
      <text>
        <r>
          <rPr>
            <b/>
            <sz val="9"/>
            <color indexed="81"/>
            <rFont val="Tahoma"/>
            <family val="2"/>
          </rPr>
          <t>Windows User:</t>
        </r>
        <r>
          <rPr>
            <sz val="9"/>
            <color indexed="81"/>
            <rFont val="Tahoma"/>
            <family val="2"/>
          </rPr>
          <t xml:space="preserve">
12/09/2020
7,500/-</t>
        </r>
      </text>
    </comment>
    <comment ref="M86" authorId="0">
      <text>
        <r>
          <rPr>
            <b/>
            <sz val="9"/>
            <color indexed="81"/>
            <rFont val="Tahoma"/>
            <family val="2"/>
          </rPr>
          <t>Windows User:</t>
        </r>
        <r>
          <rPr>
            <sz val="9"/>
            <color indexed="81"/>
            <rFont val="Tahoma"/>
            <family val="2"/>
          </rPr>
          <t xml:space="preserve">
12/09/2020
7,500/-</t>
        </r>
      </text>
    </comment>
    <comment ref="O86" authorId="0">
      <text>
        <r>
          <rPr>
            <b/>
            <sz val="9"/>
            <color indexed="81"/>
            <rFont val="Tahoma"/>
            <family val="2"/>
          </rPr>
          <t>Windows User:</t>
        </r>
        <r>
          <rPr>
            <sz val="9"/>
            <color indexed="81"/>
            <rFont val="Tahoma"/>
            <family val="2"/>
          </rPr>
          <t xml:space="preserve">
12/09/2020
7,500/-</t>
        </r>
      </text>
    </comment>
    <comment ref="Q86" authorId="0">
      <text>
        <r>
          <rPr>
            <b/>
            <sz val="9"/>
            <color indexed="81"/>
            <rFont val="Tahoma"/>
            <family val="2"/>
          </rPr>
          <t>Windows User:</t>
        </r>
        <r>
          <rPr>
            <sz val="9"/>
            <color indexed="81"/>
            <rFont val="Tahoma"/>
            <family val="2"/>
          </rPr>
          <t xml:space="preserve">
17/12/2020
11834
O/fee=8,000/-
Oct to Dec/20
Paid in Dec/20</t>
        </r>
      </text>
    </comment>
    <comment ref="W86" authorId="0">
      <text>
        <r>
          <rPr>
            <b/>
            <sz val="9"/>
            <color indexed="81"/>
            <rFont val="Tahoma"/>
            <family val="2"/>
          </rPr>
          <t>Windows User:</t>
        </r>
        <r>
          <rPr>
            <sz val="9"/>
            <color indexed="81"/>
            <rFont val="Tahoma"/>
            <family val="2"/>
          </rPr>
          <t xml:space="preserve">
17/12/2020
11834
O/fee=8,000/-
Oct to Dec/20
Paid in Dec/20</t>
        </r>
      </text>
    </comment>
    <comment ref="Y86" authorId="0">
      <text>
        <r>
          <rPr>
            <b/>
            <sz val="9"/>
            <color indexed="81"/>
            <rFont val="Tahoma"/>
            <family val="2"/>
          </rPr>
          <t>Windows User:</t>
        </r>
        <r>
          <rPr>
            <sz val="9"/>
            <color indexed="81"/>
            <rFont val="Tahoma"/>
            <family val="2"/>
          </rPr>
          <t xml:space="preserve">
17/12/2020
11834
O/fee=8,000/-
Oct to Dec/20
Paid in Dec/20</t>
        </r>
      </text>
    </comment>
    <comment ref="AA86" authorId="0">
      <text>
        <r>
          <rPr>
            <b/>
            <sz val="9"/>
            <color indexed="81"/>
            <rFont val="Tahoma"/>
            <family val="2"/>
          </rPr>
          <t>Windows User:</t>
        </r>
        <r>
          <rPr>
            <sz val="9"/>
            <color indexed="81"/>
            <rFont val="Tahoma"/>
            <family val="2"/>
          </rPr>
          <t xml:space="preserve">
17/12/2020
11834
O/fee=8,000/-
Oct to Dec/20
Paid in Dec/20</t>
        </r>
      </text>
    </comment>
    <comment ref="AC86" authorId="0">
      <text>
        <r>
          <rPr>
            <b/>
            <sz val="9"/>
            <color indexed="81"/>
            <rFont val="Tahoma"/>
            <family val="2"/>
          </rPr>
          <t>Windows User:</t>
        </r>
        <r>
          <rPr>
            <sz val="9"/>
            <color indexed="81"/>
            <rFont val="Tahoma"/>
            <family val="2"/>
          </rPr>
          <t xml:space="preserve">
27/01/21
11835</t>
        </r>
      </text>
    </comment>
    <comment ref="AM86" authorId="0">
      <text>
        <r>
          <rPr>
            <b/>
            <sz val="9"/>
            <color indexed="81"/>
            <rFont val="Tahoma"/>
            <family val="2"/>
          </rPr>
          <t>Windows User:</t>
        </r>
        <r>
          <rPr>
            <sz val="9"/>
            <color indexed="81"/>
            <rFont val="Tahoma"/>
            <family val="2"/>
          </rPr>
          <t xml:space="preserve">
07/06/21
17360
</t>
        </r>
      </text>
    </comment>
    <comment ref="K87" authorId="0">
      <text>
        <r>
          <rPr>
            <b/>
            <sz val="9"/>
            <color indexed="81"/>
            <rFont val="Tahoma"/>
            <family val="2"/>
          </rPr>
          <t>Windows User:</t>
        </r>
        <r>
          <rPr>
            <sz val="9"/>
            <color indexed="81"/>
            <rFont val="Tahoma"/>
            <family val="2"/>
          </rPr>
          <t xml:space="preserve">
12/09/2020
7,500/-</t>
        </r>
      </text>
    </comment>
    <comment ref="M87" authorId="0">
      <text>
        <r>
          <rPr>
            <b/>
            <sz val="9"/>
            <color indexed="81"/>
            <rFont val="Tahoma"/>
            <family val="2"/>
          </rPr>
          <t>Windows User:</t>
        </r>
        <r>
          <rPr>
            <sz val="9"/>
            <color indexed="81"/>
            <rFont val="Tahoma"/>
            <family val="2"/>
          </rPr>
          <t xml:space="preserve">
12/09/2020
7,500/-</t>
        </r>
      </text>
    </comment>
    <comment ref="O87" authorId="0">
      <text>
        <r>
          <rPr>
            <b/>
            <sz val="9"/>
            <color indexed="81"/>
            <rFont val="Tahoma"/>
            <family val="2"/>
          </rPr>
          <t>Windows User:</t>
        </r>
        <r>
          <rPr>
            <sz val="9"/>
            <color indexed="81"/>
            <rFont val="Tahoma"/>
            <family val="2"/>
          </rPr>
          <t xml:space="preserve">
12/09/2020
7,500/-</t>
        </r>
      </text>
    </comment>
    <comment ref="Q87" authorId="0">
      <text>
        <r>
          <rPr>
            <b/>
            <sz val="9"/>
            <color indexed="81"/>
            <rFont val="Tahoma"/>
            <family val="2"/>
          </rPr>
          <t>Windows User:</t>
        </r>
        <r>
          <rPr>
            <sz val="9"/>
            <color indexed="81"/>
            <rFont val="Tahoma"/>
            <family val="2"/>
          </rPr>
          <t xml:space="preserve">
09/12/2020
11858
21860/-
O/fee With
Oct to Dec/20
Paid in Dec/20</t>
        </r>
      </text>
    </comment>
    <comment ref="W87" authorId="0">
      <text>
        <r>
          <rPr>
            <b/>
            <sz val="9"/>
            <color indexed="81"/>
            <rFont val="Tahoma"/>
            <family val="2"/>
          </rPr>
          <t>Windows User:</t>
        </r>
        <r>
          <rPr>
            <sz val="9"/>
            <color indexed="81"/>
            <rFont val="Tahoma"/>
            <family val="2"/>
          </rPr>
          <t xml:space="preserve">
09/12/2020
11858
21860/-
O/fee With
Oct to Dec/20
Paid in Dec/20</t>
        </r>
      </text>
    </comment>
    <comment ref="Y87" authorId="0">
      <text>
        <r>
          <rPr>
            <b/>
            <sz val="9"/>
            <color indexed="81"/>
            <rFont val="Tahoma"/>
            <family val="2"/>
          </rPr>
          <t>Windows User:</t>
        </r>
        <r>
          <rPr>
            <sz val="9"/>
            <color indexed="81"/>
            <rFont val="Tahoma"/>
            <family val="2"/>
          </rPr>
          <t xml:space="preserve">
09/12/2020
11858
21860/-
O/fee With
Oct to Dec/20
Paid in Dec/20</t>
        </r>
      </text>
    </comment>
    <comment ref="AA87" authorId="0">
      <text>
        <r>
          <rPr>
            <b/>
            <sz val="9"/>
            <color indexed="81"/>
            <rFont val="Tahoma"/>
            <family val="2"/>
          </rPr>
          <t>Windows User:</t>
        </r>
        <r>
          <rPr>
            <sz val="9"/>
            <color indexed="81"/>
            <rFont val="Tahoma"/>
            <family val="2"/>
          </rPr>
          <t xml:space="preserve">
09/12/2020
11858
21860/-
O/fee With
Oct to Dec/20
Paid in Dec/20</t>
        </r>
      </text>
    </comment>
    <comment ref="AC87" authorId="0">
      <text>
        <r>
          <rPr>
            <b/>
            <sz val="9"/>
            <color indexed="81"/>
            <rFont val="Tahoma"/>
            <family val="2"/>
          </rPr>
          <t>Windows User:</t>
        </r>
        <r>
          <rPr>
            <sz val="9"/>
            <color indexed="81"/>
            <rFont val="Tahoma"/>
            <family val="2"/>
          </rPr>
          <t xml:space="preserve">
27/01/21
11859</t>
        </r>
      </text>
    </comment>
    <comment ref="AE87" authorId="0">
      <text>
        <r>
          <rPr>
            <b/>
            <sz val="9"/>
            <color indexed="81"/>
            <rFont val="Tahoma"/>
            <family val="2"/>
          </rPr>
          <t>Windows User:</t>
        </r>
        <r>
          <rPr>
            <sz val="9"/>
            <color indexed="81"/>
            <rFont val="Tahoma"/>
            <family val="2"/>
          </rPr>
          <t xml:space="preserve">
10/02/21
11860</t>
        </r>
      </text>
    </comment>
    <comment ref="AK87" authorId="0">
      <text>
        <r>
          <rPr>
            <b/>
            <sz val="9"/>
            <color indexed="81"/>
            <rFont val="Tahoma"/>
            <family val="2"/>
          </rPr>
          <t>Windows User:</t>
        </r>
        <r>
          <rPr>
            <sz val="9"/>
            <color indexed="81"/>
            <rFont val="Tahoma"/>
            <family val="2"/>
          </rPr>
          <t xml:space="preserve">
09/05/21
By bkash
C=13860
H=5850
T=19710
</t>
        </r>
      </text>
    </comment>
    <comment ref="K88" authorId="0">
      <text>
        <r>
          <rPr>
            <b/>
            <sz val="9"/>
            <color indexed="81"/>
            <rFont val="Tahoma"/>
            <family val="2"/>
          </rPr>
          <t>Windows User:</t>
        </r>
        <r>
          <rPr>
            <sz val="9"/>
            <color indexed="81"/>
            <rFont val="Tahoma"/>
            <family val="2"/>
          </rPr>
          <t xml:space="preserve">
12/09/2020
7,500/-</t>
        </r>
      </text>
    </comment>
    <comment ref="M88" authorId="0">
      <text>
        <r>
          <rPr>
            <b/>
            <sz val="9"/>
            <color indexed="81"/>
            <rFont val="Tahoma"/>
            <family val="2"/>
          </rPr>
          <t>Windows User:</t>
        </r>
        <r>
          <rPr>
            <sz val="9"/>
            <color indexed="81"/>
            <rFont val="Tahoma"/>
            <family val="2"/>
          </rPr>
          <t xml:space="preserve">
12/09/2020
7,500/-</t>
        </r>
      </text>
    </comment>
    <comment ref="O88" authorId="0">
      <text>
        <r>
          <rPr>
            <b/>
            <sz val="9"/>
            <color indexed="81"/>
            <rFont val="Tahoma"/>
            <family val="2"/>
          </rPr>
          <t>Windows User:</t>
        </r>
        <r>
          <rPr>
            <sz val="9"/>
            <color indexed="81"/>
            <rFont val="Tahoma"/>
            <family val="2"/>
          </rPr>
          <t xml:space="preserve">
12/09/2020
7,500/-</t>
        </r>
      </text>
    </comment>
    <comment ref="Q88" authorId="0">
      <text>
        <r>
          <rPr>
            <b/>
            <sz val="9"/>
            <color indexed="81"/>
            <rFont val="Tahoma"/>
            <family val="2"/>
          </rPr>
          <t>Windows User:</t>
        </r>
        <r>
          <rPr>
            <sz val="9"/>
            <color indexed="81"/>
            <rFont val="Tahoma"/>
            <family val="2"/>
          </rPr>
          <t xml:space="preserve">
10/10/20
11954
O/fee=3000
Paid to Oct/20
08/11/2020
11955
O/fee=5000/-</t>
        </r>
      </text>
    </comment>
    <comment ref="W88" authorId="0">
      <text>
        <r>
          <rPr>
            <b/>
            <sz val="9"/>
            <color indexed="81"/>
            <rFont val="Tahoma"/>
            <family val="2"/>
          </rPr>
          <t>Windows User:</t>
        </r>
        <r>
          <rPr>
            <sz val="9"/>
            <color indexed="81"/>
            <rFont val="Tahoma"/>
            <family val="2"/>
          </rPr>
          <t xml:space="preserve">
10/10/20
11954
O/fee=3000
Oct=4620</t>
        </r>
      </text>
    </comment>
    <comment ref="Y88" authorId="0">
      <text>
        <r>
          <rPr>
            <b/>
            <sz val="9"/>
            <color indexed="81"/>
            <rFont val="Tahoma"/>
            <family val="2"/>
          </rPr>
          <t>Windows User:</t>
        </r>
        <r>
          <rPr>
            <sz val="9"/>
            <color indexed="81"/>
            <rFont val="Tahoma"/>
            <family val="2"/>
          </rPr>
          <t xml:space="preserve">
08/11/2020
11955
O/fee 5,000/-</t>
        </r>
      </text>
    </comment>
    <comment ref="AA88" authorId="0">
      <text>
        <r>
          <rPr>
            <b/>
            <sz val="9"/>
            <color indexed="81"/>
            <rFont val="Tahoma"/>
            <family val="2"/>
          </rPr>
          <t>Windows User:</t>
        </r>
        <r>
          <rPr>
            <sz val="9"/>
            <color indexed="81"/>
            <rFont val="Tahoma"/>
            <family val="2"/>
          </rPr>
          <t xml:space="preserve">
06/12/2020
11956
T. quata adj</t>
        </r>
      </text>
    </comment>
    <comment ref="AC88" authorId="0">
      <text>
        <r>
          <rPr>
            <b/>
            <sz val="9"/>
            <color indexed="81"/>
            <rFont val="Tahoma"/>
            <family val="2"/>
          </rPr>
          <t>Windows User:</t>
        </r>
        <r>
          <rPr>
            <sz val="9"/>
            <color indexed="81"/>
            <rFont val="Tahoma"/>
            <family val="2"/>
          </rPr>
          <t xml:space="preserve">
10/01/2021
11957</t>
        </r>
      </text>
    </comment>
    <comment ref="AE88" authorId="0">
      <text>
        <r>
          <rPr>
            <b/>
            <sz val="9"/>
            <color indexed="81"/>
            <rFont val="Tahoma"/>
            <family val="2"/>
          </rPr>
          <t>Windows User:</t>
        </r>
        <r>
          <rPr>
            <sz val="9"/>
            <color indexed="81"/>
            <rFont val="Tahoma"/>
            <family val="2"/>
          </rPr>
          <t xml:space="preserve">
09/02/21
11958</t>
        </r>
      </text>
    </comment>
    <comment ref="AG88" authorId="0">
      <text>
        <r>
          <rPr>
            <b/>
            <sz val="9"/>
            <color indexed="81"/>
            <rFont val="Tahoma"/>
            <family val="2"/>
          </rPr>
          <t>Windows User:</t>
        </r>
        <r>
          <rPr>
            <sz val="9"/>
            <color indexed="81"/>
            <rFont val="Tahoma"/>
            <family val="2"/>
          </rPr>
          <t xml:space="preserve">
08/03/21
11959
</t>
        </r>
      </text>
    </comment>
    <comment ref="AI88" authorId="0">
      <text>
        <r>
          <rPr>
            <b/>
            <sz val="9"/>
            <color indexed="81"/>
            <rFont val="Tahoma"/>
            <family val="2"/>
          </rPr>
          <t>Windows User:</t>
        </r>
        <r>
          <rPr>
            <sz val="9"/>
            <color indexed="81"/>
            <rFont val="Tahoma"/>
            <family val="2"/>
          </rPr>
          <t xml:space="preserve">
08/04/2021
11960
</t>
        </r>
      </text>
    </comment>
    <comment ref="AK88" authorId="0">
      <text>
        <r>
          <rPr>
            <b/>
            <sz val="9"/>
            <color indexed="81"/>
            <rFont val="Tahoma"/>
            <family val="2"/>
          </rPr>
          <t>Windows User:</t>
        </r>
        <r>
          <rPr>
            <sz val="9"/>
            <color indexed="81"/>
            <rFont val="Tahoma"/>
            <family val="2"/>
          </rPr>
          <t xml:space="preserve">
08/05/21
By bkash
C=4340
G=1950
T=6290</t>
        </r>
      </text>
    </comment>
    <comment ref="AM88" authorId="0">
      <text>
        <r>
          <rPr>
            <b/>
            <sz val="9"/>
            <color indexed="81"/>
            <rFont val="Tahoma"/>
            <family val="2"/>
          </rPr>
          <t>Windows User:</t>
        </r>
        <r>
          <rPr>
            <sz val="9"/>
            <color indexed="81"/>
            <rFont val="Tahoma"/>
            <family val="2"/>
          </rPr>
          <t xml:space="preserve">
05/06/21
11962
</t>
        </r>
      </text>
    </comment>
    <comment ref="G89"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K89" authorId="0">
      <text>
        <r>
          <rPr>
            <b/>
            <sz val="9"/>
            <color indexed="81"/>
            <rFont val="Tahoma"/>
            <family val="2"/>
          </rPr>
          <t>Windows User:</t>
        </r>
        <r>
          <rPr>
            <sz val="9"/>
            <color indexed="81"/>
            <rFont val="Tahoma"/>
            <family val="2"/>
          </rPr>
          <t xml:space="preserve">
12/09/2020
7,500/-</t>
        </r>
      </text>
    </comment>
    <comment ref="M89" authorId="0">
      <text>
        <r>
          <rPr>
            <b/>
            <sz val="9"/>
            <color indexed="81"/>
            <rFont val="Tahoma"/>
            <family val="2"/>
          </rPr>
          <t>Windows User:</t>
        </r>
        <r>
          <rPr>
            <sz val="9"/>
            <color indexed="81"/>
            <rFont val="Tahoma"/>
            <family val="2"/>
          </rPr>
          <t xml:space="preserve">
12/09/2020
7,500/-</t>
        </r>
      </text>
    </comment>
    <comment ref="O89" authorId="0">
      <text>
        <r>
          <rPr>
            <b/>
            <sz val="9"/>
            <color indexed="81"/>
            <rFont val="Tahoma"/>
            <family val="2"/>
          </rPr>
          <t>Windows User:</t>
        </r>
        <r>
          <rPr>
            <sz val="9"/>
            <color indexed="81"/>
            <rFont val="Tahoma"/>
            <family val="2"/>
          </rPr>
          <t xml:space="preserve">
12/09/2020
7,500/-</t>
        </r>
      </text>
    </comment>
    <comment ref="Q89" authorId="0">
      <text>
        <r>
          <rPr>
            <b/>
            <sz val="9"/>
            <color indexed="81"/>
            <rFont val="Tahoma"/>
            <family val="2"/>
          </rPr>
          <t>Windows User:</t>
        </r>
        <r>
          <rPr>
            <sz val="9"/>
            <color indexed="81"/>
            <rFont val="Tahoma"/>
            <family val="2"/>
          </rPr>
          <t xml:space="preserve">
08/10/2020
11978
Paid to oct/20</t>
        </r>
      </text>
    </comment>
    <comment ref="W89" authorId="0">
      <text>
        <r>
          <rPr>
            <b/>
            <sz val="9"/>
            <color indexed="81"/>
            <rFont val="Tahoma"/>
            <family val="2"/>
          </rPr>
          <t>Windows User:</t>
        </r>
        <r>
          <rPr>
            <sz val="9"/>
            <color indexed="81"/>
            <rFont val="Tahoma"/>
            <family val="2"/>
          </rPr>
          <t xml:space="preserve">
08/10/2020
11978
O/fee8000
Oct+ Nov/20=4620</t>
        </r>
      </text>
    </comment>
    <comment ref="Y89" authorId="0">
      <text>
        <r>
          <rPr>
            <b/>
            <sz val="9"/>
            <color indexed="81"/>
            <rFont val="Tahoma"/>
            <family val="2"/>
          </rPr>
          <t>Windows User:</t>
        </r>
        <r>
          <rPr>
            <sz val="9"/>
            <color indexed="81"/>
            <rFont val="Tahoma"/>
            <family val="2"/>
          </rPr>
          <t xml:space="preserve">
08/10/2020
11978
O/fee8000
Oct+ Nov/20=4620</t>
        </r>
      </text>
    </comment>
    <comment ref="AA89" authorId="0">
      <text>
        <r>
          <rPr>
            <b/>
            <sz val="9"/>
            <color indexed="81"/>
            <rFont val="Tahoma"/>
            <family val="2"/>
          </rPr>
          <t>Windows User:</t>
        </r>
        <r>
          <rPr>
            <sz val="9"/>
            <color indexed="81"/>
            <rFont val="Tahoma"/>
            <family val="2"/>
          </rPr>
          <t xml:space="preserve">
26/01/21
11979
Dec + Janu/21
Paid in Janu/21</t>
        </r>
      </text>
    </comment>
    <comment ref="AC89" authorId="0">
      <text>
        <r>
          <rPr>
            <b/>
            <sz val="9"/>
            <color indexed="81"/>
            <rFont val="Tahoma"/>
            <family val="2"/>
          </rPr>
          <t>Windows User:</t>
        </r>
        <r>
          <rPr>
            <sz val="9"/>
            <color indexed="81"/>
            <rFont val="Tahoma"/>
            <family val="2"/>
          </rPr>
          <t xml:space="preserve">
26/01/21
11979
Dec + Janu/21
Paid in Janu/21</t>
        </r>
      </text>
    </comment>
    <comment ref="AM89" authorId="0">
      <text>
        <r>
          <rPr>
            <b/>
            <sz val="9"/>
            <color indexed="81"/>
            <rFont val="Tahoma"/>
            <family val="2"/>
          </rPr>
          <t>Windows User:</t>
        </r>
        <r>
          <rPr>
            <sz val="9"/>
            <color indexed="81"/>
            <rFont val="Tahoma"/>
            <family val="2"/>
          </rPr>
          <t xml:space="preserve">
03/06/21
11981
Feb /21  to June/21</t>
        </r>
      </text>
    </comment>
    <comment ref="K90" authorId="0">
      <text>
        <r>
          <rPr>
            <b/>
            <sz val="9"/>
            <color indexed="81"/>
            <rFont val="Tahoma"/>
            <family val="2"/>
          </rPr>
          <t>Windows User:</t>
        </r>
        <r>
          <rPr>
            <sz val="9"/>
            <color indexed="81"/>
            <rFont val="Tahoma"/>
            <family val="2"/>
          </rPr>
          <t xml:space="preserve">
12/09/2020
7,500/-</t>
        </r>
      </text>
    </comment>
    <comment ref="M90" authorId="0">
      <text>
        <r>
          <rPr>
            <b/>
            <sz val="9"/>
            <color indexed="81"/>
            <rFont val="Tahoma"/>
            <family val="2"/>
          </rPr>
          <t>Windows User:</t>
        </r>
        <r>
          <rPr>
            <sz val="9"/>
            <color indexed="81"/>
            <rFont val="Tahoma"/>
            <family val="2"/>
          </rPr>
          <t xml:space="preserve">
12/09/2020
7,500/-</t>
        </r>
      </text>
    </comment>
    <comment ref="O90" authorId="0">
      <text>
        <r>
          <rPr>
            <b/>
            <sz val="9"/>
            <color indexed="81"/>
            <rFont val="Tahoma"/>
            <family val="2"/>
          </rPr>
          <t>Windows User:</t>
        </r>
        <r>
          <rPr>
            <sz val="9"/>
            <color indexed="81"/>
            <rFont val="Tahoma"/>
            <family val="2"/>
          </rPr>
          <t xml:space="preserve">
12/09/2020
7,500/-</t>
        </r>
      </text>
    </comment>
    <comment ref="Q90" authorId="0">
      <text>
        <r>
          <rPr>
            <b/>
            <sz val="9"/>
            <color indexed="81"/>
            <rFont val="Tahoma"/>
            <family val="2"/>
          </rPr>
          <t>Windows User:</t>
        </r>
        <r>
          <rPr>
            <sz val="9"/>
            <color indexed="81"/>
            <rFont val="Tahoma"/>
            <family val="2"/>
          </rPr>
          <t xml:space="preserve">
08/10/2020
By bkash
C=12350 With O/fee
H=0
T=12350</t>
        </r>
      </text>
    </comment>
    <comment ref="W90" authorId="0">
      <text>
        <r>
          <rPr>
            <b/>
            <sz val="9"/>
            <color indexed="81"/>
            <rFont val="Tahoma"/>
            <family val="2"/>
          </rPr>
          <t>Windows User:</t>
        </r>
        <r>
          <rPr>
            <sz val="9"/>
            <color indexed="81"/>
            <rFont val="Tahoma"/>
            <family val="2"/>
          </rPr>
          <t xml:space="preserve">
08/10/2020
By bkash
C=12350
H=0
T=12350</t>
        </r>
      </text>
    </comment>
    <comment ref="Y90" authorId="0">
      <text>
        <r>
          <rPr>
            <b/>
            <sz val="9"/>
            <color indexed="81"/>
            <rFont val="Tahoma"/>
            <family val="2"/>
          </rPr>
          <t>Windows User:</t>
        </r>
        <r>
          <rPr>
            <sz val="9"/>
            <color indexed="81"/>
            <rFont val="Tahoma"/>
            <family val="2"/>
          </rPr>
          <t xml:space="preserve">
10/01/2021
11187
Nov to Janu/21
Paid in Janu/21</t>
        </r>
      </text>
    </comment>
    <comment ref="AA90" authorId="0">
      <text>
        <r>
          <rPr>
            <b/>
            <sz val="9"/>
            <color indexed="81"/>
            <rFont val="Tahoma"/>
            <family val="2"/>
          </rPr>
          <t>Windows User:</t>
        </r>
        <r>
          <rPr>
            <sz val="9"/>
            <color indexed="81"/>
            <rFont val="Tahoma"/>
            <family val="2"/>
          </rPr>
          <t xml:space="preserve">
10/01/2021
11187
Nov to Janu/21
Paid in Janu/21</t>
        </r>
      </text>
    </comment>
    <comment ref="AC90" authorId="0">
      <text>
        <r>
          <rPr>
            <b/>
            <sz val="9"/>
            <color indexed="81"/>
            <rFont val="Tahoma"/>
            <family val="2"/>
          </rPr>
          <t>Windows User:</t>
        </r>
        <r>
          <rPr>
            <sz val="9"/>
            <color indexed="81"/>
            <rFont val="Tahoma"/>
            <family val="2"/>
          </rPr>
          <t xml:space="preserve">
10/01/2021
11187
Nov to Janu/21
Paid in Janu/21</t>
        </r>
      </text>
    </comment>
    <comment ref="AE90" authorId="0">
      <text>
        <r>
          <rPr>
            <b/>
            <sz val="9"/>
            <color indexed="81"/>
            <rFont val="Tahoma"/>
            <family val="2"/>
          </rPr>
          <t>Windows User:</t>
        </r>
        <r>
          <rPr>
            <sz val="9"/>
            <color indexed="81"/>
            <rFont val="Tahoma"/>
            <family val="2"/>
          </rPr>
          <t xml:space="preserve">
10/02/21
11188</t>
        </r>
      </text>
    </comment>
    <comment ref="AK90" authorId="0">
      <text>
        <r>
          <rPr>
            <b/>
            <sz val="9"/>
            <color indexed="81"/>
            <rFont val="Tahoma"/>
            <family val="2"/>
          </rPr>
          <t>Windows User:</t>
        </r>
        <r>
          <rPr>
            <sz val="9"/>
            <color indexed="81"/>
            <rFont val="Tahoma"/>
            <family val="2"/>
          </rPr>
          <t xml:space="preserve">
08/05/21
By bkash
C=13860</t>
        </r>
      </text>
    </comment>
    <comment ref="AM90" authorId="0">
      <text>
        <r>
          <rPr>
            <b/>
            <sz val="9"/>
            <color indexed="81"/>
            <rFont val="Tahoma"/>
            <family val="2"/>
          </rPr>
          <t>Windows User:</t>
        </r>
        <r>
          <rPr>
            <sz val="9"/>
            <color indexed="81"/>
            <rFont val="Tahoma"/>
            <family val="2"/>
          </rPr>
          <t xml:space="preserve">
05/06/21
11190
Up to June/21</t>
        </r>
      </text>
    </comment>
    <comment ref="K91" authorId="0">
      <text>
        <r>
          <rPr>
            <b/>
            <sz val="9"/>
            <color indexed="81"/>
            <rFont val="Tahoma"/>
            <family val="2"/>
          </rPr>
          <t>Windows User:</t>
        </r>
        <r>
          <rPr>
            <sz val="9"/>
            <color indexed="81"/>
            <rFont val="Tahoma"/>
            <family val="2"/>
          </rPr>
          <t xml:space="preserve">
12/09/2020
7,500/-</t>
        </r>
      </text>
    </comment>
    <comment ref="M91" authorId="0">
      <text>
        <r>
          <rPr>
            <b/>
            <sz val="9"/>
            <color indexed="81"/>
            <rFont val="Tahoma"/>
            <family val="2"/>
          </rPr>
          <t>Windows User:</t>
        </r>
        <r>
          <rPr>
            <sz val="9"/>
            <color indexed="81"/>
            <rFont val="Tahoma"/>
            <family val="2"/>
          </rPr>
          <t xml:space="preserve">
12/09/2020
7,500/-</t>
        </r>
      </text>
    </comment>
    <comment ref="O91" authorId="0">
      <text>
        <r>
          <rPr>
            <b/>
            <sz val="9"/>
            <color indexed="81"/>
            <rFont val="Tahoma"/>
            <family val="2"/>
          </rPr>
          <t>Windows User:</t>
        </r>
        <r>
          <rPr>
            <sz val="9"/>
            <color indexed="81"/>
            <rFont val="Tahoma"/>
            <family val="2"/>
          </rPr>
          <t xml:space="preserve">
12/09/2020
7,500/-</t>
        </r>
      </text>
    </comment>
    <comment ref="W91" authorId="0">
      <text>
        <r>
          <rPr>
            <b/>
            <sz val="9"/>
            <color indexed="81"/>
            <rFont val="Tahoma"/>
            <family val="2"/>
          </rPr>
          <t>Windows User:</t>
        </r>
        <r>
          <rPr>
            <sz val="9"/>
            <color indexed="81"/>
            <rFont val="Tahoma"/>
            <family val="2"/>
          </rPr>
          <t xml:space="preserve">
09/11/2020
11234
Oct/2020
Paid to nov/20</t>
        </r>
      </text>
    </comment>
    <comment ref="Y91" authorId="0">
      <text>
        <r>
          <rPr>
            <b/>
            <sz val="9"/>
            <color indexed="81"/>
            <rFont val="Tahoma"/>
            <family val="2"/>
          </rPr>
          <t>Windows User:</t>
        </r>
        <r>
          <rPr>
            <sz val="9"/>
            <color indexed="81"/>
            <rFont val="Tahoma"/>
            <family val="2"/>
          </rPr>
          <t xml:space="preserve">
09/11/2020
11234
Oct/2020
24/01/2021
11235
Nov + Dec/20
Paid in Janu/21
 O/fee Due</t>
        </r>
      </text>
    </comment>
    <comment ref="AA91" authorId="0">
      <text>
        <r>
          <rPr>
            <b/>
            <sz val="9"/>
            <color indexed="81"/>
            <rFont val="Tahoma"/>
            <family val="2"/>
          </rPr>
          <t>Windows User:</t>
        </r>
        <r>
          <rPr>
            <sz val="9"/>
            <color indexed="81"/>
            <rFont val="Tahoma"/>
            <family val="2"/>
          </rPr>
          <t xml:space="preserve">
24/01/2021
11235
Nov + Dec/20
Paid in Janu/21
 O/fee Due</t>
        </r>
      </text>
    </comment>
    <comment ref="AC91" authorId="0">
      <text>
        <r>
          <rPr>
            <b/>
            <sz val="9"/>
            <color indexed="81"/>
            <rFont val="Tahoma"/>
            <family val="2"/>
          </rPr>
          <t>Windows User:</t>
        </r>
        <r>
          <rPr>
            <sz val="9"/>
            <color indexed="81"/>
            <rFont val="Tahoma"/>
            <family val="2"/>
          </rPr>
          <t xml:space="preserve">
24/01/2021
11235
Nov + Dec/20
Paid in Janu/21
 O/fee Due</t>
        </r>
      </text>
    </comment>
    <comment ref="AG91" authorId="0">
      <text>
        <r>
          <rPr>
            <b/>
            <sz val="9"/>
            <color indexed="81"/>
            <rFont val="Tahoma"/>
            <family val="2"/>
          </rPr>
          <t>Windows User:</t>
        </r>
        <r>
          <rPr>
            <sz val="9"/>
            <color indexed="81"/>
            <rFont val="Tahoma"/>
            <family val="2"/>
          </rPr>
          <t xml:space="preserve">
16/03/21
11236
O/fee=8000
Janu/21</t>
        </r>
      </text>
    </comment>
    <comment ref="G92" authorId="0">
      <text>
        <r>
          <rPr>
            <b/>
            <sz val="9"/>
            <color indexed="81"/>
            <rFont val="Tahoma"/>
            <family val="2"/>
          </rPr>
          <t>Windows User:</t>
        </r>
        <r>
          <rPr>
            <sz val="9"/>
            <color indexed="81"/>
            <rFont val="Tahoma"/>
            <family val="2"/>
          </rPr>
          <t xml:space="preserve">
Less-3,300/-</t>
        </r>
      </text>
    </comment>
    <comment ref="K92" authorId="0">
      <text>
        <r>
          <rPr>
            <b/>
            <sz val="9"/>
            <color indexed="81"/>
            <rFont val="Tahoma"/>
            <family val="2"/>
          </rPr>
          <t>Windows User:</t>
        </r>
        <r>
          <rPr>
            <sz val="9"/>
            <color indexed="81"/>
            <rFont val="Tahoma"/>
            <family val="2"/>
          </rPr>
          <t xml:space="preserve">
12/09/2020
7,500/-</t>
        </r>
      </text>
    </comment>
    <comment ref="M92" authorId="0">
      <text>
        <r>
          <rPr>
            <b/>
            <sz val="9"/>
            <color indexed="81"/>
            <rFont val="Tahoma"/>
            <family val="2"/>
          </rPr>
          <t>Windows User:</t>
        </r>
        <r>
          <rPr>
            <sz val="9"/>
            <color indexed="81"/>
            <rFont val="Tahoma"/>
            <family val="2"/>
          </rPr>
          <t xml:space="preserve">
12/09/2020
7,500/-</t>
        </r>
      </text>
    </comment>
    <comment ref="O92" authorId="0">
      <text>
        <r>
          <rPr>
            <b/>
            <sz val="9"/>
            <color indexed="81"/>
            <rFont val="Tahoma"/>
            <family val="2"/>
          </rPr>
          <t>Windows User:</t>
        </r>
        <r>
          <rPr>
            <sz val="9"/>
            <color indexed="81"/>
            <rFont val="Tahoma"/>
            <family val="2"/>
          </rPr>
          <t xml:space="preserve">
12/09/2020
7,500/-</t>
        </r>
      </text>
    </comment>
    <comment ref="Q92" authorId="0">
      <text>
        <r>
          <rPr>
            <b/>
            <sz val="9"/>
            <color indexed="81"/>
            <rFont val="Tahoma"/>
            <family val="2"/>
          </rPr>
          <t>Windows User:</t>
        </r>
        <r>
          <rPr>
            <sz val="9"/>
            <color indexed="81"/>
            <rFont val="Tahoma"/>
            <family val="2"/>
          </rPr>
          <t xml:space="preserve">
08/11/2020
11258
Oct + Nov/20
O/fee=8000/-
Paid to Nov/2020</t>
        </r>
      </text>
    </comment>
    <comment ref="W92" authorId="0">
      <text>
        <r>
          <rPr>
            <b/>
            <sz val="9"/>
            <color indexed="81"/>
            <rFont val="Tahoma"/>
            <family val="2"/>
          </rPr>
          <t>Windows User:</t>
        </r>
        <r>
          <rPr>
            <sz val="9"/>
            <color indexed="81"/>
            <rFont val="Tahoma"/>
            <family val="2"/>
          </rPr>
          <t xml:space="preserve">
08/11/2020
11258
Oct + Nov/20
O/fee=8000/-
Paid to Nov/2020</t>
        </r>
      </text>
    </comment>
    <comment ref="Y92" authorId="0">
      <text>
        <r>
          <rPr>
            <b/>
            <sz val="9"/>
            <color indexed="81"/>
            <rFont val="Tahoma"/>
            <family val="2"/>
          </rPr>
          <t>Windows User:</t>
        </r>
        <r>
          <rPr>
            <sz val="9"/>
            <color indexed="81"/>
            <rFont val="Tahoma"/>
            <family val="2"/>
          </rPr>
          <t xml:space="preserve">
08/11/2020
11258
Oct + Nov/20
O/fee=8000/-
Paid to Nov/2020</t>
        </r>
      </text>
    </comment>
    <comment ref="AA92" authorId="0">
      <text>
        <r>
          <rPr>
            <b/>
            <sz val="9"/>
            <color indexed="81"/>
            <rFont val="Tahoma"/>
            <family val="2"/>
          </rPr>
          <t>Windows User:</t>
        </r>
        <r>
          <rPr>
            <sz val="9"/>
            <color indexed="81"/>
            <rFont val="Tahoma"/>
            <family val="2"/>
          </rPr>
          <t xml:space="preserve">
27/01/2021
11261
Dec=1160 Due=1150
Paid in Janu/21</t>
        </r>
      </text>
    </comment>
    <comment ref="AC92" authorId="0">
      <text>
        <r>
          <rPr>
            <b/>
            <sz val="9"/>
            <color indexed="81"/>
            <rFont val="Tahoma"/>
            <family val="2"/>
          </rPr>
          <t>Windows User:</t>
        </r>
        <r>
          <rPr>
            <sz val="9"/>
            <color indexed="81"/>
            <rFont val="Tahoma"/>
            <family val="2"/>
          </rPr>
          <t xml:space="preserve">
27/01/2021
11261
Dec=1160 Due=1150
Paid in Janu/21</t>
        </r>
      </text>
    </comment>
    <comment ref="AE92" authorId="0">
      <text>
        <r>
          <rPr>
            <b/>
            <sz val="9"/>
            <color indexed="81"/>
            <rFont val="Tahoma"/>
            <family val="2"/>
          </rPr>
          <t>Windows User:</t>
        </r>
        <r>
          <rPr>
            <sz val="9"/>
            <color indexed="81"/>
            <rFont val="Tahoma"/>
            <family val="2"/>
          </rPr>
          <t xml:space="preserve">
09/02/21
11262</t>
        </r>
      </text>
    </comment>
    <comment ref="AK92" authorId="0">
      <text>
        <r>
          <rPr>
            <b/>
            <sz val="9"/>
            <color indexed="81"/>
            <rFont val="Tahoma"/>
            <family val="2"/>
          </rPr>
          <t>Windows User:</t>
        </r>
        <r>
          <rPr>
            <sz val="9"/>
            <color indexed="81"/>
            <rFont val="Tahoma"/>
            <family val="2"/>
          </rPr>
          <t xml:space="preserve">
05/05/21
11263
March to May/21</t>
        </r>
      </text>
    </comment>
    <comment ref="AM92" authorId="0">
      <text>
        <r>
          <rPr>
            <b/>
            <sz val="9"/>
            <color indexed="81"/>
            <rFont val="Tahoma"/>
            <family val="2"/>
          </rPr>
          <t>Windows User:</t>
        </r>
        <r>
          <rPr>
            <sz val="9"/>
            <color indexed="81"/>
            <rFont val="Tahoma"/>
            <family val="2"/>
          </rPr>
          <t xml:space="preserve">
05/06/21
11264
June/21</t>
        </r>
      </text>
    </comment>
    <comment ref="K93" authorId="0">
      <text>
        <r>
          <rPr>
            <b/>
            <sz val="9"/>
            <color indexed="81"/>
            <rFont val="Tahoma"/>
            <family val="2"/>
          </rPr>
          <t>Windows User:</t>
        </r>
        <r>
          <rPr>
            <sz val="9"/>
            <color indexed="81"/>
            <rFont val="Tahoma"/>
            <family val="2"/>
          </rPr>
          <t xml:space="preserve">
12/09/2020
7,500/-</t>
        </r>
      </text>
    </comment>
    <comment ref="M93" authorId="0">
      <text>
        <r>
          <rPr>
            <b/>
            <sz val="9"/>
            <color indexed="81"/>
            <rFont val="Tahoma"/>
            <family val="2"/>
          </rPr>
          <t>Windows User:</t>
        </r>
        <r>
          <rPr>
            <sz val="9"/>
            <color indexed="81"/>
            <rFont val="Tahoma"/>
            <family val="2"/>
          </rPr>
          <t xml:space="preserve">
12/09/2020
7,500/-</t>
        </r>
      </text>
    </comment>
    <comment ref="O93" authorId="0">
      <text>
        <r>
          <rPr>
            <b/>
            <sz val="9"/>
            <color indexed="81"/>
            <rFont val="Tahoma"/>
            <family val="2"/>
          </rPr>
          <t>Windows User:</t>
        </r>
        <r>
          <rPr>
            <sz val="9"/>
            <color indexed="81"/>
            <rFont val="Tahoma"/>
            <family val="2"/>
          </rPr>
          <t xml:space="preserve">
12/09/2020
7,500/-</t>
        </r>
      </text>
    </comment>
    <comment ref="Q93" authorId="0">
      <text>
        <r>
          <rPr>
            <b/>
            <sz val="9"/>
            <color indexed="81"/>
            <rFont val="Tahoma"/>
            <family val="2"/>
          </rPr>
          <t>Windows User:</t>
        </r>
        <r>
          <rPr>
            <sz val="9"/>
            <color indexed="81"/>
            <rFont val="Tahoma"/>
            <family val="2"/>
          </rPr>
          <t xml:space="preserve">
21/11/2020
By bkash
O/fee
Paid in Nov/20</t>
        </r>
      </text>
    </comment>
    <comment ref="W93" authorId="0">
      <text>
        <r>
          <rPr>
            <b/>
            <sz val="9"/>
            <color indexed="81"/>
            <rFont val="Tahoma"/>
            <family val="2"/>
          </rPr>
          <t>Windows User:</t>
        </r>
        <r>
          <rPr>
            <sz val="9"/>
            <color indexed="81"/>
            <rFont val="Tahoma"/>
            <family val="2"/>
          </rPr>
          <t xml:space="preserve">
17/10/2020
By bkash
C=4620
H=1950
T=6570</t>
        </r>
      </text>
    </comment>
    <comment ref="Y93" authorId="0">
      <text>
        <r>
          <rPr>
            <b/>
            <sz val="9"/>
            <color indexed="81"/>
            <rFont val="Tahoma"/>
            <family val="2"/>
          </rPr>
          <t>Windows User:</t>
        </r>
        <r>
          <rPr>
            <sz val="9"/>
            <color indexed="81"/>
            <rFont val="Tahoma"/>
            <family val="2"/>
          </rPr>
          <t xml:space="preserve">
21/11/2020
By bkash
C=12620 With O/fee
H=1950
T=14570</t>
        </r>
      </text>
    </comment>
    <comment ref="AA93" authorId="0">
      <text>
        <r>
          <rPr>
            <b/>
            <sz val="9"/>
            <color indexed="81"/>
            <rFont val="Tahoma"/>
            <family val="2"/>
          </rPr>
          <t>Windows User:</t>
        </r>
        <r>
          <rPr>
            <sz val="9"/>
            <color indexed="81"/>
            <rFont val="Tahoma"/>
            <family val="2"/>
          </rPr>
          <t xml:space="preserve">
07/01/2021
By bkash
C=4620
H=1950
T=6570
Dec/20
Paid in Janu/21</t>
        </r>
      </text>
    </comment>
    <comment ref="AC93" authorId="0">
      <text>
        <r>
          <rPr>
            <b/>
            <sz val="9"/>
            <color indexed="81"/>
            <rFont val="Tahoma"/>
            <family val="2"/>
          </rPr>
          <t>Windows User:</t>
        </r>
        <r>
          <rPr>
            <sz val="9"/>
            <color indexed="81"/>
            <rFont val="Tahoma"/>
            <family val="2"/>
          </rPr>
          <t xml:space="preserve">
07/01/2021
By bkash
C=4620
H=1950
T=6570
Dec/20
Paid in Janu/21
27/01/21
11330
Janu/21</t>
        </r>
      </text>
    </comment>
    <comment ref="AI93" authorId="0">
      <text>
        <r>
          <rPr>
            <b/>
            <sz val="9"/>
            <color indexed="81"/>
            <rFont val="Tahoma"/>
            <family val="2"/>
          </rPr>
          <t>Windows User:</t>
        </r>
        <r>
          <rPr>
            <sz val="9"/>
            <color indexed="81"/>
            <rFont val="Tahoma"/>
            <family val="2"/>
          </rPr>
          <t xml:space="preserve">
10/04/21
By bkash
C=4620
H=2130
T=6750
Feb/21</t>
        </r>
      </text>
    </comment>
    <comment ref="AK93" authorId="0">
      <text>
        <r>
          <rPr>
            <b/>
            <sz val="9"/>
            <color indexed="81"/>
            <rFont val="Tahoma"/>
            <family val="2"/>
          </rPr>
          <t>Windows User:</t>
        </r>
        <r>
          <rPr>
            <sz val="9"/>
            <color indexed="81"/>
            <rFont val="Tahoma"/>
            <family val="2"/>
          </rPr>
          <t xml:space="preserve">
01/05/21
11332
Up to May/21</t>
        </r>
      </text>
    </comment>
    <comment ref="K94" authorId="0">
      <text>
        <r>
          <rPr>
            <b/>
            <sz val="9"/>
            <color indexed="81"/>
            <rFont val="Tahoma"/>
            <family val="2"/>
          </rPr>
          <t>Windows User:</t>
        </r>
        <r>
          <rPr>
            <sz val="9"/>
            <color indexed="81"/>
            <rFont val="Tahoma"/>
            <family val="2"/>
          </rPr>
          <t xml:space="preserve">
12/09/2020
7,500/-</t>
        </r>
      </text>
    </comment>
    <comment ref="M94" authorId="0">
      <text>
        <r>
          <rPr>
            <b/>
            <sz val="9"/>
            <color indexed="81"/>
            <rFont val="Tahoma"/>
            <family val="2"/>
          </rPr>
          <t>Windows User:</t>
        </r>
        <r>
          <rPr>
            <sz val="9"/>
            <color indexed="81"/>
            <rFont val="Tahoma"/>
            <family val="2"/>
          </rPr>
          <t xml:space="preserve">
12/09/2020
7,500/-</t>
        </r>
      </text>
    </comment>
    <comment ref="O94" authorId="0">
      <text>
        <r>
          <rPr>
            <b/>
            <sz val="9"/>
            <color indexed="81"/>
            <rFont val="Tahoma"/>
            <family val="2"/>
          </rPr>
          <t>Windows User:</t>
        </r>
        <r>
          <rPr>
            <sz val="9"/>
            <color indexed="81"/>
            <rFont val="Tahoma"/>
            <family val="2"/>
          </rPr>
          <t xml:space="preserve">
12/09/2020
7,500/-</t>
        </r>
      </text>
    </comment>
    <comment ref="AE94" authorId="0">
      <text>
        <r>
          <rPr>
            <b/>
            <sz val="9"/>
            <color indexed="81"/>
            <rFont val="Tahoma"/>
            <family val="2"/>
          </rPr>
          <t>Windows User:</t>
        </r>
        <r>
          <rPr>
            <sz val="9"/>
            <color indexed="81"/>
            <rFont val="Tahoma"/>
            <family val="2"/>
          </rPr>
          <t xml:space="preserve">
10/02/21
11450
Oct/20
Nov/20 Due=4240</t>
        </r>
      </text>
    </comment>
    <comment ref="AM94" authorId="0">
      <text>
        <r>
          <rPr>
            <b/>
            <sz val="9"/>
            <color indexed="81"/>
            <rFont val="Tahoma"/>
            <family val="2"/>
          </rPr>
          <t>Windows User:</t>
        </r>
        <r>
          <rPr>
            <sz val="9"/>
            <color indexed="81"/>
            <rFont val="Tahoma"/>
            <family val="2"/>
          </rPr>
          <t xml:space="preserve">
06/06/21
11451
Nov=2000 Due-2240
O/fee=3000
T=5,000/-
</t>
        </r>
      </text>
    </comment>
    <comment ref="G95" authorId="0">
      <text>
        <r>
          <rPr>
            <b/>
            <sz val="9"/>
            <color indexed="81"/>
            <rFont val="Tahoma"/>
            <family val="2"/>
          </rPr>
          <t xml:space="preserve">Windows User:
</t>
        </r>
        <r>
          <rPr>
            <sz val="9"/>
            <color indexed="81"/>
            <rFont val="Tahoma"/>
            <family val="2"/>
          </rPr>
          <t>Note-157
Less=3,300/-
Opening to Clossing Period
Meeting=17/01/21</t>
        </r>
      </text>
    </comment>
    <comment ref="K95" authorId="0">
      <text>
        <r>
          <rPr>
            <b/>
            <sz val="9"/>
            <color indexed="81"/>
            <rFont val="Tahoma"/>
            <family val="2"/>
          </rPr>
          <t>Windows User:</t>
        </r>
        <r>
          <rPr>
            <sz val="9"/>
            <color indexed="81"/>
            <rFont val="Tahoma"/>
            <family val="2"/>
          </rPr>
          <t xml:space="preserve">
12/09/2020
7,500/-</t>
        </r>
      </text>
    </comment>
    <comment ref="M95" authorId="0">
      <text>
        <r>
          <rPr>
            <b/>
            <sz val="9"/>
            <color indexed="81"/>
            <rFont val="Tahoma"/>
            <family val="2"/>
          </rPr>
          <t>Windows User:</t>
        </r>
        <r>
          <rPr>
            <sz val="9"/>
            <color indexed="81"/>
            <rFont val="Tahoma"/>
            <family val="2"/>
          </rPr>
          <t xml:space="preserve">
12/09/2020
7,500/-</t>
        </r>
      </text>
    </comment>
    <comment ref="O95" authorId="0">
      <text>
        <r>
          <rPr>
            <b/>
            <sz val="9"/>
            <color indexed="81"/>
            <rFont val="Tahoma"/>
            <family val="2"/>
          </rPr>
          <t>Windows User:</t>
        </r>
        <r>
          <rPr>
            <sz val="9"/>
            <color indexed="81"/>
            <rFont val="Tahoma"/>
            <family val="2"/>
          </rPr>
          <t xml:space="preserve">
12/09/2020
7,500/-</t>
        </r>
      </text>
    </comment>
    <comment ref="Q95" authorId="0">
      <text>
        <r>
          <rPr>
            <b/>
            <sz val="9"/>
            <color indexed="81"/>
            <rFont val="Tahoma"/>
            <family val="2"/>
          </rPr>
          <t>Windows User:</t>
        </r>
        <r>
          <rPr>
            <sz val="9"/>
            <color indexed="81"/>
            <rFont val="Tahoma"/>
            <family val="2"/>
          </rPr>
          <t xml:space="preserve">
09/10/20
11474
O/fee=8000
paid to Oct/20</t>
        </r>
      </text>
    </comment>
    <comment ref="W95" authorId="0">
      <text>
        <r>
          <rPr>
            <b/>
            <sz val="9"/>
            <color indexed="81"/>
            <rFont val="Tahoma"/>
            <family val="2"/>
          </rPr>
          <t>Windows User:</t>
        </r>
        <r>
          <rPr>
            <sz val="9"/>
            <color indexed="81"/>
            <rFont val="Tahoma"/>
            <family val="2"/>
          </rPr>
          <t xml:space="preserve">
09/10/20
11474
O/fee8000
Oct=4620</t>
        </r>
      </text>
    </comment>
    <comment ref="Y95" authorId="0">
      <text>
        <r>
          <rPr>
            <b/>
            <sz val="9"/>
            <color indexed="81"/>
            <rFont val="Tahoma"/>
            <family val="2"/>
          </rPr>
          <t>Windows User:</t>
        </r>
        <r>
          <rPr>
            <sz val="9"/>
            <color indexed="81"/>
            <rFont val="Tahoma"/>
            <family val="2"/>
          </rPr>
          <t xml:space="preserve">
04/11/2020
11475
Nov/2020</t>
        </r>
      </text>
    </comment>
    <comment ref="AE95" authorId="0">
      <text>
        <r>
          <rPr>
            <b/>
            <sz val="9"/>
            <color indexed="81"/>
            <rFont val="Tahoma"/>
            <family val="2"/>
          </rPr>
          <t>Windows User:</t>
        </r>
        <r>
          <rPr>
            <sz val="9"/>
            <color indexed="81"/>
            <rFont val="Tahoma"/>
            <family val="2"/>
          </rPr>
          <t xml:space="preserve">
10/02/21
11476</t>
        </r>
      </text>
    </comment>
    <comment ref="AG95" authorId="0">
      <text>
        <r>
          <rPr>
            <b/>
            <sz val="9"/>
            <color indexed="81"/>
            <rFont val="Tahoma"/>
            <family val="2"/>
          </rPr>
          <t>Windows User:</t>
        </r>
        <r>
          <rPr>
            <sz val="9"/>
            <color indexed="81"/>
            <rFont val="Tahoma"/>
            <family val="2"/>
          </rPr>
          <t xml:space="preserve">
07/03/21
11477
</t>
        </r>
      </text>
    </comment>
    <comment ref="AI95" authorId="0">
      <text>
        <r>
          <rPr>
            <b/>
            <sz val="9"/>
            <color indexed="81"/>
            <rFont val="Tahoma"/>
            <family val="2"/>
          </rPr>
          <t>Windows User:</t>
        </r>
        <r>
          <rPr>
            <sz val="9"/>
            <color indexed="81"/>
            <rFont val="Tahoma"/>
            <family val="2"/>
          </rPr>
          <t xml:space="preserve">
10/04/021
11478
</t>
        </r>
      </text>
    </comment>
    <comment ref="AK95" authorId="0">
      <text>
        <r>
          <rPr>
            <b/>
            <sz val="9"/>
            <color indexed="81"/>
            <rFont val="Tahoma"/>
            <family val="2"/>
          </rPr>
          <t>Windows User:</t>
        </r>
        <r>
          <rPr>
            <sz val="9"/>
            <color indexed="81"/>
            <rFont val="Tahoma"/>
            <family val="2"/>
          </rPr>
          <t xml:space="preserve">
06/05/21
By bkash
C=2330</t>
        </r>
      </text>
    </comment>
    <comment ref="AM95" authorId="0">
      <text>
        <r>
          <rPr>
            <b/>
            <sz val="9"/>
            <color indexed="81"/>
            <rFont val="Tahoma"/>
            <family val="2"/>
          </rPr>
          <t>Windows User:</t>
        </r>
        <r>
          <rPr>
            <sz val="9"/>
            <color indexed="81"/>
            <rFont val="Tahoma"/>
            <family val="2"/>
          </rPr>
          <t xml:space="preserve">
05/06/21
11479
</t>
        </r>
      </text>
    </comment>
    <comment ref="K96" authorId="0">
      <text>
        <r>
          <rPr>
            <b/>
            <sz val="9"/>
            <color indexed="81"/>
            <rFont val="Tahoma"/>
            <family val="2"/>
          </rPr>
          <t>Windows User:</t>
        </r>
        <r>
          <rPr>
            <sz val="9"/>
            <color indexed="81"/>
            <rFont val="Tahoma"/>
            <family val="2"/>
          </rPr>
          <t xml:space="preserve">
12/09/2020
2,500/-</t>
        </r>
      </text>
    </comment>
    <comment ref="M96" authorId="0">
      <text>
        <r>
          <rPr>
            <b/>
            <sz val="9"/>
            <color indexed="81"/>
            <rFont val="Tahoma"/>
            <family val="2"/>
          </rPr>
          <t>Windows User:</t>
        </r>
        <r>
          <rPr>
            <sz val="9"/>
            <color indexed="81"/>
            <rFont val="Tahoma"/>
            <family val="2"/>
          </rPr>
          <t xml:space="preserve">
12/09/2020
7,500/-</t>
        </r>
      </text>
    </comment>
    <comment ref="O96" authorId="0">
      <text>
        <r>
          <rPr>
            <b/>
            <sz val="9"/>
            <color indexed="81"/>
            <rFont val="Tahoma"/>
            <family val="2"/>
          </rPr>
          <t>Windows User:</t>
        </r>
        <r>
          <rPr>
            <sz val="9"/>
            <color indexed="81"/>
            <rFont val="Tahoma"/>
            <family val="2"/>
          </rPr>
          <t xml:space="preserve">
21/09/2020
11498
Paid to Sep/20</t>
        </r>
      </text>
    </comment>
    <comment ref="Q96" authorId="0">
      <text>
        <r>
          <rPr>
            <b/>
            <sz val="9"/>
            <color indexed="81"/>
            <rFont val="Tahoma"/>
            <family val="2"/>
          </rPr>
          <t>Windows User:</t>
        </r>
        <r>
          <rPr>
            <sz val="9"/>
            <color indexed="81"/>
            <rFont val="Tahoma"/>
            <family val="2"/>
          </rPr>
          <t xml:space="preserve">
25/01/21
11499
O/fee=8000
Oct + Nov/20
Paid in Janu/21</t>
        </r>
      </text>
    </comment>
    <comment ref="U96" authorId="0">
      <text>
        <r>
          <rPr>
            <b/>
            <sz val="9"/>
            <color indexed="81"/>
            <rFont val="Tahoma"/>
            <family val="2"/>
          </rPr>
          <t>Windows User:</t>
        </r>
        <r>
          <rPr>
            <sz val="9"/>
            <color indexed="81"/>
            <rFont val="Tahoma"/>
            <family val="2"/>
          </rPr>
          <t xml:space="preserve">
21/09/2020
11498
S/c</t>
        </r>
      </text>
    </comment>
    <comment ref="W96" authorId="0">
      <text>
        <r>
          <rPr>
            <b/>
            <sz val="9"/>
            <color indexed="81"/>
            <rFont val="Tahoma"/>
            <family val="2"/>
          </rPr>
          <t>Windows User:</t>
        </r>
        <r>
          <rPr>
            <sz val="9"/>
            <color indexed="81"/>
            <rFont val="Tahoma"/>
            <family val="2"/>
          </rPr>
          <t xml:space="preserve">
25/01/21
11499
O/fee=8000
Oct + Nov/20
Paid in Janu/21</t>
        </r>
      </text>
    </comment>
    <comment ref="Y96" authorId="0">
      <text>
        <r>
          <rPr>
            <b/>
            <sz val="9"/>
            <color indexed="81"/>
            <rFont val="Tahoma"/>
            <family val="2"/>
          </rPr>
          <t>Windows User:</t>
        </r>
        <r>
          <rPr>
            <sz val="9"/>
            <color indexed="81"/>
            <rFont val="Tahoma"/>
            <family val="2"/>
          </rPr>
          <t xml:space="preserve">
25/01/21
11499
O/fee=8000
Oct + Nov/20
Paid in Janu/21</t>
        </r>
      </text>
    </comment>
    <comment ref="AC96" authorId="0">
      <text>
        <r>
          <rPr>
            <b/>
            <sz val="9"/>
            <color indexed="81"/>
            <rFont val="Tahoma"/>
            <family val="2"/>
          </rPr>
          <t>Windows User:</t>
        </r>
        <r>
          <rPr>
            <sz val="9"/>
            <color indexed="81"/>
            <rFont val="Tahoma"/>
            <family val="2"/>
          </rPr>
          <t xml:space="preserve">
25/01/21
11499
O/fee=8000
Oct + Nov/20
Paid in Janu/21</t>
        </r>
      </text>
    </comment>
    <comment ref="AM96" authorId="0">
      <text>
        <r>
          <rPr>
            <b/>
            <sz val="9"/>
            <color indexed="81"/>
            <rFont val="Tahoma"/>
            <family val="2"/>
          </rPr>
          <t>Windows User:</t>
        </r>
        <r>
          <rPr>
            <sz val="9"/>
            <color indexed="81"/>
            <rFont val="Tahoma"/>
            <family val="2"/>
          </rPr>
          <t xml:space="preserve">
05/06/21
11500</t>
        </r>
      </text>
    </comment>
    <comment ref="G97" authorId="0">
      <text>
        <r>
          <rPr>
            <b/>
            <sz val="9"/>
            <color indexed="81"/>
            <rFont val="Tahoma"/>
            <family val="2"/>
          </rPr>
          <t>Windows User:</t>
        </r>
        <r>
          <rPr>
            <sz val="9"/>
            <color indexed="81"/>
            <rFont val="Tahoma"/>
            <family val="2"/>
          </rPr>
          <t xml:space="preserve">
Less 50%
By Aziz Sir
/son of Abdur Rahim</t>
        </r>
      </text>
    </comment>
    <comment ref="K97" authorId="0">
      <text>
        <r>
          <rPr>
            <b/>
            <sz val="9"/>
            <color indexed="81"/>
            <rFont val="Tahoma"/>
            <family val="2"/>
          </rPr>
          <t>Windows User:</t>
        </r>
        <r>
          <rPr>
            <sz val="9"/>
            <color indexed="81"/>
            <rFont val="Tahoma"/>
            <family val="2"/>
          </rPr>
          <t xml:space="preserve">
12/09/2020
5,500/-</t>
        </r>
      </text>
    </comment>
    <comment ref="M97" authorId="0">
      <text>
        <r>
          <rPr>
            <b/>
            <sz val="9"/>
            <color indexed="81"/>
            <rFont val="Tahoma"/>
            <family val="2"/>
          </rPr>
          <t>Windows User:</t>
        </r>
        <r>
          <rPr>
            <sz val="9"/>
            <color indexed="81"/>
            <rFont val="Tahoma"/>
            <family val="2"/>
          </rPr>
          <t xml:space="preserve">
12/09/2020
5,500/-</t>
        </r>
      </text>
    </comment>
    <comment ref="O97" authorId="0">
      <text>
        <r>
          <rPr>
            <b/>
            <sz val="9"/>
            <color indexed="81"/>
            <rFont val="Tahoma"/>
            <family val="2"/>
          </rPr>
          <t>Windows User:</t>
        </r>
        <r>
          <rPr>
            <sz val="9"/>
            <color indexed="81"/>
            <rFont val="Tahoma"/>
            <family val="2"/>
          </rPr>
          <t xml:space="preserve">
12/09/2020
5,500/-
11/02/21
10346
S/c=2000
O/fee=8000</t>
        </r>
      </text>
    </comment>
    <comment ref="Q97" authorId="0">
      <text>
        <r>
          <rPr>
            <b/>
            <sz val="9"/>
            <color indexed="81"/>
            <rFont val="Tahoma"/>
            <family val="2"/>
          </rPr>
          <t>Windows User:</t>
        </r>
        <r>
          <rPr>
            <sz val="9"/>
            <color indexed="81"/>
            <rFont val="Tahoma"/>
            <family val="2"/>
          </rPr>
          <t xml:space="preserve">
11/02/21
10346
S/c=2000
O/fee=8000</t>
        </r>
      </text>
    </comment>
    <comment ref="AE97" authorId="0">
      <text>
        <r>
          <rPr>
            <b/>
            <sz val="9"/>
            <color indexed="81"/>
            <rFont val="Tahoma"/>
            <family val="2"/>
          </rPr>
          <t>Windows User:</t>
        </r>
        <r>
          <rPr>
            <sz val="9"/>
            <color indexed="81"/>
            <rFont val="Tahoma"/>
            <family val="2"/>
          </rPr>
          <t xml:space="preserve">
11/02/21
10346
S/c=2000
O/fee=8000</t>
        </r>
      </text>
    </comment>
    <comment ref="AM97" authorId="0">
      <text>
        <r>
          <rPr>
            <b/>
            <sz val="9"/>
            <color indexed="81"/>
            <rFont val="Tahoma"/>
            <family val="2"/>
          </rPr>
          <t>Windows User:</t>
        </r>
        <r>
          <rPr>
            <sz val="9"/>
            <color indexed="81"/>
            <rFont val="Tahoma"/>
            <family val="2"/>
          </rPr>
          <t xml:space="preserve">
07/06/21
10347
Oct/20 to Dec/20
Janu/21 1570 Due=740
T=8500</t>
        </r>
      </text>
    </comment>
    <comment ref="K98" authorId="0">
      <text>
        <r>
          <rPr>
            <b/>
            <sz val="9"/>
            <color indexed="81"/>
            <rFont val="Tahoma"/>
            <family val="2"/>
          </rPr>
          <t>Windows User:</t>
        </r>
        <r>
          <rPr>
            <sz val="9"/>
            <color indexed="81"/>
            <rFont val="Tahoma"/>
            <family val="2"/>
          </rPr>
          <t xml:space="preserve">
12/09/2020
7,500/-</t>
        </r>
      </text>
    </comment>
    <comment ref="M98" authorId="0">
      <text>
        <r>
          <rPr>
            <b/>
            <sz val="9"/>
            <color indexed="81"/>
            <rFont val="Tahoma"/>
            <family val="2"/>
          </rPr>
          <t>Windows User:</t>
        </r>
        <r>
          <rPr>
            <sz val="9"/>
            <color indexed="81"/>
            <rFont val="Tahoma"/>
            <family val="2"/>
          </rPr>
          <t xml:space="preserve">
12/09/2020
7,500/-</t>
        </r>
      </text>
    </comment>
    <comment ref="O98" authorId="0">
      <text>
        <r>
          <rPr>
            <b/>
            <sz val="9"/>
            <color indexed="81"/>
            <rFont val="Tahoma"/>
            <family val="2"/>
          </rPr>
          <t>Windows User:</t>
        </r>
        <r>
          <rPr>
            <sz val="9"/>
            <color indexed="81"/>
            <rFont val="Tahoma"/>
            <family val="2"/>
          </rPr>
          <t xml:space="preserve">
12/09/2020
7,500/-</t>
        </r>
      </text>
    </comment>
    <comment ref="Q98" authorId="0">
      <text>
        <r>
          <rPr>
            <b/>
            <sz val="9"/>
            <color indexed="81"/>
            <rFont val="Tahoma"/>
            <family val="2"/>
          </rPr>
          <t>Windows User:</t>
        </r>
        <r>
          <rPr>
            <sz val="9"/>
            <color indexed="81"/>
            <rFont val="Tahoma"/>
            <family val="2"/>
          </rPr>
          <t xml:space="preserve">
28/01/21
10370
O/fee
Paid in Janu/21</t>
        </r>
      </text>
    </comment>
    <comment ref="AC98" authorId="0">
      <text>
        <r>
          <rPr>
            <b/>
            <sz val="9"/>
            <color indexed="81"/>
            <rFont val="Tahoma"/>
            <family val="2"/>
          </rPr>
          <t>Windows User:</t>
        </r>
        <r>
          <rPr>
            <sz val="9"/>
            <color indexed="81"/>
            <rFont val="Tahoma"/>
            <family val="2"/>
          </rPr>
          <t xml:space="preserve">
28/01/21
10370
O/fee
Paid in Janu/21</t>
        </r>
      </text>
    </comment>
    <comment ref="K99" authorId="0">
      <text>
        <r>
          <rPr>
            <b/>
            <sz val="9"/>
            <color indexed="81"/>
            <rFont val="Tahoma"/>
            <family val="2"/>
          </rPr>
          <t>Windows User:</t>
        </r>
        <r>
          <rPr>
            <sz val="9"/>
            <color indexed="81"/>
            <rFont val="Tahoma"/>
            <family val="2"/>
          </rPr>
          <t xml:space="preserve">
13/09/2020
7,500/-</t>
        </r>
      </text>
    </comment>
    <comment ref="M99" authorId="0">
      <text>
        <r>
          <rPr>
            <b/>
            <sz val="9"/>
            <color indexed="81"/>
            <rFont val="Tahoma"/>
            <family val="2"/>
          </rPr>
          <t>Windows User:</t>
        </r>
        <r>
          <rPr>
            <sz val="9"/>
            <color indexed="81"/>
            <rFont val="Tahoma"/>
            <family val="2"/>
          </rPr>
          <t xml:space="preserve">
13/09/2020
7,500/-</t>
        </r>
      </text>
    </comment>
    <comment ref="O99" authorId="0">
      <text>
        <r>
          <rPr>
            <b/>
            <sz val="9"/>
            <color indexed="81"/>
            <rFont val="Tahoma"/>
            <family val="2"/>
          </rPr>
          <t>Windows User:</t>
        </r>
        <r>
          <rPr>
            <sz val="9"/>
            <color indexed="81"/>
            <rFont val="Tahoma"/>
            <family val="2"/>
          </rPr>
          <t xml:space="preserve">
13/09/2020
7,500/-</t>
        </r>
      </text>
    </comment>
    <comment ref="Q99" authorId="0">
      <text>
        <r>
          <rPr>
            <b/>
            <sz val="9"/>
            <color indexed="81"/>
            <rFont val="Tahoma"/>
            <family val="2"/>
          </rPr>
          <t>Windows User:</t>
        </r>
        <r>
          <rPr>
            <sz val="9"/>
            <color indexed="81"/>
            <rFont val="Tahoma"/>
            <family val="2"/>
          </rPr>
          <t xml:space="preserve">
07/10/20
10394
Paid to Oct/20</t>
        </r>
      </text>
    </comment>
    <comment ref="W99" authorId="0">
      <text>
        <r>
          <rPr>
            <b/>
            <sz val="9"/>
            <color indexed="81"/>
            <rFont val="Tahoma"/>
            <family val="2"/>
          </rPr>
          <t>Windows User:</t>
        </r>
        <r>
          <rPr>
            <sz val="9"/>
            <color indexed="81"/>
            <rFont val="Tahoma"/>
            <family val="2"/>
          </rPr>
          <t xml:space="preserve">
07/10/20
10394
O/fee=8000
Oct=4620</t>
        </r>
      </text>
    </comment>
    <comment ref="Y99" authorId="0">
      <text>
        <r>
          <rPr>
            <b/>
            <sz val="9"/>
            <color indexed="81"/>
            <rFont val="Tahoma"/>
            <family val="2"/>
          </rPr>
          <t>Windows User:
09/11/2020</t>
        </r>
        <r>
          <rPr>
            <sz val="9"/>
            <color indexed="81"/>
            <rFont val="Tahoma"/>
            <family val="2"/>
          </rPr>
          <t xml:space="preserve">
10395
</t>
        </r>
      </text>
    </comment>
    <comment ref="AA99" authorId="0">
      <text>
        <r>
          <rPr>
            <b/>
            <sz val="9"/>
            <color indexed="81"/>
            <rFont val="Tahoma"/>
            <family val="2"/>
          </rPr>
          <t>Windows User:</t>
        </r>
        <r>
          <rPr>
            <sz val="9"/>
            <color indexed="81"/>
            <rFont val="Tahoma"/>
            <family val="2"/>
          </rPr>
          <t xml:space="preserve">
08/2/2020
By bkash
C=4620
H=1950
T=6570</t>
        </r>
      </text>
    </comment>
    <comment ref="AC99" authorId="0">
      <text>
        <r>
          <rPr>
            <b/>
            <sz val="9"/>
            <color indexed="81"/>
            <rFont val="Tahoma"/>
            <family val="2"/>
          </rPr>
          <t>Windows User:</t>
        </r>
        <r>
          <rPr>
            <sz val="9"/>
            <color indexed="81"/>
            <rFont val="Tahoma"/>
            <family val="2"/>
          </rPr>
          <t xml:space="preserve">
27/01/21
10307</t>
        </r>
      </text>
    </comment>
    <comment ref="AE99" authorId="0">
      <text>
        <r>
          <rPr>
            <b/>
            <sz val="9"/>
            <color indexed="81"/>
            <rFont val="Tahoma"/>
            <family val="2"/>
          </rPr>
          <t>Windows User:</t>
        </r>
        <r>
          <rPr>
            <sz val="9"/>
            <color indexed="81"/>
            <rFont val="Tahoma"/>
            <family val="2"/>
          </rPr>
          <t xml:space="preserve">
10/02/21
By bkash
C=4620
H=1950
T=6570
Feb/21</t>
        </r>
      </text>
    </comment>
    <comment ref="AM99" authorId="0">
      <text>
        <r>
          <rPr>
            <b/>
            <sz val="9"/>
            <color indexed="81"/>
            <rFont val="Tahoma"/>
            <family val="2"/>
          </rPr>
          <t>Windows User:</t>
        </r>
        <r>
          <rPr>
            <sz val="9"/>
            <color indexed="81"/>
            <rFont val="Tahoma"/>
            <family val="2"/>
          </rPr>
          <t xml:space="preserve">
06/06/21
10401/02
</t>
        </r>
      </text>
    </comment>
    <comment ref="G100" authorId="0">
      <text>
        <r>
          <rPr>
            <b/>
            <sz val="9"/>
            <color indexed="81"/>
            <rFont val="Tahoma"/>
            <family val="2"/>
          </rPr>
          <t>Windows User:</t>
        </r>
        <r>
          <rPr>
            <sz val="9"/>
            <color indexed="81"/>
            <rFont val="Tahoma"/>
            <family val="2"/>
          </rPr>
          <t xml:space="preserve">
Less-2,000/-</t>
        </r>
      </text>
    </comment>
    <comment ref="K100" authorId="0">
      <text>
        <r>
          <rPr>
            <b/>
            <sz val="9"/>
            <color indexed="81"/>
            <rFont val="Tahoma"/>
            <family val="2"/>
          </rPr>
          <t>Windows User:</t>
        </r>
        <r>
          <rPr>
            <sz val="9"/>
            <color indexed="81"/>
            <rFont val="Tahoma"/>
            <family val="2"/>
          </rPr>
          <t xml:space="preserve">
13/09/2020
7,500/-</t>
        </r>
      </text>
    </comment>
    <comment ref="M100" authorId="0">
      <text>
        <r>
          <rPr>
            <b/>
            <sz val="9"/>
            <color indexed="81"/>
            <rFont val="Tahoma"/>
            <family val="2"/>
          </rPr>
          <t>Windows User:</t>
        </r>
        <r>
          <rPr>
            <sz val="9"/>
            <color indexed="81"/>
            <rFont val="Tahoma"/>
            <family val="2"/>
          </rPr>
          <t xml:space="preserve">
13/09/2020
7,500/-</t>
        </r>
      </text>
    </comment>
    <comment ref="O100" authorId="0">
      <text>
        <r>
          <rPr>
            <b/>
            <sz val="9"/>
            <color indexed="81"/>
            <rFont val="Tahoma"/>
            <family val="2"/>
          </rPr>
          <t>Windows User:</t>
        </r>
        <r>
          <rPr>
            <sz val="9"/>
            <color indexed="81"/>
            <rFont val="Tahoma"/>
            <family val="2"/>
          </rPr>
          <t xml:space="preserve">
13/09/2020
7,500/-</t>
        </r>
      </text>
    </comment>
    <comment ref="Q100" authorId="0">
      <text>
        <r>
          <rPr>
            <b/>
            <sz val="9"/>
            <color indexed="81"/>
            <rFont val="Tahoma"/>
            <family val="2"/>
          </rPr>
          <t>Windows User:</t>
        </r>
        <r>
          <rPr>
            <sz val="9"/>
            <color indexed="81"/>
            <rFont val="Tahoma"/>
            <family val="2"/>
          </rPr>
          <t xml:space="preserve">
08/10/20
10442
O/fee=8000
Paid to Oct</t>
        </r>
      </text>
    </comment>
    <comment ref="W100" authorId="0">
      <text>
        <r>
          <rPr>
            <b/>
            <sz val="9"/>
            <color indexed="81"/>
            <rFont val="Tahoma"/>
            <family val="2"/>
          </rPr>
          <t>Windows User:</t>
        </r>
        <r>
          <rPr>
            <sz val="9"/>
            <color indexed="81"/>
            <rFont val="Tahoma"/>
            <family val="2"/>
          </rPr>
          <t xml:space="preserve">
08/10/20
10442
O/fee8000
Oct=3220</t>
        </r>
      </text>
    </comment>
    <comment ref="Y100" authorId="0">
      <text>
        <r>
          <rPr>
            <b/>
            <sz val="9"/>
            <color indexed="81"/>
            <rFont val="Tahoma"/>
            <family val="2"/>
          </rPr>
          <t>Windows User:</t>
        </r>
        <r>
          <rPr>
            <sz val="9"/>
            <color indexed="81"/>
            <rFont val="Tahoma"/>
            <family val="2"/>
          </rPr>
          <t xml:space="preserve">
08/11/2020
10443
</t>
        </r>
      </text>
    </comment>
    <comment ref="AA100" authorId="0">
      <text>
        <r>
          <rPr>
            <b/>
            <sz val="9"/>
            <color indexed="81"/>
            <rFont val="Tahoma"/>
            <family val="2"/>
          </rPr>
          <t>Windows User:</t>
        </r>
        <r>
          <rPr>
            <sz val="9"/>
            <color indexed="81"/>
            <rFont val="Tahoma"/>
            <family val="2"/>
          </rPr>
          <t xml:space="preserve">
07/12/2020
10444</t>
        </r>
      </text>
    </comment>
    <comment ref="AC100" authorId="0">
      <text>
        <r>
          <rPr>
            <b/>
            <sz val="9"/>
            <color indexed="81"/>
            <rFont val="Tahoma"/>
            <family val="2"/>
          </rPr>
          <t>Windows User:</t>
        </r>
        <r>
          <rPr>
            <sz val="9"/>
            <color indexed="81"/>
            <rFont val="Tahoma"/>
            <family val="2"/>
          </rPr>
          <t xml:space="preserve">
07/01/2021
10445
</t>
        </r>
      </text>
    </comment>
    <comment ref="AE100" authorId="0">
      <text>
        <r>
          <rPr>
            <b/>
            <sz val="9"/>
            <color indexed="81"/>
            <rFont val="Tahoma"/>
            <family val="2"/>
          </rPr>
          <t>Windows User:</t>
        </r>
        <r>
          <rPr>
            <sz val="9"/>
            <color indexed="81"/>
            <rFont val="Tahoma"/>
            <family val="2"/>
          </rPr>
          <t xml:space="preserve">
09/02/21
10446
</t>
        </r>
      </text>
    </comment>
    <comment ref="AG100" authorId="0">
      <text>
        <r>
          <rPr>
            <b/>
            <sz val="9"/>
            <color indexed="81"/>
            <rFont val="Tahoma"/>
            <family val="2"/>
          </rPr>
          <t>Windows User:</t>
        </r>
        <r>
          <rPr>
            <sz val="9"/>
            <color indexed="81"/>
            <rFont val="Tahoma"/>
            <family val="2"/>
          </rPr>
          <t xml:space="preserve">
08/03/21
10447</t>
        </r>
      </text>
    </comment>
    <comment ref="AI100" authorId="0">
      <text>
        <r>
          <rPr>
            <b/>
            <sz val="9"/>
            <color indexed="81"/>
            <rFont val="Tahoma"/>
            <family val="2"/>
          </rPr>
          <t>Windows User:</t>
        </r>
        <r>
          <rPr>
            <sz val="9"/>
            <color indexed="81"/>
            <rFont val="Tahoma"/>
            <family val="2"/>
          </rPr>
          <t xml:space="preserve">
08/04/2021
10448
</t>
        </r>
      </text>
    </comment>
    <comment ref="AK100" authorId="0">
      <text>
        <r>
          <rPr>
            <b/>
            <sz val="9"/>
            <color indexed="81"/>
            <rFont val="Tahoma"/>
            <family val="2"/>
          </rPr>
          <t>Windows User:</t>
        </r>
        <r>
          <rPr>
            <sz val="9"/>
            <color indexed="81"/>
            <rFont val="Tahoma"/>
            <family val="2"/>
          </rPr>
          <t xml:space="preserve">
03/05/21
1049
</t>
        </r>
      </text>
    </comment>
    <comment ref="AM100" authorId="0">
      <text>
        <r>
          <rPr>
            <b/>
            <sz val="9"/>
            <color indexed="81"/>
            <rFont val="Tahoma"/>
            <family val="2"/>
          </rPr>
          <t>Windows User:</t>
        </r>
        <r>
          <rPr>
            <sz val="9"/>
            <color indexed="81"/>
            <rFont val="Tahoma"/>
            <family val="2"/>
          </rPr>
          <t xml:space="preserve">
05/06/21
10450</t>
        </r>
      </text>
    </comment>
    <comment ref="K101" authorId="0">
      <text>
        <r>
          <rPr>
            <b/>
            <sz val="9"/>
            <color indexed="81"/>
            <rFont val="Tahoma"/>
            <family val="2"/>
          </rPr>
          <t>Windows User:</t>
        </r>
        <r>
          <rPr>
            <sz val="9"/>
            <color indexed="81"/>
            <rFont val="Tahoma"/>
            <family val="2"/>
          </rPr>
          <t xml:space="preserve">
13/09/2020
7,500/-</t>
        </r>
      </text>
    </comment>
    <comment ref="M101" authorId="0">
      <text>
        <r>
          <rPr>
            <b/>
            <sz val="9"/>
            <color indexed="81"/>
            <rFont val="Tahoma"/>
            <family val="2"/>
          </rPr>
          <t>Windows User:</t>
        </r>
        <r>
          <rPr>
            <sz val="9"/>
            <color indexed="81"/>
            <rFont val="Tahoma"/>
            <family val="2"/>
          </rPr>
          <t xml:space="preserve">
13/09/2020
7,500/-</t>
        </r>
      </text>
    </comment>
    <comment ref="O101" authorId="0">
      <text>
        <r>
          <rPr>
            <b/>
            <sz val="9"/>
            <color indexed="81"/>
            <rFont val="Tahoma"/>
            <family val="2"/>
          </rPr>
          <t>Windows User:</t>
        </r>
        <r>
          <rPr>
            <sz val="9"/>
            <color indexed="81"/>
            <rFont val="Tahoma"/>
            <family val="2"/>
          </rPr>
          <t xml:space="preserve">
13/09/2020
7,500/-</t>
        </r>
      </text>
    </comment>
    <comment ref="Q101" authorId="0">
      <text>
        <r>
          <rPr>
            <b/>
            <sz val="9"/>
            <color indexed="81"/>
            <rFont val="Tahoma"/>
            <family val="2"/>
          </rPr>
          <t>Windows User:</t>
        </r>
        <r>
          <rPr>
            <sz val="9"/>
            <color indexed="81"/>
            <rFont val="Tahoma"/>
            <family val="2"/>
          </rPr>
          <t xml:space="preserve">
10/10/20
10490
paid to Oct/20</t>
        </r>
      </text>
    </comment>
    <comment ref="W101" authorId="0">
      <text>
        <r>
          <rPr>
            <b/>
            <sz val="9"/>
            <color indexed="81"/>
            <rFont val="Tahoma"/>
            <family val="2"/>
          </rPr>
          <t>Windows User:</t>
        </r>
        <r>
          <rPr>
            <sz val="9"/>
            <color indexed="81"/>
            <rFont val="Tahoma"/>
            <family val="2"/>
          </rPr>
          <t xml:space="preserve">
10/10/20
10490
O/fee=8000
Oct=4620</t>
        </r>
      </text>
    </comment>
    <comment ref="Y101" authorId="0">
      <text>
        <r>
          <rPr>
            <b/>
            <sz val="9"/>
            <color indexed="81"/>
            <rFont val="Tahoma"/>
            <family val="2"/>
          </rPr>
          <t>Windows User:</t>
        </r>
        <r>
          <rPr>
            <sz val="9"/>
            <color indexed="81"/>
            <rFont val="Tahoma"/>
            <family val="2"/>
          </rPr>
          <t xml:space="preserve">
09/11/2020
10491</t>
        </r>
      </text>
    </comment>
    <comment ref="AA101" authorId="0">
      <text>
        <r>
          <rPr>
            <b/>
            <sz val="9"/>
            <color indexed="81"/>
            <rFont val="Tahoma"/>
            <family val="2"/>
          </rPr>
          <t>Windows User:</t>
        </r>
        <r>
          <rPr>
            <sz val="9"/>
            <color indexed="81"/>
            <rFont val="Tahoma"/>
            <family val="2"/>
          </rPr>
          <t xml:space="preserve">
09/01/2021
10492
Dec + Janu/21
Paid in Janu/21</t>
        </r>
      </text>
    </comment>
    <comment ref="AC101" authorId="0">
      <text>
        <r>
          <rPr>
            <b/>
            <sz val="9"/>
            <color indexed="81"/>
            <rFont val="Tahoma"/>
            <family val="2"/>
          </rPr>
          <t>Windows User:</t>
        </r>
        <r>
          <rPr>
            <sz val="9"/>
            <color indexed="81"/>
            <rFont val="Tahoma"/>
            <family val="2"/>
          </rPr>
          <t xml:space="preserve">
09/01/2021
10492
Dec + Janu/21
Paid in Janu/21</t>
        </r>
      </text>
    </comment>
    <comment ref="AE101" authorId="0">
      <text>
        <r>
          <rPr>
            <b/>
            <sz val="9"/>
            <color indexed="81"/>
            <rFont val="Tahoma"/>
            <family val="2"/>
          </rPr>
          <t>Windows User:</t>
        </r>
        <r>
          <rPr>
            <sz val="9"/>
            <color indexed="81"/>
            <rFont val="Tahoma"/>
            <family val="2"/>
          </rPr>
          <t xml:space="preserve">
10/02/21
10493</t>
        </r>
      </text>
    </comment>
    <comment ref="AG101" authorId="0">
      <text>
        <r>
          <rPr>
            <b/>
            <sz val="9"/>
            <color indexed="81"/>
            <rFont val="Tahoma"/>
            <family val="2"/>
          </rPr>
          <t>Windows User:</t>
        </r>
        <r>
          <rPr>
            <sz val="9"/>
            <color indexed="81"/>
            <rFont val="Tahoma"/>
            <family val="2"/>
          </rPr>
          <t xml:space="preserve">
09/03/21
10494
</t>
        </r>
      </text>
    </comment>
    <comment ref="AK101" authorId="0">
      <text>
        <r>
          <rPr>
            <b/>
            <sz val="9"/>
            <color indexed="81"/>
            <rFont val="Tahoma"/>
            <family val="2"/>
          </rPr>
          <t>Windows User:</t>
        </r>
        <r>
          <rPr>
            <sz val="9"/>
            <color indexed="81"/>
            <rFont val="Tahoma"/>
            <family val="2"/>
          </rPr>
          <t xml:space="preserve">
26/05/21
10495
Up  to May/21</t>
        </r>
      </text>
    </comment>
    <comment ref="AM101" authorId="0">
      <text>
        <r>
          <rPr>
            <b/>
            <sz val="9"/>
            <color indexed="81"/>
            <rFont val="Tahoma"/>
            <family val="2"/>
          </rPr>
          <t>Windows User:</t>
        </r>
        <r>
          <rPr>
            <sz val="9"/>
            <color indexed="81"/>
            <rFont val="Tahoma"/>
            <family val="2"/>
          </rPr>
          <t xml:space="preserve">
01/06/21
10496
</t>
        </r>
      </text>
    </comment>
    <comment ref="K102" authorId="0">
      <text>
        <r>
          <rPr>
            <b/>
            <sz val="9"/>
            <color indexed="81"/>
            <rFont val="Tahoma"/>
            <family val="2"/>
          </rPr>
          <t>Windows User:</t>
        </r>
        <r>
          <rPr>
            <sz val="9"/>
            <color indexed="81"/>
            <rFont val="Tahoma"/>
            <family val="2"/>
          </rPr>
          <t xml:space="preserve">
13/09/2020
7,500/-</t>
        </r>
      </text>
    </comment>
    <comment ref="M102" authorId="0">
      <text>
        <r>
          <rPr>
            <b/>
            <sz val="9"/>
            <color indexed="81"/>
            <rFont val="Tahoma"/>
            <family val="2"/>
          </rPr>
          <t>Windows User:</t>
        </r>
        <r>
          <rPr>
            <sz val="9"/>
            <color indexed="81"/>
            <rFont val="Tahoma"/>
            <family val="2"/>
          </rPr>
          <t xml:space="preserve">
13/09/2020
7,500/-</t>
        </r>
      </text>
    </comment>
    <comment ref="O102" authorId="0">
      <text>
        <r>
          <rPr>
            <b/>
            <sz val="9"/>
            <color indexed="81"/>
            <rFont val="Tahoma"/>
            <family val="2"/>
          </rPr>
          <t>Windows User:</t>
        </r>
        <r>
          <rPr>
            <sz val="9"/>
            <color indexed="81"/>
            <rFont val="Tahoma"/>
            <family val="2"/>
          </rPr>
          <t xml:space="preserve">
13/09/2020
7,500/-</t>
        </r>
      </text>
    </comment>
    <comment ref="Q102" authorId="0">
      <text>
        <r>
          <rPr>
            <b/>
            <sz val="9"/>
            <color indexed="81"/>
            <rFont val="Tahoma"/>
            <family val="2"/>
          </rPr>
          <t>Windows User:</t>
        </r>
        <r>
          <rPr>
            <sz val="9"/>
            <color indexed="81"/>
            <rFont val="Tahoma"/>
            <family val="2"/>
          </rPr>
          <t xml:space="preserve">
01/10/2020
10514
O/fee
Paid to Oct</t>
        </r>
      </text>
    </comment>
    <comment ref="W102" authorId="0">
      <text>
        <r>
          <rPr>
            <b/>
            <sz val="9"/>
            <color indexed="81"/>
            <rFont val="Tahoma"/>
            <family val="2"/>
          </rPr>
          <t>Windows User:</t>
        </r>
        <r>
          <rPr>
            <sz val="9"/>
            <color indexed="81"/>
            <rFont val="Tahoma"/>
            <family val="2"/>
          </rPr>
          <t xml:space="preserve">
01/10/2020
10514
O/fee
12/10/20
10515
Oct/20</t>
        </r>
      </text>
    </comment>
    <comment ref="Y102" authorId="0">
      <text>
        <r>
          <rPr>
            <b/>
            <sz val="9"/>
            <color indexed="81"/>
            <rFont val="Tahoma"/>
            <family val="2"/>
          </rPr>
          <t>Windows User:</t>
        </r>
        <r>
          <rPr>
            <sz val="9"/>
            <color indexed="81"/>
            <rFont val="Tahoma"/>
            <family val="2"/>
          </rPr>
          <t xml:space="preserve">
04/11/2020
10516
Nov/2020</t>
        </r>
      </text>
    </comment>
    <comment ref="AA102" authorId="0">
      <text>
        <r>
          <rPr>
            <b/>
            <sz val="9"/>
            <color indexed="81"/>
            <rFont val="Tahoma"/>
            <family val="2"/>
          </rPr>
          <t>Windows User:</t>
        </r>
        <r>
          <rPr>
            <sz val="9"/>
            <color indexed="81"/>
            <rFont val="Tahoma"/>
            <family val="2"/>
          </rPr>
          <t xml:space="preserve">
06/12/2020
10517
</t>
        </r>
      </text>
    </comment>
    <comment ref="AC102" authorId="0">
      <text>
        <r>
          <rPr>
            <b/>
            <sz val="9"/>
            <color indexed="81"/>
            <rFont val="Tahoma"/>
            <family val="2"/>
          </rPr>
          <t>Windows User:</t>
        </r>
        <r>
          <rPr>
            <sz val="9"/>
            <color indexed="81"/>
            <rFont val="Tahoma"/>
            <family val="2"/>
          </rPr>
          <t xml:space="preserve">
03/01/2021
10518
</t>
        </r>
      </text>
    </comment>
    <comment ref="AE102" authorId="0">
      <text>
        <r>
          <rPr>
            <b/>
            <sz val="9"/>
            <color indexed="81"/>
            <rFont val="Tahoma"/>
            <family val="2"/>
          </rPr>
          <t>Windows User:</t>
        </r>
        <r>
          <rPr>
            <sz val="9"/>
            <color indexed="81"/>
            <rFont val="Tahoma"/>
            <family val="2"/>
          </rPr>
          <t xml:space="preserve">
08/02/21
10519</t>
        </r>
      </text>
    </comment>
    <comment ref="AG102" authorId="0">
      <text>
        <r>
          <rPr>
            <b/>
            <sz val="9"/>
            <color indexed="81"/>
            <rFont val="Tahoma"/>
            <family val="2"/>
          </rPr>
          <t>Windows User:</t>
        </r>
        <r>
          <rPr>
            <sz val="9"/>
            <color indexed="81"/>
            <rFont val="Tahoma"/>
            <family val="2"/>
          </rPr>
          <t xml:space="preserve">
01/03/21
10520
</t>
        </r>
      </text>
    </comment>
    <comment ref="AI102" authorId="0">
      <text>
        <r>
          <rPr>
            <b/>
            <sz val="9"/>
            <color indexed="81"/>
            <rFont val="Tahoma"/>
            <family val="2"/>
          </rPr>
          <t>Windows User:</t>
        </r>
        <r>
          <rPr>
            <sz val="9"/>
            <color indexed="81"/>
            <rFont val="Tahoma"/>
            <family val="2"/>
          </rPr>
          <t xml:space="preserve">
08/04/2021
10521
</t>
        </r>
      </text>
    </comment>
    <comment ref="AK102" authorId="0">
      <text>
        <r>
          <rPr>
            <b/>
            <sz val="9"/>
            <color indexed="81"/>
            <rFont val="Tahoma"/>
            <family val="2"/>
          </rPr>
          <t>Windows User:</t>
        </r>
        <r>
          <rPr>
            <sz val="9"/>
            <color indexed="81"/>
            <rFont val="Tahoma"/>
            <family val="2"/>
          </rPr>
          <t xml:space="preserve">
04/05/21
10522
</t>
        </r>
      </text>
    </comment>
    <comment ref="AM102" authorId="0">
      <text>
        <r>
          <rPr>
            <b/>
            <sz val="9"/>
            <color indexed="81"/>
            <rFont val="Tahoma"/>
            <family val="2"/>
          </rPr>
          <t>Windows User:</t>
        </r>
        <r>
          <rPr>
            <sz val="9"/>
            <color indexed="81"/>
            <rFont val="Tahoma"/>
            <family val="2"/>
          </rPr>
          <t xml:space="preserve">
02/06/21
10523</t>
        </r>
      </text>
    </comment>
    <comment ref="K103" authorId="0">
      <text>
        <r>
          <rPr>
            <b/>
            <sz val="9"/>
            <color indexed="81"/>
            <rFont val="Tahoma"/>
            <family val="2"/>
          </rPr>
          <t>Windows User:</t>
        </r>
        <r>
          <rPr>
            <sz val="9"/>
            <color indexed="81"/>
            <rFont val="Tahoma"/>
            <family val="2"/>
          </rPr>
          <t xml:space="preserve">
13/09/2020
7,500/-</t>
        </r>
      </text>
    </comment>
    <comment ref="M103" authorId="0">
      <text>
        <r>
          <rPr>
            <b/>
            <sz val="9"/>
            <color indexed="81"/>
            <rFont val="Tahoma"/>
            <family val="2"/>
          </rPr>
          <t>Windows User:</t>
        </r>
        <r>
          <rPr>
            <sz val="9"/>
            <color indexed="81"/>
            <rFont val="Tahoma"/>
            <family val="2"/>
          </rPr>
          <t xml:space="preserve">
13/09/2020
7,500/-</t>
        </r>
      </text>
    </comment>
    <comment ref="O103" authorId="0">
      <text>
        <r>
          <rPr>
            <b/>
            <sz val="9"/>
            <color indexed="81"/>
            <rFont val="Tahoma"/>
            <family val="2"/>
          </rPr>
          <t>Windows User:</t>
        </r>
        <r>
          <rPr>
            <sz val="9"/>
            <color indexed="81"/>
            <rFont val="Tahoma"/>
            <family val="2"/>
          </rPr>
          <t xml:space="preserve">
13/09/2020
7,500/-</t>
        </r>
      </text>
    </comment>
    <comment ref="AC103" authorId="0">
      <text>
        <r>
          <rPr>
            <b/>
            <sz val="9"/>
            <color indexed="81"/>
            <rFont val="Tahoma"/>
            <family val="2"/>
          </rPr>
          <t>Windows User:</t>
        </r>
        <r>
          <rPr>
            <sz val="9"/>
            <color indexed="81"/>
            <rFont val="Tahoma"/>
            <family val="2"/>
          </rPr>
          <t xml:space="preserve">
27/01/21
10106
Oct + Nov/20
Paid in janu/21</t>
        </r>
      </text>
    </comment>
    <comment ref="AM103" authorId="0">
      <text>
        <r>
          <rPr>
            <b/>
            <sz val="9"/>
            <color indexed="81"/>
            <rFont val="Tahoma"/>
            <family val="2"/>
          </rPr>
          <t>Windows User:</t>
        </r>
        <r>
          <rPr>
            <sz val="9"/>
            <color indexed="81"/>
            <rFont val="Tahoma"/>
            <family val="2"/>
          </rPr>
          <t xml:space="preserve">
02/06/21
10107
10,000/-</t>
        </r>
      </text>
    </comment>
    <comment ref="G104" authorId="0">
      <text>
        <r>
          <rPr>
            <b/>
            <sz val="9"/>
            <color indexed="81"/>
            <rFont val="Tahoma"/>
            <family val="2"/>
          </rPr>
          <t>Windows User:</t>
        </r>
        <r>
          <rPr>
            <sz val="9"/>
            <color indexed="81"/>
            <rFont val="Tahoma"/>
            <family val="2"/>
          </rPr>
          <t xml:space="preserve">
Less-2,000/-</t>
        </r>
      </text>
    </comment>
    <comment ref="K104" authorId="0">
      <text>
        <r>
          <rPr>
            <b/>
            <sz val="9"/>
            <color indexed="81"/>
            <rFont val="Tahoma"/>
            <family val="2"/>
          </rPr>
          <t>Windows User:</t>
        </r>
        <r>
          <rPr>
            <sz val="9"/>
            <color indexed="81"/>
            <rFont val="Tahoma"/>
            <family val="2"/>
          </rPr>
          <t xml:space="preserve">
13/09/2020
7,500/-</t>
        </r>
      </text>
    </comment>
    <comment ref="M104" authorId="0">
      <text>
        <r>
          <rPr>
            <b/>
            <sz val="9"/>
            <color indexed="81"/>
            <rFont val="Tahoma"/>
            <family val="2"/>
          </rPr>
          <t>Windows User:</t>
        </r>
        <r>
          <rPr>
            <sz val="9"/>
            <color indexed="81"/>
            <rFont val="Tahoma"/>
            <family val="2"/>
          </rPr>
          <t xml:space="preserve">
13/09/2020
7,500/-</t>
        </r>
      </text>
    </comment>
    <comment ref="O104" authorId="0">
      <text>
        <r>
          <rPr>
            <b/>
            <sz val="9"/>
            <color indexed="81"/>
            <rFont val="Tahoma"/>
            <family val="2"/>
          </rPr>
          <t>Windows User:</t>
        </r>
        <r>
          <rPr>
            <sz val="9"/>
            <color indexed="81"/>
            <rFont val="Tahoma"/>
            <family val="2"/>
          </rPr>
          <t xml:space="preserve">
13/09/2020
7,500/-</t>
        </r>
      </text>
    </comment>
    <comment ref="Q104" authorId="0">
      <text>
        <r>
          <rPr>
            <b/>
            <sz val="9"/>
            <color indexed="81"/>
            <rFont val="Tahoma"/>
            <family val="2"/>
          </rPr>
          <t>Windows User:</t>
        </r>
        <r>
          <rPr>
            <sz val="9"/>
            <color indexed="81"/>
            <rFont val="Tahoma"/>
            <family val="2"/>
          </rPr>
          <t xml:space="preserve">
26/01/21
10203
O/fee=8000
Dec+ Janu/21
Paid in Janu/21</t>
        </r>
      </text>
    </comment>
    <comment ref="W104" authorId="0">
      <text>
        <r>
          <rPr>
            <b/>
            <sz val="9"/>
            <color indexed="81"/>
            <rFont val="Tahoma"/>
            <family val="2"/>
          </rPr>
          <t>Windows User:</t>
        </r>
        <r>
          <rPr>
            <sz val="9"/>
            <color indexed="81"/>
            <rFont val="Tahoma"/>
            <family val="2"/>
          </rPr>
          <t xml:space="preserve">
11/11/2020
1020
Oct + Nov/2020
Paid to Nov/20</t>
        </r>
      </text>
    </comment>
    <comment ref="Y104" authorId="0">
      <text>
        <r>
          <rPr>
            <b/>
            <sz val="9"/>
            <color indexed="81"/>
            <rFont val="Tahoma"/>
            <family val="2"/>
          </rPr>
          <t>Windows User:</t>
        </r>
        <r>
          <rPr>
            <sz val="9"/>
            <color indexed="81"/>
            <rFont val="Tahoma"/>
            <family val="2"/>
          </rPr>
          <t xml:space="preserve">
11/11/2020
1020
Oct + Nov/2020</t>
        </r>
      </text>
    </comment>
    <comment ref="AA104" authorId="0">
      <text>
        <r>
          <rPr>
            <b/>
            <sz val="9"/>
            <color indexed="81"/>
            <rFont val="Tahoma"/>
            <family val="2"/>
          </rPr>
          <t>Windows User:</t>
        </r>
        <r>
          <rPr>
            <sz val="9"/>
            <color indexed="81"/>
            <rFont val="Tahoma"/>
            <family val="2"/>
          </rPr>
          <t xml:space="preserve">
26/01/21
10203
O/fee=8000
Dec+ Janu/21
Paid in Janu/21</t>
        </r>
      </text>
    </comment>
    <comment ref="AC104" authorId="0">
      <text>
        <r>
          <rPr>
            <b/>
            <sz val="9"/>
            <color indexed="81"/>
            <rFont val="Tahoma"/>
            <family val="2"/>
          </rPr>
          <t>Windows User:</t>
        </r>
        <r>
          <rPr>
            <sz val="9"/>
            <color indexed="81"/>
            <rFont val="Tahoma"/>
            <family val="2"/>
          </rPr>
          <t xml:space="preserve">
26/01/21
10203
O/fee=8000
Dec+ Janu/21
Paid in Janu/21</t>
        </r>
      </text>
    </comment>
    <comment ref="AM104" authorId="0">
      <text>
        <r>
          <rPr>
            <b/>
            <sz val="9"/>
            <color indexed="81"/>
            <rFont val="Tahoma"/>
            <family val="2"/>
          </rPr>
          <t>Windows User:</t>
        </r>
        <r>
          <rPr>
            <sz val="9"/>
            <color indexed="81"/>
            <rFont val="Tahoma"/>
            <family val="2"/>
          </rPr>
          <t xml:space="preserve">
03/06/21
10204
Up to May/21</t>
        </r>
      </text>
    </comment>
    <comment ref="K105" authorId="0">
      <text>
        <r>
          <rPr>
            <b/>
            <sz val="9"/>
            <color indexed="81"/>
            <rFont val="Tahoma"/>
            <family val="2"/>
          </rPr>
          <t>Windows User:</t>
        </r>
        <r>
          <rPr>
            <sz val="9"/>
            <color indexed="81"/>
            <rFont val="Tahoma"/>
            <family val="2"/>
          </rPr>
          <t xml:space="preserve">
13/09/2020
7,500/-</t>
        </r>
      </text>
    </comment>
    <comment ref="M105" authorId="0">
      <text>
        <r>
          <rPr>
            <b/>
            <sz val="9"/>
            <color indexed="81"/>
            <rFont val="Tahoma"/>
            <family val="2"/>
          </rPr>
          <t>Windows User:</t>
        </r>
        <r>
          <rPr>
            <sz val="9"/>
            <color indexed="81"/>
            <rFont val="Tahoma"/>
            <family val="2"/>
          </rPr>
          <t xml:space="preserve">
13/09/2020
7,500/-</t>
        </r>
      </text>
    </comment>
    <comment ref="O105" authorId="0">
      <text>
        <r>
          <rPr>
            <b/>
            <sz val="9"/>
            <color indexed="81"/>
            <rFont val="Tahoma"/>
            <family val="2"/>
          </rPr>
          <t>Windows User:</t>
        </r>
        <r>
          <rPr>
            <sz val="9"/>
            <color indexed="81"/>
            <rFont val="Tahoma"/>
            <family val="2"/>
          </rPr>
          <t xml:space="preserve">
13/09/2020
7,500/-</t>
        </r>
      </text>
    </comment>
    <comment ref="Q105" authorId="0">
      <text>
        <r>
          <rPr>
            <b/>
            <sz val="9"/>
            <color indexed="81"/>
            <rFont val="Tahoma"/>
            <family val="2"/>
          </rPr>
          <t>Windows User:</t>
        </r>
        <r>
          <rPr>
            <sz val="9"/>
            <color indexed="81"/>
            <rFont val="Tahoma"/>
            <family val="2"/>
          </rPr>
          <t xml:space="preserve">
21/09/2020
10226
Paid to Sep/2020
25/01/21
O/fee=3000
Oct to Janu/21
Paid in janu/21</t>
        </r>
      </text>
    </comment>
    <comment ref="U105" authorId="0">
      <text>
        <r>
          <rPr>
            <b/>
            <sz val="9"/>
            <color indexed="81"/>
            <rFont val="Tahoma"/>
            <family val="2"/>
          </rPr>
          <t>Windows User:</t>
        </r>
        <r>
          <rPr>
            <sz val="9"/>
            <color indexed="81"/>
            <rFont val="Tahoma"/>
            <family val="2"/>
          </rPr>
          <t xml:space="preserve">
21/09/2020
10226
O/fee=5000
Due-3000</t>
        </r>
      </text>
    </comment>
    <comment ref="W105" authorId="0">
      <text>
        <r>
          <rPr>
            <b/>
            <sz val="9"/>
            <color indexed="81"/>
            <rFont val="Tahoma"/>
            <family val="2"/>
          </rPr>
          <t>Windows User:</t>
        </r>
        <r>
          <rPr>
            <sz val="9"/>
            <color indexed="81"/>
            <rFont val="Tahoma"/>
            <family val="2"/>
          </rPr>
          <t xml:space="preserve">
25/01/21
O/fee=3000
Oct to Janu/21
Paid in janu/21</t>
        </r>
      </text>
    </comment>
    <comment ref="Y105" authorId="0">
      <text>
        <r>
          <rPr>
            <b/>
            <sz val="9"/>
            <color indexed="81"/>
            <rFont val="Tahoma"/>
            <family val="2"/>
          </rPr>
          <t>Windows User:</t>
        </r>
        <r>
          <rPr>
            <sz val="9"/>
            <color indexed="81"/>
            <rFont val="Tahoma"/>
            <family val="2"/>
          </rPr>
          <t xml:space="preserve">
25/01/21
O/fee=3000
Oct to Janu/21
Paid in janu/21</t>
        </r>
      </text>
    </comment>
    <comment ref="AA105" authorId="0">
      <text>
        <r>
          <rPr>
            <b/>
            <sz val="9"/>
            <color indexed="81"/>
            <rFont val="Tahoma"/>
            <family val="2"/>
          </rPr>
          <t>Windows User:</t>
        </r>
        <r>
          <rPr>
            <sz val="9"/>
            <color indexed="81"/>
            <rFont val="Tahoma"/>
            <family val="2"/>
          </rPr>
          <t xml:space="preserve">
25/01/21
O/fee=3000
Oct to Janu/21
Paid in janu/21</t>
        </r>
      </text>
    </comment>
    <comment ref="AC105" authorId="0">
      <text>
        <r>
          <rPr>
            <b/>
            <sz val="9"/>
            <color indexed="81"/>
            <rFont val="Tahoma"/>
            <family val="2"/>
          </rPr>
          <t>Windows User:</t>
        </r>
        <r>
          <rPr>
            <sz val="9"/>
            <color indexed="81"/>
            <rFont val="Tahoma"/>
            <family val="2"/>
          </rPr>
          <t xml:space="preserve">
25/01/21
O/fee=3000
Oct to Janu/21
Paid in janu/21</t>
        </r>
      </text>
    </comment>
    <comment ref="AM105" authorId="0">
      <text>
        <r>
          <rPr>
            <b/>
            <sz val="9"/>
            <color indexed="81"/>
            <rFont val="Tahoma"/>
            <family val="2"/>
          </rPr>
          <t>Windows User:</t>
        </r>
        <r>
          <rPr>
            <sz val="9"/>
            <color indexed="81"/>
            <rFont val="Tahoma"/>
            <family val="2"/>
          </rPr>
          <t xml:space="preserve">
06/06/21
10228
Feb/21 to May/21</t>
        </r>
      </text>
    </comment>
    <comment ref="G106" authorId="0">
      <text>
        <r>
          <rPr>
            <b/>
            <sz val="9"/>
            <color indexed="81"/>
            <rFont val="Tahoma"/>
            <family val="2"/>
          </rPr>
          <t>Windows User:</t>
        </r>
        <r>
          <rPr>
            <sz val="9"/>
            <color indexed="81"/>
            <rFont val="Tahoma"/>
            <family val="2"/>
          </rPr>
          <t xml:space="preserve">
T.c Order By
 board  31/03/21
College=08/04/21</t>
        </r>
      </text>
    </comment>
    <comment ref="K106" authorId="0">
      <text>
        <r>
          <rPr>
            <b/>
            <sz val="9"/>
            <color indexed="81"/>
            <rFont val="Tahoma"/>
            <family val="2"/>
          </rPr>
          <t>Windows User:</t>
        </r>
        <r>
          <rPr>
            <sz val="9"/>
            <color indexed="81"/>
            <rFont val="Tahoma"/>
            <family val="2"/>
          </rPr>
          <t xml:space="preserve">
13/09/2020
7,500/-</t>
        </r>
      </text>
    </comment>
    <comment ref="M106" authorId="0">
      <text>
        <r>
          <rPr>
            <b/>
            <sz val="9"/>
            <color indexed="81"/>
            <rFont val="Tahoma"/>
            <family val="2"/>
          </rPr>
          <t>Windows User:</t>
        </r>
        <r>
          <rPr>
            <sz val="9"/>
            <color indexed="81"/>
            <rFont val="Tahoma"/>
            <family val="2"/>
          </rPr>
          <t xml:space="preserve">
13/09/2020
7,500/-</t>
        </r>
      </text>
    </comment>
    <comment ref="O106" authorId="0">
      <text>
        <r>
          <rPr>
            <b/>
            <sz val="9"/>
            <color indexed="81"/>
            <rFont val="Tahoma"/>
            <family val="2"/>
          </rPr>
          <t>Windows User:</t>
        </r>
        <r>
          <rPr>
            <sz val="9"/>
            <color indexed="81"/>
            <rFont val="Tahoma"/>
            <family val="2"/>
          </rPr>
          <t xml:space="preserve">
13/09/2020
7,500/-</t>
        </r>
      </text>
    </comment>
    <comment ref="Q106" authorId="0">
      <text>
        <r>
          <rPr>
            <b/>
            <sz val="9"/>
            <color indexed="81"/>
            <rFont val="Tahoma"/>
            <family val="2"/>
          </rPr>
          <t>Windows User:</t>
        </r>
        <r>
          <rPr>
            <sz val="9"/>
            <color indexed="81"/>
            <rFont val="Tahoma"/>
            <family val="2"/>
          </rPr>
          <t xml:space="preserve">
27/01/2021
56561
O/fee=8000
Oct=680 Deu=3940
Paid in Janu/21</t>
        </r>
      </text>
    </comment>
    <comment ref="AC106" authorId="0">
      <text>
        <r>
          <rPr>
            <b/>
            <sz val="9"/>
            <color indexed="81"/>
            <rFont val="Tahoma"/>
            <family val="2"/>
          </rPr>
          <t>Windows User:</t>
        </r>
        <r>
          <rPr>
            <sz val="9"/>
            <color indexed="81"/>
            <rFont val="Tahoma"/>
            <family val="2"/>
          </rPr>
          <t xml:space="preserve">
27/01/2021
56561
O/fee=8000
Oct=680 Deu=3940
Paid in Janu/21</t>
        </r>
      </text>
    </comment>
    <comment ref="AI106" authorId="0">
      <text>
        <r>
          <rPr>
            <b/>
            <sz val="9"/>
            <color indexed="81"/>
            <rFont val="Tahoma"/>
            <family val="2"/>
          </rPr>
          <t>Windows User:</t>
        </r>
        <r>
          <rPr>
            <sz val="9"/>
            <color indexed="81"/>
            <rFont val="Tahoma"/>
            <family val="2"/>
          </rPr>
          <t xml:space="preserve">
10/04/2021
10250
Up to March/21</t>
        </r>
      </text>
    </comment>
    <comment ref="B107" authorId="0">
      <text>
        <r>
          <rPr>
            <b/>
            <sz val="9"/>
            <color indexed="81"/>
            <rFont val="Tahoma"/>
            <family val="2"/>
          </rPr>
          <t>Windows User:</t>
        </r>
        <r>
          <rPr>
            <sz val="9"/>
            <color indexed="81"/>
            <rFont val="Tahoma"/>
            <family val="2"/>
          </rPr>
          <t xml:space="preserve">
Doughter of Chand 
Brother of Munna (Class nate)  
Munsipara. Dinajpur.
</t>
        </r>
      </text>
    </comment>
    <comment ref="K107" authorId="0">
      <text>
        <r>
          <rPr>
            <b/>
            <sz val="9"/>
            <color indexed="81"/>
            <rFont val="Tahoma"/>
            <family val="2"/>
          </rPr>
          <t>Windows User:</t>
        </r>
        <r>
          <rPr>
            <sz val="9"/>
            <color indexed="81"/>
            <rFont val="Tahoma"/>
            <family val="2"/>
          </rPr>
          <t xml:space="preserve">
13/09/2020
7,500/-</t>
        </r>
      </text>
    </comment>
    <comment ref="M107" authorId="0">
      <text>
        <r>
          <rPr>
            <b/>
            <sz val="9"/>
            <color indexed="81"/>
            <rFont val="Tahoma"/>
            <family val="2"/>
          </rPr>
          <t>Windows User:</t>
        </r>
        <r>
          <rPr>
            <sz val="9"/>
            <color indexed="81"/>
            <rFont val="Tahoma"/>
            <family val="2"/>
          </rPr>
          <t xml:space="preserve">
13/09/2020
7,500/-</t>
        </r>
      </text>
    </comment>
    <comment ref="O107" authorId="0">
      <text>
        <r>
          <rPr>
            <b/>
            <sz val="9"/>
            <color indexed="81"/>
            <rFont val="Tahoma"/>
            <family val="2"/>
          </rPr>
          <t>Windows User:</t>
        </r>
        <r>
          <rPr>
            <sz val="9"/>
            <color indexed="81"/>
            <rFont val="Tahoma"/>
            <family val="2"/>
          </rPr>
          <t xml:space="preserve">
13/09/2020
7,500/-</t>
        </r>
      </text>
    </comment>
    <comment ref="Q107" authorId="0">
      <text>
        <r>
          <rPr>
            <b/>
            <sz val="9"/>
            <color indexed="81"/>
            <rFont val="Tahoma"/>
            <family val="2"/>
          </rPr>
          <t>Windows User:</t>
        </r>
        <r>
          <rPr>
            <sz val="9"/>
            <color indexed="81"/>
            <rFont val="Tahoma"/>
            <family val="2"/>
          </rPr>
          <t xml:space="preserve">
28/12/2020
10301
Dec/20
O/fee8,000/-
Paid in Dec/20</t>
        </r>
      </text>
    </comment>
    <comment ref="W107" authorId="0">
      <text>
        <r>
          <rPr>
            <b/>
            <sz val="9"/>
            <color indexed="81"/>
            <rFont val="Tahoma"/>
            <family val="2"/>
          </rPr>
          <t>Windows User:</t>
        </r>
        <r>
          <rPr>
            <sz val="9"/>
            <color indexed="81"/>
            <rFont val="Tahoma"/>
            <family val="2"/>
          </rPr>
          <t xml:space="preserve">
29/10/2020
10299
</t>
        </r>
      </text>
    </comment>
    <comment ref="Y107" authorId="0">
      <text>
        <r>
          <rPr>
            <b/>
            <sz val="9"/>
            <color indexed="81"/>
            <rFont val="Tahoma"/>
            <family val="2"/>
          </rPr>
          <t>Windows User:</t>
        </r>
        <r>
          <rPr>
            <sz val="9"/>
            <color indexed="81"/>
            <rFont val="Tahoma"/>
            <family val="2"/>
          </rPr>
          <t xml:space="preserve">
28/11/2020
10300
</t>
        </r>
      </text>
    </comment>
    <comment ref="AA107" authorId="0">
      <text>
        <r>
          <rPr>
            <b/>
            <sz val="9"/>
            <color indexed="81"/>
            <rFont val="Tahoma"/>
            <family val="2"/>
          </rPr>
          <t>Windows User:</t>
        </r>
        <r>
          <rPr>
            <sz val="9"/>
            <color indexed="81"/>
            <rFont val="Tahoma"/>
            <family val="2"/>
          </rPr>
          <t xml:space="preserve">
28/12/2020
10301
Dec/20 Due=1320
O/fee8,000/-
Paid in Dec/20
26/01/21
10302
Dec/21 Due=660
Paid in Janu/21</t>
        </r>
      </text>
    </comment>
    <comment ref="AC107" authorId="0">
      <text>
        <r>
          <rPr>
            <b/>
            <sz val="9"/>
            <color indexed="81"/>
            <rFont val="Tahoma"/>
            <family val="2"/>
          </rPr>
          <t>Windows User:</t>
        </r>
        <r>
          <rPr>
            <sz val="9"/>
            <color indexed="81"/>
            <rFont val="Tahoma"/>
            <family val="2"/>
          </rPr>
          <t xml:space="preserve">
26/01/21
10302
Dec/21 Due=660
Paid in Janu/21</t>
        </r>
      </text>
    </comment>
    <comment ref="AG107" authorId="0">
      <text>
        <r>
          <rPr>
            <b/>
            <sz val="9"/>
            <color indexed="81"/>
            <rFont val="Tahoma"/>
            <family val="2"/>
          </rPr>
          <t>Windows User:</t>
        </r>
        <r>
          <rPr>
            <sz val="9"/>
            <color indexed="81"/>
            <rFont val="Tahoma"/>
            <family val="2"/>
          </rPr>
          <t xml:space="preserve">
01/03/21
10303
Feb/21 3300 Due=1320
31/03/2021
10304
March/21</t>
        </r>
      </text>
    </comment>
    <comment ref="AI107" authorId="0">
      <text>
        <r>
          <rPr>
            <b/>
            <sz val="9"/>
            <color indexed="81"/>
            <rFont val="Tahoma"/>
            <family val="2"/>
          </rPr>
          <t>Windows User:</t>
        </r>
        <r>
          <rPr>
            <sz val="9"/>
            <color indexed="81"/>
            <rFont val="Tahoma"/>
            <family val="2"/>
          </rPr>
          <t xml:space="preserve">
09/05/21
10305
</t>
        </r>
      </text>
    </comment>
    <comment ref="AK107" authorId="0">
      <text>
        <r>
          <rPr>
            <b/>
            <sz val="9"/>
            <color indexed="81"/>
            <rFont val="Tahoma"/>
            <family val="2"/>
          </rPr>
          <t>Windows User:</t>
        </r>
        <r>
          <rPr>
            <sz val="9"/>
            <color indexed="81"/>
            <rFont val="Tahoma"/>
            <family val="2"/>
          </rPr>
          <t xml:space="preserve">
29/05/21
10306
</t>
        </r>
      </text>
    </comment>
    <comment ref="K108" authorId="0">
      <text>
        <r>
          <rPr>
            <b/>
            <sz val="9"/>
            <color indexed="81"/>
            <rFont val="Tahoma"/>
            <family val="2"/>
          </rPr>
          <t>Windows User:</t>
        </r>
        <r>
          <rPr>
            <sz val="9"/>
            <color indexed="81"/>
            <rFont val="Tahoma"/>
            <family val="2"/>
          </rPr>
          <t xml:space="preserve">
13/09/2020
7,500/-</t>
        </r>
      </text>
    </comment>
    <comment ref="M108" authorId="0">
      <text>
        <r>
          <rPr>
            <b/>
            <sz val="9"/>
            <color indexed="81"/>
            <rFont val="Tahoma"/>
            <family val="2"/>
          </rPr>
          <t>Windows User:</t>
        </r>
        <r>
          <rPr>
            <sz val="9"/>
            <color indexed="81"/>
            <rFont val="Tahoma"/>
            <family val="2"/>
          </rPr>
          <t xml:space="preserve">
13/09/2020
7,500/-</t>
        </r>
      </text>
    </comment>
    <comment ref="O108" authorId="0">
      <text>
        <r>
          <rPr>
            <b/>
            <sz val="9"/>
            <color indexed="81"/>
            <rFont val="Tahoma"/>
            <family val="2"/>
          </rPr>
          <t>Windows User:</t>
        </r>
        <r>
          <rPr>
            <sz val="9"/>
            <color indexed="81"/>
            <rFont val="Tahoma"/>
            <family val="2"/>
          </rPr>
          <t xml:space="preserve">
13/09/2020
7,500/-</t>
        </r>
      </text>
    </comment>
    <comment ref="Q108" authorId="0">
      <text>
        <r>
          <rPr>
            <b/>
            <sz val="9"/>
            <color indexed="81"/>
            <rFont val="Tahoma"/>
            <family val="2"/>
          </rPr>
          <t>Windows User:</t>
        </r>
        <r>
          <rPr>
            <sz val="9"/>
            <color indexed="81"/>
            <rFont val="Tahoma"/>
            <family val="2"/>
          </rPr>
          <t xml:space="preserve">
07/10/2020
10826
Paid to Oct/20</t>
        </r>
      </text>
    </comment>
    <comment ref="W108" authorId="0">
      <text>
        <r>
          <rPr>
            <b/>
            <sz val="9"/>
            <color indexed="81"/>
            <rFont val="Tahoma"/>
            <family val="2"/>
          </rPr>
          <t>Windows User:</t>
        </r>
        <r>
          <rPr>
            <sz val="9"/>
            <color indexed="81"/>
            <rFont val="Tahoma"/>
            <family val="2"/>
          </rPr>
          <t xml:space="preserve">
07/10/20
10826
O/fee
18/10/2020
10827
Oct/2020</t>
        </r>
      </text>
    </comment>
    <comment ref="Y108" authorId="0">
      <text>
        <r>
          <rPr>
            <b/>
            <sz val="9"/>
            <color indexed="81"/>
            <rFont val="Tahoma"/>
            <family val="2"/>
          </rPr>
          <t>Windows User:</t>
        </r>
        <r>
          <rPr>
            <sz val="9"/>
            <color indexed="81"/>
            <rFont val="Tahoma"/>
            <family val="2"/>
          </rPr>
          <t xml:space="preserve">
19/11/2020
10828
</t>
        </r>
      </text>
    </comment>
    <comment ref="AA108" authorId="0">
      <text>
        <r>
          <rPr>
            <b/>
            <sz val="9"/>
            <color indexed="81"/>
            <rFont val="Tahoma"/>
            <family val="2"/>
          </rPr>
          <t>Windows User:</t>
        </r>
        <r>
          <rPr>
            <sz val="9"/>
            <color indexed="81"/>
            <rFont val="Tahoma"/>
            <family val="2"/>
          </rPr>
          <t xml:space="preserve">
27/01/21
10829
Dec + Janu/20
Paid in Janu/21</t>
        </r>
      </text>
    </comment>
    <comment ref="AC108" authorId="0">
      <text>
        <r>
          <rPr>
            <b/>
            <sz val="9"/>
            <color indexed="81"/>
            <rFont val="Tahoma"/>
            <family val="2"/>
          </rPr>
          <t>Windows User:</t>
        </r>
        <r>
          <rPr>
            <sz val="9"/>
            <color indexed="81"/>
            <rFont val="Tahoma"/>
            <family val="2"/>
          </rPr>
          <t xml:space="preserve">
27/01/21
10829
Dec + Janu/20
Paid in Janu/21</t>
        </r>
      </text>
    </comment>
    <comment ref="AG108" authorId="0">
      <text>
        <r>
          <rPr>
            <b/>
            <sz val="9"/>
            <color indexed="81"/>
            <rFont val="Tahoma"/>
            <family val="2"/>
          </rPr>
          <t>Windows User:</t>
        </r>
        <r>
          <rPr>
            <sz val="9"/>
            <color indexed="81"/>
            <rFont val="Tahoma"/>
            <family val="2"/>
          </rPr>
          <t xml:space="preserve">
14/03/21
10830</t>
        </r>
      </text>
    </comment>
    <comment ref="AM108" authorId="0">
      <text>
        <r>
          <rPr>
            <b/>
            <sz val="9"/>
            <color indexed="81"/>
            <rFont val="Tahoma"/>
            <family val="2"/>
          </rPr>
          <t>Windows User:</t>
        </r>
        <r>
          <rPr>
            <sz val="9"/>
            <color indexed="81"/>
            <rFont val="Tahoma"/>
            <family val="2"/>
          </rPr>
          <t xml:space="preserve">
06/06/21
10831
Up to April/21</t>
        </r>
      </text>
    </comment>
    <comment ref="K109" authorId="0">
      <text>
        <r>
          <rPr>
            <b/>
            <sz val="9"/>
            <color indexed="81"/>
            <rFont val="Tahoma"/>
            <family val="2"/>
          </rPr>
          <t>Windows User:</t>
        </r>
        <r>
          <rPr>
            <sz val="9"/>
            <color indexed="81"/>
            <rFont val="Tahoma"/>
            <family val="2"/>
          </rPr>
          <t xml:space="preserve">
13/09/2020
7,500/-</t>
        </r>
      </text>
    </comment>
    <comment ref="M109" authorId="0">
      <text>
        <r>
          <rPr>
            <b/>
            <sz val="9"/>
            <color indexed="81"/>
            <rFont val="Tahoma"/>
            <family val="2"/>
          </rPr>
          <t>Windows User:</t>
        </r>
        <r>
          <rPr>
            <sz val="9"/>
            <color indexed="81"/>
            <rFont val="Tahoma"/>
            <family val="2"/>
          </rPr>
          <t xml:space="preserve">
13/09/2020
7,500/-</t>
        </r>
      </text>
    </comment>
    <comment ref="O109" authorId="0">
      <text>
        <r>
          <rPr>
            <b/>
            <sz val="9"/>
            <color indexed="81"/>
            <rFont val="Tahoma"/>
            <family val="2"/>
          </rPr>
          <t>Windows User:</t>
        </r>
        <r>
          <rPr>
            <sz val="9"/>
            <color indexed="81"/>
            <rFont val="Tahoma"/>
            <family val="2"/>
          </rPr>
          <t xml:space="preserve">
13/09/2020
7,500/-</t>
        </r>
      </text>
    </comment>
    <comment ref="Q109" authorId="0">
      <text>
        <r>
          <rPr>
            <b/>
            <sz val="9"/>
            <color indexed="81"/>
            <rFont val="Tahoma"/>
            <family val="2"/>
          </rPr>
          <t>Windows User:</t>
        </r>
        <r>
          <rPr>
            <sz val="9"/>
            <color indexed="81"/>
            <rFont val="Tahoma"/>
            <family val="2"/>
          </rPr>
          <t xml:space="preserve">
21/01/2021
10874
Oct + Nov/21
Paid in Janu/21
O/fee=8000</t>
        </r>
      </text>
    </comment>
    <comment ref="W109" authorId="0">
      <text>
        <r>
          <rPr>
            <b/>
            <sz val="9"/>
            <color indexed="81"/>
            <rFont val="Tahoma"/>
            <family val="2"/>
          </rPr>
          <t>Windows User:</t>
        </r>
        <r>
          <rPr>
            <sz val="9"/>
            <color indexed="81"/>
            <rFont val="Tahoma"/>
            <family val="2"/>
          </rPr>
          <t xml:space="preserve">
21/01/2021
10874
Oct + Nov/21
Paid in Janu/21
O/fee=8000</t>
        </r>
      </text>
    </comment>
    <comment ref="Y109" authorId="0">
      <text>
        <r>
          <rPr>
            <b/>
            <sz val="9"/>
            <color indexed="81"/>
            <rFont val="Tahoma"/>
            <family val="2"/>
          </rPr>
          <t>Windows User:</t>
        </r>
        <r>
          <rPr>
            <sz val="9"/>
            <color indexed="81"/>
            <rFont val="Tahoma"/>
            <family val="2"/>
          </rPr>
          <t xml:space="preserve">
21/01/2021
10874
Oct + Nov/21
Paid in Janu/21
O/fee=8000</t>
        </r>
      </text>
    </comment>
    <comment ref="AA109" authorId="0">
      <text>
        <r>
          <rPr>
            <b/>
            <sz val="9"/>
            <color indexed="81"/>
            <rFont val="Tahoma"/>
            <family val="2"/>
          </rPr>
          <t>Windows User:</t>
        </r>
        <r>
          <rPr>
            <sz val="9"/>
            <color indexed="81"/>
            <rFont val="Tahoma"/>
            <family val="2"/>
          </rPr>
          <t xml:space="preserve">
21/01/2021
10874
Oct + Nov/21
Paid in Janu/21
O/fee=8000
25/01/21
10875
Dec + Janu/21
Paid in Janu/21</t>
        </r>
      </text>
    </comment>
    <comment ref="AC109" authorId="0">
      <text>
        <r>
          <rPr>
            <b/>
            <sz val="9"/>
            <color indexed="81"/>
            <rFont val="Tahoma"/>
            <family val="2"/>
          </rPr>
          <t>Windows User:</t>
        </r>
        <r>
          <rPr>
            <sz val="9"/>
            <color indexed="81"/>
            <rFont val="Tahoma"/>
            <family val="2"/>
          </rPr>
          <t xml:space="preserve">
21/01/2021
10874
Oct + Nov/21
Paid in Janu/21
O/fee=8000
25/01/21
10875
Dec + Janu/21
Paid in Janu/21</t>
        </r>
      </text>
    </comment>
    <comment ref="AI109" authorId="0">
      <text>
        <r>
          <rPr>
            <b/>
            <sz val="9"/>
            <color indexed="81"/>
            <rFont val="Tahoma"/>
            <family val="2"/>
          </rPr>
          <t>Windows User:</t>
        </r>
        <r>
          <rPr>
            <sz val="9"/>
            <color indexed="81"/>
            <rFont val="Tahoma"/>
            <family val="2"/>
          </rPr>
          <t xml:space="preserve">
13/04/2021
10876
Feb/21
</t>
        </r>
      </text>
    </comment>
    <comment ref="AK109" authorId="0">
      <text>
        <r>
          <rPr>
            <b/>
            <sz val="9"/>
            <color indexed="81"/>
            <rFont val="Tahoma"/>
            <family val="2"/>
          </rPr>
          <t>Windows User:</t>
        </r>
        <r>
          <rPr>
            <sz val="9"/>
            <color indexed="81"/>
            <rFont val="Tahoma"/>
            <family val="2"/>
          </rPr>
          <t xml:space="preserve">
06/05/21
10877
March  + April/21</t>
        </r>
      </text>
    </comment>
    <comment ref="AM109" authorId="0">
      <text>
        <r>
          <rPr>
            <b/>
            <sz val="9"/>
            <color indexed="81"/>
            <rFont val="Tahoma"/>
            <family val="2"/>
          </rPr>
          <t>Windows User:</t>
        </r>
        <r>
          <rPr>
            <sz val="9"/>
            <color indexed="81"/>
            <rFont val="Tahoma"/>
            <family val="2"/>
          </rPr>
          <t xml:space="preserve">
08/06/21
10878
</t>
        </r>
      </text>
    </comment>
    <comment ref="K110" authorId="0">
      <text>
        <r>
          <rPr>
            <b/>
            <sz val="9"/>
            <color indexed="81"/>
            <rFont val="Tahoma"/>
            <family val="2"/>
          </rPr>
          <t>Windows User:</t>
        </r>
        <r>
          <rPr>
            <sz val="9"/>
            <color indexed="81"/>
            <rFont val="Tahoma"/>
            <family val="2"/>
          </rPr>
          <t xml:space="preserve">
13/09/2020
7,500/-</t>
        </r>
      </text>
    </comment>
    <comment ref="M110" authorId="0">
      <text>
        <r>
          <rPr>
            <b/>
            <sz val="9"/>
            <color indexed="81"/>
            <rFont val="Tahoma"/>
            <family val="2"/>
          </rPr>
          <t>Windows User:</t>
        </r>
        <r>
          <rPr>
            <sz val="9"/>
            <color indexed="81"/>
            <rFont val="Tahoma"/>
            <family val="2"/>
          </rPr>
          <t xml:space="preserve">
13/09/2020
7,500/-</t>
        </r>
      </text>
    </comment>
    <comment ref="O110" authorId="0">
      <text>
        <r>
          <rPr>
            <b/>
            <sz val="9"/>
            <color indexed="81"/>
            <rFont val="Tahoma"/>
            <family val="2"/>
          </rPr>
          <t>Windows User:</t>
        </r>
        <r>
          <rPr>
            <sz val="9"/>
            <color indexed="81"/>
            <rFont val="Tahoma"/>
            <family val="2"/>
          </rPr>
          <t xml:space="preserve">
13/09/2020
7,500/-</t>
        </r>
      </text>
    </comment>
    <comment ref="Q110" authorId="0">
      <text>
        <r>
          <rPr>
            <b/>
            <sz val="9"/>
            <color indexed="81"/>
            <rFont val="Tahoma"/>
            <family val="2"/>
          </rPr>
          <t>Windows User:</t>
        </r>
        <r>
          <rPr>
            <sz val="9"/>
            <color indexed="81"/>
            <rFont val="Tahoma"/>
            <family val="2"/>
          </rPr>
          <t xml:space="preserve">
07/11/2020
10564
O/fee
Paid to Nov/2020</t>
        </r>
      </text>
    </comment>
    <comment ref="W110" authorId="0">
      <text>
        <r>
          <rPr>
            <b/>
            <sz val="9"/>
            <color indexed="81"/>
            <rFont val="Tahoma"/>
            <family val="2"/>
          </rPr>
          <t>Windows User:</t>
        </r>
        <r>
          <rPr>
            <sz val="9"/>
            <color indexed="81"/>
            <rFont val="Tahoma"/>
            <family val="2"/>
          </rPr>
          <t xml:space="preserve">
08/10/20
10562
</t>
        </r>
      </text>
    </comment>
    <comment ref="Y110" authorId="0">
      <text>
        <r>
          <rPr>
            <b/>
            <sz val="9"/>
            <color indexed="81"/>
            <rFont val="Tahoma"/>
            <family val="2"/>
          </rPr>
          <t>Windows User:</t>
        </r>
        <r>
          <rPr>
            <sz val="9"/>
            <color indexed="81"/>
            <rFont val="Tahoma"/>
            <family val="2"/>
          </rPr>
          <t xml:space="preserve">
07/11/2020
10563
O/fee
07/11/2020
10564
Nov/2020</t>
        </r>
      </text>
    </comment>
    <comment ref="AA110" authorId="0">
      <text>
        <r>
          <rPr>
            <b/>
            <sz val="9"/>
            <color indexed="81"/>
            <rFont val="Tahoma"/>
            <family val="2"/>
          </rPr>
          <t>Windows User:</t>
        </r>
        <r>
          <rPr>
            <sz val="9"/>
            <color indexed="81"/>
            <rFont val="Tahoma"/>
            <family val="2"/>
          </rPr>
          <t xml:space="preserve">
12/12/2020
10565
</t>
        </r>
      </text>
    </comment>
    <comment ref="AC110" authorId="0">
      <text>
        <r>
          <rPr>
            <b/>
            <sz val="9"/>
            <color indexed="81"/>
            <rFont val="Tahoma"/>
            <family val="2"/>
          </rPr>
          <t>Windows User:</t>
        </r>
        <r>
          <rPr>
            <sz val="9"/>
            <color indexed="81"/>
            <rFont val="Tahoma"/>
            <family val="2"/>
          </rPr>
          <t xml:space="preserve">
09/01/2021
10566
</t>
        </r>
      </text>
    </comment>
    <comment ref="AE110" authorId="0">
      <text>
        <r>
          <rPr>
            <b/>
            <sz val="9"/>
            <color indexed="81"/>
            <rFont val="Tahoma"/>
            <family val="2"/>
          </rPr>
          <t>Windows User:</t>
        </r>
        <r>
          <rPr>
            <sz val="9"/>
            <color indexed="81"/>
            <rFont val="Tahoma"/>
            <family val="2"/>
          </rPr>
          <t xml:space="preserve">
08/02/21
10567</t>
        </r>
      </text>
    </comment>
    <comment ref="AG110" authorId="0">
      <text>
        <r>
          <rPr>
            <b/>
            <sz val="9"/>
            <color indexed="81"/>
            <rFont val="Tahoma"/>
            <family val="2"/>
          </rPr>
          <t>Windows User:</t>
        </r>
        <r>
          <rPr>
            <sz val="9"/>
            <color indexed="81"/>
            <rFont val="Tahoma"/>
            <family val="2"/>
          </rPr>
          <t xml:space="preserve">
14/03/21
10568
</t>
        </r>
      </text>
    </comment>
    <comment ref="AI110" authorId="0">
      <text>
        <r>
          <rPr>
            <b/>
            <sz val="9"/>
            <color indexed="81"/>
            <rFont val="Tahoma"/>
            <family val="2"/>
          </rPr>
          <t>Windows User:</t>
        </r>
        <r>
          <rPr>
            <sz val="9"/>
            <color indexed="81"/>
            <rFont val="Tahoma"/>
            <family val="2"/>
          </rPr>
          <t xml:space="preserve">
10/04/21
10569
</t>
        </r>
      </text>
    </comment>
    <comment ref="AK110" authorId="0">
      <text>
        <r>
          <rPr>
            <b/>
            <sz val="9"/>
            <color indexed="81"/>
            <rFont val="Tahoma"/>
            <family val="2"/>
          </rPr>
          <t>Windows User:</t>
        </r>
        <r>
          <rPr>
            <sz val="9"/>
            <color indexed="81"/>
            <rFont val="Tahoma"/>
            <family val="2"/>
          </rPr>
          <t xml:space="preserve">
06/05/21
10570</t>
        </r>
      </text>
    </comment>
    <comment ref="AM110" authorId="0">
      <text>
        <r>
          <rPr>
            <b/>
            <sz val="9"/>
            <color indexed="81"/>
            <rFont val="Tahoma"/>
            <family val="2"/>
          </rPr>
          <t>Windows User:</t>
        </r>
        <r>
          <rPr>
            <sz val="9"/>
            <color indexed="81"/>
            <rFont val="Tahoma"/>
            <family val="2"/>
          </rPr>
          <t xml:space="preserve">
05/06/21
10571
</t>
        </r>
      </text>
    </comment>
    <comment ref="K111" authorId="0">
      <text>
        <r>
          <rPr>
            <b/>
            <sz val="9"/>
            <color indexed="81"/>
            <rFont val="Tahoma"/>
            <family val="2"/>
          </rPr>
          <t>Windows User:</t>
        </r>
        <r>
          <rPr>
            <sz val="9"/>
            <color indexed="81"/>
            <rFont val="Tahoma"/>
            <family val="2"/>
          </rPr>
          <t xml:space="preserve">
13/09/2020
7,500/-</t>
        </r>
      </text>
    </comment>
    <comment ref="M111" authorId="0">
      <text>
        <r>
          <rPr>
            <b/>
            <sz val="9"/>
            <color indexed="81"/>
            <rFont val="Tahoma"/>
            <family val="2"/>
          </rPr>
          <t>Windows User:</t>
        </r>
        <r>
          <rPr>
            <sz val="9"/>
            <color indexed="81"/>
            <rFont val="Tahoma"/>
            <family val="2"/>
          </rPr>
          <t xml:space="preserve">
13/09/2020
7,500/-</t>
        </r>
      </text>
    </comment>
    <comment ref="O111" authorId="0">
      <text>
        <r>
          <rPr>
            <b/>
            <sz val="9"/>
            <color indexed="81"/>
            <rFont val="Tahoma"/>
            <family val="2"/>
          </rPr>
          <t>Windows User:</t>
        </r>
        <r>
          <rPr>
            <sz val="9"/>
            <color indexed="81"/>
            <rFont val="Tahoma"/>
            <family val="2"/>
          </rPr>
          <t xml:space="preserve">
13/09/2020
7,500/-</t>
        </r>
      </text>
    </comment>
    <comment ref="Q111" authorId="0">
      <text>
        <r>
          <rPr>
            <b/>
            <sz val="9"/>
            <color indexed="81"/>
            <rFont val="Tahoma"/>
            <family val="2"/>
          </rPr>
          <t>Windows User:</t>
        </r>
        <r>
          <rPr>
            <sz val="9"/>
            <color indexed="81"/>
            <rFont val="Tahoma"/>
            <family val="2"/>
          </rPr>
          <t xml:space="preserve">
16/11/2020
9172
O/fee=8000
paid in Nov/20</t>
        </r>
      </text>
    </comment>
    <comment ref="W111" authorId="0">
      <text>
        <r>
          <rPr>
            <b/>
            <sz val="9"/>
            <color indexed="81"/>
            <rFont val="Tahoma"/>
            <family val="2"/>
          </rPr>
          <t>Windows User:</t>
        </r>
        <r>
          <rPr>
            <sz val="9"/>
            <color indexed="81"/>
            <rFont val="Tahoma"/>
            <family val="2"/>
          </rPr>
          <t xml:space="preserve">
08/10/20
9170</t>
        </r>
      </text>
    </comment>
    <comment ref="Y111" authorId="0">
      <text>
        <r>
          <rPr>
            <b/>
            <sz val="9"/>
            <color indexed="81"/>
            <rFont val="Tahoma"/>
            <family val="2"/>
          </rPr>
          <t>Windows User:</t>
        </r>
        <r>
          <rPr>
            <sz val="9"/>
            <color indexed="81"/>
            <rFont val="Tahoma"/>
            <family val="2"/>
          </rPr>
          <t xml:space="preserve">
14/11/2020
9171
16/11/2020
9172
O/fee=8000</t>
        </r>
      </text>
    </comment>
    <comment ref="AA111" authorId="0">
      <text>
        <r>
          <rPr>
            <b/>
            <sz val="9"/>
            <color indexed="81"/>
            <rFont val="Tahoma"/>
            <family val="2"/>
          </rPr>
          <t>Windows User:</t>
        </r>
        <r>
          <rPr>
            <sz val="9"/>
            <color indexed="81"/>
            <rFont val="Tahoma"/>
            <family val="2"/>
          </rPr>
          <t xml:space="preserve">
20/12/2020
9173</t>
        </r>
      </text>
    </comment>
    <comment ref="AC111" authorId="0">
      <text>
        <r>
          <rPr>
            <b/>
            <sz val="9"/>
            <color indexed="81"/>
            <rFont val="Tahoma"/>
            <family val="2"/>
          </rPr>
          <t>Windows User:</t>
        </r>
        <r>
          <rPr>
            <sz val="9"/>
            <color indexed="81"/>
            <rFont val="Tahoma"/>
            <family val="2"/>
          </rPr>
          <t xml:space="preserve">
10/01/2021
9174
</t>
        </r>
      </text>
    </comment>
    <comment ref="AE111" authorId="0">
      <text>
        <r>
          <rPr>
            <b/>
            <sz val="9"/>
            <color indexed="81"/>
            <rFont val="Tahoma"/>
            <family val="2"/>
          </rPr>
          <t>Windows User:</t>
        </r>
        <r>
          <rPr>
            <sz val="9"/>
            <color indexed="81"/>
            <rFont val="Tahoma"/>
            <family val="2"/>
          </rPr>
          <t xml:space="preserve">
10/02/21
9175</t>
        </r>
      </text>
    </comment>
    <comment ref="AG111" authorId="0">
      <text>
        <r>
          <rPr>
            <b/>
            <sz val="9"/>
            <color indexed="81"/>
            <rFont val="Tahoma"/>
            <family val="2"/>
          </rPr>
          <t>Windows User:</t>
        </r>
        <r>
          <rPr>
            <sz val="9"/>
            <color indexed="81"/>
            <rFont val="Tahoma"/>
            <family val="2"/>
          </rPr>
          <t xml:space="preserve">
18/03/21
9176</t>
        </r>
      </text>
    </comment>
    <comment ref="AM111" authorId="0">
      <text>
        <r>
          <rPr>
            <b/>
            <sz val="9"/>
            <color indexed="81"/>
            <rFont val="Tahoma"/>
            <family val="2"/>
          </rPr>
          <t>Windows User:</t>
        </r>
        <r>
          <rPr>
            <sz val="9"/>
            <color indexed="81"/>
            <rFont val="Tahoma"/>
            <family val="2"/>
          </rPr>
          <t xml:space="preserve">
03/06/21
9177/78
Up to June/21</t>
        </r>
      </text>
    </comment>
    <comment ref="K112" authorId="0">
      <text>
        <r>
          <rPr>
            <b/>
            <sz val="9"/>
            <color indexed="81"/>
            <rFont val="Tahoma"/>
            <family val="2"/>
          </rPr>
          <t>Windows User:</t>
        </r>
        <r>
          <rPr>
            <sz val="9"/>
            <color indexed="81"/>
            <rFont val="Tahoma"/>
            <family val="2"/>
          </rPr>
          <t xml:space="preserve">
13/09/2020
7,500/-</t>
        </r>
      </text>
    </comment>
    <comment ref="M112" authorId="0">
      <text>
        <r>
          <rPr>
            <b/>
            <sz val="9"/>
            <color indexed="81"/>
            <rFont val="Tahoma"/>
            <family val="2"/>
          </rPr>
          <t>Windows User:</t>
        </r>
        <r>
          <rPr>
            <sz val="9"/>
            <color indexed="81"/>
            <rFont val="Tahoma"/>
            <family val="2"/>
          </rPr>
          <t xml:space="preserve">
13/09/2020
7,500/-</t>
        </r>
      </text>
    </comment>
    <comment ref="O112" authorId="0">
      <text>
        <r>
          <rPr>
            <b/>
            <sz val="9"/>
            <color indexed="81"/>
            <rFont val="Tahoma"/>
            <family val="2"/>
          </rPr>
          <t>Windows User:</t>
        </r>
        <r>
          <rPr>
            <sz val="9"/>
            <color indexed="81"/>
            <rFont val="Tahoma"/>
            <family val="2"/>
          </rPr>
          <t xml:space="preserve">
13/09/2020
7,500/-</t>
        </r>
      </text>
    </comment>
    <comment ref="Q112" authorId="0">
      <text>
        <r>
          <rPr>
            <b/>
            <sz val="9"/>
            <color indexed="81"/>
            <rFont val="Tahoma"/>
            <family val="2"/>
          </rPr>
          <t>Windows User:</t>
        </r>
        <r>
          <rPr>
            <sz val="9"/>
            <color indexed="81"/>
            <rFont val="Tahoma"/>
            <family val="2"/>
          </rPr>
          <t xml:space="preserve">
30/09/2020
9194
Paid to sep/20</t>
        </r>
      </text>
    </comment>
    <comment ref="U112" authorId="0">
      <text>
        <r>
          <rPr>
            <b/>
            <sz val="9"/>
            <color indexed="81"/>
            <rFont val="Tahoma"/>
            <family val="2"/>
          </rPr>
          <t>Windows User:</t>
        </r>
        <r>
          <rPr>
            <sz val="9"/>
            <color indexed="81"/>
            <rFont val="Tahoma"/>
            <family val="2"/>
          </rPr>
          <t xml:space="preserve">
30/09/2020
9194
O/fee=8000</t>
        </r>
      </text>
    </comment>
    <comment ref="W112" authorId="0">
      <text>
        <r>
          <rPr>
            <b/>
            <sz val="9"/>
            <color indexed="81"/>
            <rFont val="Tahoma"/>
            <family val="2"/>
          </rPr>
          <t>Windows User:</t>
        </r>
        <r>
          <rPr>
            <sz val="9"/>
            <color indexed="81"/>
            <rFont val="Tahoma"/>
            <family val="2"/>
          </rPr>
          <t xml:space="preserve">
11/10/20
9195
</t>
        </r>
      </text>
    </comment>
    <comment ref="Y112" authorId="0">
      <text>
        <r>
          <rPr>
            <b/>
            <sz val="9"/>
            <color indexed="81"/>
            <rFont val="Tahoma"/>
            <family val="2"/>
          </rPr>
          <t>Windows User:</t>
        </r>
        <r>
          <rPr>
            <sz val="9"/>
            <color indexed="81"/>
            <rFont val="Tahoma"/>
            <family val="2"/>
          </rPr>
          <t xml:space="preserve">
09/11/2020
by bkash
C=4620
H=1950
T=6570
</t>
        </r>
      </text>
    </comment>
    <comment ref="AA112" authorId="0">
      <text>
        <r>
          <rPr>
            <b/>
            <sz val="9"/>
            <color indexed="81"/>
            <rFont val="Tahoma"/>
            <family val="2"/>
          </rPr>
          <t>Windows User:</t>
        </r>
        <r>
          <rPr>
            <sz val="9"/>
            <color indexed="81"/>
            <rFont val="Tahoma"/>
            <family val="2"/>
          </rPr>
          <t xml:space="preserve">
10/01/2021
9197
Dec + Janu/21
Paid in Janu/21</t>
        </r>
      </text>
    </comment>
    <comment ref="AC112" authorId="0">
      <text>
        <r>
          <rPr>
            <b/>
            <sz val="9"/>
            <color indexed="81"/>
            <rFont val="Tahoma"/>
            <family val="2"/>
          </rPr>
          <t>Windows User:</t>
        </r>
        <r>
          <rPr>
            <sz val="9"/>
            <color indexed="81"/>
            <rFont val="Tahoma"/>
            <family val="2"/>
          </rPr>
          <t xml:space="preserve">
10/01/2021
9197
Dec + Janu/21
Paid in Janu/21</t>
        </r>
      </text>
    </comment>
    <comment ref="AE112" authorId="0">
      <text>
        <r>
          <rPr>
            <b/>
            <sz val="9"/>
            <color indexed="81"/>
            <rFont val="Tahoma"/>
            <family val="2"/>
          </rPr>
          <t>Windows User:</t>
        </r>
        <r>
          <rPr>
            <sz val="9"/>
            <color indexed="81"/>
            <rFont val="Tahoma"/>
            <family val="2"/>
          </rPr>
          <t xml:space="preserve">
10/02/21
9198</t>
        </r>
      </text>
    </comment>
    <comment ref="AG112" authorId="0">
      <text>
        <r>
          <rPr>
            <b/>
            <sz val="9"/>
            <color indexed="81"/>
            <rFont val="Tahoma"/>
            <family val="2"/>
          </rPr>
          <t>Windows User:</t>
        </r>
        <r>
          <rPr>
            <sz val="9"/>
            <color indexed="81"/>
            <rFont val="Tahoma"/>
            <family val="2"/>
          </rPr>
          <t xml:space="preserve">
08/03/21
By bkash
C=4620
H=1950
T=6570</t>
        </r>
      </text>
    </comment>
    <comment ref="AI112" authorId="0">
      <text>
        <r>
          <rPr>
            <b/>
            <sz val="9"/>
            <color indexed="81"/>
            <rFont val="Tahoma"/>
            <family val="2"/>
          </rPr>
          <t>Windows User:</t>
        </r>
        <r>
          <rPr>
            <sz val="9"/>
            <color indexed="81"/>
            <rFont val="Tahoma"/>
            <family val="2"/>
          </rPr>
          <t xml:space="preserve">
18/04/21
By bkash
C=4620
H=1950
T=6570</t>
        </r>
      </text>
    </comment>
    <comment ref="AM112" authorId="0">
      <text>
        <r>
          <rPr>
            <b/>
            <sz val="9"/>
            <color indexed="81"/>
            <rFont val="Tahoma"/>
            <family val="2"/>
          </rPr>
          <t>Windows User:</t>
        </r>
        <r>
          <rPr>
            <sz val="9"/>
            <color indexed="81"/>
            <rFont val="Tahoma"/>
            <family val="2"/>
          </rPr>
          <t xml:space="preserve">
03/06/21
9200</t>
        </r>
      </text>
    </comment>
    <comment ref="K113" authorId="0">
      <text>
        <r>
          <rPr>
            <b/>
            <sz val="9"/>
            <color indexed="81"/>
            <rFont val="Tahoma"/>
            <family val="2"/>
          </rPr>
          <t>Windows User:</t>
        </r>
        <r>
          <rPr>
            <sz val="9"/>
            <color indexed="81"/>
            <rFont val="Tahoma"/>
            <family val="2"/>
          </rPr>
          <t xml:space="preserve">
13/09/2020
7,500/-</t>
        </r>
      </text>
    </comment>
    <comment ref="M113" authorId="0">
      <text>
        <r>
          <rPr>
            <b/>
            <sz val="9"/>
            <color indexed="81"/>
            <rFont val="Tahoma"/>
            <family val="2"/>
          </rPr>
          <t>Windows User:</t>
        </r>
        <r>
          <rPr>
            <sz val="9"/>
            <color indexed="81"/>
            <rFont val="Tahoma"/>
            <family val="2"/>
          </rPr>
          <t xml:space="preserve">
13/09/2020
7,500/-</t>
        </r>
      </text>
    </comment>
    <comment ref="O113" authorId="0">
      <text>
        <r>
          <rPr>
            <b/>
            <sz val="9"/>
            <color indexed="81"/>
            <rFont val="Tahoma"/>
            <family val="2"/>
          </rPr>
          <t>Windows User:</t>
        </r>
        <r>
          <rPr>
            <sz val="9"/>
            <color indexed="81"/>
            <rFont val="Tahoma"/>
            <family val="2"/>
          </rPr>
          <t xml:space="preserve">
13/09/2020
7,500/-</t>
        </r>
      </text>
    </comment>
    <comment ref="U113" authorId="0">
      <text>
        <r>
          <rPr>
            <b/>
            <sz val="9"/>
            <color indexed="81"/>
            <rFont val="Tahoma"/>
            <family val="2"/>
          </rPr>
          <t>Windows User:</t>
        </r>
        <r>
          <rPr>
            <sz val="9"/>
            <color indexed="81"/>
            <rFont val="Tahoma"/>
            <family val="2"/>
          </rPr>
          <t xml:space="preserve">
12/01/21
9218
Oct/21 Due=420
O/fee=8,000/-
Paid in Janu/21</t>
        </r>
      </text>
    </comment>
    <comment ref="W113" authorId="0">
      <text>
        <r>
          <rPr>
            <b/>
            <sz val="9"/>
            <color indexed="81"/>
            <rFont val="Tahoma"/>
            <family val="2"/>
          </rPr>
          <t>Windows User:</t>
        </r>
        <r>
          <rPr>
            <sz val="9"/>
            <color indexed="81"/>
            <rFont val="Tahoma"/>
            <family val="2"/>
          </rPr>
          <t xml:space="preserve">
12/01/21
9218
Oct/21 Due=420
O/fee=8,000/-
Paid in Janu/21</t>
        </r>
      </text>
    </comment>
    <comment ref="Y113" authorId="0">
      <text>
        <r>
          <rPr>
            <b/>
            <sz val="9"/>
            <color indexed="81"/>
            <rFont val="Tahoma"/>
            <family val="2"/>
          </rPr>
          <t>Windows User:</t>
        </r>
        <r>
          <rPr>
            <sz val="9"/>
            <color indexed="81"/>
            <rFont val="Tahoma"/>
            <family val="2"/>
          </rPr>
          <t xml:space="preserve">
30/01/1/
3219
Nov/21=4200 Due=420
Paid in Janu/21</t>
        </r>
      </text>
    </comment>
    <comment ref="AC113" authorId="0">
      <text>
        <r>
          <rPr>
            <b/>
            <sz val="9"/>
            <color indexed="81"/>
            <rFont val="Tahoma"/>
            <family val="2"/>
          </rPr>
          <t>Windows User:</t>
        </r>
        <r>
          <rPr>
            <sz val="9"/>
            <color indexed="81"/>
            <rFont val="Tahoma"/>
            <family val="2"/>
          </rPr>
          <t xml:space="preserve">
12/01/21
9218
Oct/21 Due=420
O/fee=8,000/-
Paid in Janu/21.
30/01/1/
3219
Nov/21=4620 
Paid in Janu/21</t>
        </r>
      </text>
    </comment>
    <comment ref="AD113" authorId="0">
      <text>
        <r>
          <rPr>
            <b/>
            <sz val="9"/>
            <color indexed="81"/>
            <rFont val="Tahoma"/>
            <family val="2"/>
          </rPr>
          <t>Windows User:</t>
        </r>
        <r>
          <rPr>
            <sz val="9"/>
            <color indexed="81"/>
            <rFont val="Tahoma"/>
            <family val="2"/>
          </rPr>
          <t xml:space="preserve">
</t>
        </r>
      </text>
    </comment>
    <comment ref="AG113" authorId="0">
      <text>
        <r>
          <rPr>
            <b/>
            <sz val="9"/>
            <color indexed="81"/>
            <rFont val="Tahoma"/>
            <family val="2"/>
          </rPr>
          <t>Windows User:</t>
        </r>
        <r>
          <rPr>
            <sz val="9"/>
            <color indexed="81"/>
            <rFont val="Tahoma"/>
            <family val="2"/>
          </rPr>
          <t xml:space="preserve">
14/03/21
9220
Dec/20</t>
        </r>
      </text>
    </comment>
    <comment ref="AK113" authorId="0">
      <text>
        <r>
          <rPr>
            <b/>
            <sz val="9"/>
            <color indexed="81"/>
            <rFont val="Tahoma"/>
            <family val="2"/>
          </rPr>
          <t>Windows User:</t>
        </r>
        <r>
          <rPr>
            <sz val="9"/>
            <color indexed="81"/>
            <rFont val="Tahoma"/>
            <family val="2"/>
          </rPr>
          <t xml:space="preserve">
25/05/21
9222
Feb/21
02/05/21
By bkash
C=4620
H=1980
T=6600</t>
        </r>
      </text>
    </comment>
    <comment ref="AM113" authorId="0">
      <text>
        <r>
          <rPr>
            <b/>
            <sz val="9"/>
            <color indexed="81"/>
            <rFont val="Tahoma"/>
            <family val="2"/>
          </rPr>
          <t>Windows User:</t>
        </r>
        <r>
          <rPr>
            <sz val="9"/>
            <color indexed="81"/>
            <rFont val="Tahoma"/>
            <family val="2"/>
          </rPr>
          <t xml:space="preserve">
06/06/21
9223
</t>
        </r>
      </text>
    </comment>
    <comment ref="K114" authorId="0">
      <text>
        <r>
          <rPr>
            <b/>
            <sz val="9"/>
            <color indexed="81"/>
            <rFont val="Tahoma"/>
            <family val="2"/>
          </rPr>
          <t>Windows User:</t>
        </r>
        <r>
          <rPr>
            <sz val="9"/>
            <color indexed="81"/>
            <rFont val="Tahoma"/>
            <family val="2"/>
          </rPr>
          <t xml:space="preserve">
13/09/2020
7,500/-</t>
        </r>
      </text>
    </comment>
    <comment ref="M114" authorId="0">
      <text>
        <r>
          <rPr>
            <b/>
            <sz val="9"/>
            <color indexed="81"/>
            <rFont val="Tahoma"/>
            <family val="2"/>
          </rPr>
          <t>Windows User:</t>
        </r>
        <r>
          <rPr>
            <sz val="9"/>
            <color indexed="81"/>
            <rFont val="Tahoma"/>
            <family val="2"/>
          </rPr>
          <t xml:space="preserve">
13/09/2020
7,500/-</t>
        </r>
      </text>
    </comment>
    <comment ref="O114" authorId="0">
      <text>
        <r>
          <rPr>
            <b/>
            <sz val="9"/>
            <color indexed="81"/>
            <rFont val="Tahoma"/>
            <family val="2"/>
          </rPr>
          <t>Windows User:</t>
        </r>
        <r>
          <rPr>
            <sz val="9"/>
            <color indexed="81"/>
            <rFont val="Tahoma"/>
            <family val="2"/>
          </rPr>
          <t xml:space="preserve">
13/09/2020
7,500/-</t>
        </r>
      </text>
    </comment>
    <comment ref="W114" authorId="0">
      <text>
        <r>
          <rPr>
            <b/>
            <sz val="9"/>
            <color indexed="81"/>
            <rFont val="Tahoma"/>
            <family val="2"/>
          </rPr>
          <t>Windows User:</t>
        </r>
        <r>
          <rPr>
            <sz val="9"/>
            <color indexed="81"/>
            <rFont val="Tahoma"/>
            <family val="2"/>
          </rPr>
          <t xml:space="preserve">
09/11/2020
9266
Oct/20
Paid to Nv/20</t>
        </r>
      </text>
    </comment>
    <comment ref="Y114" authorId="0">
      <text>
        <r>
          <rPr>
            <b/>
            <sz val="9"/>
            <color indexed="81"/>
            <rFont val="Tahoma"/>
            <family val="2"/>
          </rPr>
          <t>Windows User:</t>
        </r>
        <r>
          <rPr>
            <sz val="9"/>
            <color indexed="81"/>
            <rFont val="Tahoma"/>
            <family val="2"/>
          </rPr>
          <t xml:space="preserve">
09/11/2020
9266
Oct/20
09/12/2020
9267
O/fee woth
Nov/20
Paid in Dec./20</t>
        </r>
      </text>
    </comment>
    <comment ref="AA114" authorId="0">
      <text>
        <r>
          <rPr>
            <b/>
            <sz val="9"/>
            <color indexed="81"/>
            <rFont val="Tahoma"/>
            <family val="2"/>
          </rPr>
          <t>Windows User:</t>
        </r>
        <r>
          <rPr>
            <sz val="9"/>
            <color indexed="81"/>
            <rFont val="Tahoma"/>
            <family val="2"/>
          </rPr>
          <t xml:space="preserve">
09/12/2020
9267
O/fee with
Nov/20
Paid in Dec/20
</t>
        </r>
      </text>
    </comment>
    <comment ref="AC114" authorId="0">
      <text>
        <r>
          <rPr>
            <b/>
            <sz val="9"/>
            <color indexed="81"/>
            <rFont val="Tahoma"/>
            <family val="2"/>
          </rPr>
          <t>Windows User:</t>
        </r>
        <r>
          <rPr>
            <sz val="9"/>
            <color indexed="81"/>
            <rFont val="Tahoma"/>
            <family val="2"/>
          </rPr>
          <t xml:space="preserve">
10/01/2021
9268
Dec/20
Paid in Janu/21
26/01/21
9269
Janu/21
Paid in janu/21</t>
        </r>
      </text>
    </comment>
    <comment ref="AE114" authorId="0">
      <text>
        <r>
          <rPr>
            <b/>
            <sz val="9"/>
            <color indexed="81"/>
            <rFont val="Tahoma"/>
            <family val="2"/>
          </rPr>
          <t>Windows User:</t>
        </r>
        <r>
          <rPr>
            <sz val="9"/>
            <color indexed="81"/>
            <rFont val="Tahoma"/>
            <family val="2"/>
          </rPr>
          <t xml:space="preserve">
10/02/21
9270</t>
        </r>
      </text>
    </comment>
    <comment ref="AG114" authorId="0">
      <text>
        <r>
          <rPr>
            <b/>
            <sz val="9"/>
            <color indexed="81"/>
            <rFont val="Tahoma"/>
            <family val="2"/>
          </rPr>
          <t>Windows User:</t>
        </r>
        <r>
          <rPr>
            <sz val="9"/>
            <color indexed="81"/>
            <rFont val="Tahoma"/>
            <family val="2"/>
          </rPr>
          <t xml:space="preserve">
07/03/21
9271</t>
        </r>
      </text>
    </comment>
    <comment ref="AI114" authorId="0">
      <text>
        <r>
          <rPr>
            <b/>
            <sz val="9"/>
            <color indexed="81"/>
            <rFont val="Tahoma"/>
            <family val="2"/>
          </rPr>
          <t>Windows User:</t>
        </r>
        <r>
          <rPr>
            <sz val="9"/>
            <color indexed="81"/>
            <rFont val="Tahoma"/>
            <family val="2"/>
          </rPr>
          <t xml:space="preserve">
13/04/21
By bkash
C=4620</t>
        </r>
      </text>
    </comment>
    <comment ref="AK114" authorId="0">
      <text>
        <r>
          <rPr>
            <b/>
            <sz val="9"/>
            <color indexed="81"/>
            <rFont val="Tahoma"/>
            <family val="2"/>
          </rPr>
          <t>Windows User:</t>
        </r>
        <r>
          <rPr>
            <sz val="9"/>
            <color indexed="81"/>
            <rFont val="Tahoma"/>
            <family val="2"/>
          </rPr>
          <t xml:space="preserve">
06/05/21
By bkash
C=4620
</t>
        </r>
      </text>
    </comment>
    <comment ref="AM114" authorId="0">
      <text>
        <r>
          <rPr>
            <b/>
            <sz val="9"/>
            <color indexed="81"/>
            <rFont val="Tahoma"/>
            <family val="2"/>
          </rPr>
          <t>Windows User:</t>
        </r>
        <r>
          <rPr>
            <sz val="9"/>
            <color indexed="81"/>
            <rFont val="Tahoma"/>
            <family val="2"/>
          </rPr>
          <t xml:space="preserve">
03/06/21
9274
</t>
        </r>
      </text>
    </comment>
    <comment ref="K115" authorId="0">
      <text>
        <r>
          <rPr>
            <b/>
            <sz val="9"/>
            <color indexed="81"/>
            <rFont val="Tahoma"/>
            <family val="2"/>
          </rPr>
          <t>Windows User:</t>
        </r>
        <r>
          <rPr>
            <sz val="9"/>
            <color indexed="81"/>
            <rFont val="Tahoma"/>
            <family val="2"/>
          </rPr>
          <t xml:space="preserve">
13/09/2020
7,500/-</t>
        </r>
      </text>
    </comment>
    <comment ref="M115" authorId="0">
      <text>
        <r>
          <rPr>
            <b/>
            <sz val="9"/>
            <color indexed="81"/>
            <rFont val="Tahoma"/>
            <family val="2"/>
          </rPr>
          <t>Windows User:</t>
        </r>
        <r>
          <rPr>
            <sz val="9"/>
            <color indexed="81"/>
            <rFont val="Tahoma"/>
            <family val="2"/>
          </rPr>
          <t xml:space="preserve">
13/09/2020
7,500/-</t>
        </r>
      </text>
    </comment>
    <comment ref="O115" authorId="0">
      <text>
        <r>
          <rPr>
            <b/>
            <sz val="9"/>
            <color indexed="81"/>
            <rFont val="Tahoma"/>
            <family val="2"/>
          </rPr>
          <t>Windows User:</t>
        </r>
        <r>
          <rPr>
            <sz val="9"/>
            <color indexed="81"/>
            <rFont val="Tahoma"/>
            <family val="2"/>
          </rPr>
          <t xml:space="preserve">
13/09/2020
7,500/-</t>
        </r>
      </text>
    </comment>
    <comment ref="Q115" authorId="0">
      <text>
        <r>
          <rPr>
            <b/>
            <sz val="9"/>
            <color indexed="81"/>
            <rFont val="Tahoma"/>
            <family val="2"/>
          </rPr>
          <t>Windows User:</t>
        </r>
        <r>
          <rPr>
            <sz val="9"/>
            <color indexed="81"/>
            <rFont val="Tahoma"/>
            <family val="2"/>
          </rPr>
          <t xml:space="preserve">
25/01/21
O/fee=8000
Paid in janu/21</t>
        </r>
      </text>
    </comment>
    <comment ref="W115" authorId="0">
      <text>
        <r>
          <rPr>
            <b/>
            <sz val="9"/>
            <color indexed="81"/>
            <rFont val="Tahoma"/>
            <family val="2"/>
          </rPr>
          <t>Windows User:</t>
        </r>
        <r>
          <rPr>
            <sz val="9"/>
            <color indexed="81"/>
            <rFont val="Tahoma"/>
            <family val="2"/>
          </rPr>
          <t xml:space="preserve">
12/10/20
9650
</t>
        </r>
      </text>
    </comment>
    <comment ref="Y115" authorId="0">
      <text>
        <r>
          <rPr>
            <b/>
            <sz val="9"/>
            <color indexed="81"/>
            <rFont val="Tahoma"/>
            <family val="2"/>
          </rPr>
          <t>Windows User:</t>
        </r>
        <r>
          <rPr>
            <sz val="9"/>
            <color indexed="81"/>
            <rFont val="Tahoma"/>
            <family val="2"/>
          </rPr>
          <t xml:space="preserve">
15/11/2020
9651
</t>
        </r>
      </text>
    </comment>
    <comment ref="AA115" authorId="0">
      <text>
        <r>
          <rPr>
            <b/>
            <sz val="9"/>
            <color indexed="81"/>
            <rFont val="Tahoma"/>
            <family val="2"/>
          </rPr>
          <t>Windows User:</t>
        </r>
        <r>
          <rPr>
            <sz val="9"/>
            <color indexed="81"/>
            <rFont val="Tahoma"/>
            <family val="2"/>
          </rPr>
          <t xml:space="preserve">
21/12/2020
9652
O/fee Due</t>
        </r>
      </text>
    </comment>
    <comment ref="AC115" authorId="0">
      <text>
        <r>
          <rPr>
            <b/>
            <sz val="9"/>
            <color indexed="81"/>
            <rFont val="Tahoma"/>
            <family val="2"/>
          </rPr>
          <t>Windows User:</t>
        </r>
        <r>
          <rPr>
            <sz val="9"/>
            <color indexed="81"/>
            <rFont val="Tahoma"/>
            <family val="2"/>
          </rPr>
          <t xml:space="preserve">
25/01/21
9653
Janu/21
25/01/21
O/fee=8000
Paid in janu/21</t>
        </r>
      </text>
    </comment>
    <comment ref="AG115" authorId="0">
      <text>
        <r>
          <rPr>
            <b/>
            <sz val="9"/>
            <color indexed="81"/>
            <rFont val="Tahoma"/>
            <family val="2"/>
          </rPr>
          <t>Windows User:</t>
        </r>
        <r>
          <rPr>
            <sz val="9"/>
            <color indexed="81"/>
            <rFont val="Tahoma"/>
            <family val="2"/>
          </rPr>
          <t xml:space="preserve">
04/03/21
9655
Feb/21</t>
        </r>
      </text>
    </comment>
    <comment ref="AI115" authorId="0">
      <text>
        <r>
          <rPr>
            <b/>
            <sz val="9"/>
            <color indexed="81"/>
            <rFont val="Tahoma"/>
            <family val="2"/>
          </rPr>
          <t>Windows User:</t>
        </r>
        <r>
          <rPr>
            <sz val="9"/>
            <color indexed="81"/>
            <rFont val="Tahoma"/>
            <family val="2"/>
          </rPr>
          <t xml:space="preserve">
06/04/2021
9656
March/21</t>
        </r>
      </text>
    </comment>
    <comment ref="K116" authorId="0">
      <text>
        <r>
          <rPr>
            <b/>
            <sz val="9"/>
            <color indexed="81"/>
            <rFont val="Tahoma"/>
            <family val="2"/>
          </rPr>
          <t>Windows User:</t>
        </r>
        <r>
          <rPr>
            <sz val="9"/>
            <color indexed="81"/>
            <rFont val="Tahoma"/>
            <family val="2"/>
          </rPr>
          <t xml:space="preserve">
13/09/2020
7,500/-</t>
        </r>
      </text>
    </comment>
    <comment ref="M116" authorId="0">
      <text>
        <r>
          <rPr>
            <b/>
            <sz val="9"/>
            <color indexed="81"/>
            <rFont val="Tahoma"/>
            <family val="2"/>
          </rPr>
          <t>Windows User:</t>
        </r>
        <r>
          <rPr>
            <sz val="9"/>
            <color indexed="81"/>
            <rFont val="Tahoma"/>
            <family val="2"/>
          </rPr>
          <t xml:space="preserve">
13/09/2020
7,500/-</t>
        </r>
      </text>
    </comment>
    <comment ref="O116" authorId="0">
      <text>
        <r>
          <rPr>
            <b/>
            <sz val="9"/>
            <color indexed="81"/>
            <rFont val="Tahoma"/>
            <family val="2"/>
          </rPr>
          <t>Windows User:</t>
        </r>
        <r>
          <rPr>
            <sz val="9"/>
            <color indexed="81"/>
            <rFont val="Tahoma"/>
            <family val="2"/>
          </rPr>
          <t xml:space="preserve">
13/09/2020
7,500/-</t>
        </r>
      </text>
    </comment>
    <comment ref="Q116" authorId="0">
      <text>
        <r>
          <rPr>
            <b/>
            <sz val="9"/>
            <color indexed="81"/>
            <rFont val="Tahoma"/>
            <family val="2"/>
          </rPr>
          <t>Windows User:</t>
        </r>
        <r>
          <rPr>
            <sz val="9"/>
            <color indexed="81"/>
            <rFont val="Tahoma"/>
            <family val="2"/>
          </rPr>
          <t xml:space="preserve">
27/01/2021
9678
O/fee=8000
Paid in Janu/21</t>
        </r>
      </text>
    </comment>
    <comment ref="W116" authorId="0">
      <text>
        <r>
          <rPr>
            <b/>
            <sz val="9"/>
            <color indexed="81"/>
            <rFont val="Tahoma"/>
            <family val="2"/>
          </rPr>
          <t>Windows User:</t>
        </r>
        <r>
          <rPr>
            <sz val="9"/>
            <color indexed="81"/>
            <rFont val="Tahoma"/>
            <family val="2"/>
          </rPr>
          <t xml:space="preserve">
12/10/20
9674</t>
        </r>
      </text>
    </comment>
    <comment ref="Y116" authorId="0">
      <text>
        <r>
          <rPr>
            <b/>
            <sz val="9"/>
            <color indexed="81"/>
            <rFont val="Tahoma"/>
            <family val="2"/>
          </rPr>
          <t>Windows User:</t>
        </r>
        <r>
          <rPr>
            <sz val="9"/>
            <color indexed="81"/>
            <rFont val="Tahoma"/>
            <family val="2"/>
          </rPr>
          <t xml:space="preserve">
04/11/2020
9675
Nov/2020</t>
        </r>
      </text>
    </comment>
    <comment ref="AA116" authorId="0">
      <text>
        <r>
          <rPr>
            <b/>
            <sz val="9"/>
            <color indexed="81"/>
            <rFont val="Tahoma"/>
            <family val="2"/>
          </rPr>
          <t>Windows User:</t>
        </r>
        <r>
          <rPr>
            <sz val="9"/>
            <color indexed="81"/>
            <rFont val="Tahoma"/>
            <family val="2"/>
          </rPr>
          <t xml:space="preserve">
14/12/2020
9676
</t>
        </r>
      </text>
    </comment>
    <comment ref="AC116" authorId="0">
      <text>
        <r>
          <rPr>
            <b/>
            <sz val="9"/>
            <color indexed="81"/>
            <rFont val="Tahoma"/>
            <family val="2"/>
          </rPr>
          <t>Windows User:</t>
        </r>
        <r>
          <rPr>
            <sz val="9"/>
            <color indexed="81"/>
            <rFont val="Tahoma"/>
            <family val="2"/>
          </rPr>
          <t xml:space="preserve">
10/01/2021
9677
Janu/21
O/fee Due=8000
27/01/2021
9678
O/fee=8000
Paid in Janu/21</t>
        </r>
      </text>
    </comment>
    <comment ref="AE116" authorId="0">
      <text>
        <r>
          <rPr>
            <b/>
            <sz val="9"/>
            <color indexed="81"/>
            <rFont val="Tahoma"/>
            <family val="2"/>
          </rPr>
          <t>Windows User:</t>
        </r>
        <r>
          <rPr>
            <sz val="9"/>
            <color indexed="81"/>
            <rFont val="Tahoma"/>
            <family val="2"/>
          </rPr>
          <t xml:space="preserve">
10/02/21
9679</t>
        </r>
      </text>
    </comment>
    <comment ref="AI116" authorId="0">
      <text>
        <r>
          <rPr>
            <b/>
            <sz val="9"/>
            <color indexed="81"/>
            <rFont val="Tahoma"/>
            <family val="2"/>
          </rPr>
          <t>Windows User:</t>
        </r>
        <r>
          <rPr>
            <sz val="9"/>
            <color indexed="81"/>
            <rFont val="Tahoma"/>
            <family val="2"/>
          </rPr>
          <t xml:space="preserve">
13/04/21
By bkash
C=9240
March/ April/21</t>
        </r>
      </text>
    </comment>
    <comment ref="AM116" authorId="0">
      <text>
        <r>
          <rPr>
            <b/>
            <sz val="9"/>
            <color indexed="81"/>
            <rFont val="Tahoma"/>
            <family val="2"/>
          </rPr>
          <t>Windows User:</t>
        </r>
        <r>
          <rPr>
            <sz val="9"/>
            <color indexed="81"/>
            <rFont val="Tahoma"/>
            <family val="2"/>
          </rPr>
          <t xml:space="preserve">
07/06/21
9681
Up to May/21</t>
        </r>
      </text>
    </comment>
    <comment ref="K117" authorId="0">
      <text>
        <r>
          <rPr>
            <b/>
            <sz val="9"/>
            <color indexed="81"/>
            <rFont val="Tahoma"/>
            <family val="2"/>
          </rPr>
          <t>Windows User:</t>
        </r>
        <r>
          <rPr>
            <sz val="9"/>
            <color indexed="81"/>
            <rFont val="Tahoma"/>
            <family val="2"/>
          </rPr>
          <t xml:space="preserve">
13/09/2020
7,500/-</t>
        </r>
      </text>
    </comment>
    <comment ref="M117" authorId="0">
      <text>
        <r>
          <rPr>
            <b/>
            <sz val="9"/>
            <color indexed="81"/>
            <rFont val="Tahoma"/>
            <family val="2"/>
          </rPr>
          <t>Windows User:</t>
        </r>
        <r>
          <rPr>
            <sz val="9"/>
            <color indexed="81"/>
            <rFont val="Tahoma"/>
            <family val="2"/>
          </rPr>
          <t xml:space="preserve">
13/09/2020
7,500/-</t>
        </r>
      </text>
    </comment>
    <comment ref="O117" authorId="0">
      <text>
        <r>
          <rPr>
            <b/>
            <sz val="9"/>
            <color indexed="81"/>
            <rFont val="Tahoma"/>
            <family val="2"/>
          </rPr>
          <t>Windows User:</t>
        </r>
        <r>
          <rPr>
            <sz val="9"/>
            <color indexed="81"/>
            <rFont val="Tahoma"/>
            <family val="2"/>
          </rPr>
          <t xml:space="preserve">
13/09/2020
7,500/-</t>
        </r>
      </text>
    </comment>
    <comment ref="U117" authorId="0">
      <text>
        <r>
          <rPr>
            <b/>
            <sz val="9"/>
            <color indexed="81"/>
            <rFont val="Tahoma"/>
            <family val="2"/>
          </rPr>
          <t>Windows User:</t>
        </r>
        <r>
          <rPr>
            <sz val="9"/>
            <color indexed="81"/>
            <rFont val="Tahoma"/>
            <family val="2"/>
          </rPr>
          <t xml:space="preserve">
12/10/20
9722
paid to Oct/20</t>
        </r>
      </text>
    </comment>
    <comment ref="W117" authorId="0">
      <text>
        <r>
          <rPr>
            <b/>
            <sz val="9"/>
            <color indexed="81"/>
            <rFont val="Tahoma"/>
            <family val="2"/>
          </rPr>
          <t>Windows User:</t>
        </r>
        <r>
          <rPr>
            <sz val="9"/>
            <color indexed="81"/>
            <rFont val="Tahoma"/>
            <family val="2"/>
          </rPr>
          <t xml:space="preserve">
12/10/20
9722
O/fee=8000
Oct=4620</t>
        </r>
      </text>
    </comment>
    <comment ref="Y117" authorId="0">
      <text>
        <r>
          <rPr>
            <b/>
            <sz val="9"/>
            <color indexed="81"/>
            <rFont val="Tahoma"/>
            <family val="2"/>
          </rPr>
          <t>Windows User:</t>
        </r>
        <r>
          <rPr>
            <sz val="9"/>
            <color indexed="81"/>
            <rFont val="Tahoma"/>
            <family val="2"/>
          </rPr>
          <t xml:space="preserve">
18/112020
9723
</t>
        </r>
      </text>
    </comment>
    <comment ref="AC117" authorId="0">
      <text>
        <r>
          <rPr>
            <b/>
            <sz val="9"/>
            <color indexed="81"/>
            <rFont val="Tahoma"/>
            <family val="2"/>
          </rPr>
          <t>Windows User:</t>
        </r>
        <r>
          <rPr>
            <sz val="9"/>
            <color indexed="81"/>
            <rFont val="Tahoma"/>
            <family val="2"/>
          </rPr>
          <t xml:space="preserve">
04/01/2021
9724
27/01/2021
9725
Janu/21</t>
        </r>
      </text>
    </comment>
    <comment ref="AG117" authorId="0">
      <text>
        <r>
          <rPr>
            <b/>
            <sz val="9"/>
            <color indexed="81"/>
            <rFont val="Tahoma"/>
            <family val="2"/>
          </rPr>
          <t>Windows User:</t>
        </r>
        <r>
          <rPr>
            <sz val="9"/>
            <color indexed="81"/>
            <rFont val="Tahoma"/>
            <family val="2"/>
          </rPr>
          <t xml:space="preserve">
11/03/21
9726
Feb/21</t>
        </r>
      </text>
    </comment>
    <comment ref="AK117" authorId="0">
      <text>
        <r>
          <rPr>
            <b/>
            <sz val="9"/>
            <color indexed="81"/>
            <rFont val="Tahoma"/>
            <family val="2"/>
          </rPr>
          <t>Windows User:</t>
        </r>
        <r>
          <rPr>
            <sz val="9"/>
            <color indexed="81"/>
            <rFont val="Tahoma"/>
            <family val="2"/>
          </rPr>
          <t xml:space="preserve">
03/05/21
9727
March/21
25/05/21
9728/29
April + May/21</t>
        </r>
      </text>
    </comment>
    <comment ref="K118" authorId="0">
      <text>
        <r>
          <rPr>
            <b/>
            <sz val="9"/>
            <color indexed="81"/>
            <rFont val="Tahoma"/>
            <family val="2"/>
          </rPr>
          <t>Windows User:</t>
        </r>
        <r>
          <rPr>
            <sz val="9"/>
            <color indexed="81"/>
            <rFont val="Tahoma"/>
            <family val="2"/>
          </rPr>
          <t xml:space="preserve">
13/09/2020
7,500/-</t>
        </r>
      </text>
    </comment>
    <comment ref="M118" authorId="0">
      <text>
        <r>
          <rPr>
            <b/>
            <sz val="9"/>
            <color indexed="81"/>
            <rFont val="Tahoma"/>
            <family val="2"/>
          </rPr>
          <t>Windows User:</t>
        </r>
        <r>
          <rPr>
            <sz val="9"/>
            <color indexed="81"/>
            <rFont val="Tahoma"/>
            <family val="2"/>
          </rPr>
          <t xml:space="preserve">
13/09/2020
7,500/-</t>
        </r>
      </text>
    </comment>
    <comment ref="O118" authorId="0">
      <text>
        <r>
          <rPr>
            <b/>
            <sz val="9"/>
            <color indexed="81"/>
            <rFont val="Tahoma"/>
            <family val="2"/>
          </rPr>
          <t>Windows User:</t>
        </r>
        <r>
          <rPr>
            <sz val="9"/>
            <color indexed="81"/>
            <rFont val="Tahoma"/>
            <family val="2"/>
          </rPr>
          <t xml:space="preserve">
13/09/2020
7,500/-</t>
        </r>
      </text>
    </comment>
    <comment ref="Q118" authorId="0">
      <text>
        <r>
          <rPr>
            <b/>
            <sz val="9"/>
            <color indexed="81"/>
            <rFont val="Tahoma"/>
            <family val="2"/>
          </rPr>
          <t>Windows User:</t>
        </r>
        <r>
          <rPr>
            <sz val="9"/>
            <color indexed="81"/>
            <rFont val="Tahoma"/>
            <family val="2"/>
          </rPr>
          <t xml:space="preserve">
11/10/20
9842
Paid to Oct/20</t>
        </r>
      </text>
    </comment>
    <comment ref="W118" authorId="0">
      <text>
        <r>
          <rPr>
            <b/>
            <sz val="9"/>
            <color indexed="81"/>
            <rFont val="Tahoma"/>
            <family val="2"/>
          </rPr>
          <t>Windows User:</t>
        </r>
        <r>
          <rPr>
            <sz val="9"/>
            <color indexed="81"/>
            <rFont val="Tahoma"/>
            <family val="2"/>
          </rPr>
          <t xml:space="preserve">
11/10/20
9842
O/fee=8000
Oct=4620</t>
        </r>
      </text>
    </comment>
    <comment ref="Y118" authorId="0">
      <text>
        <r>
          <rPr>
            <b/>
            <sz val="9"/>
            <color indexed="81"/>
            <rFont val="Tahoma"/>
            <family val="2"/>
          </rPr>
          <t>Windows User:</t>
        </r>
        <r>
          <rPr>
            <sz val="9"/>
            <color indexed="81"/>
            <rFont val="Tahoma"/>
            <family val="2"/>
          </rPr>
          <t xml:space="preserve">
09/11/2020
9043</t>
        </r>
      </text>
    </comment>
    <comment ref="AA118" authorId="0">
      <text>
        <r>
          <rPr>
            <b/>
            <sz val="9"/>
            <color indexed="81"/>
            <rFont val="Tahoma"/>
            <family val="2"/>
          </rPr>
          <t>Windows User:</t>
        </r>
        <r>
          <rPr>
            <sz val="9"/>
            <color indexed="81"/>
            <rFont val="Tahoma"/>
            <family val="2"/>
          </rPr>
          <t xml:space="preserve">
08/12/2020
9844
</t>
        </r>
      </text>
    </comment>
    <comment ref="AC118" authorId="0">
      <text>
        <r>
          <rPr>
            <b/>
            <sz val="9"/>
            <color indexed="81"/>
            <rFont val="Tahoma"/>
            <family val="2"/>
          </rPr>
          <t>Windows User:</t>
        </r>
        <r>
          <rPr>
            <sz val="9"/>
            <color indexed="81"/>
            <rFont val="Tahoma"/>
            <family val="2"/>
          </rPr>
          <t xml:space="preserve">
09/01/2021
9845</t>
        </r>
      </text>
    </comment>
    <comment ref="AE118" authorId="0">
      <text>
        <r>
          <rPr>
            <b/>
            <sz val="9"/>
            <color indexed="81"/>
            <rFont val="Tahoma"/>
            <family val="2"/>
          </rPr>
          <t>Windows User:</t>
        </r>
        <r>
          <rPr>
            <sz val="9"/>
            <color indexed="81"/>
            <rFont val="Tahoma"/>
            <family val="2"/>
          </rPr>
          <t xml:space="preserve">
10/02/21
9846</t>
        </r>
      </text>
    </comment>
    <comment ref="AG118" authorId="0">
      <text>
        <r>
          <rPr>
            <b/>
            <sz val="9"/>
            <color indexed="81"/>
            <rFont val="Tahoma"/>
            <family val="2"/>
          </rPr>
          <t>Windows User:</t>
        </r>
        <r>
          <rPr>
            <sz val="9"/>
            <color indexed="81"/>
            <rFont val="Tahoma"/>
            <family val="2"/>
          </rPr>
          <t xml:space="preserve">
09/03/21
9847</t>
        </r>
      </text>
    </comment>
    <comment ref="AK118" authorId="0">
      <text>
        <r>
          <rPr>
            <b/>
            <sz val="9"/>
            <color indexed="81"/>
            <rFont val="Tahoma"/>
            <family val="2"/>
          </rPr>
          <t>Windows User:</t>
        </r>
        <r>
          <rPr>
            <sz val="9"/>
            <color indexed="81"/>
            <rFont val="Tahoma"/>
            <family val="2"/>
          </rPr>
          <t xml:space="preserve">
02/05/21
9848/49
April/21 + May/21</t>
        </r>
      </text>
    </comment>
    <comment ref="AM118" authorId="0">
      <text>
        <r>
          <rPr>
            <b/>
            <sz val="9"/>
            <color indexed="81"/>
            <rFont val="Tahoma"/>
            <family val="2"/>
          </rPr>
          <t>Windows User:</t>
        </r>
        <r>
          <rPr>
            <sz val="9"/>
            <color indexed="81"/>
            <rFont val="Tahoma"/>
            <family val="2"/>
          </rPr>
          <t xml:space="preserve">
01/06/21
9850
</t>
        </r>
      </text>
    </comment>
    <comment ref="K119" authorId="0">
      <text>
        <r>
          <rPr>
            <b/>
            <sz val="9"/>
            <color indexed="81"/>
            <rFont val="Tahoma"/>
            <family val="2"/>
          </rPr>
          <t>Windows User:</t>
        </r>
        <r>
          <rPr>
            <sz val="9"/>
            <color indexed="81"/>
            <rFont val="Tahoma"/>
            <family val="2"/>
          </rPr>
          <t xml:space="preserve">
13/09/2020
7,500/-</t>
        </r>
      </text>
    </comment>
    <comment ref="M119" authorId="0">
      <text>
        <r>
          <rPr>
            <b/>
            <sz val="9"/>
            <color indexed="81"/>
            <rFont val="Tahoma"/>
            <family val="2"/>
          </rPr>
          <t>Windows User:</t>
        </r>
        <r>
          <rPr>
            <sz val="9"/>
            <color indexed="81"/>
            <rFont val="Tahoma"/>
            <family val="2"/>
          </rPr>
          <t xml:space="preserve">
13/09/2020
7,500/-</t>
        </r>
      </text>
    </comment>
    <comment ref="O119" authorId="0">
      <text>
        <r>
          <rPr>
            <b/>
            <sz val="9"/>
            <color indexed="81"/>
            <rFont val="Tahoma"/>
            <family val="2"/>
          </rPr>
          <t>Windows User:</t>
        </r>
        <r>
          <rPr>
            <sz val="9"/>
            <color indexed="81"/>
            <rFont val="Tahoma"/>
            <family val="2"/>
          </rPr>
          <t xml:space="preserve">
13/09/2020
7,500/-</t>
        </r>
      </text>
    </comment>
    <comment ref="Q119" authorId="0">
      <text>
        <r>
          <rPr>
            <b/>
            <sz val="9"/>
            <color indexed="81"/>
            <rFont val="Tahoma"/>
            <family val="2"/>
          </rPr>
          <t>Windows User:</t>
        </r>
        <r>
          <rPr>
            <sz val="9"/>
            <color indexed="81"/>
            <rFont val="Tahoma"/>
            <family val="2"/>
          </rPr>
          <t xml:space="preserve">
06/12/2020
By bkash
C=12590/-
Dec/20
O/fee=8,000/-
Paid in dec/20
H=1950</t>
        </r>
      </text>
    </comment>
    <comment ref="W119" authorId="0">
      <text>
        <r>
          <rPr>
            <b/>
            <sz val="9"/>
            <color indexed="81"/>
            <rFont val="Tahoma"/>
            <family val="2"/>
          </rPr>
          <t>Windows User:</t>
        </r>
        <r>
          <rPr>
            <sz val="9"/>
            <color indexed="81"/>
            <rFont val="Tahoma"/>
            <family val="2"/>
          </rPr>
          <t xml:space="preserve">
15/10/2020
By bkash
C=4650
H=1950
T=6600
</t>
        </r>
      </text>
    </comment>
    <comment ref="Y119" authorId="0">
      <text>
        <r>
          <rPr>
            <b/>
            <sz val="9"/>
            <color indexed="81"/>
            <rFont val="Tahoma"/>
            <family val="2"/>
          </rPr>
          <t>Windows User:</t>
        </r>
        <r>
          <rPr>
            <sz val="9"/>
            <color indexed="81"/>
            <rFont val="Tahoma"/>
            <family val="2"/>
          </rPr>
          <t xml:space="preserve">
09/11/2020
By bkash
C=4620
H=1950
T=6570</t>
        </r>
      </text>
    </comment>
    <comment ref="AA119" authorId="0">
      <text>
        <r>
          <rPr>
            <b/>
            <sz val="9"/>
            <color indexed="81"/>
            <rFont val="Tahoma"/>
            <family val="2"/>
          </rPr>
          <t>Windows User:</t>
        </r>
        <r>
          <rPr>
            <sz val="9"/>
            <color indexed="81"/>
            <rFont val="Tahoma"/>
            <family val="2"/>
          </rPr>
          <t xml:space="preserve">
06/12/2020
By bkash
C=12590/-
Dec/20
O/fee=8,000/-
Paid in dec/20
H=1950</t>
        </r>
      </text>
    </comment>
    <comment ref="AC119" authorId="0">
      <text>
        <r>
          <rPr>
            <b/>
            <sz val="9"/>
            <color indexed="81"/>
            <rFont val="Tahoma"/>
            <family val="2"/>
          </rPr>
          <t>Windows User:</t>
        </r>
        <r>
          <rPr>
            <sz val="9"/>
            <color indexed="81"/>
            <rFont val="Tahoma"/>
            <family val="2"/>
          </rPr>
          <t xml:space="preserve">
10/01/2021
By bkash
C=4620
H=1950
T=6570
Janu/21</t>
        </r>
      </text>
    </comment>
    <comment ref="AE119" authorId="0">
      <text>
        <r>
          <rPr>
            <b/>
            <sz val="9"/>
            <color indexed="81"/>
            <rFont val="Tahoma"/>
            <family val="2"/>
          </rPr>
          <t>Windows User:</t>
        </r>
        <r>
          <rPr>
            <sz val="9"/>
            <color indexed="81"/>
            <rFont val="Tahoma"/>
            <family val="2"/>
          </rPr>
          <t xml:space="preserve">
09/02/21
By bkash
C=4620
H=1980
T=66০০
Feb/21</t>
        </r>
      </text>
    </comment>
    <comment ref="AG119" authorId="0">
      <text>
        <r>
          <rPr>
            <b/>
            <sz val="9"/>
            <color indexed="81"/>
            <rFont val="Tahoma"/>
            <family val="2"/>
          </rPr>
          <t>Windows User:</t>
        </r>
        <r>
          <rPr>
            <sz val="9"/>
            <color indexed="81"/>
            <rFont val="Tahoma"/>
            <family val="2"/>
          </rPr>
          <t xml:space="preserve">
09/03/21
By bkash
C=4620
H=1980
T=6600</t>
        </r>
      </text>
    </comment>
    <comment ref="AI119" authorId="0">
      <text>
        <r>
          <rPr>
            <b/>
            <sz val="9"/>
            <color indexed="81"/>
            <rFont val="Tahoma"/>
            <family val="2"/>
          </rPr>
          <t>Windows User:</t>
        </r>
        <r>
          <rPr>
            <sz val="9"/>
            <color indexed="81"/>
            <rFont val="Tahoma"/>
            <family val="2"/>
          </rPr>
          <t xml:space="preserve">
08/04/21
By bkash
C=4620
H=6000
T=10620</t>
        </r>
      </text>
    </comment>
    <comment ref="AK119" authorId="0">
      <text>
        <r>
          <rPr>
            <b/>
            <sz val="9"/>
            <color indexed="81"/>
            <rFont val="Tahoma"/>
            <family val="2"/>
          </rPr>
          <t>Windows User:</t>
        </r>
        <r>
          <rPr>
            <sz val="9"/>
            <color indexed="81"/>
            <rFont val="Tahoma"/>
            <family val="2"/>
          </rPr>
          <t xml:space="preserve">
03/05/21
By bkash
C=4650</t>
        </r>
      </text>
    </comment>
    <comment ref="K120" authorId="0">
      <text>
        <r>
          <rPr>
            <b/>
            <sz val="9"/>
            <color indexed="81"/>
            <rFont val="Tahoma"/>
            <family val="2"/>
          </rPr>
          <t>Windows User:</t>
        </r>
        <r>
          <rPr>
            <sz val="9"/>
            <color indexed="81"/>
            <rFont val="Tahoma"/>
            <family val="2"/>
          </rPr>
          <t xml:space="preserve">
14/09/2020
7,500/-</t>
        </r>
      </text>
    </comment>
    <comment ref="M120" authorId="0">
      <text>
        <r>
          <rPr>
            <b/>
            <sz val="9"/>
            <color indexed="81"/>
            <rFont val="Tahoma"/>
            <family val="2"/>
          </rPr>
          <t>Windows User:</t>
        </r>
        <r>
          <rPr>
            <sz val="9"/>
            <color indexed="81"/>
            <rFont val="Tahoma"/>
            <family val="2"/>
          </rPr>
          <t xml:space="preserve">
14/09/2020
7,500/-</t>
        </r>
      </text>
    </comment>
    <comment ref="O120" authorId="0">
      <text>
        <r>
          <rPr>
            <b/>
            <sz val="9"/>
            <color indexed="81"/>
            <rFont val="Tahoma"/>
            <family val="2"/>
          </rPr>
          <t>Windows User:</t>
        </r>
        <r>
          <rPr>
            <sz val="9"/>
            <color indexed="81"/>
            <rFont val="Tahoma"/>
            <family val="2"/>
          </rPr>
          <t xml:space="preserve">
14/09/2020
7,500/-</t>
        </r>
      </text>
    </comment>
    <comment ref="Q120" authorId="0">
      <text>
        <r>
          <rPr>
            <b/>
            <sz val="9"/>
            <color indexed="81"/>
            <rFont val="Tahoma"/>
            <family val="2"/>
          </rPr>
          <t>Windows User:</t>
        </r>
        <r>
          <rPr>
            <sz val="9"/>
            <color indexed="81"/>
            <rFont val="Tahoma"/>
            <family val="2"/>
          </rPr>
          <t xml:space="preserve">
07/10/20
9890
Paid to Oct/20</t>
        </r>
      </text>
    </comment>
    <comment ref="W120" authorId="0">
      <text>
        <r>
          <rPr>
            <b/>
            <sz val="9"/>
            <color indexed="81"/>
            <rFont val="Tahoma"/>
            <family val="2"/>
          </rPr>
          <t>Windows User:</t>
        </r>
        <r>
          <rPr>
            <sz val="9"/>
            <color indexed="81"/>
            <rFont val="Tahoma"/>
            <family val="2"/>
          </rPr>
          <t xml:space="preserve">
07/10/20
9890
O/fee
08/10/20
9891
Oct=20</t>
        </r>
      </text>
    </comment>
    <comment ref="Y120" authorId="0">
      <text>
        <r>
          <rPr>
            <b/>
            <sz val="9"/>
            <color indexed="81"/>
            <rFont val="Tahoma"/>
            <family val="2"/>
          </rPr>
          <t>Windows User:</t>
        </r>
        <r>
          <rPr>
            <sz val="9"/>
            <color indexed="81"/>
            <rFont val="Tahoma"/>
            <family val="2"/>
          </rPr>
          <t xml:space="preserve">
07/11/2020
9892
</t>
        </r>
      </text>
    </comment>
    <comment ref="AA120" authorId="0">
      <text>
        <r>
          <rPr>
            <b/>
            <sz val="9"/>
            <color indexed="81"/>
            <rFont val="Tahoma"/>
            <family val="2"/>
          </rPr>
          <t>Windows User:</t>
        </r>
        <r>
          <rPr>
            <sz val="9"/>
            <color indexed="81"/>
            <rFont val="Tahoma"/>
            <family val="2"/>
          </rPr>
          <t xml:space="preserve">
09/12/2020
9893
</t>
        </r>
      </text>
    </comment>
    <comment ref="AC120" authorId="0">
      <text>
        <r>
          <rPr>
            <b/>
            <sz val="9"/>
            <color indexed="81"/>
            <rFont val="Tahoma"/>
            <family val="2"/>
          </rPr>
          <t>Windows User:</t>
        </r>
        <r>
          <rPr>
            <sz val="9"/>
            <color indexed="81"/>
            <rFont val="Tahoma"/>
            <family val="2"/>
          </rPr>
          <t xml:space="preserve">
05/01/2021
9894
</t>
        </r>
      </text>
    </comment>
    <comment ref="AE120" authorId="0">
      <text>
        <r>
          <rPr>
            <b/>
            <sz val="9"/>
            <color indexed="81"/>
            <rFont val="Tahoma"/>
            <family val="2"/>
          </rPr>
          <t>Windows User:</t>
        </r>
        <r>
          <rPr>
            <sz val="9"/>
            <color indexed="81"/>
            <rFont val="Tahoma"/>
            <family val="2"/>
          </rPr>
          <t xml:space="preserve">
09/02/21
9895</t>
        </r>
      </text>
    </comment>
    <comment ref="AG120" authorId="0">
      <text>
        <r>
          <rPr>
            <b/>
            <sz val="9"/>
            <color indexed="81"/>
            <rFont val="Tahoma"/>
            <family val="2"/>
          </rPr>
          <t>Windows User:</t>
        </r>
        <r>
          <rPr>
            <sz val="9"/>
            <color indexed="81"/>
            <rFont val="Tahoma"/>
            <family val="2"/>
          </rPr>
          <t xml:space="preserve">
09/03/21
9896</t>
        </r>
      </text>
    </comment>
    <comment ref="AK120" authorId="0">
      <text>
        <r>
          <rPr>
            <b/>
            <sz val="9"/>
            <color indexed="81"/>
            <rFont val="Tahoma"/>
            <family val="2"/>
          </rPr>
          <t>Windows User:</t>
        </r>
        <r>
          <rPr>
            <sz val="9"/>
            <color indexed="81"/>
            <rFont val="Tahoma"/>
            <family val="2"/>
          </rPr>
          <t xml:space="preserve">
05/05/21
By bkash
C=9240</t>
        </r>
      </text>
    </comment>
    <comment ref="AM120" authorId="0">
      <text>
        <r>
          <rPr>
            <b/>
            <sz val="9"/>
            <color indexed="81"/>
            <rFont val="Tahoma"/>
            <family val="2"/>
          </rPr>
          <t>Windows User:</t>
        </r>
        <r>
          <rPr>
            <sz val="9"/>
            <color indexed="81"/>
            <rFont val="Tahoma"/>
            <family val="2"/>
          </rPr>
          <t xml:space="preserve">
05/06/21
9898
</t>
        </r>
      </text>
    </comment>
    <comment ref="K121" authorId="0">
      <text>
        <r>
          <rPr>
            <b/>
            <sz val="9"/>
            <color indexed="81"/>
            <rFont val="Tahoma"/>
            <family val="2"/>
          </rPr>
          <t>Windows User:</t>
        </r>
        <r>
          <rPr>
            <sz val="9"/>
            <color indexed="81"/>
            <rFont val="Tahoma"/>
            <family val="2"/>
          </rPr>
          <t xml:space="preserve">
14/09/2020
7,500/-</t>
        </r>
      </text>
    </comment>
    <comment ref="M121" authorId="0">
      <text>
        <r>
          <rPr>
            <b/>
            <sz val="9"/>
            <color indexed="81"/>
            <rFont val="Tahoma"/>
            <family val="2"/>
          </rPr>
          <t>Windows User:</t>
        </r>
        <r>
          <rPr>
            <sz val="9"/>
            <color indexed="81"/>
            <rFont val="Tahoma"/>
            <family val="2"/>
          </rPr>
          <t xml:space="preserve">
14/09/2020
7,500/-</t>
        </r>
      </text>
    </comment>
    <comment ref="O121" authorId="0">
      <text>
        <r>
          <rPr>
            <b/>
            <sz val="9"/>
            <color indexed="81"/>
            <rFont val="Tahoma"/>
            <family val="2"/>
          </rPr>
          <t>Windows User:</t>
        </r>
        <r>
          <rPr>
            <sz val="9"/>
            <color indexed="81"/>
            <rFont val="Tahoma"/>
            <family val="2"/>
          </rPr>
          <t xml:space="preserve">
14/09/2020
7,500/-</t>
        </r>
      </text>
    </comment>
    <comment ref="Q121" authorId="0">
      <text>
        <r>
          <rPr>
            <b/>
            <sz val="9"/>
            <color indexed="81"/>
            <rFont val="Tahoma"/>
            <family val="2"/>
          </rPr>
          <t>Windows User:</t>
        </r>
        <r>
          <rPr>
            <sz val="9"/>
            <color indexed="81"/>
            <rFont val="Tahoma"/>
            <family val="2"/>
          </rPr>
          <t xml:space="preserve">
27/01/21
9962
O/fee=8000
Oct to Janu/21
Paid in Janu/21</t>
        </r>
      </text>
    </comment>
    <comment ref="W121" authorId="0">
      <text>
        <r>
          <rPr>
            <b/>
            <sz val="9"/>
            <color indexed="81"/>
            <rFont val="Tahoma"/>
            <family val="2"/>
          </rPr>
          <t>Windows User:</t>
        </r>
        <r>
          <rPr>
            <sz val="9"/>
            <color indexed="81"/>
            <rFont val="Tahoma"/>
            <family val="2"/>
          </rPr>
          <t xml:space="preserve">
27/01/21
9962
O/fee=8000
Oct to Janu/21
Paid in Janu/21</t>
        </r>
      </text>
    </comment>
    <comment ref="Y121" authorId="0">
      <text>
        <r>
          <rPr>
            <b/>
            <sz val="9"/>
            <color indexed="81"/>
            <rFont val="Tahoma"/>
            <family val="2"/>
          </rPr>
          <t>Windows User:</t>
        </r>
        <r>
          <rPr>
            <sz val="9"/>
            <color indexed="81"/>
            <rFont val="Tahoma"/>
            <family val="2"/>
          </rPr>
          <t xml:space="preserve">
27/01/21
9962
O/fee=8000
Oct to Janu/21
Paid in Janu/21</t>
        </r>
      </text>
    </comment>
    <comment ref="AA121" authorId="0">
      <text>
        <r>
          <rPr>
            <b/>
            <sz val="9"/>
            <color indexed="81"/>
            <rFont val="Tahoma"/>
            <family val="2"/>
          </rPr>
          <t>Windows User:</t>
        </r>
        <r>
          <rPr>
            <sz val="9"/>
            <color indexed="81"/>
            <rFont val="Tahoma"/>
            <family val="2"/>
          </rPr>
          <t xml:space="preserve">
27/01/21
9962
O/fee=8000
Oct to Janu/21
Paid in Janu/21</t>
        </r>
      </text>
    </comment>
    <comment ref="AC121" authorId="0">
      <text>
        <r>
          <rPr>
            <b/>
            <sz val="9"/>
            <color indexed="81"/>
            <rFont val="Tahoma"/>
            <family val="2"/>
          </rPr>
          <t>Windows User:</t>
        </r>
        <r>
          <rPr>
            <sz val="9"/>
            <color indexed="81"/>
            <rFont val="Tahoma"/>
            <family val="2"/>
          </rPr>
          <t xml:space="preserve">
27/01/21
9962
O/fee=8000
Oct to Janu/21
Paid in Janu/21</t>
        </r>
      </text>
    </comment>
    <comment ref="AM121" authorId="0">
      <text>
        <r>
          <rPr>
            <b/>
            <sz val="9"/>
            <color indexed="81"/>
            <rFont val="Tahoma"/>
            <family val="2"/>
          </rPr>
          <t>Windows User:</t>
        </r>
        <r>
          <rPr>
            <sz val="9"/>
            <color indexed="81"/>
            <rFont val="Tahoma"/>
            <family val="2"/>
          </rPr>
          <t xml:space="preserve">
06/06/21
9963
Up to March/21</t>
        </r>
      </text>
    </comment>
    <comment ref="K122" authorId="0">
      <text>
        <r>
          <rPr>
            <b/>
            <sz val="9"/>
            <color indexed="81"/>
            <rFont val="Tahoma"/>
            <family val="2"/>
          </rPr>
          <t>Windows User:</t>
        </r>
        <r>
          <rPr>
            <sz val="9"/>
            <color indexed="81"/>
            <rFont val="Tahoma"/>
            <family val="2"/>
          </rPr>
          <t xml:space="preserve">
14/09/2020
7,500/-</t>
        </r>
      </text>
    </comment>
    <comment ref="M122" authorId="0">
      <text>
        <r>
          <rPr>
            <b/>
            <sz val="9"/>
            <color indexed="81"/>
            <rFont val="Tahoma"/>
            <family val="2"/>
          </rPr>
          <t>Windows User:</t>
        </r>
        <r>
          <rPr>
            <sz val="9"/>
            <color indexed="81"/>
            <rFont val="Tahoma"/>
            <family val="2"/>
          </rPr>
          <t xml:space="preserve">
14/09/2020
7,500/-</t>
        </r>
      </text>
    </comment>
    <comment ref="O122" authorId="0">
      <text>
        <r>
          <rPr>
            <b/>
            <sz val="9"/>
            <color indexed="81"/>
            <rFont val="Tahoma"/>
            <family val="2"/>
          </rPr>
          <t>Windows User:</t>
        </r>
        <r>
          <rPr>
            <sz val="9"/>
            <color indexed="81"/>
            <rFont val="Tahoma"/>
            <family val="2"/>
          </rPr>
          <t xml:space="preserve">
14/09/2020
7,500/-</t>
        </r>
      </text>
    </comment>
    <comment ref="Q122" authorId="0">
      <text>
        <r>
          <rPr>
            <b/>
            <sz val="9"/>
            <color indexed="81"/>
            <rFont val="Tahoma"/>
            <family val="2"/>
          </rPr>
          <t>Windows User:</t>
        </r>
        <r>
          <rPr>
            <sz val="9"/>
            <color indexed="81"/>
            <rFont val="Tahoma"/>
            <family val="2"/>
          </rPr>
          <t xml:space="preserve">
10/10/20
530
paid to Oct/20</t>
        </r>
      </text>
    </comment>
    <comment ref="W122" authorId="0">
      <text>
        <r>
          <rPr>
            <b/>
            <sz val="9"/>
            <color indexed="81"/>
            <rFont val="Tahoma"/>
            <family val="2"/>
          </rPr>
          <t>Windows User:</t>
        </r>
        <r>
          <rPr>
            <sz val="9"/>
            <color indexed="81"/>
            <rFont val="Tahoma"/>
            <family val="2"/>
          </rPr>
          <t xml:space="preserve">
10/10/20
530
O/fee=8000
Oct=4620</t>
        </r>
      </text>
    </comment>
    <comment ref="Y122" authorId="0">
      <text>
        <r>
          <rPr>
            <b/>
            <sz val="9"/>
            <color indexed="81"/>
            <rFont val="Tahoma"/>
            <family val="2"/>
          </rPr>
          <t>Windows User:
14/11/2020</t>
        </r>
        <r>
          <rPr>
            <sz val="9"/>
            <color indexed="81"/>
            <rFont val="Tahoma"/>
            <family val="2"/>
          </rPr>
          <t xml:space="preserve">
531
</t>
        </r>
      </text>
    </comment>
    <comment ref="AA122" authorId="0">
      <text>
        <r>
          <rPr>
            <b/>
            <sz val="9"/>
            <color indexed="81"/>
            <rFont val="Tahoma"/>
            <family val="2"/>
          </rPr>
          <t>Windows User:</t>
        </r>
        <r>
          <rPr>
            <sz val="9"/>
            <color indexed="81"/>
            <rFont val="Tahoma"/>
            <family val="2"/>
          </rPr>
          <t xml:space="preserve">
12/12/2020
532
</t>
        </r>
      </text>
    </comment>
    <comment ref="AC122" authorId="0">
      <text>
        <r>
          <rPr>
            <b/>
            <sz val="9"/>
            <color indexed="81"/>
            <rFont val="Tahoma"/>
            <family val="2"/>
          </rPr>
          <t>Windows User:</t>
        </r>
        <r>
          <rPr>
            <sz val="9"/>
            <color indexed="81"/>
            <rFont val="Tahoma"/>
            <family val="2"/>
          </rPr>
          <t xml:space="preserve">
10/01/2021
533
</t>
        </r>
      </text>
    </comment>
    <comment ref="AE122" authorId="0">
      <text>
        <r>
          <rPr>
            <b/>
            <sz val="9"/>
            <color indexed="81"/>
            <rFont val="Tahoma"/>
            <family val="2"/>
          </rPr>
          <t>Windows User:</t>
        </r>
        <r>
          <rPr>
            <sz val="9"/>
            <color indexed="81"/>
            <rFont val="Tahoma"/>
            <family val="2"/>
          </rPr>
          <t xml:space="preserve">
07/02/21
534</t>
        </r>
      </text>
    </comment>
    <comment ref="AG122" authorId="0">
      <text>
        <r>
          <rPr>
            <b/>
            <sz val="9"/>
            <color indexed="81"/>
            <rFont val="Tahoma"/>
            <family val="2"/>
          </rPr>
          <t>Windows User:</t>
        </r>
        <r>
          <rPr>
            <sz val="9"/>
            <color indexed="81"/>
            <rFont val="Tahoma"/>
            <family val="2"/>
          </rPr>
          <t xml:space="preserve">
11/03/21
535
</t>
        </r>
      </text>
    </comment>
    <comment ref="AI122" authorId="0">
      <text>
        <r>
          <rPr>
            <b/>
            <sz val="9"/>
            <color indexed="81"/>
            <rFont val="Tahoma"/>
            <family val="2"/>
          </rPr>
          <t>Windows User:</t>
        </r>
        <r>
          <rPr>
            <sz val="9"/>
            <color indexed="81"/>
            <rFont val="Tahoma"/>
            <family val="2"/>
          </rPr>
          <t xml:space="preserve">
12/04/21
536</t>
        </r>
      </text>
    </comment>
    <comment ref="AK122" authorId="0">
      <text>
        <r>
          <rPr>
            <b/>
            <sz val="9"/>
            <color indexed="81"/>
            <rFont val="Tahoma"/>
            <family val="2"/>
          </rPr>
          <t>Windows User:</t>
        </r>
        <r>
          <rPr>
            <sz val="9"/>
            <color indexed="81"/>
            <rFont val="Tahoma"/>
            <family val="2"/>
          </rPr>
          <t xml:space="preserve">
04/05/21
537
</t>
        </r>
      </text>
    </comment>
    <comment ref="AM122" authorId="0">
      <text>
        <r>
          <rPr>
            <b/>
            <sz val="9"/>
            <color indexed="81"/>
            <rFont val="Tahoma"/>
            <family val="2"/>
          </rPr>
          <t>Windows User:</t>
        </r>
        <r>
          <rPr>
            <sz val="9"/>
            <color indexed="81"/>
            <rFont val="Tahoma"/>
            <family val="2"/>
          </rPr>
          <t xml:space="preserve">
07/06/21
538
</t>
        </r>
      </text>
    </comment>
    <comment ref="K123" authorId="0">
      <text>
        <r>
          <rPr>
            <b/>
            <sz val="9"/>
            <color indexed="81"/>
            <rFont val="Tahoma"/>
            <family val="2"/>
          </rPr>
          <t>Windows User:</t>
        </r>
        <r>
          <rPr>
            <sz val="9"/>
            <color indexed="81"/>
            <rFont val="Tahoma"/>
            <family val="2"/>
          </rPr>
          <t xml:space="preserve">
14/09/2020
7,500/-</t>
        </r>
      </text>
    </comment>
    <comment ref="M123" authorId="0">
      <text>
        <r>
          <rPr>
            <b/>
            <sz val="9"/>
            <color indexed="81"/>
            <rFont val="Tahoma"/>
            <family val="2"/>
          </rPr>
          <t>Windows User:</t>
        </r>
        <r>
          <rPr>
            <sz val="9"/>
            <color indexed="81"/>
            <rFont val="Tahoma"/>
            <family val="2"/>
          </rPr>
          <t xml:space="preserve">
14/09/2020
7,500/-</t>
        </r>
      </text>
    </comment>
    <comment ref="O123" authorId="0">
      <text>
        <r>
          <rPr>
            <b/>
            <sz val="9"/>
            <color indexed="81"/>
            <rFont val="Tahoma"/>
            <family val="2"/>
          </rPr>
          <t>Windows User:</t>
        </r>
        <r>
          <rPr>
            <sz val="9"/>
            <color indexed="81"/>
            <rFont val="Tahoma"/>
            <family val="2"/>
          </rPr>
          <t xml:space="preserve">
14/09/2020
7,500/-</t>
        </r>
      </text>
    </comment>
    <comment ref="Q123" authorId="0">
      <text>
        <r>
          <rPr>
            <b/>
            <sz val="9"/>
            <color indexed="81"/>
            <rFont val="Tahoma"/>
            <family val="2"/>
          </rPr>
          <t>Windows User:</t>
        </r>
        <r>
          <rPr>
            <sz val="9"/>
            <color indexed="81"/>
            <rFont val="Tahoma"/>
            <family val="2"/>
          </rPr>
          <t xml:space="preserve">
27/01/2021
O/fee=4000 deu=4000
Oct to Janu/21
Paid in Janu/21</t>
        </r>
      </text>
    </comment>
    <comment ref="W123" authorId="0">
      <text>
        <r>
          <rPr>
            <b/>
            <sz val="9"/>
            <color indexed="81"/>
            <rFont val="Tahoma"/>
            <family val="2"/>
          </rPr>
          <t>Windows User:</t>
        </r>
        <r>
          <rPr>
            <sz val="9"/>
            <color indexed="81"/>
            <rFont val="Tahoma"/>
            <family val="2"/>
          </rPr>
          <t xml:space="preserve">
27/01/2021
O/fee=4000 deu=4000
Oct to Janu/21
Paid in Janu/21</t>
        </r>
      </text>
    </comment>
    <comment ref="Y123" authorId="0">
      <text>
        <r>
          <rPr>
            <b/>
            <sz val="9"/>
            <color indexed="81"/>
            <rFont val="Tahoma"/>
            <family val="2"/>
          </rPr>
          <t>Windows User:</t>
        </r>
        <r>
          <rPr>
            <sz val="9"/>
            <color indexed="81"/>
            <rFont val="Tahoma"/>
            <family val="2"/>
          </rPr>
          <t xml:space="preserve">
27/01/2021
O/fee=4000 deu=4000
Oct to Janu/21
Paid in Janu/21</t>
        </r>
      </text>
    </comment>
    <comment ref="AA123" authorId="0">
      <text>
        <r>
          <rPr>
            <b/>
            <sz val="9"/>
            <color indexed="81"/>
            <rFont val="Tahoma"/>
            <family val="2"/>
          </rPr>
          <t>Windows User:</t>
        </r>
        <r>
          <rPr>
            <sz val="9"/>
            <color indexed="81"/>
            <rFont val="Tahoma"/>
            <family val="2"/>
          </rPr>
          <t xml:space="preserve">
27/01/2021
O/fee=4000 deu=4000
Oct to Janu/21
Paid in Janu/21</t>
        </r>
      </text>
    </comment>
    <comment ref="AC123" authorId="0">
      <text>
        <r>
          <rPr>
            <b/>
            <sz val="9"/>
            <color indexed="81"/>
            <rFont val="Tahoma"/>
            <family val="2"/>
          </rPr>
          <t>Windows User:</t>
        </r>
        <r>
          <rPr>
            <sz val="9"/>
            <color indexed="81"/>
            <rFont val="Tahoma"/>
            <family val="2"/>
          </rPr>
          <t xml:space="preserve">
27/01/2021
O/fee=4000 deu=4000
Oct to Janu/21
Paid in Janu/21</t>
        </r>
      </text>
    </comment>
    <comment ref="AM123" authorId="0">
      <text>
        <r>
          <rPr>
            <b/>
            <sz val="9"/>
            <color indexed="81"/>
            <rFont val="Tahoma"/>
            <family val="2"/>
          </rPr>
          <t>Windows User:</t>
        </r>
        <r>
          <rPr>
            <sz val="9"/>
            <color indexed="81"/>
            <rFont val="Tahoma"/>
            <family val="2"/>
          </rPr>
          <t xml:space="preserve">
06/06/21
6407
Up to June/21
July=2520 Due2100</t>
        </r>
      </text>
    </comment>
    <comment ref="K124" authorId="0">
      <text>
        <r>
          <rPr>
            <b/>
            <sz val="9"/>
            <color indexed="81"/>
            <rFont val="Tahoma"/>
            <family val="2"/>
          </rPr>
          <t>Windows User:</t>
        </r>
        <r>
          <rPr>
            <sz val="9"/>
            <color indexed="81"/>
            <rFont val="Tahoma"/>
            <family val="2"/>
          </rPr>
          <t xml:space="preserve">
14/09/2020
7,500/-</t>
        </r>
      </text>
    </comment>
    <comment ref="M124" authorId="0">
      <text>
        <r>
          <rPr>
            <b/>
            <sz val="9"/>
            <color indexed="81"/>
            <rFont val="Tahoma"/>
            <family val="2"/>
          </rPr>
          <t>Windows User:</t>
        </r>
        <r>
          <rPr>
            <sz val="9"/>
            <color indexed="81"/>
            <rFont val="Tahoma"/>
            <family val="2"/>
          </rPr>
          <t xml:space="preserve">
14/09/2020
7,500/-</t>
        </r>
      </text>
    </comment>
    <comment ref="O124" authorId="0">
      <text>
        <r>
          <rPr>
            <b/>
            <sz val="9"/>
            <color indexed="81"/>
            <rFont val="Tahoma"/>
            <family val="2"/>
          </rPr>
          <t>Windows User:</t>
        </r>
        <r>
          <rPr>
            <sz val="9"/>
            <color indexed="81"/>
            <rFont val="Tahoma"/>
            <family val="2"/>
          </rPr>
          <t xml:space="preserve">
14/09/2020
7,500/-</t>
        </r>
      </text>
    </comment>
    <comment ref="Q124" authorId="0">
      <text>
        <r>
          <rPr>
            <b/>
            <sz val="9"/>
            <color indexed="81"/>
            <rFont val="Tahoma"/>
            <family val="2"/>
          </rPr>
          <t>Windows User:</t>
        </r>
        <r>
          <rPr>
            <sz val="9"/>
            <color indexed="81"/>
            <rFont val="Tahoma"/>
            <family val="2"/>
          </rPr>
          <t xml:space="preserve">
26/01/21
6454
O/fee
Oct to Janu/21
Paid in Janu/21</t>
        </r>
      </text>
    </comment>
    <comment ref="W124" authorId="0">
      <text>
        <r>
          <rPr>
            <b/>
            <sz val="9"/>
            <color indexed="81"/>
            <rFont val="Tahoma"/>
            <family val="2"/>
          </rPr>
          <t>Windows User:</t>
        </r>
        <r>
          <rPr>
            <sz val="9"/>
            <color indexed="81"/>
            <rFont val="Tahoma"/>
            <family val="2"/>
          </rPr>
          <t xml:space="preserve">
26/01/21
6454
O/fee
Oct to Janu/21
Paid in Janu/21</t>
        </r>
      </text>
    </comment>
    <comment ref="Y124" authorId="0">
      <text>
        <r>
          <rPr>
            <b/>
            <sz val="9"/>
            <color indexed="81"/>
            <rFont val="Tahoma"/>
            <family val="2"/>
          </rPr>
          <t>Windows User:</t>
        </r>
        <r>
          <rPr>
            <sz val="9"/>
            <color indexed="81"/>
            <rFont val="Tahoma"/>
            <family val="2"/>
          </rPr>
          <t xml:space="preserve">
26/01/21
6454
O/fee
Oct to Janu/21
Paid in Janu/21</t>
        </r>
      </text>
    </comment>
    <comment ref="AA124" authorId="0">
      <text>
        <r>
          <rPr>
            <b/>
            <sz val="9"/>
            <color indexed="81"/>
            <rFont val="Tahoma"/>
            <family val="2"/>
          </rPr>
          <t>Windows User:</t>
        </r>
        <r>
          <rPr>
            <sz val="9"/>
            <color indexed="81"/>
            <rFont val="Tahoma"/>
            <family val="2"/>
          </rPr>
          <t xml:space="preserve">
26/01/21
6454
O/fee
Oct to Janu/21
Paid in Janu/21</t>
        </r>
      </text>
    </comment>
    <comment ref="AC124" authorId="0">
      <text>
        <r>
          <rPr>
            <b/>
            <sz val="9"/>
            <color indexed="81"/>
            <rFont val="Tahoma"/>
            <family val="2"/>
          </rPr>
          <t>Windows User:</t>
        </r>
        <r>
          <rPr>
            <sz val="9"/>
            <color indexed="81"/>
            <rFont val="Tahoma"/>
            <family val="2"/>
          </rPr>
          <t xml:space="preserve">
26/01/21
6454
O/fee
Oct to Janu/21
Paid in Janu/21</t>
        </r>
      </text>
    </comment>
    <comment ref="AM124" authorId="0">
      <text>
        <r>
          <rPr>
            <b/>
            <sz val="9"/>
            <color indexed="81"/>
            <rFont val="Tahoma"/>
            <family val="2"/>
          </rPr>
          <t>Windows User:</t>
        </r>
        <r>
          <rPr>
            <sz val="9"/>
            <color indexed="81"/>
            <rFont val="Tahoma"/>
            <family val="2"/>
          </rPr>
          <t xml:space="preserve">
06/06/21
6455
Up toJune/21</t>
        </r>
      </text>
    </comment>
    <comment ref="G125" authorId="0">
      <text>
        <r>
          <rPr>
            <b/>
            <sz val="9"/>
            <color indexed="81"/>
            <rFont val="Tahoma"/>
            <family val="2"/>
          </rPr>
          <t>Windows User:</t>
        </r>
        <r>
          <rPr>
            <sz val="9"/>
            <color indexed="81"/>
            <rFont val="Tahoma"/>
            <family val="2"/>
          </rPr>
          <t xml:space="preserve">
T.c Order By
 board  18/02/21
College=22/02/21</t>
        </r>
      </text>
    </comment>
    <comment ref="K125" authorId="0">
      <text>
        <r>
          <rPr>
            <b/>
            <sz val="9"/>
            <color indexed="81"/>
            <rFont val="Tahoma"/>
            <family val="2"/>
          </rPr>
          <t>Windows User:</t>
        </r>
        <r>
          <rPr>
            <sz val="9"/>
            <color indexed="81"/>
            <rFont val="Tahoma"/>
            <family val="2"/>
          </rPr>
          <t xml:space="preserve">
14/09/2020
7,500/-</t>
        </r>
      </text>
    </comment>
    <comment ref="M125" authorId="0">
      <text>
        <r>
          <rPr>
            <b/>
            <sz val="9"/>
            <color indexed="81"/>
            <rFont val="Tahoma"/>
            <family val="2"/>
          </rPr>
          <t>Windows User:</t>
        </r>
        <r>
          <rPr>
            <sz val="9"/>
            <color indexed="81"/>
            <rFont val="Tahoma"/>
            <family val="2"/>
          </rPr>
          <t xml:space="preserve">
14/09/2020
7,500/-</t>
        </r>
      </text>
    </comment>
    <comment ref="O125" authorId="0">
      <text>
        <r>
          <rPr>
            <b/>
            <sz val="9"/>
            <color indexed="81"/>
            <rFont val="Tahoma"/>
            <family val="2"/>
          </rPr>
          <t>Windows User:</t>
        </r>
        <r>
          <rPr>
            <sz val="9"/>
            <color indexed="81"/>
            <rFont val="Tahoma"/>
            <family val="2"/>
          </rPr>
          <t xml:space="preserve">
14/09/2020
7,500/-</t>
        </r>
      </text>
    </comment>
    <comment ref="Q125" authorId="0">
      <text>
        <r>
          <rPr>
            <b/>
            <sz val="9"/>
            <color indexed="81"/>
            <rFont val="Tahoma"/>
            <family val="2"/>
          </rPr>
          <t>Windows User:</t>
        </r>
        <r>
          <rPr>
            <sz val="9"/>
            <color indexed="81"/>
            <rFont val="Tahoma"/>
            <family val="2"/>
          </rPr>
          <t xml:space="preserve">
08/10/20
6958
Paid to Oct/20</t>
        </r>
      </text>
    </comment>
    <comment ref="W125" authorId="0">
      <text>
        <r>
          <rPr>
            <b/>
            <sz val="9"/>
            <color indexed="81"/>
            <rFont val="Tahoma"/>
            <family val="2"/>
          </rPr>
          <t>Windows User:</t>
        </r>
        <r>
          <rPr>
            <sz val="9"/>
            <color indexed="81"/>
            <rFont val="Tahoma"/>
            <family val="2"/>
          </rPr>
          <t xml:space="preserve">
08/10/20
6958
O/fee=8000
Oct=4420</t>
        </r>
      </text>
    </comment>
    <comment ref="Y125" authorId="0">
      <text>
        <r>
          <rPr>
            <b/>
            <sz val="9"/>
            <color indexed="81"/>
            <rFont val="Tahoma"/>
            <family val="2"/>
          </rPr>
          <t>Windows User:</t>
        </r>
        <r>
          <rPr>
            <sz val="9"/>
            <color indexed="81"/>
            <rFont val="Tahoma"/>
            <family val="2"/>
          </rPr>
          <t xml:space="preserve">
09/11/2020
6959</t>
        </r>
      </text>
    </comment>
    <comment ref="AA125" authorId="0">
      <text>
        <r>
          <rPr>
            <b/>
            <sz val="9"/>
            <color indexed="81"/>
            <rFont val="Tahoma"/>
            <family val="2"/>
          </rPr>
          <t>Windows User:</t>
        </r>
        <r>
          <rPr>
            <sz val="9"/>
            <color indexed="81"/>
            <rFont val="Tahoma"/>
            <family val="2"/>
          </rPr>
          <t xml:space="preserve">
07/12/2020
6960
Dec=4620
Oct=20</t>
        </r>
      </text>
    </comment>
    <comment ref="AC125" authorId="0">
      <text>
        <r>
          <rPr>
            <b/>
            <sz val="9"/>
            <color indexed="81"/>
            <rFont val="Tahoma"/>
            <family val="2"/>
          </rPr>
          <t>Windows User:</t>
        </r>
        <r>
          <rPr>
            <sz val="9"/>
            <color indexed="81"/>
            <rFont val="Tahoma"/>
            <family val="2"/>
          </rPr>
          <t xml:space="preserve">
09/01/2021
6961</t>
        </r>
      </text>
    </comment>
    <comment ref="AE125" authorId="0">
      <text>
        <r>
          <rPr>
            <b/>
            <sz val="9"/>
            <color indexed="81"/>
            <rFont val="Tahoma"/>
            <family val="2"/>
          </rPr>
          <t>Windows User:</t>
        </r>
        <r>
          <rPr>
            <sz val="9"/>
            <color indexed="81"/>
            <rFont val="Tahoma"/>
            <family val="2"/>
          </rPr>
          <t xml:space="preserve">
22/02/21
6962</t>
        </r>
      </text>
    </comment>
    <comment ref="K126" authorId="0">
      <text>
        <r>
          <rPr>
            <b/>
            <sz val="9"/>
            <color indexed="81"/>
            <rFont val="Tahoma"/>
            <family val="2"/>
          </rPr>
          <t>Windows User:</t>
        </r>
        <r>
          <rPr>
            <sz val="9"/>
            <color indexed="81"/>
            <rFont val="Tahoma"/>
            <family val="2"/>
          </rPr>
          <t xml:space="preserve">
14/09/2020
7,500/-</t>
        </r>
      </text>
    </comment>
    <comment ref="M126" authorId="0">
      <text>
        <r>
          <rPr>
            <b/>
            <sz val="9"/>
            <color indexed="81"/>
            <rFont val="Tahoma"/>
            <family val="2"/>
          </rPr>
          <t>Windows User:</t>
        </r>
        <r>
          <rPr>
            <sz val="9"/>
            <color indexed="81"/>
            <rFont val="Tahoma"/>
            <family val="2"/>
          </rPr>
          <t xml:space="preserve">
14/09/2020
7,500/-</t>
        </r>
      </text>
    </comment>
    <comment ref="O126" authorId="0">
      <text>
        <r>
          <rPr>
            <b/>
            <sz val="9"/>
            <color indexed="81"/>
            <rFont val="Tahoma"/>
            <family val="2"/>
          </rPr>
          <t>Windows User:</t>
        </r>
        <r>
          <rPr>
            <sz val="9"/>
            <color indexed="81"/>
            <rFont val="Tahoma"/>
            <family val="2"/>
          </rPr>
          <t xml:space="preserve">
14/09/2020
7,500/-</t>
        </r>
      </text>
    </comment>
    <comment ref="Q126" authorId="0">
      <text>
        <r>
          <rPr>
            <b/>
            <sz val="9"/>
            <color indexed="81"/>
            <rFont val="Tahoma"/>
            <family val="2"/>
          </rPr>
          <t>Windows User:</t>
        </r>
        <r>
          <rPr>
            <sz val="9"/>
            <color indexed="81"/>
            <rFont val="Tahoma"/>
            <family val="2"/>
          </rPr>
          <t xml:space="preserve">
22/09/2020
7006
paid to Sep/20</t>
        </r>
      </text>
    </comment>
    <comment ref="U126" authorId="0">
      <text>
        <r>
          <rPr>
            <b/>
            <sz val="9"/>
            <color indexed="81"/>
            <rFont val="Tahoma"/>
            <family val="2"/>
          </rPr>
          <t>Windows User:</t>
        </r>
        <r>
          <rPr>
            <sz val="9"/>
            <color indexed="81"/>
            <rFont val="Tahoma"/>
            <family val="2"/>
          </rPr>
          <t xml:space="preserve">
22/09/2020
7006
O/Fee</t>
        </r>
      </text>
    </comment>
    <comment ref="W126" authorId="0">
      <text>
        <r>
          <rPr>
            <b/>
            <sz val="9"/>
            <color indexed="81"/>
            <rFont val="Tahoma"/>
            <family val="2"/>
          </rPr>
          <t>Windows User:</t>
        </r>
        <r>
          <rPr>
            <sz val="9"/>
            <color indexed="81"/>
            <rFont val="Tahoma"/>
            <family val="2"/>
          </rPr>
          <t xml:space="preserve">
09/10/20
7007</t>
        </r>
      </text>
    </comment>
    <comment ref="Y126" authorId="0">
      <text>
        <r>
          <rPr>
            <b/>
            <sz val="9"/>
            <color indexed="81"/>
            <rFont val="Tahoma"/>
            <family val="2"/>
          </rPr>
          <t>Windows User:</t>
        </r>
        <r>
          <rPr>
            <sz val="9"/>
            <color indexed="81"/>
            <rFont val="Tahoma"/>
            <family val="2"/>
          </rPr>
          <t xml:space="preserve">
07/11/2020
7008
</t>
        </r>
      </text>
    </comment>
    <comment ref="AA126" authorId="0">
      <text>
        <r>
          <rPr>
            <b/>
            <sz val="9"/>
            <color indexed="81"/>
            <rFont val="Tahoma"/>
            <family val="2"/>
          </rPr>
          <t>Windows User:</t>
        </r>
        <r>
          <rPr>
            <sz val="9"/>
            <color indexed="81"/>
            <rFont val="Tahoma"/>
            <family val="2"/>
          </rPr>
          <t xml:space="preserve">
05/12/2020
7009
</t>
        </r>
      </text>
    </comment>
    <comment ref="AC126" authorId="0">
      <text>
        <r>
          <rPr>
            <b/>
            <sz val="9"/>
            <color indexed="81"/>
            <rFont val="Tahoma"/>
            <family val="2"/>
          </rPr>
          <t>Windows User:</t>
        </r>
        <r>
          <rPr>
            <sz val="9"/>
            <color indexed="81"/>
            <rFont val="Tahoma"/>
            <family val="2"/>
          </rPr>
          <t xml:space="preserve">
02/01/2021
7010
</t>
        </r>
      </text>
    </comment>
    <comment ref="AE126" authorId="0">
      <text>
        <r>
          <rPr>
            <b/>
            <sz val="9"/>
            <color indexed="81"/>
            <rFont val="Tahoma"/>
            <family val="2"/>
          </rPr>
          <t>Windows User:</t>
        </r>
        <r>
          <rPr>
            <sz val="9"/>
            <color indexed="81"/>
            <rFont val="Tahoma"/>
            <family val="2"/>
          </rPr>
          <t xml:space="preserve">
07/02/21
7011</t>
        </r>
      </text>
    </comment>
    <comment ref="AG126" authorId="0">
      <text>
        <r>
          <rPr>
            <b/>
            <sz val="9"/>
            <color indexed="81"/>
            <rFont val="Tahoma"/>
            <family val="2"/>
          </rPr>
          <t>Windows User:</t>
        </r>
        <r>
          <rPr>
            <sz val="9"/>
            <color indexed="81"/>
            <rFont val="Tahoma"/>
            <family val="2"/>
          </rPr>
          <t xml:space="preserve">
08/03/21
7012</t>
        </r>
      </text>
    </comment>
    <comment ref="AI126" authorId="0">
      <text>
        <r>
          <rPr>
            <b/>
            <sz val="9"/>
            <color indexed="81"/>
            <rFont val="Tahoma"/>
            <family val="2"/>
          </rPr>
          <t>Windows User:</t>
        </r>
        <r>
          <rPr>
            <sz val="9"/>
            <color indexed="81"/>
            <rFont val="Tahoma"/>
            <family val="2"/>
          </rPr>
          <t xml:space="preserve">
04/04/20/21
7013</t>
        </r>
      </text>
    </comment>
    <comment ref="AK126" authorId="0">
      <text>
        <r>
          <rPr>
            <b/>
            <sz val="9"/>
            <color indexed="81"/>
            <rFont val="Tahoma"/>
            <family val="2"/>
          </rPr>
          <t>Windows User:</t>
        </r>
        <r>
          <rPr>
            <sz val="9"/>
            <color indexed="81"/>
            <rFont val="Tahoma"/>
            <family val="2"/>
          </rPr>
          <t xml:space="preserve">
03/05/21
7014
May/21</t>
        </r>
      </text>
    </comment>
    <comment ref="AM126" authorId="0">
      <text>
        <r>
          <rPr>
            <b/>
            <sz val="9"/>
            <color indexed="81"/>
            <rFont val="Tahoma"/>
            <family val="2"/>
          </rPr>
          <t>Windows User:</t>
        </r>
        <r>
          <rPr>
            <sz val="9"/>
            <color indexed="81"/>
            <rFont val="Tahoma"/>
            <family val="2"/>
          </rPr>
          <t xml:space="preserve">
01/06/21
7015
</t>
        </r>
      </text>
    </comment>
    <comment ref="B127" authorId="0">
      <text>
        <r>
          <rPr>
            <b/>
            <sz val="9"/>
            <color indexed="81"/>
            <rFont val="Tahoma"/>
            <family val="2"/>
          </rPr>
          <t>Windows User:</t>
        </r>
        <r>
          <rPr>
            <sz val="9"/>
            <color indexed="81"/>
            <rFont val="Tahoma"/>
            <family val="2"/>
          </rPr>
          <t xml:space="preserve">
Relative of Delwar sir
Sopno puri</t>
        </r>
      </text>
    </comment>
    <comment ref="G127" authorId="0">
      <text>
        <r>
          <rPr>
            <b/>
            <sz val="9"/>
            <color indexed="81"/>
            <rFont val="Tahoma"/>
            <family val="2"/>
          </rPr>
          <t xml:space="preserve">Windows User:
</t>
        </r>
        <r>
          <rPr>
            <sz val="9"/>
            <color indexed="81"/>
            <rFont val="Tahoma"/>
            <family val="2"/>
          </rPr>
          <t>Note-157
Less=3,300/-
Opening to Clossing Period
Meeting=17/01/21</t>
        </r>
      </text>
    </comment>
    <comment ref="K127" authorId="0">
      <text>
        <r>
          <rPr>
            <b/>
            <sz val="9"/>
            <color indexed="81"/>
            <rFont val="Tahoma"/>
            <family val="2"/>
          </rPr>
          <t>Windows User:</t>
        </r>
        <r>
          <rPr>
            <sz val="9"/>
            <color indexed="81"/>
            <rFont val="Tahoma"/>
            <family val="2"/>
          </rPr>
          <t xml:space="preserve">
14/09/2020
7,500/-</t>
        </r>
      </text>
    </comment>
    <comment ref="M127" authorId="0">
      <text>
        <r>
          <rPr>
            <b/>
            <sz val="9"/>
            <color indexed="81"/>
            <rFont val="Tahoma"/>
            <family val="2"/>
          </rPr>
          <t>Windows User:</t>
        </r>
        <r>
          <rPr>
            <sz val="9"/>
            <color indexed="81"/>
            <rFont val="Tahoma"/>
            <family val="2"/>
          </rPr>
          <t xml:space="preserve">
14/09/2020
7,500/-</t>
        </r>
      </text>
    </comment>
    <comment ref="O127" authorId="0">
      <text>
        <r>
          <rPr>
            <b/>
            <sz val="9"/>
            <color indexed="81"/>
            <rFont val="Tahoma"/>
            <family val="2"/>
          </rPr>
          <t>Windows User:</t>
        </r>
        <r>
          <rPr>
            <sz val="9"/>
            <color indexed="81"/>
            <rFont val="Tahoma"/>
            <family val="2"/>
          </rPr>
          <t xml:space="preserve">
14/09/2020
7,500/-</t>
        </r>
      </text>
    </comment>
    <comment ref="Q127" authorId="0">
      <text>
        <r>
          <rPr>
            <b/>
            <sz val="9"/>
            <color indexed="81"/>
            <rFont val="Tahoma"/>
            <family val="2"/>
          </rPr>
          <t>Windows User:</t>
        </r>
        <r>
          <rPr>
            <sz val="9"/>
            <color indexed="81"/>
            <rFont val="Tahoma"/>
            <family val="2"/>
          </rPr>
          <t xml:space="preserve">
</t>
        </r>
      </text>
    </comment>
    <comment ref="W127" authorId="0">
      <text>
        <r>
          <rPr>
            <b/>
            <sz val="9"/>
            <color indexed="81"/>
            <rFont val="Tahoma"/>
            <family val="2"/>
          </rPr>
          <t>Windows User:</t>
        </r>
        <r>
          <rPr>
            <sz val="9"/>
            <color indexed="81"/>
            <rFont val="Tahoma"/>
            <family val="2"/>
          </rPr>
          <t xml:space="preserve">
07/10/20
7030
O/fee
11/10/2020
By bkash
C=4620
H=1950
T=6570</t>
        </r>
      </text>
    </comment>
    <comment ref="Y127" authorId="0">
      <text>
        <r>
          <rPr>
            <b/>
            <sz val="9"/>
            <color indexed="81"/>
            <rFont val="Tahoma"/>
            <family val="2"/>
          </rPr>
          <t>Windows User:</t>
        </r>
        <r>
          <rPr>
            <sz val="9"/>
            <color indexed="81"/>
            <rFont val="Tahoma"/>
            <family val="2"/>
          </rPr>
          <t xml:space="preserve">
07/11/2020
7032
</t>
        </r>
      </text>
    </comment>
    <comment ref="AE127" authorId="0">
      <text>
        <r>
          <rPr>
            <b/>
            <sz val="9"/>
            <color indexed="81"/>
            <rFont val="Tahoma"/>
            <family val="2"/>
          </rPr>
          <t>Windows User:</t>
        </r>
        <r>
          <rPr>
            <sz val="9"/>
            <color indexed="81"/>
            <rFont val="Tahoma"/>
            <family val="2"/>
          </rPr>
          <t xml:space="preserve">
11/02/21
7034</t>
        </r>
      </text>
    </comment>
    <comment ref="AG127" authorId="0">
      <text>
        <r>
          <rPr>
            <b/>
            <sz val="9"/>
            <color indexed="81"/>
            <rFont val="Tahoma"/>
            <family val="2"/>
          </rPr>
          <t>Windows User:</t>
        </r>
        <r>
          <rPr>
            <sz val="9"/>
            <color indexed="81"/>
            <rFont val="Tahoma"/>
            <family val="2"/>
          </rPr>
          <t xml:space="preserve">
14/03/21
7035
</t>
        </r>
      </text>
    </comment>
    <comment ref="AM127" authorId="0">
      <text>
        <r>
          <rPr>
            <b/>
            <sz val="9"/>
            <color indexed="81"/>
            <rFont val="Tahoma"/>
            <family val="2"/>
          </rPr>
          <t>Windows User:</t>
        </r>
        <r>
          <rPr>
            <sz val="9"/>
            <color indexed="81"/>
            <rFont val="Tahoma"/>
            <family val="2"/>
          </rPr>
          <t xml:space="preserve">
05/06/21
7036
Up to June/21</t>
        </r>
      </text>
    </comment>
    <comment ref="K128" authorId="0">
      <text>
        <r>
          <rPr>
            <b/>
            <sz val="9"/>
            <color indexed="81"/>
            <rFont val="Tahoma"/>
            <family val="2"/>
          </rPr>
          <t>Windows User:</t>
        </r>
        <r>
          <rPr>
            <sz val="9"/>
            <color indexed="81"/>
            <rFont val="Tahoma"/>
            <family val="2"/>
          </rPr>
          <t xml:space="preserve">
14/09/2020
7,500/-</t>
        </r>
      </text>
    </comment>
    <comment ref="M128" authorId="0">
      <text>
        <r>
          <rPr>
            <b/>
            <sz val="9"/>
            <color indexed="81"/>
            <rFont val="Tahoma"/>
            <family val="2"/>
          </rPr>
          <t>Windows User:</t>
        </r>
        <r>
          <rPr>
            <sz val="9"/>
            <color indexed="81"/>
            <rFont val="Tahoma"/>
            <family val="2"/>
          </rPr>
          <t xml:space="preserve">
14/09/2020
7,500/-</t>
        </r>
      </text>
    </comment>
    <comment ref="O128" authorId="0">
      <text>
        <r>
          <rPr>
            <b/>
            <sz val="9"/>
            <color indexed="81"/>
            <rFont val="Tahoma"/>
            <family val="2"/>
          </rPr>
          <t>Windows User:</t>
        </r>
        <r>
          <rPr>
            <sz val="9"/>
            <color indexed="81"/>
            <rFont val="Tahoma"/>
            <family val="2"/>
          </rPr>
          <t xml:space="preserve">
14/09/2020
7,500/-</t>
        </r>
      </text>
    </comment>
    <comment ref="Q128" authorId="0">
      <text>
        <r>
          <rPr>
            <b/>
            <sz val="9"/>
            <color indexed="81"/>
            <rFont val="Tahoma"/>
            <family val="2"/>
          </rPr>
          <t>Windows User:</t>
        </r>
        <r>
          <rPr>
            <sz val="9"/>
            <color indexed="81"/>
            <rFont val="Tahoma"/>
            <family val="2"/>
          </rPr>
          <t xml:space="preserve">
26/01/21
7054
O/fee
Oct to Janu/21
Paid in Janu/21</t>
        </r>
      </text>
    </comment>
    <comment ref="W128" authorId="0">
      <text>
        <r>
          <rPr>
            <b/>
            <sz val="9"/>
            <color indexed="81"/>
            <rFont val="Tahoma"/>
            <family val="2"/>
          </rPr>
          <t>Windows User:</t>
        </r>
        <r>
          <rPr>
            <sz val="9"/>
            <color indexed="81"/>
            <rFont val="Tahoma"/>
            <family val="2"/>
          </rPr>
          <t xml:space="preserve">
26/01/21
7054
O/fee
Oct to Janu/21
Paid in Janu/21</t>
        </r>
      </text>
    </comment>
    <comment ref="Y128" authorId="0">
      <text>
        <r>
          <rPr>
            <b/>
            <sz val="9"/>
            <color indexed="81"/>
            <rFont val="Tahoma"/>
            <family val="2"/>
          </rPr>
          <t>Windows User:</t>
        </r>
        <r>
          <rPr>
            <sz val="9"/>
            <color indexed="81"/>
            <rFont val="Tahoma"/>
            <family val="2"/>
          </rPr>
          <t xml:space="preserve">
26/01/21
7054
O/fee
Oct to Janu/21
Paid in Janu/21</t>
        </r>
      </text>
    </comment>
    <comment ref="AA128" authorId="0">
      <text>
        <r>
          <rPr>
            <b/>
            <sz val="9"/>
            <color indexed="81"/>
            <rFont val="Tahoma"/>
            <family val="2"/>
          </rPr>
          <t>Windows User:</t>
        </r>
        <r>
          <rPr>
            <sz val="9"/>
            <color indexed="81"/>
            <rFont val="Tahoma"/>
            <family val="2"/>
          </rPr>
          <t xml:space="preserve">
26/01/21
7054
O/fee
Oct to Janu/21
Paid in Janu/21</t>
        </r>
      </text>
    </comment>
    <comment ref="AC128" authorId="0">
      <text>
        <r>
          <rPr>
            <b/>
            <sz val="9"/>
            <color indexed="81"/>
            <rFont val="Tahoma"/>
            <family val="2"/>
          </rPr>
          <t>Windows User:</t>
        </r>
        <r>
          <rPr>
            <sz val="9"/>
            <color indexed="81"/>
            <rFont val="Tahoma"/>
            <family val="2"/>
          </rPr>
          <t xml:space="preserve">
27/01/21
7054
O/fee
Oct to Janu/21
Paid in Janu/21</t>
        </r>
      </text>
    </comment>
    <comment ref="AM128" authorId="0">
      <text>
        <r>
          <rPr>
            <b/>
            <sz val="9"/>
            <color indexed="81"/>
            <rFont val="Tahoma"/>
            <family val="2"/>
          </rPr>
          <t>Windows User:</t>
        </r>
        <r>
          <rPr>
            <sz val="9"/>
            <color indexed="81"/>
            <rFont val="Tahoma"/>
            <family val="2"/>
          </rPr>
          <t xml:space="preserve">
06/06/21
7055
Up to June/21</t>
        </r>
      </text>
    </comment>
    <comment ref="K129" authorId="0">
      <text>
        <r>
          <rPr>
            <b/>
            <sz val="9"/>
            <color indexed="81"/>
            <rFont val="Tahoma"/>
            <family val="2"/>
          </rPr>
          <t>Windows User:</t>
        </r>
        <r>
          <rPr>
            <sz val="9"/>
            <color indexed="81"/>
            <rFont val="Tahoma"/>
            <family val="2"/>
          </rPr>
          <t xml:space="preserve">
14/09/2020
7,500/-</t>
        </r>
      </text>
    </comment>
    <comment ref="M129" authorId="0">
      <text>
        <r>
          <rPr>
            <b/>
            <sz val="9"/>
            <color indexed="81"/>
            <rFont val="Tahoma"/>
            <family val="2"/>
          </rPr>
          <t>Windows User:</t>
        </r>
        <r>
          <rPr>
            <sz val="9"/>
            <color indexed="81"/>
            <rFont val="Tahoma"/>
            <family val="2"/>
          </rPr>
          <t xml:space="preserve">
14/09/2020
7,500/-</t>
        </r>
      </text>
    </comment>
    <comment ref="O129" authorId="0">
      <text>
        <r>
          <rPr>
            <b/>
            <sz val="9"/>
            <color indexed="81"/>
            <rFont val="Tahoma"/>
            <family val="2"/>
          </rPr>
          <t>Windows User:</t>
        </r>
        <r>
          <rPr>
            <sz val="9"/>
            <color indexed="81"/>
            <rFont val="Tahoma"/>
            <family val="2"/>
          </rPr>
          <t xml:space="preserve">
14/09/2020
7,500/-</t>
        </r>
      </text>
    </comment>
    <comment ref="W129" authorId="0">
      <text>
        <r>
          <rPr>
            <b/>
            <sz val="9"/>
            <color indexed="81"/>
            <rFont val="Tahoma"/>
            <family val="2"/>
          </rPr>
          <t>Windows User:</t>
        </r>
        <r>
          <rPr>
            <sz val="9"/>
            <color indexed="81"/>
            <rFont val="Tahoma"/>
            <family val="2"/>
          </rPr>
          <t xml:space="preserve">
08/10/2020
By bkssh
C=4620
H=1970
T=6590</t>
        </r>
      </text>
    </comment>
    <comment ref="Y129" authorId="0">
      <text>
        <r>
          <rPr>
            <b/>
            <sz val="9"/>
            <color indexed="81"/>
            <rFont val="Tahoma"/>
            <family val="2"/>
          </rPr>
          <t>Windows User:</t>
        </r>
        <r>
          <rPr>
            <sz val="9"/>
            <color indexed="81"/>
            <rFont val="Tahoma"/>
            <family val="2"/>
          </rPr>
          <t xml:space="preserve">
09/11/2020
By bkash
C=4620
H=1950
T=6570</t>
        </r>
      </text>
    </comment>
    <comment ref="AA129" authorId="0">
      <text>
        <r>
          <rPr>
            <b/>
            <sz val="9"/>
            <color indexed="81"/>
            <rFont val="Tahoma"/>
            <family val="2"/>
          </rPr>
          <t>Windows User:</t>
        </r>
        <r>
          <rPr>
            <sz val="9"/>
            <color indexed="81"/>
            <rFont val="Tahoma"/>
            <family val="2"/>
          </rPr>
          <t xml:space="preserve">
10/12/2020
By bkash
C=4620
H=1950
T=6570
Dec/20</t>
        </r>
      </text>
    </comment>
    <comment ref="AC129" authorId="0">
      <text>
        <r>
          <rPr>
            <b/>
            <sz val="9"/>
            <color indexed="81"/>
            <rFont val="Tahoma"/>
            <family val="2"/>
          </rPr>
          <t>Windows User:</t>
        </r>
        <r>
          <rPr>
            <sz val="9"/>
            <color indexed="81"/>
            <rFont val="Tahoma"/>
            <family val="2"/>
          </rPr>
          <t xml:space="preserve">
09/01/2021
C=4620
H=1950
T=6570
Janu/21</t>
        </r>
      </text>
    </comment>
    <comment ref="AE129" authorId="0">
      <text>
        <r>
          <rPr>
            <b/>
            <sz val="9"/>
            <color indexed="81"/>
            <rFont val="Tahoma"/>
            <family val="2"/>
          </rPr>
          <t>Windows User:</t>
        </r>
        <r>
          <rPr>
            <sz val="9"/>
            <color indexed="81"/>
            <rFont val="Tahoma"/>
            <family val="2"/>
          </rPr>
          <t xml:space="preserve">
10/02/21
7943</t>
        </r>
      </text>
    </comment>
    <comment ref="AG129" authorId="0">
      <text>
        <r>
          <rPr>
            <b/>
            <sz val="9"/>
            <color indexed="81"/>
            <rFont val="Tahoma"/>
            <family val="2"/>
          </rPr>
          <t>Windows User:</t>
        </r>
        <r>
          <rPr>
            <sz val="9"/>
            <color indexed="81"/>
            <rFont val="Tahoma"/>
            <family val="2"/>
          </rPr>
          <t xml:space="preserve">
10/03/21
By bkash
C=4620
H=1950
T= 6570</t>
        </r>
      </text>
    </comment>
    <comment ref="AI129" authorId="0">
      <text>
        <r>
          <rPr>
            <b/>
            <sz val="9"/>
            <color indexed="81"/>
            <rFont val="Tahoma"/>
            <family val="2"/>
          </rPr>
          <t>Windows User:</t>
        </r>
        <r>
          <rPr>
            <sz val="9"/>
            <color indexed="81"/>
            <rFont val="Tahoma"/>
            <family val="2"/>
          </rPr>
          <t xml:space="preserve">
13/04/21
By bkash
C=4620
H=1950
T= 6570</t>
        </r>
      </text>
    </comment>
    <comment ref="AM129" authorId="0">
      <text>
        <r>
          <rPr>
            <b/>
            <sz val="9"/>
            <color indexed="81"/>
            <rFont val="Tahoma"/>
            <family val="2"/>
          </rPr>
          <t>Windows User:</t>
        </r>
        <r>
          <rPr>
            <sz val="9"/>
            <color indexed="81"/>
            <rFont val="Tahoma"/>
            <family val="2"/>
          </rPr>
          <t xml:space="preserve">
02/06/21
7949
</t>
        </r>
      </text>
    </comment>
    <comment ref="K130" authorId="0">
      <text>
        <r>
          <rPr>
            <b/>
            <sz val="9"/>
            <color indexed="81"/>
            <rFont val="Tahoma"/>
            <family val="2"/>
          </rPr>
          <t>Windows User:</t>
        </r>
        <r>
          <rPr>
            <sz val="9"/>
            <color indexed="81"/>
            <rFont val="Tahoma"/>
            <family val="2"/>
          </rPr>
          <t xml:space="preserve">
14/09/2020
7,500/-</t>
        </r>
      </text>
    </comment>
    <comment ref="M130" authorId="0">
      <text>
        <r>
          <rPr>
            <b/>
            <sz val="9"/>
            <color indexed="81"/>
            <rFont val="Tahoma"/>
            <family val="2"/>
          </rPr>
          <t>Windows User:</t>
        </r>
        <r>
          <rPr>
            <sz val="9"/>
            <color indexed="81"/>
            <rFont val="Tahoma"/>
            <family val="2"/>
          </rPr>
          <t xml:space="preserve">
14/09/2020
7,500/-</t>
        </r>
      </text>
    </comment>
    <comment ref="O130" authorId="0">
      <text>
        <r>
          <rPr>
            <b/>
            <sz val="9"/>
            <color indexed="81"/>
            <rFont val="Tahoma"/>
            <family val="2"/>
          </rPr>
          <t>Windows User:</t>
        </r>
        <r>
          <rPr>
            <sz val="9"/>
            <color indexed="81"/>
            <rFont val="Tahoma"/>
            <family val="2"/>
          </rPr>
          <t xml:space="preserve">
14/09/2020
7,500/-</t>
        </r>
      </text>
    </comment>
    <comment ref="Q130" authorId="0">
      <text>
        <r>
          <rPr>
            <b/>
            <sz val="9"/>
            <color indexed="81"/>
            <rFont val="Tahoma"/>
            <family val="2"/>
          </rPr>
          <t>Windows User:</t>
        </r>
        <r>
          <rPr>
            <sz val="9"/>
            <color indexed="81"/>
            <rFont val="Tahoma"/>
            <family val="2"/>
          </rPr>
          <t xml:space="preserve">
29/10/2020
7990
Paid to Oct/20</t>
        </r>
      </text>
    </comment>
    <comment ref="U130" authorId="0">
      <text>
        <r>
          <rPr>
            <b/>
            <sz val="9"/>
            <color indexed="81"/>
            <rFont val="Tahoma"/>
            <family val="2"/>
          </rPr>
          <t>Windows User:</t>
        </r>
        <r>
          <rPr>
            <sz val="9"/>
            <color indexed="81"/>
            <rFont val="Tahoma"/>
            <family val="2"/>
          </rPr>
          <t xml:space="preserve">
22/09/2020
8,000/-</t>
        </r>
      </text>
    </comment>
    <comment ref="W130" authorId="0">
      <text>
        <r>
          <rPr>
            <b/>
            <sz val="9"/>
            <color indexed="81"/>
            <rFont val="Tahoma"/>
            <family val="2"/>
          </rPr>
          <t>Windows User:</t>
        </r>
        <r>
          <rPr>
            <sz val="9"/>
            <color indexed="81"/>
            <rFont val="Tahoma"/>
            <family val="2"/>
          </rPr>
          <t xml:space="preserve">
08/10/20
7991
29/10/2020
7990
O/fee</t>
        </r>
      </text>
    </comment>
    <comment ref="Y130" authorId="0">
      <text>
        <r>
          <rPr>
            <b/>
            <sz val="9"/>
            <color indexed="81"/>
            <rFont val="Tahoma"/>
            <family val="2"/>
          </rPr>
          <t>Windows User:</t>
        </r>
        <r>
          <rPr>
            <sz val="9"/>
            <color indexed="81"/>
            <rFont val="Tahoma"/>
            <family val="2"/>
          </rPr>
          <t xml:space="preserve">
09/11/2020
7992
</t>
        </r>
      </text>
    </comment>
    <comment ref="AA130" authorId="0">
      <text>
        <r>
          <rPr>
            <b/>
            <sz val="9"/>
            <color indexed="81"/>
            <rFont val="Tahoma"/>
            <family val="2"/>
          </rPr>
          <t>Windows User:</t>
        </r>
        <r>
          <rPr>
            <sz val="9"/>
            <color indexed="81"/>
            <rFont val="Tahoma"/>
            <family val="2"/>
          </rPr>
          <t xml:space="preserve">
15/12/2020
7993
</t>
        </r>
      </text>
    </comment>
    <comment ref="AC130" authorId="0">
      <text>
        <r>
          <rPr>
            <b/>
            <sz val="9"/>
            <color indexed="81"/>
            <rFont val="Tahoma"/>
            <family val="2"/>
          </rPr>
          <t>Windows User:</t>
        </r>
        <r>
          <rPr>
            <sz val="9"/>
            <color indexed="81"/>
            <rFont val="Tahoma"/>
            <family val="2"/>
          </rPr>
          <t xml:space="preserve">
18/01/2021
7994
</t>
        </r>
      </text>
    </comment>
    <comment ref="AE130" authorId="0">
      <text>
        <r>
          <rPr>
            <b/>
            <sz val="9"/>
            <color indexed="81"/>
            <rFont val="Tahoma"/>
            <family val="2"/>
          </rPr>
          <t>Windows User:</t>
        </r>
        <r>
          <rPr>
            <sz val="9"/>
            <color indexed="81"/>
            <rFont val="Tahoma"/>
            <family val="2"/>
          </rPr>
          <t xml:space="preserve">
10/02/21
7995</t>
        </r>
      </text>
    </comment>
    <comment ref="AG130" authorId="0">
      <text>
        <r>
          <rPr>
            <b/>
            <sz val="9"/>
            <color indexed="81"/>
            <rFont val="Tahoma"/>
            <family val="2"/>
          </rPr>
          <t>Windows User:</t>
        </r>
        <r>
          <rPr>
            <sz val="9"/>
            <color indexed="81"/>
            <rFont val="Tahoma"/>
            <family val="2"/>
          </rPr>
          <t xml:space="preserve">
13/03/21
7996
</t>
        </r>
      </text>
    </comment>
    <comment ref="AI130" authorId="0">
      <text>
        <r>
          <rPr>
            <b/>
            <sz val="9"/>
            <color indexed="81"/>
            <rFont val="Tahoma"/>
            <family val="2"/>
          </rPr>
          <t>Windows User:</t>
        </r>
        <r>
          <rPr>
            <sz val="9"/>
            <color indexed="81"/>
            <rFont val="Tahoma"/>
            <family val="2"/>
          </rPr>
          <t xml:space="preserve">
13/04/2021
7997
</t>
        </r>
      </text>
    </comment>
    <comment ref="AM130" authorId="0">
      <text>
        <r>
          <rPr>
            <b/>
            <sz val="9"/>
            <color indexed="81"/>
            <rFont val="Tahoma"/>
            <family val="2"/>
          </rPr>
          <t>Windows User:</t>
        </r>
        <r>
          <rPr>
            <sz val="9"/>
            <color indexed="81"/>
            <rFont val="Tahoma"/>
            <family val="2"/>
          </rPr>
          <t xml:space="preserve">
05/06/21
7999/7998
</t>
        </r>
      </text>
    </comment>
    <comment ref="K131" authorId="0">
      <text>
        <r>
          <rPr>
            <b/>
            <sz val="9"/>
            <color indexed="81"/>
            <rFont val="Tahoma"/>
            <family val="2"/>
          </rPr>
          <t>Windows User:</t>
        </r>
        <r>
          <rPr>
            <sz val="9"/>
            <color indexed="81"/>
            <rFont val="Tahoma"/>
            <family val="2"/>
          </rPr>
          <t xml:space="preserve">
14/09/2020
7,500/-</t>
        </r>
      </text>
    </comment>
    <comment ref="M131" authorId="0">
      <text>
        <r>
          <rPr>
            <b/>
            <sz val="9"/>
            <color indexed="81"/>
            <rFont val="Tahoma"/>
            <family val="2"/>
          </rPr>
          <t>Windows User:</t>
        </r>
        <r>
          <rPr>
            <sz val="9"/>
            <color indexed="81"/>
            <rFont val="Tahoma"/>
            <family val="2"/>
          </rPr>
          <t xml:space="preserve">
14/09/2020
7,500/-</t>
        </r>
      </text>
    </comment>
    <comment ref="O131" authorId="0">
      <text>
        <r>
          <rPr>
            <b/>
            <sz val="9"/>
            <color indexed="81"/>
            <rFont val="Tahoma"/>
            <family val="2"/>
          </rPr>
          <t>Windows User:</t>
        </r>
        <r>
          <rPr>
            <sz val="9"/>
            <color indexed="81"/>
            <rFont val="Tahoma"/>
            <family val="2"/>
          </rPr>
          <t xml:space="preserve">
14/09/2020
7,500/-</t>
        </r>
      </text>
    </comment>
    <comment ref="Q131" authorId="0">
      <text>
        <r>
          <rPr>
            <b/>
            <sz val="9"/>
            <color indexed="81"/>
            <rFont val="Tahoma"/>
            <family val="2"/>
          </rPr>
          <t>Windows User:</t>
        </r>
        <r>
          <rPr>
            <sz val="9"/>
            <color indexed="81"/>
            <rFont val="Tahoma"/>
            <family val="2"/>
          </rPr>
          <t xml:space="preserve">
26/01/21
9087
O/fee
Oct to Janu/21
Paid in Janu/21</t>
        </r>
      </text>
    </comment>
    <comment ref="W131" authorId="0">
      <text>
        <r>
          <rPr>
            <b/>
            <sz val="9"/>
            <color indexed="81"/>
            <rFont val="Tahoma"/>
            <family val="2"/>
          </rPr>
          <t>Windows User:</t>
        </r>
        <r>
          <rPr>
            <sz val="9"/>
            <color indexed="81"/>
            <rFont val="Tahoma"/>
            <family val="2"/>
          </rPr>
          <t xml:space="preserve">
26/01/21
9087
O/fee
Oct to Janu/21
Paid in Janu/21</t>
        </r>
      </text>
    </comment>
    <comment ref="Y131" authorId="0">
      <text>
        <r>
          <rPr>
            <b/>
            <sz val="9"/>
            <color indexed="81"/>
            <rFont val="Tahoma"/>
            <family val="2"/>
          </rPr>
          <t>Windows User:</t>
        </r>
        <r>
          <rPr>
            <sz val="9"/>
            <color indexed="81"/>
            <rFont val="Tahoma"/>
            <family val="2"/>
          </rPr>
          <t xml:space="preserve">
26/01/21
9087
O/fee
Oct to Janu/21
Paid in Janu/21</t>
        </r>
      </text>
    </comment>
    <comment ref="AA131" authorId="0">
      <text>
        <r>
          <rPr>
            <b/>
            <sz val="9"/>
            <color indexed="81"/>
            <rFont val="Tahoma"/>
            <family val="2"/>
          </rPr>
          <t>Windows User:</t>
        </r>
        <r>
          <rPr>
            <sz val="9"/>
            <color indexed="81"/>
            <rFont val="Tahoma"/>
            <family val="2"/>
          </rPr>
          <t xml:space="preserve">
26/01/21
9087
O/fee
Oct to Janu/21
Paid in Janu/21</t>
        </r>
      </text>
    </comment>
    <comment ref="AC131" authorId="0">
      <text>
        <r>
          <rPr>
            <b/>
            <sz val="9"/>
            <color indexed="81"/>
            <rFont val="Tahoma"/>
            <family val="2"/>
          </rPr>
          <t>Windows User:</t>
        </r>
        <r>
          <rPr>
            <sz val="9"/>
            <color indexed="81"/>
            <rFont val="Tahoma"/>
            <family val="2"/>
          </rPr>
          <t xml:space="preserve">
26/01/21
9087
O/fee
Oct to Janu/21
Paid in Janu/21</t>
        </r>
      </text>
    </comment>
    <comment ref="AM131" authorId="0">
      <text>
        <r>
          <rPr>
            <b/>
            <sz val="9"/>
            <color indexed="81"/>
            <rFont val="Tahoma"/>
            <family val="2"/>
          </rPr>
          <t>Windows User:</t>
        </r>
        <r>
          <rPr>
            <sz val="9"/>
            <color indexed="81"/>
            <rFont val="Tahoma"/>
            <family val="2"/>
          </rPr>
          <t xml:space="preserve">
06/06/21
8086
Up to May/21</t>
        </r>
      </text>
    </comment>
    <comment ref="K132" authorId="0">
      <text>
        <r>
          <rPr>
            <b/>
            <sz val="9"/>
            <color indexed="81"/>
            <rFont val="Tahoma"/>
            <family val="2"/>
          </rPr>
          <t>Windows User:</t>
        </r>
        <r>
          <rPr>
            <sz val="9"/>
            <color indexed="81"/>
            <rFont val="Tahoma"/>
            <family val="2"/>
          </rPr>
          <t xml:space="preserve">
14/09/2020
7,500/-</t>
        </r>
      </text>
    </comment>
    <comment ref="M132" authorId="0">
      <text>
        <r>
          <rPr>
            <b/>
            <sz val="9"/>
            <color indexed="81"/>
            <rFont val="Tahoma"/>
            <family val="2"/>
          </rPr>
          <t>Windows User:</t>
        </r>
        <r>
          <rPr>
            <sz val="9"/>
            <color indexed="81"/>
            <rFont val="Tahoma"/>
            <family val="2"/>
          </rPr>
          <t xml:space="preserve">
14/09/2020
7,500/-</t>
        </r>
      </text>
    </comment>
    <comment ref="O132" authorId="0">
      <text>
        <r>
          <rPr>
            <b/>
            <sz val="9"/>
            <color indexed="81"/>
            <rFont val="Tahoma"/>
            <family val="2"/>
          </rPr>
          <t>Windows User:</t>
        </r>
        <r>
          <rPr>
            <sz val="9"/>
            <color indexed="81"/>
            <rFont val="Tahoma"/>
            <family val="2"/>
          </rPr>
          <t xml:space="preserve">
14/09/2020
7,500/-</t>
        </r>
      </text>
    </comment>
    <comment ref="Q132" authorId="0">
      <text>
        <r>
          <rPr>
            <b/>
            <sz val="9"/>
            <color indexed="81"/>
            <rFont val="Tahoma"/>
            <family val="2"/>
          </rPr>
          <t>Windows User:</t>
        </r>
        <r>
          <rPr>
            <sz val="9"/>
            <color indexed="81"/>
            <rFont val="Tahoma"/>
            <family val="2"/>
          </rPr>
          <t xml:space="preserve">
22/09/2020
8,000/-</t>
        </r>
      </text>
    </comment>
    <comment ref="U132" authorId="0">
      <text>
        <r>
          <rPr>
            <b/>
            <sz val="9"/>
            <color indexed="81"/>
            <rFont val="Tahoma"/>
            <family val="2"/>
          </rPr>
          <t>Windows User:</t>
        </r>
        <r>
          <rPr>
            <sz val="9"/>
            <color indexed="81"/>
            <rFont val="Tahoma"/>
            <family val="2"/>
          </rPr>
          <t xml:space="preserve">
22/09/2020
8,000/-</t>
        </r>
      </text>
    </comment>
    <comment ref="W132" authorId="0">
      <text>
        <r>
          <rPr>
            <b/>
            <sz val="9"/>
            <color indexed="81"/>
            <rFont val="Tahoma"/>
            <family val="2"/>
          </rPr>
          <t>Windows User:</t>
        </r>
        <r>
          <rPr>
            <sz val="9"/>
            <color indexed="81"/>
            <rFont val="Tahoma"/>
            <family val="2"/>
          </rPr>
          <t xml:space="preserve">
08/10/2020
By bkash
C=4690/-</t>
        </r>
      </text>
    </comment>
    <comment ref="Y132" authorId="0">
      <text>
        <r>
          <rPr>
            <b/>
            <sz val="9"/>
            <color indexed="81"/>
            <rFont val="Tahoma"/>
            <family val="2"/>
          </rPr>
          <t>Windows User:</t>
        </r>
        <r>
          <rPr>
            <sz val="9"/>
            <color indexed="81"/>
            <rFont val="Tahoma"/>
            <family val="2"/>
          </rPr>
          <t xml:space="preserve">
08/11/2020
By blash
C=4670</t>
        </r>
      </text>
    </comment>
    <comment ref="AA132" authorId="0">
      <text>
        <r>
          <rPr>
            <b/>
            <sz val="9"/>
            <color indexed="81"/>
            <rFont val="Tahoma"/>
            <family val="2"/>
          </rPr>
          <t>Windows User:</t>
        </r>
        <r>
          <rPr>
            <sz val="9"/>
            <color indexed="81"/>
            <rFont val="Tahoma"/>
            <family val="2"/>
          </rPr>
          <t xml:space="preserve">
09/12/2020
By bkash
C=4620
H=0
T=4620</t>
        </r>
      </text>
    </comment>
    <comment ref="AC132" authorId="0">
      <text>
        <r>
          <rPr>
            <b/>
            <sz val="9"/>
            <color indexed="81"/>
            <rFont val="Tahoma"/>
            <family val="2"/>
          </rPr>
          <t>Windows User:</t>
        </r>
        <r>
          <rPr>
            <sz val="9"/>
            <color indexed="81"/>
            <rFont val="Tahoma"/>
            <family val="2"/>
          </rPr>
          <t xml:space="preserve">
05/01/2021
By bkash
C=3380
H=0
Janu/21</t>
        </r>
      </text>
    </comment>
    <comment ref="AE132" authorId="0">
      <text>
        <r>
          <rPr>
            <b/>
            <sz val="9"/>
            <color indexed="81"/>
            <rFont val="Tahoma"/>
            <family val="2"/>
          </rPr>
          <t>Windows User:</t>
        </r>
        <r>
          <rPr>
            <sz val="9"/>
            <color indexed="81"/>
            <rFont val="Tahoma"/>
            <family val="2"/>
          </rPr>
          <t xml:space="preserve">
10/02/21
8137</t>
        </r>
      </text>
    </comment>
    <comment ref="AG132" authorId="0">
      <text>
        <r>
          <rPr>
            <b/>
            <sz val="9"/>
            <color indexed="81"/>
            <rFont val="Tahoma"/>
            <family val="2"/>
          </rPr>
          <t>Windows User:</t>
        </r>
        <r>
          <rPr>
            <sz val="9"/>
            <color indexed="81"/>
            <rFont val="Tahoma"/>
            <family val="2"/>
          </rPr>
          <t xml:space="preserve">
09/03/21
By bkash
C=4340</t>
        </r>
      </text>
    </comment>
    <comment ref="AI132" authorId="0">
      <text>
        <r>
          <rPr>
            <b/>
            <sz val="9"/>
            <color indexed="81"/>
            <rFont val="Tahoma"/>
            <family val="2"/>
          </rPr>
          <t>Windows User:</t>
        </r>
        <r>
          <rPr>
            <sz val="9"/>
            <color indexed="81"/>
            <rFont val="Tahoma"/>
            <family val="2"/>
          </rPr>
          <t xml:space="preserve">
12/04/21
By bkash
C=4340</t>
        </r>
      </text>
    </comment>
    <comment ref="AK132" authorId="0">
      <text>
        <r>
          <rPr>
            <b/>
            <sz val="9"/>
            <color indexed="81"/>
            <rFont val="Tahoma"/>
            <family val="2"/>
          </rPr>
          <t>Windows User:</t>
        </r>
        <r>
          <rPr>
            <sz val="9"/>
            <color indexed="81"/>
            <rFont val="Tahoma"/>
            <family val="2"/>
          </rPr>
          <t xml:space="preserve">
04/05/21
By bkash
C=4340</t>
        </r>
      </text>
    </comment>
    <comment ref="AM132" authorId="0">
      <text>
        <r>
          <rPr>
            <b/>
            <sz val="9"/>
            <color indexed="81"/>
            <rFont val="Tahoma"/>
            <family val="2"/>
          </rPr>
          <t>Windows User:</t>
        </r>
        <r>
          <rPr>
            <sz val="9"/>
            <color indexed="81"/>
            <rFont val="Tahoma"/>
            <family val="2"/>
          </rPr>
          <t xml:space="preserve">
03/06/21
8140</t>
        </r>
      </text>
    </comment>
    <comment ref="K133" authorId="0">
      <text>
        <r>
          <rPr>
            <b/>
            <sz val="9"/>
            <color indexed="81"/>
            <rFont val="Tahoma"/>
            <family val="2"/>
          </rPr>
          <t>Windows User:</t>
        </r>
        <r>
          <rPr>
            <sz val="9"/>
            <color indexed="81"/>
            <rFont val="Tahoma"/>
            <family val="2"/>
          </rPr>
          <t xml:space="preserve">
14/09/2020
7,500/-</t>
        </r>
      </text>
    </comment>
    <comment ref="M133" authorId="0">
      <text>
        <r>
          <rPr>
            <b/>
            <sz val="9"/>
            <color indexed="81"/>
            <rFont val="Tahoma"/>
            <family val="2"/>
          </rPr>
          <t>Windows User:</t>
        </r>
        <r>
          <rPr>
            <sz val="9"/>
            <color indexed="81"/>
            <rFont val="Tahoma"/>
            <family val="2"/>
          </rPr>
          <t xml:space="preserve">
14/09/2020
7,500/-</t>
        </r>
      </text>
    </comment>
    <comment ref="O133" authorId="0">
      <text>
        <r>
          <rPr>
            <b/>
            <sz val="9"/>
            <color indexed="81"/>
            <rFont val="Tahoma"/>
            <family val="2"/>
          </rPr>
          <t>Windows User:</t>
        </r>
        <r>
          <rPr>
            <sz val="9"/>
            <color indexed="81"/>
            <rFont val="Tahoma"/>
            <family val="2"/>
          </rPr>
          <t xml:space="preserve">
14/09/2020
7,500/-</t>
        </r>
      </text>
    </comment>
    <comment ref="W133" authorId="0">
      <text>
        <r>
          <rPr>
            <b/>
            <sz val="9"/>
            <color indexed="81"/>
            <rFont val="Tahoma"/>
            <family val="2"/>
          </rPr>
          <t>Windows User:</t>
        </r>
        <r>
          <rPr>
            <sz val="9"/>
            <color indexed="81"/>
            <rFont val="Tahoma"/>
            <family val="2"/>
          </rPr>
          <t xml:space="preserve">
28/01/21
6814
O/c/20
Nov=380 Due=4240
Paid in janu/21</t>
        </r>
      </text>
    </comment>
    <comment ref="AC133" authorId="0">
      <text>
        <r>
          <rPr>
            <b/>
            <sz val="9"/>
            <color indexed="81"/>
            <rFont val="Tahoma"/>
            <family val="2"/>
          </rPr>
          <t>Windows User:</t>
        </r>
        <r>
          <rPr>
            <sz val="9"/>
            <color indexed="81"/>
            <rFont val="Tahoma"/>
            <family val="2"/>
          </rPr>
          <t xml:space="preserve">
28/01/21
6814
O/c/20
Nov=380 Due=4240
Paid in janu/21</t>
        </r>
      </text>
    </comment>
    <comment ref="AM133" authorId="0">
      <text>
        <r>
          <rPr>
            <b/>
            <sz val="9"/>
            <color indexed="81"/>
            <rFont val="Tahoma"/>
            <family val="2"/>
          </rPr>
          <t>Windows User:</t>
        </r>
        <r>
          <rPr>
            <sz val="9"/>
            <color indexed="81"/>
            <rFont val="Tahoma"/>
            <family val="2"/>
          </rPr>
          <t xml:space="preserve">
07/06/21
6815
4,000/-</t>
        </r>
      </text>
    </comment>
    <comment ref="K134" authorId="0">
      <text>
        <r>
          <rPr>
            <b/>
            <sz val="9"/>
            <color indexed="81"/>
            <rFont val="Tahoma"/>
            <family val="2"/>
          </rPr>
          <t>Windows User:</t>
        </r>
        <r>
          <rPr>
            <sz val="9"/>
            <color indexed="81"/>
            <rFont val="Tahoma"/>
            <family val="2"/>
          </rPr>
          <t xml:space="preserve">
14/09/2020
7,500/-</t>
        </r>
      </text>
    </comment>
    <comment ref="M134" authorId="0">
      <text>
        <r>
          <rPr>
            <b/>
            <sz val="9"/>
            <color indexed="81"/>
            <rFont val="Tahoma"/>
            <family val="2"/>
          </rPr>
          <t>Windows User:</t>
        </r>
        <r>
          <rPr>
            <sz val="9"/>
            <color indexed="81"/>
            <rFont val="Tahoma"/>
            <family val="2"/>
          </rPr>
          <t xml:space="preserve">
14/09/2020
7,500/-</t>
        </r>
      </text>
    </comment>
    <comment ref="O134" authorId="0">
      <text>
        <r>
          <rPr>
            <b/>
            <sz val="9"/>
            <color indexed="81"/>
            <rFont val="Tahoma"/>
            <family val="2"/>
          </rPr>
          <t>Windows User:</t>
        </r>
        <r>
          <rPr>
            <sz val="9"/>
            <color indexed="81"/>
            <rFont val="Tahoma"/>
            <family val="2"/>
          </rPr>
          <t xml:space="preserve">
14/09/2020
7,500/-</t>
        </r>
      </text>
    </comment>
    <comment ref="W134" authorId="0">
      <text>
        <r>
          <rPr>
            <b/>
            <sz val="9"/>
            <color indexed="81"/>
            <rFont val="Tahoma"/>
            <family val="2"/>
          </rPr>
          <t>Windows User:</t>
        </r>
        <r>
          <rPr>
            <sz val="9"/>
            <color indexed="81"/>
            <rFont val="Tahoma"/>
            <family val="2"/>
          </rPr>
          <t xml:space="preserve">
20/12/2020
40670
Oct to Dec/20
Paid in Dec/20</t>
        </r>
      </text>
    </comment>
    <comment ref="Y134" authorId="0">
      <text>
        <r>
          <rPr>
            <b/>
            <sz val="9"/>
            <color indexed="81"/>
            <rFont val="Tahoma"/>
            <family val="2"/>
          </rPr>
          <t>Windows User:</t>
        </r>
        <r>
          <rPr>
            <sz val="9"/>
            <color indexed="81"/>
            <rFont val="Tahoma"/>
            <family val="2"/>
          </rPr>
          <t xml:space="preserve">
20/12/2020
40670
Oct to Dec/20
Paid in Dec/20</t>
        </r>
      </text>
    </comment>
    <comment ref="AA134" authorId="0">
      <text>
        <r>
          <rPr>
            <b/>
            <sz val="9"/>
            <color indexed="81"/>
            <rFont val="Tahoma"/>
            <family val="2"/>
          </rPr>
          <t>Windows User:</t>
        </r>
        <r>
          <rPr>
            <sz val="9"/>
            <color indexed="81"/>
            <rFont val="Tahoma"/>
            <family val="2"/>
          </rPr>
          <t xml:space="preserve">
20/12/2020
40670
Oct to Dec/20
Paid in Dec/20</t>
        </r>
      </text>
    </comment>
    <comment ref="AC134" authorId="0">
      <text>
        <r>
          <rPr>
            <b/>
            <sz val="9"/>
            <color indexed="81"/>
            <rFont val="Tahoma"/>
            <family val="2"/>
          </rPr>
          <t>Windows User:</t>
        </r>
        <r>
          <rPr>
            <sz val="9"/>
            <color indexed="81"/>
            <rFont val="Tahoma"/>
            <family val="2"/>
          </rPr>
          <t xml:space="preserve">
27/01/2021
6806
Janu/21</t>
        </r>
      </text>
    </comment>
    <comment ref="AM134" authorId="0">
      <text>
        <r>
          <rPr>
            <b/>
            <sz val="9"/>
            <color indexed="81"/>
            <rFont val="Tahoma"/>
            <family val="2"/>
          </rPr>
          <t>Windows User:</t>
        </r>
        <r>
          <rPr>
            <sz val="9"/>
            <color indexed="81"/>
            <rFont val="Tahoma"/>
            <family val="2"/>
          </rPr>
          <t xml:space="preserve">
06/06/21
6839
Feb/21 to May/21
O/fee due=8000/-</t>
        </r>
      </text>
    </comment>
    <comment ref="B135" authorId="0">
      <text>
        <r>
          <rPr>
            <b/>
            <sz val="9"/>
            <color indexed="81"/>
            <rFont val="Tahoma"/>
            <family val="2"/>
          </rPr>
          <t>Windows User:</t>
        </r>
        <r>
          <rPr>
            <sz val="9"/>
            <color indexed="81"/>
            <rFont val="Tahoma"/>
            <family val="2"/>
          </rPr>
          <t xml:space="preserve">
Note-149
Less=2,000/-
Opening to Cliosing Period</t>
        </r>
      </text>
    </comment>
    <comment ref="G135" authorId="0">
      <text>
        <r>
          <rPr>
            <b/>
            <sz val="9"/>
            <color indexed="81"/>
            <rFont val="Tahoma"/>
            <family val="2"/>
          </rPr>
          <t xml:space="preserve">Windows User:
</t>
        </r>
        <r>
          <rPr>
            <sz val="9"/>
            <color indexed="81"/>
            <rFont val="Tahoma"/>
            <family val="2"/>
          </rPr>
          <t xml:space="preserve">Note-149
Less=1,000/-
Opening to Clossing Period
Meeting=20/10/2020
</t>
        </r>
      </text>
    </comment>
    <comment ref="K135" authorId="0">
      <text>
        <r>
          <rPr>
            <b/>
            <sz val="9"/>
            <color indexed="81"/>
            <rFont val="Tahoma"/>
            <family val="2"/>
          </rPr>
          <t>Windows User:</t>
        </r>
        <r>
          <rPr>
            <sz val="9"/>
            <color indexed="81"/>
            <rFont val="Tahoma"/>
            <family val="2"/>
          </rPr>
          <t xml:space="preserve">
14/09/2020
7,500/-</t>
        </r>
      </text>
    </comment>
    <comment ref="M135" authorId="0">
      <text>
        <r>
          <rPr>
            <b/>
            <sz val="9"/>
            <color indexed="81"/>
            <rFont val="Tahoma"/>
            <family val="2"/>
          </rPr>
          <t>Windows User:</t>
        </r>
        <r>
          <rPr>
            <sz val="9"/>
            <color indexed="81"/>
            <rFont val="Tahoma"/>
            <family val="2"/>
          </rPr>
          <t xml:space="preserve">
14/09/2020
7,500/-</t>
        </r>
      </text>
    </comment>
    <comment ref="O135" authorId="0">
      <text>
        <r>
          <rPr>
            <b/>
            <sz val="9"/>
            <color indexed="81"/>
            <rFont val="Tahoma"/>
            <family val="2"/>
          </rPr>
          <t>Windows User:</t>
        </r>
        <r>
          <rPr>
            <sz val="9"/>
            <color indexed="81"/>
            <rFont val="Tahoma"/>
            <family val="2"/>
          </rPr>
          <t xml:space="preserve">
14/09/2020
7,500/-</t>
        </r>
      </text>
    </comment>
    <comment ref="Q135" authorId="0">
      <text>
        <r>
          <rPr>
            <b/>
            <sz val="9"/>
            <color indexed="81"/>
            <rFont val="Tahoma"/>
            <family val="2"/>
          </rPr>
          <t>Windows User:</t>
        </r>
        <r>
          <rPr>
            <sz val="9"/>
            <color indexed="81"/>
            <rFont val="Tahoma"/>
            <family val="2"/>
          </rPr>
          <t xml:space="preserve">
26/01/21
6889
O/fee 8000
Dec/21
Paid in Janu/21</t>
        </r>
      </text>
    </comment>
    <comment ref="W135" authorId="0">
      <text>
        <r>
          <rPr>
            <b/>
            <sz val="9"/>
            <color indexed="81"/>
            <rFont val="Tahoma"/>
            <family val="2"/>
          </rPr>
          <t>Windows User:</t>
        </r>
        <r>
          <rPr>
            <sz val="9"/>
            <color indexed="81"/>
            <rFont val="Tahoma"/>
            <family val="2"/>
          </rPr>
          <t xml:space="preserve">
05/11/2020
6886
Oct/2020
Paid in Nov
</t>
        </r>
      </text>
    </comment>
    <comment ref="Y135" authorId="0">
      <text>
        <r>
          <rPr>
            <b/>
            <sz val="9"/>
            <color indexed="81"/>
            <rFont val="Tahoma"/>
            <family val="2"/>
          </rPr>
          <t>Windows User:</t>
        </r>
        <r>
          <rPr>
            <sz val="9"/>
            <color indexed="81"/>
            <rFont val="Tahoma"/>
            <family val="2"/>
          </rPr>
          <t xml:space="preserve">
05/11/2020
6886
Oct/2020
01/12/2020
6887
Nov/20
Paid in Dec/20</t>
        </r>
      </text>
    </comment>
    <comment ref="AA135" authorId="0">
      <text>
        <r>
          <rPr>
            <b/>
            <sz val="9"/>
            <color indexed="81"/>
            <rFont val="Tahoma"/>
            <family val="2"/>
          </rPr>
          <t>Windows User:</t>
        </r>
        <r>
          <rPr>
            <sz val="9"/>
            <color indexed="81"/>
            <rFont val="Tahoma"/>
            <family val="2"/>
          </rPr>
          <t xml:space="preserve">
01/12/20
6887
Nov/20
26/01/21
6889
O/fee 8000
Dec/21
Paid in Janu/21</t>
        </r>
      </text>
    </comment>
    <comment ref="AC135" authorId="0">
      <text>
        <r>
          <rPr>
            <b/>
            <sz val="9"/>
            <color indexed="81"/>
            <rFont val="Tahoma"/>
            <family val="2"/>
          </rPr>
          <t>Windows User:</t>
        </r>
        <r>
          <rPr>
            <sz val="9"/>
            <color indexed="81"/>
            <rFont val="Tahoma"/>
            <family val="2"/>
          </rPr>
          <t xml:space="preserve">
26/01/21
6889
O/fee 8000
Dec/21
Paid in Janu/21</t>
        </r>
      </text>
    </comment>
    <comment ref="AG135" authorId="0">
      <text>
        <r>
          <rPr>
            <b/>
            <sz val="9"/>
            <color indexed="81"/>
            <rFont val="Tahoma"/>
            <family val="2"/>
          </rPr>
          <t>Windows User:</t>
        </r>
        <r>
          <rPr>
            <sz val="9"/>
            <color indexed="81"/>
            <rFont val="Tahoma"/>
            <family val="2"/>
          </rPr>
          <t xml:space="preserve">
08/03/21
6890/91
Janu/21 + Feb/21
31/03/2021
6892
</t>
        </r>
      </text>
    </comment>
    <comment ref="AM135" authorId="0">
      <text>
        <r>
          <rPr>
            <b/>
            <sz val="9"/>
            <color indexed="81"/>
            <rFont val="Tahoma"/>
            <family val="2"/>
          </rPr>
          <t>Windows User:</t>
        </r>
        <r>
          <rPr>
            <sz val="9"/>
            <color indexed="81"/>
            <rFont val="Tahoma"/>
            <family val="2"/>
          </rPr>
          <t xml:space="preserve">
06/06/21
6893
April21</t>
        </r>
      </text>
    </comment>
    <comment ref="K136" authorId="0">
      <text>
        <r>
          <rPr>
            <b/>
            <sz val="9"/>
            <color indexed="81"/>
            <rFont val="Tahoma"/>
            <family val="2"/>
          </rPr>
          <t>Windows User:</t>
        </r>
        <r>
          <rPr>
            <sz val="9"/>
            <color indexed="81"/>
            <rFont val="Tahoma"/>
            <family val="2"/>
          </rPr>
          <t xml:space="preserve">
14/09/2020
7,500/-</t>
        </r>
      </text>
    </comment>
    <comment ref="M136" authorId="0">
      <text>
        <r>
          <rPr>
            <b/>
            <sz val="9"/>
            <color indexed="81"/>
            <rFont val="Tahoma"/>
            <family val="2"/>
          </rPr>
          <t>Windows User:</t>
        </r>
        <r>
          <rPr>
            <sz val="9"/>
            <color indexed="81"/>
            <rFont val="Tahoma"/>
            <family val="2"/>
          </rPr>
          <t xml:space="preserve">
14/09/2020
7,500/-</t>
        </r>
      </text>
    </comment>
    <comment ref="O136" authorId="0">
      <text>
        <r>
          <rPr>
            <b/>
            <sz val="9"/>
            <color indexed="81"/>
            <rFont val="Tahoma"/>
            <family val="2"/>
          </rPr>
          <t>Windows User:</t>
        </r>
        <r>
          <rPr>
            <sz val="9"/>
            <color indexed="81"/>
            <rFont val="Tahoma"/>
            <family val="2"/>
          </rPr>
          <t xml:space="preserve">
14/09/2020
7,500/-</t>
        </r>
      </text>
    </comment>
    <comment ref="Q136" authorId="0">
      <text>
        <r>
          <rPr>
            <b/>
            <sz val="9"/>
            <color indexed="81"/>
            <rFont val="Tahoma"/>
            <family val="2"/>
          </rPr>
          <t>Windows User:</t>
        </r>
        <r>
          <rPr>
            <sz val="9"/>
            <color indexed="81"/>
            <rFont val="Tahoma"/>
            <family val="2"/>
          </rPr>
          <t xml:space="preserve">
27/01/2021
40912
O/fee=8000
Oct=4620
Nov=380 Due=4240
Paid in janu/21</t>
        </r>
      </text>
    </comment>
    <comment ref="W136" authorId="0">
      <text>
        <r>
          <rPr>
            <b/>
            <sz val="9"/>
            <color indexed="81"/>
            <rFont val="Tahoma"/>
            <family val="2"/>
          </rPr>
          <t>Windows User:</t>
        </r>
        <r>
          <rPr>
            <sz val="9"/>
            <color indexed="81"/>
            <rFont val="Tahoma"/>
            <family val="2"/>
          </rPr>
          <t xml:space="preserve">
27/01/2021
40912
O/fee=8000
Oct=4620
Nov=380 Due=4240
Paid in janu/21</t>
        </r>
      </text>
    </comment>
    <comment ref="AC136" authorId="0">
      <text>
        <r>
          <rPr>
            <b/>
            <sz val="9"/>
            <color indexed="81"/>
            <rFont val="Tahoma"/>
            <family val="2"/>
          </rPr>
          <t>Windows User:</t>
        </r>
        <r>
          <rPr>
            <sz val="9"/>
            <color indexed="81"/>
            <rFont val="Tahoma"/>
            <family val="2"/>
          </rPr>
          <t xml:space="preserve">
27/01/2021
40912
O/fee=8000
Oct=4620
Nov=380 Due=4240
Paid in janu/21</t>
        </r>
      </text>
    </comment>
    <comment ref="AM136" authorId="0">
      <text>
        <r>
          <rPr>
            <b/>
            <sz val="9"/>
            <color indexed="81"/>
            <rFont val="Tahoma"/>
            <family val="2"/>
          </rPr>
          <t>Windows User:</t>
        </r>
        <r>
          <rPr>
            <sz val="9"/>
            <color indexed="81"/>
            <rFont val="Tahoma"/>
            <family val="2"/>
          </rPr>
          <t xml:space="preserve">
09/06/21
Nov=4240
Dec/20=760 Due=3860</t>
        </r>
      </text>
    </comment>
    <comment ref="K137" authorId="0">
      <text>
        <r>
          <rPr>
            <b/>
            <sz val="9"/>
            <color indexed="81"/>
            <rFont val="Tahoma"/>
            <family val="2"/>
          </rPr>
          <t>Windows User:</t>
        </r>
        <r>
          <rPr>
            <sz val="9"/>
            <color indexed="81"/>
            <rFont val="Tahoma"/>
            <family val="2"/>
          </rPr>
          <t xml:space="preserve">
14/09/2020
7,500/-</t>
        </r>
      </text>
    </comment>
    <comment ref="M137" authorId="0">
      <text>
        <r>
          <rPr>
            <b/>
            <sz val="9"/>
            <color indexed="81"/>
            <rFont val="Tahoma"/>
            <family val="2"/>
          </rPr>
          <t>Windows User:</t>
        </r>
        <r>
          <rPr>
            <sz val="9"/>
            <color indexed="81"/>
            <rFont val="Tahoma"/>
            <family val="2"/>
          </rPr>
          <t xml:space="preserve">
14/09/2020
7,500/-</t>
        </r>
      </text>
    </comment>
    <comment ref="O137" authorId="0">
      <text>
        <r>
          <rPr>
            <b/>
            <sz val="9"/>
            <color indexed="81"/>
            <rFont val="Tahoma"/>
            <family val="2"/>
          </rPr>
          <t>Windows User:</t>
        </r>
        <r>
          <rPr>
            <sz val="9"/>
            <color indexed="81"/>
            <rFont val="Tahoma"/>
            <family val="2"/>
          </rPr>
          <t xml:space="preserve">
14/09/2020
7,500/-</t>
        </r>
      </text>
    </comment>
    <comment ref="Q137" authorId="0">
      <text>
        <r>
          <rPr>
            <b/>
            <sz val="9"/>
            <color indexed="81"/>
            <rFont val="Tahoma"/>
            <family val="2"/>
          </rPr>
          <t>Windows User:</t>
        </r>
        <r>
          <rPr>
            <sz val="9"/>
            <color indexed="81"/>
            <rFont val="Tahoma"/>
            <family val="2"/>
          </rPr>
          <t xml:space="preserve">
26/01/21
6478
O/fee
Oct to Janu/21
Paid in Janu/21</t>
        </r>
      </text>
    </comment>
    <comment ref="W137" authorId="0">
      <text>
        <r>
          <rPr>
            <b/>
            <sz val="9"/>
            <color indexed="81"/>
            <rFont val="Tahoma"/>
            <family val="2"/>
          </rPr>
          <t>Windows User:</t>
        </r>
        <r>
          <rPr>
            <sz val="9"/>
            <color indexed="81"/>
            <rFont val="Tahoma"/>
            <family val="2"/>
          </rPr>
          <t xml:space="preserve">
26/01/21
6478
O/fee
Oct to Janu/21
Paid in Janu/21</t>
        </r>
      </text>
    </comment>
    <comment ref="Y137" authorId="0">
      <text>
        <r>
          <rPr>
            <b/>
            <sz val="9"/>
            <color indexed="81"/>
            <rFont val="Tahoma"/>
            <family val="2"/>
          </rPr>
          <t>Windows User:</t>
        </r>
        <r>
          <rPr>
            <sz val="9"/>
            <color indexed="81"/>
            <rFont val="Tahoma"/>
            <family val="2"/>
          </rPr>
          <t xml:space="preserve">
26/01/21
6478
O/fee
Oct to Janu/21
Paid in Janu/21</t>
        </r>
      </text>
    </comment>
    <comment ref="AA137" authorId="0">
      <text>
        <r>
          <rPr>
            <b/>
            <sz val="9"/>
            <color indexed="81"/>
            <rFont val="Tahoma"/>
            <family val="2"/>
          </rPr>
          <t>Windows User:</t>
        </r>
        <r>
          <rPr>
            <sz val="9"/>
            <color indexed="81"/>
            <rFont val="Tahoma"/>
            <family val="2"/>
          </rPr>
          <t xml:space="preserve">
26/01/21
6478
O/fee
Oct to Janu/21
Paid in Janu/21</t>
        </r>
      </text>
    </comment>
    <comment ref="AC137" authorId="0">
      <text>
        <r>
          <rPr>
            <b/>
            <sz val="9"/>
            <color indexed="81"/>
            <rFont val="Tahoma"/>
            <family val="2"/>
          </rPr>
          <t>Windows User:</t>
        </r>
        <r>
          <rPr>
            <sz val="9"/>
            <color indexed="81"/>
            <rFont val="Tahoma"/>
            <family val="2"/>
          </rPr>
          <t xml:space="preserve">
26/01/21
6478
O/fee
Oct to Janu/21
Paid in Janu/21</t>
        </r>
      </text>
    </comment>
    <comment ref="AK137" authorId="0">
      <text>
        <r>
          <rPr>
            <b/>
            <sz val="9"/>
            <color indexed="81"/>
            <rFont val="Tahoma"/>
            <family val="2"/>
          </rPr>
          <t>Windows User:</t>
        </r>
        <r>
          <rPr>
            <sz val="9"/>
            <color indexed="81"/>
            <rFont val="Tahoma"/>
            <family val="2"/>
          </rPr>
          <t xml:space="preserve">
24/05/21
6479
Up to May/21</t>
        </r>
      </text>
    </comment>
    <comment ref="E138" authorId="0">
      <text>
        <r>
          <rPr>
            <b/>
            <sz val="9"/>
            <color indexed="81"/>
            <rFont val="Tahoma"/>
            <family val="2"/>
          </rPr>
          <t>Windows User:</t>
        </r>
        <r>
          <rPr>
            <sz val="9"/>
            <color indexed="81"/>
            <rFont val="Tahoma"/>
            <family val="2"/>
          </rPr>
          <t xml:space="preserve">
Note-149
Less-2600
Mettimg-20/10/2020
Total less 6600/=</t>
        </r>
      </text>
    </comment>
    <comment ref="G138" authorId="0">
      <text>
        <r>
          <rPr>
            <b/>
            <sz val="9"/>
            <color indexed="81"/>
            <rFont val="Tahoma"/>
            <family val="2"/>
          </rPr>
          <t>Windows User:</t>
        </r>
        <r>
          <rPr>
            <sz val="9"/>
            <color indexed="81"/>
            <rFont val="Tahoma"/>
            <family val="2"/>
          </rPr>
          <t xml:space="preserve">
Less-4,000/-
Note-149
Less-2600
Mettimg-20/10/2020
Total less 6600/=</t>
        </r>
      </text>
    </comment>
    <comment ref="K138" authorId="0">
      <text>
        <r>
          <rPr>
            <b/>
            <sz val="9"/>
            <color indexed="81"/>
            <rFont val="Tahoma"/>
            <family val="2"/>
          </rPr>
          <t>Windows User:</t>
        </r>
        <r>
          <rPr>
            <sz val="9"/>
            <color indexed="81"/>
            <rFont val="Tahoma"/>
            <family val="2"/>
          </rPr>
          <t xml:space="preserve">
15/09/2020
10,000/-</t>
        </r>
      </text>
    </comment>
    <comment ref="M138" authorId="0">
      <text>
        <r>
          <rPr>
            <b/>
            <sz val="9"/>
            <color indexed="81"/>
            <rFont val="Tahoma"/>
            <family val="2"/>
          </rPr>
          <t>Windows User:</t>
        </r>
        <r>
          <rPr>
            <sz val="9"/>
            <color indexed="81"/>
            <rFont val="Tahoma"/>
            <family val="2"/>
          </rPr>
          <t xml:space="preserve">
15/09/2020
10,000/-</t>
        </r>
      </text>
    </comment>
    <comment ref="O138" authorId="0">
      <text>
        <r>
          <rPr>
            <b/>
            <sz val="9"/>
            <color indexed="81"/>
            <rFont val="Tahoma"/>
            <family val="2"/>
          </rPr>
          <t>Windows User:</t>
        </r>
        <r>
          <rPr>
            <sz val="9"/>
            <color indexed="81"/>
            <rFont val="Tahoma"/>
            <family val="2"/>
          </rPr>
          <t xml:space="preserve">
15/09/2020
10,000/-</t>
        </r>
      </text>
    </comment>
    <comment ref="Q138" authorId="0">
      <text>
        <r>
          <rPr>
            <b/>
            <sz val="9"/>
            <color indexed="81"/>
            <rFont val="Tahoma"/>
            <family val="2"/>
          </rPr>
          <t>Windows User:</t>
        </r>
        <r>
          <rPr>
            <sz val="9"/>
            <color indexed="81"/>
            <rFont val="Tahoma"/>
            <family val="2"/>
          </rPr>
          <t xml:space="preserve">
15/09/2020
10,000/-</t>
        </r>
      </text>
    </comment>
    <comment ref="K139" authorId="0">
      <text>
        <r>
          <rPr>
            <b/>
            <sz val="9"/>
            <color indexed="81"/>
            <rFont val="Tahoma"/>
            <family val="2"/>
          </rPr>
          <t>Windows User:</t>
        </r>
        <r>
          <rPr>
            <sz val="9"/>
            <color indexed="81"/>
            <rFont val="Tahoma"/>
            <family val="2"/>
          </rPr>
          <t xml:space="preserve">
15/09/2020
7,500/-</t>
        </r>
      </text>
    </comment>
    <comment ref="M139" authorId="0">
      <text>
        <r>
          <rPr>
            <b/>
            <sz val="9"/>
            <color indexed="81"/>
            <rFont val="Tahoma"/>
            <family val="2"/>
          </rPr>
          <t>Windows User:</t>
        </r>
        <r>
          <rPr>
            <sz val="9"/>
            <color indexed="81"/>
            <rFont val="Tahoma"/>
            <family val="2"/>
          </rPr>
          <t xml:space="preserve">
15/09/2020
7,500/-</t>
        </r>
      </text>
    </comment>
    <comment ref="O139" authorId="0">
      <text>
        <r>
          <rPr>
            <b/>
            <sz val="9"/>
            <color indexed="81"/>
            <rFont val="Tahoma"/>
            <family val="2"/>
          </rPr>
          <t>Windows User:</t>
        </r>
        <r>
          <rPr>
            <sz val="9"/>
            <color indexed="81"/>
            <rFont val="Tahoma"/>
            <family val="2"/>
          </rPr>
          <t xml:space="preserve">
15/09/2020
7,500/-</t>
        </r>
      </text>
    </comment>
    <comment ref="U139" authorId="0">
      <text>
        <r>
          <rPr>
            <b/>
            <sz val="9"/>
            <color indexed="81"/>
            <rFont val="Tahoma"/>
            <family val="2"/>
          </rPr>
          <t>Windows User:</t>
        </r>
        <r>
          <rPr>
            <sz val="9"/>
            <color indexed="81"/>
            <rFont val="Tahoma"/>
            <family val="2"/>
          </rPr>
          <t xml:space="preserve">
08/11/2020
5258
Oct + Nov/20
O/fee
Paid to Nov/2020</t>
        </r>
      </text>
    </comment>
    <comment ref="W139" authorId="0">
      <text>
        <r>
          <rPr>
            <b/>
            <sz val="9"/>
            <color indexed="81"/>
            <rFont val="Tahoma"/>
            <family val="2"/>
          </rPr>
          <t>Windows User:</t>
        </r>
        <r>
          <rPr>
            <sz val="9"/>
            <color indexed="81"/>
            <rFont val="Tahoma"/>
            <family val="2"/>
          </rPr>
          <t xml:space="preserve">
08/11/2020
5258
Oct + Nov/20
O/fee
Paid to Nov/2020</t>
        </r>
      </text>
    </comment>
    <comment ref="Y139" authorId="0">
      <text>
        <r>
          <rPr>
            <b/>
            <sz val="9"/>
            <color indexed="81"/>
            <rFont val="Tahoma"/>
            <family val="2"/>
          </rPr>
          <t>Windows User:</t>
        </r>
        <r>
          <rPr>
            <sz val="9"/>
            <color indexed="81"/>
            <rFont val="Tahoma"/>
            <family val="2"/>
          </rPr>
          <t xml:space="preserve">
08/11/2020
5258
Oct + Nov/20
O/fee</t>
        </r>
      </text>
    </comment>
    <comment ref="AA139" authorId="0">
      <text>
        <r>
          <rPr>
            <b/>
            <sz val="9"/>
            <color indexed="81"/>
            <rFont val="Tahoma"/>
            <family val="2"/>
          </rPr>
          <t>Windows User:</t>
        </r>
        <r>
          <rPr>
            <sz val="9"/>
            <color indexed="81"/>
            <rFont val="Tahoma"/>
            <family val="2"/>
          </rPr>
          <t xml:space="preserve">
09/01/2021
5259
Dec + Janu/21
Paid in Janu/21</t>
        </r>
      </text>
    </comment>
    <comment ref="AC139" authorId="0">
      <text>
        <r>
          <rPr>
            <b/>
            <sz val="9"/>
            <color indexed="81"/>
            <rFont val="Tahoma"/>
            <family val="2"/>
          </rPr>
          <t>Windows User:</t>
        </r>
        <r>
          <rPr>
            <sz val="9"/>
            <color indexed="81"/>
            <rFont val="Tahoma"/>
            <family val="2"/>
          </rPr>
          <t xml:space="preserve">
09/01/2021
5259
Dec + Janu/21
Paid in Janu/21</t>
        </r>
      </text>
    </comment>
    <comment ref="AG139" authorId="0">
      <text>
        <r>
          <rPr>
            <b/>
            <sz val="9"/>
            <color indexed="81"/>
            <rFont val="Tahoma"/>
            <family val="2"/>
          </rPr>
          <t>Windows User:</t>
        </r>
        <r>
          <rPr>
            <sz val="9"/>
            <color indexed="81"/>
            <rFont val="Tahoma"/>
            <family val="2"/>
          </rPr>
          <t xml:space="preserve">
08/03/21
5260</t>
        </r>
      </text>
    </comment>
    <comment ref="AK139" authorId="0">
      <text>
        <r>
          <rPr>
            <b/>
            <sz val="9"/>
            <color indexed="81"/>
            <rFont val="Tahoma"/>
            <family val="2"/>
          </rPr>
          <t>Windows User:</t>
        </r>
        <r>
          <rPr>
            <sz val="9"/>
            <color indexed="81"/>
            <rFont val="Tahoma"/>
            <family val="2"/>
          </rPr>
          <t xml:space="preserve">
03/05/21
5261
April + May/21</t>
        </r>
      </text>
    </comment>
    <comment ref="K140" authorId="0">
      <text>
        <r>
          <rPr>
            <b/>
            <sz val="9"/>
            <color indexed="81"/>
            <rFont val="Tahoma"/>
            <family val="2"/>
          </rPr>
          <t>Windows User:</t>
        </r>
        <r>
          <rPr>
            <sz val="9"/>
            <color indexed="81"/>
            <rFont val="Tahoma"/>
            <family val="2"/>
          </rPr>
          <t xml:space="preserve">
15/09/2020
7,500/-</t>
        </r>
      </text>
    </comment>
    <comment ref="M140" authorId="0">
      <text>
        <r>
          <rPr>
            <b/>
            <sz val="9"/>
            <color indexed="81"/>
            <rFont val="Tahoma"/>
            <family val="2"/>
          </rPr>
          <t>Windows User:</t>
        </r>
        <r>
          <rPr>
            <sz val="9"/>
            <color indexed="81"/>
            <rFont val="Tahoma"/>
            <family val="2"/>
          </rPr>
          <t xml:space="preserve">
15/09/2020
7,500/-</t>
        </r>
      </text>
    </comment>
    <comment ref="O140" authorId="0">
      <text>
        <r>
          <rPr>
            <b/>
            <sz val="9"/>
            <color indexed="81"/>
            <rFont val="Tahoma"/>
            <family val="2"/>
          </rPr>
          <t>Windows User:</t>
        </r>
        <r>
          <rPr>
            <sz val="9"/>
            <color indexed="81"/>
            <rFont val="Tahoma"/>
            <family val="2"/>
          </rPr>
          <t xml:space="preserve">
15/09/2020
7,500/-</t>
        </r>
      </text>
    </comment>
    <comment ref="Q140" authorId="0">
      <text>
        <r>
          <rPr>
            <b/>
            <sz val="9"/>
            <color indexed="81"/>
            <rFont val="Tahoma"/>
            <family val="2"/>
          </rPr>
          <t>Windows User:</t>
        </r>
        <r>
          <rPr>
            <sz val="9"/>
            <color indexed="81"/>
            <rFont val="Tahoma"/>
            <family val="2"/>
          </rPr>
          <t xml:space="preserve">
11/10/20
5306
</t>
        </r>
        <r>
          <rPr>
            <b/>
            <sz val="9"/>
            <color indexed="10"/>
            <rFont val="Tahoma"/>
            <family val="2"/>
          </rPr>
          <t>O/fee=6000
Due=2000</t>
        </r>
        <r>
          <rPr>
            <sz val="9"/>
            <color indexed="81"/>
            <rFont val="Tahoma"/>
            <family val="2"/>
          </rPr>
          <t xml:space="preserve">
10/12/2020
5307
O/fee=2,000/-
Nov/20
Paid in Dec/20</t>
        </r>
      </text>
    </comment>
    <comment ref="W140" authorId="0">
      <text>
        <r>
          <rPr>
            <b/>
            <sz val="9"/>
            <color indexed="81"/>
            <rFont val="Tahoma"/>
            <family val="2"/>
          </rPr>
          <t>Windows User:</t>
        </r>
        <r>
          <rPr>
            <sz val="9"/>
            <color indexed="81"/>
            <rFont val="Tahoma"/>
            <family val="2"/>
          </rPr>
          <t xml:space="preserve">
11/10/20
5306
O/fee=6000 Due=2000
Oct-4620</t>
        </r>
      </text>
    </comment>
    <comment ref="Y140" authorId="0">
      <text>
        <r>
          <rPr>
            <b/>
            <sz val="9"/>
            <color indexed="81"/>
            <rFont val="Tahoma"/>
            <family val="2"/>
          </rPr>
          <t>Windows User:</t>
        </r>
        <r>
          <rPr>
            <sz val="9"/>
            <color indexed="81"/>
            <rFont val="Tahoma"/>
            <family val="2"/>
          </rPr>
          <t xml:space="preserve">
10/12/2020
5307
O/fee=2,000/-
Nov/20
Paid in Dec/20</t>
        </r>
      </text>
    </comment>
    <comment ref="AA140" authorId="0">
      <text>
        <r>
          <rPr>
            <b/>
            <sz val="9"/>
            <color indexed="81"/>
            <rFont val="Tahoma"/>
            <family val="2"/>
          </rPr>
          <t>Windows User:</t>
        </r>
        <r>
          <rPr>
            <sz val="9"/>
            <color indexed="81"/>
            <rFont val="Tahoma"/>
            <family val="2"/>
          </rPr>
          <t xml:space="preserve">
10/12/2020
5307
O/fee=2,000/-
Nov/20
Paid in Dec/20
27/01/2021
5308
Dec + Janu/21
Paid in Janu/21</t>
        </r>
      </text>
    </comment>
    <comment ref="AC140" authorId="0">
      <text>
        <r>
          <rPr>
            <b/>
            <sz val="9"/>
            <color indexed="81"/>
            <rFont val="Tahoma"/>
            <family val="2"/>
          </rPr>
          <t>Windows User:</t>
        </r>
        <r>
          <rPr>
            <sz val="9"/>
            <color indexed="81"/>
            <rFont val="Tahoma"/>
            <family val="2"/>
          </rPr>
          <t xml:space="preserve">
27/01/2021
5308
Dec + Janu/21
Paid in Janu/21</t>
        </r>
      </text>
    </comment>
    <comment ref="AM140" authorId="0">
      <text>
        <r>
          <rPr>
            <b/>
            <sz val="9"/>
            <color indexed="81"/>
            <rFont val="Tahoma"/>
            <family val="2"/>
          </rPr>
          <t>Windows User:</t>
        </r>
        <r>
          <rPr>
            <sz val="9"/>
            <color indexed="81"/>
            <rFont val="Tahoma"/>
            <family val="2"/>
          </rPr>
          <t xml:space="preserve">
07/06/21
5309
Up to May/21</t>
        </r>
      </text>
    </comment>
    <comment ref="K141" authorId="0">
      <text>
        <r>
          <rPr>
            <b/>
            <sz val="9"/>
            <color indexed="81"/>
            <rFont val="Tahoma"/>
            <family val="2"/>
          </rPr>
          <t>Windows User:</t>
        </r>
        <r>
          <rPr>
            <sz val="9"/>
            <color indexed="81"/>
            <rFont val="Tahoma"/>
            <family val="2"/>
          </rPr>
          <t xml:space="preserve">
15/09/2020
7,500/-</t>
        </r>
      </text>
    </comment>
    <comment ref="M141" authorId="0">
      <text>
        <r>
          <rPr>
            <b/>
            <sz val="9"/>
            <color indexed="81"/>
            <rFont val="Tahoma"/>
            <family val="2"/>
          </rPr>
          <t>Windows User:</t>
        </r>
        <r>
          <rPr>
            <sz val="9"/>
            <color indexed="81"/>
            <rFont val="Tahoma"/>
            <family val="2"/>
          </rPr>
          <t xml:space="preserve">
15/09/2020
7,500/-</t>
        </r>
      </text>
    </comment>
    <comment ref="O141" authorId="0">
      <text>
        <r>
          <rPr>
            <b/>
            <sz val="9"/>
            <color indexed="81"/>
            <rFont val="Tahoma"/>
            <family val="2"/>
          </rPr>
          <t>Windows User:</t>
        </r>
        <r>
          <rPr>
            <sz val="9"/>
            <color indexed="81"/>
            <rFont val="Tahoma"/>
            <family val="2"/>
          </rPr>
          <t xml:space="preserve">
15/09/2020
7,500/-</t>
        </r>
      </text>
    </comment>
    <comment ref="Q141" authorId="0">
      <text>
        <r>
          <rPr>
            <b/>
            <sz val="9"/>
            <color indexed="81"/>
            <rFont val="Tahoma"/>
            <family val="2"/>
          </rPr>
          <t>Windows User:</t>
        </r>
        <r>
          <rPr>
            <sz val="9"/>
            <color indexed="81"/>
            <rFont val="Tahoma"/>
            <family val="2"/>
          </rPr>
          <t xml:space="preserve">
08/10/20
5336
Paid to Oct/20</t>
        </r>
      </text>
    </comment>
    <comment ref="W141" authorId="0">
      <text>
        <r>
          <rPr>
            <b/>
            <sz val="9"/>
            <color indexed="81"/>
            <rFont val="Tahoma"/>
            <family val="2"/>
          </rPr>
          <t>Windows User:</t>
        </r>
        <r>
          <rPr>
            <sz val="9"/>
            <color indexed="81"/>
            <rFont val="Tahoma"/>
            <family val="2"/>
          </rPr>
          <t xml:space="preserve">
08/10/20
5330
O/fee=8000
Oct=4620</t>
        </r>
      </text>
    </comment>
    <comment ref="Y141" authorId="0">
      <text>
        <r>
          <rPr>
            <b/>
            <sz val="9"/>
            <color indexed="81"/>
            <rFont val="Tahoma"/>
            <family val="2"/>
          </rPr>
          <t>Windows User:</t>
        </r>
        <r>
          <rPr>
            <sz val="9"/>
            <color indexed="81"/>
            <rFont val="Tahoma"/>
            <family val="2"/>
          </rPr>
          <t xml:space="preserve">
08/11/2020
5331</t>
        </r>
      </text>
    </comment>
    <comment ref="AA141" authorId="0">
      <text>
        <r>
          <rPr>
            <b/>
            <sz val="9"/>
            <color indexed="81"/>
            <rFont val="Tahoma"/>
            <family val="2"/>
          </rPr>
          <t>Windows User:</t>
        </r>
        <r>
          <rPr>
            <sz val="9"/>
            <color indexed="81"/>
            <rFont val="Tahoma"/>
            <family val="2"/>
          </rPr>
          <t xml:space="preserve">
09/12/2020
5332
</t>
        </r>
      </text>
    </comment>
    <comment ref="AC141" authorId="0">
      <text>
        <r>
          <rPr>
            <b/>
            <sz val="9"/>
            <color indexed="81"/>
            <rFont val="Tahoma"/>
            <family val="2"/>
          </rPr>
          <t>Windows User:</t>
        </r>
        <r>
          <rPr>
            <sz val="9"/>
            <color indexed="81"/>
            <rFont val="Tahoma"/>
            <family val="2"/>
          </rPr>
          <t xml:space="preserve">
09/01/2021
5333
</t>
        </r>
      </text>
    </comment>
    <comment ref="AE141" authorId="0">
      <text>
        <r>
          <rPr>
            <b/>
            <sz val="9"/>
            <color indexed="81"/>
            <rFont val="Tahoma"/>
            <family val="2"/>
          </rPr>
          <t>Windows User:</t>
        </r>
        <r>
          <rPr>
            <sz val="9"/>
            <color indexed="81"/>
            <rFont val="Tahoma"/>
            <family val="2"/>
          </rPr>
          <t xml:space="preserve">
09/02/21
5334</t>
        </r>
      </text>
    </comment>
    <comment ref="AG141" authorId="0">
      <text>
        <r>
          <rPr>
            <b/>
            <sz val="9"/>
            <color indexed="81"/>
            <rFont val="Tahoma"/>
            <family val="2"/>
          </rPr>
          <t>Windows User:</t>
        </r>
        <r>
          <rPr>
            <sz val="9"/>
            <color indexed="81"/>
            <rFont val="Tahoma"/>
            <family val="2"/>
          </rPr>
          <t xml:space="preserve">
07/03/21
5335</t>
        </r>
      </text>
    </comment>
    <comment ref="AI141" authorId="0">
      <text>
        <r>
          <rPr>
            <b/>
            <sz val="9"/>
            <color indexed="81"/>
            <rFont val="Tahoma"/>
            <family val="2"/>
          </rPr>
          <t>Windows User:</t>
        </r>
        <r>
          <rPr>
            <sz val="9"/>
            <color indexed="81"/>
            <rFont val="Tahoma"/>
            <family val="2"/>
          </rPr>
          <t xml:space="preserve">
08/04/2021
5337
Teacher Quata Adjust</t>
        </r>
      </text>
    </comment>
    <comment ref="AK141" authorId="0">
      <text>
        <r>
          <rPr>
            <b/>
            <sz val="9"/>
            <color indexed="81"/>
            <rFont val="Tahoma"/>
            <family val="2"/>
          </rPr>
          <t>Windows User:</t>
        </r>
        <r>
          <rPr>
            <sz val="9"/>
            <color indexed="81"/>
            <rFont val="Tahoma"/>
            <family val="2"/>
          </rPr>
          <t xml:space="preserve">
05/05/21
5338
</t>
        </r>
      </text>
    </comment>
    <comment ref="AM141" authorId="0">
      <text>
        <r>
          <rPr>
            <b/>
            <sz val="9"/>
            <color indexed="81"/>
            <rFont val="Tahoma"/>
            <family val="2"/>
          </rPr>
          <t>Windows User:</t>
        </r>
        <r>
          <rPr>
            <sz val="9"/>
            <color indexed="81"/>
            <rFont val="Tahoma"/>
            <family val="2"/>
          </rPr>
          <t xml:space="preserve">
05/06/21
5339
</t>
        </r>
      </text>
    </comment>
    <comment ref="K142" authorId="0">
      <text>
        <r>
          <rPr>
            <b/>
            <sz val="9"/>
            <color indexed="81"/>
            <rFont val="Tahoma"/>
            <family val="2"/>
          </rPr>
          <t>Windows User:</t>
        </r>
        <r>
          <rPr>
            <sz val="9"/>
            <color indexed="81"/>
            <rFont val="Tahoma"/>
            <family val="2"/>
          </rPr>
          <t xml:space="preserve">
15/09/2020
7,500/-</t>
        </r>
      </text>
    </comment>
    <comment ref="M142" authorId="0">
      <text>
        <r>
          <rPr>
            <b/>
            <sz val="9"/>
            <color indexed="81"/>
            <rFont val="Tahoma"/>
            <family val="2"/>
          </rPr>
          <t>Windows User:</t>
        </r>
        <r>
          <rPr>
            <sz val="9"/>
            <color indexed="81"/>
            <rFont val="Tahoma"/>
            <family val="2"/>
          </rPr>
          <t xml:space="preserve">
15/09/2020
7,500/-</t>
        </r>
      </text>
    </comment>
    <comment ref="O142" authorId="0">
      <text>
        <r>
          <rPr>
            <b/>
            <sz val="9"/>
            <color indexed="81"/>
            <rFont val="Tahoma"/>
            <family val="2"/>
          </rPr>
          <t>Windows User:</t>
        </r>
        <r>
          <rPr>
            <sz val="9"/>
            <color indexed="81"/>
            <rFont val="Tahoma"/>
            <family val="2"/>
          </rPr>
          <t xml:space="preserve">
15/09/2020
7,500/-</t>
        </r>
      </text>
    </comment>
    <comment ref="Q142" authorId="0">
      <text>
        <r>
          <rPr>
            <b/>
            <sz val="9"/>
            <color indexed="81"/>
            <rFont val="Tahoma"/>
            <family val="2"/>
          </rPr>
          <t>Windows User:</t>
        </r>
        <r>
          <rPr>
            <sz val="9"/>
            <color indexed="81"/>
            <rFont val="Tahoma"/>
            <family val="2"/>
          </rPr>
          <t xml:space="preserve">
08/10/20
Paid to Oct/20</t>
        </r>
      </text>
    </comment>
    <comment ref="W142" authorId="0">
      <text>
        <r>
          <rPr>
            <b/>
            <sz val="9"/>
            <color indexed="81"/>
            <rFont val="Tahoma"/>
            <family val="2"/>
          </rPr>
          <t>Windows User:</t>
        </r>
        <r>
          <rPr>
            <sz val="9"/>
            <color indexed="81"/>
            <rFont val="Tahoma"/>
            <family val="2"/>
          </rPr>
          <t xml:space="preserve">
08/10/20
5354
O/fee=8000
Oct=4620</t>
        </r>
      </text>
    </comment>
    <comment ref="Y142" authorId="0">
      <text>
        <r>
          <rPr>
            <b/>
            <sz val="9"/>
            <color indexed="81"/>
            <rFont val="Tahoma"/>
            <family val="2"/>
          </rPr>
          <t>Windows User:</t>
        </r>
        <r>
          <rPr>
            <sz val="9"/>
            <color indexed="81"/>
            <rFont val="Tahoma"/>
            <family val="2"/>
          </rPr>
          <t xml:space="preserve">
08/11/2020
5355
</t>
        </r>
      </text>
    </comment>
    <comment ref="AA142" authorId="0">
      <text>
        <r>
          <rPr>
            <b/>
            <sz val="9"/>
            <color indexed="81"/>
            <rFont val="Tahoma"/>
            <family val="2"/>
          </rPr>
          <t>Windows User:</t>
        </r>
        <r>
          <rPr>
            <sz val="9"/>
            <color indexed="81"/>
            <rFont val="Tahoma"/>
            <family val="2"/>
          </rPr>
          <t xml:space="preserve">
09/12/2020
5356
</t>
        </r>
      </text>
    </comment>
    <comment ref="AC142" authorId="0">
      <text>
        <r>
          <rPr>
            <b/>
            <sz val="9"/>
            <color indexed="81"/>
            <rFont val="Tahoma"/>
            <family val="2"/>
          </rPr>
          <t>Windows User:</t>
        </r>
        <r>
          <rPr>
            <sz val="9"/>
            <color indexed="81"/>
            <rFont val="Tahoma"/>
            <family val="2"/>
          </rPr>
          <t xml:space="preserve">
09/01/21
5357</t>
        </r>
      </text>
    </comment>
    <comment ref="AE142" authorId="0">
      <text>
        <r>
          <rPr>
            <b/>
            <sz val="9"/>
            <color indexed="81"/>
            <rFont val="Tahoma"/>
            <family val="2"/>
          </rPr>
          <t>Windows User:</t>
        </r>
        <r>
          <rPr>
            <sz val="9"/>
            <color indexed="81"/>
            <rFont val="Tahoma"/>
            <family val="2"/>
          </rPr>
          <t xml:space="preserve">
09/02/21
5358</t>
        </r>
      </text>
    </comment>
    <comment ref="AG142" authorId="0">
      <text>
        <r>
          <rPr>
            <b/>
            <sz val="9"/>
            <color indexed="81"/>
            <rFont val="Tahoma"/>
            <family val="2"/>
          </rPr>
          <t>Windows User:</t>
        </r>
        <r>
          <rPr>
            <sz val="9"/>
            <color indexed="81"/>
            <rFont val="Tahoma"/>
            <family val="2"/>
          </rPr>
          <t xml:space="preserve">
07/03/21
5259</t>
        </r>
      </text>
    </comment>
    <comment ref="AI142" authorId="0">
      <text>
        <r>
          <rPr>
            <b/>
            <sz val="9"/>
            <color indexed="81"/>
            <rFont val="Tahoma"/>
            <family val="2"/>
          </rPr>
          <t>Windows User:</t>
        </r>
        <r>
          <rPr>
            <sz val="9"/>
            <color indexed="81"/>
            <rFont val="Tahoma"/>
            <family val="2"/>
          </rPr>
          <t xml:space="preserve">
08/04/2021
5361
</t>
        </r>
      </text>
    </comment>
    <comment ref="AK142" authorId="0">
      <text>
        <r>
          <rPr>
            <b/>
            <sz val="9"/>
            <color indexed="81"/>
            <rFont val="Tahoma"/>
            <family val="2"/>
          </rPr>
          <t>Windows User:</t>
        </r>
        <r>
          <rPr>
            <sz val="9"/>
            <color indexed="81"/>
            <rFont val="Tahoma"/>
            <family val="2"/>
          </rPr>
          <t xml:space="preserve">
05/05/21
5362
</t>
        </r>
      </text>
    </comment>
    <comment ref="AM142" authorId="0">
      <text>
        <r>
          <rPr>
            <b/>
            <sz val="9"/>
            <color indexed="81"/>
            <rFont val="Tahoma"/>
            <family val="2"/>
          </rPr>
          <t>Windows User:</t>
        </r>
        <r>
          <rPr>
            <sz val="9"/>
            <color indexed="81"/>
            <rFont val="Tahoma"/>
            <family val="2"/>
          </rPr>
          <t xml:space="preserve">
05/06/21
5363
</t>
        </r>
      </text>
    </comment>
    <comment ref="K143" authorId="0">
      <text>
        <r>
          <rPr>
            <b/>
            <sz val="9"/>
            <color indexed="81"/>
            <rFont val="Tahoma"/>
            <family val="2"/>
          </rPr>
          <t>Windows User:</t>
        </r>
        <r>
          <rPr>
            <sz val="9"/>
            <color indexed="81"/>
            <rFont val="Tahoma"/>
            <family val="2"/>
          </rPr>
          <t xml:space="preserve">
15/09/2020
7,500/-</t>
        </r>
      </text>
    </comment>
    <comment ref="M143" authorId="0">
      <text>
        <r>
          <rPr>
            <b/>
            <sz val="9"/>
            <color indexed="81"/>
            <rFont val="Tahoma"/>
            <family val="2"/>
          </rPr>
          <t>Windows User:</t>
        </r>
        <r>
          <rPr>
            <sz val="9"/>
            <color indexed="81"/>
            <rFont val="Tahoma"/>
            <family val="2"/>
          </rPr>
          <t xml:space="preserve">
15/09/2020
7,500/-</t>
        </r>
      </text>
    </comment>
    <comment ref="O143" authorId="0">
      <text>
        <r>
          <rPr>
            <b/>
            <sz val="9"/>
            <color indexed="81"/>
            <rFont val="Tahoma"/>
            <family val="2"/>
          </rPr>
          <t>Windows User:</t>
        </r>
        <r>
          <rPr>
            <sz val="9"/>
            <color indexed="81"/>
            <rFont val="Tahoma"/>
            <family val="2"/>
          </rPr>
          <t xml:space="preserve">
15/09/2020
7,500/-</t>
        </r>
      </text>
    </comment>
    <comment ref="Q143" authorId="0">
      <text>
        <r>
          <rPr>
            <b/>
            <sz val="9"/>
            <color indexed="81"/>
            <rFont val="Tahoma"/>
            <family val="2"/>
          </rPr>
          <t>Windows User:</t>
        </r>
        <r>
          <rPr>
            <sz val="9"/>
            <color indexed="81"/>
            <rFont val="Tahoma"/>
            <family val="2"/>
          </rPr>
          <t xml:space="preserve">
30/01/21
5402
O/fee=3000 Deu=5000
Paid in Janu/21</t>
        </r>
      </text>
    </comment>
    <comment ref="AC143" authorId="0">
      <text>
        <r>
          <rPr>
            <b/>
            <sz val="9"/>
            <color indexed="81"/>
            <rFont val="Tahoma"/>
            <family val="2"/>
          </rPr>
          <t>Windows User:</t>
        </r>
        <r>
          <rPr>
            <sz val="9"/>
            <color indexed="81"/>
            <rFont val="Tahoma"/>
            <family val="2"/>
          </rPr>
          <t xml:space="preserve">
30/01/21
5402
O/fee=3000 Deu=5000
Paid in Janu/21</t>
        </r>
      </text>
    </comment>
    <comment ref="AM143" authorId="0">
      <text>
        <r>
          <rPr>
            <b/>
            <sz val="9"/>
            <color indexed="81"/>
            <rFont val="Tahoma"/>
            <family val="2"/>
          </rPr>
          <t>Windows User:</t>
        </r>
        <r>
          <rPr>
            <sz val="9"/>
            <color indexed="81"/>
            <rFont val="Tahoma"/>
            <family val="2"/>
          </rPr>
          <t xml:space="preserve">
10/06/21
540
Oct/20 to Feb/21 paid
March/21  Due=1760
O/fee =5000 paid
T=30,960/-</t>
        </r>
      </text>
    </comment>
    <comment ref="K144" authorId="0">
      <text>
        <r>
          <rPr>
            <b/>
            <sz val="9"/>
            <color indexed="81"/>
            <rFont val="Tahoma"/>
            <family val="2"/>
          </rPr>
          <t>Windows User:</t>
        </r>
        <r>
          <rPr>
            <sz val="9"/>
            <color indexed="81"/>
            <rFont val="Tahoma"/>
            <family val="2"/>
          </rPr>
          <t xml:space="preserve">
15/09/2020
7,500/-</t>
        </r>
      </text>
    </comment>
    <comment ref="M144" authorId="0">
      <text>
        <r>
          <rPr>
            <b/>
            <sz val="9"/>
            <color indexed="81"/>
            <rFont val="Tahoma"/>
            <family val="2"/>
          </rPr>
          <t>Windows User:</t>
        </r>
        <r>
          <rPr>
            <sz val="9"/>
            <color indexed="81"/>
            <rFont val="Tahoma"/>
            <family val="2"/>
          </rPr>
          <t xml:space="preserve">
15/09/2020
7,500/-</t>
        </r>
      </text>
    </comment>
    <comment ref="O144" authorId="0">
      <text>
        <r>
          <rPr>
            <b/>
            <sz val="9"/>
            <color indexed="81"/>
            <rFont val="Tahoma"/>
            <family val="2"/>
          </rPr>
          <t>Windows User:</t>
        </r>
        <r>
          <rPr>
            <sz val="9"/>
            <color indexed="81"/>
            <rFont val="Tahoma"/>
            <family val="2"/>
          </rPr>
          <t xml:space="preserve">
15/09/2020
7,500/-</t>
        </r>
      </text>
    </comment>
    <comment ref="W144" authorId="0">
      <text>
        <r>
          <rPr>
            <b/>
            <sz val="9"/>
            <color indexed="81"/>
            <rFont val="Tahoma"/>
            <family val="2"/>
          </rPr>
          <t>Windows User:</t>
        </r>
        <r>
          <rPr>
            <sz val="9"/>
            <color indexed="81"/>
            <rFont val="Tahoma"/>
            <family val="2"/>
          </rPr>
          <t xml:space="preserve">
28/01/21
3314
O/fee=760 Due=7240
Oct + Nov/20
Paid in janu/21</t>
        </r>
      </text>
    </comment>
    <comment ref="Y144" authorId="0">
      <text>
        <r>
          <rPr>
            <b/>
            <sz val="9"/>
            <color indexed="81"/>
            <rFont val="Tahoma"/>
            <family val="2"/>
          </rPr>
          <t>Windows User:</t>
        </r>
        <r>
          <rPr>
            <sz val="9"/>
            <color indexed="81"/>
            <rFont val="Tahoma"/>
            <family val="2"/>
          </rPr>
          <t xml:space="preserve">
28/01/21
3314
O/fee=760 Due=7240
Oct + Nov/20
Paid in janu/21</t>
        </r>
      </text>
    </comment>
    <comment ref="AC144" authorId="0">
      <text>
        <r>
          <rPr>
            <b/>
            <sz val="9"/>
            <color indexed="81"/>
            <rFont val="Tahoma"/>
            <family val="2"/>
          </rPr>
          <t>Windows User:</t>
        </r>
        <r>
          <rPr>
            <sz val="9"/>
            <color indexed="81"/>
            <rFont val="Tahoma"/>
            <family val="2"/>
          </rPr>
          <t xml:space="preserve">
28/01/21
3314
O/fee=760 Due=7240
Oct + Nov/20
Paid in janu/21</t>
        </r>
      </text>
    </comment>
    <comment ref="AM144" authorId="0">
      <text>
        <r>
          <rPr>
            <b/>
            <sz val="9"/>
            <color indexed="81"/>
            <rFont val="Tahoma"/>
            <family val="2"/>
          </rPr>
          <t>Windows User:</t>
        </r>
        <r>
          <rPr>
            <sz val="9"/>
            <color indexed="81"/>
            <rFont val="Tahoma"/>
            <family val="2"/>
          </rPr>
          <t xml:space="preserve">
06/06/21
3315
</t>
        </r>
      </text>
    </comment>
    <comment ref="K145" authorId="0">
      <text>
        <r>
          <rPr>
            <b/>
            <sz val="9"/>
            <color indexed="81"/>
            <rFont val="Tahoma"/>
            <family val="2"/>
          </rPr>
          <t>Windows User:</t>
        </r>
        <r>
          <rPr>
            <sz val="9"/>
            <color indexed="81"/>
            <rFont val="Tahoma"/>
            <family val="2"/>
          </rPr>
          <t xml:space="preserve">
15/09/2020
7,500/-</t>
        </r>
      </text>
    </comment>
    <comment ref="M145" authorId="0">
      <text>
        <r>
          <rPr>
            <b/>
            <sz val="9"/>
            <color indexed="81"/>
            <rFont val="Tahoma"/>
            <family val="2"/>
          </rPr>
          <t>Windows User:</t>
        </r>
        <r>
          <rPr>
            <sz val="9"/>
            <color indexed="81"/>
            <rFont val="Tahoma"/>
            <family val="2"/>
          </rPr>
          <t xml:space="preserve">
15/09/2020
7,500/-</t>
        </r>
      </text>
    </comment>
    <comment ref="O145" authorId="0">
      <text>
        <r>
          <rPr>
            <b/>
            <sz val="9"/>
            <color indexed="81"/>
            <rFont val="Tahoma"/>
            <family val="2"/>
          </rPr>
          <t>Windows User:</t>
        </r>
        <r>
          <rPr>
            <sz val="9"/>
            <color indexed="81"/>
            <rFont val="Tahoma"/>
            <family val="2"/>
          </rPr>
          <t xml:space="preserve">
15/09/2020
7,500/-</t>
        </r>
      </text>
    </comment>
    <comment ref="Q145" authorId="0">
      <text>
        <r>
          <rPr>
            <b/>
            <sz val="9"/>
            <color indexed="81"/>
            <rFont val="Tahoma"/>
            <family val="2"/>
          </rPr>
          <t>Windows User:</t>
        </r>
        <r>
          <rPr>
            <sz val="9"/>
            <color indexed="81"/>
            <rFont val="Tahoma"/>
            <family val="2"/>
          </rPr>
          <t xml:space="preserve">
27/01/2021
4034
O/fee=8000
Oct=44480 Deu=140
Paid in Janu/21</t>
        </r>
      </text>
    </comment>
    <comment ref="W145" authorId="0">
      <text>
        <r>
          <rPr>
            <b/>
            <sz val="9"/>
            <color indexed="81"/>
            <rFont val="Tahoma"/>
            <family val="2"/>
          </rPr>
          <t>Windows User:</t>
        </r>
        <r>
          <rPr>
            <sz val="9"/>
            <color indexed="81"/>
            <rFont val="Tahoma"/>
            <family val="2"/>
          </rPr>
          <t xml:space="preserve">
27/01/2021
4034
O/fee=8000
Oct=44480 Deu=140
Paid in Janu/21</t>
        </r>
      </text>
    </comment>
    <comment ref="AC145" authorId="0">
      <text>
        <r>
          <rPr>
            <b/>
            <sz val="9"/>
            <color indexed="81"/>
            <rFont val="Tahoma"/>
            <family val="2"/>
          </rPr>
          <t>Windows User:</t>
        </r>
        <r>
          <rPr>
            <sz val="9"/>
            <color indexed="81"/>
            <rFont val="Tahoma"/>
            <family val="2"/>
          </rPr>
          <t xml:space="preserve">
27/01/2021
4034
O/fee=8000
Oct=44480 Deu=140
12,480/-
Paid in Janu/21
27/01/21
DBBL
Oct/20=140
Nov/20 to Janu/21</t>
        </r>
      </text>
    </comment>
    <comment ref="AK145" authorId="0">
      <text>
        <r>
          <rPr>
            <b/>
            <sz val="9"/>
            <color indexed="81"/>
            <rFont val="Tahoma"/>
            <family val="2"/>
          </rPr>
          <t>Windows User:</t>
        </r>
        <r>
          <rPr>
            <sz val="9"/>
            <color indexed="81"/>
            <rFont val="Tahoma"/>
            <family val="2"/>
          </rPr>
          <t xml:space="preserve">
08/05/21
4036
Feb/21 to April/21</t>
        </r>
      </text>
    </comment>
    <comment ref="AM145" authorId="0">
      <text>
        <r>
          <rPr>
            <b/>
            <sz val="9"/>
            <color indexed="81"/>
            <rFont val="Tahoma"/>
            <family val="2"/>
          </rPr>
          <t>Windows User:</t>
        </r>
        <r>
          <rPr>
            <sz val="9"/>
            <color indexed="81"/>
            <rFont val="Tahoma"/>
            <family val="2"/>
          </rPr>
          <t xml:space="preserve">
06/06/21
4037
Up to June/21</t>
        </r>
      </text>
    </comment>
    <comment ref="K146" authorId="0">
      <text>
        <r>
          <rPr>
            <b/>
            <sz val="9"/>
            <color indexed="81"/>
            <rFont val="Tahoma"/>
            <family val="2"/>
          </rPr>
          <t>Windows User:</t>
        </r>
        <r>
          <rPr>
            <sz val="9"/>
            <color indexed="81"/>
            <rFont val="Tahoma"/>
            <family val="2"/>
          </rPr>
          <t xml:space="preserve">
15/09/2020
7,500/-</t>
        </r>
      </text>
    </comment>
    <comment ref="M146" authorId="0">
      <text>
        <r>
          <rPr>
            <b/>
            <sz val="9"/>
            <color indexed="81"/>
            <rFont val="Tahoma"/>
            <family val="2"/>
          </rPr>
          <t>Windows User:</t>
        </r>
        <r>
          <rPr>
            <sz val="9"/>
            <color indexed="81"/>
            <rFont val="Tahoma"/>
            <family val="2"/>
          </rPr>
          <t xml:space="preserve">
15/09/2020
7,500/-</t>
        </r>
      </text>
    </comment>
    <comment ref="O146" authorId="0">
      <text>
        <r>
          <rPr>
            <b/>
            <sz val="9"/>
            <color indexed="81"/>
            <rFont val="Tahoma"/>
            <family val="2"/>
          </rPr>
          <t>Windows User:</t>
        </r>
        <r>
          <rPr>
            <sz val="9"/>
            <color indexed="81"/>
            <rFont val="Tahoma"/>
            <family val="2"/>
          </rPr>
          <t xml:space="preserve">
15/09/2020
7,500/-</t>
        </r>
      </text>
    </comment>
    <comment ref="Q146" authorId="0">
      <text>
        <r>
          <rPr>
            <b/>
            <sz val="9"/>
            <color indexed="81"/>
            <rFont val="Tahoma"/>
            <family val="2"/>
          </rPr>
          <t>Windows User:</t>
        </r>
        <r>
          <rPr>
            <sz val="9"/>
            <color indexed="81"/>
            <rFont val="Tahoma"/>
            <family val="2"/>
          </rPr>
          <t xml:space="preserve">
25/01/21
3772
O/fee=8000
Dec/20
Janu=3620 Due=1000
Paid in Janu/21</t>
        </r>
      </text>
    </comment>
    <comment ref="W146" authorId="0">
      <text>
        <r>
          <rPr>
            <b/>
            <sz val="9"/>
            <color indexed="81"/>
            <rFont val="Tahoma"/>
            <family val="2"/>
          </rPr>
          <t>Windows User:</t>
        </r>
        <r>
          <rPr>
            <sz val="9"/>
            <color indexed="81"/>
            <rFont val="Tahoma"/>
            <family val="2"/>
          </rPr>
          <t xml:space="preserve">
15/10/20
3770</t>
        </r>
      </text>
    </comment>
    <comment ref="Y146" authorId="0">
      <text>
        <r>
          <rPr>
            <b/>
            <sz val="9"/>
            <color indexed="81"/>
            <rFont val="Tahoma"/>
            <family val="2"/>
          </rPr>
          <t>Windows User:</t>
        </r>
        <r>
          <rPr>
            <sz val="9"/>
            <color indexed="81"/>
            <rFont val="Tahoma"/>
            <family val="2"/>
          </rPr>
          <t xml:space="preserve">
15/11/2020
3771
</t>
        </r>
      </text>
    </comment>
    <comment ref="AA146" authorId="0">
      <text>
        <r>
          <rPr>
            <b/>
            <sz val="9"/>
            <color indexed="81"/>
            <rFont val="Tahoma"/>
            <family val="2"/>
          </rPr>
          <t>Windows User:</t>
        </r>
        <r>
          <rPr>
            <sz val="9"/>
            <color indexed="81"/>
            <rFont val="Tahoma"/>
            <family val="2"/>
          </rPr>
          <t xml:space="preserve">
25/01/21
3772
O/fee=8000
Dec/20
Janu=3620 Due=1000
Paid in Janu/21</t>
        </r>
      </text>
    </comment>
    <comment ref="AC146" authorId="0">
      <text>
        <r>
          <rPr>
            <b/>
            <sz val="9"/>
            <color indexed="81"/>
            <rFont val="Tahoma"/>
            <family val="2"/>
          </rPr>
          <t>Windows User:</t>
        </r>
        <r>
          <rPr>
            <sz val="9"/>
            <color indexed="81"/>
            <rFont val="Tahoma"/>
            <family val="2"/>
          </rPr>
          <t xml:space="preserve">
25/01/21
3772
O/fee=8000
Dec/20
Janu=3620 Due=1000
Paid in Janu/21</t>
        </r>
      </text>
    </comment>
    <comment ref="AM146" authorId="0">
      <text>
        <r>
          <rPr>
            <b/>
            <sz val="9"/>
            <color indexed="81"/>
            <rFont val="Tahoma"/>
            <family val="2"/>
          </rPr>
          <t>Windows User:</t>
        </r>
        <r>
          <rPr>
            <sz val="9"/>
            <color indexed="81"/>
            <rFont val="Tahoma"/>
            <family val="2"/>
          </rPr>
          <t xml:space="preserve">
06/06/21
3774
</t>
        </r>
      </text>
    </comment>
    <comment ref="K147" authorId="0">
      <text>
        <r>
          <rPr>
            <b/>
            <sz val="9"/>
            <color indexed="81"/>
            <rFont val="Tahoma"/>
            <family val="2"/>
          </rPr>
          <t>Windows User:</t>
        </r>
        <r>
          <rPr>
            <sz val="9"/>
            <color indexed="81"/>
            <rFont val="Tahoma"/>
            <family val="2"/>
          </rPr>
          <t xml:space="preserve">
15/09/2020
5,500/-</t>
        </r>
      </text>
    </comment>
    <comment ref="M147" authorId="0">
      <text>
        <r>
          <rPr>
            <b/>
            <sz val="9"/>
            <color indexed="81"/>
            <rFont val="Tahoma"/>
            <family val="2"/>
          </rPr>
          <t>Windows User:</t>
        </r>
        <r>
          <rPr>
            <sz val="9"/>
            <color indexed="81"/>
            <rFont val="Tahoma"/>
            <family val="2"/>
          </rPr>
          <t xml:space="preserve">
15/09/2020
5,500/-</t>
        </r>
      </text>
    </comment>
    <comment ref="O147" authorId="0">
      <text>
        <r>
          <rPr>
            <b/>
            <sz val="9"/>
            <color indexed="81"/>
            <rFont val="Tahoma"/>
            <family val="2"/>
          </rPr>
          <t>Windows User:</t>
        </r>
        <r>
          <rPr>
            <sz val="9"/>
            <color indexed="81"/>
            <rFont val="Tahoma"/>
            <family val="2"/>
          </rPr>
          <t xml:space="preserve">
15/09/2020
5,500/-
27/01/21
3554
S/c=2000
Oct/20
Paid in Janu/21</t>
        </r>
      </text>
    </comment>
    <comment ref="W147" authorId="0">
      <text>
        <r>
          <rPr>
            <b/>
            <sz val="9"/>
            <color indexed="81"/>
            <rFont val="Tahoma"/>
            <family val="2"/>
          </rPr>
          <t>Windows User:</t>
        </r>
        <r>
          <rPr>
            <sz val="9"/>
            <color indexed="81"/>
            <rFont val="Tahoma"/>
            <family val="2"/>
          </rPr>
          <t xml:space="preserve">
27/01/21
3554
S/c=2500
Oct/20
Paid in Janu/21</t>
        </r>
      </text>
    </comment>
    <comment ref="AC147" authorId="0">
      <text>
        <r>
          <rPr>
            <b/>
            <sz val="9"/>
            <color indexed="81"/>
            <rFont val="Tahoma"/>
            <family val="2"/>
          </rPr>
          <t>Windows User:</t>
        </r>
        <r>
          <rPr>
            <sz val="9"/>
            <color indexed="81"/>
            <rFont val="Tahoma"/>
            <family val="2"/>
          </rPr>
          <t xml:space="preserve">
27/01/21
3554
S/c=2000
Oct/20
Nov=380 Due=4240
Paid in Janu/21</t>
        </r>
      </text>
    </comment>
    <comment ref="AE147" authorId="0">
      <text>
        <r>
          <rPr>
            <b/>
            <sz val="9"/>
            <color indexed="81"/>
            <rFont val="Tahoma"/>
            <family val="2"/>
          </rPr>
          <t>Windows User:</t>
        </r>
        <r>
          <rPr>
            <sz val="9"/>
            <color indexed="81"/>
            <rFont val="Tahoma"/>
            <family val="2"/>
          </rPr>
          <t xml:space="preserve">
10/02/21
3555
Up to ov/20</t>
        </r>
      </text>
    </comment>
    <comment ref="AK147" authorId="0">
      <text>
        <r>
          <rPr>
            <b/>
            <sz val="9"/>
            <color indexed="81"/>
            <rFont val="Tahoma"/>
            <family val="2"/>
          </rPr>
          <t>Windows User:</t>
        </r>
        <r>
          <rPr>
            <sz val="9"/>
            <color indexed="81"/>
            <rFont val="Tahoma"/>
            <family val="2"/>
          </rPr>
          <t xml:space="preserve">
09/05/21
By bkash
C=24980</t>
        </r>
      </text>
    </comment>
    <comment ref="AM147" authorId="0">
      <text>
        <r>
          <rPr>
            <b/>
            <sz val="9"/>
            <color indexed="81"/>
            <rFont val="Tahoma"/>
            <family val="2"/>
          </rPr>
          <t>Windows User:</t>
        </r>
        <r>
          <rPr>
            <sz val="9"/>
            <color indexed="81"/>
            <rFont val="Tahoma"/>
            <family val="2"/>
          </rPr>
          <t xml:space="preserve">
09/06/21
3557
</t>
        </r>
      </text>
    </comment>
    <comment ref="K148" authorId="0">
      <text>
        <r>
          <rPr>
            <b/>
            <sz val="9"/>
            <color indexed="81"/>
            <rFont val="Tahoma"/>
            <family val="2"/>
          </rPr>
          <t>Windows User:</t>
        </r>
        <r>
          <rPr>
            <sz val="9"/>
            <color indexed="81"/>
            <rFont val="Tahoma"/>
            <family val="2"/>
          </rPr>
          <t xml:space="preserve">
15/09/2020
7,500/-</t>
        </r>
      </text>
    </comment>
    <comment ref="M148" authorId="0">
      <text>
        <r>
          <rPr>
            <b/>
            <sz val="9"/>
            <color indexed="81"/>
            <rFont val="Tahoma"/>
            <family val="2"/>
          </rPr>
          <t>Windows User:</t>
        </r>
        <r>
          <rPr>
            <sz val="9"/>
            <color indexed="81"/>
            <rFont val="Tahoma"/>
            <family val="2"/>
          </rPr>
          <t xml:space="preserve">
15/09/2020
7,500/-</t>
        </r>
      </text>
    </comment>
    <comment ref="O148" authorId="0">
      <text>
        <r>
          <rPr>
            <b/>
            <sz val="9"/>
            <color indexed="81"/>
            <rFont val="Tahoma"/>
            <family val="2"/>
          </rPr>
          <t>Windows User:</t>
        </r>
        <r>
          <rPr>
            <sz val="9"/>
            <color indexed="81"/>
            <rFont val="Tahoma"/>
            <family val="2"/>
          </rPr>
          <t xml:space="preserve">
15/09/2020
7,500/-</t>
        </r>
      </text>
    </comment>
    <comment ref="Q148" authorId="0">
      <text>
        <r>
          <rPr>
            <b/>
            <sz val="9"/>
            <color indexed="81"/>
            <rFont val="Tahoma"/>
            <family val="2"/>
          </rPr>
          <t>Windows User:</t>
        </r>
        <r>
          <rPr>
            <sz val="9"/>
            <color indexed="81"/>
            <rFont val="Tahoma"/>
            <family val="2"/>
          </rPr>
          <t xml:space="preserve">
15/11/2020
3578
Oct/20
O/fee8,000/-
Paid to Nov/2020</t>
        </r>
      </text>
    </comment>
    <comment ref="W148" authorId="0">
      <text>
        <r>
          <rPr>
            <b/>
            <sz val="9"/>
            <color indexed="81"/>
            <rFont val="Tahoma"/>
            <family val="2"/>
          </rPr>
          <t>Windows User:</t>
        </r>
        <r>
          <rPr>
            <sz val="9"/>
            <color indexed="81"/>
            <rFont val="Tahoma"/>
            <family val="2"/>
          </rPr>
          <t xml:space="preserve">
15/11/2020
3578
Oct/20
O/fee8,000/-
Paid to Nov/2020</t>
        </r>
      </text>
    </comment>
    <comment ref="Y148" authorId="0">
      <text>
        <r>
          <rPr>
            <b/>
            <sz val="9"/>
            <color indexed="81"/>
            <rFont val="Tahoma"/>
            <family val="2"/>
          </rPr>
          <t>Windows User:</t>
        </r>
        <r>
          <rPr>
            <sz val="9"/>
            <color indexed="81"/>
            <rFont val="Tahoma"/>
            <family val="2"/>
          </rPr>
          <t xml:space="preserve">
15/11/2020
3578
Oct/20
O/fee8,000/-</t>
        </r>
      </text>
    </comment>
    <comment ref="AE148" authorId="0">
      <text>
        <r>
          <rPr>
            <b/>
            <sz val="9"/>
            <color indexed="81"/>
            <rFont val="Tahoma"/>
            <family val="2"/>
          </rPr>
          <t>Windows User:</t>
        </r>
        <r>
          <rPr>
            <sz val="9"/>
            <color indexed="81"/>
            <rFont val="Tahoma"/>
            <family val="2"/>
          </rPr>
          <t xml:space="preserve">
10/02/21
3579/81/81
Up to Janu/21</t>
        </r>
      </text>
    </comment>
    <comment ref="K149" authorId="0">
      <text>
        <r>
          <rPr>
            <b/>
            <sz val="9"/>
            <color indexed="81"/>
            <rFont val="Tahoma"/>
            <family val="2"/>
          </rPr>
          <t>Windows User:</t>
        </r>
        <r>
          <rPr>
            <sz val="9"/>
            <color indexed="81"/>
            <rFont val="Tahoma"/>
            <family val="2"/>
          </rPr>
          <t xml:space="preserve">
15/09/2020
7,500/-</t>
        </r>
      </text>
    </comment>
    <comment ref="M149" authorId="0">
      <text>
        <r>
          <rPr>
            <b/>
            <sz val="9"/>
            <color indexed="81"/>
            <rFont val="Tahoma"/>
            <family val="2"/>
          </rPr>
          <t>Windows User:</t>
        </r>
        <r>
          <rPr>
            <sz val="9"/>
            <color indexed="81"/>
            <rFont val="Tahoma"/>
            <family val="2"/>
          </rPr>
          <t xml:space="preserve">
15/09/2020
7,500/-</t>
        </r>
      </text>
    </comment>
    <comment ref="O149" authorId="0">
      <text>
        <r>
          <rPr>
            <b/>
            <sz val="9"/>
            <color indexed="81"/>
            <rFont val="Tahoma"/>
            <family val="2"/>
          </rPr>
          <t>Windows User:</t>
        </r>
        <r>
          <rPr>
            <sz val="9"/>
            <color indexed="81"/>
            <rFont val="Tahoma"/>
            <family val="2"/>
          </rPr>
          <t xml:space="preserve">
15/09/2020
7,500/-</t>
        </r>
      </text>
    </comment>
    <comment ref="Q149" authorId="0">
      <text>
        <r>
          <rPr>
            <b/>
            <sz val="9"/>
            <color indexed="81"/>
            <rFont val="Tahoma"/>
            <family val="2"/>
          </rPr>
          <t>Windows User:</t>
        </r>
        <r>
          <rPr>
            <sz val="9"/>
            <color indexed="81"/>
            <rFont val="Tahoma"/>
            <family val="2"/>
          </rPr>
          <t xml:space="preserve">
06/12/2020
3458
O/fee With
Oct/20
Paid in Dec/20</t>
        </r>
      </text>
    </comment>
    <comment ref="W149" authorId="0">
      <text>
        <r>
          <rPr>
            <b/>
            <sz val="9"/>
            <color indexed="81"/>
            <rFont val="Tahoma"/>
            <family val="2"/>
          </rPr>
          <t>Windows User:</t>
        </r>
        <r>
          <rPr>
            <sz val="9"/>
            <color indexed="81"/>
            <rFont val="Tahoma"/>
            <family val="2"/>
          </rPr>
          <t xml:space="preserve">
06/12/2020
3458
O/fee With
Oct/20
Paid in Dec/20</t>
        </r>
      </text>
    </comment>
    <comment ref="Y149" authorId="0">
      <text>
        <r>
          <rPr>
            <b/>
            <sz val="9"/>
            <color indexed="81"/>
            <rFont val="Tahoma"/>
            <family val="2"/>
          </rPr>
          <t>Windows User:</t>
        </r>
        <r>
          <rPr>
            <sz val="9"/>
            <color indexed="81"/>
            <rFont val="Tahoma"/>
            <family val="2"/>
          </rPr>
          <t xml:space="preserve">
19/01/2021
3459
Nov + Dec/20
Paid in Janu/21</t>
        </r>
      </text>
    </comment>
    <comment ref="AA149" authorId="0">
      <text>
        <r>
          <rPr>
            <b/>
            <sz val="9"/>
            <color indexed="81"/>
            <rFont val="Tahoma"/>
            <family val="2"/>
          </rPr>
          <t>Windows User:</t>
        </r>
        <r>
          <rPr>
            <sz val="9"/>
            <color indexed="81"/>
            <rFont val="Tahoma"/>
            <family val="2"/>
          </rPr>
          <t xml:space="preserve">
06/12/2020
3458
O/fee With
Oct/20
Paid in Dec/20
19/01/2021
3459
Nov + Dec/20
Paid in Janu/21</t>
        </r>
      </text>
    </comment>
    <comment ref="AC149" authorId="0">
      <text>
        <r>
          <rPr>
            <b/>
            <sz val="9"/>
            <color indexed="81"/>
            <rFont val="Tahoma"/>
            <family val="2"/>
          </rPr>
          <t>Windows User:</t>
        </r>
        <r>
          <rPr>
            <sz val="9"/>
            <color indexed="81"/>
            <rFont val="Tahoma"/>
            <family val="2"/>
          </rPr>
          <t xml:space="preserve">
19/01/2021
3459
Nov + Dec/20
Paid in Janu/21</t>
        </r>
      </text>
    </comment>
    <comment ref="AE149" authorId="0">
      <text>
        <r>
          <rPr>
            <b/>
            <sz val="9"/>
            <color indexed="81"/>
            <rFont val="Tahoma"/>
            <family val="2"/>
          </rPr>
          <t>Windows User:</t>
        </r>
        <r>
          <rPr>
            <sz val="9"/>
            <color indexed="81"/>
            <rFont val="Tahoma"/>
            <family val="2"/>
          </rPr>
          <t xml:space="preserve">
10/02/21
3460
Janu/21</t>
        </r>
      </text>
    </comment>
    <comment ref="AI149" authorId="0">
      <text>
        <r>
          <rPr>
            <b/>
            <sz val="9"/>
            <color indexed="81"/>
            <rFont val="Tahoma"/>
            <family val="2"/>
          </rPr>
          <t>Windows User:</t>
        </r>
        <r>
          <rPr>
            <sz val="9"/>
            <color indexed="81"/>
            <rFont val="Tahoma"/>
            <family val="2"/>
          </rPr>
          <t xml:space="preserve">
04/04/2021
3461
Feb + March/21</t>
        </r>
      </text>
    </comment>
    <comment ref="K150" authorId="0">
      <text>
        <r>
          <rPr>
            <b/>
            <sz val="9"/>
            <color indexed="81"/>
            <rFont val="Tahoma"/>
            <family val="2"/>
          </rPr>
          <t>Windows User:</t>
        </r>
        <r>
          <rPr>
            <sz val="9"/>
            <color indexed="81"/>
            <rFont val="Tahoma"/>
            <family val="2"/>
          </rPr>
          <t xml:space="preserve">
15/09/2020
7,500/-</t>
        </r>
      </text>
    </comment>
    <comment ref="M150" authorId="0">
      <text>
        <r>
          <rPr>
            <b/>
            <sz val="9"/>
            <color indexed="81"/>
            <rFont val="Tahoma"/>
            <family val="2"/>
          </rPr>
          <t>Windows User:</t>
        </r>
        <r>
          <rPr>
            <sz val="9"/>
            <color indexed="81"/>
            <rFont val="Tahoma"/>
            <family val="2"/>
          </rPr>
          <t xml:space="preserve">
15/09/2020
7,500/-</t>
        </r>
      </text>
    </comment>
    <comment ref="O150" authorId="0">
      <text>
        <r>
          <rPr>
            <b/>
            <sz val="9"/>
            <color indexed="81"/>
            <rFont val="Tahoma"/>
            <family val="2"/>
          </rPr>
          <t>Windows User:</t>
        </r>
        <r>
          <rPr>
            <sz val="9"/>
            <color indexed="81"/>
            <rFont val="Tahoma"/>
            <family val="2"/>
          </rPr>
          <t xml:space="preserve">
15/09/2020
7,500/-</t>
        </r>
      </text>
    </comment>
    <comment ref="Q150" authorId="0">
      <text>
        <r>
          <rPr>
            <b/>
            <sz val="9"/>
            <color indexed="81"/>
            <rFont val="Tahoma"/>
            <family val="2"/>
          </rPr>
          <t>Windows User:</t>
        </r>
        <r>
          <rPr>
            <sz val="9"/>
            <color indexed="81"/>
            <rFont val="Tahoma"/>
            <family val="2"/>
          </rPr>
          <t xml:space="preserve">
21/01/2021
3818
Oct to Janu/21
O/fee=8000
Paid in Janu/21</t>
        </r>
      </text>
    </comment>
    <comment ref="W150" authorId="0">
      <text>
        <r>
          <rPr>
            <b/>
            <sz val="9"/>
            <color indexed="81"/>
            <rFont val="Tahoma"/>
            <family val="2"/>
          </rPr>
          <t>Windows User:</t>
        </r>
        <r>
          <rPr>
            <sz val="9"/>
            <color indexed="81"/>
            <rFont val="Tahoma"/>
            <family val="2"/>
          </rPr>
          <t xml:space="preserve">
21/01/2021
3818
Oct to Janu/21
O/fee=8000
Paid in Janu/21</t>
        </r>
      </text>
    </comment>
    <comment ref="Y150" authorId="0">
      <text>
        <r>
          <rPr>
            <b/>
            <sz val="9"/>
            <color indexed="81"/>
            <rFont val="Tahoma"/>
            <family val="2"/>
          </rPr>
          <t>Windows User:</t>
        </r>
        <r>
          <rPr>
            <sz val="9"/>
            <color indexed="81"/>
            <rFont val="Tahoma"/>
            <family val="2"/>
          </rPr>
          <t xml:space="preserve">
21/01/2021
3818
Oct to Janu/21
O/fee=8000
Paid in Janu/21</t>
        </r>
      </text>
    </comment>
    <comment ref="AA150" authorId="0">
      <text>
        <r>
          <rPr>
            <b/>
            <sz val="9"/>
            <color indexed="81"/>
            <rFont val="Tahoma"/>
            <family val="2"/>
          </rPr>
          <t>Windows User:</t>
        </r>
        <r>
          <rPr>
            <sz val="9"/>
            <color indexed="81"/>
            <rFont val="Tahoma"/>
            <family val="2"/>
          </rPr>
          <t xml:space="preserve">
21/01/2021
3818
Oct to Janu/21
O/fee=8000
Paid in Janu/21</t>
        </r>
      </text>
    </comment>
    <comment ref="AC150" authorId="0">
      <text>
        <r>
          <rPr>
            <b/>
            <sz val="9"/>
            <color indexed="81"/>
            <rFont val="Tahoma"/>
            <family val="2"/>
          </rPr>
          <t>Windows User:</t>
        </r>
        <r>
          <rPr>
            <sz val="9"/>
            <color indexed="81"/>
            <rFont val="Tahoma"/>
            <family val="2"/>
          </rPr>
          <t xml:space="preserve">
21/01/2021
3818
Oct to Janu/21
O/fee=8000
Paid in Janu/21</t>
        </r>
      </text>
    </comment>
    <comment ref="AM150" authorId="0">
      <text>
        <r>
          <rPr>
            <b/>
            <sz val="9"/>
            <color indexed="81"/>
            <rFont val="Tahoma"/>
            <family val="2"/>
          </rPr>
          <t>Windows User:</t>
        </r>
        <r>
          <rPr>
            <sz val="9"/>
            <color indexed="81"/>
            <rFont val="Tahoma"/>
            <family val="2"/>
          </rPr>
          <t xml:space="preserve">
05/06/21
3819
Up to May/21</t>
        </r>
      </text>
    </comment>
    <comment ref="K151" authorId="0">
      <text>
        <r>
          <rPr>
            <b/>
            <sz val="9"/>
            <color indexed="81"/>
            <rFont val="Tahoma"/>
            <family val="2"/>
          </rPr>
          <t>Windows User:</t>
        </r>
        <r>
          <rPr>
            <sz val="9"/>
            <color indexed="81"/>
            <rFont val="Tahoma"/>
            <family val="2"/>
          </rPr>
          <t xml:space="preserve">
15/09/2020
7,500/-</t>
        </r>
      </text>
    </comment>
    <comment ref="M151" authorId="0">
      <text>
        <r>
          <rPr>
            <b/>
            <sz val="9"/>
            <color indexed="81"/>
            <rFont val="Tahoma"/>
            <family val="2"/>
          </rPr>
          <t>Windows User:</t>
        </r>
        <r>
          <rPr>
            <sz val="9"/>
            <color indexed="81"/>
            <rFont val="Tahoma"/>
            <family val="2"/>
          </rPr>
          <t xml:space="preserve">
15/09/2020
7,500/-</t>
        </r>
      </text>
    </comment>
    <comment ref="O151" authorId="0">
      <text>
        <r>
          <rPr>
            <b/>
            <sz val="9"/>
            <color indexed="81"/>
            <rFont val="Tahoma"/>
            <family val="2"/>
          </rPr>
          <t>Windows User:</t>
        </r>
        <r>
          <rPr>
            <sz val="9"/>
            <color indexed="81"/>
            <rFont val="Tahoma"/>
            <family val="2"/>
          </rPr>
          <t xml:space="preserve">
15/09/2020
7,500/-</t>
        </r>
      </text>
    </comment>
    <comment ref="Q151" authorId="0">
      <text>
        <r>
          <rPr>
            <b/>
            <sz val="9"/>
            <color indexed="81"/>
            <rFont val="Tahoma"/>
            <family val="2"/>
          </rPr>
          <t>Windows User:</t>
        </r>
        <r>
          <rPr>
            <sz val="9"/>
            <color indexed="81"/>
            <rFont val="Tahoma"/>
            <family val="2"/>
          </rPr>
          <t xml:space="preserve">
30/01/21
3506
O/fee=8000
Oct to Dec/20
Paid in Janu/21</t>
        </r>
      </text>
    </comment>
    <comment ref="W151" authorId="0">
      <text>
        <r>
          <rPr>
            <b/>
            <sz val="9"/>
            <color indexed="81"/>
            <rFont val="Tahoma"/>
            <family val="2"/>
          </rPr>
          <t>Windows User:</t>
        </r>
        <r>
          <rPr>
            <sz val="9"/>
            <color indexed="81"/>
            <rFont val="Tahoma"/>
            <family val="2"/>
          </rPr>
          <t xml:space="preserve">
30/01/21
3506
O/fee=8000
Oct to Dec/20
Paid in Janu/21</t>
        </r>
      </text>
    </comment>
    <comment ref="Y151" authorId="0">
      <text>
        <r>
          <rPr>
            <b/>
            <sz val="9"/>
            <color indexed="81"/>
            <rFont val="Tahoma"/>
            <family val="2"/>
          </rPr>
          <t>Windows User:</t>
        </r>
        <r>
          <rPr>
            <sz val="9"/>
            <color indexed="81"/>
            <rFont val="Tahoma"/>
            <family val="2"/>
          </rPr>
          <t xml:space="preserve">
30/01/21
3506
O/fee=8000
Oct to Dec/20
Paid in Janu/21</t>
        </r>
      </text>
    </comment>
    <comment ref="AA151" authorId="0">
      <text>
        <r>
          <rPr>
            <b/>
            <sz val="9"/>
            <color indexed="81"/>
            <rFont val="Tahoma"/>
            <family val="2"/>
          </rPr>
          <t>Windows User:</t>
        </r>
        <r>
          <rPr>
            <sz val="9"/>
            <color indexed="81"/>
            <rFont val="Tahoma"/>
            <family val="2"/>
          </rPr>
          <t xml:space="preserve">
30/01/21
3506
O/fee=8000
Oct to Dec/20
Paid in Janu/21</t>
        </r>
      </text>
    </comment>
    <comment ref="AC151" authorId="0">
      <text>
        <r>
          <rPr>
            <b/>
            <sz val="9"/>
            <color indexed="81"/>
            <rFont val="Tahoma"/>
            <family val="2"/>
          </rPr>
          <t>Windows User:</t>
        </r>
        <r>
          <rPr>
            <sz val="9"/>
            <color indexed="81"/>
            <rFont val="Tahoma"/>
            <family val="2"/>
          </rPr>
          <t xml:space="preserve">
30/01/21
3506
O/fee=8000
Oct to Dec/20
Paid in Janu/21</t>
        </r>
      </text>
    </comment>
    <comment ref="K152" authorId="0">
      <text>
        <r>
          <rPr>
            <b/>
            <sz val="9"/>
            <color indexed="81"/>
            <rFont val="Tahoma"/>
            <family val="2"/>
          </rPr>
          <t>Windows User:</t>
        </r>
        <r>
          <rPr>
            <sz val="9"/>
            <color indexed="81"/>
            <rFont val="Tahoma"/>
            <family val="2"/>
          </rPr>
          <t xml:space="preserve">
16/09/2020
1,500/-</t>
        </r>
      </text>
    </comment>
    <comment ref="M152" authorId="0">
      <text>
        <r>
          <rPr>
            <b/>
            <sz val="9"/>
            <color indexed="81"/>
            <rFont val="Tahoma"/>
            <family val="2"/>
          </rPr>
          <t>Windows User:</t>
        </r>
        <r>
          <rPr>
            <sz val="9"/>
            <color indexed="81"/>
            <rFont val="Tahoma"/>
            <family val="2"/>
          </rPr>
          <t xml:space="preserve">
08/10/20
4082
Paid to oct/20</t>
        </r>
      </text>
    </comment>
    <comment ref="O152" authorId="0">
      <text>
        <r>
          <rPr>
            <b/>
            <sz val="9"/>
            <color indexed="81"/>
            <rFont val="Tahoma"/>
            <family val="2"/>
          </rPr>
          <t>Windows User:</t>
        </r>
        <r>
          <rPr>
            <sz val="9"/>
            <color indexed="81"/>
            <rFont val="Tahoma"/>
            <family val="2"/>
          </rPr>
          <t xml:space="preserve">
08/10/20
4082
Paid to oct/20</t>
        </r>
      </text>
    </comment>
    <comment ref="Q152" authorId="0">
      <text>
        <r>
          <rPr>
            <b/>
            <sz val="9"/>
            <color indexed="81"/>
            <rFont val="Tahoma"/>
            <family val="2"/>
          </rPr>
          <t>Windows User:</t>
        </r>
        <r>
          <rPr>
            <sz val="9"/>
            <color indexed="81"/>
            <rFont val="Tahoma"/>
            <family val="2"/>
          </rPr>
          <t xml:space="preserve">
08/10/20
4082
Paid to oct/20</t>
        </r>
      </text>
    </comment>
    <comment ref="W152" authorId="0">
      <text>
        <r>
          <rPr>
            <b/>
            <sz val="9"/>
            <color indexed="81"/>
            <rFont val="Tahoma"/>
            <family val="2"/>
          </rPr>
          <t>Windows User:</t>
        </r>
        <r>
          <rPr>
            <sz val="9"/>
            <color indexed="81"/>
            <rFont val="Tahoma"/>
            <family val="2"/>
          </rPr>
          <t xml:space="preserve">
08/10/20
4082
S/c=5000
Dev=1000
O/fee=8000
Oct=4620</t>
        </r>
      </text>
    </comment>
    <comment ref="AA152" authorId="0">
      <text>
        <r>
          <rPr>
            <b/>
            <sz val="9"/>
            <color indexed="81"/>
            <rFont val="Tahoma"/>
            <family val="2"/>
          </rPr>
          <t>Windows User:</t>
        </r>
        <r>
          <rPr>
            <sz val="9"/>
            <color indexed="81"/>
            <rFont val="Tahoma"/>
            <family val="2"/>
          </rPr>
          <t xml:space="preserve">
26/01/21
Nov + Dec/21
Paid in Janu/21</t>
        </r>
      </text>
    </comment>
    <comment ref="AC152" authorId="0">
      <text>
        <r>
          <rPr>
            <b/>
            <sz val="9"/>
            <color indexed="81"/>
            <rFont val="Tahoma"/>
            <family val="2"/>
          </rPr>
          <t>Windows User:</t>
        </r>
        <r>
          <rPr>
            <sz val="9"/>
            <color indexed="81"/>
            <rFont val="Tahoma"/>
            <family val="2"/>
          </rPr>
          <t xml:space="preserve">
26/01/21
Nov + Dec/21
Paid in Janu/21</t>
        </r>
      </text>
    </comment>
    <comment ref="G153" authorId="0">
      <text>
        <r>
          <rPr>
            <b/>
            <sz val="9"/>
            <color indexed="81"/>
            <rFont val="Tahoma"/>
            <family val="2"/>
          </rPr>
          <t>Windows User:</t>
        </r>
        <r>
          <rPr>
            <sz val="9"/>
            <color indexed="81"/>
            <rFont val="Tahoma"/>
            <family val="2"/>
          </rPr>
          <t xml:space="preserve">
T.c Order By
 board  28/03/21
College=03/04/21</t>
        </r>
      </text>
    </comment>
    <comment ref="K153" authorId="0">
      <text>
        <r>
          <rPr>
            <b/>
            <sz val="9"/>
            <color indexed="81"/>
            <rFont val="Tahoma"/>
            <family val="2"/>
          </rPr>
          <t>Windows User:</t>
        </r>
        <r>
          <rPr>
            <sz val="9"/>
            <color indexed="81"/>
            <rFont val="Tahoma"/>
            <family val="2"/>
          </rPr>
          <t xml:space="preserve">
16/09/2020
7,500/-</t>
        </r>
      </text>
    </comment>
    <comment ref="M153" authorId="0">
      <text>
        <r>
          <rPr>
            <b/>
            <sz val="9"/>
            <color indexed="81"/>
            <rFont val="Tahoma"/>
            <family val="2"/>
          </rPr>
          <t>Windows User:</t>
        </r>
        <r>
          <rPr>
            <sz val="9"/>
            <color indexed="81"/>
            <rFont val="Tahoma"/>
            <family val="2"/>
          </rPr>
          <t xml:space="preserve">
16/09/2020
7,500/-</t>
        </r>
      </text>
    </comment>
    <comment ref="O153" authorId="0">
      <text>
        <r>
          <rPr>
            <b/>
            <sz val="9"/>
            <color indexed="81"/>
            <rFont val="Tahoma"/>
            <family val="2"/>
          </rPr>
          <t>Windows User:</t>
        </r>
        <r>
          <rPr>
            <sz val="9"/>
            <color indexed="81"/>
            <rFont val="Tahoma"/>
            <family val="2"/>
          </rPr>
          <t xml:space="preserve">
16/09/2020
7,500/-</t>
        </r>
      </text>
    </comment>
    <comment ref="Q153" authorId="0">
      <text>
        <r>
          <rPr>
            <b/>
            <sz val="9"/>
            <color indexed="81"/>
            <rFont val="Tahoma"/>
            <family val="2"/>
          </rPr>
          <t>Windows User:</t>
        </r>
        <r>
          <rPr>
            <sz val="9"/>
            <color indexed="81"/>
            <rFont val="Tahoma"/>
            <family val="2"/>
          </rPr>
          <t xml:space="preserve">
04/01/2021
4813
Janu/21
O/fee=2000 Due=6000
Paid in Janu/21
03/02/21
4014
O/fee=6000
Feb/21
Paid in Feb/21</t>
        </r>
      </text>
    </comment>
    <comment ref="W153" authorId="0">
      <text>
        <r>
          <rPr>
            <b/>
            <sz val="9"/>
            <color indexed="81"/>
            <rFont val="Tahoma"/>
            <family val="2"/>
          </rPr>
          <t>Windows User:</t>
        </r>
        <r>
          <rPr>
            <sz val="9"/>
            <color indexed="81"/>
            <rFont val="Tahoma"/>
            <family val="2"/>
          </rPr>
          <t xml:space="preserve">
03/10/20
4010
</t>
        </r>
      </text>
    </comment>
    <comment ref="Y153" authorId="0">
      <text>
        <r>
          <rPr>
            <b/>
            <sz val="9"/>
            <color indexed="81"/>
            <rFont val="Tahoma"/>
            <family val="2"/>
          </rPr>
          <t>Windows User:</t>
        </r>
        <r>
          <rPr>
            <sz val="9"/>
            <color indexed="81"/>
            <rFont val="Tahoma"/>
            <family val="2"/>
          </rPr>
          <t xml:space="preserve">
09/11/2020
4011
</t>
        </r>
      </text>
    </comment>
    <comment ref="AA153" authorId="0">
      <text>
        <r>
          <rPr>
            <b/>
            <sz val="9"/>
            <color indexed="81"/>
            <rFont val="Tahoma"/>
            <family val="2"/>
          </rPr>
          <t>Windows User:</t>
        </r>
        <r>
          <rPr>
            <sz val="9"/>
            <color indexed="81"/>
            <rFont val="Tahoma"/>
            <family val="2"/>
          </rPr>
          <t xml:space="preserve">
06/12/020
4012
O/fee Due</t>
        </r>
      </text>
    </comment>
    <comment ref="AC153" authorId="0">
      <text>
        <r>
          <rPr>
            <b/>
            <sz val="9"/>
            <color indexed="81"/>
            <rFont val="Tahoma"/>
            <family val="2"/>
          </rPr>
          <t>Windows User:</t>
        </r>
        <r>
          <rPr>
            <sz val="9"/>
            <color indexed="81"/>
            <rFont val="Tahoma"/>
            <family val="2"/>
          </rPr>
          <t xml:space="preserve">
04/01/2021
4813
Janu/21
O/fee=2000 Due=6000
Paid in Janu/21</t>
        </r>
      </text>
    </comment>
    <comment ref="AE153" authorId="0">
      <text>
        <r>
          <rPr>
            <b/>
            <sz val="9"/>
            <color indexed="81"/>
            <rFont val="Tahoma"/>
            <family val="2"/>
          </rPr>
          <t>Windows User:</t>
        </r>
        <r>
          <rPr>
            <sz val="9"/>
            <color indexed="81"/>
            <rFont val="Tahoma"/>
            <family val="2"/>
          </rPr>
          <t xml:space="preserve">
03/02/21
4014
O/fee=6000
Feb/21
Paid in Feb/21</t>
        </r>
      </text>
    </comment>
    <comment ref="AG153" authorId="0">
      <text>
        <r>
          <rPr>
            <b/>
            <sz val="9"/>
            <color indexed="81"/>
            <rFont val="Tahoma"/>
            <family val="2"/>
          </rPr>
          <t>Windows User:</t>
        </r>
        <r>
          <rPr>
            <sz val="9"/>
            <color indexed="81"/>
            <rFont val="Tahoma"/>
            <family val="2"/>
          </rPr>
          <t xml:space="preserve">
04/03/21
4015</t>
        </r>
      </text>
    </comment>
    <comment ref="G154" authorId="0">
      <text>
        <r>
          <rPr>
            <b/>
            <sz val="9"/>
            <color indexed="81"/>
            <rFont val="Tahoma"/>
            <family val="2"/>
          </rPr>
          <t>Windows User:</t>
        </r>
        <r>
          <rPr>
            <sz val="9"/>
            <color indexed="81"/>
            <rFont val="Tahoma"/>
            <family val="2"/>
          </rPr>
          <t xml:space="preserve">
Less-3,300/-</t>
        </r>
      </text>
    </comment>
    <comment ref="K154" authorId="0">
      <text>
        <r>
          <rPr>
            <b/>
            <sz val="9"/>
            <color indexed="81"/>
            <rFont val="Tahoma"/>
            <family val="2"/>
          </rPr>
          <t>Windows User:</t>
        </r>
        <r>
          <rPr>
            <sz val="9"/>
            <color indexed="81"/>
            <rFont val="Tahoma"/>
            <family val="2"/>
          </rPr>
          <t xml:space="preserve">
17/09/2020
7,500/-</t>
        </r>
      </text>
    </comment>
    <comment ref="M154" authorId="0">
      <text>
        <r>
          <rPr>
            <b/>
            <sz val="9"/>
            <color indexed="81"/>
            <rFont val="Tahoma"/>
            <family val="2"/>
          </rPr>
          <t>Windows User:</t>
        </r>
        <r>
          <rPr>
            <sz val="9"/>
            <color indexed="81"/>
            <rFont val="Tahoma"/>
            <family val="2"/>
          </rPr>
          <t xml:space="preserve">
17/09/2020
7,500/-</t>
        </r>
      </text>
    </comment>
    <comment ref="O154" authorId="0">
      <text>
        <r>
          <rPr>
            <b/>
            <sz val="9"/>
            <color indexed="81"/>
            <rFont val="Tahoma"/>
            <family val="2"/>
          </rPr>
          <t>Windows User:</t>
        </r>
        <r>
          <rPr>
            <sz val="9"/>
            <color indexed="81"/>
            <rFont val="Tahoma"/>
            <family val="2"/>
          </rPr>
          <t xml:space="preserve">
17/09/2020
7,500/-</t>
        </r>
      </text>
    </comment>
    <comment ref="Q154" authorId="0">
      <text>
        <r>
          <rPr>
            <b/>
            <sz val="9"/>
            <color indexed="81"/>
            <rFont val="Tahoma"/>
            <family val="2"/>
          </rPr>
          <t>Windows User:</t>
        </r>
        <r>
          <rPr>
            <sz val="9"/>
            <color indexed="81"/>
            <rFont val="Tahoma"/>
            <family val="2"/>
          </rPr>
          <t xml:space="preserve">
03/01/21
6872
O/fee=8000
Oct to Janu/21
Paid in Jnau/21</t>
        </r>
      </text>
    </comment>
    <comment ref="W154" authorId="0">
      <text>
        <r>
          <rPr>
            <b/>
            <sz val="9"/>
            <color indexed="81"/>
            <rFont val="Tahoma"/>
            <family val="2"/>
          </rPr>
          <t>Windows User:</t>
        </r>
        <r>
          <rPr>
            <sz val="9"/>
            <color indexed="81"/>
            <rFont val="Tahoma"/>
            <family val="2"/>
          </rPr>
          <t xml:space="preserve">
03/01/21
6872
O/fee=8000
Oct to Janu/21
Paid in Jnau/21</t>
        </r>
      </text>
    </comment>
    <comment ref="Y154" authorId="0">
      <text>
        <r>
          <rPr>
            <b/>
            <sz val="9"/>
            <color indexed="81"/>
            <rFont val="Tahoma"/>
            <family val="2"/>
          </rPr>
          <t>Windows User:</t>
        </r>
        <r>
          <rPr>
            <sz val="9"/>
            <color indexed="81"/>
            <rFont val="Tahoma"/>
            <family val="2"/>
          </rPr>
          <t xml:space="preserve">
03/01/21
6872
O/fee=8000
Oct to Janu/21
Paid in Jnau/21</t>
        </r>
      </text>
    </comment>
    <comment ref="AA154" authorId="0">
      <text>
        <r>
          <rPr>
            <b/>
            <sz val="9"/>
            <color indexed="81"/>
            <rFont val="Tahoma"/>
            <family val="2"/>
          </rPr>
          <t>Windows User:</t>
        </r>
        <r>
          <rPr>
            <sz val="9"/>
            <color indexed="81"/>
            <rFont val="Tahoma"/>
            <family val="2"/>
          </rPr>
          <t xml:space="preserve">
03/01/21
6872
O/fee=8000
Oct to Janu/21
Paid in Jnau/21</t>
        </r>
      </text>
    </comment>
    <comment ref="AC154" authorId="0">
      <text>
        <r>
          <rPr>
            <b/>
            <sz val="9"/>
            <color indexed="81"/>
            <rFont val="Tahoma"/>
            <family val="2"/>
          </rPr>
          <t>Windows User:</t>
        </r>
        <r>
          <rPr>
            <sz val="9"/>
            <color indexed="81"/>
            <rFont val="Tahoma"/>
            <family val="2"/>
          </rPr>
          <t xml:space="preserve">
03/01/21
6872
O/fee=8000
Oct to Janu/21
Paid in Jnau/21</t>
        </r>
      </text>
    </comment>
    <comment ref="AM154" authorId="0">
      <text>
        <r>
          <rPr>
            <b/>
            <sz val="9"/>
            <color indexed="81"/>
            <rFont val="Tahoma"/>
            <family val="2"/>
          </rPr>
          <t>Windows User:</t>
        </r>
        <r>
          <rPr>
            <sz val="9"/>
            <color indexed="81"/>
            <rFont val="Tahoma"/>
            <family val="2"/>
          </rPr>
          <t xml:space="preserve">
06/06/21
6873
Up to June/21</t>
        </r>
      </text>
    </comment>
    <comment ref="K155" authorId="0">
      <text>
        <r>
          <rPr>
            <b/>
            <sz val="9"/>
            <color indexed="81"/>
            <rFont val="Tahoma"/>
            <family val="2"/>
          </rPr>
          <t>Windows User:</t>
        </r>
        <r>
          <rPr>
            <sz val="9"/>
            <color indexed="81"/>
            <rFont val="Tahoma"/>
            <family val="2"/>
          </rPr>
          <t xml:space="preserve">
17/09/2020
1,500/-</t>
        </r>
      </text>
    </comment>
    <comment ref="M155" authorId="0">
      <text>
        <r>
          <rPr>
            <b/>
            <sz val="9"/>
            <color indexed="81"/>
            <rFont val="Tahoma"/>
            <family val="2"/>
          </rPr>
          <t>Windows User:</t>
        </r>
        <r>
          <rPr>
            <sz val="9"/>
            <color indexed="81"/>
            <rFont val="Tahoma"/>
            <family val="2"/>
          </rPr>
          <t xml:space="preserve">
27/01/2021
8553
Ded fee=1000
S/c=5000
O/fee=4000
Paid in Janu/21</t>
        </r>
      </text>
    </comment>
    <comment ref="O155" authorId="0">
      <text>
        <r>
          <rPr>
            <b/>
            <sz val="9"/>
            <color indexed="81"/>
            <rFont val="Tahoma"/>
            <family val="2"/>
          </rPr>
          <t>Windows User:</t>
        </r>
        <r>
          <rPr>
            <sz val="9"/>
            <color indexed="81"/>
            <rFont val="Tahoma"/>
            <family val="2"/>
          </rPr>
          <t xml:space="preserve">
27/01/2021
8553
Dev fee=1000
S/c=5000
O/fee=4000
Paid in Janu/21</t>
        </r>
      </text>
    </comment>
    <comment ref="Q155" authorId="0">
      <text>
        <r>
          <rPr>
            <b/>
            <sz val="9"/>
            <color indexed="81"/>
            <rFont val="Tahoma"/>
            <family val="2"/>
          </rPr>
          <t>Windows User:</t>
        </r>
        <r>
          <rPr>
            <sz val="9"/>
            <color indexed="81"/>
            <rFont val="Tahoma"/>
            <family val="2"/>
          </rPr>
          <t xml:space="preserve">
27/01/2021
8553
Dev fee=1000
S/c=5000
O/fee=4000
Paid in Janu/21</t>
        </r>
      </text>
    </comment>
    <comment ref="AC155" authorId="0">
      <text>
        <r>
          <rPr>
            <b/>
            <sz val="9"/>
            <color indexed="81"/>
            <rFont val="Tahoma"/>
            <family val="2"/>
          </rPr>
          <t>Windows User:</t>
        </r>
        <r>
          <rPr>
            <sz val="9"/>
            <color indexed="81"/>
            <rFont val="Tahoma"/>
            <family val="2"/>
          </rPr>
          <t xml:space="preserve">
27/01/2021
8553
Ded fee=1000
S/c=5000
O/fee=4000
Paid in Janu/21</t>
        </r>
      </text>
    </comment>
    <comment ref="K156" authorId="0">
      <text>
        <r>
          <rPr>
            <b/>
            <sz val="9"/>
            <color indexed="81"/>
            <rFont val="Tahoma"/>
            <family val="2"/>
          </rPr>
          <t>Windows User:</t>
        </r>
        <r>
          <rPr>
            <sz val="9"/>
            <color indexed="81"/>
            <rFont val="Tahoma"/>
            <family val="2"/>
          </rPr>
          <t xml:space="preserve">
17/09/2020
7,500/-</t>
        </r>
      </text>
    </comment>
    <comment ref="M156" authorId="0">
      <text>
        <r>
          <rPr>
            <b/>
            <sz val="9"/>
            <color indexed="81"/>
            <rFont val="Tahoma"/>
            <family val="2"/>
          </rPr>
          <t>Windows User:</t>
        </r>
        <r>
          <rPr>
            <sz val="9"/>
            <color indexed="81"/>
            <rFont val="Tahoma"/>
            <family val="2"/>
          </rPr>
          <t xml:space="preserve">
17/09/2020
7,500/-</t>
        </r>
      </text>
    </comment>
    <comment ref="O156" authorId="0">
      <text>
        <r>
          <rPr>
            <b/>
            <sz val="9"/>
            <color indexed="81"/>
            <rFont val="Tahoma"/>
            <family val="2"/>
          </rPr>
          <t>Windows User:</t>
        </r>
        <r>
          <rPr>
            <sz val="9"/>
            <color indexed="81"/>
            <rFont val="Tahoma"/>
            <family val="2"/>
          </rPr>
          <t xml:space="preserve">
17/09/2020
7,500/-</t>
        </r>
      </text>
    </comment>
    <comment ref="AC156" authorId="0">
      <text>
        <r>
          <rPr>
            <b/>
            <sz val="9"/>
            <color indexed="81"/>
            <rFont val="Tahoma"/>
            <family val="2"/>
          </rPr>
          <t>Windows User:</t>
        </r>
        <r>
          <rPr>
            <sz val="9"/>
            <color indexed="81"/>
            <rFont val="Tahoma"/>
            <family val="2"/>
          </rPr>
          <t xml:space="preserve">
26/01/21
56550
Oct/20 to Janu/21
O/fee=6520 Due=1480/-</t>
        </r>
      </text>
    </comment>
    <comment ref="AM156" authorId="0">
      <text>
        <r>
          <rPr>
            <b/>
            <sz val="9"/>
            <color indexed="81"/>
            <rFont val="Tahoma"/>
            <family val="2"/>
          </rPr>
          <t>Windows User:</t>
        </r>
        <r>
          <rPr>
            <sz val="9"/>
            <color indexed="81"/>
            <rFont val="Tahoma"/>
            <family val="2"/>
          </rPr>
          <t xml:space="preserve">
01/06/21
3938
Feb/21 to April/21
O/fee=1480
T=15340/-</t>
        </r>
      </text>
    </comment>
    <comment ref="G157" authorId="0">
      <text>
        <r>
          <rPr>
            <b/>
            <sz val="9"/>
            <color indexed="81"/>
            <rFont val="Tahoma"/>
            <family val="2"/>
          </rPr>
          <t>Windows User:</t>
        </r>
        <r>
          <rPr>
            <sz val="9"/>
            <color indexed="81"/>
            <rFont val="Tahoma"/>
            <family val="2"/>
          </rPr>
          <t xml:space="preserve">
T.c Order By
 board  31/03/21
College=06/04/21</t>
        </r>
      </text>
    </comment>
    <comment ref="K157" authorId="0">
      <text>
        <r>
          <rPr>
            <b/>
            <sz val="9"/>
            <color indexed="81"/>
            <rFont val="Tahoma"/>
            <family val="2"/>
          </rPr>
          <t>Windows User:</t>
        </r>
        <r>
          <rPr>
            <sz val="9"/>
            <color indexed="81"/>
            <rFont val="Tahoma"/>
            <family val="2"/>
          </rPr>
          <t xml:space="preserve">
19/09/2020
7,500/-</t>
        </r>
      </text>
    </comment>
    <comment ref="M157" authorId="0">
      <text>
        <r>
          <rPr>
            <b/>
            <sz val="9"/>
            <color indexed="81"/>
            <rFont val="Tahoma"/>
            <family val="2"/>
          </rPr>
          <t>Windows User:</t>
        </r>
        <r>
          <rPr>
            <sz val="9"/>
            <color indexed="81"/>
            <rFont val="Tahoma"/>
            <family val="2"/>
          </rPr>
          <t xml:space="preserve">
19/09/2020
7,500/-</t>
        </r>
      </text>
    </comment>
    <comment ref="O157" authorId="0">
      <text>
        <r>
          <rPr>
            <b/>
            <sz val="9"/>
            <color indexed="81"/>
            <rFont val="Tahoma"/>
            <family val="2"/>
          </rPr>
          <t>Windows User:</t>
        </r>
        <r>
          <rPr>
            <sz val="9"/>
            <color indexed="81"/>
            <rFont val="Tahoma"/>
            <family val="2"/>
          </rPr>
          <t xml:space="preserve">
19/09/2020
7,500/-</t>
        </r>
      </text>
    </comment>
    <comment ref="Q157" authorId="0">
      <text>
        <r>
          <rPr>
            <b/>
            <sz val="9"/>
            <color indexed="81"/>
            <rFont val="Tahoma"/>
            <family val="2"/>
          </rPr>
          <t>Windows User:</t>
        </r>
        <r>
          <rPr>
            <sz val="9"/>
            <color indexed="81"/>
            <rFont val="Tahoma"/>
            <family val="2"/>
          </rPr>
          <t xml:space="preserve">
08/11/2020
4154
Oct + Nov/2020
O/fee
Paid to Nov/2020</t>
        </r>
      </text>
    </comment>
    <comment ref="W157" authorId="0">
      <text>
        <r>
          <rPr>
            <b/>
            <sz val="9"/>
            <color indexed="81"/>
            <rFont val="Tahoma"/>
            <family val="2"/>
          </rPr>
          <t>Windows User:</t>
        </r>
        <r>
          <rPr>
            <sz val="9"/>
            <color indexed="81"/>
            <rFont val="Tahoma"/>
            <family val="2"/>
          </rPr>
          <t xml:space="preserve">
08/11/2020
4154
Oct + Nov/2020
O/fee
Paid to Nov/2020</t>
        </r>
      </text>
    </comment>
    <comment ref="Y157" authorId="0">
      <text>
        <r>
          <rPr>
            <b/>
            <sz val="9"/>
            <color indexed="81"/>
            <rFont val="Tahoma"/>
            <family val="2"/>
          </rPr>
          <t>Windows User:</t>
        </r>
        <r>
          <rPr>
            <sz val="9"/>
            <color indexed="81"/>
            <rFont val="Tahoma"/>
            <family val="2"/>
          </rPr>
          <t xml:space="preserve">
08/11/2020
4154
Oct + Nov/2020
O/fee</t>
        </r>
      </text>
    </comment>
    <comment ref="AA157" authorId="0">
      <text>
        <r>
          <rPr>
            <b/>
            <sz val="9"/>
            <color indexed="81"/>
            <rFont val="Tahoma"/>
            <family val="2"/>
          </rPr>
          <t>Windows User:</t>
        </r>
        <r>
          <rPr>
            <sz val="9"/>
            <color indexed="81"/>
            <rFont val="Tahoma"/>
            <family val="2"/>
          </rPr>
          <t xml:space="preserve">
08/12/2020
4155</t>
        </r>
      </text>
    </comment>
    <comment ref="AC157" authorId="0">
      <text>
        <r>
          <rPr>
            <b/>
            <sz val="9"/>
            <color indexed="81"/>
            <rFont val="Tahoma"/>
            <family val="2"/>
          </rPr>
          <t>Windows User:</t>
        </r>
        <r>
          <rPr>
            <sz val="9"/>
            <color indexed="81"/>
            <rFont val="Tahoma"/>
            <family val="2"/>
          </rPr>
          <t xml:space="preserve">
06/01/2021
4156</t>
        </r>
      </text>
    </comment>
    <comment ref="AE157" authorId="0">
      <text>
        <r>
          <rPr>
            <b/>
            <sz val="9"/>
            <color indexed="81"/>
            <rFont val="Tahoma"/>
            <family val="2"/>
          </rPr>
          <t>Windows User:</t>
        </r>
        <r>
          <rPr>
            <sz val="9"/>
            <color indexed="81"/>
            <rFont val="Tahoma"/>
            <family val="2"/>
          </rPr>
          <t xml:space="preserve">
16/02/21
4157
</t>
        </r>
      </text>
    </comment>
    <comment ref="AG157" authorId="0">
      <text>
        <r>
          <rPr>
            <b/>
            <sz val="9"/>
            <color indexed="81"/>
            <rFont val="Tahoma"/>
            <family val="2"/>
          </rPr>
          <t>Windows User:</t>
        </r>
        <r>
          <rPr>
            <sz val="9"/>
            <color indexed="81"/>
            <rFont val="Tahoma"/>
            <family val="2"/>
          </rPr>
          <t xml:space="preserve">
16/03/21
4158
</t>
        </r>
      </text>
    </comment>
    <comment ref="K158" authorId="0">
      <text>
        <r>
          <rPr>
            <b/>
            <sz val="9"/>
            <color indexed="81"/>
            <rFont val="Tahoma"/>
            <family val="2"/>
          </rPr>
          <t>Windows User:</t>
        </r>
        <r>
          <rPr>
            <sz val="9"/>
            <color indexed="81"/>
            <rFont val="Tahoma"/>
            <family val="2"/>
          </rPr>
          <t xml:space="preserve">
20/09/2020
3481
7,500/-</t>
        </r>
      </text>
    </comment>
    <comment ref="M158" authorId="0">
      <text>
        <r>
          <rPr>
            <b/>
            <sz val="9"/>
            <color indexed="81"/>
            <rFont val="Tahoma"/>
            <family val="2"/>
          </rPr>
          <t>Windows User:</t>
        </r>
        <r>
          <rPr>
            <sz val="9"/>
            <color indexed="81"/>
            <rFont val="Tahoma"/>
            <family val="2"/>
          </rPr>
          <t xml:space="preserve">
20/09/2020
3481
7,500/-</t>
        </r>
      </text>
    </comment>
    <comment ref="O158" authorId="0">
      <text>
        <r>
          <rPr>
            <b/>
            <sz val="9"/>
            <color indexed="81"/>
            <rFont val="Tahoma"/>
            <family val="2"/>
          </rPr>
          <t>Windows User:</t>
        </r>
        <r>
          <rPr>
            <sz val="9"/>
            <color indexed="81"/>
            <rFont val="Tahoma"/>
            <family val="2"/>
          </rPr>
          <t xml:space="preserve">
20/09/2020
3481
7,500/-</t>
        </r>
      </text>
    </comment>
    <comment ref="Q158" authorId="0">
      <text>
        <r>
          <rPr>
            <b/>
            <sz val="9"/>
            <color indexed="81"/>
            <rFont val="Tahoma"/>
            <family val="2"/>
          </rPr>
          <t>Windows User:</t>
        </r>
        <r>
          <rPr>
            <sz val="9"/>
            <color indexed="81"/>
            <rFont val="Tahoma"/>
            <family val="2"/>
          </rPr>
          <t xml:space="preserve">
26/01/21
6513
O/fee=8000
Oct to Janu/21
Paid in Janu/21</t>
        </r>
      </text>
    </comment>
    <comment ref="W158" authorId="0">
      <text>
        <r>
          <rPr>
            <b/>
            <sz val="9"/>
            <color indexed="81"/>
            <rFont val="Tahoma"/>
            <family val="2"/>
          </rPr>
          <t>Windows User:</t>
        </r>
        <r>
          <rPr>
            <sz val="9"/>
            <color indexed="81"/>
            <rFont val="Tahoma"/>
            <family val="2"/>
          </rPr>
          <t xml:space="preserve">
26/01/21
6513
O/fee=8000
Oct to Janu/21
Paid in Janu/21</t>
        </r>
      </text>
    </comment>
    <comment ref="Y158" authorId="0">
      <text>
        <r>
          <rPr>
            <b/>
            <sz val="9"/>
            <color indexed="81"/>
            <rFont val="Tahoma"/>
            <family val="2"/>
          </rPr>
          <t>Windows User:</t>
        </r>
        <r>
          <rPr>
            <sz val="9"/>
            <color indexed="81"/>
            <rFont val="Tahoma"/>
            <family val="2"/>
          </rPr>
          <t xml:space="preserve">
26/01/21
6513
O/fee=8000
Oct to Janu/21
Paid in Janu/21</t>
        </r>
      </text>
    </comment>
    <comment ref="AA158" authorId="0">
      <text>
        <r>
          <rPr>
            <b/>
            <sz val="9"/>
            <color indexed="81"/>
            <rFont val="Tahoma"/>
            <family val="2"/>
          </rPr>
          <t>Windows User:</t>
        </r>
        <r>
          <rPr>
            <sz val="9"/>
            <color indexed="81"/>
            <rFont val="Tahoma"/>
            <family val="2"/>
          </rPr>
          <t xml:space="preserve">
26/01/21
6513
O/fee=8000
Oct to Janu/21
Paid in Janu/21</t>
        </r>
      </text>
    </comment>
    <comment ref="AC158" authorId="0">
      <text>
        <r>
          <rPr>
            <b/>
            <sz val="9"/>
            <color indexed="81"/>
            <rFont val="Tahoma"/>
            <family val="2"/>
          </rPr>
          <t>Windows User:</t>
        </r>
        <r>
          <rPr>
            <sz val="9"/>
            <color indexed="81"/>
            <rFont val="Tahoma"/>
            <family val="2"/>
          </rPr>
          <t xml:space="preserve">
26/01/21
6513
O/fee=8000
Oct to Janu/21
Paid in Janu/21</t>
        </r>
      </text>
    </comment>
    <comment ref="G159" authorId="0">
      <text>
        <r>
          <rPr>
            <b/>
            <sz val="9"/>
            <color indexed="81"/>
            <rFont val="Tahoma"/>
            <family val="2"/>
          </rPr>
          <t>Windows User:</t>
        </r>
        <r>
          <rPr>
            <sz val="9"/>
            <color indexed="81"/>
            <rFont val="Tahoma"/>
            <family val="2"/>
          </rPr>
          <t xml:space="preserve">
Less=2,000/-</t>
        </r>
      </text>
    </comment>
    <comment ref="K159" authorId="0">
      <text>
        <r>
          <rPr>
            <b/>
            <sz val="9"/>
            <color indexed="81"/>
            <rFont val="Tahoma"/>
            <family val="2"/>
          </rPr>
          <t>Windows User:</t>
        </r>
        <r>
          <rPr>
            <sz val="9"/>
            <color indexed="81"/>
            <rFont val="Tahoma"/>
            <family val="2"/>
          </rPr>
          <t xml:space="preserve">
26/08/2020
9,000/-</t>
        </r>
      </text>
    </comment>
    <comment ref="M159" authorId="0">
      <text>
        <r>
          <rPr>
            <b/>
            <sz val="9"/>
            <color indexed="81"/>
            <rFont val="Tahoma"/>
            <family val="2"/>
          </rPr>
          <t>Windows User:</t>
        </r>
        <r>
          <rPr>
            <sz val="9"/>
            <color indexed="81"/>
            <rFont val="Tahoma"/>
            <family val="2"/>
          </rPr>
          <t xml:space="preserve">
26/08/2020
9,000/-</t>
        </r>
      </text>
    </comment>
    <comment ref="O159" authorId="0">
      <text>
        <r>
          <rPr>
            <b/>
            <sz val="9"/>
            <color indexed="81"/>
            <rFont val="Tahoma"/>
            <family val="2"/>
          </rPr>
          <t>Windows User:</t>
        </r>
        <r>
          <rPr>
            <sz val="9"/>
            <color indexed="81"/>
            <rFont val="Tahoma"/>
            <family val="2"/>
          </rPr>
          <t xml:space="preserve">
26/08/2020
9,000/-</t>
        </r>
      </text>
    </comment>
    <comment ref="Q159" authorId="0">
      <text>
        <r>
          <rPr>
            <b/>
            <sz val="9"/>
            <color indexed="81"/>
            <rFont val="Tahoma"/>
            <family val="2"/>
          </rPr>
          <t>Windows User:</t>
        </r>
        <r>
          <rPr>
            <sz val="9"/>
            <color indexed="81"/>
            <rFont val="Tahoma"/>
            <family val="2"/>
          </rPr>
          <t xml:space="preserve">
26/08/2020
9,000/-
28/01/21
1682
O/fee=6500
Oct to Janu/21
Paid in Janu/21</t>
        </r>
      </text>
    </comment>
    <comment ref="W159" authorId="0">
      <text>
        <r>
          <rPr>
            <b/>
            <sz val="9"/>
            <color indexed="81"/>
            <rFont val="Tahoma"/>
            <family val="2"/>
          </rPr>
          <t>Windows User:</t>
        </r>
        <r>
          <rPr>
            <sz val="9"/>
            <color indexed="81"/>
            <rFont val="Tahoma"/>
            <family val="2"/>
          </rPr>
          <t xml:space="preserve">
28/01/21
1682
O/fee=6500
Oct to Janu/21
Paid in Janu/21</t>
        </r>
      </text>
    </comment>
    <comment ref="Y159" authorId="0">
      <text>
        <r>
          <rPr>
            <b/>
            <sz val="9"/>
            <color indexed="81"/>
            <rFont val="Tahoma"/>
            <family val="2"/>
          </rPr>
          <t>Windows User:</t>
        </r>
        <r>
          <rPr>
            <sz val="9"/>
            <color indexed="81"/>
            <rFont val="Tahoma"/>
            <family val="2"/>
          </rPr>
          <t xml:space="preserve">
28/01/21
1682
O/fee=6500
Oct to Janu/21
Paid in Janu/21</t>
        </r>
      </text>
    </comment>
    <comment ref="AA159" authorId="0">
      <text>
        <r>
          <rPr>
            <b/>
            <sz val="9"/>
            <color indexed="81"/>
            <rFont val="Tahoma"/>
            <family val="2"/>
          </rPr>
          <t>Windows User:</t>
        </r>
        <r>
          <rPr>
            <sz val="9"/>
            <color indexed="81"/>
            <rFont val="Tahoma"/>
            <family val="2"/>
          </rPr>
          <t xml:space="preserve">
28/01/21
1682
O/fee=6500
Oct to Janu/21
Paid in Janu/21</t>
        </r>
      </text>
    </comment>
    <comment ref="AC159" authorId="0">
      <text>
        <r>
          <rPr>
            <b/>
            <sz val="9"/>
            <color indexed="81"/>
            <rFont val="Tahoma"/>
            <family val="2"/>
          </rPr>
          <t>Windows User:</t>
        </r>
        <r>
          <rPr>
            <sz val="9"/>
            <color indexed="81"/>
            <rFont val="Tahoma"/>
            <family val="2"/>
          </rPr>
          <t xml:space="preserve">
28/01/21
1682
O/fee=6500
Oct to Janu/21
Paid in Janu/21</t>
        </r>
      </text>
    </comment>
    <comment ref="AM159" authorId="0">
      <text>
        <r>
          <rPr>
            <b/>
            <sz val="9"/>
            <color indexed="81"/>
            <rFont val="Tahoma"/>
            <family val="2"/>
          </rPr>
          <t>Windows User:</t>
        </r>
        <r>
          <rPr>
            <sz val="9"/>
            <color indexed="81"/>
            <rFont val="Tahoma"/>
            <family val="2"/>
          </rPr>
          <t xml:space="preserve">
08/06/21
1683
Up to April/21</t>
        </r>
      </text>
    </comment>
    <comment ref="G160" authorId="0">
      <text>
        <r>
          <rPr>
            <b/>
            <sz val="9"/>
            <color indexed="81"/>
            <rFont val="Tahoma"/>
            <family val="2"/>
          </rPr>
          <t>Windows User:</t>
        </r>
        <r>
          <rPr>
            <sz val="9"/>
            <color indexed="81"/>
            <rFont val="Tahoma"/>
            <family val="2"/>
          </rPr>
          <t xml:space="preserve">
Less-1000
</t>
        </r>
      </text>
    </comment>
    <comment ref="K160" authorId="0">
      <text>
        <r>
          <rPr>
            <b/>
            <sz val="9"/>
            <color indexed="81"/>
            <rFont val="Tahoma"/>
            <family val="2"/>
          </rPr>
          <t>Windows User:</t>
        </r>
        <r>
          <rPr>
            <sz val="9"/>
            <color indexed="81"/>
            <rFont val="Tahoma"/>
            <family val="2"/>
          </rPr>
          <t xml:space="preserve">
26/08/2020
9,000/-</t>
        </r>
      </text>
    </comment>
    <comment ref="M160" authorId="0">
      <text>
        <r>
          <rPr>
            <b/>
            <sz val="9"/>
            <color indexed="81"/>
            <rFont val="Tahoma"/>
            <family val="2"/>
          </rPr>
          <t>Windows User:</t>
        </r>
        <r>
          <rPr>
            <sz val="9"/>
            <color indexed="81"/>
            <rFont val="Tahoma"/>
            <family val="2"/>
          </rPr>
          <t xml:space="preserve">
26/08/2020
9,000/-</t>
        </r>
      </text>
    </comment>
    <comment ref="O160" authorId="0">
      <text>
        <r>
          <rPr>
            <b/>
            <sz val="9"/>
            <color indexed="81"/>
            <rFont val="Tahoma"/>
            <family val="2"/>
          </rPr>
          <t>Windows User:</t>
        </r>
        <r>
          <rPr>
            <sz val="9"/>
            <color indexed="81"/>
            <rFont val="Tahoma"/>
            <family val="2"/>
          </rPr>
          <t xml:space="preserve">
26/08/2020
9,000/-</t>
        </r>
      </text>
    </comment>
    <comment ref="Q160" authorId="0">
      <text>
        <r>
          <rPr>
            <b/>
            <sz val="9"/>
            <color indexed="81"/>
            <rFont val="Tahoma"/>
            <family val="2"/>
          </rPr>
          <t>Windows User:</t>
        </r>
        <r>
          <rPr>
            <sz val="9"/>
            <color indexed="81"/>
            <rFont val="Tahoma"/>
            <family val="2"/>
          </rPr>
          <t xml:space="preserve">
26/08/2020
9,000/-</t>
        </r>
      </text>
    </comment>
    <comment ref="W160" authorId="0">
      <text>
        <r>
          <rPr>
            <b/>
            <sz val="9"/>
            <color indexed="81"/>
            <rFont val="Tahoma"/>
            <family val="2"/>
          </rPr>
          <t>Windows User:</t>
        </r>
        <r>
          <rPr>
            <sz val="9"/>
            <color indexed="81"/>
            <rFont val="Tahoma"/>
            <family val="2"/>
          </rPr>
          <t xml:space="preserve">
07/11/2020
1730
Oct/2020
Paid to Nov/2020</t>
        </r>
      </text>
    </comment>
    <comment ref="Y160" authorId="0">
      <text>
        <r>
          <rPr>
            <b/>
            <sz val="9"/>
            <color indexed="81"/>
            <rFont val="Tahoma"/>
            <family val="2"/>
          </rPr>
          <t>Windows User:</t>
        </r>
        <r>
          <rPr>
            <sz val="9"/>
            <color indexed="81"/>
            <rFont val="Tahoma"/>
            <family val="2"/>
          </rPr>
          <t xml:space="preserve">
07/11/2020
1730
Oct/2020
05/12/2020
1731
Nov/20
Paid in Dec/20</t>
        </r>
      </text>
    </comment>
    <comment ref="AA160" authorId="0">
      <text>
        <r>
          <rPr>
            <b/>
            <sz val="9"/>
            <color indexed="81"/>
            <rFont val="Tahoma"/>
            <family val="2"/>
          </rPr>
          <t>Windows User:</t>
        </r>
        <r>
          <rPr>
            <sz val="9"/>
            <color indexed="81"/>
            <rFont val="Tahoma"/>
            <family val="2"/>
          </rPr>
          <t xml:space="preserve">
05/12/2020
1731
Nov/20
10/01/2021
By bkash
C=2870
H=1950
T=4820
Dec/20
Paid in Jany/21</t>
        </r>
      </text>
    </comment>
    <comment ref="AC160" authorId="0">
      <text>
        <r>
          <rPr>
            <b/>
            <sz val="9"/>
            <color indexed="81"/>
            <rFont val="Tahoma"/>
            <family val="2"/>
          </rPr>
          <t>Windows User:</t>
        </r>
        <r>
          <rPr>
            <sz val="9"/>
            <color indexed="81"/>
            <rFont val="Tahoma"/>
            <family val="2"/>
          </rPr>
          <t xml:space="preserve">
10/01/2021
By bkash
C=2870
H=1950
T=4820
Dec/20
Paid in Jany/21</t>
        </r>
      </text>
    </comment>
    <comment ref="AE160" authorId="0">
      <text>
        <r>
          <rPr>
            <b/>
            <sz val="9"/>
            <color indexed="81"/>
            <rFont val="Tahoma"/>
            <family val="2"/>
          </rPr>
          <t>Windows User:</t>
        </r>
        <r>
          <rPr>
            <sz val="9"/>
            <color indexed="81"/>
            <rFont val="Tahoma"/>
            <family val="2"/>
          </rPr>
          <t xml:space="preserve">
08/02/21
1733
Janu/21</t>
        </r>
      </text>
    </comment>
    <comment ref="AG160" authorId="0">
      <text>
        <r>
          <rPr>
            <b/>
            <sz val="9"/>
            <color indexed="81"/>
            <rFont val="Tahoma"/>
            <family val="2"/>
          </rPr>
          <t>Windows User:</t>
        </r>
        <r>
          <rPr>
            <sz val="9"/>
            <color indexed="81"/>
            <rFont val="Tahoma"/>
            <family val="2"/>
          </rPr>
          <t xml:space="preserve">
11/03/21
By bkash
C=2870
H=1950</t>
        </r>
      </text>
    </comment>
    <comment ref="AI160" authorId="0">
      <text>
        <r>
          <rPr>
            <b/>
            <sz val="9"/>
            <color indexed="81"/>
            <rFont val="Tahoma"/>
            <family val="2"/>
          </rPr>
          <t>Windows User:</t>
        </r>
        <r>
          <rPr>
            <sz val="9"/>
            <color indexed="81"/>
            <rFont val="Tahoma"/>
            <family val="2"/>
          </rPr>
          <t xml:space="preserve">
06/04/2021
By bkash
C=2870
H=1950
T=4820</t>
        </r>
      </text>
    </comment>
    <comment ref="AM160" authorId="0">
      <text>
        <r>
          <rPr>
            <b/>
            <sz val="9"/>
            <color indexed="81"/>
            <rFont val="Tahoma"/>
            <family val="2"/>
          </rPr>
          <t>Windows User:</t>
        </r>
        <r>
          <rPr>
            <sz val="9"/>
            <color indexed="81"/>
            <rFont val="Tahoma"/>
            <family val="2"/>
          </rPr>
          <t xml:space="preserve">
05/06/21
1736/37
</t>
        </r>
      </text>
    </comment>
    <comment ref="K161" authorId="0">
      <text>
        <r>
          <rPr>
            <b/>
            <sz val="9"/>
            <color indexed="81"/>
            <rFont val="Tahoma"/>
            <family val="2"/>
          </rPr>
          <t>Windows User:</t>
        </r>
        <r>
          <rPr>
            <sz val="9"/>
            <color indexed="81"/>
            <rFont val="Tahoma"/>
            <family val="2"/>
          </rPr>
          <t xml:space="preserve">
27/08/2020
9,000/-</t>
        </r>
      </text>
    </comment>
    <comment ref="M161" authorId="0">
      <text>
        <r>
          <rPr>
            <b/>
            <sz val="9"/>
            <color indexed="81"/>
            <rFont val="Tahoma"/>
            <family val="2"/>
          </rPr>
          <t>Windows User:</t>
        </r>
        <r>
          <rPr>
            <sz val="9"/>
            <color indexed="81"/>
            <rFont val="Tahoma"/>
            <family val="2"/>
          </rPr>
          <t xml:space="preserve">
27/08/2020
9,000/-</t>
        </r>
      </text>
    </comment>
    <comment ref="O161" authorId="0">
      <text>
        <r>
          <rPr>
            <b/>
            <sz val="9"/>
            <color indexed="81"/>
            <rFont val="Tahoma"/>
            <family val="2"/>
          </rPr>
          <t>Windows User:</t>
        </r>
        <r>
          <rPr>
            <sz val="9"/>
            <color indexed="81"/>
            <rFont val="Tahoma"/>
            <family val="2"/>
          </rPr>
          <t xml:space="preserve">
27/08/2020
9,000/-</t>
        </r>
      </text>
    </comment>
    <comment ref="Q161" authorId="0">
      <text>
        <r>
          <rPr>
            <b/>
            <sz val="9"/>
            <color indexed="81"/>
            <rFont val="Tahoma"/>
            <family val="2"/>
          </rPr>
          <t>Windows User:</t>
        </r>
        <r>
          <rPr>
            <sz val="9"/>
            <color indexed="81"/>
            <rFont val="Tahoma"/>
            <family val="2"/>
          </rPr>
          <t xml:space="preserve">
27/08/2020
9,000/-</t>
        </r>
      </text>
    </comment>
    <comment ref="W161" authorId="0">
      <text>
        <r>
          <rPr>
            <b/>
            <sz val="9"/>
            <color indexed="81"/>
            <rFont val="Tahoma"/>
            <family val="2"/>
          </rPr>
          <t>Windows User:</t>
        </r>
        <r>
          <rPr>
            <sz val="9"/>
            <color indexed="81"/>
            <rFont val="Tahoma"/>
            <family val="2"/>
          </rPr>
          <t xml:space="preserve">
28/01/21
1754
Oct + Nov/20
Paid in janu/21</t>
        </r>
      </text>
    </comment>
    <comment ref="Y161" authorId="0">
      <text>
        <r>
          <rPr>
            <b/>
            <sz val="9"/>
            <color indexed="81"/>
            <rFont val="Tahoma"/>
            <family val="2"/>
          </rPr>
          <t>Windows User:</t>
        </r>
        <r>
          <rPr>
            <sz val="9"/>
            <color indexed="81"/>
            <rFont val="Tahoma"/>
            <family val="2"/>
          </rPr>
          <t xml:space="preserve">
28/01/21
1754
Oct + Nov/20
Paid in janu/21</t>
        </r>
      </text>
    </comment>
    <comment ref="AC161" authorId="0">
      <text>
        <r>
          <rPr>
            <b/>
            <sz val="9"/>
            <color indexed="81"/>
            <rFont val="Tahoma"/>
            <family val="2"/>
          </rPr>
          <t>Windows User:</t>
        </r>
        <r>
          <rPr>
            <sz val="9"/>
            <color indexed="81"/>
            <rFont val="Tahoma"/>
            <family val="2"/>
          </rPr>
          <t xml:space="preserve">
28/01/21
1754
Oct + Nov/20
Paid in janu/21</t>
        </r>
      </text>
    </comment>
    <comment ref="AI161" authorId="0">
      <text>
        <r>
          <rPr>
            <b/>
            <sz val="9"/>
            <color indexed="81"/>
            <rFont val="Tahoma"/>
            <family val="2"/>
          </rPr>
          <t>Windows User:</t>
        </r>
        <r>
          <rPr>
            <sz val="9"/>
            <color indexed="81"/>
            <rFont val="Tahoma"/>
            <family val="2"/>
          </rPr>
          <t xml:space="preserve">
29/04/2021
1756
Dec/20 to April/21
O/fee=6500
</t>
        </r>
      </text>
    </comment>
    <comment ref="AM161" authorId="0">
      <text>
        <r>
          <rPr>
            <b/>
            <sz val="9"/>
            <color indexed="81"/>
            <rFont val="Tahoma"/>
            <family val="2"/>
          </rPr>
          <t>Windows User:</t>
        </r>
        <r>
          <rPr>
            <sz val="9"/>
            <color indexed="81"/>
            <rFont val="Tahoma"/>
            <family val="2"/>
          </rPr>
          <t xml:space="preserve">
05/06/21
1757
</t>
        </r>
      </text>
    </comment>
    <comment ref="K162" authorId="0">
      <text>
        <r>
          <rPr>
            <b/>
            <sz val="9"/>
            <color indexed="81"/>
            <rFont val="Tahoma"/>
            <family val="2"/>
          </rPr>
          <t>Windows User:</t>
        </r>
        <r>
          <rPr>
            <sz val="9"/>
            <color indexed="81"/>
            <rFont val="Tahoma"/>
            <family val="2"/>
          </rPr>
          <t xml:space="preserve">
27/08/2020
9,000/-</t>
        </r>
      </text>
    </comment>
    <comment ref="M162" authorId="0">
      <text>
        <r>
          <rPr>
            <b/>
            <sz val="9"/>
            <color indexed="81"/>
            <rFont val="Tahoma"/>
            <family val="2"/>
          </rPr>
          <t>Windows User:</t>
        </r>
        <r>
          <rPr>
            <sz val="9"/>
            <color indexed="81"/>
            <rFont val="Tahoma"/>
            <family val="2"/>
          </rPr>
          <t xml:space="preserve">
27/08/2020
9,000/-</t>
        </r>
      </text>
    </comment>
    <comment ref="O162" authorId="0">
      <text>
        <r>
          <rPr>
            <b/>
            <sz val="9"/>
            <color indexed="81"/>
            <rFont val="Tahoma"/>
            <family val="2"/>
          </rPr>
          <t>Windows User:</t>
        </r>
        <r>
          <rPr>
            <sz val="9"/>
            <color indexed="81"/>
            <rFont val="Tahoma"/>
            <family val="2"/>
          </rPr>
          <t xml:space="preserve">
27/08/2020
9,000/-</t>
        </r>
      </text>
    </comment>
    <comment ref="Q162" authorId="0">
      <text>
        <r>
          <rPr>
            <b/>
            <sz val="9"/>
            <color indexed="81"/>
            <rFont val="Tahoma"/>
            <family val="2"/>
          </rPr>
          <t>Windows User:</t>
        </r>
        <r>
          <rPr>
            <sz val="9"/>
            <color indexed="81"/>
            <rFont val="Tahoma"/>
            <family val="2"/>
          </rPr>
          <t xml:space="preserve">
27/08/2020
9,000/-
26/01/21
1954
O/fee=6500
Paid in Janu/21</t>
        </r>
      </text>
    </comment>
    <comment ref="W162" authorId="0">
      <text>
        <r>
          <rPr>
            <b/>
            <sz val="9"/>
            <color indexed="81"/>
            <rFont val="Tahoma"/>
            <family val="2"/>
          </rPr>
          <t>Windows User:</t>
        </r>
        <r>
          <rPr>
            <sz val="9"/>
            <color indexed="81"/>
            <rFont val="Tahoma"/>
            <family val="2"/>
          </rPr>
          <t xml:space="preserve">
10/10/20
1950
paid to Oct/20</t>
        </r>
      </text>
    </comment>
    <comment ref="Y162" authorId="0">
      <text>
        <r>
          <rPr>
            <b/>
            <sz val="9"/>
            <color indexed="81"/>
            <rFont val="Tahoma"/>
            <family val="2"/>
          </rPr>
          <t>Windows User:</t>
        </r>
        <r>
          <rPr>
            <sz val="9"/>
            <color indexed="81"/>
            <rFont val="Tahoma"/>
            <family val="2"/>
          </rPr>
          <t xml:space="preserve">
07/11/2020
1951
</t>
        </r>
      </text>
    </comment>
    <comment ref="AA162" authorId="0">
      <text>
        <r>
          <rPr>
            <b/>
            <sz val="9"/>
            <color indexed="81"/>
            <rFont val="Tahoma"/>
            <family val="2"/>
          </rPr>
          <t>Windows User:</t>
        </r>
        <r>
          <rPr>
            <sz val="9"/>
            <color indexed="81"/>
            <rFont val="Tahoma"/>
            <family val="2"/>
          </rPr>
          <t xml:space="preserve">
10/12/2020
1952
O/fee 6500 Due</t>
        </r>
      </text>
    </comment>
    <comment ref="AC162" authorId="0">
      <text>
        <r>
          <rPr>
            <b/>
            <sz val="9"/>
            <color indexed="81"/>
            <rFont val="Tahoma"/>
            <family val="2"/>
          </rPr>
          <t>Windows User:</t>
        </r>
        <r>
          <rPr>
            <sz val="9"/>
            <color indexed="81"/>
            <rFont val="Tahoma"/>
            <family val="2"/>
          </rPr>
          <t xml:space="preserve">
13/01/2021
1953
26/01/21
1954
O/fee=6500
Paid in Janu/21</t>
        </r>
      </text>
    </comment>
    <comment ref="AE162" authorId="0">
      <text>
        <r>
          <rPr>
            <b/>
            <sz val="9"/>
            <color indexed="81"/>
            <rFont val="Tahoma"/>
            <family val="2"/>
          </rPr>
          <t>Windows User:</t>
        </r>
        <r>
          <rPr>
            <sz val="9"/>
            <color indexed="81"/>
            <rFont val="Tahoma"/>
            <family val="2"/>
          </rPr>
          <t xml:space="preserve">
15/02/21
1955</t>
        </r>
      </text>
    </comment>
    <comment ref="AG162" authorId="0">
      <text>
        <r>
          <rPr>
            <b/>
            <sz val="9"/>
            <color indexed="81"/>
            <rFont val="Tahoma"/>
            <family val="2"/>
          </rPr>
          <t>Windows User:</t>
        </r>
        <r>
          <rPr>
            <sz val="9"/>
            <color indexed="81"/>
            <rFont val="Tahoma"/>
            <family val="2"/>
          </rPr>
          <t xml:space="preserve">
15/03/21
1956</t>
        </r>
      </text>
    </comment>
    <comment ref="AK162" authorId="0">
      <text>
        <r>
          <rPr>
            <b/>
            <sz val="9"/>
            <color indexed="81"/>
            <rFont val="Tahoma"/>
            <family val="2"/>
          </rPr>
          <t>Windows User:</t>
        </r>
        <r>
          <rPr>
            <sz val="9"/>
            <color indexed="81"/>
            <rFont val="Tahoma"/>
            <family val="2"/>
          </rPr>
          <t xml:space="preserve">
27/05/21
1957
</t>
        </r>
      </text>
    </comment>
    <comment ref="AM162" authorId="0">
      <text>
        <r>
          <rPr>
            <b/>
            <sz val="9"/>
            <color indexed="81"/>
            <rFont val="Tahoma"/>
            <family val="2"/>
          </rPr>
          <t>Windows User:</t>
        </r>
        <r>
          <rPr>
            <sz val="9"/>
            <color indexed="81"/>
            <rFont val="Tahoma"/>
            <family val="2"/>
          </rPr>
          <t xml:space="preserve">
01/06/21
1958
</t>
        </r>
      </text>
    </comment>
    <comment ref="K163" authorId="0">
      <text>
        <r>
          <rPr>
            <b/>
            <sz val="9"/>
            <color indexed="81"/>
            <rFont val="Tahoma"/>
            <family val="2"/>
          </rPr>
          <t>Windows User:</t>
        </r>
        <r>
          <rPr>
            <sz val="9"/>
            <color indexed="81"/>
            <rFont val="Tahoma"/>
            <family val="2"/>
          </rPr>
          <t xml:space="preserve">
28/08/2020
9,000/-</t>
        </r>
      </text>
    </comment>
    <comment ref="M163" authorId="0">
      <text>
        <r>
          <rPr>
            <b/>
            <sz val="9"/>
            <color indexed="81"/>
            <rFont val="Tahoma"/>
            <family val="2"/>
          </rPr>
          <t>Windows User:</t>
        </r>
        <r>
          <rPr>
            <sz val="9"/>
            <color indexed="81"/>
            <rFont val="Tahoma"/>
            <family val="2"/>
          </rPr>
          <t xml:space="preserve">
28/08/2020
9,000/-</t>
        </r>
      </text>
    </comment>
    <comment ref="O163" authorId="0">
      <text>
        <r>
          <rPr>
            <b/>
            <sz val="9"/>
            <color indexed="81"/>
            <rFont val="Tahoma"/>
            <family val="2"/>
          </rPr>
          <t>Windows User:</t>
        </r>
        <r>
          <rPr>
            <sz val="9"/>
            <color indexed="81"/>
            <rFont val="Tahoma"/>
            <family val="2"/>
          </rPr>
          <t xml:space="preserve">
28/08/2020
9,000/-</t>
        </r>
      </text>
    </comment>
    <comment ref="Q163" authorId="0">
      <text>
        <r>
          <rPr>
            <b/>
            <sz val="9"/>
            <color indexed="81"/>
            <rFont val="Tahoma"/>
            <family val="2"/>
          </rPr>
          <t>Windows User:</t>
        </r>
        <r>
          <rPr>
            <sz val="9"/>
            <color indexed="81"/>
            <rFont val="Tahoma"/>
            <family val="2"/>
          </rPr>
          <t xml:space="preserve">
28/08/2020
9,000/-
08/10/20
2046
O/fee=6500
paid to Oct/20</t>
        </r>
      </text>
    </comment>
    <comment ref="W163" authorId="0">
      <text>
        <r>
          <rPr>
            <b/>
            <sz val="9"/>
            <color indexed="81"/>
            <rFont val="Tahoma"/>
            <family val="2"/>
          </rPr>
          <t>Windows User:</t>
        </r>
        <r>
          <rPr>
            <sz val="9"/>
            <color indexed="81"/>
            <rFont val="Tahoma"/>
            <family val="2"/>
          </rPr>
          <t xml:space="preserve">
08/10/20
2046
O/fee=6500
Oct=3570</t>
        </r>
      </text>
    </comment>
    <comment ref="Y163" authorId="0">
      <text>
        <r>
          <rPr>
            <b/>
            <sz val="9"/>
            <color indexed="81"/>
            <rFont val="Tahoma"/>
            <family val="2"/>
          </rPr>
          <t>Windows User:</t>
        </r>
        <r>
          <rPr>
            <sz val="9"/>
            <color indexed="81"/>
            <rFont val="Tahoma"/>
            <family val="2"/>
          </rPr>
          <t xml:space="preserve">
08/11/2020
2047
</t>
        </r>
      </text>
    </comment>
    <comment ref="AA163" authorId="0">
      <text>
        <r>
          <rPr>
            <b/>
            <sz val="9"/>
            <color indexed="81"/>
            <rFont val="Tahoma"/>
            <family val="2"/>
          </rPr>
          <t>Windows User:</t>
        </r>
        <r>
          <rPr>
            <sz val="9"/>
            <color indexed="81"/>
            <rFont val="Tahoma"/>
            <family val="2"/>
          </rPr>
          <t xml:space="preserve">
07/01/2021
2048
27/01/2021
2049
Dec/20
Paid in Janu/21</t>
        </r>
      </text>
    </comment>
    <comment ref="AC163" authorId="0">
      <text>
        <r>
          <rPr>
            <b/>
            <sz val="9"/>
            <color indexed="81"/>
            <rFont val="Tahoma"/>
            <family val="2"/>
          </rPr>
          <t>Windows User:</t>
        </r>
        <r>
          <rPr>
            <sz val="9"/>
            <color indexed="81"/>
            <rFont val="Tahoma"/>
            <family val="2"/>
          </rPr>
          <t xml:space="preserve">
07/01/2021
2048
Dec/20
27/01/2021
2049
Janu/20
Paid in Janu/21</t>
        </r>
      </text>
    </comment>
    <comment ref="AE163" authorId="0">
      <text>
        <r>
          <rPr>
            <b/>
            <sz val="9"/>
            <color indexed="81"/>
            <rFont val="Tahoma"/>
            <family val="2"/>
          </rPr>
          <t>Windows User:</t>
        </r>
        <r>
          <rPr>
            <sz val="9"/>
            <color indexed="81"/>
            <rFont val="Tahoma"/>
            <family val="2"/>
          </rPr>
          <t xml:space="preserve">
09/02/21
2050
Feb/21</t>
        </r>
      </text>
    </comment>
    <comment ref="AM163" authorId="0">
      <text>
        <r>
          <rPr>
            <b/>
            <sz val="9"/>
            <color indexed="81"/>
            <rFont val="Tahoma"/>
            <family val="2"/>
          </rPr>
          <t>Windows User:</t>
        </r>
        <r>
          <rPr>
            <sz val="9"/>
            <color indexed="81"/>
            <rFont val="Tahoma"/>
            <family val="2"/>
          </rPr>
          <t xml:space="preserve">
03/06/21
2054
</t>
        </r>
      </text>
    </comment>
    <comment ref="G164" authorId="0">
      <text>
        <r>
          <rPr>
            <b/>
            <sz val="9"/>
            <color indexed="81"/>
            <rFont val="Tahoma"/>
            <family val="2"/>
          </rPr>
          <t>Windows User:</t>
        </r>
        <r>
          <rPr>
            <sz val="9"/>
            <color indexed="81"/>
            <rFont val="Tahoma"/>
            <family val="2"/>
          </rPr>
          <t xml:space="preserve">
Full Free</t>
        </r>
      </text>
    </comment>
    <comment ref="K164" authorId="0">
      <text>
        <r>
          <rPr>
            <b/>
            <sz val="9"/>
            <color indexed="81"/>
            <rFont val="Tahoma"/>
            <family val="2"/>
          </rPr>
          <t>Windows User:</t>
        </r>
        <r>
          <rPr>
            <sz val="9"/>
            <color indexed="81"/>
            <rFont val="Tahoma"/>
            <family val="2"/>
          </rPr>
          <t xml:space="preserve">
02/09/2020
2,000/-</t>
        </r>
      </text>
    </comment>
    <comment ref="M164" authorId="0">
      <text>
        <r>
          <rPr>
            <b/>
            <sz val="9"/>
            <color indexed="81"/>
            <rFont val="Tahoma"/>
            <family val="2"/>
          </rPr>
          <t>Windows User:</t>
        </r>
        <r>
          <rPr>
            <sz val="9"/>
            <color indexed="81"/>
            <rFont val="Tahoma"/>
            <family val="2"/>
          </rPr>
          <t xml:space="preserve">
02/09/2020
2,000/-</t>
        </r>
      </text>
    </comment>
    <comment ref="AE164" authorId="0">
      <text>
        <r>
          <rPr>
            <b/>
            <sz val="9"/>
            <color indexed="81"/>
            <rFont val="Tahoma"/>
            <family val="2"/>
          </rPr>
          <t>Windows User:</t>
        </r>
        <r>
          <rPr>
            <sz val="9"/>
            <color indexed="81"/>
            <rFont val="Tahoma"/>
            <family val="2"/>
          </rPr>
          <t xml:space="preserve">
07/02/21
9362
S/c=5000
Dev fee=500
</t>
        </r>
      </text>
    </comment>
    <comment ref="AK164" authorId="0">
      <text>
        <r>
          <rPr>
            <b/>
            <sz val="9"/>
            <color indexed="81"/>
            <rFont val="Tahoma"/>
            <family val="2"/>
          </rPr>
          <t>Windows User:</t>
        </r>
        <r>
          <rPr>
            <sz val="9"/>
            <color indexed="81"/>
            <rFont val="Tahoma"/>
            <family val="2"/>
          </rPr>
          <t xml:space="preserve">
06/05/21
9363
O/fee=4000 Due=4000/-</t>
        </r>
      </text>
    </comment>
    <comment ref="AM164" authorId="0">
      <text>
        <r>
          <rPr>
            <b/>
            <sz val="9"/>
            <color indexed="81"/>
            <rFont val="Tahoma"/>
            <family val="2"/>
          </rPr>
          <t>Windows User:</t>
        </r>
        <r>
          <rPr>
            <sz val="9"/>
            <color indexed="81"/>
            <rFont val="Tahoma"/>
            <family val="2"/>
          </rPr>
          <t xml:space="preserve">
03/06/21
9364
</t>
        </r>
      </text>
    </comment>
    <comment ref="CL164" authorId="0">
      <text>
        <r>
          <rPr>
            <b/>
            <sz val="9"/>
            <color indexed="81"/>
            <rFont val="Tahoma"/>
            <family val="2"/>
          </rPr>
          <t>Windows User:</t>
        </r>
        <r>
          <rPr>
            <sz val="9"/>
            <color indexed="81"/>
            <rFont val="Tahoma"/>
            <family val="2"/>
          </rPr>
          <t xml:space="preserve">
Re Study
Dec/2019</t>
        </r>
      </text>
    </comment>
    <comment ref="E165" authorId="0">
      <text>
        <r>
          <rPr>
            <b/>
            <sz val="9"/>
            <color indexed="81"/>
            <rFont val="Tahoma"/>
            <family val="2"/>
          </rPr>
          <t>Windows User:</t>
        </r>
        <r>
          <rPr>
            <sz val="9"/>
            <color indexed="81"/>
            <rFont val="Tahoma"/>
            <family val="2"/>
          </rPr>
          <t xml:space="preserve">
T.c Order By
 board  11/02/21
Less 50%=4000/- O/fee
College=20/02/21</t>
        </r>
      </text>
    </comment>
    <comment ref="K165" authorId="0">
      <text>
        <r>
          <rPr>
            <b/>
            <sz val="9"/>
            <color indexed="81"/>
            <rFont val="Tahoma"/>
            <family val="2"/>
          </rPr>
          <t>Windows User:</t>
        </r>
        <r>
          <rPr>
            <sz val="9"/>
            <color indexed="81"/>
            <rFont val="Tahoma"/>
            <family val="2"/>
          </rPr>
          <t xml:space="preserve">
16/09/2020
9,000/-</t>
        </r>
      </text>
    </comment>
    <comment ref="M165" authorId="0">
      <text>
        <r>
          <rPr>
            <b/>
            <sz val="9"/>
            <color indexed="81"/>
            <rFont val="Tahoma"/>
            <family val="2"/>
          </rPr>
          <t>Windows User:</t>
        </r>
        <r>
          <rPr>
            <sz val="9"/>
            <color indexed="81"/>
            <rFont val="Tahoma"/>
            <family val="2"/>
          </rPr>
          <t xml:space="preserve">
16/09/2020
9,000/-</t>
        </r>
      </text>
    </comment>
    <comment ref="O165" authorId="0">
      <text>
        <r>
          <rPr>
            <b/>
            <sz val="9"/>
            <color indexed="81"/>
            <rFont val="Tahoma"/>
            <family val="2"/>
          </rPr>
          <t>Windows User:</t>
        </r>
        <r>
          <rPr>
            <sz val="9"/>
            <color indexed="81"/>
            <rFont val="Tahoma"/>
            <family val="2"/>
          </rPr>
          <t xml:space="preserve">
16/09/2020
9,000/-</t>
        </r>
      </text>
    </comment>
    <comment ref="P165" authorId="0">
      <text>
        <r>
          <rPr>
            <b/>
            <sz val="9"/>
            <color indexed="81"/>
            <rFont val="Tahoma"/>
            <family val="2"/>
          </rPr>
          <t>Windows User:</t>
        </r>
        <r>
          <rPr>
            <sz val="9"/>
            <color indexed="81"/>
            <rFont val="Tahoma"/>
            <family val="2"/>
          </rPr>
          <t xml:space="preserve">
</t>
        </r>
        <r>
          <rPr>
            <b/>
            <sz val="9"/>
            <color indexed="81"/>
            <rFont val="Tahoma"/>
            <family val="2"/>
          </rPr>
          <t>T.c Order By board
11/02/21
Less 50%=4000/-</t>
        </r>
      </text>
    </comment>
    <comment ref="Q165" authorId="0">
      <text>
        <r>
          <rPr>
            <b/>
            <sz val="9"/>
            <color indexed="81"/>
            <rFont val="Tahoma"/>
            <family val="2"/>
          </rPr>
          <t>Windows User:</t>
        </r>
        <r>
          <rPr>
            <sz val="9"/>
            <color indexed="81"/>
            <rFont val="Tahoma"/>
            <family val="2"/>
          </rPr>
          <t xml:space="preserve">
16/09/2020
9,000/-
05/11/2020
9482
S/c=1,500/-
Paid to Nov/2020</t>
        </r>
      </text>
    </comment>
    <comment ref="AE165" authorId="0">
      <text>
        <r>
          <rPr>
            <b/>
            <sz val="9"/>
            <color indexed="81"/>
            <rFont val="Tahoma"/>
            <family val="2"/>
          </rPr>
          <t>Windows User:</t>
        </r>
        <r>
          <rPr>
            <sz val="9"/>
            <color indexed="81"/>
            <rFont val="Tahoma"/>
            <family val="2"/>
          </rPr>
          <t xml:space="preserve">
20/02/21
9339
O/fee=2500 Less=4000/-
Up to Janu/21 By rools
T.c-11/02/21 Board</t>
        </r>
      </text>
    </comment>
    <comment ref="G166" authorId="0">
      <text>
        <r>
          <rPr>
            <b/>
            <sz val="9"/>
            <color indexed="81"/>
            <rFont val="Tahoma"/>
            <family val="2"/>
          </rPr>
          <t xml:space="preserve">Windows User:
Note-149
</t>
        </r>
        <r>
          <rPr>
            <sz val="9"/>
            <color indexed="81"/>
            <rFont val="Tahoma"/>
            <family val="2"/>
          </rPr>
          <t>Less=50%
Opening to Clossing period
Meeting 20/10/2020</t>
        </r>
      </text>
    </comment>
    <comment ref="K166" authorId="0">
      <text>
        <r>
          <rPr>
            <b/>
            <sz val="9"/>
            <color indexed="81"/>
            <rFont val="Tahoma"/>
            <family val="2"/>
          </rPr>
          <t>Windows User:</t>
        </r>
        <r>
          <rPr>
            <sz val="9"/>
            <color indexed="81"/>
            <rFont val="Tahoma"/>
            <family val="2"/>
          </rPr>
          <t xml:space="preserve">
05/09/2020
9,000/-</t>
        </r>
      </text>
    </comment>
    <comment ref="M166" authorId="0">
      <text>
        <r>
          <rPr>
            <b/>
            <sz val="9"/>
            <color indexed="81"/>
            <rFont val="Tahoma"/>
            <family val="2"/>
          </rPr>
          <t>Windows User:</t>
        </r>
        <r>
          <rPr>
            <sz val="9"/>
            <color indexed="81"/>
            <rFont val="Tahoma"/>
            <family val="2"/>
          </rPr>
          <t xml:space="preserve">
05/09/2020
9,000/-</t>
        </r>
      </text>
    </comment>
    <comment ref="O166" authorId="0">
      <text>
        <r>
          <rPr>
            <b/>
            <sz val="9"/>
            <color indexed="81"/>
            <rFont val="Tahoma"/>
            <family val="2"/>
          </rPr>
          <t>Windows User:</t>
        </r>
        <r>
          <rPr>
            <sz val="9"/>
            <color indexed="81"/>
            <rFont val="Tahoma"/>
            <family val="2"/>
          </rPr>
          <t xml:space="preserve">
05/09/2020
9,000/-</t>
        </r>
      </text>
    </comment>
    <comment ref="Q166" authorId="0">
      <text>
        <r>
          <rPr>
            <b/>
            <sz val="9"/>
            <color indexed="81"/>
            <rFont val="Tahoma"/>
            <family val="2"/>
          </rPr>
          <t>Windows User:</t>
        </r>
        <r>
          <rPr>
            <sz val="9"/>
            <color indexed="81"/>
            <rFont val="Tahoma"/>
            <family val="2"/>
          </rPr>
          <t xml:space="preserve">
05/09/2020
9,000/-
05/11/2020
9482
</t>
        </r>
        <r>
          <rPr>
            <sz val="9"/>
            <color indexed="10"/>
            <rFont val="Tahoma"/>
            <family val="2"/>
          </rPr>
          <t>O/fee=1,500/-</t>
        </r>
        <r>
          <rPr>
            <sz val="9"/>
            <color indexed="81"/>
            <rFont val="Tahoma"/>
            <family val="2"/>
          </rPr>
          <t xml:space="preserve">
Oct/2020
Paid in Nov/20
18/01/2021
9484
Janu/21
</t>
        </r>
        <r>
          <rPr>
            <sz val="9"/>
            <color indexed="10"/>
            <rFont val="Tahoma"/>
            <family val="2"/>
          </rPr>
          <t>O/fee=1000  due=4000</t>
        </r>
        <r>
          <rPr>
            <sz val="9"/>
            <color indexed="81"/>
            <rFont val="Tahoma"/>
            <family val="2"/>
          </rPr>
          <t xml:space="preserve">
Paid in Janu/21</t>
        </r>
      </text>
    </comment>
    <comment ref="W166" authorId="0">
      <text>
        <r>
          <rPr>
            <b/>
            <sz val="9"/>
            <color indexed="81"/>
            <rFont val="Tahoma"/>
            <family val="2"/>
          </rPr>
          <t>Windows User:</t>
        </r>
        <r>
          <rPr>
            <sz val="9"/>
            <color indexed="81"/>
            <rFont val="Tahoma"/>
            <family val="2"/>
          </rPr>
          <t xml:space="preserve">
05/11/2020
9482
Oct/2020
Poaid to Nov/2020</t>
        </r>
      </text>
    </comment>
    <comment ref="Y166" authorId="0">
      <text>
        <r>
          <rPr>
            <b/>
            <sz val="9"/>
            <color indexed="81"/>
            <rFont val="Tahoma"/>
            <family val="2"/>
          </rPr>
          <t>Windows User:</t>
        </r>
        <r>
          <rPr>
            <sz val="9"/>
            <color indexed="81"/>
            <rFont val="Tahoma"/>
            <family val="2"/>
          </rPr>
          <t xml:space="preserve">
05/11/2020
9482
S/c=1,500/-
Oct/2020
17/12/2020
Nov + Dec/20
Paid in Dec/20
O/fee Due=5,000/-</t>
        </r>
      </text>
    </comment>
    <comment ref="AA166" authorId="0">
      <text>
        <r>
          <rPr>
            <b/>
            <sz val="9"/>
            <color indexed="81"/>
            <rFont val="Tahoma"/>
            <family val="2"/>
          </rPr>
          <t>Windows User:</t>
        </r>
        <r>
          <rPr>
            <sz val="9"/>
            <color indexed="81"/>
            <rFont val="Tahoma"/>
            <family val="2"/>
          </rPr>
          <t xml:space="preserve">
17/12/2020
Nov + Dec/20
Paid in Dec/20
O/fee Due=5,000/-</t>
        </r>
      </text>
    </comment>
    <comment ref="AC166" authorId="0">
      <text>
        <r>
          <rPr>
            <b/>
            <sz val="9"/>
            <color indexed="81"/>
            <rFont val="Tahoma"/>
            <family val="2"/>
          </rPr>
          <t>Windows User:</t>
        </r>
        <r>
          <rPr>
            <sz val="9"/>
            <color indexed="81"/>
            <rFont val="Tahoma"/>
            <family val="2"/>
          </rPr>
          <t xml:space="preserve">
18/01/2021
9484
Janu/21
O/fee=1000  due=4000
Paid in Janu/21</t>
        </r>
      </text>
    </comment>
    <comment ref="AE166" authorId="0">
      <text>
        <r>
          <rPr>
            <b/>
            <sz val="9"/>
            <color indexed="81"/>
            <rFont val="Tahoma"/>
            <family val="2"/>
          </rPr>
          <t>Windows User:</t>
        </r>
        <r>
          <rPr>
            <sz val="9"/>
            <color indexed="81"/>
            <rFont val="Tahoma"/>
            <family val="2"/>
          </rPr>
          <t xml:space="preserve">
18/02/21
9485
Feb/21
O/fee1000 Due-3000</t>
        </r>
      </text>
    </comment>
    <comment ref="AG166" authorId="0">
      <text>
        <r>
          <rPr>
            <b/>
            <sz val="9"/>
            <color indexed="81"/>
            <rFont val="Tahoma"/>
            <family val="2"/>
          </rPr>
          <t>Windows User:</t>
        </r>
        <r>
          <rPr>
            <sz val="9"/>
            <color indexed="81"/>
            <rFont val="Tahoma"/>
            <family val="2"/>
          </rPr>
          <t xml:space="preserve">
18/03/21
9486
O/fee=1000 Due=2000/-
March/21</t>
        </r>
      </text>
    </comment>
    <comment ref="AK166" authorId="0">
      <text>
        <r>
          <rPr>
            <b/>
            <sz val="9"/>
            <color indexed="81"/>
            <rFont val="Tahoma"/>
            <family val="2"/>
          </rPr>
          <t>Windows User:</t>
        </r>
        <r>
          <rPr>
            <sz val="9"/>
            <color indexed="81"/>
            <rFont val="Tahoma"/>
            <family val="2"/>
          </rPr>
          <t xml:space="preserve">
02/05/21
9490
April + May/21
O/fee=1000  Due=1000/-</t>
        </r>
      </text>
    </comment>
    <comment ref="K167" authorId="0">
      <text>
        <r>
          <rPr>
            <b/>
            <sz val="9"/>
            <color indexed="81"/>
            <rFont val="Tahoma"/>
            <family val="2"/>
          </rPr>
          <t>Windows User:</t>
        </r>
        <r>
          <rPr>
            <sz val="9"/>
            <color indexed="81"/>
            <rFont val="Tahoma"/>
            <family val="2"/>
          </rPr>
          <t xml:space="preserve">
07/09/2020
9,000/-</t>
        </r>
      </text>
    </comment>
    <comment ref="M167" authorId="0">
      <text>
        <r>
          <rPr>
            <b/>
            <sz val="9"/>
            <color indexed="81"/>
            <rFont val="Tahoma"/>
            <family val="2"/>
          </rPr>
          <t>Windows User:</t>
        </r>
        <r>
          <rPr>
            <sz val="9"/>
            <color indexed="81"/>
            <rFont val="Tahoma"/>
            <family val="2"/>
          </rPr>
          <t xml:space="preserve">
07/09/2020
9,000/-</t>
        </r>
      </text>
    </comment>
    <comment ref="O167" authorId="0">
      <text>
        <r>
          <rPr>
            <b/>
            <sz val="9"/>
            <color indexed="81"/>
            <rFont val="Tahoma"/>
            <family val="2"/>
          </rPr>
          <t>Windows User:</t>
        </r>
        <r>
          <rPr>
            <sz val="9"/>
            <color indexed="81"/>
            <rFont val="Tahoma"/>
            <family val="2"/>
          </rPr>
          <t xml:space="preserve">
07/09/2020
9,000/-</t>
        </r>
      </text>
    </comment>
    <comment ref="Q167" authorId="0">
      <text>
        <r>
          <rPr>
            <b/>
            <sz val="9"/>
            <color indexed="81"/>
            <rFont val="Tahoma"/>
            <family val="2"/>
          </rPr>
          <t>Windows User:</t>
        </r>
        <r>
          <rPr>
            <sz val="9"/>
            <color indexed="81"/>
            <rFont val="Tahoma"/>
            <family val="2"/>
          </rPr>
          <t xml:space="preserve">
07/09/2020
9,000/-
08/10/20
10034
O/fee=6500
Paid to Oct/20</t>
        </r>
      </text>
    </comment>
    <comment ref="W167" authorId="0">
      <text>
        <r>
          <rPr>
            <b/>
            <sz val="9"/>
            <color indexed="81"/>
            <rFont val="Tahoma"/>
            <family val="2"/>
          </rPr>
          <t>Windows User:</t>
        </r>
        <r>
          <rPr>
            <sz val="9"/>
            <color indexed="81"/>
            <rFont val="Tahoma"/>
            <family val="2"/>
          </rPr>
          <t xml:space="preserve">
08/10/20
10034
O/fee6500
Oct-3570</t>
        </r>
      </text>
    </comment>
    <comment ref="Y167" authorId="0">
      <text>
        <r>
          <rPr>
            <b/>
            <sz val="9"/>
            <color indexed="81"/>
            <rFont val="Tahoma"/>
            <family val="2"/>
          </rPr>
          <t>Windows User:</t>
        </r>
        <r>
          <rPr>
            <sz val="9"/>
            <color indexed="81"/>
            <rFont val="Tahoma"/>
            <family val="2"/>
          </rPr>
          <t xml:space="preserve">
05/11/2020
10035
Nov/2020</t>
        </r>
      </text>
    </comment>
    <comment ref="AA167" authorId="0">
      <text>
        <r>
          <rPr>
            <b/>
            <sz val="9"/>
            <color indexed="81"/>
            <rFont val="Tahoma"/>
            <family val="2"/>
          </rPr>
          <t>Windows User:</t>
        </r>
        <r>
          <rPr>
            <sz val="9"/>
            <color indexed="81"/>
            <rFont val="Tahoma"/>
            <family val="2"/>
          </rPr>
          <t xml:space="preserve">
03/12/2020
10036
</t>
        </r>
      </text>
    </comment>
    <comment ref="AC167" authorId="0">
      <text>
        <r>
          <rPr>
            <b/>
            <sz val="9"/>
            <color indexed="81"/>
            <rFont val="Tahoma"/>
            <family val="2"/>
          </rPr>
          <t>Windows User:</t>
        </r>
        <r>
          <rPr>
            <sz val="9"/>
            <color indexed="81"/>
            <rFont val="Tahoma"/>
            <family val="2"/>
          </rPr>
          <t xml:space="preserve">
07/01/2021
10037</t>
        </r>
      </text>
    </comment>
    <comment ref="AE167" authorId="0">
      <text>
        <r>
          <rPr>
            <b/>
            <sz val="9"/>
            <color indexed="81"/>
            <rFont val="Tahoma"/>
            <family val="2"/>
          </rPr>
          <t>Windows User:</t>
        </r>
        <r>
          <rPr>
            <sz val="9"/>
            <color indexed="81"/>
            <rFont val="Tahoma"/>
            <family val="2"/>
          </rPr>
          <t xml:space="preserve">
10/02/21
10038
</t>
        </r>
      </text>
    </comment>
    <comment ref="AG167" authorId="0">
      <text>
        <r>
          <rPr>
            <b/>
            <sz val="9"/>
            <color indexed="81"/>
            <rFont val="Tahoma"/>
            <family val="2"/>
          </rPr>
          <t>Windows User:</t>
        </r>
        <r>
          <rPr>
            <sz val="9"/>
            <color indexed="81"/>
            <rFont val="Tahoma"/>
            <family val="2"/>
          </rPr>
          <t xml:space="preserve">
09/03/21
10039</t>
        </r>
      </text>
    </comment>
    <comment ref="AI167" authorId="0">
      <text>
        <r>
          <rPr>
            <b/>
            <sz val="9"/>
            <color indexed="81"/>
            <rFont val="Tahoma"/>
            <family val="2"/>
          </rPr>
          <t>Windows User:</t>
        </r>
        <r>
          <rPr>
            <sz val="9"/>
            <color indexed="81"/>
            <rFont val="Tahoma"/>
            <family val="2"/>
          </rPr>
          <t xml:space="preserve">
06/04/2021
10040
</t>
        </r>
      </text>
    </comment>
    <comment ref="AK167" authorId="0">
      <text>
        <r>
          <rPr>
            <b/>
            <sz val="9"/>
            <color indexed="81"/>
            <rFont val="Tahoma"/>
            <family val="2"/>
          </rPr>
          <t>Windows User:</t>
        </r>
        <r>
          <rPr>
            <sz val="9"/>
            <color indexed="81"/>
            <rFont val="Tahoma"/>
            <family val="2"/>
          </rPr>
          <t xml:space="preserve">
30/05/2021
10041
</t>
        </r>
      </text>
    </comment>
    <comment ref="AM167" authorId="0">
      <text>
        <r>
          <rPr>
            <b/>
            <sz val="9"/>
            <color indexed="81"/>
            <rFont val="Tahoma"/>
            <family val="2"/>
          </rPr>
          <t>Windows User:</t>
        </r>
        <r>
          <rPr>
            <sz val="9"/>
            <color indexed="81"/>
            <rFont val="Tahoma"/>
            <family val="2"/>
          </rPr>
          <t xml:space="preserve">
07/06/21
10042
</t>
        </r>
      </text>
    </comment>
    <comment ref="K168" authorId="0">
      <text>
        <r>
          <rPr>
            <b/>
            <sz val="9"/>
            <color indexed="81"/>
            <rFont val="Tahoma"/>
            <family val="2"/>
          </rPr>
          <t>Windows User:</t>
        </r>
        <r>
          <rPr>
            <sz val="9"/>
            <color indexed="81"/>
            <rFont val="Tahoma"/>
            <family val="2"/>
          </rPr>
          <t xml:space="preserve">
08/09/2020
9,000/-</t>
        </r>
      </text>
    </comment>
    <comment ref="M168" authorId="0">
      <text>
        <r>
          <rPr>
            <b/>
            <sz val="9"/>
            <color indexed="81"/>
            <rFont val="Tahoma"/>
            <family val="2"/>
          </rPr>
          <t>Windows User:</t>
        </r>
        <r>
          <rPr>
            <sz val="9"/>
            <color indexed="81"/>
            <rFont val="Tahoma"/>
            <family val="2"/>
          </rPr>
          <t xml:space="preserve">
08/09/2020
9,000/-</t>
        </r>
      </text>
    </comment>
    <comment ref="O168" authorId="0">
      <text>
        <r>
          <rPr>
            <b/>
            <sz val="9"/>
            <color indexed="81"/>
            <rFont val="Tahoma"/>
            <family val="2"/>
          </rPr>
          <t>Windows User:</t>
        </r>
        <r>
          <rPr>
            <sz val="9"/>
            <color indexed="81"/>
            <rFont val="Tahoma"/>
            <family val="2"/>
          </rPr>
          <t xml:space="preserve">
08/09/2020
9,000/-</t>
        </r>
      </text>
    </comment>
    <comment ref="Q168" authorId="0">
      <text>
        <r>
          <rPr>
            <b/>
            <sz val="9"/>
            <color indexed="81"/>
            <rFont val="Tahoma"/>
            <family val="2"/>
          </rPr>
          <t>Windows User:</t>
        </r>
        <r>
          <rPr>
            <sz val="9"/>
            <color indexed="81"/>
            <rFont val="Tahoma"/>
            <family val="2"/>
          </rPr>
          <t xml:space="preserve">
08/09/2020
9,000/-</t>
        </r>
      </text>
    </comment>
    <comment ref="G169" authorId="0">
      <text>
        <r>
          <rPr>
            <b/>
            <sz val="9"/>
            <color indexed="81"/>
            <rFont val="Tahoma"/>
            <family val="2"/>
          </rPr>
          <t>Windows User:</t>
        </r>
        <r>
          <rPr>
            <sz val="9"/>
            <color indexed="81"/>
            <rFont val="Tahoma"/>
            <family val="2"/>
          </rPr>
          <t xml:space="preserve">
Less=2550/-</t>
        </r>
      </text>
    </comment>
    <comment ref="K169" authorId="0">
      <text>
        <r>
          <rPr>
            <b/>
            <sz val="9"/>
            <color indexed="81"/>
            <rFont val="Tahoma"/>
            <family val="2"/>
          </rPr>
          <t>Windows User:</t>
        </r>
        <r>
          <rPr>
            <sz val="9"/>
            <color indexed="81"/>
            <rFont val="Tahoma"/>
            <family val="2"/>
          </rPr>
          <t xml:space="preserve">
09/09/2020
9,000/-</t>
        </r>
      </text>
    </comment>
    <comment ref="M169" authorId="0">
      <text>
        <r>
          <rPr>
            <b/>
            <sz val="9"/>
            <color indexed="81"/>
            <rFont val="Tahoma"/>
            <family val="2"/>
          </rPr>
          <t>Windows User:</t>
        </r>
        <r>
          <rPr>
            <sz val="9"/>
            <color indexed="81"/>
            <rFont val="Tahoma"/>
            <family val="2"/>
          </rPr>
          <t xml:space="preserve">
09/09/2020
9,000/-</t>
        </r>
      </text>
    </comment>
    <comment ref="O169" authorId="0">
      <text>
        <r>
          <rPr>
            <b/>
            <sz val="9"/>
            <color indexed="81"/>
            <rFont val="Tahoma"/>
            <family val="2"/>
          </rPr>
          <t>Windows User:</t>
        </r>
        <r>
          <rPr>
            <sz val="9"/>
            <color indexed="81"/>
            <rFont val="Tahoma"/>
            <family val="2"/>
          </rPr>
          <t xml:space="preserve">
09/09/2020
9,000/-</t>
        </r>
      </text>
    </comment>
    <comment ref="Q169" authorId="0">
      <text>
        <r>
          <rPr>
            <b/>
            <sz val="9"/>
            <color indexed="81"/>
            <rFont val="Tahoma"/>
            <family val="2"/>
          </rPr>
          <t>Windows User:</t>
        </r>
        <r>
          <rPr>
            <sz val="9"/>
            <color indexed="81"/>
            <rFont val="Tahoma"/>
            <family val="2"/>
          </rPr>
          <t xml:space="preserve">
09/09/2020
9,000/-</t>
        </r>
      </text>
    </comment>
    <comment ref="W169" authorId="0">
      <text>
        <r>
          <rPr>
            <b/>
            <sz val="9"/>
            <color indexed="81"/>
            <rFont val="Tahoma"/>
            <family val="2"/>
          </rPr>
          <t>Windows User:</t>
        </r>
        <r>
          <rPr>
            <sz val="9"/>
            <color indexed="81"/>
            <rFont val="Tahoma"/>
            <family val="2"/>
          </rPr>
          <t xml:space="preserve">
28/01/21
7150
Oct to janu/21
Paid in Janu/21</t>
        </r>
      </text>
    </comment>
    <comment ref="Y169" authorId="0">
      <text>
        <r>
          <rPr>
            <b/>
            <sz val="9"/>
            <color indexed="81"/>
            <rFont val="Tahoma"/>
            <family val="2"/>
          </rPr>
          <t>Windows User:</t>
        </r>
        <r>
          <rPr>
            <sz val="9"/>
            <color indexed="81"/>
            <rFont val="Tahoma"/>
            <family val="2"/>
          </rPr>
          <t xml:space="preserve">
28/01/21
7150
Oct to janu/21
Paid in Janu/21</t>
        </r>
      </text>
    </comment>
    <comment ref="AA169" authorId="0">
      <text>
        <r>
          <rPr>
            <b/>
            <sz val="9"/>
            <color indexed="81"/>
            <rFont val="Tahoma"/>
            <family val="2"/>
          </rPr>
          <t>Windows User:</t>
        </r>
        <r>
          <rPr>
            <sz val="9"/>
            <color indexed="81"/>
            <rFont val="Tahoma"/>
            <family val="2"/>
          </rPr>
          <t xml:space="preserve">
28/01/21
7150
Oct to janu/21
Paid in Janu/21</t>
        </r>
      </text>
    </comment>
    <comment ref="AC169" authorId="0">
      <text>
        <r>
          <rPr>
            <b/>
            <sz val="9"/>
            <color indexed="81"/>
            <rFont val="Tahoma"/>
            <family val="2"/>
          </rPr>
          <t>Windows User:</t>
        </r>
        <r>
          <rPr>
            <sz val="9"/>
            <color indexed="81"/>
            <rFont val="Tahoma"/>
            <family val="2"/>
          </rPr>
          <t xml:space="preserve">
28/01/21
7150
Oct to janu/21
Paid in Janu/21</t>
        </r>
      </text>
    </comment>
    <comment ref="AM169" authorId="0">
      <text>
        <r>
          <rPr>
            <b/>
            <sz val="9"/>
            <color indexed="81"/>
            <rFont val="Tahoma"/>
            <family val="2"/>
          </rPr>
          <t>Windows User:</t>
        </r>
        <r>
          <rPr>
            <sz val="9"/>
            <color indexed="81"/>
            <rFont val="Tahoma"/>
            <family val="2"/>
          </rPr>
          <t xml:space="preserve">
06/06/21
7151
O/fee due=6500/-</t>
        </r>
      </text>
    </comment>
    <comment ref="K170" authorId="0">
      <text>
        <r>
          <rPr>
            <b/>
            <sz val="9"/>
            <color indexed="81"/>
            <rFont val="Tahoma"/>
            <family val="2"/>
          </rPr>
          <t>Windows User:</t>
        </r>
        <r>
          <rPr>
            <sz val="9"/>
            <color indexed="81"/>
            <rFont val="Tahoma"/>
            <family val="2"/>
          </rPr>
          <t xml:space="preserve">
12/09/2020
7,500/-</t>
        </r>
      </text>
    </comment>
    <comment ref="M170" authorId="0">
      <text>
        <r>
          <rPr>
            <b/>
            <sz val="9"/>
            <color indexed="81"/>
            <rFont val="Tahoma"/>
            <family val="2"/>
          </rPr>
          <t>Windows User:</t>
        </r>
        <r>
          <rPr>
            <sz val="9"/>
            <color indexed="81"/>
            <rFont val="Tahoma"/>
            <family val="2"/>
          </rPr>
          <t xml:space="preserve">
12/09/2020
7,500/-</t>
        </r>
      </text>
    </comment>
    <comment ref="O170" authorId="0">
      <text>
        <r>
          <rPr>
            <b/>
            <sz val="9"/>
            <color indexed="81"/>
            <rFont val="Tahoma"/>
            <family val="2"/>
          </rPr>
          <t>Windows User:</t>
        </r>
        <r>
          <rPr>
            <sz val="9"/>
            <color indexed="81"/>
            <rFont val="Tahoma"/>
            <family val="2"/>
          </rPr>
          <t xml:space="preserve">
12/09/2020
7,500/-</t>
        </r>
      </text>
    </comment>
    <comment ref="Q170" authorId="0">
      <text>
        <r>
          <rPr>
            <b/>
            <sz val="9"/>
            <color indexed="81"/>
            <rFont val="Tahoma"/>
            <family val="2"/>
          </rPr>
          <t>Windows User:</t>
        </r>
        <r>
          <rPr>
            <sz val="9"/>
            <color indexed="81"/>
            <rFont val="Tahoma"/>
            <family val="2"/>
          </rPr>
          <t xml:space="preserve">
09/12/2020
7678
O/fee with
Oct/20
Paid in Dec20</t>
        </r>
      </text>
    </comment>
    <comment ref="W170" authorId="0">
      <text>
        <r>
          <rPr>
            <b/>
            <sz val="9"/>
            <color indexed="81"/>
            <rFont val="Tahoma"/>
            <family val="2"/>
          </rPr>
          <t>Windows User:</t>
        </r>
        <r>
          <rPr>
            <sz val="9"/>
            <color indexed="81"/>
            <rFont val="Tahoma"/>
            <family val="2"/>
          </rPr>
          <t xml:space="preserve">
09/12/2020
7678
O/fee with
Oct/20
Paid in Dec20</t>
        </r>
      </text>
    </comment>
    <comment ref="Y170" authorId="0">
      <text>
        <r>
          <rPr>
            <b/>
            <sz val="9"/>
            <color indexed="81"/>
            <rFont val="Tahoma"/>
            <family val="2"/>
          </rPr>
          <t>Windows User:</t>
        </r>
        <r>
          <rPr>
            <sz val="9"/>
            <color indexed="81"/>
            <rFont val="Tahoma"/>
            <family val="2"/>
          </rPr>
          <t xml:space="preserve">
10/12/2020
7679
Nov + Dec/20
Paid in Dec/20</t>
        </r>
      </text>
    </comment>
    <comment ref="AA170" authorId="0">
      <text>
        <r>
          <rPr>
            <b/>
            <sz val="9"/>
            <color indexed="81"/>
            <rFont val="Tahoma"/>
            <family val="2"/>
          </rPr>
          <t>Windows User:</t>
        </r>
        <r>
          <rPr>
            <sz val="9"/>
            <color indexed="81"/>
            <rFont val="Tahoma"/>
            <family val="2"/>
          </rPr>
          <t xml:space="preserve">
09/12/2020
7678
O/fee with
Oct/20
Paid in Dec20
10/12/2020
7679
Nov + Dec/20
paid in Dec/0</t>
        </r>
      </text>
    </comment>
    <comment ref="AC170" authorId="0">
      <text>
        <r>
          <rPr>
            <b/>
            <sz val="9"/>
            <color indexed="81"/>
            <rFont val="Tahoma"/>
            <family val="2"/>
          </rPr>
          <t>Windows User:</t>
        </r>
        <r>
          <rPr>
            <sz val="9"/>
            <color indexed="81"/>
            <rFont val="Tahoma"/>
            <family val="2"/>
          </rPr>
          <t xml:space="preserve">
10/01/2021
7680</t>
        </r>
      </text>
    </comment>
    <comment ref="AG170" authorId="0">
      <text>
        <r>
          <rPr>
            <b/>
            <sz val="9"/>
            <color indexed="81"/>
            <rFont val="Tahoma"/>
            <family val="2"/>
          </rPr>
          <t>Windows User:</t>
        </r>
        <r>
          <rPr>
            <sz val="9"/>
            <color indexed="81"/>
            <rFont val="Tahoma"/>
            <family val="2"/>
          </rPr>
          <t xml:space="preserve">
17/03/21
7681
Feb + March/21</t>
        </r>
      </text>
    </comment>
    <comment ref="AM170" authorId="0">
      <text>
        <r>
          <rPr>
            <b/>
            <sz val="9"/>
            <color indexed="81"/>
            <rFont val="Tahoma"/>
            <family val="2"/>
          </rPr>
          <t>Windows User:</t>
        </r>
        <r>
          <rPr>
            <sz val="9"/>
            <color indexed="81"/>
            <rFont val="Tahoma"/>
            <family val="2"/>
          </rPr>
          <t xml:space="preserve">
03/06/21
7683
Up to June/21</t>
        </r>
      </text>
    </comment>
    <comment ref="B171" authorId="0">
      <text>
        <r>
          <rPr>
            <b/>
            <sz val="9"/>
            <color indexed="81"/>
            <rFont val="Tahoma"/>
            <family val="2"/>
          </rPr>
          <t>Windows User:</t>
        </r>
        <r>
          <rPr>
            <sz val="9"/>
            <color indexed="81"/>
            <rFont val="Tahoma"/>
            <family val="2"/>
          </rPr>
          <t xml:space="preserve">
Dec/20 tuition fee     Bkash problem</t>
        </r>
      </text>
    </comment>
    <comment ref="K171" authorId="0">
      <text>
        <r>
          <rPr>
            <b/>
            <sz val="9"/>
            <color indexed="81"/>
            <rFont val="Tahoma"/>
            <family val="2"/>
          </rPr>
          <t>Windows User:</t>
        </r>
        <r>
          <rPr>
            <sz val="9"/>
            <color indexed="81"/>
            <rFont val="Tahoma"/>
            <family val="2"/>
          </rPr>
          <t xml:space="preserve">
12/09/2020
7,500/-</t>
        </r>
      </text>
    </comment>
    <comment ref="M171" authorId="0">
      <text>
        <r>
          <rPr>
            <b/>
            <sz val="9"/>
            <color indexed="81"/>
            <rFont val="Tahoma"/>
            <family val="2"/>
          </rPr>
          <t>Windows User:</t>
        </r>
        <r>
          <rPr>
            <sz val="9"/>
            <color indexed="81"/>
            <rFont val="Tahoma"/>
            <family val="2"/>
          </rPr>
          <t xml:space="preserve">
12/09/2020
7,500/-</t>
        </r>
      </text>
    </comment>
    <comment ref="O171" authorId="0">
      <text>
        <r>
          <rPr>
            <b/>
            <sz val="9"/>
            <color indexed="81"/>
            <rFont val="Tahoma"/>
            <family val="2"/>
          </rPr>
          <t>Windows User:</t>
        </r>
        <r>
          <rPr>
            <sz val="9"/>
            <color indexed="81"/>
            <rFont val="Tahoma"/>
            <family val="2"/>
          </rPr>
          <t xml:space="preserve">
12/09/2020
7,500/-</t>
        </r>
      </text>
    </comment>
    <comment ref="Q171" authorId="0">
      <text>
        <r>
          <rPr>
            <b/>
            <sz val="9"/>
            <color indexed="81"/>
            <rFont val="Tahoma"/>
            <family val="2"/>
          </rPr>
          <t>Windows User:</t>
        </r>
        <r>
          <rPr>
            <sz val="9"/>
            <color indexed="81"/>
            <rFont val="Tahoma"/>
            <family val="2"/>
          </rPr>
          <t xml:space="preserve">
21/09/2020
7726
Paid to sep/20</t>
        </r>
      </text>
    </comment>
    <comment ref="U171" authorId="0">
      <text>
        <r>
          <rPr>
            <b/>
            <sz val="9"/>
            <color indexed="81"/>
            <rFont val="Tahoma"/>
            <family val="2"/>
          </rPr>
          <t>Windows User:</t>
        </r>
        <r>
          <rPr>
            <sz val="9"/>
            <color indexed="81"/>
            <rFont val="Tahoma"/>
            <family val="2"/>
          </rPr>
          <t xml:space="preserve">
21/09/2020
7726
O/fee</t>
        </r>
      </text>
    </comment>
    <comment ref="W171" authorId="0">
      <text>
        <r>
          <rPr>
            <b/>
            <sz val="9"/>
            <color indexed="81"/>
            <rFont val="Tahoma"/>
            <family val="2"/>
          </rPr>
          <t>Windows User:</t>
        </r>
        <r>
          <rPr>
            <sz val="9"/>
            <color indexed="81"/>
            <rFont val="Tahoma"/>
            <family val="2"/>
          </rPr>
          <t xml:space="preserve">
19/10/2020
7727
Oct/2020</t>
        </r>
      </text>
    </comment>
    <comment ref="Y171" authorId="0">
      <text>
        <r>
          <rPr>
            <b/>
            <sz val="9"/>
            <color indexed="81"/>
            <rFont val="Tahoma"/>
            <family val="2"/>
          </rPr>
          <t>Windows User:</t>
        </r>
        <r>
          <rPr>
            <sz val="9"/>
            <color indexed="81"/>
            <rFont val="Tahoma"/>
            <family val="2"/>
          </rPr>
          <t xml:space="preserve">
09/11/2020
By bkash
C=3570
H=1950
T=5520
Nov/20
Paid in Nov/20</t>
        </r>
      </text>
    </comment>
    <comment ref="AC171" authorId="0">
      <text>
        <r>
          <rPr>
            <b/>
            <sz val="9"/>
            <color indexed="81"/>
            <rFont val="Tahoma"/>
            <family val="2"/>
          </rPr>
          <t>Windows User:</t>
        </r>
        <r>
          <rPr>
            <sz val="9"/>
            <color indexed="81"/>
            <rFont val="Tahoma"/>
            <family val="2"/>
          </rPr>
          <t xml:space="preserve">
07/01/2021
7730
Janu/21
Dec/20 bkash problem</t>
        </r>
      </text>
    </comment>
    <comment ref="AE171" authorId="0">
      <text>
        <r>
          <rPr>
            <b/>
            <sz val="9"/>
            <color indexed="81"/>
            <rFont val="Tahoma"/>
            <family val="2"/>
          </rPr>
          <t>Windows User:</t>
        </r>
        <r>
          <rPr>
            <sz val="9"/>
            <color indexed="81"/>
            <rFont val="Tahoma"/>
            <family val="2"/>
          </rPr>
          <t xml:space="preserve">
09/02/21
7731
Feb/21</t>
        </r>
      </text>
    </comment>
    <comment ref="AI171" authorId="0">
      <text>
        <r>
          <rPr>
            <b/>
            <sz val="9"/>
            <color indexed="81"/>
            <rFont val="Tahoma"/>
            <family val="2"/>
          </rPr>
          <t>Windows User:</t>
        </r>
        <r>
          <rPr>
            <sz val="9"/>
            <color indexed="81"/>
            <rFont val="Tahoma"/>
            <family val="2"/>
          </rPr>
          <t xml:space="preserve">
13/04/21
By bkash
C=3570
H=1950
T=5520
March/21</t>
        </r>
      </text>
    </comment>
    <comment ref="B172" authorId="0">
      <text>
        <r>
          <rPr>
            <b/>
            <sz val="9"/>
            <color indexed="81"/>
            <rFont val="Tahoma"/>
            <family val="2"/>
          </rPr>
          <t>Windows User:</t>
        </r>
        <r>
          <rPr>
            <sz val="9"/>
            <color indexed="81"/>
            <rFont val="Tahoma"/>
            <family val="2"/>
          </rPr>
          <t xml:space="preserve">
Note-149
Less=1,000/-
Opening to Cliosing Period
Metting 20/10/20</t>
        </r>
      </text>
    </comment>
    <comment ref="G172" authorId="0">
      <text>
        <r>
          <rPr>
            <b/>
            <sz val="9"/>
            <color indexed="81"/>
            <rFont val="Tahoma"/>
            <family val="2"/>
          </rPr>
          <t xml:space="preserve">Windows User:
Note-149
</t>
        </r>
        <r>
          <rPr>
            <sz val="9"/>
            <color indexed="81"/>
            <rFont val="Tahoma"/>
            <family val="2"/>
          </rPr>
          <t>Less=50%
Opening to Clossing period
Meeting 20/10/2020</t>
        </r>
      </text>
    </comment>
    <comment ref="K172" authorId="0">
      <text>
        <r>
          <rPr>
            <b/>
            <sz val="9"/>
            <color indexed="81"/>
            <rFont val="Tahoma"/>
            <family val="2"/>
          </rPr>
          <t>Windows User:</t>
        </r>
        <r>
          <rPr>
            <sz val="9"/>
            <color indexed="81"/>
            <rFont val="Tahoma"/>
            <family val="2"/>
          </rPr>
          <t xml:space="preserve">
13/09/2020
7,500/-</t>
        </r>
      </text>
    </comment>
    <comment ref="M172" authorId="0">
      <text>
        <r>
          <rPr>
            <b/>
            <sz val="9"/>
            <color indexed="81"/>
            <rFont val="Tahoma"/>
            <family val="2"/>
          </rPr>
          <t>Windows User:</t>
        </r>
        <r>
          <rPr>
            <sz val="9"/>
            <color indexed="81"/>
            <rFont val="Tahoma"/>
            <family val="2"/>
          </rPr>
          <t xml:space="preserve">
13/09/2020
7,500/-</t>
        </r>
      </text>
    </comment>
    <comment ref="O172" authorId="0">
      <text>
        <r>
          <rPr>
            <b/>
            <sz val="9"/>
            <color indexed="81"/>
            <rFont val="Tahoma"/>
            <family val="2"/>
          </rPr>
          <t>Windows User:</t>
        </r>
        <r>
          <rPr>
            <sz val="9"/>
            <color indexed="81"/>
            <rFont val="Tahoma"/>
            <family val="2"/>
          </rPr>
          <t xml:space="preserve">
13/09/2020
7,500/-</t>
        </r>
      </text>
    </comment>
    <comment ref="Q172" authorId="0">
      <text>
        <r>
          <rPr>
            <b/>
            <sz val="9"/>
            <color indexed="81"/>
            <rFont val="Tahoma"/>
            <family val="2"/>
          </rPr>
          <t>Windows User:</t>
        </r>
        <r>
          <rPr>
            <sz val="9"/>
            <color indexed="81"/>
            <rFont val="Tahoma"/>
            <family val="2"/>
          </rPr>
          <t xml:space="preserve">
07/01/2021
6574
Oct/20
O/fee=8000
Paid in Janu/21</t>
        </r>
      </text>
    </comment>
    <comment ref="W172" authorId="0">
      <text>
        <r>
          <rPr>
            <b/>
            <sz val="9"/>
            <color indexed="81"/>
            <rFont val="Tahoma"/>
            <family val="2"/>
          </rPr>
          <t>Windows User:</t>
        </r>
        <r>
          <rPr>
            <sz val="9"/>
            <color indexed="81"/>
            <rFont val="Tahoma"/>
            <family val="2"/>
          </rPr>
          <t xml:space="preserve">
07/01/2021
6574
Oct/20
O/fee=8000
Paid in Janu/21</t>
        </r>
      </text>
    </comment>
    <comment ref="Y172" authorId="0">
      <text>
        <r>
          <rPr>
            <b/>
            <sz val="9"/>
            <color indexed="81"/>
            <rFont val="Tahoma"/>
            <family val="2"/>
          </rPr>
          <t>Windows User:</t>
        </r>
        <r>
          <rPr>
            <sz val="9"/>
            <color indexed="81"/>
            <rFont val="Tahoma"/>
            <family val="2"/>
          </rPr>
          <t xml:space="preserve">
25/01/21
6575
Nov to Janu/21
Paid in Janu/21</t>
        </r>
      </text>
    </comment>
    <comment ref="AA172" authorId="0">
      <text>
        <r>
          <rPr>
            <b/>
            <sz val="9"/>
            <color indexed="81"/>
            <rFont val="Tahoma"/>
            <family val="2"/>
          </rPr>
          <t>Windows User:</t>
        </r>
        <r>
          <rPr>
            <sz val="9"/>
            <color indexed="81"/>
            <rFont val="Tahoma"/>
            <family val="2"/>
          </rPr>
          <t xml:space="preserve">
25/01/21
6575
Nov to Janu/21
Paid in Janu/21</t>
        </r>
      </text>
    </comment>
    <comment ref="AC172" authorId="0">
      <text>
        <r>
          <rPr>
            <b/>
            <sz val="9"/>
            <color indexed="81"/>
            <rFont val="Tahoma"/>
            <family val="2"/>
          </rPr>
          <t>Windows User:</t>
        </r>
        <r>
          <rPr>
            <sz val="9"/>
            <color indexed="81"/>
            <rFont val="Tahoma"/>
            <family val="2"/>
          </rPr>
          <t xml:space="preserve">
07/01/2021
6574
Oct/20
O/fee=8000
Paid in Janu/21
25/01/21
6575
Nov to Janu/21
Paid in Janu/21</t>
        </r>
      </text>
    </comment>
    <comment ref="AM172" authorId="0">
      <text>
        <r>
          <rPr>
            <b/>
            <sz val="9"/>
            <color indexed="81"/>
            <rFont val="Tahoma"/>
            <family val="2"/>
          </rPr>
          <t>Windows User:</t>
        </r>
        <r>
          <rPr>
            <sz val="9"/>
            <color indexed="81"/>
            <rFont val="Tahoma"/>
            <family val="2"/>
          </rPr>
          <t xml:space="preserve">
06/06/21
6576
Up to June/21</t>
        </r>
      </text>
    </comment>
    <comment ref="K173" authorId="0">
      <text>
        <r>
          <rPr>
            <b/>
            <sz val="9"/>
            <color indexed="81"/>
            <rFont val="Tahoma"/>
            <family val="2"/>
          </rPr>
          <t>Windows User:</t>
        </r>
        <r>
          <rPr>
            <sz val="9"/>
            <color indexed="81"/>
            <rFont val="Tahoma"/>
            <family val="2"/>
          </rPr>
          <t xml:space="preserve">
14/09/2020
15,500/-</t>
        </r>
      </text>
    </comment>
    <comment ref="M173" authorId="0">
      <text>
        <r>
          <rPr>
            <b/>
            <sz val="9"/>
            <color indexed="81"/>
            <rFont val="Tahoma"/>
            <family val="2"/>
          </rPr>
          <t>Windows User:</t>
        </r>
        <r>
          <rPr>
            <sz val="9"/>
            <color indexed="81"/>
            <rFont val="Tahoma"/>
            <family val="2"/>
          </rPr>
          <t xml:space="preserve">
14/09/2020
15,500/-</t>
        </r>
      </text>
    </comment>
    <comment ref="O173" authorId="0">
      <text>
        <r>
          <rPr>
            <b/>
            <sz val="9"/>
            <color indexed="81"/>
            <rFont val="Tahoma"/>
            <family val="2"/>
          </rPr>
          <t>Windows User:</t>
        </r>
        <r>
          <rPr>
            <sz val="9"/>
            <color indexed="81"/>
            <rFont val="Tahoma"/>
            <family val="2"/>
          </rPr>
          <t xml:space="preserve">
14/09/2020
15,500/-</t>
        </r>
      </text>
    </comment>
    <comment ref="Q173" authorId="0">
      <text>
        <r>
          <rPr>
            <b/>
            <sz val="9"/>
            <color indexed="81"/>
            <rFont val="Tahoma"/>
            <family val="2"/>
          </rPr>
          <t>Windows User:</t>
        </r>
        <r>
          <rPr>
            <sz val="9"/>
            <color indexed="81"/>
            <rFont val="Tahoma"/>
            <family val="2"/>
          </rPr>
          <t xml:space="preserve">
14/09/2020
15,500/-
</t>
        </r>
      </text>
    </comment>
    <comment ref="W173" authorId="0">
      <text>
        <r>
          <rPr>
            <b/>
            <sz val="9"/>
            <color indexed="81"/>
            <rFont val="Tahoma"/>
            <family val="2"/>
          </rPr>
          <t>Windows User:</t>
        </r>
        <r>
          <rPr>
            <sz val="9"/>
            <color indexed="81"/>
            <rFont val="Tahoma"/>
            <family val="2"/>
          </rPr>
          <t xml:space="preserve">
26/01/21
6622
Oct to Feb/21
March=630 Due=2940
Paid in Janu/21</t>
        </r>
      </text>
    </comment>
    <comment ref="Y173" authorId="0">
      <text>
        <r>
          <rPr>
            <b/>
            <sz val="9"/>
            <color indexed="81"/>
            <rFont val="Tahoma"/>
            <family val="2"/>
          </rPr>
          <t>Windows User:</t>
        </r>
        <r>
          <rPr>
            <sz val="9"/>
            <color indexed="81"/>
            <rFont val="Tahoma"/>
            <family val="2"/>
          </rPr>
          <t xml:space="preserve">
26/01/21
6622
Oct to Feb/21
March=630 Due=2940
Paid in Janu/21</t>
        </r>
      </text>
    </comment>
    <comment ref="AA173" authorId="0">
      <text>
        <r>
          <rPr>
            <b/>
            <sz val="9"/>
            <color indexed="81"/>
            <rFont val="Tahoma"/>
            <family val="2"/>
          </rPr>
          <t>Windows User:</t>
        </r>
        <r>
          <rPr>
            <sz val="9"/>
            <color indexed="81"/>
            <rFont val="Tahoma"/>
            <family val="2"/>
          </rPr>
          <t xml:space="preserve">
26/01/21
6622
Oct to Feb/21
March=630 Due=2940
Paid in Janu/21</t>
        </r>
      </text>
    </comment>
    <comment ref="AC173" authorId="0">
      <text>
        <r>
          <rPr>
            <b/>
            <sz val="9"/>
            <color indexed="81"/>
            <rFont val="Tahoma"/>
            <family val="2"/>
          </rPr>
          <t>Windows User:</t>
        </r>
        <r>
          <rPr>
            <sz val="9"/>
            <color indexed="81"/>
            <rFont val="Tahoma"/>
            <family val="2"/>
          </rPr>
          <t xml:space="preserve">
26/01/21
6622
Oct to Feb/21
March=630 Due=2940
Paid in Janu/21</t>
        </r>
      </text>
    </comment>
    <comment ref="AE173" authorId="0">
      <text>
        <r>
          <rPr>
            <b/>
            <sz val="9"/>
            <color indexed="81"/>
            <rFont val="Tahoma"/>
            <family val="2"/>
          </rPr>
          <t>Windows User:</t>
        </r>
        <r>
          <rPr>
            <sz val="9"/>
            <color indexed="81"/>
            <rFont val="Tahoma"/>
            <family val="2"/>
          </rPr>
          <t xml:space="preserve">
26/01/21
6622
Oct to Feb/21
March=630 Due=2940
Paid in Janu/21</t>
        </r>
      </text>
    </comment>
    <comment ref="AM173" authorId="0">
      <text>
        <r>
          <rPr>
            <b/>
            <sz val="9"/>
            <color indexed="81"/>
            <rFont val="Tahoma"/>
            <family val="2"/>
          </rPr>
          <t>Windows User:</t>
        </r>
        <r>
          <rPr>
            <sz val="9"/>
            <color indexed="81"/>
            <rFont val="Tahoma"/>
            <family val="2"/>
          </rPr>
          <t xml:space="preserve">
03/06/21
6623
Up to June/21</t>
        </r>
      </text>
    </comment>
    <comment ref="K174" authorId="0">
      <text>
        <r>
          <rPr>
            <b/>
            <sz val="9"/>
            <color indexed="81"/>
            <rFont val="Tahoma"/>
            <family val="2"/>
          </rPr>
          <t>Windows User:</t>
        </r>
        <r>
          <rPr>
            <sz val="9"/>
            <color indexed="81"/>
            <rFont val="Tahoma"/>
            <family val="2"/>
          </rPr>
          <t xml:space="preserve">
14/09/2020
6,500/-</t>
        </r>
      </text>
    </comment>
    <comment ref="M174" authorId="0">
      <text>
        <r>
          <rPr>
            <b/>
            <sz val="9"/>
            <color indexed="81"/>
            <rFont val="Tahoma"/>
            <family val="2"/>
          </rPr>
          <t>Windows User:</t>
        </r>
        <r>
          <rPr>
            <sz val="9"/>
            <color indexed="81"/>
            <rFont val="Tahoma"/>
            <family val="2"/>
          </rPr>
          <t xml:space="preserve">
14/09/2020
6,500/-</t>
        </r>
      </text>
    </comment>
    <comment ref="O174" authorId="0">
      <text>
        <r>
          <rPr>
            <b/>
            <sz val="9"/>
            <color indexed="81"/>
            <rFont val="Tahoma"/>
            <family val="2"/>
          </rPr>
          <t>Windows User:</t>
        </r>
        <r>
          <rPr>
            <sz val="9"/>
            <color indexed="81"/>
            <rFont val="Tahoma"/>
            <family val="2"/>
          </rPr>
          <t xml:space="preserve">
14/09/2020
6,500/-</t>
        </r>
      </text>
    </comment>
    <comment ref="K175" authorId="0">
      <text>
        <r>
          <rPr>
            <b/>
            <sz val="9"/>
            <color indexed="81"/>
            <rFont val="Tahoma"/>
            <family val="2"/>
          </rPr>
          <t>Windows User:</t>
        </r>
        <r>
          <rPr>
            <sz val="9"/>
            <color indexed="81"/>
            <rFont val="Tahoma"/>
            <family val="2"/>
          </rPr>
          <t xml:space="preserve">
15/09/2020
7,500/-</t>
        </r>
      </text>
    </comment>
    <comment ref="M175" authorId="0">
      <text>
        <r>
          <rPr>
            <b/>
            <sz val="9"/>
            <color indexed="81"/>
            <rFont val="Tahoma"/>
            <family val="2"/>
          </rPr>
          <t>Windows User:</t>
        </r>
        <r>
          <rPr>
            <sz val="9"/>
            <color indexed="81"/>
            <rFont val="Tahoma"/>
            <family val="2"/>
          </rPr>
          <t xml:space="preserve">
15/09/2020
7,500/-</t>
        </r>
      </text>
    </comment>
    <comment ref="O175" authorId="0">
      <text>
        <r>
          <rPr>
            <b/>
            <sz val="9"/>
            <color indexed="81"/>
            <rFont val="Tahoma"/>
            <family val="2"/>
          </rPr>
          <t>Windows User:</t>
        </r>
        <r>
          <rPr>
            <sz val="9"/>
            <color indexed="81"/>
            <rFont val="Tahoma"/>
            <family val="2"/>
          </rPr>
          <t xml:space="preserve">
15/09/2020
7,500/-</t>
        </r>
      </text>
    </comment>
    <comment ref="W175" authorId="0">
      <text>
        <r>
          <rPr>
            <b/>
            <sz val="9"/>
            <color indexed="81"/>
            <rFont val="Tahoma"/>
            <family val="2"/>
          </rPr>
          <t>Windows User:</t>
        </r>
        <r>
          <rPr>
            <sz val="9"/>
            <color indexed="81"/>
            <rFont val="Tahoma"/>
            <family val="2"/>
          </rPr>
          <t xml:space="preserve">
09/11/2020
6670
Oct/2020
paid to Nov/2020</t>
        </r>
      </text>
    </comment>
    <comment ref="Y175" authorId="0">
      <text>
        <r>
          <rPr>
            <b/>
            <sz val="9"/>
            <color indexed="81"/>
            <rFont val="Tahoma"/>
            <family val="2"/>
          </rPr>
          <t>Windows User:</t>
        </r>
        <r>
          <rPr>
            <sz val="9"/>
            <color indexed="81"/>
            <rFont val="Tahoma"/>
            <family val="2"/>
          </rPr>
          <t xml:space="preserve">
09/11/2020
6670
Oct/2020
09/12/2020
6671
Nov/20
Paid in Dec/20</t>
        </r>
      </text>
    </comment>
    <comment ref="AA175" authorId="0">
      <text>
        <r>
          <rPr>
            <b/>
            <sz val="9"/>
            <color indexed="81"/>
            <rFont val="Tahoma"/>
            <family val="2"/>
          </rPr>
          <t>Windows User:</t>
        </r>
        <r>
          <rPr>
            <sz val="9"/>
            <color indexed="81"/>
            <rFont val="Tahoma"/>
            <family val="2"/>
          </rPr>
          <t xml:space="preserve">
09/12/2020
6671
Nov/20
Paid in Dec/20
13/01/2021
6672
Dec/20
O//fee Due=8000</t>
        </r>
      </text>
    </comment>
    <comment ref="AC175" authorId="0">
      <text>
        <r>
          <rPr>
            <b/>
            <sz val="9"/>
            <color indexed="81"/>
            <rFont val="Tahoma"/>
            <family val="2"/>
          </rPr>
          <t>Windows User:</t>
        </r>
        <r>
          <rPr>
            <sz val="9"/>
            <color indexed="81"/>
            <rFont val="Tahoma"/>
            <family val="2"/>
          </rPr>
          <t xml:space="preserve">
13/01/2021
6672
Dec/20
O//fee Due=8000
28/01/21
6673
Janu/21</t>
        </r>
      </text>
    </comment>
    <comment ref="AE175" authorId="0">
      <text>
        <r>
          <rPr>
            <b/>
            <sz val="9"/>
            <color indexed="81"/>
            <rFont val="Tahoma"/>
            <family val="2"/>
          </rPr>
          <t>Windows User:</t>
        </r>
        <r>
          <rPr>
            <sz val="9"/>
            <color indexed="81"/>
            <rFont val="Tahoma"/>
            <family val="2"/>
          </rPr>
          <t xml:space="preserve">
10/02/21
6674
O/fee due</t>
        </r>
      </text>
    </comment>
    <comment ref="AK175" authorId="0">
      <text>
        <r>
          <rPr>
            <b/>
            <sz val="9"/>
            <color indexed="81"/>
            <rFont val="Tahoma"/>
            <family val="2"/>
          </rPr>
          <t>Windows User:</t>
        </r>
        <r>
          <rPr>
            <sz val="9"/>
            <color indexed="81"/>
            <rFont val="Tahoma"/>
            <family val="2"/>
          </rPr>
          <t xml:space="preserve">
24/05/21
6675
March + April/21</t>
        </r>
      </text>
    </comment>
    <comment ref="AM175" authorId="0">
      <text>
        <r>
          <rPr>
            <b/>
            <sz val="9"/>
            <color indexed="81"/>
            <rFont val="Tahoma"/>
            <family val="2"/>
          </rPr>
          <t>Windows User:</t>
        </r>
        <r>
          <rPr>
            <sz val="9"/>
            <color indexed="81"/>
            <rFont val="Tahoma"/>
            <family val="2"/>
          </rPr>
          <t xml:space="preserve">
04/06/21
6676
zo/fee due</t>
        </r>
      </text>
    </comment>
    <comment ref="K176" authorId="0">
      <text>
        <r>
          <rPr>
            <b/>
            <sz val="9"/>
            <color indexed="81"/>
            <rFont val="Tahoma"/>
            <family val="2"/>
          </rPr>
          <t>Windows User:</t>
        </r>
        <r>
          <rPr>
            <sz val="9"/>
            <color indexed="81"/>
            <rFont val="Tahoma"/>
            <family val="2"/>
          </rPr>
          <t xml:space="preserve">
10/10/2020
5209
7,200/-</t>
        </r>
      </text>
    </comment>
    <comment ref="M176" authorId="0">
      <text>
        <r>
          <rPr>
            <b/>
            <sz val="9"/>
            <color indexed="81"/>
            <rFont val="Tahoma"/>
            <family val="2"/>
          </rPr>
          <t>Windows User:</t>
        </r>
        <r>
          <rPr>
            <sz val="9"/>
            <color indexed="81"/>
            <rFont val="Tahoma"/>
            <family val="2"/>
          </rPr>
          <t xml:space="preserve">
10/10/2020
5209
7,200/-</t>
        </r>
      </text>
    </comment>
    <comment ref="O176" authorId="0">
      <text>
        <r>
          <rPr>
            <b/>
            <sz val="9"/>
            <color indexed="81"/>
            <rFont val="Tahoma"/>
            <family val="2"/>
          </rPr>
          <t>Windows User:</t>
        </r>
        <r>
          <rPr>
            <sz val="9"/>
            <color indexed="81"/>
            <rFont val="Tahoma"/>
            <family val="2"/>
          </rPr>
          <t xml:space="preserve">
10/10/2020
5209
7,200/-</t>
        </r>
      </text>
    </comment>
    <comment ref="Q176" authorId="0">
      <text>
        <r>
          <rPr>
            <b/>
            <sz val="9"/>
            <color indexed="81"/>
            <rFont val="Tahoma"/>
            <family val="2"/>
          </rPr>
          <t>Windows User:</t>
        </r>
        <r>
          <rPr>
            <sz val="9"/>
            <color indexed="81"/>
            <rFont val="Tahoma"/>
            <family val="2"/>
          </rPr>
          <t xml:space="preserve">
13/12/2020
5211
O/fee=8,000/-
Paid in Dec/20</t>
        </r>
      </text>
    </comment>
    <comment ref="W176" authorId="0">
      <text>
        <r>
          <rPr>
            <b/>
            <sz val="9"/>
            <color indexed="81"/>
            <rFont val="Tahoma"/>
            <family val="2"/>
          </rPr>
          <t>Windows User:</t>
        </r>
        <r>
          <rPr>
            <sz val="9"/>
            <color indexed="81"/>
            <rFont val="Tahoma"/>
            <family val="2"/>
          </rPr>
          <t xml:space="preserve">
05/11/2020
5210
Oct + Nov/2020
Paid to Nov/2020</t>
        </r>
      </text>
    </comment>
    <comment ref="Y176" authorId="0">
      <text>
        <r>
          <rPr>
            <b/>
            <sz val="9"/>
            <color indexed="81"/>
            <rFont val="Tahoma"/>
            <family val="2"/>
          </rPr>
          <t>Windows User:</t>
        </r>
        <r>
          <rPr>
            <sz val="9"/>
            <color indexed="81"/>
            <rFont val="Tahoma"/>
            <family val="2"/>
          </rPr>
          <t xml:space="preserve">
05/11/2020
5210
Oct + Nov/2020</t>
        </r>
      </text>
    </comment>
    <comment ref="AA176" authorId="0">
      <text>
        <r>
          <rPr>
            <b/>
            <sz val="9"/>
            <color indexed="81"/>
            <rFont val="Tahoma"/>
            <family val="2"/>
          </rPr>
          <t>Windows User:</t>
        </r>
        <r>
          <rPr>
            <sz val="9"/>
            <color indexed="81"/>
            <rFont val="Tahoma"/>
            <family val="2"/>
          </rPr>
          <t xml:space="preserve">
13/12/2020
5211
O/fee=8,000/-
Paid in Dec/20
07/01/2021
5212
Dec + Janu/1
Paid in Janu/21</t>
        </r>
      </text>
    </comment>
    <comment ref="AC176" authorId="0">
      <text>
        <r>
          <rPr>
            <b/>
            <sz val="9"/>
            <color indexed="81"/>
            <rFont val="Tahoma"/>
            <family val="2"/>
          </rPr>
          <t>Windows User:</t>
        </r>
        <r>
          <rPr>
            <sz val="9"/>
            <color indexed="81"/>
            <rFont val="Tahoma"/>
            <family val="2"/>
          </rPr>
          <t xml:space="preserve">
07/01/2021
5212
Dec + Janu/1
Paid in Janu/21</t>
        </r>
      </text>
    </comment>
    <comment ref="AE176" authorId="0">
      <text>
        <r>
          <rPr>
            <b/>
            <sz val="9"/>
            <color indexed="81"/>
            <rFont val="Tahoma"/>
            <family val="2"/>
          </rPr>
          <t>Windows User:</t>
        </r>
        <r>
          <rPr>
            <sz val="9"/>
            <color indexed="81"/>
            <rFont val="Tahoma"/>
            <family val="2"/>
          </rPr>
          <t xml:space="preserve">
10/02/21
5213</t>
        </r>
      </text>
    </comment>
    <comment ref="AI176" authorId="0">
      <text>
        <r>
          <rPr>
            <b/>
            <sz val="9"/>
            <color indexed="81"/>
            <rFont val="Tahoma"/>
            <family val="2"/>
          </rPr>
          <t>Windows User:</t>
        </r>
        <r>
          <rPr>
            <sz val="9"/>
            <color indexed="81"/>
            <rFont val="Tahoma"/>
            <family val="2"/>
          </rPr>
          <t xml:space="preserve">
12/04/21
5214
March + April/21</t>
        </r>
      </text>
    </comment>
    <comment ref="AM176" authorId="0">
      <text>
        <r>
          <rPr>
            <b/>
            <sz val="9"/>
            <color indexed="81"/>
            <rFont val="Tahoma"/>
            <family val="2"/>
          </rPr>
          <t>Windows User:</t>
        </r>
        <r>
          <rPr>
            <sz val="9"/>
            <color indexed="81"/>
            <rFont val="Tahoma"/>
            <family val="2"/>
          </rPr>
          <t xml:space="preserve">
04/06/21
5212
Up to June/21</t>
        </r>
      </text>
    </comment>
  </commentList>
</comments>
</file>

<file path=xl/comments4.xml><?xml version="1.0" encoding="utf-8"?>
<comments xmlns="http://schemas.openxmlformats.org/spreadsheetml/2006/main">
  <authors>
    <author>Windows User</author>
    <author>hp</author>
  </authors>
  <commentList>
    <comment ref="H5" authorId="0">
      <text>
        <r>
          <rPr>
            <b/>
            <sz val="9"/>
            <color indexed="81"/>
            <rFont val="Tahoma"/>
            <family val="2"/>
          </rPr>
          <t>Windows User:</t>
        </r>
        <r>
          <rPr>
            <sz val="9"/>
            <color indexed="81"/>
            <rFont val="Tahoma"/>
            <family val="2"/>
          </rPr>
          <t xml:space="preserve">
Less-2,000/-</t>
        </r>
      </text>
    </comment>
    <comment ref="J5" authorId="0">
      <text>
        <r>
          <rPr>
            <b/>
            <sz val="9"/>
            <color indexed="81"/>
            <rFont val="Tahoma"/>
            <family val="2"/>
          </rPr>
          <t>Windows User:</t>
        </r>
        <r>
          <rPr>
            <sz val="9"/>
            <color indexed="81"/>
            <rFont val="Tahoma"/>
            <family val="2"/>
          </rPr>
          <t xml:space="preserve">
Less=2,000/-</t>
        </r>
      </text>
    </comment>
    <comment ref="N5" authorId="0">
      <text>
        <r>
          <rPr>
            <b/>
            <sz val="9"/>
            <color indexed="81"/>
            <rFont val="Tahoma"/>
            <family val="2"/>
          </rPr>
          <t>Windows User:</t>
        </r>
        <r>
          <rPr>
            <sz val="9"/>
            <color indexed="81"/>
            <rFont val="Tahoma"/>
            <family val="2"/>
          </rPr>
          <t xml:space="preserve">
26/08/2020
9,000/-</t>
        </r>
      </text>
    </comment>
    <comment ref="P5" authorId="0">
      <text>
        <r>
          <rPr>
            <b/>
            <sz val="9"/>
            <color indexed="81"/>
            <rFont val="Tahoma"/>
            <family val="2"/>
          </rPr>
          <t>Windows User:</t>
        </r>
        <r>
          <rPr>
            <sz val="9"/>
            <color indexed="81"/>
            <rFont val="Tahoma"/>
            <family val="2"/>
          </rPr>
          <t xml:space="preserve">
26/08/2020
9,000/-</t>
        </r>
      </text>
    </comment>
    <comment ref="R5" authorId="0">
      <text>
        <r>
          <rPr>
            <b/>
            <sz val="9"/>
            <color indexed="81"/>
            <rFont val="Tahoma"/>
            <family val="2"/>
          </rPr>
          <t>Windows User:</t>
        </r>
        <r>
          <rPr>
            <sz val="9"/>
            <color indexed="81"/>
            <rFont val="Tahoma"/>
            <family val="2"/>
          </rPr>
          <t xml:space="preserve">
26/08/2020
9,000/-</t>
        </r>
      </text>
    </comment>
    <comment ref="T5" authorId="0">
      <text>
        <r>
          <rPr>
            <b/>
            <sz val="9"/>
            <color indexed="81"/>
            <rFont val="Tahoma"/>
            <family val="2"/>
          </rPr>
          <t>Windows User:</t>
        </r>
        <r>
          <rPr>
            <sz val="9"/>
            <color indexed="81"/>
            <rFont val="Tahoma"/>
            <family val="2"/>
          </rPr>
          <t xml:space="preserve">
26/08/2020
9,000/-
28/01/21
1682
O/fee=6500
Oct to Janu/21
Paid in Janu/21</t>
        </r>
      </text>
    </comment>
    <comment ref="Z5" authorId="0">
      <text>
        <r>
          <rPr>
            <b/>
            <sz val="9"/>
            <color indexed="81"/>
            <rFont val="Tahoma"/>
            <family val="2"/>
          </rPr>
          <t>Windows User:</t>
        </r>
        <r>
          <rPr>
            <sz val="9"/>
            <color indexed="81"/>
            <rFont val="Tahoma"/>
            <family val="2"/>
          </rPr>
          <t xml:space="preserve">
28/01/21
1682
O/fee=6500
Oct to Janu/21
Paid in Janu/21</t>
        </r>
      </text>
    </comment>
    <comment ref="AB5" authorId="0">
      <text>
        <r>
          <rPr>
            <b/>
            <sz val="9"/>
            <color indexed="81"/>
            <rFont val="Tahoma"/>
            <family val="2"/>
          </rPr>
          <t>Windows User:</t>
        </r>
        <r>
          <rPr>
            <sz val="9"/>
            <color indexed="81"/>
            <rFont val="Tahoma"/>
            <family val="2"/>
          </rPr>
          <t xml:space="preserve">
28/01/21
1682
O/fee=6500
Oct to Janu/21
Paid in Janu/21</t>
        </r>
      </text>
    </comment>
    <comment ref="AD5" authorId="0">
      <text>
        <r>
          <rPr>
            <b/>
            <sz val="9"/>
            <color indexed="81"/>
            <rFont val="Tahoma"/>
            <family val="2"/>
          </rPr>
          <t>Windows User:</t>
        </r>
        <r>
          <rPr>
            <sz val="9"/>
            <color indexed="81"/>
            <rFont val="Tahoma"/>
            <family val="2"/>
          </rPr>
          <t xml:space="preserve">
28/01/21
1682
O/fee=6500
Oct to Janu/21
Paid in Janu/21</t>
        </r>
      </text>
    </comment>
    <comment ref="AF5" authorId="0">
      <text>
        <r>
          <rPr>
            <b/>
            <sz val="9"/>
            <color indexed="81"/>
            <rFont val="Tahoma"/>
            <family val="2"/>
          </rPr>
          <t>Windows User:</t>
        </r>
        <r>
          <rPr>
            <sz val="9"/>
            <color indexed="81"/>
            <rFont val="Tahoma"/>
            <family val="2"/>
          </rPr>
          <t xml:space="preserve">
28/01/21
1682
O/fee=6500
Oct to Janu/21
Paid in Janu/21</t>
        </r>
      </text>
    </comment>
    <comment ref="AP5" authorId="0">
      <text>
        <r>
          <rPr>
            <b/>
            <sz val="9"/>
            <color indexed="81"/>
            <rFont val="Tahoma"/>
            <family val="2"/>
          </rPr>
          <t>Windows User:</t>
        </r>
        <r>
          <rPr>
            <sz val="9"/>
            <color indexed="81"/>
            <rFont val="Tahoma"/>
            <family val="2"/>
          </rPr>
          <t xml:space="preserve">
08/06/21
1683
Up to April/21</t>
        </r>
      </text>
    </comment>
    <comment ref="N6" authorId="0">
      <text>
        <r>
          <rPr>
            <b/>
            <sz val="9"/>
            <color indexed="81"/>
            <rFont val="Tahoma"/>
            <family val="2"/>
          </rPr>
          <t>Windows User:</t>
        </r>
        <r>
          <rPr>
            <sz val="9"/>
            <color indexed="81"/>
            <rFont val="Tahoma"/>
            <family val="2"/>
          </rPr>
          <t xml:space="preserve">
26/08/2020
9,000/-</t>
        </r>
      </text>
    </comment>
    <comment ref="P6" authorId="0">
      <text>
        <r>
          <rPr>
            <b/>
            <sz val="9"/>
            <color indexed="81"/>
            <rFont val="Tahoma"/>
            <family val="2"/>
          </rPr>
          <t>Windows User:</t>
        </r>
        <r>
          <rPr>
            <sz val="9"/>
            <color indexed="81"/>
            <rFont val="Tahoma"/>
            <family val="2"/>
          </rPr>
          <t xml:space="preserve">
26/08/2020
9,000/-</t>
        </r>
      </text>
    </comment>
    <comment ref="R6" authorId="0">
      <text>
        <r>
          <rPr>
            <b/>
            <sz val="9"/>
            <color indexed="81"/>
            <rFont val="Tahoma"/>
            <family val="2"/>
          </rPr>
          <t>Windows User:</t>
        </r>
        <r>
          <rPr>
            <sz val="9"/>
            <color indexed="81"/>
            <rFont val="Tahoma"/>
            <family val="2"/>
          </rPr>
          <t xml:space="preserve">
26/08/2020
9,000/-</t>
        </r>
      </text>
    </comment>
    <comment ref="T6" authorId="0">
      <text>
        <r>
          <rPr>
            <b/>
            <sz val="9"/>
            <color indexed="81"/>
            <rFont val="Tahoma"/>
            <family val="2"/>
          </rPr>
          <t>Windows User:</t>
        </r>
        <r>
          <rPr>
            <sz val="9"/>
            <color indexed="81"/>
            <rFont val="Tahoma"/>
            <family val="2"/>
          </rPr>
          <t xml:space="preserve">
26/08/2020
9,000/-</t>
        </r>
      </text>
    </comment>
    <comment ref="W6" authorId="0">
      <text>
        <r>
          <rPr>
            <b/>
            <sz val="9"/>
            <color indexed="81"/>
            <rFont val="Tahoma"/>
            <family val="2"/>
          </rPr>
          <t>Windows User:</t>
        </r>
        <r>
          <rPr>
            <sz val="9"/>
            <color indexed="81"/>
            <rFont val="Tahoma"/>
            <family val="2"/>
          </rPr>
          <t xml:space="preserve">
Less 30% in Tuition fee for Oct/20.</t>
        </r>
      </text>
    </comment>
    <comment ref="Y6" authorId="0">
      <text>
        <r>
          <rPr>
            <b/>
            <sz val="9"/>
            <color indexed="81"/>
            <rFont val="Tahoma"/>
            <family val="2"/>
          </rPr>
          <t>Windows User:</t>
        </r>
        <r>
          <rPr>
            <sz val="9"/>
            <color indexed="81"/>
            <rFont val="Tahoma"/>
            <family val="2"/>
          </rPr>
          <t xml:space="preserve">
Less 30% in Tuition fee for Oct/20.</t>
        </r>
      </text>
    </comment>
    <comment ref="AA6" authorId="0">
      <text>
        <r>
          <rPr>
            <b/>
            <sz val="9"/>
            <color indexed="81"/>
            <rFont val="Tahoma"/>
            <family val="2"/>
          </rPr>
          <t>Windows User:</t>
        </r>
        <r>
          <rPr>
            <sz val="9"/>
            <color indexed="81"/>
            <rFont val="Tahoma"/>
            <family val="2"/>
          </rPr>
          <t xml:space="preserve">
Less 30% in Tuition fee for Oct/20.</t>
        </r>
      </text>
    </comment>
    <comment ref="AC6" authorId="0">
      <text>
        <r>
          <rPr>
            <b/>
            <sz val="9"/>
            <color indexed="81"/>
            <rFont val="Tahoma"/>
            <family val="2"/>
          </rPr>
          <t>Windows User:</t>
        </r>
        <r>
          <rPr>
            <sz val="9"/>
            <color indexed="81"/>
            <rFont val="Tahoma"/>
            <family val="2"/>
          </rPr>
          <t xml:space="preserve">
Less 30% in Tuition fee for Oct/20.</t>
        </r>
      </text>
    </comment>
    <comment ref="AD6" authorId="0">
      <text>
        <r>
          <rPr>
            <b/>
            <sz val="9"/>
            <color indexed="81"/>
            <rFont val="Tahoma"/>
            <family val="2"/>
          </rPr>
          <t>Windows User:</t>
        </r>
        <r>
          <rPr>
            <sz val="9"/>
            <color indexed="81"/>
            <rFont val="Tahoma"/>
            <family val="2"/>
          </rPr>
          <t xml:space="preserve">
25/01/21
1706</t>
        </r>
      </text>
    </comment>
    <comment ref="AE6" authorId="0">
      <text>
        <r>
          <rPr>
            <b/>
            <sz val="9"/>
            <color indexed="81"/>
            <rFont val="Tahoma"/>
            <family val="2"/>
          </rPr>
          <t>Windows User:</t>
        </r>
        <r>
          <rPr>
            <sz val="9"/>
            <color indexed="81"/>
            <rFont val="Tahoma"/>
            <family val="2"/>
          </rPr>
          <t xml:space="preserve">
Less 30% in Tuition fee for Oct/20.</t>
        </r>
      </text>
    </comment>
    <comment ref="AG6" authorId="0">
      <text>
        <r>
          <rPr>
            <b/>
            <sz val="9"/>
            <color indexed="81"/>
            <rFont val="Tahoma"/>
            <family val="2"/>
          </rPr>
          <t>Windows User:</t>
        </r>
        <r>
          <rPr>
            <sz val="9"/>
            <color indexed="81"/>
            <rFont val="Tahoma"/>
            <family val="2"/>
          </rPr>
          <t xml:space="preserve">
Less 30% in Tuition fee for Oct/20.</t>
        </r>
      </text>
    </comment>
    <comment ref="AI6" authorId="0">
      <text>
        <r>
          <rPr>
            <b/>
            <sz val="9"/>
            <color indexed="81"/>
            <rFont val="Tahoma"/>
            <family val="2"/>
          </rPr>
          <t>Windows User:</t>
        </r>
        <r>
          <rPr>
            <sz val="9"/>
            <color indexed="81"/>
            <rFont val="Tahoma"/>
            <family val="2"/>
          </rPr>
          <t xml:space="preserve">
Less 30% in Tuition fee for Oct/20.</t>
        </r>
      </text>
    </comment>
    <comment ref="AK6" authorId="0">
      <text>
        <r>
          <rPr>
            <b/>
            <sz val="9"/>
            <color indexed="81"/>
            <rFont val="Tahoma"/>
            <family val="2"/>
          </rPr>
          <t>Windows User:</t>
        </r>
        <r>
          <rPr>
            <sz val="9"/>
            <color indexed="81"/>
            <rFont val="Tahoma"/>
            <family val="2"/>
          </rPr>
          <t xml:space="preserve">
Less 30% in Tuition fee for Oct/20.</t>
        </r>
      </text>
    </comment>
    <comment ref="AM6" authorId="0">
      <text>
        <r>
          <rPr>
            <b/>
            <sz val="9"/>
            <color indexed="81"/>
            <rFont val="Tahoma"/>
            <family val="2"/>
          </rPr>
          <t>Windows User:</t>
        </r>
        <r>
          <rPr>
            <sz val="9"/>
            <color indexed="81"/>
            <rFont val="Tahoma"/>
            <family val="2"/>
          </rPr>
          <t xml:space="preserve">
Less 30% in Tuition fee for Oct/20.</t>
        </r>
      </text>
    </comment>
    <comment ref="AN6" authorId="0">
      <text>
        <r>
          <rPr>
            <b/>
            <sz val="9"/>
            <color indexed="81"/>
            <rFont val="Tahoma"/>
            <family val="2"/>
          </rPr>
          <t>Windows User:</t>
        </r>
        <r>
          <rPr>
            <sz val="9"/>
            <color indexed="81"/>
            <rFont val="Tahoma"/>
            <family val="2"/>
          </rPr>
          <t xml:space="preserve">
06/06/21
1707</t>
        </r>
      </text>
    </comment>
    <comment ref="H7" authorId="0">
      <text>
        <r>
          <rPr>
            <b/>
            <sz val="9"/>
            <color indexed="81"/>
            <rFont val="Tahoma"/>
            <family val="2"/>
          </rPr>
          <t>Windows User:</t>
        </r>
        <r>
          <rPr>
            <sz val="9"/>
            <color indexed="81"/>
            <rFont val="Tahoma"/>
            <family val="2"/>
          </rPr>
          <t xml:space="preserve">
Less-1,000/-</t>
        </r>
      </text>
    </comment>
    <comment ref="J7" authorId="0">
      <text>
        <r>
          <rPr>
            <b/>
            <sz val="9"/>
            <color indexed="81"/>
            <rFont val="Tahoma"/>
            <family val="2"/>
          </rPr>
          <t>Windows User:</t>
        </r>
        <r>
          <rPr>
            <sz val="9"/>
            <color indexed="81"/>
            <rFont val="Tahoma"/>
            <family val="2"/>
          </rPr>
          <t xml:space="preserve">
Less-1000
</t>
        </r>
      </text>
    </comment>
    <comment ref="N7" authorId="0">
      <text>
        <r>
          <rPr>
            <b/>
            <sz val="9"/>
            <color indexed="81"/>
            <rFont val="Tahoma"/>
            <family val="2"/>
          </rPr>
          <t>Windows User:</t>
        </r>
        <r>
          <rPr>
            <sz val="9"/>
            <color indexed="81"/>
            <rFont val="Tahoma"/>
            <family val="2"/>
          </rPr>
          <t xml:space="preserve">
26/08/2020
9,000/-</t>
        </r>
      </text>
    </comment>
    <comment ref="P7" authorId="0">
      <text>
        <r>
          <rPr>
            <b/>
            <sz val="9"/>
            <color indexed="81"/>
            <rFont val="Tahoma"/>
            <family val="2"/>
          </rPr>
          <t>Windows User:</t>
        </r>
        <r>
          <rPr>
            <sz val="9"/>
            <color indexed="81"/>
            <rFont val="Tahoma"/>
            <family val="2"/>
          </rPr>
          <t xml:space="preserve">
26/08/2020
9,000/-</t>
        </r>
      </text>
    </comment>
    <comment ref="R7" authorId="0">
      <text>
        <r>
          <rPr>
            <b/>
            <sz val="9"/>
            <color indexed="81"/>
            <rFont val="Tahoma"/>
            <family val="2"/>
          </rPr>
          <t>Windows User:</t>
        </r>
        <r>
          <rPr>
            <sz val="9"/>
            <color indexed="81"/>
            <rFont val="Tahoma"/>
            <family val="2"/>
          </rPr>
          <t xml:space="preserve">
26/08/2020
9,000/-</t>
        </r>
      </text>
    </comment>
    <comment ref="T7" authorId="0">
      <text>
        <r>
          <rPr>
            <b/>
            <sz val="9"/>
            <color indexed="81"/>
            <rFont val="Tahoma"/>
            <family val="2"/>
          </rPr>
          <t>Windows User:</t>
        </r>
        <r>
          <rPr>
            <sz val="9"/>
            <color indexed="81"/>
            <rFont val="Tahoma"/>
            <family val="2"/>
          </rPr>
          <t xml:space="preserve">
26/08/2020
9,000/-</t>
        </r>
      </text>
    </comment>
    <comment ref="Z7" authorId="0">
      <text>
        <r>
          <rPr>
            <b/>
            <sz val="9"/>
            <color indexed="81"/>
            <rFont val="Tahoma"/>
            <family val="2"/>
          </rPr>
          <t>Windows User:</t>
        </r>
        <r>
          <rPr>
            <sz val="9"/>
            <color indexed="81"/>
            <rFont val="Tahoma"/>
            <family val="2"/>
          </rPr>
          <t xml:space="preserve">
07/11/2020
1730
Oct/2020
Paid to Nov/2020</t>
        </r>
      </text>
    </comment>
    <comment ref="AB7" authorId="0">
      <text>
        <r>
          <rPr>
            <b/>
            <sz val="9"/>
            <color indexed="81"/>
            <rFont val="Tahoma"/>
            <family val="2"/>
          </rPr>
          <t>Windows User:</t>
        </r>
        <r>
          <rPr>
            <sz val="9"/>
            <color indexed="81"/>
            <rFont val="Tahoma"/>
            <family val="2"/>
          </rPr>
          <t xml:space="preserve">
07/11/2020
1730
Oct/2020
05/12/2020
1731
Nov/20
Paid in Dec/20</t>
        </r>
      </text>
    </comment>
    <comment ref="AD7" authorId="0">
      <text>
        <r>
          <rPr>
            <b/>
            <sz val="9"/>
            <color indexed="81"/>
            <rFont val="Tahoma"/>
            <family val="2"/>
          </rPr>
          <t>Windows User:</t>
        </r>
        <r>
          <rPr>
            <sz val="9"/>
            <color indexed="81"/>
            <rFont val="Tahoma"/>
            <family val="2"/>
          </rPr>
          <t xml:space="preserve">
05/12/2020
1731
Nov/20
10/01/2021
By bkash
C=2870
H=1950
T=4820
Dec/20
Paid in Jany/21</t>
        </r>
      </text>
    </comment>
    <comment ref="AF7" authorId="0">
      <text>
        <r>
          <rPr>
            <b/>
            <sz val="9"/>
            <color indexed="81"/>
            <rFont val="Tahoma"/>
            <family val="2"/>
          </rPr>
          <t>Windows User:</t>
        </r>
        <r>
          <rPr>
            <sz val="9"/>
            <color indexed="81"/>
            <rFont val="Tahoma"/>
            <family val="2"/>
          </rPr>
          <t xml:space="preserve">
10/01/2021
By bkash
C=2870
H=1950
T=4820
Dec/20
Paid in Jany/21</t>
        </r>
      </text>
    </comment>
    <comment ref="AH7" authorId="0">
      <text>
        <r>
          <rPr>
            <b/>
            <sz val="9"/>
            <color indexed="81"/>
            <rFont val="Tahoma"/>
            <family val="2"/>
          </rPr>
          <t>Windows User:</t>
        </r>
        <r>
          <rPr>
            <sz val="9"/>
            <color indexed="81"/>
            <rFont val="Tahoma"/>
            <family val="2"/>
          </rPr>
          <t xml:space="preserve">
08/02/21
1733
Janu/21</t>
        </r>
      </text>
    </comment>
    <comment ref="AJ7" authorId="0">
      <text>
        <r>
          <rPr>
            <b/>
            <sz val="9"/>
            <color indexed="81"/>
            <rFont val="Tahoma"/>
            <family val="2"/>
          </rPr>
          <t>Windows User:</t>
        </r>
        <r>
          <rPr>
            <sz val="9"/>
            <color indexed="81"/>
            <rFont val="Tahoma"/>
            <family val="2"/>
          </rPr>
          <t xml:space="preserve">
11/03/21
By bkash
C=2870
H=1950</t>
        </r>
      </text>
    </comment>
    <comment ref="AL7" authorId="0">
      <text>
        <r>
          <rPr>
            <b/>
            <sz val="9"/>
            <color indexed="81"/>
            <rFont val="Tahoma"/>
            <family val="2"/>
          </rPr>
          <t>Windows User:</t>
        </r>
        <r>
          <rPr>
            <sz val="9"/>
            <color indexed="81"/>
            <rFont val="Tahoma"/>
            <family val="2"/>
          </rPr>
          <t xml:space="preserve">
06/04/2021
By bkash
C=2870
H=1950
T=4820</t>
        </r>
      </text>
    </comment>
    <comment ref="AP7" authorId="0">
      <text>
        <r>
          <rPr>
            <b/>
            <sz val="9"/>
            <color indexed="81"/>
            <rFont val="Tahoma"/>
            <family val="2"/>
          </rPr>
          <t>Windows User:</t>
        </r>
        <r>
          <rPr>
            <sz val="9"/>
            <color indexed="81"/>
            <rFont val="Tahoma"/>
            <family val="2"/>
          </rPr>
          <t xml:space="preserve">
05/06/21
1736/37
</t>
        </r>
      </text>
    </comment>
    <comment ref="N8" authorId="0">
      <text>
        <r>
          <rPr>
            <b/>
            <sz val="9"/>
            <color indexed="81"/>
            <rFont val="Tahoma"/>
            <family val="2"/>
          </rPr>
          <t>Windows User:</t>
        </r>
        <r>
          <rPr>
            <sz val="9"/>
            <color indexed="81"/>
            <rFont val="Tahoma"/>
            <family val="2"/>
          </rPr>
          <t xml:space="preserve">
27/08/2020
9,000/-</t>
        </r>
      </text>
    </comment>
    <comment ref="P8" authorId="0">
      <text>
        <r>
          <rPr>
            <b/>
            <sz val="9"/>
            <color indexed="81"/>
            <rFont val="Tahoma"/>
            <family val="2"/>
          </rPr>
          <t>Windows User:</t>
        </r>
        <r>
          <rPr>
            <sz val="9"/>
            <color indexed="81"/>
            <rFont val="Tahoma"/>
            <family val="2"/>
          </rPr>
          <t xml:space="preserve">
27/08/2020
9,000/-</t>
        </r>
      </text>
    </comment>
    <comment ref="R8" authorId="0">
      <text>
        <r>
          <rPr>
            <b/>
            <sz val="9"/>
            <color indexed="81"/>
            <rFont val="Tahoma"/>
            <family val="2"/>
          </rPr>
          <t>Windows User:</t>
        </r>
        <r>
          <rPr>
            <sz val="9"/>
            <color indexed="81"/>
            <rFont val="Tahoma"/>
            <family val="2"/>
          </rPr>
          <t xml:space="preserve">
27/08/2020
9,000/-</t>
        </r>
      </text>
    </comment>
    <comment ref="T8" authorId="0">
      <text>
        <r>
          <rPr>
            <b/>
            <sz val="9"/>
            <color indexed="81"/>
            <rFont val="Tahoma"/>
            <family val="2"/>
          </rPr>
          <t>Windows User:</t>
        </r>
        <r>
          <rPr>
            <sz val="9"/>
            <color indexed="81"/>
            <rFont val="Tahoma"/>
            <family val="2"/>
          </rPr>
          <t xml:space="preserve">
27/08/2020
9,000/-</t>
        </r>
      </text>
    </comment>
    <comment ref="Z8" authorId="0">
      <text>
        <r>
          <rPr>
            <b/>
            <sz val="9"/>
            <color indexed="81"/>
            <rFont val="Tahoma"/>
            <family val="2"/>
          </rPr>
          <t>Windows User:</t>
        </r>
        <r>
          <rPr>
            <sz val="9"/>
            <color indexed="81"/>
            <rFont val="Tahoma"/>
            <family val="2"/>
          </rPr>
          <t xml:space="preserve">
28/01/21
1754
Oct + Nov/20
Paid in janu/21</t>
        </r>
      </text>
    </comment>
    <comment ref="AB8" authorId="0">
      <text>
        <r>
          <rPr>
            <b/>
            <sz val="9"/>
            <color indexed="81"/>
            <rFont val="Tahoma"/>
            <family val="2"/>
          </rPr>
          <t>Windows User:</t>
        </r>
        <r>
          <rPr>
            <sz val="9"/>
            <color indexed="81"/>
            <rFont val="Tahoma"/>
            <family val="2"/>
          </rPr>
          <t xml:space="preserve">
28/01/21
1754
Oct + Nov/20
Paid in janu/21</t>
        </r>
      </text>
    </comment>
    <comment ref="AF8" authorId="0">
      <text>
        <r>
          <rPr>
            <b/>
            <sz val="9"/>
            <color indexed="81"/>
            <rFont val="Tahoma"/>
            <family val="2"/>
          </rPr>
          <t>Windows User:</t>
        </r>
        <r>
          <rPr>
            <sz val="9"/>
            <color indexed="81"/>
            <rFont val="Tahoma"/>
            <family val="2"/>
          </rPr>
          <t xml:space="preserve">
28/01/21
1754
Oct + Nov/20
Paid in janu/21</t>
        </r>
      </text>
    </comment>
    <comment ref="AL8" authorId="0">
      <text>
        <r>
          <rPr>
            <b/>
            <sz val="9"/>
            <color indexed="81"/>
            <rFont val="Tahoma"/>
            <family val="2"/>
          </rPr>
          <t>Windows User:</t>
        </r>
        <r>
          <rPr>
            <sz val="9"/>
            <color indexed="81"/>
            <rFont val="Tahoma"/>
            <family val="2"/>
          </rPr>
          <t xml:space="preserve">
29/04/2021
1756
Dec/20 to April/21
O/fee=6500
</t>
        </r>
      </text>
    </comment>
    <comment ref="AP8" authorId="0">
      <text>
        <r>
          <rPr>
            <b/>
            <sz val="9"/>
            <color indexed="81"/>
            <rFont val="Tahoma"/>
            <family val="2"/>
          </rPr>
          <t>Windows User:</t>
        </r>
        <r>
          <rPr>
            <sz val="9"/>
            <color indexed="81"/>
            <rFont val="Tahoma"/>
            <family val="2"/>
          </rPr>
          <t xml:space="preserve">
05/06/21
1757
</t>
        </r>
      </text>
    </comment>
    <comment ref="H9" authorId="0">
      <text>
        <r>
          <rPr>
            <b/>
            <sz val="9"/>
            <color indexed="81"/>
            <rFont val="Tahoma"/>
            <family val="2"/>
          </rPr>
          <t>Windows User:</t>
        </r>
        <r>
          <rPr>
            <sz val="9"/>
            <color indexed="81"/>
            <rFont val="Tahoma"/>
            <family val="2"/>
          </rPr>
          <t xml:space="preserve">
Less-2,000/-</t>
        </r>
      </text>
    </comment>
    <comment ref="J9" authorId="0">
      <text>
        <r>
          <rPr>
            <b/>
            <sz val="9"/>
            <color indexed="81"/>
            <rFont val="Tahoma"/>
            <family val="2"/>
          </rPr>
          <t>Windows User:</t>
        </r>
        <r>
          <rPr>
            <sz val="9"/>
            <color indexed="81"/>
            <rFont val="Tahoma"/>
            <family val="2"/>
          </rPr>
          <t xml:space="preserve">
Less-2,000/-</t>
        </r>
      </text>
    </comment>
    <comment ref="N9" authorId="0">
      <text>
        <r>
          <rPr>
            <b/>
            <sz val="9"/>
            <color indexed="81"/>
            <rFont val="Tahoma"/>
            <family val="2"/>
          </rPr>
          <t>Windows User:</t>
        </r>
        <r>
          <rPr>
            <sz val="9"/>
            <color indexed="81"/>
            <rFont val="Tahoma"/>
            <family val="2"/>
          </rPr>
          <t xml:space="preserve">
27/08/2020
9,000/-</t>
        </r>
      </text>
    </comment>
    <comment ref="P9" authorId="0">
      <text>
        <r>
          <rPr>
            <b/>
            <sz val="9"/>
            <color indexed="81"/>
            <rFont val="Tahoma"/>
            <family val="2"/>
          </rPr>
          <t>Windows User:</t>
        </r>
        <r>
          <rPr>
            <sz val="9"/>
            <color indexed="81"/>
            <rFont val="Tahoma"/>
            <family val="2"/>
          </rPr>
          <t xml:space="preserve">
27/08/2020
9,000/-</t>
        </r>
      </text>
    </comment>
    <comment ref="R9" authorId="0">
      <text>
        <r>
          <rPr>
            <b/>
            <sz val="9"/>
            <color indexed="81"/>
            <rFont val="Tahoma"/>
            <family val="2"/>
          </rPr>
          <t>Windows User:</t>
        </r>
        <r>
          <rPr>
            <sz val="9"/>
            <color indexed="81"/>
            <rFont val="Tahoma"/>
            <family val="2"/>
          </rPr>
          <t xml:space="preserve">
27/08/2020
9,000/-</t>
        </r>
      </text>
    </comment>
    <comment ref="T9" authorId="0">
      <text>
        <r>
          <rPr>
            <b/>
            <sz val="9"/>
            <color indexed="81"/>
            <rFont val="Tahoma"/>
            <family val="2"/>
          </rPr>
          <t>Windows User:</t>
        </r>
        <r>
          <rPr>
            <sz val="9"/>
            <color indexed="81"/>
            <rFont val="Tahoma"/>
            <family val="2"/>
          </rPr>
          <t xml:space="preserve">
27/08/2020
9,000/-</t>
        </r>
      </text>
    </comment>
    <comment ref="W9" authorId="0">
      <text>
        <r>
          <rPr>
            <b/>
            <sz val="9"/>
            <color indexed="81"/>
            <rFont val="Tahoma"/>
            <family val="2"/>
          </rPr>
          <t>Windows User:</t>
        </r>
        <r>
          <rPr>
            <sz val="9"/>
            <color indexed="81"/>
            <rFont val="Tahoma"/>
            <family val="2"/>
          </rPr>
          <t xml:space="preserve">
Less 30% in Tuition fee for Oct/20.</t>
        </r>
      </text>
    </comment>
    <comment ref="X9" authorId="0">
      <text>
        <r>
          <rPr>
            <b/>
            <sz val="9"/>
            <color indexed="81"/>
            <rFont val="Tahoma"/>
            <family val="2"/>
          </rPr>
          <t>Windows User:</t>
        </r>
        <r>
          <rPr>
            <sz val="9"/>
            <color indexed="81"/>
            <rFont val="Tahoma"/>
            <family val="2"/>
          </rPr>
          <t xml:space="preserve">
11.10.2020
Bkash=10,830/-
College=8,670/-
Hostel=2,160/-</t>
        </r>
      </text>
    </comment>
    <comment ref="Y9" authorId="0">
      <text>
        <r>
          <rPr>
            <b/>
            <sz val="9"/>
            <color indexed="81"/>
            <rFont val="Tahoma"/>
            <family val="2"/>
          </rPr>
          <t>Windows User:</t>
        </r>
        <r>
          <rPr>
            <sz val="9"/>
            <color indexed="81"/>
            <rFont val="Tahoma"/>
            <family val="2"/>
          </rPr>
          <t xml:space="preserve">
Less 30% in Tuition fee for Oct/20.</t>
        </r>
      </text>
    </comment>
    <comment ref="Z9" authorId="0">
      <text>
        <r>
          <rPr>
            <b/>
            <sz val="9"/>
            <color indexed="81"/>
            <rFont val="Tahoma"/>
            <family val="2"/>
          </rPr>
          <t>Windows User:</t>
        </r>
        <r>
          <rPr>
            <sz val="9"/>
            <color indexed="81"/>
            <rFont val="Tahoma"/>
            <family val="2"/>
          </rPr>
          <t xml:space="preserve">
09/11/2020
By bkash
C=2170
H=2160
T=4330</t>
        </r>
      </text>
    </comment>
    <comment ref="AA9" authorId="0">
      <text>
        <r>
          <rPr>
            <b/>
            <sz val="9"/>
            <color indexed="81"/>
            <rFont val="Tahoma"/>
            <family val="2"/>
          </rPr>
          <t>Windows User:</t>
        </r>
        <r>
          <rPr>
            <sz val="9"/>
            <color indexed="81"/>
            <rFont val="Tahoma"/>
            <family val="2"/>
          </rPr>
          <t xml:space="preserve">
Less 30% in Tuition fee for Oct/20.</t>
        </r>
      </text>
    </comment>
    <comment ref="AB9" authorId="0">
      <text>
        <r>
          <rPr>
            <b/>
            <sz val="9"/>
            <color indexed="81"/>
            <rFont val="Tahoma"/>
            <family val="2"/>
          </rPr>
          <t>Windows User:</t>
        </r>
        <r>
          <rPr>
            <sz val="9"/>
            <color indexed="81"/>
            <rFont val="Tahoma"/>
            <family val="2"/>
          </rPr>
          <t xml:space="preserve">
13/12/2020
By bkash
C=2170
H=2160
T=4330
Dec/20</t>
        </r>
      </text>
    </comment>
    <comment ref="AC9" authorId="0">
      <text>
        <r>
          <rPr>
            <b/>
            <sz val="9"/>
            <color indexed="81"/>
            <rFont val="Tahoma"/>
            <family val="2"/>
          </rPr>
          <t>Windows User:</t>
        </r>
        <r>
          <rPr>
            <sz val="9"/>
            <color indexed="81"/>
            <rFont val="Tahoma"/>
            <family val="2"/>
          </rPr>
          <t xml:space="preserve">
Less 30% in Tuition fee for Oct/20.</t>
        </r>
      </text>
    </comment>
    <comment ref="AD9" authorId="0">
      <text>
        <r>
          <rPr>
            <b/>
            <sz val="9"/>
            <color indexed="81"/>
            <rFont val="Tahoma"/>
            <family val="2"/>
          </rPr>
          <t>Windows User:</t>
        </r>
        <r>
          <rPr>
            <sz val="9"/>
            <color indexed="81"/>
            <rFont val="Tahoma"/>
            <family val="2"/>
          </rPr>
          <t xml:space="preserve">
14/01/2021
By bkash
C=2170
H=2160
T=4330
</t>
        </r>
      </text>
    </comment>
    <comment ref="AE9" authorId="0">
      <text>
        <r>
          <rPr>
            <b/>
            <sz val="9"/>
            <color indexed="81"/>
            <rFont val="Tahoma"/>
            <family val="2"/>
          </rPr>
          <t>Windows User:</t>
        </r>
        <r>
          <rPr>
            <sz val="9"/>
            <color indexed="81"/>
            <rFont val="Tahoma"/>
            <family val="2"/>
          </rPr>
          <t xml:space="preserve">
Less 30% in Tuition fee for Oct/20.</t>
        </r>
      </text>
    </comment>
    <comment ref="AF9" authorId="0">
      <text>
        <r>
          <rPr>
            <b/>
            <sz val="9"/>
            <color indexed="81"/>
            <rFont val="Tahoma"/>
            <family val="2"/>
          </rPr>
          <t>Windows User:</t>
        </r>
        <r>
          <rPr>
            <sz val="9"/>
            <color indexed="81"/>
            <rFont val="Tahoma"/>
            <family val="2"/>
          </rPr>
          <t xml:space="preserve">
18/022/1
By bkash
C=2170
H=2160
T=4330</t>
        </r>
      </text>
    </comment>
    <comment ref="AG9" authorId="0">
      <text>
        <r>
          <rPr>
            <b/>
            <sz val="9"/>
            <color indexed="81"/>
            <rFont val="Tahoma"/>
            <family val="2"/>
          </rPr>
          <t>Windows User:</t>
        </r>
        <r>
          <rPr>
            <sz val="9"/>
            <color indexed="81"/>
            <rFont val="Tahoma"/>
            <family val="2"/>
          </rPr>
          <t xml:space="preserve">
Less 30% in Tuition fee for Oct/20.</t>
        </r>
      </text>
    </comment>
    <comment ref="AI9" authorId="0">
      <text>
        <r>
          <rPr>
            <b/>
            <sz val="9"/>
            <color indexed="81"/>
            <rFont val="Tahoma"/>
            <family val="2"/>
          </rPr>
          <t>Windows User:</t>
        </r>
        <r>
          <rPr>
            <sz val="9"/>
            <color indexed="81"/>
            <rFont val="Tahoma"/>
            <family val="2"/>
          </rPr>
          <t xml:space="preserve">
Less 30% in Tuition fee for Oct/20.</t>
        </r>
      </text>
    </comment>
    <comment ref="AK9" authorId="0">
      <text>
        <r>
          <rPr>
            <b/>
            <sz val="9"/>
            <color indexed="81"/>
            <rFont val="Tahoma"/>
            <family val="2"/>
          </rPr>
          <t>Windows User:</t>
        </r>
        <r>
          <rPr>
            <sz val="9"/>
            <color indexed="81"/>
            <rFont val="Tahoma"/>
            <family val="2"/>
          </rPr>
          <t xml:space="preserve">
Less 30% in Tuition fee for Oct/20.</t>
        </r>
      </text>
    </comment>
    <comment ref="AM9" authorId="0">
      <text>
        <r>
          <rPr>
            <b/>
            <sz val="9"/>
            <color indexed="81"/>
            <rFont val="Tahoma"/>
            <family val="2"/>
          </rPr>
          <t>Windows User:</t>
        </r>
        <r>
          <rPr>
            <sz val="9"/>
            <color indexed="81"/>
            <rFont val="Tahoma"/>
            <family val="2"/>
          </rPr>
          <t xml:space="preserve">
Less 30% in Tuition fee for Oct/20.</t>
        </r>
      </text>
    </comment>
    <comment ref="N10" authorId="0">
      <text>
        <r>
          <rPr>
            <b/>
            <sz val="9"/>
            <color indexed="81"/>
            <rFont val="Tahoma"/>
            <family val="2"/>
          </rPr>
          <t>Windows User:</t>
        </r>
        <r>
          <rPr>
            <sz val="9"/>
            <color indexed="81"/>
            <rFont val="Tahoma"/>
            <family val="2"/>
          </rPr>
          <t xml:space="preserve">
27/08/2020
9,000/-</t>
        </r>
      </text>
    </comment>
    <comment ref="P10" authorId="0">
      <text>
        <r>
          <rPr>
            <b/>
            <sz val="9"/>
            <color indexed="81"/>
            <rFont val="Tahoma"/>
            <family val="2"/>
          </rPr>
          <t>Windows User:</t>
        </r>
        <r>
          <rPr>
            <sz val="9"/>
            <color indexed="81"/>
            <rFont val="Tahoma"/>
            <family val="2"/>
          </rPr>
          <t xml:space="preserve">
27/08/2020
9,000/-</t>
        </r>
      </text>
    </comment>
    <comment ref="R10" authorId="0">
      <text>
        <r>
          <rPr>
            <b/>
            <sz val="9"/>
            <color indexed="81"/>
            <rFont val="Tahoma"/>
            <family val="2"/>
          </rPr>
          <t>Windows User:</t>
        </r>
        <r>
          <rPr>
            <sz val="9"/>
            <color indexed="81"/>
            <rFont val="Tahoma"/>
            <family val="2"/>
          </rPr>
          <t xml:space="preserve">
27/08/2020
9,000/-</t>
        </r>
      </text>
    </comment>
    <comment ref="T10" authorId="0">
      <text>
        <r>
          <rPr>
            <b/>
            <sz val="9"/>
            <color indexed="81"/>
            <rFont val="Tahoma"/>
            <family val="2"/>
          </rPr>
          <t>Windows User:</t>
        </r>
        <r>
          <rPr>
            <sz val="9"/>
            <color indexed="81"/>
            <rFont val="Tahoma"/>
            <family val="2"/>
          </rPr>
          <t xml:space="preserve">
27/08/2020
9,000/-
29/12/2020
1926
Oct to Dec/20
O/fee=6500
Paid in /dec/20</t>
        </r>
      </text>
    </comment>
    <comment ref="W10" authorId="0">
      <text>
        <r>
          <rPr>
            <b/>
            <sz val="9"/>
            <color indexed="81"/>
            <rFont val="Tahoma"/>
            <family val="2"/>
          </rPr>
          <t>Windows User:</t>
        </r>
        <r>
          <rPr>
            <sz val="9"/>
            <color indexed="81"/>
            <rFont val="Tahoma"/>
            <family val="2"/>
          </rPr>
          <t xml:space="preserve">
Less 30% in Tuition fee for Oct/20.</t>
        </r>
      </text>
    </comment>
    <comment ref="X10" authorId="0">
      <text>
        <r>
          <rPr>
            <b/>
            <sz val="9"/>
            <color indexed="81"/>
            <rFont val="Tahoma"/>
            <family val="2"/>
          </rPr>
          <t>Windows User:</t>
        </r>
        <r>
          <rPr>
            <sz val="9"/>
            <color indexed="81"/>
            <rFont val="Tahoma"/>
            <family val="2"/>
          </rPr>
          <t xml:space="preserve">
29/12/2020
1926
Oct to Dec/20
O/fee=6500
Paid in /dec/20</t>
        </r>
      </text>
    </comment>
    <comment ref="Y10" authorId="0">
      <text>
        <r>
          <rPr>
            <b/>
            <sz val="9"/>
            <color indexed="81"/>
            <rFont val="Tahoma"/>
            <family val="2"/>
          </rPr>
          <t>Windows User:</t>
        </r>
        <r>
          <rPr>
            <sz val="9"/>
            <color indexed="81"/>
            <rFont val="Tahoma"/>
            <family val="2"/>
          </rPr>
          <t xml:space="preserve">
Less 30% in Tuition fee for Oct/20.</t>
        </r>
      </text>
    </comment>
    <comment ref="Z10" authorId="0">
      <text>
        <r>
          <rPr>
            <b/>
            <sz val="9"/>
            <color indexed="81"/>
            <rFont val="Tahoma"/>
            <family val="2"/>
          </rPr>
          <t>Windows User:</t>
        </r>
        <r>
          <rPr>
            <sz val="9"/>
            <color indexed="81"/>
            <rFont val="Tahoma"/>
            <family val="2"/>
          </rPr>
          <t xml:space="preserve">
29/12/2020
1926
Oct to Dec/20
O/fee=6500
Paid in /dec/20</t>
        </r>
      </text>
    </comment>
    <comment ref="AA10" authorId="0">
      <text>
        <r>
          <rPr>
            <b/>
            <sz val="9"/>
            <color indexed="81"/>
            <rFont val="Tahoma"/>
            <family val="2"/>
          </rPr>
          <t>Windows User:</t>
        </r>
        <r>
          <rPr>
            <sz val="9"/>
            <color indexed="81"/>
            <rFont val="Tahoma"/>
            <family val="2"/>
          </rPr>
          <t xml:space="preserve">
Less 30% in Tuition fee for Oct/20.</t>
        </r>
      </text>
    </comment>
    <comment ref="AB10" authorId="0">
      <text>
        <r>
          <rPr>
            <b/>
            <sz val="9"/>
            <color indexed="81"/>
            <rFont val="Tahoma"/>
            <family val="2"/>
          </rPr>
          <t>Windows User:</t>
        </r>
        <r>
          <rPr>
            <sz val="9"/>
            <color indexed="81"/>
            <rFont val="Tahoma"/>
            <family val="2"/>
          </rPr>
          <t xml:space="preserve">
29/12/2020
1926
Oct to Dec/20
O/fee=6500
Paid in /dec/20</t>
        </r>
      </text>
    </comment>
    <comment ref="AC10" authorId="0">
      <text>
        <r>
          <rPr>
            <b/>
            <sz val="9"/>
            <color indexed="81"/>
            <rFont val="Tahoma"/>
            <family val="2"/>
          </rPr>
          <t>Windows User:</t>
        </r>
        <r>
          <rPr>
            <sz val="9"/>
            <color indexed="81"/>
            <rFont val="Tahoma"/>
            <family val="2"/>
          </rPr>
          <t xml:space="preserve">
Less 30% in Tuition fee for Oct/20.</t>
        </r>
      </text>
    </comment>
    <comment ref="AD10" authorId="0">
      <text>
        <r>
          <rPr>
            <b/>
            <sz val="9"/>
            <color indexed="81"/>
            <rFont val="Tahoma"/>
            <family val="2"/>
          </rPr>
          <t>Windows User:</t>
        </r>
        <r>
          <rPr>
            <sz val="9"/>
            <color indexed="81"/>
            <rFont val="Tahoma"/>
            <family val="2"/>
          </rPr>
          <t xml:space="preserve">
25/01/21
1927</t>
        </r>
      </text>
    </comment>
    <comment ref="AE10" authorId="0">
      <text>
        <r>
          <rPr>
            <b/>
            <sz val="9"/>
            <color indexed="81"/>
            <rFont val="Tahoma"/>
            <family val="2"/>
          </rPr>
          <t>Windows User:</t>
        </r>
        <r>
          <rPr>
            <sz val="9"/>
            <color indexed="81"/>
            <rFont val="Tahoma"/>
            <family val="2"/>
          </rPr>
          <t xml:space="preserve">
Less 30% in Tuition fee for Oct/20.</t>
        </r>
      </text>
    </comment>
    <comment ref="AG10" authorId="0">
      <text>
        <r>
          <rPr>
            <b/>
            <sz val="9"/>
            <color indexed="81"/>
            <rFont val="Tahoma"/>
            <family val="2"/>
          </rPr>
          <t>Windows User:</t>
        </r>
        <r>
          <rPr>
            <sz val="9"/>
            <color indexed="81"/>
            <rFont val="Tahoma"/>
            <family val="2"/>
          </rPr>
          <t xml:space="preserve">
Less 30% in Tuition fee for Oct/20.</t>
        </r>
      </text>
    </comment>
    <comment ref="AI10" authorId="0">
      <text>
        <r>
          <rPr>
            <b/>
            <sz val="9"/>
            <color indexed="81"/>
            <rFont val="Tahoma"/>
            <family val="2"/>
          </rPr>
          <t>Windows User:</t>
        </r>
        <r>
          <rPr>
            <sz val="9"/>
            <color indexed="81"/>
            <rFont val="Tahoma"/>
            <family val="2"/>
          </rPr>
          <t xml:space="preserve">
Less 30% in Tuition fee for Oct/20.</t>
        </r>
      </text>
    </comment>
    <comment ref="AK10" authorId="0">
      <text>
        <r>
          <rPr>
            <b/>
            <sz val="9"/>
            <color indexed="81"/>
            <rFont val="Tahoma"/>
            <family val="2"/>
          </rPr>
          <t>Windows User:</t>
        </r>
        <r>
          <rPr>
            <sz val="9"/>
            <color indexed="81"/>
            <rFont val="Tahoma"/>
            <family val="2"/>
          </rPr>
          <t xml:space="preserve">
Less 30% in Tuition fee for Oct/20.</t>
        </r>
      </text>
    </comment>
    <comment ref="AM10" authorId="0">
      <text>
        <r>
          <rPr>
            <b/>
            <sz val="9"/>
            <color indexed="81"/>
            <rFont val="Tahoma"/>
            <family val="2"/>
          </rPr>
          <t>Windows User:</t>
        </r>
        <r>
          <rPr>
            <sz val="9"/>
            <color indexed="81"/>
            <rFont val="Tahoma"/>
            <family val="2"/>
          </rPr>
          <t xml:space="preserve">
Less 30% in Tuition fee for Oct/20.</t>
        </r>
      </text>
    </comment>
    <comment ref="AN10" authorId="0">
      <text>
        <r>
          <rPr>
            <b/>
            <sz val="9"/>
            <color indexed="81"/>
            <rFont val="Tahoma"/>
            <family val="2"/>
          </rPr>
          <t>Windows User:</t>
        </r>
        <r>
          <rPr>
            <sz val="9"/>
            <color indexed="81"/>
            <rFont val="Tahoma"/>
            <family val="2"/>
          </rPr>
          <t xml:space="preserve">
05/06/21
1928
Up to June/21</t>
        </r>
      </text>
    </comment>
    <comment ref="N11" authorId="0">
      <text>
        <r>
          <rPr>
            <b/>
            <sz val="9"/>
            <color indexed="81"/>
            <rFont val="Tahoma"/>
            <family val="2"/>
          </rPr>
          <t>Windows User:</t>
        </r>
        <r>
          <rPr>
            <sz val="9"/>
            <color indexed="81"/>
            <rFont val="Tahoma"/>
            <family val="2"/>
          </rPr>
          <t xml:space="preserve">
27/08/2020
9,000/-</t>
        </r>
      </text>
    </comment>
    <comment ref="P11" authorId="0">
      <text>
        <r>
          <rPr>
            <b/>
            <sz val="9"/>
            <color indexed="81"/>
            <rFont val="Tahoma"/>
            <family val="2"/>
          </rPr>
          <t>Windows User:</t>
        </r>
        <r>
          <rPr>
            <sz val="9"/>
            <color indexed="81"/>
            <rFont val="Tahoma"/>
            <family val="2"/>
          </rPr>
          <t xml:space="preserve">
27/08/2020
9,000/-</t>
        </r>
      </text>
    </comment>
    <comment ref="R11" authorId="0">
      <text>
        <r>
          <rPr>
            <b/>
            <sz val="9"/>
            <color indexed="81"/>
            <rFont val="Tahoma"/>
            <family val="2"/>
          </rPr>
          <t>Windows User:</t>
        </r>
        <r>
          <rPr>
            <sz val="9"/>
            <color indexed="81"/>
            <rFont val="Tahoma"/>
            <family val="2"/>
          </rPr>
          <t xml:space="preserve">
27/08/2020
9,000/-</t>
        </r>
      </text>
    </comment>
    <comment ref="T11" authorId="0">
      <text>
        <r>
          <rPr>
            <b/>
            <sz val="9"/>
            <color indexed="81"/>
            <rFont val="Tahoma"/>
            <family val="2"/>
          </rPr>
          <t>Windows User:</t>
        </r>
        <r>
          <rPr>
            <sz val="9"/>
            <color indexed="81"/>
            <rFont val="Tahoma"/>
            <family val="2"/>
          </rPr>
          <t xml:space="preserve">
27/08/2020
9,000/-
26/01/21
1954
O/fee=6500
Paid in Janu/21</t>
        </r>
      </text>
    </comment>
    <comment ref="Z11" authorId="0">
      <text>
        <r>
          <rPr>
            <b/>
            <sz val="9"/>
            <color indexed="81"/>
            <rFont val="Tahoma"/>
            <family val="2"/>
          </rPr>
          <t>Windows User:</t>
        </r>
        <r>
          <rPr>
            <sz val="9"/>
            <color indexed="81"/>
            <rFont val="Tahoma"/>
            <family val="2"/>
          </rPr>
          <t xml:space="preserve">
10/10/20
1950
paid to Oct/20</t>
        </r>
      </text>
    </comment>
    <comment ref="AB11" authorId="0">
      <text>
        <r>
          <rPr>
            <b/>
            <sz val="9"/>
            <color indexed="81"/>
            <rFont val="Tahoma"/>
            <family val="2"/>
          </rPr>
          <t>Windows User:</t>
        </r>
        <r>
          <rPr>
            <sz val="9"/>
            <color indexed="81"/>
            <rFont val="Tahoma"/>
            <family val="2"/>
          </rPr>
          <t xml:space="preserve">
07/11/2020
1951
</t>
        </r>
      </text>
    </comment>
    <comment ref="AD11" authorId="0">
      <text>
        <r>
          <rPr>
            <b/>
            <sz val="9"/>
            <color indexed="81"/>
            <rFont val="Tahoma"/>
            <family val="2"/>
          </rPr>
          <t>Windows User:</t>
        </r>
        <r>
          <rPr>
            <sz val="9"/>
            <color indexed="81"/>
            <rFont val="Tahoma"/>
            <family val="2"/>
          </rPr>
          <t xml:space="preserve">
10/12/2020
1952
O/fee 6500 Due</t>
        </r>
      </text>
    </comment>
    <comment ref="AF11" authorId="0">
      <text>
        <r>
          <rPr>
            <b/>
            <sz val="9"/>
            <color indexed="81"/>
            <rFont val="Tahoma"/>
            <family val="2"/>
          </rPr>
          <t>Windows User:</t>
        </r>
        <r>
          <rPr>
            <sz val="9"/>
            <color indexed="81"/>
            <rFont val="Tahoma"/>
            <family val="2"/>
          </rPr>
          <t xml:space="preserve">
13/01/2021
1953
26/01/21
1954
O/fee=6500
Paid in Janu/21</t>
        </r>
      </text>
    </comment>
    <comment ref="AH11" authorId="0">
      <text>
        <r>
          <rPr>
            <b/>
            <sz val="9"/>
            <color indexed="81"/>
            <rFont val="Tahoma"/>
            <family val="2"/>
          </rPr>
          <t>Windows User:</t>
        </r>
        <r>
          <rPr>
            <sz val="9"/>
            <color indexed="81"/>
            <rFont val="Tahoma"/>
            <family val="2"/>
          </rPr>
          <t xml:space="preserve">
15/02/21
1955</t>
        </r>
      </text>
    </comment>
    <comment ref="AJ11" authorId="0">
      <text>
        <r>
          <rPr>
            <b/>
            <sz val="9"/>
            <color indexed="81"/>
            <rFont val="Tahoma"/>
            <family val="2"/>
          </rPr>
          <t>Windows User:</t>
        </r>
        <r>
          <rPr>
            <sz val="9"/>
            <color indexed="81"/>
            <rFont val="Tahoma"/>
            <family val="2"/>
          </rPr>
          <t xml:space="preserve">
15/03/21
1956</t>
        </r>
      </text>
    </comment>
    <comment ref="AN11" authorId="0">
      <text>
        <r>
          <rPr>
            <b/>
            <sz val="9"/>
            <color indexed="81"/>
            <rFont val="Tahoma"/>
            <family val="2"/>
          </rPr>
          <t>Windows User:</t>
        </r>
        <r>
          <rPr>
            <sz val="9"/>
            <color indexed="81"/>
            <rFont val="Tahoma"/>
            <family val="2"/>
          </rPr>
          <t xml:space="preserve">
27/05/21
1957
</t>
        </r>
      </text>
    </comment>
    <comment ref="AP11" authorId="0">
      <text>
        <r>
          <rPr>
            <b/>
            <sz val="9"/>
            <color indexed="81"/>
            <rFont val="Tahoma"/>
            <family val="2"/>
          </rPr>
          <t>Windows User:</t>
        </r>
        <r>
          <rPr>
            <sz val="9"/>
            <color indexed="81"/>
            <rFont val="Tahoma"/>
            <family val="2"/>
          </rPr>
          <t xml:space="preserve">
01/06/21
1958
</t>
        </r>
      </text>
    </comment>
    <comment ref="N12" authorId="0">
      <text>
        <r>
          <rPr>
            <b/>
            <sz val="9"/>
            <color indexed="81"/>
            <rFont val="Tahoma"/>
            <family val="2"/>
          </rPr>
          <t>Windows User:</t>
        </r>
        <r>
          <rPr>
            <sz val="9"/>
            <color indexed="81"/>
            <rFont val="Tahoma"/>
            <family val="2"/>
          </rPr>
          <t xml:space="preserve">
28/08/2020
15,500/-</t>
        </r>
      </text>
    </comment>
    <comment ref="P12" authorId="0">
      <text>
        <r>
          <rPr>
            <b/>
            <sz val="9"/>
            <color indexed="81"/>
            <rFont val="Tahoma"/>
            <family val="2"/>
          </rPr>
          <t>Windows User:</t>
        </r>
        <r>
          <rPr>
            <sz val="9"/>
            <color indexed="81"/>
            <rFont val="Tahoma"/>
            <family val="2"/>
          </rPr>
          <t xml:space="preserve">
28/08/2020
15,500/-</t>
        </r>
      </text>
    </comment>
    <comment ref="R12" authorId="0">
      <text>
        <r>
          <rPr>
            <b/>
            <sz val="9"/>
            <color indexed="81"/>
            <rFont val="Tahoma"/>
            <family val="2"/>
          </rPr>
          <t>Windows User:</t>
        </r>
        <r>
          <rPr>
            <sz val="9"/>
            <color indexed="81"/>
            <rFont val="Tahoma"/>
            <family val="2"/>
          </rPr>
          <t xml:space="preserve">
28/08/2020
15,500/-</t>
        </r>
      </text>
    </comment>
    <comment ref="T12" authorId="0">
      <text>
        <r>
          <rPr>
            <b/>
            <sz val="9"/>
            <color indexed="81"/>
            <rFont val="Tahoma"/>
            <family val="2"/>
          </rPr>
          <t>Windows User:</t>
        </r>
        <r>
          <rPr>
            <sz val="9"/>
            <color indexed="81"/>
            <rFont val="Tahoma"/>
            <family val="2"/>
          </rPr>
          <t xml:space="preserve">
28/08/2020
15,500/-</t>
        </r>
      </text>
    </comment>
    <comment ref="W12" authorId="0">
      <text>
        <r>
          <rPr>
            <b/>
            <sz val="9"/>
            <color indexed="81"/>
            <rFont val="Tahoma"/>
            <family val="2"/>
          </rPr>
          <t>Windows User:</t>
        </r>
        <r>
          <rPr>
            <sz val="9"/>
            <color indexed="81"/>
            <rFont val="Tahoma"/>
            <family val="2"/>
          </rPr>
          <t xml:space="preserve">
Less 30% in Tuition fee for Oct/20.</t>
        </r>
      </text>
    </comment>
    <comment ref="X12" authorId="0">
      <text>
        <r>
          <rPr>
            <b/>
            <sz val="9"/>
            <color indexed="81"/>
            <rFont val="Tahoma"/>
            <family val="2"/>
          </rPr>
          <t>Windows User:</t>
        </r>
        <r>
          <rPr>
            <sz val="9"/>
            <color indexed="81"/>
            <rFont val="Tahoma"/>
            <family val="2"/>
          </rPr>
          <t xml:space="preserve">
08.10.2020
Bkash=6,010/-
College=3,570/-
Hostel=2,440/-</t>
        </r>
      </text>
    </comment>
    <comment ref="Y12" authorId="0">
      <text>
        <r>
          <rPr>
            <b/>
            <sz val="9"/>
            <color indexed="81"/>
            <rFont val="Tahoma"/>
            <family val="2"/>
          </rPr>
          <t>Windows User:</t>
        </r>
        <r>
          <rPr>
            <sz val="9"/>
            <color indexed="81"/>
            <rFont val="Tahoma"/>
            <family val="2"/>
          </rPr>
          <t xml:space="preserve">
Less 30% in Tuition fee for Oct/20.</t>
        </r>
      </text>
    </comment>
    <comment ref="Z12" authorId="0">
      <text>
        <r>
          <rPr>
            <b/>
            <sz val="9"/>
            <color indexed="81"/>
            <rFont val="Tahoma"/>
            <family val="2"/>
          </rPr>
          <t>Windows User:</t>
        </r>
        <r>
          <rPr>
            <sz val="9"/>
            <color indexed="81"/>
            <rFont val="Tahoma"/>
            <family val="2"/>
          </rPr>
          <t xml:space="preserve">
09/01/21
2263
Nov + Dec/20
Paid in Janu/21</t>
        </r>
      </text>
    </comment>
    <comment ref="AA12" authorId="0">
      <text>
        <r>
          <rPr>
            <b/>
            <sz val="9"/>
            <color indexed="81"/>
            <rFont val="Tahoma"/>
            <family val="2"/>
          </rPr>
          <t>Windows User:</t>
        </r>
        <r>
          <rPr>
            <sz val="9"/>
            <color indexed="81"/>
            <rFont val="Tahoma"/>
            <family val="2"/>
          </rPr>
          <t xml:space="preserve">
Less 30% in Tuition fee for Oct/20.</t>
        </r>
      </text>
    </comment>
    <comment ref="AB12" authorId="0">
      <text>
        <r>
          <rPr>
            <b/>
            <sz val="9"/>
            <color indexed="81"/>
            <rFont val="Tahoma"/>
            <family val="2"/>
          </rPr>
          <t>Windows User:</t>
        </r>
        <r>
          <rPr>
            <sz val="9"/>
            <color indexed="81"/>
            <rFont val="Tahoma"/>
            <family val="2"/>
          </rPr>
          <t xml:space="preserve">
09/01/21
2263
Nov + Dec/20
Paid in Janu/21</t>
        </r>
      </text>
    </comment>
    <comment ref="AC12" authorId="0">
      <text>
        <r>
          <rPr>
            <b/>
            <sz val="9"/>
            <color indexed="81"/>
            <rFont val="Tahoma"/>
            <family val="2"/>
          </rPr>
          <t>Windows User:</t>
        </r>
        <r>
          <rPr>
            <sz val="9"/>
            <color indexed="81"/>
            <rFont val="Tahoma"/>
            <family val="2"/>
          </rPr>
          <t xml:space="preserve">
Less 30% in Tuition fee for Oct/20.</t>
        </r>
      </text>
    </comment>
    <comment ref="AD12" authorId="0">
      <text>
        <r>
          <rPr>
            <b/>
            <sz val="9"/>
            <color indexed="81"/>
            <rFont val="Tahoma"/>
            <family val="2"/>
          </rPr>
          <t>Windows User:</t>
        </r>
        <r>
          <rPr>
            <sz val="9"/>
            <color indexed="81"/>
            <rFont val="Tahoma"/>
            <family val="2"/>
          </rPr>
          <t xml:space="preserve">
09/01/21
2263
Nov + Dec/20
Paid in Janu/21
23/01/2021
55930
Janu/21
Paid in Janu/21</t>
        </r>
      </text>
    </comment>
    <comment ref="AE12" authorId="0">
      <text>
        <r>
          <rPr>
            <b/>
            <sz val="9"/>
            <color indexed="81"/>
            <rFont val="Tahoma"/>
            <family val="2"/>
          </rPr>
          <t>Windows User:</t>
        </r>
        <r>
          <rPr>
            <sz val="9"/>
            <color indexed="81"/>
            <rFont val="Tahoma"/>
            <family val="2"/>
          </rPr>
          <t xml:space="preserve">
Less 30% in Tuition fee for Oct/20.</t>
        </r>
      </text>
    </comment>
    <comment ref="AG12" authorId="0">
      <text>
        <r>
          <rPr>
            <b/>
            <sz val="9"/>
            <color indexed="81"/>
            <rFont val="Tahoma"/>
            <family val="2"/>
          </rPr>
          <t>Windows User:</t>
        </r>
        <r>
          <rPr>
            <sz val="9"/>
            <color indexed="81"/>
            <rFont val="Tahoma"/>
            <family val="2"/>
          </rPr>
          <t xml:space="preserve">
Less 30% in Tuition fee for Oct/20.</t>
        </r>
      </text>
    </comment>
    <comment ref="AI12" authorId="0">
      <text>
        <r>
          <rPr>
            <b/>
            <sz val="9"/>
            <color indexed="81"/>
            <rFont val="Tahoma"/>
            <family val="2"/>
          </rPr>
          <t>Windows User:</t>
        </r>
        <r>
          <rPr>
            <sz val="9"/>
            <color indexed="81"/>
            <rFont val="Tahoma"/>
            <family val="2"/>
          </rPr>
          <t xml:space="preserve">
Less 30% in Tuition fee for Oct/20.</t>
        </r>
      </text>
    </comment>
    <comment ref="AK12" authorId="0">
      <text>
        <r>
          <rPr>
            <b/>
            <sz val="9"/>
            <color indexed="81"/>
            <rFont val="Tahoma"/>
            <family val="2"/>
          </rPr>
          <t>Windows User:</t>
        </r>
        <r>
          <rPr>
            <sz val="9"/>
            <color indexed="81"/>
            <rFont val="Tahoma"/>
            <family val="2"/>
          </rPr>
          <t xml:space="preserve">
Less 30% in Tuition fee for Oct/20.</t>
        </r>
      </text>
    </comment>
    <comment ref="AL12" authorId="0">
      <text>
        <r>
          <rPr>
            <b/>
            <sz val="9"/>
            <color indexed="81"/>
            <rFont val="Tahoma"/>
            <family val="2"/>
          </rPr>
          <t>Windows User:</t>
        </r>
        <r>
          <rPr>
            <sz val="9"/>
            <color indexed="81"/>
            <rFont val="Tahoma"/>
            <family val="2"/>
          </rPr>
          <t xml:space="preserve">
03/05/21
By bkash
C=14280
H=2910
T=17190</t>
        </r>
      </text>
    </comment>
    <comment ref="AM12" authorId="0">
      <text>
        <r>
          <rPr>
            <b/>
            <sz val="9"/>
            <color indexed="81"/>
            <rFont val="Tahoma"/>
            <family val="2"/>
          </rPr>
          <t>Windows User:</t>
        </r>
        <r>
          <rPr>
            <sz val="9"/>
            <color indexed="81"/>
            <rFont val="Tahoma"/>
            <family val="2"/>
          </rPr>
          <t xml:space="preserve">
Less 30% in Tuition fee for Oct/20.</t>
        </r>
      </text>
    </comment>
    <comment ref="AN12" authorId="0">
      <text>
        <r>
          <rPr>
            <b/>
            <sz val="9"/>
            <color indexed="81"/>
            <rFont val="Tahoma"/>
            <family val="2"/>
          </rPr>
          <t>Windows User:</t>
        </r>
        <r>
          <rPr>
            <sz val="9"/>
            <color indexed="81"/>
            <rFont val="Tahoma"/>
            <family val="2"/>
          </rPr>
          <t xml:space="preserve">
03/06/21
9340
June/21</t>
        </r>
      </text>
    </comment>
    <comment ref="N13" authorId="0">
      <text>
        <r>
          <rPr>
            <b/>
            <sz val="9"/>
            <color indexed="81"/>
            <rFont val="Tahoma"/>
            <family val="2"/>
          </rPr>
          <t>Windows User:</t>
        </r>
        <r>
          <rPr>
            <sz val="9"/>
            <color indexed="81"/>
            <rFont val="Tahoma"/>
            <family val="2"/>
          </rPr>
          <t xml:space="preserve">
28/08/2020
9,000/-</t>
        </r>
      </text>
    </comment>
    <comment ref="P13" authorId="0">
      <text>
        <r>
          <rPr>
            <b/>
            <sz val="9"/>
            <color indexed="81"/>
            <rFont val="Tahoma"/>
            <family val="2"/>
          </rPr>
          <t>Windows User:</t>
        </r>
        <r>
          <rPr>
            <sz val="9"/>
            <color indexed="81"/>
            <rFont val="Tahoma"/>
            <family val="2"/>
          </rPr>
          <t xml:space="preserve">
28/08/2020
9,000/-</t>
        </r>
      </text>
    </comment>
    <comment ref="R13" authorId="0">
      <text>
        <r>
          <rPr>
            <b/>
            <sz val="9"/>
            <color indexed="81"/>
            <rFont val="Tahoma"/>
            <family val="2"/>
          </rPr>
          <t>Windows User:</t>
        </r>
        <r>
          <rPr>
            <sz val="9"/>
            <color indexed="81"/>
            <rFont val="Tahoma"/>
            <family val="2"/>
          </rPr>
          <t xml:space="preserve">
28/08/2020
9,000/-</t>
        </r>
      </text>
    </comment>
    <comment ref="T13" authorId="0">
      <text>
        <r>
          <rPr>
            <b/>
            <sz val="9"/>
            <color indexed="81"/>
            <rFont val="Tahoma"/>
            <family val="2"/>
          </rPr>
          <t>Windows User:</t>
        </r>
        <r>
          <rPr>
            <sz val="9"/>
            <color indexed="81"/>
            <rFont val="Tahoma"/>
            <family val="2"/>
          </rPr>
          <t xml:space="preserve">
28/08/2020
9,000/-
08/10/20
2046
O/fee=6500
paid to Oct/20</t>
        </r>
      </text>
    </comment>
    <comment ref="Z13" authorId="0">
      <text>
        <r>
          <rPr>
            <b/>
            <sz val="9"/>
            <color indexed="81"/>
            <rFont val="Tahoma"/>
            <family val="2"/>
          </rPr>
          <t>Windows User:</t>
        </r>
        <r>
          <rPr>
            <sz val="9"/>
            <color indexed="81"/>
            <rFont val="Tahoma"/>
            <family val="2"/>
          </rPr>
          <t xml:space="preserve">
08/10/20
2046
O/fee=6500
Oct=3570</t>
        </r>
      </text>
    </comment>
    <comment ref="AB13" authorId="0">
      <text>
        <r>
          <rPr>
            <b/>
            <sz val="9"/>
            <color indexed="81"/>
            <rFont val="Tahoma"/>
            <family val="2"/>
          </rPr>
          <t>Windows User:</t>
        </r>
        <r>
          <rPr>
            <sz val="9"/>
            <color indexed="81"/>
            <rFont val="Tahoma"/>
            <family val="2"/>
          </rPr>
          <t xml:space="preserve">
08/11/2020
2047
</t>
        </r>
      </text>
    </comment>
    <comment ref="AD13" authorId="0">
      <text>
        <r>
          <rPr>
            <b/>
            <sz val="9"/>
            <color indexed="81"/>
            <rFont val="Tahoma"/>
            <family val="2"/>
          </rPr>
          <t>Windows User:</t>
        </r>
        <r>
          <rPr>
            <sz val="9"/>
            <color indexed="81"/>
            <rFont val="Tahoma"/>
            <family val="2"/>
          </rPr>
          <t xml:space="preserve">
07/01/2021
2048
27/01/2021
2049
Dec/20
Paid in Janu/21</t>
        </r>
      </text>
    </comment>
    <comment ref="AF13" authorId="0">
      <text>
        <r>
          <rPr>
            <b/>
            <sz val="9"/>
            <color indexed="81"/>
            <rFont val="Tahoma"/>
            <family val="2"/>
          </rPr>
          <t>Windows User:</t>
        </r>
        <r>
          <rPr>
            <sz val="9"/>
            <color indexed="81"/>
            <rFont val="Tahoma"/>
            <family val="2"/>
          </rPr>
          <t xml:space="preserve">
07/01/2021
2048
Dec/20
27/01/2021
2049
Janu/20
Paid in Janu/21</t>
        </r>
      </text>
    </comment>
    <comment ref="AH13" authorId="0">
      <text>
        <r>
          <rPr>
            <b/>
            <sz val="9"/>
            <color indexed="81"/>
            <rFont val="Tahoma"/>
            <family val="2"/>
          </rPr>
          <t>Windows User:</t>
        </r>
        <r>
          <rPr>
            <sz val="9"/>
            <color indexed="81"/>
            <rFont val="Tahoma"/>
            <family val="2"/>
          </rPr>
          <t xml:space="preserve">
09/02/21
2050
Feb/21</t>
        </r>
      </text>
    </comment>
    <comment ref="AP13" authorId="0">
      <text>
        <r>
          <rPr>
            <b/>
            <sz val="9"/>
            <color indexed="81"/>
            <rFont val="Tahoma"/>
            <family val="2"/>
          </rPr>
          <t>Windows User:</t>
        </r>
        <r>
          <rPr>
            <sz val="9"/>
            <color indexed="81"/>
            <rFont val="Tahoma"/>
            <family val="2"/>
          </rPr>
          <t xml:space="preserve">
03/06/21
2054
</t>
        </r>
      </text>
    </comment>
    <comment ref="H14"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Meeting-20/10/2020</t>
        </r>
      </text>
    </comment>
    <comment ref="J14"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Meeting-20/10/2020</t>
        </r>
      </text>
    </comment>
    <comment ref="N14" authorId="0">
      <text>
        <r>
          <rPr>
            <b/>
            <sz val="9"/>
            <color indexed="81"/>
            <rFont val="Tahoma"/>
            <family val="2"/>
          </rPr>
          <t>Windows User:</t>
        </r>
        <r>
          <rPr>
            <sz val="9"/>
            <color indexed="81"/>
            <rFont val="Tahoma"/>
            <family val="2"/>
          </rPr>
          <t xml:space="preserve">
28/08/2020
9,000/-</t>
        </r>
      </text>
    </comment>
    <comment ref="P14" authorId="0">
      <text>
        <r>
          <rPr>
            <b/>
            <sz val="9"/>
            <color indexed="81"/>
            <rFont val="Tahoma"/>
            <family val="2"/>
          </rPr>
          <t>Windows User:</t>
        </r>
        <r>
          <rPr>
            <sz val="9"/>
            <color indexed="81"/>
            <rFont val="Tahoma"/>
            <family val="2"/>
          </rPr>
          <t xml:space="preserve">
28/08/2020
9,000/-</t>
        </r>
      </text>
    </comment>
    <comment ref="R14" authorId="0">
      <text>
        <r>
          <rPr>
            <b/>
            <sz val="9"/>
            <color indexed="81"/>
            <rFont val="Tahoma"/>
            <family val="2"/>
          </rPr>
          <t>Windows User:</t>
        </r>
        <r>
          <rPr>
            <sz val="9"/>
            <color indexed="81"/>
            <rFont val="Tahoma"/>
            <family val="2"/>
          </rPr>
          <t xml:space="preserve">
28/08/2020
9,000/-</t>
        </r>
      </text>
    </comment>
    <comment ref="T14" authorId="0">
      <text>
        <r>
          <rPr>
            <b/>
            <sz val="9"/>
            <color indexed="81"/>
            <rFont val="Tahoma"/>
            <family val="2"/>
          </rPr>
          <t>Windows User:</t>
        </r>
        <r>
          <rPr>
            <sz val="9"/>
            <color indexed="81"/>
            <rFont val="Tahoma"/>
            <family val="2"/>
          </rPr>
          <t xml:space="preserve">
28/08/2020
9,000/-
28/01/21
2070
Oct to Janu/21
O/fee=6500
Paid in janu/21</t>
        </r>
      </text>
    </comment>
    <comment ref="W14" authorId="0">
      <text>
        <r>
          <rPr>
            <b/>
            <sz val="9"/>
            <color indexed="81"/>
            <rFont val="Tahoma"/>
            <family val="2"/>
          </rPr>
          <t>Windows User:</t>
        </r>
        <r>
          <rPr>
            <sz val="9"/>
            <color indexed="81"/>
            <rFont val="Tahoma"/>
            <family val="2"/>
          </rPr>
          <t xml:space="preserve">
Less 30% in Tuition fee for Oct/20.</t>
        </r>
      </text>
    </comment>
    <comment ref="X14" authorId="0">
      <text>
        <r>
          <rPr>
            <b/>
            <sz val="9"/>
            <color indexed="81"/>
            <rFont val="Tahoma"/>
            <family val="2"/>
          </rPr>
          <t>Windows User:</t>
        </r>
        <r>
          <rPr>
            <sz val="9"/>
            <color indexed="81"/>
            <rFont val="Tahoma"/>
            <family val="2"/>
          </rPr>
          <t xml:space="preserve">
28/01/21
2070
Oct to Janu/21
O/fee=6500
Paid in janu/21</t>
        </r>
      </text>
    </comment>
    <comment ref="Y14" authorId="0">
      <text>
        <r>
          <rPr>
            <b/>
            <sz val="9"/>
            <color indexed="81"/>
            <rFont val="Tahoma"/>
            <family val="2"/>
          </rPr>
          <t>Windows User:</t>
        </r>
        <r>
          <rPr>
            <sz val="9"/>
            <color indexed="81"/>
            <rFont val="Tahoma"/>
            <family val="2"/>
          </rPr>
          <t xml:space="preserve">
Less 30% in Tuition fee for Oct/20.</t>
        </r>
      </text>
    </comment>
    <comment ref="Z14" authorId="0">
      <text>
        <r>
          <rPr>
            <b/>
            <sz val="9"/>
            <color indexed="81"/>
            <rFont val="Tahoma"/>
            <family val="2"/>
          </rPr>
          <t>Windows User:</t>
        </r>
        <r>
          <rPr>
            <sz val="9"/>
            <color indexed="81"/>
            <rFont val="Tahoma"/>
            <family val="2"/>
          </rPr>
          <t xml:space="preserve">
28/01/21
2070
Oct to Janu/21
O/fee=6500
Paid in janu/21</t>
        </r>
      </text>
    </comment>
    <comment ref="AA14" authorId="0">
      <text>
        <r>
          <rPr>
            <b/>
            <sz val="9"/>
            <color indexed="81"/>
            <rFont val="Tahoma"/>
            <family val="2"/>
          </rPr>
          <t>Windows User:</t>
        </r>
        <r>
          <rPr>
            <sz val="9"/>
            <color indexed="81"/>
            <rFont val="Tahoma"/>
            <family val="2"/>
          </rPr>
          <t xml:space="preserve">
Less 30% in Tuition fee for Oct/20.</t>
        </r>
      </text>
    </comment>
    <comment ref="AB14" authorId="0">
      <text>
        <r>
          <rPr>
            <b/>
            <sz val="9"/>
            <color indexed="81"/>
            <rFont val="Tahoma"/>
            <family val="2"/>
          </rPr>
          <t>Windows User:</t>
        </r>
        <r>
          <rPr>
            <sz val="9"/>
            <color indexed="81"/>
            <rFont val="Tahoma"/>
            <family val="2"/>
          </rPr>
          <t xml:space="preserve">
28/01/21
2070
Oct to Janu/21
O/fee=6500
Paid in janu/21</t>
        </r>
      </text>
    </comment>
    <comment ref="AC14" authorId="0">
      <text>
        <r>
          <rPr>
            <b/>
            <sz val="9"/>
            <color indexed="81"/>
            <rFont val="Tahoma"/>
            <family val="2"/>
          </rPr>
          <t>Windows User:</t>
        </r>
        <r>
          <rPr>
            <sz val="9"/>
            <color indexed="81"/>
            <rFont val="Tahoma"/>
            <family val="2"/>
          </rPr>
          <t xml:space="preserve">
Less 30% in Tuition fee for Oct/20.</t>
        </r>
      </text>
    </comment>
    <comment ref="AD14" authorId="0">
      <text>
        <r>
          <rPr>
            <b/>
            <sz val="9"/>
            <color indexed="81"/>
            <rFont val="Tahoma"/>
            <family val="2"/>
          </rPr>
          <t>Windows User:</t>
        </r>
        <r>
          <rPr>
            <sz val="9"/>
            <color indexed="81"/>
            <rFont val="Tahoma"/>
            <family val="2"/>
          </rPr>
          <t xml:space="preserve">
28/01/21
2070
Oct to Janu/21
O/fee=6500
Paid in janu/21</t>
        </r>
      </text>
    </comment>
    <comment ref="AE14" authorId="0">
      <text>
        <r>
          <rPr>
            <b/>
            <sz val="9"/>
            <color indexed="81"/>
            <rFont val="Tahoma"/>
            <family val="2"/>
          </rPr>
          <t>Windows User:</t>
        </r>
        <r>
          <rPr>
            <sz val="9"/>
            <color indexed="81"/>
            <rFont val="Tahoma"/>
            <family val="2"/>
          </rPr>
          <t xml:space="preserve">
Less 30% in Tuition fee for Oct/20.</t>
        </r>
      </text>
    </comment>
    <comment ref="AG14" authorId="0">
      <text>
        <r>
          <rPr>
            <b/>
            <sz val="9"/>
            <color indexed="81"/>
            <rFont val="Tahoma"/>
            <family val="2"/>
          </rPr>
          <t>Windows User:</t>
        </r>
        <r>
          <rPr>
            <sz val="9"/>
            <color indexed="81"/>
            <rFont val="Tahoma"/>
            <family val="2"/>
          </rPr>
          <t xml:space="preserve">
Less 30% in Tuition fee for Oct/20.</t>
        </r>
      </text>
    </comment>
    <comment ref="AI14" authorId="0">
      <text>
        <r>
          <rPr>
            <b/>
            <sz val="9"/>
            <color indexed="81"/>
            <rFont val="Tahoma"/>
            <family val="2"/>
          </rPr>
          <t>Windows User:</t>
        </r>
        <r>
          <rPr>
            <sz val="9"/>
            <color indexed="81"/>
            <rFont val="Tahoma"/>
            <family val="2"/>
          </rPr>
          <t xml:space="preserve">
Less 30% in Tuition fee for Oct/20.</t>
        </r>
      </text>
    </comment>
    <comment ref="AK14" authorId="0">
      <text>
        <r>
          <rPr>
            <b/>
            <sz val="9"/>
            <color indexed="81"/>
            <rFont val="Tahoma"/>
            <family val="2"/>
          </rPr>
          <t>Windows User:</t>
        </r>
        <r>
          <rPr>
            <sz val="9"/>
            <color indexed="81"/>
            <rFont val="Tahoma"/>
            <family val="2"/>
          </rPr>
          <t xml:space="preserve">
Less 30% in Tuition fee for Oct/20.</t>
        </r>
      </text>
    </comment>
    <comment ref="AM14" authorId="0">
      <text>
        <r>
          <rPr>
            <b/>
            <sz val="9"/>
            <color indexed="81"/>
            <rFont val="Tahoma"/>
            <family val="2"/>
          </rPr>
          <t>Windows User:</t>
        </r>
        <r>
          <rPr>
            <sz val="9"/>
            <color indexed="81"/>
            <rFont val="Tahoma"/>
            <family val="2"/>
          </rPr>
          <t xml:space="preserve">
Less 30% in Tuition fee for Oct/20.</t>
        </r>
      </text>
    </comment>
    <comment ref="N15" authorId="0">
      <text>
        <r>
          <rPr>
            <b/>
            <sz val="9"/>
            <color indexed="81"/>
            <rFont val="Tahoma"/>
            <family val="2"/>
          </rPr>
          <t>Windows User:</t>
        </r>
        <r>
          <rPr>
            <sz val="9"/>
            <color indexed="81"/>
            <rFont val="Tahoma"/>
            <family val="2"/>
          </rPr>
          <t xml:space="preserve">
30/08/2020
9,000/-</t>
        </r>
      </text>
    </comment>
    <comment ref="P15" authorId="0">
      <text>
        <r>
          <rPr>
            <b/>
            <sz val="9"/>
            <color indexed="81"/>
            <rFont val="Tahoma"/>
            <family val="2"/>
          </rPr>
          <t>Windows User:</t>
        </r>
        <r>
          <rPr>
            <sz val="9"/>
            <color indexed="81"/>
            <rFont val="Tahoma"/>
            <family val="2"/>
          </rPr>
          <t xml:space="preserve">
30/08/2020
9,000/-</t>
        </r>
      </text>
    </comment>
    <comment ref="R15" authorId="0">
      <text>
        <r>
          <rPr>
            <b/>
            <sz val="9"/>
            <color indexed="81"/>
            <rFont val="Tahoma"/>
            <family val="2"/>
          </rPr>
          <t>Windows User:</t>
        </r>
        <r>
          <rPr>
            <sz val="9"/>
            <color indexed="81"/>
            <rFont val="Tahoma"/>
            <family val="2"/>
          </rPr>
          <t xml:space="preserve">
30/08/2020
9,000/-</t>
        </r>
      </text>
    </comment>
    <comment ref="T15" authorId="0">
      <text>
        <r>
          <rPr>
            <b/>
            <sz val="9"/>
            <color indexed="81"/>
            <rFont val="Tahoma"/>
            <family val="2"/>
          </rPr>
          <t>Windows User:</t>
        </r>
        <r>
          <rPr>
            <sz val="9"/>
            <color indexed="81"/>
            <rFont val="Tahoma"/>
            <family val="2"/>
          </rPr>
          <t xml:space="preserve">
30/08/2020
9,000/-
08.10.2020
2118
Oct/20 Less=30%
Others fee=6,500/-</t>
        </r>
      </text>
    </comment>
    <comment ref="W15" authorId="0">
      <text>
        <r>
          <rPr>
            <b/>
            <sz val="9"/>
            <color indexed="81"/>
            <rFont val="Tahoma"/>
            <family val="2"/>
          </rPr>
          <t>Windows User:</t>
        </r>
        <r>
          <rPr>
            <sz val="9"/>
            <color indexed="81"/>
            <rFont val="Tahoma"/>
            <family val="2"/>
          </rPr>
          <t xml:space="preserve">
Less 30% in Tuition fee for Oct/20.</t>
        </r>
      </text>
    </comment>
    <comment ref="X15" authorId="0">
      <text>
        <r>
          <rPr>
            <b/>
            <sz val="9"/>
            <color indexed="81"/>
            <rFont val="Tahoma"/>
            <family val="2"/>
          </rPr>
          <t>Windows User:</t>
        </r>
        <r>
          <rPr>
            <sz val="9"/>
            <color indexed="81"/>
            <rFont val="Tahoma"/>
            <family val="2"/>
          </rPr>
          <t xml:space="preserve">
08.10.2020
2118
Oct/20 Less=30%
Others fee=6,500/-</t>
        </r>
      </text>
    </comment>
    <comment ref="Y15" authorId="0">
      <text>
        <r>
          <rPr>
            <b/>
            <sz val="9"/>
            <color indexed="81"/>
            <rFont val="Tahoma"/>
            <family val="2"/>
          </rPr>
          <t>Windows User:</t>
        </r>
        <r>
          <rPr>
            <sz val="9"/>
            <color indexed="81"/>
            <rFont val="Tahoma"/>
            <family val="2"/>
          </rPr>
          <t xml:space="preserve">
Less 30% in Tuition fee for Oct/20.</t>
        </r>
      </text>
    </comment>
    <comment ref="Z15" authorId="0">
      <text>
        <r>
          <rPr>
            <b/>
            <sz val="9"/>
            <color indexed="81"/>
            <rFont val="Tahoma"/>
            <family val="2"/>
          </rPr>
          <t>Windows User:</t>
        </r>
        <r>
          <rPr>
            <sz val="9"/>
            <color indexed="81"/>
            <rFont val="Tahoma"/>
            <family val="2"/>
          </rPr>
          <t xml:space="preserve">
03/11/2020
2119
</t>
        </r>
      </text>
    </comment>
    <comment ref="AA15" authorId="0">
      <text>
        <r>
          <rPr>
            <b/>
            <sz val="9"/>
            <color indexed="81"/>
            <rFont val="Tahoma"/>
            <family val="2"/>
          </rPr>
          <t>Windows User:</t>
        </r>
        <r>
          <rPr>
            <sz val="9"/>
            <color indexed="81"/>
            <rFont val="Tahoma"/>
            <family val="2"/>
          </rPr>
          <t xml:space="preserve">
Less 30% in Tuition fee for Oct/20.</t>
        </r>
      </text>
    </comment>
    <comment ref="AB15" authorId="0">
      <text>
        <r>
          <rPr>
            <b/>
            <sz val="9"/>
            <color indexed="81"/>
            <rFont val="Tahoma"/>
            <family val="2"/>
          </rPr>
          <t>Windows User:</t>
        </r>
        <r>
          <rPr>
            <sz val="9"/>
            <color indexed="81"/>
            <rFont val="Tahoma"/>
            <family val="2"/>
          </rPr>
          <t xml:space="preserve">
02/12/2020
2120</t>
        </r>
      </text>
    </comment>
    <comment ref="AC15" authorId="0">
      <text>
        <r>
          <rPr>
            <b/>
            <sz val="9"/>
            <color indexed="81"/>
            <rFont val="Tahoma"/>
            <family val="2"/>
          </rPr>
          <t>Windows User:</t>
        </r>
        <r>
          <rPr>
            <sz val="9"/>
            <color indexed="81"/>
            <rFont val="Tahoma"/>
            <family val="2"/>
          </rPr>
          <t xml:space="preserve">
Less 30% in Tuition fee for Oct/20.</t>
        </r>
      </text>
    </comment>
    <comment ref="AD15" authorId="0">
      <text>
        <r>
          <rPr>
            <b/>
            <sz val="9"/>
            <color indexed="81"/>
            <rFont val="Tahoma"/>
            <family val="2"/>
          </rPr>
          <t>Windows User:</t>
        </r>
        <r>
          <rPr>
            <sz val="9"/>
            <color indexed="81"/>
            <rFont val="Tahoma"/>
            <family val="2"/>
          </rPr>
          <t xml:space="preserve">
03/01/2021
2121
25/01/21
Feb/21
Paid in janu/21</t>
        </r>
      </text>
    </comment>
    <comment ref="AE15" authorId="0">
      <text>
        <r>
          <rPr>
            <b/>
            <sz val="9"/>
            <color indexed="81"/>
            <rFont val="Tahoma"/>
            <family val="2"/>
          </rPr>
          <t>Windows User:</t>
        </r>
        <r>
          <rPr>
            <sz val="9"/>
            <color indexed="81"/>
            <rFont val="Tahoma"/>
            <family val="2"/>
          </rPr>
          <t xml:space="preserve">
Less 30% in Tuition fee for Oct/20.</t>
        </r>
      </text>
    </comment>
    <comment ref="AF15" authorId="0">
      <text>
        <r>
          <rPr>
            <b/>
            <sz val="9"/>
            <color indexed="81"/>
            <rFont val="Tahoma"/>
            <family val="2"/>
          </rPr>
          <t>Windows User:</t>
        </r>
        <r>
          <rPr>
            <sz val="9"/>
            <color indexed="81"/>
            <rFont val="Tahoma"/>
            <family val="2"/>
          </rPr>
          <t xml:space="preserve">
25/01/21
Feb/21
Paid in janu/21</t>
        </r>
      </text>
    </comment>
    <comment ref="AG15" authorId="0">
      <text>
        <r>
          <rPr>
            <b/>
            <sz val="9"/>
            <color indexed="81"/>
            <rFont val="Tahoma"/>
            <family val="2"/>
          </rPr>
          <t>Windows User:</t>
        </r>
        <r>
          <rPr>
            <sz val="9"/>
            <color indexed="81"/>
            <rFont val="Tahoma"/>
            <family val="2"/>
          </rPr>
          <t xml:space="preserve">
Less 30% in Tuition fee for Oct/20.</t>
        </r>
      </text>
    </comment>
    <comment ref="AH15" authorId="0">
      <text>
        <r>
          <rPr>
            <b/>
            <sz val="9"/>
            <color indexed="81"/>
            <rFont val="Tahoma"/>
            <family val="2"/>
          </rPr>
          <t>Windows User:</t>
        </r>
        <r>
          <rPr>
            <sz val="9"/>
            <color indexed="81"/>
            <rFont val="Tahoma"/>
            <family val="2"/>
          </rPr>
          <t xml:space="preserve">
03/03/21
2123
</t>
        </r>
      </text>
    </comment>
    <comment ref="AI15" authorId="0">
      <text>
        <r>
          <rPr>
            <b/>
            <sz val="9"/>
            <color indexed="81"/>
            <rFont val="Tahoma"/>
            <family val="2"/>
          </rPr>
          <t>Windows User:</t>
        </r>
        <r>
          <rPr>
            <sz val="9"/>
            <color indexed="81"/>
            <rFont val="Tahoma"/>
            <family val="2"/>
          </rPr>
          <t xml:space="preserve">
Less 30% in Tuition fee for Oct/20.</t>
        </r>
      </text>
    </comment>
    <comment ref="AJ15" authorId="0">
      <text>
        <r>
          <rPr>
            <b/>
            <sz val="9"/>
            <color indexed="81"/>
            <rFont val="Tahoma"/>
            <family val="2"/>
          </rPr>
          <t>Windows User:</t>
        </r>
        <r>
          <rPr>
            <sz val="9"/>
            <color indexed="81"/>
            <rFont val="Tahoma"/>
            <family val="2"/>
          </rPr>
          <t xml:space="preserve">
03/04/2021
2124
</t>
        </r>
      </text>
    </comment>
    <comment ref="AK15" authorId="0">
      <text>
        <r>
          <rPr>
            <b/>
            <sz val="9"/>
            <color indexed="81"/>
            <rFont val="Tahoma"/>
            <family val="2"/>
          </rPr>
          <t>Windows User:</t>
        </r>
        <r>
          <rPr>
            <sz val="9"/>
            <color indexed="81"/>
            <rFont val="Tahoma"/>
            <family val="2"/>
          </rPr>
          <t xml:space="preserve">
Less 30% in Tuition fee for Oct/20.</t>
        </r>
      </text>
    </comment>
    <comment ref="AL15" authorId="0">
      <text>
        <r>
          <rPr>
            <b/>
            <sz val="9"/>
            <color indexed="81"/>
            <rFont val="Tahoma"/>
            <family val="2"/>
          </rPr>
          <t>Windows User:</t>
        </r>
        <r>
          <rPr>
            <sz val="9"/>
            <color indexed="81"/>
            <rFont val="Tahoma"/>
            <family val="2"/>
          </rPr>
          <t xml:space="preserve">
04/05/21
2125
24/05/21
2126
June/21</t>
        </r>
      </text>
    </comment>
    <comment ref="AM15" authorId="0">
      <text>
        <r>
          <rPr>
            <b/>
            <sz val="9"/>
            <color indexed="81"/>
            <rFont val="Tahoma"/>
            <family val="2"/>
          </rPr>
          <t>Windows User:</t>
        </r>
        <r>
          <rPr>
            <sz val="9"/>
            <color indexed="81"/>
            <rFont val="Tahoma"/>
            <family val="2"/>
          </rPr>
          <t xml:space="preserve">
Less 30% in Tuition fee for Oct/20.</t>
        </r>
      </text>
    </comment>
    <comment ref="H16" authorId="0">
      <text>
        <r>
          <rPr>
            <b/>
            <sz val="9"/>
            <color indexed="81"/>
            <rFont val="Tahoma"/>
            <family val="2"/>
          </rPr>
          <t>Windows User:</t>
        </r>
        <r>
          <rPr>
            <sz val="9"/>
            <color indexed="81"/>
            <rFont val="Tahoma"/>
            <family val="2"/>
          </rPr>
          <t xml:space="preserve">
Less-1,000/-</t>
        </r>
      </text>
    </comment>
    <comment ref="J16" authorId="0">
      <text>
        <r>
          <rPr>
            <b/>
            <sz val="9"/>
            <color indexed="81"/>
            <rFont val="Tahoma"/>
            <family val="2"/>
          </rPr>
          <t>Windows User:</t>
        </r>
        <r>
          <rPr>
            <sz val="9"/>
            <color indexed="81"/>
            <rFont val="Tahoma"/>
            <family val="2"/>
          </rPr>
          <t xml:space="preserve">
Less-1,000/-</t>
        </r>
      </text>
    </comment>
    <comment ref="N16" authorId="0">
      <text>
        <r>
          <rPr>
            <b/>
            <sz val="9"/>
            <color indexed="81"/>
            <rFont val="Tahoma"/>
            <family val="2"/>
          </rPr>
          <t>Windows User:</t>
        </r>
        <r>
          <rPr>
            <sz val="9"/>
            <color indexed="81"/>
            <rFont val="Tahoma"/>
            <family val="2"/>
          </rPr>
          <t xml:space="preserve">
30/08/2020
9,000/-</t>
        </r>
      </text>
    </comment>
    <comment ref="P16" authorId="0">
      <text>
        <r>
          <rPr>
            <b/>
            <sz val="9"/>
            <color indexed="81"/>
            <rFont val="Tahoma"/>
            <family val="2"/>
          </rPr>
          <t>Windows User:</t>
        </r>
        <r>
          <rPr>
            <sz val="9"/>
            <color indexed="81"/>
            <rFont val="Tahoma"/>
            <family val="2"/>
          </rPr>
          <t xml:space="preserve">
30/08/2020
9,000/-</t>
        </r>
      </text>
    </comment>
    <comment ref="R16" authorId="0">
      <text>
        <r>
          <rPr>
            <b/>
            <sz val="9"/>
            <color indexed="81"/>
            <rFont val="Tahoma"/>
            <family val="2"/>
          </rPr>
          <t>Windows User:</t>
        </r>
        <r>
          <rPr>
            <sz val="9"/>
            <color indexed="81"/>
            <rFont val="Tahoma"/>
            <family val="2"/>
          </rPr>
          <t xml:space="preserve">
30/08/2020
9,000/-</t>
        </r>
      </text>
    </comment>
    <comment ref="T16" authorId="0">
      <text>
        <r>
          <rPr>
            <b/>
            <sz val="9"/>
            <color indexed="81"/>
            <rFont val="Tahoma"/>
            <family val="2"/>
          </rPr>
          <t>Windows User:</t>
        </r>
        <r>
          <rPr>
            <sz val="9"/>
            <color indexed="81"/>
            <rFont val="Tahoma"/>
            <family val="2"/>
          </rPr>
          <t xml:space="preserve">
30/08/2020
9,000/-
14/11/2020
2094
O/fee 6,500/-
Paid to Nov/2020</t>
        </r>
      </text>
    </comment>
    <comment ref="W16" authorId="0">
      <text>
        <r>
          <rPr>
            <b/>
            <sz val="9"/>
            <color indexed="81"/>
            <rFont val="Tahoma"/>
            <family val="2"/>
          </rPr>
          <t>Windows User:</t>
        </r>
        <r>
          <rPr>
            <sz val="9"/>
            <color indexed="81"/>
            <rFont val="Tahoma"/>
            <family val="2"/>
          </rPr>
          <t xml:space="preserve">
Less 30% in Tuition fee for Oct/20.</t>
        </r>
      </text>
    </comment>
    <comment ref="Y16" authorId="0">
      <text>
        <r>
          <rPr>
            <b/>
            <sz val="9"/>
            <color indexed="81"/>
            <rFont val="Tahoma"/>
            <family val="2"/>
          </rPr>
          <t>Windows User:</t>
        </r>
        <r>
          <rPr>
            <sz val="9"/>
            <color indexed="81"/>
            <rFont val="Tahoma"/>
            <family val="2"/>
          </rPr>
          <t xml:space="preserve">
Less 30% in Tuition fee for Oct/20.</t>
        </r>
      </text>
    </comment>
    <comment ref="Z16" authorId="0">
      <text>
        <r>
          <rPr>
            <b/>
            <sz val="9"/>
            <color indexed="81"/>
            <rFont val="Tahoma"/>
            <family val="2"/>
          </rPr>
          <t>Windows User:</t>
        </r>
        <r>
          <rPr>
            <sz val="9"/>
            <color indexed="81"/>
            <rFont val="Tahoma"/>
            <family val="2"/>
          </rPr>
          <t xml:space="preserve">
14/11/2020
2094
O/fee 6,500/-
Paid to Nov/2020
07/12/2020
095
Oct + Nov/20
Paid in Dec/20</t>
        </r>
      </text>
    </comment>
    <comment ref="AA16" authorId="0">
      <text>
        <r>
          <rPr>
            <b/>
            <sz val="9"/>
            <color indexed="81"/>
            <rFont val="Tahoma"/>
            <family val="2"/>
          </rPr>
          <t>Windows User:</t>
        </r>
        <r>
          <rPr>
            <sz val="9"/>
            <color indexed="81"/>
            <rFont val="Tahoma"/>
            <family val="2"/>
          </rPr>
          <t xml:space="preserve">
Less 30% in Tuition fee for Oct/20.</t>
        </r>
      </text>
    </comment>
    <comment ref="AB16" authorId="0">
      <text>
        <r>
          <rPr>
            <b/>
            <sz val="9"/>
            <color indexed="81"/>
            <rFont val="Tahoma"/>
            <family val="2"/>
          </rPr>
          <t>Windows User:</t>
        </r>
        <r>
          <rPr>
            <sz val="9"/>
            <color indexed="81"/>
            <rFont val="Tahoma"/>
            <family val="2"/>
          </rPr>
          <t xml:space="preserve">
07/12/2020
2095
Oct + Nov/20
09/01/2021
2096
Dec/20
Paid in Janu/21</t>
        </r>
      </text>
    </comment>
    <comment ref="AC16" authorId="0">
      <text>
        <r>
          <rPr>
            <b/>
            <sz val="9"/>
            <color indexed="81"/>
            <rFont val="Tahoma"/>
            <family val="2"/>
          </rPr>
          <t>Windows User:</t>
        </r>
        <r>
          <rPr>
            <sz val="9"/>
            <color indexed="81"/>
            <rFont val="Tahoma"/>
            <family val="2"/>
          </rPr>
          <t xml:space="preserve">
Less 30% in Tuition fee for Oct/20.</t>
        </r>
      </text>
    </comment>
    <comment ref="AD16" authorId="0">
      <text>
        <r>
          <rPr>
            <b/>
            <sz val="9"/>
            <color indexed="81"/>
            <rFont val="Tahoma"/>
            <family val="2"/>
          </rPr>
          <t>Windows User:</t>
        </r>
        <r>
          <rPr>
            <sz val="9"/>
            <color indexed="81"/>
            <rFont val="Tahoma"/>
            <family val="2"/>
          </rPr>
          <t xml:space="preserve">
09/01/2021
2096
Dec/20
Paid in Janu/21
25/01/21
2097
Janu/21
</t>
        </r>
      </text>
    </comment>
    <comment ref="AE16" authorId="0">
      <text>
        <r>
          <rPr>
            <b/>
            <sz val="9"/>
            <color indexed="81"/>
            <rFont val="Tahoma"/>
            <family val="2"/>
          </rPr>
          <t>Windows User:</t>
        </r>
        <r>
          <rPr>
            <sz val="9"/>
            <color indexed="81"/>
            <rFont val="Tahoma"/>
            <family val="2"/>
          </rPr>
          <t xml:space="preserve">
Less 30% in Tuition fee for Oct/20.</t>
        </r>
      </text>
    </comment>
    <comment ref="AF16" authorId="0">
      <text>
        <r>
          <rPr>
            <b/>
            <sz val="9"/>
            <color indexed="81"/>
            <rFont val="Tahoma"/>
            <family val="2"/>
          </rPr>
          <t>Windows User:</t>
        </r>
        <r>
          <rPr>
            <sz val="9"/>
            <color indexed="81"/>
            <rFont val="Tahoma"/>
            <family val="2"/>
          </rPr>
          <t xml:space="preserve">
08/02/21
2098</t>
        </r>
      </text>
    </comment>
    <comment ref="AG16" authorId="0">
      <text>
        <r>
          <rPr>
            <b/>
            <sz val="9"/>
            <color indexed="81"/>
            <rFont val="Tahoma"/>
            <family val="2"/>
          </rPr>
          <t>Windows User:</t>
        </r>
        <r>
          <rPr>
            <sz val="9"/>
            <color indexed="81"/>
            <rFont val="Tahoma"/>
            <family val="2"/>
          </rPr>
          <t xml:space="preserve">
Less 30% in Tuition fee for Oct/20.</t>
        </r>
      </text>
    </comment>
    <comment ref="AH16" authorId="0">
      <text>
        <r>
          <rPr>
            <b/>
            <sz val="9"/>
            <color indexed="81"/>
            <rFont val="Tahoma"/>
            <family val="2"/>
          </rPr>
          <t>Windows User:</t>
        </r>
        <r>
          <rPr>
            <sz val="9"/>
            <color indexed="81"/>
            <rFont val="Tahoma"/>
            <family val="2"/>
          </rPr>
          <t xml:space="preserve">
06/03/21
2099</t>
        </r>
      </text>
    </comment>
    <comment ref="AI16" authorId="0">
      <text>
        <r>
          <rPr>
            <b/>
            <sz val="9"/>
            <color indexed="81"/>
            <rFont val="Tahoma"/>
            <family val="2"/>
          </rPr>
          <t>Windows User:</t>
        </r>
        <r>
          <rPr>
            <sz val="9"/>
            <color indexed="81"/>
            <rFont val="Tahoma"/>
            <family val="2"/>
          </rPr>
          <t xml:space="preserve">
Less 30% in Tuition fee for Oct/20.</t>
        </r>
      </text>
    </comment>
    <comment ref="AK16" authorId="0">
      <text>
        <r>
          <rPr>
            <b/>
            <sz val="9"/>
            <color indexed="81"/>
            <rFont val="Tahoma"/>
            <family val="2"/>
          </rPr>
          <t>Windows User:</t>
        </r>
        <r>
          <rPr>
            <sz val="9"/>
            <color indexed="81"/>
            <rFont val="Tahoma"/>
            <family val="2"/>
          </rPr>
          <t xml:space="preserve">
Less 30% in Tuition fee for Oct/20.</t>
        </r>
      </text>
    </comment>
    <comment ref="AM16" authorId="0">
      <text>
        <r>
          <rPr>
            <b/>
            <sz val="9"/>
            <color indexed="81"/>
            <rFont val="Tahoma"/>
            <family val="2"/>
          </rPr>
          <t>Windows User:</t>
        </r>
        <r>
          <rPr>
            <sz val="9"/>
            <color indexed="81"/>
            <rFont val="Tahoma"/>
            <family val="2"/>
          </rPr>
          <t xml:space="preserve">
Less 30% in Tuition fee for Oct/20.</t>
        </r>
      </text>
    </comment>
    <comment ref="AN16" authorId="0">
      <text>
        <r>
          <rPr>
            <b/>
            <sz val="9"/>
            <color indexed="81"/>
            <rFont val="Tahoma"/>
            <family val="2"/>
          </rPr>
          <t>Windows User:</t>
        </r>
        <r>
          <rPr>
            <sz val="9"/>
            <color indexed="81"/>
            <rFont val="Tahoma"/>
            <family val="2"/>
          </rPr>
          <t xml:space="preserve">
06/06/21
2100
Up to June/21</t>
        </r>
      </text>
    </comment>
    <comment ref="H17" authorId="0">
      <text>
        <r>
          <rPr>
            <b/>
            <sz val="9"/>
            <color indexed="81"/>
            <rFont val="Tahoma"/>
            <family val="2"/>
          </rPr>
          <t>Windows User:</t>
        </r>
        <r>
          <rPr>
            <sz val="9"/>
            <color indexed="81"/>
            <rFont val="Tahoma"/>
            <family val="2"/>
          </rPr>
          <t xml:space="preserve">
Less-6,600/-</t>
        </r>
      </text>
    </comment>
    <comment ref="J17" authorId="0">
      <text>
        <r>
          <rPr>
            <b/>
            <sz val="9"/>
            <color indexed="81"/>
            <rFont val="Tahoma"/>
            <family val="2"/>
          </rPr>
          <t>Windows User:</t>
        </r>
        <r>
          <rPr>
            <sz val="9"/>
            <color indexed="81"/>
            <rFont val="Tahoma"/>
            <family val="2"/>
          </rPr>
          <t xml:space="preserve">
Full Free</t>
        </r>
      </text>
    </comment>
    <comment ref="N17" authorId="0">
      <text>
        <r>
          <rPr>
            <b/>
            <sz val="9"/>
            <color indexed="81"/>
            <rFont val="Tahoma"/>
            <family val="2"/>
          </rPr>
          <t>Windows User:</t>
        </r>
        <r>
          <rPr>
            <sz val="9"/>
            <color indexed="81"/>
            <rFont val="Tahoma"/>
            <family val="2"/>
          </rPr>
          <t xml:space="preserve">
02/09/2020
2,000/-</t>
        </r>
      </text>
    </comment>
    <comment ref="P17" authorId="0">
      <text>
        <r>
          <rPr>
            <b/>
            <sz val="9"/>
            <color indexed="81"/>
            <rFont val="Tahoma"/>
            <family val="2"/>
          </rPr>
          <t>Windows User:</t>
        </r>
        <r>
          <rPr>
            <sz val="9"/>
            <color indexed="81"/>
            <rFont val="Tahoma"/>
            <family val="2"/>
          </rPr>
          <t xml:space="preserve">
02/09/2020
2,000/-</t>
        </r>
      </text>
    </comment>
    <comment ref="AH17" authorId="0">
      <text>
        <r>
          <rPr>
            <b/>
            <sz val="9"/>
            <color indexed="81"/>
            <rFont val="Tahoma"/>
            <family val="2"/>
          </rPr>
          <t>Windows User:</t>
        </r>
        <r>
          <rPr>
            <sz val="9"/>
            <color indexed="81"/>
            <rFont val="Tahoma"/>
            <family val="2"/>
          </rPr>
          <t xml:space="preserve">
07/02/21
9362
S/c=5000
Dev fee=500
</t>
        </r>
      </text>
    </comment>
    <comment ref="AN17" authorId="0">
      <text>
        <r>
          <rPr>
            <b/>
            <sz val="9"/>
            <color indexed="81"/>
            <rFont val="Tahoma"/>
            <family val="2"/>
          </rPr>
          <t>Windows User:</t>
        </r>
        <r>
          <rPr>
            <sz val="9"/>
            <color indexed="81"/>
            <rFont val="Tahoma"/>
            <family val="2"/>
          </rPr>
          <t xml:space="preserve">
06/05/21
9363
O/fee=4000 Due=4000/-</t>
        </r>
      </text>
    </comment>
    <comment ref="AP17" authorId="0">
      <text>
        <r>
          <rPr>
            <b/>
            <sz val="9"/>
            <color indexed="81"/>
            <rFont val="Tahoma"/>
            <family val="2"/>
          </rPr>
          <t>Windows User:</t>
        </r>
        <r>
          <rPr>
            <sz val="9"/>
            <color indexed="81"/>
            <rFont val="Tahoma"/>
            <family val="2"/>
          </rPr>
          <t xml:space="preserve">
03/06/21
9364
</t>
        </r>
      </text>
    </comment>
    <comment ref="H18" authorId="0">
      <text>
        <r>
          <rPr>
            <b/>
            <sz val="9"/>
            <color indexed="81"/>
            <rFont val="Tahoma"/>
            <family val="2"/>
          </rPr>
          <t>Windows User:</t>
        </r>
        <r>
          <rPr>
            <sz val="9"/>
            <color indexed="81"/>
            <rFont val="Tahoma"/>
            <family val="2"/>
          </rPr>
          <t xml:space="preserve">
Less-1,000/-</t>
        </r>
      </text>
    </comment>
    <comment ref="J18" authorId="0">
      <text>
        <r>
          <rPr>
            <b/>
            <sz val="9"/>
            <color indexed="81"/>
            <rFont val="Tahoma"/>
            <family val="2"/>
          </rPr>
          <t>Windows User:</t>
        </r>
        <r>
          <rPr>
            <sz val="9"/>
            <color indexed="81"/>
            <rFont val="Tahoma"/>
            <family val="2"/>
          </rPr>
          <t xml:space="preserve">
Less-1,000/-</t>
        </r>
      </text>
    </comment>
    <comment ref="N18" authorId="0">
      <text>
        <r>
          <rPr>
            <b/>
            <sz val="9"/>
            <color indexed="81"/>
            <rFont val="Tahoma"/>
            <family val="2"/>
          </rPr>
          <t>Windows User:</t>
        </r>
        <r>
          <rPr>
            <sz val="9"/>
            <color indexed="81"/>
            <rFont val="Tahoma"/>
            <family val="2"/>
          </rPr>
          <t xml:space="preserve">
02/09/2020
2,000/-</t>
        </r>
      </text>
    </comment>
    <comment ref="P18" authorId="0">
      <text>
        <r>
          <rPr>
            <b/>
            <sz val="9"/>
            <color indexed="81"/>
            <rFont val="Tahoma"/>
            <family val="2"/>
          </rPr>
          <t>Windows User:</t>
        </r>
        <r>
          <rPr>
            <sz val="9"/>
            <color indexed="81"/>
            <rFont val="Tahoma"/>
            <family val="2"/>
          </rPr>
          <t xml:space="preserve">
02/09/2020
2,000/-
19.09.2020
9290
Dev. Fee=500
S/c=5000</t>
        </r>
      </text>
    </comment>
    <comment ref="R18" authorId="0">
      <text>
        <r>
          <rPr>
            <b/>
            <sz val="9"/>
            <color indexed="81"/>
            <rFont val="Tahoma"/>
            <family val="2"/>
          </rPr>
          <t>Windows User:</t>
        </r>
        <r>
          <rPr>
            <sz val="9"/>
            <color indexed="81"/>
            <rFont val="Tahoma"/>
            <family val="2"/>
          </rPr>
          <t xml:space="preserve">
19.09.2020
9290
Dev. Fee=500
S/c=5000</t>
        </r>
      </text>
    </comment>
    <comment ref="T18" authorId="0">
      <text>
        <r>
          <rPr>
            <b/>
            <sz val="9"/>
            <color indexed="81"/>
            <rFont val="Tahoma"/>
            <family val="2"/>
          </rPr>
          <t>Windows User:</t>
        </r>
        <r>
          <rPr>
            <sz val="9"/>
            <color indexed="81"/>
            <rFont val="Tahoma"/>
            <family val="2"/>
          </rPr>
          <t xml:space="preserve">
25/01/21
O/fee
Oct to  Dec/20
Paid in janu/21</t>
        </r>
      </text>
    </comment>
    <comment ref="W18" authorId="0">
      <text>
        <r>
          <rPr>
            <b/>
            <sz val="9"/>
            <color indexed="81"/>
            <rFont val="Tahoma"/>
            <family val="2"/>
          </rPr>
          <t>Windows User:</t>
        </r>
        <r>
          <rPr>
            <sz val="9"/>
            <color indexed="81"/>
            <rFont val="Tahoma"/>
            <family val="2"/>
          </rPr>
          <t xml:space="preserve">
Less 30% in Tuition fee for Oct/20.</t>
        </r>
      </text>
    </comment>
    <comment ref="X18" authorId="0">
      <text>
        <r>
          <rPr>
            <b/>
            <sz val="9"/>
            <color indexed="81"/>
            <rFont val="Tahoma"/>
            <family val="2"/>
          </rPr>
          <t>Windows User:</t>
        </r>
        <r>
          <rPr>
            <sz val="9"/>
            <color indexed="81"/>
            <rFont val="Tahoma"/>
            <family val="2"/>
          </rPr>
          <t xml:space="preserve">
25/01/21
O/fee
Oct to  Dec/20
Paid in janu/21</t>
        </r>
      </text>
    </comment>
    <comment ref="Y18" authorId="0">
      <text>
        <r>
          <rPr>
            <b/>
            <sz val="9"/>
            <color indexed="81"/>
            <rFont val="Tahoma"/>
            <family val="2"/>
          </rPr>
          <t>Windows User:</t>
        </r>
        <r>
          <rPr>
            <sz val="9"/>
            <color indexed="81"/>
            <rFont val="Tahoma"/>
            <family val="2"/>
          </rPr>
          <t xml:space="preserve">
Less 30% in Tuition fee for Oct/20.</t>
        </r>
      </text>
    </comment>
    <comment ref="Z18" authorId="0">
      <text>
        <r>
          <rPr>
            <b/>
            <sz val="9"/>
            <color indexed="81"/>
            <rFont val="Tahoma"/>
            <family val="2"/>
          </rPr>
          <t>Windows User:</t>
        </r>
        <r>
          <rPr>
            <sz val="9"/>
            <color indexed="81"/>
            <rFont val="Tahoma"/>
            <family val="2"/>
          </rPr>
          <t xml:space="preserve">
25/01/21
O/fee
Oct to  Dec/20
Paid in janu/21</t>
        </r>
      </text>
    </comment>
    <comment ref="AA18" authorId="0">
      <text>
        <r>
          <rPr>
            <b/>
            <sz val="9"/>
            <color indexed="81"/>
            <rFont val="Tahoma"/>
            <family val="2"/>
          </rPr>
          <t>Windows User:</t>
        </r>
        <r>
          <rPr>
            <sz val="9"/>
            <color indexed="81"/>
            <rFont val="Tahoma"/>
            <family val="2"/>
          </rPr>
          <t xml:space="preserve">
Less 30% in Tuition fee for Oct/20.</t>
        </r>
      </text>
    </comment>
    <comment ref="AB18" authorId="0">
      <text>
        <r>
          <rPr>
            <b/>
            <sz val="9"/>
            <color indexed="81"/>
            <rFont val="Tahoma"/>
            <family val="2"/>
          </rPr>
          <t>Windows User:</t>
        </r>
        <r>
          <rPr>
            <sz val="9"/>
            <color indexed="81"/>
            <rFont val="Tahoma"/>
            <family val="2"/>
          </rPr>
          <t xml:space="preserve">
25/01/21
O/fee
Oct to  Dec/20
Paid in janu/21</t>
        </r>
      </text>
    </comment>
    <comment ref="AC18" authorId="0">
      <text>
        <r>
          <rPr>
            <b/>
            <sz val="9"/>
            <color indexed="81"/>
            <rFont val="Tahoma"/>
            <family val="2"/>
          </rPr>
          <t>Windows User:</t>
        </r>
        <r>
          <rPr>
            <sz val="9"/>
            <color indexed="81"/>
            <rFont val="Tahoma"/>
            <family val="2"/>
          </rPr>
          <t xml:space="preserve">
Less 30% in Tuition fee for Oct/20.</t>
        </r>
      </text>
    </comment>
    <comment ref="AD18" authorId="0">
      <text>
        <r>
          <rPr>
            <b/>
            <sz val="9"/>
            <color indexed="81"/>
            <rFont val="Tahoma"/>
            <family val="2"/>
          </rPr>
          <t>Windows User:</t>
        </r>
        <r>
          <rPr>
            <sz val="9"/>
            <color indexed="81"/>
            <rFont val="Tahoma"/>
            <family val="2"/>
          </rPr>
          <t xml:space="preserve">
25/01/21
O/fee
Oct to  Dec/20
Paid in janu/21</t>
        </r>
      </text>
    </comment>
    <comment ref="AE18" authorId="0">
      <text>
        <r>
          <rPr>
            <b/>
            <sz val="9"/>
            <color indexed="81"/>
            <rFont val="Tahoma"/>
            <family val="2"/>
          </rPr>
          <t>Windows User:</t>
        </r>
        <r>
          <rPr>
            <sz val="9"/>
            <color indexed="81"/>
            <rFont val="Tahoma"/>
            <family val="2"/>
          </rPr>
          <t xml:space="preserve">
Less 30% in Tuition fee for Oct/20.</t>
        </r>
      </text>
    </comment>
    <comment ref="AG18" authorId="0">
      <text>
        <r>
          <rPr>
            <b/>
            <sz val="9"/>
            <color indexed="81"/>
            <rFont val="Tahoma"/>
            <family val="2"/>
          </rPr>
          <t>Windows User:</t>
        </r>
        <r>
          <rPr>
            <sz val="9"/>
            <color indexed="81"/>
            <rFont val="Tahoma"/>
            <family val="2"/>
          </rPr>
          <t xml:space="preserve">
Less 30% in Tuition fee for Oct/20.</t>
        </r>
      </text>
    </comment>
    <comment ref="AI18" authorId="0">
      <text>
        <r>
          <rPr>
            <b/>
            <sz val="9"/>
            <color indexed="81"/>
            <rFont val="Tahoma"/>
            <family val="2"/>
          </rPr>
          <t>Windows User:</t>
        </r>
        <r>
          <rPr>
            <sz val="9"/>
            <color indexed="81"/>
            <rFont val="Tahoma"/>
            <family val="2"/>
          </rPr>
          <t xml:space="preserve">
Less 30% in Tuition fee for Oct/20.</t>
        </r>
      </text>
    </comment>
    <comment ref="AK18" authorId="0">
      <text>
        <r>
          <rPr>
            <b/>
            <sz val="9"/>
            <color indexed="81"/>
            <rFont val="Tahoma"/>
            <family val="2"/>
          </rPr>
          <t>Windows User:</t>
        </r>
        <r>
          <rPr>
            <sz val="9"/>
            <color indexed="81"/>
            <rFont val="Tahoma"/>
            <family val="2"/>
          </rPr>
          <t xml:space="preserve">
Less 30% in Tuition fee for Oct/20.</t>
        </r>
      </text>
    </comment>
    <comment ref="AL18" authorId="0">
      <text>
        <r>
          <rPr>
            <b/>
            <sz val="9"/>
            <color indexed="81"/>
            <rFont val="Tahoma"/>
            <family val="2"/>
          </rPr>
          <t>Windows User:</t>
        </r>
        <r>
          <rPr>
            <sz val="9"/>
            <color indexed="81"/>
            <rFont val="Tahoma"/>
            <family val="2"/>
          </rPr>
          <t xml:space="preserve">
06/05/21
9292
Janu/21 to March/21</t>
        </r>
      </text>
    </comment>
    <comment ref="AM18" authorId="0">
      <text>
        <r>
          <rPr>
            <b/>
            <sz val="9"/>
            <color indexed="81"/>
            <rFont val="Tahoma"/>
            <family val="2"/>
          </rPr>
          <t>Windows User:</t>
        </r>
        <r>
          <rPr>
            <sz val="9"/>
            <color indexed="81"/>
            <rFont val="Tahoma"/>
            <family val="2"/>
          </rPr>
          <t xml:space="preserve">
Less 30% in Tuition fee for Oct/20.</t>
        </r>
      </text>
    </comment>
    <comment ref="AN18" authorId="0">
      <text>
        <r>
          <rPr>
            <b/>
            <sz val="9"/>
            <color indexed="81"/>
            <rFont val="Tahoma"/>
            <family val="2"/>
          </rPr>
          <t>Windows User:</t>
        </r>
        <r>
          <rPr>
            <sz val="9"/>
            <color indexed="81"/>
            <rFont val="Tahoma"/>
            <family val="2"/>
          </rPr>
          <t xml:space="preserve">
06/06/21
9293
April/21 2590  Due=1960
</t>
        </r>
      </text>
    </comment>
    <comment ref="H19" authorId="0">
      <text>
        <r>
          <rPr>
            <b/>
            <sz val="9"/>
            <color indexed="81"/>
            <rFont val="Tahoma"/>
            <family val="2"/>
          </rPr>
          <t>Windows User:</t>
        </r>
        <r>
          <rPr>
            <sz val="9"/>
            <color indexed="81"/>
            <rFont val="Tahoma"/>
            <family val="2"/>
          </rPr>
          <t xml:space="preserve">
Less-2,000/-</t>
        </r>
      </text>
    </comment>
    <comment ref="J19" authorId="0">
      <text>
        <r>
          <rPr>
            <b/>
            <sz val="9"/>
            <color indexed="81"/>
            <rFont val="Tahoma"/>
            <family val="2"/>
          </rPr>
          <t>Windows User:</t>
        </r>
        <r>
          <rPr>
            <sz val="9"/>
            <color indexed="81"/>
            <rFont val="Tahoma"/>
            <family val="2"/>
          </rPr>
          <t xml:space="preserve">
Less-2,000/-</t>
        </r>
      </text>
    </comment>
    <comment ref="N19" authorId="0">
      <text>
        <r>
          <rPr>
            <b/>
            <sz val="9"/>
            <color indexed="81"/>
            <rFont val="Tahoma"/>
            <family val="2"/>
          </rPr>
          <t>Windows User:</t>
        </r>
        <r>
          <rPr>
            <sz val="9"/>
            <color indexed="81"/>
            <rFont val="Tahoma"/>
            <family val="2"/>
          </rPr>
          <t xml:space="preserve">
02/09/2020
9,000/-</t>
        </r>
      </text>
    </comment>
    <comment ref="P19" authorId="0">
      <text>
        <r>
          <rPr>
            <b/>
            <sz val="9"/>
            <color indexed="81"/>
            <rFont val="Tahoma"/>
            <family val="2"/>
          </rPr>
          <t>Windows User:</t>
        </r>
        <r>
          <rPr>
            <sz val="9"/>
            <color indexed="81"/>
            <rFont val="Tahoma"/>
            <family val="2"/>
          </rPr>
          <t xml:space="preserve">
02/09/2020
9,000/-</t>
        </r>
      </text>
    </comment>
    <comment ref="R19" authorId="0">
      <text>
        <r>
          <rPr>
            <b/>
            <sz val="9"/>
            <color indexed="81"/>
            <rFont val="Tahoma"/>
            <family val="2"/>
          </rPr>
          <t>Windows User:</t>
        </r>
        <r>
          <rPr>
            <sz val="9"/>
            <color indexed="81"/>
            <rFont val="Tahoma"/>
            <family val="2"/>
          </rPr>
          <t xml:space="preserve">
02/09/2020
9,000/-</t>
        </r>
      </text>
    </comment>
    <comment ref="T19" authorId="0">
      <text>
        <r>
          <rPr>
            <b/>
            <sz val="9"/>
            <color indexed="81"/>
            <rFont val="Tahoma"/>
            <family val="2"/>
          </rPr>
          <t>Windows User:</t>
        </r>
        <r>
          <rPr>
            <sz val="9"/>
            <color indexed="81"/>
            <rFont val="Tahoma"/>
            <family val="2"/>
          </rPr>
          <t xml:space="preserve">
02/09/2020
9,000/-
11.10.2020
9314
Oct/20 (Less=30%)
Others fee=6,500/-</t>
        </r>
      </text>
    </comment>
    <comment ref="W19" authorId="0">
      <text>
        <r>
          <rPr>
            <b/>
            <sz val="9"/>
            <color indexed="81"/>
            <rFont val="Tahoma"/>
            <family val="2"/>
          </rPr>
          <t>Windows User:</t>
        </r>
        <r>
          <rPr>
            <sz val="9"/>
            <color indexed="81"/>
            <rFont val="Tahoma"/>
            <family val="2"/>
          </rPr>
          <t xml:space="preserve">
Less 30% in Tuition fee for Oct/20.</t>
        </r>
      </text>
    </comment>
    <comment ref="X19" authorId="0">
      <text>
        <r>
          <rPr>
            <b/>
            <sz val="9"/>
            <color indexed="81"/>
            <rFont val="Tahoma"/>
            <family val="2"/>
          </rPr>
          <t>Windows User:</t>
        </r>
        <r>
          <rPr>
            <sz val="9"/>
            <color indexed="81"/>
            <rFont val="Tahoma"/>
            <family val="2"/>
          </rPr>
          <t xml:space="preserve">
11.10.2020
9314
Oct/20 (Less=30%)
Others fee=6,500/-</t>
        </r>
      </text>
    </comment>
    <comment ref="Y19" authorId="0">
      <text>
        <r>
          <rPr>
            <b/>
            <sz val="9"/>
            <color indexed="81"/>
            <rFont val="Tahoma"/>
            <family val="2"/>
          </rPr>
          <t>Windows User:</t>
        </r>
        <r>
          <rPr>
            <sz val="9"/>
            <color indexed="81"/>
            <rFont val="Tahoma"/>
            <family val="2"/>
          </rPr>
          <t xml:space="preserve">
Less 30% in Tuition fee for Oct/20.</t>
        </r>
      </text>
    </comment>
    <comment ref="Z19" authorId="0">
      <text>
        <r>
          <rPr>
            <b/>
            <sz val="9"/>
            <color indexed="81"/>
            <rFont val="Tahoma"/>
            <family val="2"/>
          </rPr>
          <t>Windows User:</t>
        </r>
        <r>
          <rPr>
            <sz val="9"/>
            <color indexed="81"/>
            <rFont val="Tahoma"/>
            <family val="2"/>
          </rPr>
          <t xml:space="preserve">
09/11/2020
9315
</t>
        </r>
      </text>
    </comment>
    <comment ref="AA19" authorId="0">
      <text>
        <r>
          <rPr>
            <b/>
            <sz val="9"/>
            <color indexed="81"/>
            <rFont val="Tahoma"/>
            <family val="2"/>
          </rPr>
          <t>Windows User:</t>
        </r>
        <r>
          <rPr>
            <sz val="9"/>
            <color indexed="81"/>
            <rFont val="Tahoma"/>
            <family val="2"/>
          </rPr>
          <t xml:space="preserve">
Less 30% in Tuition fee for Oct/20.</t>
        </r>
      </text>
    </comment>
    <comment ref="AB19" authorId="0">
      <text>
        <r>
          <rPr>
            <b/>
            <sz val="9"/>
            <color indexed="81"/>
            <rFont val="Tahoma"/>
            <family val="2"/>
          </rPr>
          <t>Windows User:</t>
        </r>
        <r>
          <rPr>
            <sz val="9"/>
            <color indexed="81"/>
            <rFont val="Tahoma"/>
            <family val="2"/>
          </rPr>
          <t xml:space="preserve">
27/01/21
9316
Dec + Janu/21
Paid in anu/21</t>
        </r>
      </text>
    </comment>
    <comment ref="AC19" authorId="0">
      <text>
        <r>
          <rPr>
            <b/>
            <sz val="9"/>
            <color indexed="81"/>
            <rFont val="Tahoma"/>
            <family val="2"/>
          </rPr>
          <t>Windows User:</t>
        </r>
        <r>
          <rPr>
            <sz val="9"/>
            <color indexed="81"/>
            <rFont val="Tahoma"/>
            <family val="2"/>
          </rPr>
          <t xml:space="preserve">
Less 30% in Tuition fee for Oct/20.</t>
        </r>
      </text>
    </comment>
    <comment ref="AD19" authorId="0">
      <text>
        <r>
          <rPr>
            <b/>
            <sz val="9"/>
            <color indexed="81"/>
            <rFont val="Tahoma"/>
            <family val="2"/>
          </rPr>
          <t>Windows User:</t>
        </r>
        <r>
          <rPr>
            <sz val="9"/>
            <color indexed="81"/>
            <rFont val="Tahoma"/>
            <family val="2"/>
          </rPr>
          <t xml:space="preserve">
27/01/21
9316
Dec + Janu/21
Paid in anu/21</t>
        </r>
      </text>
    </comment>
    <comment ref="AE19" authorId="0">
      <text>
        <r>
          <rPr>
            <b/>
            <sz val="9"/>
            <color indexed="81"/>
            <rFont val="Tahoma"/>
            <family val="2"/>
          </rPr>
          <t>Windows User:</t>
        </r>
        <r>
          <rPr>
            <sz val="9"/>
            <color indexed="81"/>
            <rFont val="Tahoma"/>
            <family val="2"/>
          </rPr>
          <t xml:space="preserve">
Less 30% in Tuition fee for Oct/20.</t>
        </r>
      </text>
    </comment>
    <comment ref="AG19" authorId="0">
      <text>
        <r>
          <rPr>
            <b/>
            <sz val="9"/>
            <color indexed="81"/>
            <rFont val="Tahoma"/>
            <family val="2"/>
          </rPr>
          <t>Windows User:</t>
        </r>
        <r>
          <rPr>
            <sz val="9"/>
            <color indexed="81"/>
            <rFont val="Tahoma"/>
            <family val="2"/>
          </rPr>
          <t xml:space="preserve">
Less 30% in Tuition fee for Oct/20.</t>
        </r>
      </text>
    </comment>
    <comment ref="AI19" authorId="0">
      <text>
        <r>
          <rPr>
            <b/>
            <sz val="9"/>
            <color indexed="81"/>
            <rFont val="Tahoma"/>
            <family val="2"/>
          </rPr>
          <t>Windows User:</t>
        </r>
        <r>
          <rPr>
            <sz val="9"/>
            <color indexed="81"/>
            <rFont val="Tahoma"/>
            <family val="2"/>
          </rPr>
          <t xml:space="preserve">
Less 30% in Tuition fee for Oct/20.</t>
        </r>
      </text>
    </comment>
    <comment ref="AJ19" authorId="0">
      <text>
        <r>
          <rPr>
            <b/>
            <sz val="9"/>
            <color indexed="81"/>
            <rFont val="Tahoma"/>
            <family val="2"/>
          </rPr>
          <t>Windows User:</t>
        </r>
        <r>
          <rPr>
            <sz val="9"/>
            <color indexed="81"/>
            <rFont val="Tahoma"/>
            <family val="2"/>
          </rPr>
          <t xml:space="preserve">
01/04/2021
9216
</t>
        </r>
      </text>
    </comment>
    <comment ref="AK19" authorId="0">
      <text>
        <r>
          <rPr>
            <b/>
            <sz val="9"/>
            <color indexed="81"/>
            <rFont val="Tahoma"/>
            <family val="2"/>
          </rPr>
          <t>Windows User:</t>
        </r>
        <r>
          <rPr>
            <sz val="9"/>
            <color indexed="81"/>
            <rFont val="Tahoma"/>
            <family val="2"/>
          </rPr>
          <t xml:space="preserve">
Less 30% in Tuition fee for Oct/20.</t>
        </r>
      </text>
    </comment>
    <comment ref="AM19" authorId="0">
      <text>
        <r>
          <rPr>
            <b/>
            <sz val="9"/>
            <color indexed="81"/>
            <rFont val="Tahoma"/>
            <family val="2"/>
          </rPr>
          <t>Windows User:</t>
        </r>
        <r>
          <rPr>
            <sz val="9"/>
            <color indexed="81"/>
            <rFont val="Tahoma"/>
            <family val="2"/>
          </rPr>
          <t xml:space="preserve">
Less 30% in Tuition fee for Oct/20.</t>
        </r>
      </text>
    </comment>
    <comment ref="AN19" authorId="0">
      <text>
        <r>
          <rPr>
            <b/>
            <sz val="9"/>
            <color indexed="81"/>
            <rFont val="Tahoma"/>
            <family val="2"/>
          </rPr>
          <t>Windows User:</t>
        </r>
        <r>
          <rPr>
            <sz val="9"/>
            <color indexed="81"/>
            <rFont val="Tahoma"/>
            <family val="2"/>
          </rPr>
          <t xml:space="preserve">
05/06/21
9319
</t>
        </r>
      </text>
    </comment>
    <comment ref="H20" authorId="0">
      <text>
        <r>
          <rPr>
            <b/>
            <sz val="9"/>
            <color indexed="81"/>
            <rFont val="Tahoma"/>
            <family val="2"/>
          </rPr>
          <t>Windows User:
20/02/21</t>
        </r>
        <r>
          <rPr>
            <sz val="9"/>
            <color indexed="81"/>
            <rFont val="Tahoma"/>
            <family val="2"/>
          </rPr>
          <t xml:space="preserve">
T.c Order By
O/fee Less 2nd year 4,000/-
 board  11/02/21
College=20/02/21</t>
        </r>
      </text>
    </comment>
    <comment ref="J20" authorId="0">
      <text>
        <r>
          <rPr>
            <b/>
            <sz val="9"/>
            <color indexed="81"/>
            <rFont val="Tahoma"/>
            <family val="2"/>
          </rPr>
          <t>Windows User:
20/02/21</t>
        </r>
        <r>
          <rPr>
            <sz val="9"/>
            <color indexed="81"/>
            <rFont val="Tahoma"/>
            <family val="2"/>
          </rPr>
          <t xml:space="preserve">
T.c Order By
O/fee Less 2nd year 4,000/-
 board  11/02/21
College=20/02/21</t>
        </r>
      </text>
    </comment>
    <comment ref="N20" authorId="0">
      <text>
        <r>
          <rPr>
            <b/>
            <sz val="9"/>
            <color indexed="81"/>
            <rFont val="Tahoma"/>
            <family val="2"/>
          </rPr>
          <t>Windows User:</t>
        </r>
        <r>
          <rPr>
            <sz val="9"/>
            <color indexed="81"/>
            <rFont val="Tahoma"/>
            <family val="2"/>
          </rPr>
          <t xml:space="preserve">
16/09/2020
9,000/-</t>
        </r>
      </text>
    </comment>
    <comment ref="P20" authorId="0">
      <text>
        <r>
          <rPr>
            <b/>
            <sz val="9"/>
            <color indexed="81"/>
            <rFont val="Tahoma"/>
            <family val="2"/>
          </rPr>
          <t>Windows User:</t>
        </r>
        <r>
          <rPr>
            <sz val="9"/>
            <color indexed="81"/>
            <rFont val="Tahoma"/>
            <family val="2"/>
          </rPr>
          <t xml:space="preserve">
16/09/2020
9,000/-</t>
        </r>
      </text>
    </comment>
    <comment ref="R20" authorId="0">
      <text>
        <r>
          <rPr>
            <b/>
            <sz val="9"/>
            <color indexed="81"/>
            <rFont val="Tahoma"/>
            <family val="2"/>
          </rPr>
          <t>Windows User:</t>
        </r>
        <r>
          <rPr>
            <sz val="9"/>
            <color indexed="81"/>
            <rFont val="Tahoma"/>
            <family val="2"/>
          </rPr>
          <t xml:space="preserve">
16/09/2020
9,000/-</t>
        </r>
      </text>
    </comment>
    <comment ref="S20" authorId="0">
      <text>
        <r>
          <rPr>
            <b/>
            <sz val="9"/>
            <color indexed="81"/>
            <rFont val="Tahoma"/>
            <family val="2"/>
          </rPr>
          <t>Windows User:
20/02/21</t>
        </r>
        <r>
          <rPr>
            <sz val="9"/>
            <color indexed="81"/>
            <rFont val="Tahoma"/>
            <family val="2"/>
          </rPr>
          <t xml:space="preserve">
T.c Order By
O/fee Less 2nd year 4,000/-
 board  11/02/21
College=20/02/21</t>
        </r>
      </text>
    </comment>
    <comment ref="T20" authorId="0">
      <text>
        <r>
          <rPr>
            <b/>
            <sz val="9"/>
            <color indexed="81"/>
            <rFont val="Tahoma"/>
            <family val="2"/>
          </rPr>
          <t>Windows User:</t>
        </r>
        <r>
          <rPr>
            <sz val="9"/>
            <color indexed="81"/>
            <rFont val="Tahoma"/>
            <family val="2"/>
          </rPr>
          <t xml:space="preserve">
16/09/2020
9,000/-</t>
        </r>
      </text>
    </comment>
    <comment ref="W20" authorId="0">
      <text>
        <r>
          <rPr>
            <b/>
            <sz val="9"/>
            <color indexed="81"/>
            <rFont val="Tahoma"/>
            <family val="2"/>
          </rPr>
          <t>Windows User:</t>
        </r>
        <r>
          <rPr>
            <sz val="9"/>
            <color indexed="81"/>
            <rFont val="Tahoma"/>
            <family val="2"/>
          </rPr>
          <t xml:space="preserve">
Less 30% in Tuition fee for Oct/20.</t>
        </r>
      </text>
    </comment>
    <comment ref="Y20" authorId="0">
      <text>
        <r>
          <rPr>
            <b/>
            <sz val="9"/>
            <color indexed="81"/>
            <rFont val="Tahoma"/>
            <family val="2"/>
          </rPr>
          <t>Windows User:</t>
        </r>
        <r>
          <rPr>
            <sz val="9"/>
            <color indexed="81"/>
            <rFont val="Tahoma"/>
            <family val="2"/>
          </rPr>
          <t xml:space="preserve">
Less 30% in Tuition fee for Oct/20.</t>
        </r>
      </text>
    </comment>
    <comment ref="AA20" authorId="0">
      <text>
        <r>
          <rPr>
            <b/>
            <sz val="9"/>
            <color indexed="81"/>
            <rFont val="Tahoma"/>
            <family val="2"/>
          </rPr>
          <t>Windows User:</t>
        </r>
        <r>
          <rPr>
            <sz val="9"/>
            <color indexed="81"/>
            <rFont val="Tahoma"/>
            <family val="2"/>
          </rPr>
          <t xml:space="preserve">
Less 30% in Tuition fee for Oct/20.</t>
        </r>
      </text>
    </comment>
    <comment ref="AC20" authorId="0">
      <text>
        <r>
          <rPr>
            <b/>
            <sz val="9"/>
            <color indexed="81"/>
            <rFont val="Tahoma"/>
            <family val="2"/>
          </rPr>
          <t>Windows User:</t>
        </r>
        <r>
          <rPr>
            <sz val="9"/>
            <color indexed="81"/>
            <rFont val="Tahoma"/>
            <family val="2"/>
          </rPr>
          <t xml:space="preserve">
Less 30% in Tuition fee for Oct/20.</t>
        </r>
      </text>
    </comment>
    <comment ref="AF20" authorId="0">
      <text>
        <r>
          <rPr>
            <b/>
            <sz val="9"/>
            <color indexed="81"/>
            <rFont val="Tahoma"/>
            <family val="2"/>
          </rPr>
          <t>Windows User:</t>
        </r>
        <r>
          <rPr>
            <sz val="9"/>
            <color indexed="81"/>
            <rFont val="Tahoma"/>
            <family val="2"/>
          </rPr>
          <t xml:space="preserve">
28/02/21
9339
O/fee=2500
Up to Janu/21</t>
        </r>
      </text>
    </comment>
    <comment ref="G21" authorId="0">
      <text>
        <r>
          <rPr>
            <b/>
            <sz val="9"/>
            <color indexed="81"/>
            <rFont val="Tahoma"/>
            <family val="2"/>
          </rPr>
          <t>Windows User:</t>
        </r>
        <r>
          <rPr>
            <sz val="9"/>
            <color indexed="81"/>
            <rFont val="Tahoma"/>
            <family val="2"/>
          </rPr>
          <t xml:space="preserve">
T.c Order By
 board  11/02/21
Less 50%=4000/- O/fee
College=20/02/21</t>
        </r>
      </text>
    </comment>
    <comment ref="N21" authorId="0">
      <text>
        <r>
          <rPr>
            <b/>
            <sz val="9"/>
            <color indexed="81"/>
            <rFont val="Tahoma"/>
            <family val="2"/>
          </rPr>
          <t>Windows User:</t>
        </r>
        <r>
          <rPr>
            <sz val="9"/>
            <color indexed="81"/>
            <rFont val="Tahoma"/>
            <family val="2"/>
          </rPr>
          <t xml:space="preserve">
16/09/2020
9,000/-</t>
        </r>
      </text>
    </comment>
    <comment ref="P21" authorId="0">
      <text>
        <r>
          <rPr>
            <b/>
            <sz val="9"/>
            <color indexed="81"/>
            <rFont val="Tahoma"/>
            <family val="2"/>
          </rPr>
          <t>Windows User:</t>
        </r>
        <r>
          <rPr>
            <sz val="9"/>
            <color indexed="81"/>
            <rFont val="Tahoma"/>
            <family val="2"/>
          </rPr>
          <t xml:space="preserve">
16/09/2020
9,000/-</t>
        </r>
      </text>
    </comment>
    <comment ref="R21" authorId="0">
      <text>
        <r>
          <rPr>
            <b/>
            <sz val="9"/>
            <color indexed="81"/>
            <rFont val="Tahoma"/>
            <family val="2"/>
          </rPr>
          <t>Windows User:</t>
        </r>
        <r>
          <rPr>
            <sz val="9"/>
            <color indexed="81"/>
            <rFont val="Tahoma"/>
            <family val="2"/>
          </rPr>
          <t xml:space="preserve">
16/09/2020
9,000/-</t>
        </r>
      </text>
    </comment>
    <comment ref="S21" authorId="0">
      <text>
        <r>
          <rPr>
            <b/>
            <sz val="9"/>
            <color indexed="81"/>
            <rFont val="Tahoma"/>
            <family val="2"/>
          </rPr>
          <t>Windows User:</t>
        </r>
        <r>
          <rPr>
            <sz val="9"/>
            <color indexed="81"/>
            <rFont val="Tahoma"/>
            <family val="2"/>
          </rPr>
          <t xml:space="preserve">
</t>
        </r>
        <r>
          <rPr>
            <b/>
            <sz val="9"/>
            <color indexed="81"/>
            <rFont val="Tahoma"/>
            <family val="2"/>
          </rPr>
          <t>T.c Order By board
11/02/21
Less 50%=4000/-</t>
        </r>
      </text>
    </comment>
    <comment ref="T21" authorId="0">
      <text>
        <r>
          <rPr>
            <b/>
            <sz val="9"/>
            <color indexed="81"/>
            <rFont val="Tahoma"/>
            <family val="2"/>
          </rPr>
          <t>Windows User:</t>
        </r>
        <r>
          <rPr>
            <sz val="9"/>
            <color indexed="81"/>
            <rFont val="Tahoma"/>
            <family val="2"/>
          </rPr>
          <t xml:space="preserve">
16/09/2020
9,000/-
05/11/2020
9482
S/c=1,500/-
Paid to Nov/2020</t>
        </r>
      </text>
    </comment>
    <comment ref="AH21" authorId="0">
      <text>
        <r>
          <rPr>
            <b/>
            <sz val="9"/>
            <color indexed="81"/>
            <rFont val="Tahoma"/>
            <family val="2"/>
          </rPr>
          <t>Windows User:</t>
        </r>
        <r>
          <rPr>
            <sz val="9"/>
            <color indexed="81"/>
            <rFont val="Tahoma"/>
            <family val="2"/>
          </rPr>
          <t xml:space="preserve">
20/02/21
9339
O/fee=2500 Less=4000/-
Up to Janu/21 By rools
T.c-11/02/21 Board</t>
        </r>
      </text>
    </comment>
    <comment ref="N22" authorId="0">
      <text>
        <r>
          <rPr>
            <b/>
            <sz val="9"/>
            <color indexed="81"/>
            <rFont val="Tahoma"/>
            <family val="2"/>
          </rPr>
          <t>Windows User:</t>
        </r>
        <r>
          <rPr>
            <sz val="9"/>
            <color indexed="81"/>
            <rFont val="Tahoma"/>
            <family val="2"/>
          </rPr>
          <t xml:space="preserve">
05/09/2020
15,500/-</t>
        </r>
      </text>
    </comment>
    <comment ref="P22" authorId="0">
      <text>
        <r>
          <rPr>
            <b/>
            <sz val="9"/>
            <color indexed="81"/>
            <rFont val="Tahoma"/>
            <family val="2"/>
          </rPr>
          <t>Windows User:</t>
        </r>
        <r>
          <rPr>
            <sz val="9"/>
            <color indexed="81"/>
            <rFont val="Tahoma"/>
            <family val="2"/>
          </rPr>
          <t xml:space="preserve">
05/09/2020
15,500/-</t>
        </r>
      </text>
    </comment>
    <comment ref="R22" authorId="0">
      <text>
        <r>
          <rPr>
            <b/>
            <sz val="9"/>
            <color indexed="81"/>
            <rFont val="Tahoma"/>
            <family val="2"/>
          </rPr>
          <t>Windows User:</t>
        </r>
        <r>
          <rPr>
            <sz val="9"/>
            <color indexed="81"/>
            <rFont val="Tahoma"/>
            <family val="2"/>
          </rPr>
          <t xml:space="preserve">
05/09/2020
15,500/-</t>
        </r>
      </text>
    </comment>
    <comment ref="T22" authorId="0">
      <text>
        <r>
          <rPr>
            <b/>
            <sz val="9"/>
            <color indexed="81"/>
            <rFont val="Tahoma"/>
            <family val="2"/>
          </rPr>
          <t>Windows User:</t>
        </r>
        <r>
          <rPr>
            <sz val="9"/>
            <color indexed="81"/>
            <rFont val="Tahoma"/>
            <family val="2"/>
          </rPr>
          <t xml:space="preserve">
05/09/2020
15,500/-</t>
        </r>
      </text>
    </comment>
    <comment ref="W22" authorId="0">
      <text>
        <r>
          <rPr>
            <b/>
            <sz val="9"/>
            <color indexed="81"/>
            <rFont val="Tahoma"/>
            <family val="2"/>
          </rPr>
          <t>Windows User:</t>
        </r>
        <r>
          <rPr>
            <sz val="9"/>
            <color indexed="81"/>
            <rFont val="Tahoma"/>
            <family val="2"/>
          </rPr>
          <t xml:space="preserve">
Less 30% in Tuition fee for Oct/20.</t>
        </r>
      </text>
    </comment>
    <comment ref="X22" authorId="0">
      <text>
        <r>
          <rPr>
            <b/>
            <sz val="9"/>
            <color indexed="81"/>
            <rFont val="Tahoma"/>
            <family val="2"/>
          </rPr>
          <t>Windows User:</t>
        </r>
        <r>
          <rPr>
            <sz val="9"/>
            <color indexed="81"/>
            <rFont val="Tahoma"/>
            <family val="2"/>
          </rPr>
          <t xml:space="preserve">
09.10.2020
Bkash=5,730/-
College=3,570/-
Hostel=2,160/-</t>
        </r>
      </text>
    </comment>
    <comment ref="Y22" authorId="0">
      <text>
        <r>
          <rPr>
            <b/>
            <sz val="9"/>
            <color indexed="81"/>
            <rFont val="Tahoma"/>
            <family val="2"/>
          </rPr>
          <t>Windows User:</t>
        </r>
        <r>
          <rPr>
            <sz val="9"/>
            <color indexed="81"/>
            <rFont val="Tahoma"/>
            <family val="2"/>
          </rPr>
          <t xml:space="preserve">
Less 30% in Tuition fee for Oct/20.</t>
        </r>
      </text>
    </comment>
    <comment ref="Z22" authorId="0">
      <text>
        <r>
          <rPr>
            <b/>
            <sz val="9"/>
            <color indexed="81"/>
            <rFont val="Tahoma"/>
            <family val="2"/>
          </rPr>
          <t>Windows User:</t>
        </r>
        <r>
          <rPr>
            <sz val="9"/>
            <color indexed="81"/>
            <rFont val="Tahoma"/>
            <family val="2"/>
          </rPr>
          <t xml:space="preserve">
09/11/2020
By bkash
C=3570
H=2160
T=5730</t>
        </r>
      </text>
    </comment>
    <comment ref="AA22" authorId="0">
      <text>
        <r>
          <rPr>
            <b/>
            <sz val="9"/>
            <color indexed="81"/>
            <rFont val="Tahoma"/>
            <family val="2"/>
          </rPr>
          <t>Windows User:</t>
        </r>
        <r>
          <rPr>
            <sz val="9"/>
            <color indexed="81"/>
            <rFont val="Tahoma"/>
            <family val="2"/>
          </rPr>
          <t xml:space="preserve">
Less 30% in Tuition fee for Oct/20.</t>
        </r>
      </text>
    </comment>
    <comment ref="AB22" authorId="0">
      <text>
        <r>
          <rPr>
            <b/>
            <sz val="9"/>
            <color indexed="81"/>
            <rFont val="Tahoma"/>
            <family val="2"/>
          </rPr>
          <t>Windows User:</t>
        </r>
        <r>
          <rPr>
            <sz val="9"/>
            <color indexed="81"/>
            <rFont val="Tahoma"/>
            <family val="2"/>
          </rPr>
          <t xml:space="preserve">
17/12/2020
By bkash
C=3570
H=2160
T=5730</t>
        </r>
      </text>
    </comment>
    <comment ref="AC22" authorId="0">
      <text>
        <r>
          <rPr>
            <b/>
            <sz val="9"/>
            <color indexed="81"/>
            <rFont val="Tahoma"/>
            <family val="2"/>
          </rPr>
          <t>Windows User:</t>
        </r>
        <r>
          <rPr>
            <sz val="9"/>
            <color indexed="81"/>
            <rFont val="Tahoma"/>
            <family val="2"/>
          </rPr>
          <t xml:space="preserve">
Less 30% in Tuition fee for Oct/20.</t>
        </r>
      </text>
    </comment>
    <comment ref="AD22" authorId="0">
      <text>
        <r>
          <rPr>
            <b/>
            <sz val="9"/>
            <color indexed="81"/>
            <rFont val="Tahoma"/>
            <family val="2"/>
          </rPr>
          <t>Windows User:</t>
        </r>
        <r>
          <rPr>
            <sz val="9"/>
            <color indexed="81"/>
            <rFont val="Tahoma"/>
            <family val="2"/>
          </rPr>
          <t xml:space="preserve">
24/01/2021
By bkash
C=3570
H=2160
T=5730</t>
        </r>
      </text>
    </comment>
    <comment ref="AE22" authorId="0">
      <text>
        <r>
          <rPr>
            <b/>
            <sz val="9"/>
            <color indexed="81"/>
            <rFont val="Tahoma"/>
            <family val="2"/>
          </rPr>
          <t>Windows User:</t>
        </r>
        <r>
          <rPr>
            <sz val="9"/>
            <color indexed="81"/>
            <rFont val="Tahoma"/>
            <family val="2"/>
          </rPr>
          <t xml:space="preserve">
Less 30% in Tuition fee for Oct/20.</t>
        </r>
      </text>
    </comment>
    <comment ref="AG22" authorId="0">
      <text>
        <r>
          <rPr>
            <b/>
            <sz val="9"/>
            <color indexed="81"/>
            <rFont val="Tahoma"/>
            <family val="2"/>
          </rPr>
          <t>Windows User:</t>
        </r>
        <r>
          <rPr>
            <sz val="9"/>
            <color indexed="81"/>
            <rFont val="Tahoma"/>
            <family val="2"/>
          </rPr>
          <t xml:space="preserve">
Less 30% in Tuition fee for Oct/20.</t>
        </r>
      </text>
    </comment>
    <comment ref="AI22" authorId="0">
      <text>
        <r>
          <rPr>
            <b/>
            <sz val="9"/>
            <color indexed="81"/>
            <rFont val="Tahoma"/>
            <family val="2"/>
          </rPr>
          <t>Windows User:</t>
        </r>
        <r>
          <rPr>
            <sz val="9"/>
            <color indexed="81"/>
            <rFont val="Tahoma"/>
            <family val="2"/>
          </rPr>
          <t xml:space="preserve">
Less 30% in Tuition fee for Oct/20.</t>
        </r>
      </text>
    </comment>
    <comment ref="AK22" authorId="0">
      <text>
        <r>
          <rPr>
            <b/>
            <sz val="9"/>
            <color indexed="81"/>
            <rFont val="Tahoma"/>
            <family val="2"/>
          </rPr>
          <t>Windows User:</t>
        </r>
        <r>
          <rPr>
            <sz val="9"/>
            <color indexed="81"/>
            <rFont val="Tahoma"/>
            <family val="2"/>
          </rPr>
          <t xml:space="preserve">
Less 30% in Tuition fee for Oct/20.</t>
        </r>
      </text>
    </comment>
    <comment ref="AM22" authorId="0">
      <text>
        <r>
          <rPr>
            <b/>
            <sz val="9"/>
            <color indexed="81"/>
            <rFont val="Tahoma"/>
            <family val="2"/>
          </rPr>
          <t>Windows User:</t>
        </r>
        <r>
          <rPr>
            <sz val="9"/>
            <color indexed="81"/>
            <rFont val="Tahoma"/>
            <family val="2"/>
          </rPr>
          <t xml:space="preserve">
Less 30% in Tuition fee for Oct/20.</t>
        </r>
      </text>
    </comment>
    <comment ref="AN22" authorId="0">
      <text>
        <r>
          <rPr>
            <b/>
            <sz val="9"/>
            <color indexed="81"/>
            <rFont val="Tahoma"/>
            <family val="2"/>
          </rPr>
          <t>Windows User:</t>
        </r>
        <r>
          <rPr>
            <sz val="9"/>
            <color indexed="81"/>
            <rFont val="Tahoma"/>
            <family val="2"/>
          </rPr>
          <t xml:space="preserve">
03/06/21
3459
Up to June/21</t>
        </r>
      </text>
    </comment>
    <comment ref="H23" authorId="0">
      <text>
        <r>
          <rPr>
            <b/>
            <sz val="9"/>
            <color indexed="81"/>
            <rFont val="Tahoma"/>
            <family val="2"/>
          </rPr>
          <t xml:space="preserve">Windows User:
Note-149
</t>
        </r>
        <r>
          <rPr>
            <sz val="9"/>
            <color indexed="81"/>
            <rFont val="Tahoma"/>
            <family val="2"/>
          </rPr>
          <t>Less=50%
Opening to Clossing period
Meeting 20/10/2020</t>
        </r>
      </text>
    </comment>
    <comment ref="J23" authorId="0">
      <text>
        <r>
          <rPr>
            <b/>
            <sz val="9"/>
            <color indexed="81"/>
            <rFont val="Tahoma"/>
            <family val="2"/>
          </rPr>
          <t xml:space="preserve">Windows User:
Note-149
</t>
        </r>
        <r>
          <rPr>
            <sz val="9"/>
            <color indexed="81"/>
            <rFont val="Tahoma"/>
            <family val="2"/>
          </rPr>
          <t>Less=50%
Opening to Clossing period
Meeting 20/10/2020</t>
        </r>
      </text>
    </comment>
    <comment ref="N23" authorId="0">
      <text>
        <r>
          <rPr>
            <b/>
            <sz val="9"/>
            <color indexed="81"/>
            <rFont val="Tahoma"/>
            <family val="2"/>
          </rPr>
          <t>Windows User:</t>
        </r>
        <r>
          <rPr>
            <sz val="9"/>
            <color indexed="81"/>
            <rFont val="Tahoma"/>
            <family val="2"/>
          </rPr>
          <t xml:space="preserve">
05/09/2020
9,000/-</t>
        </r>
      </text>
    </comment>
    <comment ref="P23" authorId="0">
      <text>
        <r>
          <rPr>
            <b/>
            <sz val="9"/>
            <color indexed="81"/>
            <rFont val="Tahoma"/>
            <family val="2"/>
          </rPr>
          <t>Windows User:</t>
        </r>
        <r>
          <rPr>
            <sz val="9"/>
            <color indexed="81"/>
            <rFont val="Tahoma"/>
            <family val="2"/>
          </rPr>
          <t xml:space="preserve">
05/09/2020
9,000/-</t>
        </r>
      </text>
    </comment>
    <comment ref="R23" authorId="0">
      <text>
        <r>
          <rPr>
            <b/>
            <sz val="9"/>
            <color indexed="81"/>
            <rFont val="Tahoma"/>
            <family val="2"/>
          </rPr>
          <t>Windows User:</t>
        </r>
        <r>
          <rPr>
            <sz val="9"/>
            <color indexed="81"/>
            <rFont val="Tahoma"/>
            <family val="2"/>
          </rPr>
          <t xml:space="preserve">
05/09/2020
9,000/-</t>
        </r>
      </text>
    </comment>
    <comment ref="T23" authorId="0">
      <text>
        <r>
          <rPr>
            <b/>
            <sz val="9"/>
            <color indexed="81"/>
            <rFont val="Tahoma"/>
            <family val="2"/>
          </rPr>
          <t>Windows User:</t>
        </r>
        <r>
          <rPr>
            <sz val="9"/>
            <color indexed="81"/>
            <rFont val="Tahoma"/>
            <family val="2"/>
          </rPr>
          <t xml:space="preserve">
05/09/2020
9,000/-
05/11/2020
9482
</t>
        </r>
        <r>
          <rPr>
            <sz val="9"/>
            <color indexed="10"/>
            <rFont val="Tahoma"/>
            <family val="2"/>
          </rPr>
          <t>O/fee=1,500/-</t>
        </r>
        <r>
          <rPr>
            <sz val="9"/>
            <color indexed="81"/>
            <rFont val="Tahoma"/>
            <family val="2"/>
          </rPr>
          <t xml:space="preserve">
Oct/2020
Paid in Nov/20
18/01/2021
9484
Janu/21
</t>
        </r>
        <r>
          <rPr>
            <sz val="9"/>
            <color indexed="10"/>
            <rFont val="Tahoma"/>
            <family val="2"/>
          </rPr>
          <t>O/fee=1000  due=4000</t>
        </r>
        <r>
          <rPr>
            <sz val="9"/>
            <color indexed="81"/>
            <rFont val="Tahoma"/>
            <family val="2"/>
          </rPr>
          <t xml:space="preserve">
Paid in Janu/21</t>
        </r>
      </text>
    </comment>
    <comment ref="Z23" authorId="0">
      <text>
        <r>
          <rPr>
            <b/>
            <sz val="9"/>
            <color indexed="81"/>
            <rFont val="Tahoma"/>
            <family val="2"/>
          </rPr>
          <t>Windows User:</t>
        </r>
        <r>
          <rPr>
            <sz val="9"/>
            <color indexed="81"/>
            <rFont val="Tahoma"/>
            <family val="2"/>
          </rPr>
          <t xml:space="preserve">
05/11/2020
9482
Oct/2020
Poaid to Nov/2020</t>
        </r>
      </text>
    </comment>
    <comment ref="AB23" authorId="0">
      <text>
        <r>
          <rPr>
            <b/>
            <sz val="9"/>
            <color indexed="81"/>
            <rFont val="Tahoma"/>
            <family val="2"/>
          </rPr>
          <t>Windows User:</t>
        </r>
        <r>
          <rPr>
            <sz val="9"/>
            <color indexed="81"/>
            <rFont val="Tahoma"/>
            <family val="2"/>
          </rPr>
          <t xml:space="preserve">
05/11/2020
9482
S/c=1,500/-
Oct/2020
17/12/2020
Nov + Dec/20
Paid in Dec/20
O/fee Due=5,000/-</t>
        </r>
      </text>
    </comment>
    <comment ref="AD23" authorId="0">
      <text>
        <r>
          <rPr>
            <b/>
            <sz val="9"/>
            <color indexed="81"/>
            <rFont val="Tahoma"/>
            <family val="2"/>
          </rPr>
          <t>Windows User:</t>
        </r>
        <r>
          <rPr>
            <sz val="9"/>
            <color indexed="81"/>
            <rFont val="Tahoma"/>
            <family val="2"/>
          </rPr>
          <t xml:space="preserve">
17/12/2020
Nov + Dec/20
Paid in Dec/20
O/fee Due=5,000/-</t>
        </r>
      </text>
    </comment>
    <comment ref="AF23" authorId="0">
      <text>
        <r>
          <rPr>
            <b/>
            <sz val="9"/>
            <color indexed="81"/>
            <rFont val="Tahoma"/>
            <family val="2"/>
          </rPr>
          <t>Windows User:</t>
        </r>
        <r>
          <rPr>
            <sz val="9"/>
            <color indexed="81"/>
            <rFont val="Tahoma"/>
            <family val="2"/>
          </rPr>
          <t xml:space="preserve">
18/01/2021
9484
Janu/21
O/fee=1000  due=4000
Paid in Janu/21</t>
        </r>
      </text>
    </comment>
    <comment ref="AH23" authorId="0">
      <text>
        <r>
          <rPr>
            <b/>
            <sz val="9"/>
            <color indexed="81"/>
            <rFont val="Tahoma"/>
            <family val="2"/>
          </rPr>
          <t>Windows User:</t>
        </r>
        <r>
          <rPr>
            <sz val="9"/>
            <color indexed="81"/>
            <rFont val="Tahoma"/>
            <family val="2"/>
          </rPr>
          <t xml:space="preserve">
18/02/21
9485
Feb/21
O/fee1000 Due-3000</t>
        </r>
      </text>
    </comment>
    <comment ref="AJ23" authorId="0">
      <text>
        <r>
          <rPr>
            <b/>
            <sz val="9"/>
            <color indexed="81"/>
            <rFont val="Tahoma"/>
            <family val="2"/>
          </rPr>
          <t>Windows User:</t>
        </r>
        <r>
          <rPr>
            <sz val="9"/>
            <color indexed="81"/>
            <rFont val="Tahoma"/>
            <family val="2"/>
          </rPr>
          <t xml:space="preserve">
18/03/21
9486
O/fee=1000 Due=2000/-
March/21</t>
        </r>
      </text>
    </comment>
    <comment ref="AN23" authorId="0">
      <text>
        <r>
          <rPr>
            <b/>
            <sz val="9"/>
            <color indexed="81"/>
            <rFont val="Tahoma"/>
            <family val="2"/>
          </rPr>
          <t>Windows User:</t>
        </r>
        <r>
          <rPr>
            <sz val="9"/>
            <color indexed="81"/>
            <rFont val="Tahoma"/>
            <family val="2"/>
          </rPr>
          <t xml:space="preserve">
02/05/21
9490
April + May/21
O/fee=1000  Due=1000/-</t>
        </r>
      </text>
    </comment>
    <comment ref="N24" authorId="0">
      <text>
        <r>
          <rPr>
            <b/>
            <sz val="9"/>
            <color indexed="81"/>
            <rFont val="Tahoma"/>
            <family val="2"/>
          </rPr>
          <t>Windows User:</t>
        </r>
        <r>
          <rPr>
            <sz val="9"/>
            <color indexed="81"/>
            <rFont val="Tahoma"/>
            <family val="2"/>
          </rPr>
          <t xml:space="preserve">
06/09/2020
15,500/-</t>
        </r>
      </text>
    </comment>
    <comment ref="P24" authorId="0">
      <text>
        <r>
          <rPr>
            <b/>
            <sz val="9"/>
            <color indexed="81"/>
            <rFont val="Tahoma"/>
            <family val="2"/>
          </rPr>
          <t>Windows User:</t>
        </r>
        <r>
          <rPr>
            <sz val="9"/>
            <color indexed="81"/>
            <rFont val="Tahoma"/>
            <family val="2"/>
          </rPr>
          <t xml:space="preserve">
06/09/2020
15,500/-</t>
        </r>
      </text>
    </comment>
    <comment ref="R24" authorId="0">
      <text>
        <r>
          <rPr>
            <b/>
            <sz val="9"/>
            <color indexed="81"/>
            <rFont val="Tahoma"/>
            <family val="2"/>
          </rPr>
          <t>Windows User:</t>
        </r>
        <r>
          <rPr>
            <sz val="9"/>
            <color indexed="81"/>
            <rFont val="Tahoma"/>
            <family val="2"/>
          </rPr>
          <t xml:space="preserve">
06/09/2020
15,500/-</t>
        </r>
      </text>
    </comment>
    <comment ref="T24" authorId="0">
      <text>
        <r>
          <rPr>
            <b/>
            <sz val="9"/>
            <color indexed="81"/>
            <rFont val="Tahoma"/>
            <family val="2"/>
          </rPr>
          <t>Windows User:</t>
        </r>
        <r>
          <rPr>
            <sz val="9"/>
            <color indexed="81"/>
            <rFont val="Tahoma"/>
            <family val="2"/>
          </rPr>
          <t xml:space="preserve">
06/09/2020
15,500/-</t>
        </r>
      </text>
    </comment>
    <comment ref="W24" authorId="0">
      <text>
        <r>
          <rPr>
            <b/>
            <sz val="9"/>
            <color indexed="81"/>
            <rFont val="Tahoma"/>
            <family val="2"/>
          </rPr>
          <t>Windows User:</t>
        </r>
        <r>
          <rPr>
            <sz val="9"/>
            <color indexed="81"/>
            <rFont val="Tahoma"/>
            <family val="2"/>
          </rPr>
          <t xml:space="preserve">
Less 30% in Tuition fee for Oct/20.</t>
        </r>
      </text>
    </comment>
    <comment ref="X24" authorId="0">
      <text>
        <r>
          <rPr>
            <b/>
            <sz val="9"/>
            <color indexed="81"/>
            <rFont val="Tahoma"/>
            <family val="2"/>
          </rPr>
          <t>Windows User:</t>
        </r>
        <r>
          <rPr>
            <sz val="9"/>
            <color indexed="81"/>
            <rFont val="Tahoma"/>
            <family val="2"/>
          </rPr>
          <t xml:space="preserve">
11.10.2020
Bkash=3,570/-</t>
        </r>
      </text>
    </comment>
    <comment ref="Y24" authorId="0">
      <text>
        <r>
          <rPr>
            <b/>
            <sz val="9"/>
            <color indexed="81"/>
            <rFont val="Tahoma"/>
            <family val="2"/>
          </rPr>
          <t>Windows User:</t>
        </r>
        <r>
          <rPr>
            <sz val="9"/>
            <color indexed="81"/>
            <rFont val="Tahoma"/>
            <family val="2"/>
          </rPr>
          <t xml:space="preserve">
Less 30% in Tuition fee for Oct/20.</t>
        </r>
      </text>
    </comment>
    <comment ref="Z24" authorId="0">
      <text>
        <r>
          <rPr>
            <b/>
            <sz val="9"/>
            <color indexed="81"/>
            <rFont val="Tahoma"/>
            <family val="2"/>
          </rPr>
          <t>Windows User:</t>
        </r>
        <r>
          <rPr>
            <sz val="9"/>
            <color indexed="81"/>
            <rFont val="Tahoma"/>
            <family val="2"/>
          </rPr>
          <t xml:space="preserve">
17/11/2020
By bkash
C=3550</t>
        </r>
      </text>
    </comment>
    <comment ref="AA24" authorId="0">
      <text>
        <r>
          <rPr>
            <b/>
            <sz val="9"/>
            <color indexed="81"/>
            <rFont val="Tahoma"/>
            <family val="2"/>
          </rPr>
          <t>Windows User:</t>
        </r>
        <r>
          <rPr>
            <sz val="9"/>
            <color indexed="81"/>
            <rFont val="Tahoma"/>
            <family val="2"/>
          </rPr>
          <t xml:space="preserve">
Less 30% in Tuition fee for Oct/20.</t>
        </r>
      </text>
    </comment>
    <comment ref="AB24" authorId="0">
      <text>
        <r>
          <rPr>
            <b/>
            <sz val="9"/>
            <color indexed="81"/>
            <rFont val="Tahoma"/>
            <family val="2"/>
          </rPr>
          <t>Windows User:</t>
        </r>
        <r>
          <rPr>
            <sz val="9"/>
            <color indexed="81"/>
            <rFont val="Tahoma"/>
            <family val="2"/>
          </rPr>
          <t xml:space="preserve">
23/12/2020
By bkash
C=3590
Dec/20</t>
        </r>
      </text>
    </comment>
    <comment ref="AC24" authorId="0">
      <text>
        <r>
          <rPr>
            <b/>
            <sz val="9"/>
            <color indexed="81"/>
            <rFont val="Tahoma"/>
            <family val="2"/>
          </rPr>
          <t>Windows User:</t>
        </r>
        <r>
          <rPr>
            <sz val="9"/>
            <color indexed="81"/>
            <rFont val="Tahoma"/>
            <family val="2"/>
          </rPr>
          <t xml:space="preserve">
Less 30% in Tuition fee for Oct/20.</t>
        </r>
      </text>
    </comment>
    <comment ref="AD24" authorId="0">
      <text>
        <r>
          <rPr>
            <b/>
            <sz val="9"/>
            <color indexed="81"/>
            <rFont val="Tahoma"/>
            <family val="2"/>
          </rPr>
          <t>Windows User:</t>
        </r>
        <r>
          <rPr>
            <sz val="9"/>
            <color indexed="81"/>
            <rFont val="Tahoma"/>
            <family val="2"/>
          </rPr>
          <t xml:space="preserve">
17/01/2021
By bkash
C=3570</t>
        </r>
      </text>
    </comment>
    <comment ref="AE24" authorId="0">
      <text>
        <r>
          <rPr>
            <b/>
            <sz val="9"/>
            <color indexed="81"/>
            <rFont val="Tahoma"/>
            <family val="2"/>
          </rPr>
          <t>Windows User:</t>
        </r>
        <r>
          <rPr>
            <sz val="9"/>
            <color indexed="81"/>
            <rFont val="Tahoma"/>
            <family val="2"/>
          </rPr>
          <t xml:space="preserve">
Less 30% in Tuition fee for Oct/20.</t>
        </r>
      </text>
    </comment>
    <comment ref="AG24" authorId="0">
      <text>
        <r>
          <rPr>
            <b/>
            <sz val="9"/>
            <color indexed="81"/>
            <rFont val="Tahoma"/>
            <family val="2"/>
          </rPr>
          <t>Windows User:</t>
        </r>
        <r>
          <rPr>
            <sz val="9"/>
            <color indexed="81"/>
            <rFont val="Tahoma"/>
            <family val="2"/>
          </rPr>
          <t xml:space="preserve">
Less 30% in Tuition fee for Oct/20.</t>
        </r>
      </text>
    </comment>
    <comment ref="AH24" authorId="0">
      <text>
        <r>
          <rPr>
            <b/>
            <sz val="9"/>
            <color indexed="81"/>
            <rFont val="Tahoma"/>
            <family val="2"/>
          </rPr>
          <t>Windows User:</t>
        </r>
        <r>
          <rPr>
            <sz val="9"/>
            <color indexed="81"/>
            <rFont val="Tahoma"/>
            <family val="2"/>
          </rPr>
          <t xml:space="preserve">
10/03/21
9987
Feb + March/21</t>
        </r>
      </text>
    </comment>
    <comment ref="AI24" authorId="0">
      <text>
        <r>
          <rPr>
            <b/>
            <sz val="9"/>
            <color indexed="81"/>
            <rFont val="Tahoma"/>
            <family val="2"/>
          </rPr>
          <t>Windows User:</t>
        </r>
        <r>
          <rPr>
            <sz val="9"/>
            <color indexed="81"/>
            <rFont val="Tahoma"/>
            <family val="2"/>
          </rPr>
          <t xml:space="preserve">
Less 30% in Tuition fee for Oct/20.</t>
        </r>
      </text>
    </comment>
    <comment ref="AK24" authorId="0">
      <text>
        <r>
          <rPr>
            <b/>
            <sz val="9"/>
            <color indexed="81"/>
            <rFont val="Tahoma"/>
            <family val="2"/>
          </rPr>
          <t>Windows User:</t>
        </r>
        <r>
          <rPr>
            <sz val="9"/>
            <color indexed="81"/>
            <rFont val="Tahoma"/>
            <family val="2"/>
          </rPr>
          <t xml:space="preserve">
Less 30% in Tuition fee for Oct/20.</t>
        </r>
      </text>
    </comment>
    <comment ref="AL24" authorId="0">
      <text>
        <r>
          <rPr>
            <b/>
            <sz val="9"/>
            <color indexed="81"/>
            <rFont val="Tahoma"/>
            <family val="2"/>
          </rPr>
          <t>Windows User:</t>
        </r>
        <r>
          <rPr>
            <sz val="9"/>
            <color indexed="81"/>
            <rFont val="Tahoma"/>
            <family val="2"/>
          </rPr>
          <t xml:space="preserve">
27/05/21
9989
Up to June/21</t>
        </r>
      </text>
    </comment>
    <comment ref="AM24" authorId="0">
      <text>
        <r>
          <rPr>
            <b/>
            <sz val="9"/>
            <color indexed="81"/>
            <rFont val="Tahoma"/>
            <family val="2"/>
          </rPr>
          <t>Windows User:</t>
        </r>
        <r>
          <rPr>
            <sz val="9"/>
            <color indexed="81"/>
            <rFont val="Tahoma"/>
            <family val="2"/>
          </rPr>
          <t xml:space="preserve">
Less 30% in Tuition fee for Oct/20.</t>
        </r>
      </text>
    </comment>
    <comment ref="N25" authorId="0">
      <text>
        <r>
          <rPr>
            <b/>
            <sz val="9"/>
            <color indexed="81"/>
            <rFont val="Tahoma"/>
            <family val="2"/>
          </rPr>
          <t>Windows User:</t>
        </r>
        <r>
          <rPr>
            <sz val="9"/>
            <color indexed="81"/>
            <rFont val="Tahoma"/>
            <family val="2"/>
          </rPr>
          <t xml:space="preserve">
07/09/2020
9,000/-</t>
        </r>
      </text>
    </comment>
    <comment ref="P25" authorId="0">
      <text>
        <r>
          <rPr>
            <b/>
            <sz val="9"/>
            <color indexed="81"/>
            <rFont val="Tahoma"/>
            <family val="2"/>
          </rPr>
          <t>Windows User:</t>
        </r>
        <r>
          <rPr>
            <sz val="9"/>
            <color indexed="81"/>
            <rFont val="Tahoma"/>
            <family val="2"/>
          </rPr>
          <t xml:space="preserve">
07/09/2020
9,000/-</t>
        </r>
      </text>
    </comment>
    <comment ref="R25" authorId="0">
      <text>
        <r>
          <rPr>
            <b/>
            <sz val="9"/>
            <color indexed="81"/>
            <rFont val="Tahoma"/>
            <family val="2"/>
          </rPr>
          <t>Windows User:</t>
        </r>
        <r>
          <rPr>
            <sz val="9"/>
            <color indexed="81"/>
            <rFont val="Tahoma"/>
            <family val="2"/>
          </rPr>
          <t xml:space="preserve">
07/09/2020
9,000/-</t>
        </r>
      </text>
    </comment>
    <comment ref="T25" authorId="0">
      <text>
        <r>
          <rPr>
            <b/>
            <sz val="9"/>
            <color indexed="81"/>
            <rFont val="Tahoma"/>
            <family val="2"/>
          </rPr>
          <t>Windows User:</t>
        </r>
        <r>
          <rPr>
            <sz val="9"/>
            <color indexed="81"/>
            <rFont val="Tahoma"/>
            <family val="2"/>
          </rPr>
          <t xml:space="preserve">
07/09/2020
9,000/-</t>
        </r>
      </text>
    </comment>
    <comment ref="W25" authorId="0">
      <text>
        <r>
          <rPr>
            <b/>
            <sz val="9"/>
            <color indexed="81"/>
            <rFont val="Tahoma"/>
            <family val="2"/>
          </rPr>
          <t>Windows User:</t>
        </r>
        <r>
          <rPr>
            <sz val="9"/>
            <color indexed="81"/>
            <rFont val="Tahoma"/>
            <family val="2"/>
          </rPr>
          <t xml:space="preserve">
Less 30% in Tuition fee for Oct/20.</t>
        </r>
      </text>
    </comment>
    <comment ref="X25" authorId="0">
      <text>
        <r>
          <rPr>
            <b/>
            <sz val="9"/>
            <color indexed="81"/>
            <rFont val="Tahoma"/>
            <family val="2"/>
          </rPr>
          <t>Windows User:</t>
        </r>
        <r>
          <rPr>
            <sz val="9"/>
            <color indexed="81"/>
            <rFont val="Tahoma"/>
            <family val="2"/>
          </rPr>
          <t xml:space="preserve">
24/01/2021
10010
Oct to Janu/21
Paid in Janu/21</t>
        </r>
      </text>
    </comment>
    <comment ref="Y25" authorId="0">
      <text>
        <r>
          <rPr>
            <b/>
            <sz val="9"/>
            <color indexed="81"/>
            <rFont val="Tahoma"/>
            <family val="2"/>
          </rPr>
          <t>Windows User:</t>
        </r>
        <r>
          <rPr>
            <sz val="9"/>
            <color indexed="81"/>
            <rFont val="Tahoma"/>
            <family val="2"/>
          </rPr>
          <t xml:space="preserve">
Less 30% in Tuition fee for Oct/20.</t>
        </r>
      </text>
    </comment>
    <comment ref="Z25" authorId="0">
      <text>
        <r>
          <rPr>
            <b/>
            <sz val="9"/>
            <color indexed="81"/>
            <rFont val="Tahoma"/>
            <family val="2"/>
          </rPr>
          <t>Windows User:</t>
        </r>
        <r>
          <rPr>
            <sz val="9"/>
            <color indexed="81"/>
            <rFont val="Tahoma"/>
            <family val="2"/>
          </rPr>
          <t xml:space="preserve">
24/01/2021
10010
Oct to Janu/21
Paid in Janu/21</t>
        </r>
      </text>
    </comment>
    <comment ref="AA25" authorId="0">
      <text>
        <r>
          <rPr>
            <b/>
            <sz val="9"/>
            <color indexed="81"/>
            <rFont val="Tahoma"/>
            <family val="2"/>
          </rPr>
          <t>Windows User:</t>
        </r>
        <r>
          <rPr>
            <sz val="9"/>
            <color indexed="81"/>
            <rFont val="Tahoma"/>
            <family val="2"/>
          </rPr>
          <t xml:space="preserve">
Less 30% in Tuition fee for Oct/20.</t>
        </r>
      </text>
    </comment>
    <comment ref="AB25" authorId="0">
      <text>
        <r>
          <rPr>
            <b/>
            <sz val="9"/>
            <color indexed="81"/>
            <rFont val="Tahoma"/>
            <family val="2"/>
          </rPr>
          <t>Windows User:</t>
        </r>
        <r>
          <rPr>
            <sz val="9"/>
            <color indexed="81"/>
            <rFont val="Tahoma"/>
            <family val="2"/>
          </rPr>
          <t xml:space="preserve">
24/01/2021
10010
Oct to Janu/21
Paid in Janu/21</t>
        </r>
      </text>
    </comment>
    <comment ref="AC25" authorId="0">
      <text>
        <r>
          <rPr>
            <b/>
            <sz val="9"/>
            <color indexed="81"/>
            <rFont val="Tahoma"/>
            <family val="2"/>
          </rPr>
          <t>Windows User:</t>
        </r>
        <r>
          <rPr>
            <sz val="9"/>
            <color indexed="81"/>
            <rFont val="Tahoma"/>
            <family val="2"/>
          </rPr>
          <t xml:space="preserve">
Less 30% in Tuition fee for Oct/20.</t>
        </r>
      </text>
    </comment>
    <comment ref="AD25" authorId="0">
      <text>
        <r>
          <rPr>
            <b/>
            <sz val="9"/>
            <color indexed="81"/>
            <rFont val="Tahoma"/>
            <family val="2"/>
          </rPr>
          <t>Windows User:</t>
        </r>
        <r>
          <rPr>
            <sz val="9"/>
            <color indexed="81"/>
            <rFont val="Tahoma"/>
            <family val="2"/>
          </rPr>
          <t xml:space="preserve">
24/01/2021
10010
Oct to Janu/21
Paid in Janu/21</t>
        </r>
      </text>
    </comment>
    <comment ref="AE25" authorId="0">
      <text>
        <r>
          <rPr>
            <b/>
            <sz val="9"/>
            <color indexed="81"/>
            <rFont val="Tahoma"/>
            <family val="2"/>
          </rPr>
          <t>Windows User:</t>
        </r>
        <r>
          <rPr>
            <sz val="9"/>
            <color indexed="81"/>
            <rFont val="Tahoma"/>
            <family val="2"/>
          </rPr>
          <t xml:space="preserve">
Less 30% in Tuition fee for Oct/20.</t>
        </r>
      </text>
    </comment>
    <comment ref="AG25" authorId="0">
      <text>
        <r>
          <rPr>
            <b/>
            <sz val="9"/>
            <color indexed="81"/>
            <rFont val="Tahoma"/>
            <family val="2"/>
          </rPr>
          <t>Windows User:</t>
        </r>
        <r>
          <rPr>
            <sz val="9"/>
            <color indexed="81"/>
            <rFont val="Tahoma"/>
            <family val="2"/>
          </rPr>
          <t xml:space="preserve">
Less 30% in Tuition fee for Oct/20.</t>
        </r>
      </text>
    </comment>
    <comment ref="AI25" authorId="0">
      <text>
        <r>
          <rPr>
            <b/>
            <sz val="9"/>
            <color indexed="81"/>
            <rFont val="Tahoma"/>
            <family val="2"/>
          </rPr>
          <t>Windows User:</t>
        </r>
        <r>
          <rPr>
            <sz val="9"/>
            <color indexed="81"/>
            <rFont val="Tahoma"/>
            <family val="2"/>
          </rPr>
          <t xml:space="preserve">
Less 30% in Tuition fee for Oct/20.</t>
        </r>
      </text>
    </comment>
    <comment ref="AK25" authorId="0">
      <text>
        <r>
          <rPr>
            <b/>
            <sz val="9"/>
            <color indexed="81"/>
            <rFont val="Tahoma"/>
            <family val="2"/>
          </rPr>
          <t>Windows User:</t>
        </r>
        <r>
          <rPr>
            <sz val="9"/>
            <color indexed="81"/>
            <rFont val="Tahoma"/>
            <family val="2"/>
          </rPr>
          <t xml:space="preserve">
Less 30% in Tuition fee for Oct/20.</t>
        </r>
      </text>
    </comment>
    <comment ref="AL25" authorId="0">
      <text>
        <r>
          <rPr>
            <b/>
            <sz val="9"/>
            <color indexed="81"/>
            <rFont val="Tahoma"/>
            <family val="2"/>
          </rPr>
          <t>Windows User:</t>
        </r>
        <r>
          <rPr>
            <sz val="9"/>
            <color indexed="81"/>
            <rFont val="Tahoma"/>
            <family val="2"/>
          </rPr>
          <t xml:space="preserve">
03/05/21
10011
Up  to April/21</t>
        </r>
      </text>
    </comment>
    <comment ref="AM25" authorId="0">
      <text>
        <r>
          <rPr>
            <b/>
            <sz val="9"/>
            <color indexed="81"/>
            <rFont val="Tahoma"/>
            <family val="2"/>
          </rPr>
          <t>Windows User:</t>
        </r>
        <r>
          <rPr>
            <sz val="9"/>
            <color indexed="81"/>
            <rFont val="Tahoma"/>
            <family val="2"/>
          </rPr>
          <t xml:space="preserve">
Less 30% in Tuition fee for Oct/20.</t>
        </r>
      </text>
    </comment>
    <comment ref="AN25" authorId="0">
      <text>
        <r>
          <rPr>
            <b/>
            <sz val="9"/>
            <color indexed="81"/>
            <rFont val="Tahoma"/>
            <family val="2"/>
          </rPr>
          <t>Windows User:</t>
        </r>
        <r>
          <rPr>
            <sz val="9"/>
            <color indexed="81"/>
            <rFont val="Tahoma"/>
            <family val="2"/>
          </rPr>
          <t xml:space="preserve">
05/06/21
10012</t>
        </r>
      </text>
    </comment>
    <comment ref="N26" authorId="0">
      <text>
        <r>
          <rPr>
            <b/>
            <sz val="9"/>
            <color indexed="81"/>
            <rFont val="Tahoma"/>
            <family val="2"/>
          </rPr>
          <t>Windows User:</t>
        </r>
        <r>
          <rPr>
            <sz val="9"/>
            <color indexed="81"/>
            <rFont val="Tahoma"/>
            <family val="2"/>
          </rPr>
          <t xml:space="preserve">
07/09/2020
9,000/-</t>
        </r>
      </text>
    </comment>
    <comment ref="P26" authorId="0">
      <text>
        <r>
          <rPr>
            <b/>
            <sz val="9"/>
            <color indexed="81"/>
            <rFont val="Tahoma"/>
            <family val="2"/>
          </rPr>
          <t>Windows User:</t>
        </r>
        <r>
          <rPr>
            <sz val="9"/>
            <color indexed="81"/>
            <rFont val="Tahoma"/>
            <family val="2"/>
          </rPr>
          <t xml:space="preserve">
07/09/2020
9,000/-</t>
        </r>
      </text>
    </comment>
    <comment ref="R26" authorId="0">
      <text>
        <r>
          <rPr>
            <b/>
            <sz val="9"/>
            <color indexed="81"/>
            <rFont val="Tahoma"/>
            <family val="2"/>
          </rPr>
          <t>Windows User:</t>
        </r>
        <r>
          <rPr>
            <sz val="9"/>
            <color indexed="81"/>
            <rFont val="Tahoma"/>
            <family val="2"/>
          </rPr>
          <t xml:space="preserve">
07/09/2020
9,000/-</t>
        </r>
      </text>
    </comment>
    <comment ref="T26" authorId="0">
      <text>
        <r>
          <rPr>
            <b/>
            <sz val="9"/>
            <color indexed="81"/>
            <rFont val="Tahoma"/>
            <family val="2"/>
          </rPr>
          <t>Windows User:</t>
        </r>
        <r>
          <rPr>
            <sz val="9"/>
            <color indexed="81"/>
            <rFont val="Tahoma"/>
            <family val="2"/>
          </rPr>
          <t xml:space="preserve">
07/09/2020
9,000/-
08/10/20
10034
O/fee=6500
Paid to Oct/20</t>
        </r>
      </text>
    </comment>
    <comment ref="Z26" authorId="0">
      <text>
        <r>
          <rPr>
            <b/>
            <sz val="9"/>
            <color indexed="81"/>
            <rFont val="Tahoma"/>
            <family val="2"/>
          </rPr>
          <t>Windows User:</t>
        </r>
        <r>
          <rPr>
            <sz val="9"/>
            <color indexed="81"/>
            <rFont val="Tahoma"/>
            <family val="2"/>
          </rPr>
          <t xml:space="preserve">
08/10/20
10034
O/fee6500
Oct-3570</t>
        </r>
      </text>
    </comment>
    <comment ref="AB26" authorId="0">
      <text>
        <r>
          <rPr>
            <b/>
            <sz val="9"/>
            <color indexed="81"/>
            <rFont val="Tahoma"/>
            <family val="2"/>
          </rPr>
          <t>Windows User:</t>
        </r>
        <r>
          <rPr>
            <sz val="9"/>
            <color indexed="81"/>
            <rFont val="Tahoma"/>
            <family val="2"/>
          </rPr>
          <t xml:space="preserve">
05/11/2020
10035
Nov/2020</t>
        </r>
      </text>
    </comment>
    <comment ref="AD26" authorId="0">
      <text>
        <r>
          <rPr>
            <b/>
            <sz val="9"/>
            <color indexed="81"/>
            <rFont val="Tahoma"/>
            <family val="2"/>
          </rPr>
          <t>Windows User:</t>
        </r>
        <r>
          <rPr>
            <sz val="9"/>
            <color indexed="81"/>
            <rFont val="Tahoma"/>
            <family val="2"/>
          </rPr>
          <t xml:space="preserve">
03/12/2020
10036
</t>
        </r>
      </text>
    </comment>
    <comment ref="AF26" authorId="0">
      <text>
        <r>
          <rPr>
            <b/>
            <sz val="9"/>
            <color indexed="81"/>
            <rFont val="Tahoma"/>
            <family val="2"/>
          </rPr>
          <t>Windows User:</t>
        </r>
        <r>
          <rPr>
            <sz val="9"/>
            <color indexed="81"/>
            <rFont val="Tahoma"/>
            <family val="2"/>
          </rPr>
          <t xml:space="preserve">
07/01/2021
10037</t>
        </r>
      </text>
    </comment>
    <comment ref="AH26" authorId="0">
      <text>
        <r>
          <rPr>
            <b/>
            <sz val="9"/>
            <color indexed="81"/>
            <rFont val="Tahoma"/>
            <family val="2"/>
          </rPr>
          <t>Windows User:</t>
        </r>
        <r>
          <rPr>
            <sz val="9"/>
            <color indexed="81"/>
            <rFont val="Tahoma"/>
            <family val="2"/>
          </rPr>
          <t xml:space="preserve">
10/02/21
10038
</t>
        </r>
      </text>
    </comment>
    <comment ref="AJ26" authorId="0">
      <text>
        <r>
          <rPr>
            <b/>
            <sz val="9"/>
            <color indexed="81"/>
            <rFont val="Tahoma"/>
            <family val="2"/>
          </rPr>
          <t>Windows User:</t>
        </r>
        <r>
          <rPr>
            <sz val="9"/>
            <color indexed="81"/>
            <rFont val="Tahoma"/>
            <family val="2"/>
          </rPr>
          <t xml:space="preserve">
09/03/21
10039</t>
        </r>
      </text>
    </comment>
    <comment ref="AL26" authorId="0">
      <text>
        <r>
          <rPr>
            <b/>
            <sz val="9"/>
            <color indexed="81"/>
            <rFont val="Tahoma"/>
            <family val="2"/>
          </rPr>
          <t>Windows User:</t>
        </r>
        <r>
          <rPr>
            <sz val="9"/>
            <color indexed="81"/>
            <rFont val="Tahoma"/>
            <family val="2"/>
          </rPr>
          <t xml:space="preserve">
06/04/2021
10040
</t>
        </r>
      </text>
    </comment>
    <comment ref="AN26" authorId="0">
      <text>
        <r>
          <rPr>
            <b/>
            <sz val="9"/>
            <color indexed="81"/>
            <rFont val="Tahoma"/>
            <family val="2"/>
          </rPr>
          <t>Windows User:</t>
        </r>
        <r>
          <rPr>
            <sz val="9"/>
            <color indexed="81"/>
            <rFont val="Tahoma"/>
            <family val="2"/>
          </rPr>
          <t xml:space="preserve">
30/05/2021
10041
</t>
        </r>
      </text>
    </comment>
    <comment ref="AP26" authorId="0">
      <text>
        <r>
          <rPr>
            <b/>
            <sz val="9"/>
            <color indexed="81"/>
            <rFont val="Tahoma"/>
            <family val="2"/>
          </rPr>
          <t>Windows User:</t>
        </r>
        <r>
          <rPr>
            <sz val="9"/>
            <color indexed="81"/>
            <rFont val="Tahoma"/>
            <family val="2"/>
          </rPr>
          <t xml:space="preserve">
07/06/21
10042
</t>
        </r>
      </text>
    </comment>
    <comment ref="H27" authorId="0">
      <text>
        <r>
          <rPr>
            <b/>
            <sz val="9"/>
            <color indexed="81"/>
            <rFont val="Tahoma"/>
            <family val="2"/>
          </rPr>
          <t>Windows User:</t>
        </r>
        <r>
          <rPr>
            <sz val="9"/>
            <color indexed="81"/>
            <rFont val="Tahoma"/>
            <family val="2"/>
          </rPr>
          <t xml:space="preserve">
Less-1,000/-</t>
        </r>
      </text>
    </comment>
    <comment ref="J27" authorId="0">
      <text>
        <r>
          <rPr>
            <b/>
            <sz val="9"/>
            <color indexed="81"/>
            <rFont val="Tahoma"/>
            <family val="2"/>
          </rPr>
          <t>Windows User:</t>
        </r>
        <r>
          <rPr>
            <sz val="9"/>
            <color indexed="81"/>
            <rFont val="Tahoma"/>
            <family val="2"/>
          </rPr>
          <t xml:space="preserve">
Less-1,000/-</t>
        </r>
      </text>
    </comment>
    <comment ref="N27" authorId="0">
      <text>
        <r>
          <rPr>
            <b/>
            <sz val="9"/>
            <color indexed="81"/>
            <rFont val="Tahoma"/>
            <family val="2"/>
          </rPr>
          <t>Windows User:</t>
        </r>
        <r>
          <rPr>
            <sz val="9"/>
            <color indexed="81"/>
            <rFont val="Tahoma"/>
            <family val="2"/>
          </rPr>
          <t xml:space="preserve">
08/09/2020
9,000/-</t>
        </r>
      </text>
    </comment>
    <comment ref="P27" authorId="0">
      <text>
        <r>
          <rPr>
            <b/>
            <sz val="9"/>
            <color indexed="81"/>
            <rFont val="Tahoma"/>
            <family val="2"/>
          </rPr>
          <t>Windows User:</t>
        </r>
        <r>
          <rPr>
            <sz val="9"/>
            <color indexed="81"/>
            <rFont val="Tahoma"/>
            <family val="2"/>
          </rPr>
          <t xml:space="preserve">
08/09/2020
9,000/-</t>
        </r>
      </text>
    </comment>
    <comment ref="R27" authorId="0">
      <text>
        <r>
          <rPr>
            <b/>
            <sz val="9"/>
            <color indexed="81"/>
            <rFont val="Tahoma"/>
            <family val="2"/>
          </rPr>
          <t>Windows User:</t>
        </r>
        <r>
          <rPr>
            <sz val="9"/>
            <color indexed="81"/>
            <rFont val="Tahoma"/>
            <family val="2"/>
          </rPr>
          <t xml:space="preserve">
08/09/2020
9,000/-</t>
        </r>
      </text>
    </comment>
    <comment ref="T27" authorId="0">
      <text>
        <r>
          <rPr>
            <b/>
            <sz val="9"/>
            <color indexed="81"/>
            <rFont val="Tahoma"/>
            <family val="2"/>
          </rPr>
          <t>Windows User:</t>
        </r>
        <r>
          <rPr>
            <sz val="9"/>
            <color indexed="81"/>
            <rFont val="Tahoma"/>
            <family val="2"/>
          </rPr>
          <t xml:space="preserve">
08/09/2020
9,000/-
27/12/2020
9506
Oct to Janu/20
O/fee= 6500/-
Paid in Dec/20</t>
        </r>
      </text>
    </comment>
    <comment ref="W27" authorId="0">
      <text>
        <r>
          <rPr>
            <b/>
            <sz val="9"/>
            <color indexed="81"/>
            <rFont val="Tahoma"/>
            <family val="2"/>
          </rPr>
          <t>Windows User:</t>
        </r>
        <r>
          <rPr>
            <sz val="9"/>
            <color indexed="81"/>
            <rFont val="Tahoma"/>
            <family val="2"/>
          </rPr>
          <t xml:space="preserve">
Less 30% in Tuition fee for Oct/20.</t>
        </r>
      </text>
    </comment>
    <comment ref="X27" authorId="0">
      <text>
        <r>
          <rPr>
            <b/>
            <sz val="9"/>
            <color indexed="81"/>
            <rFont val="Tahoma"/>
            <family val="2"/>
          </rPr>
          <t>Windows User:</t>
        </r>
        <r>
          <rPr>
            <sz val="9"/>
            <color indexed="81"/>
            <rFont val="Tahoma"/>
            <family val="2"/>
          </rPr>
          <t xml:space="preserve">
27/12/2020
9506
Oct to Janu/20
O/fee= 6500/-
Paid in Dec/20</t>
        </r>
      </text>
    </comment>
    <comment ref="Y27" authorId="0">
      <text>
        <r>
          <rPr>
            <b/>
            <sz val="9"/>
            <color indexed="81"/>
            <rFont val="Tahoma"/>
            <family val="2"/>
          </rPr>
          <t>Windows User:</t>
        </r>
        <r>
          <rPr>
            <sz val="9"/>
            <color indexed="81"/>
            <rFont val="Tahoma"/>
            <family val="2"/>
          </rPr>
          <t xml:space="preserve">
Less 30% in Tuition fee for Oct/20.</t>
        </r>
      </text>
    </comment>
    <comment ref="Z27" authorId="0">
      <text>
        <r>
          <rPr>
            <b/>
            <sz val="9"/>
            <color indexed="81"/>
            <rFont val="Tahoma"/>
            <family val="2"/>
          </rPr>
          <t>Windows User:</t>
        </r>
        <r>
          <rPr>
            <sz val="9"/>
            <color indexed="81"/>
            <rFont val="Tahoma"/>
            <family val="2"/>
          </rPr>
          <t xml:space="preserve">
27/12/2020
9506
Oct to Janu/20
O/fee= 6500/-
Paid in Dec/20</t>
        </r>
      </text>
    </comment>
    <comment ref="AA27" authorId="0">
      <text>
        <r>
          <rPr>
            <b/>
            <sz val="9"/>
            <color indexed="81"/>
            <rFont val="Tahoma"/>
            <family val="2"/>
          </rPr>
          <t>Windows User:</t>
        </r>
        <r>
          <rPr>
            <sz val="9"/>
            <color indexed="81"/>
            <rFont val="Tahoma"/>
            <family val="2"/>
          </rPr>
          <t xml:space="preserve">
Less 30% in Tuition fee for Oct/20.</t>
        </r>
      </text>
    </comment>
    <comment ref="AB27" authorId="0">
      <text>
        <r>
          <rPr>
            <b/>
            <sz val="9"/>
            <color indexed="81"/>
            <rFont val="Tahoma"/>
            <family val="2"/>
          </rPr>
          <t>Windows User:</t>
        </r>
        <r>
          <rPr>
            <sz val="9"/>
            <color indexed="81"/>
            <rFont val="Tahoma"/>
            <family val="2"/>
          </rPr>
          <t xml:space="preserve">
27/12/2020
9506
Oct to Janu/20
O/fee= 6500/-
Paid in Dec/20</t>
        </r>
      </text>
    </comment>
    <comment ref="AC27" authorId="0">
      <text>
        <r>
          <rPr>
            <b/>
            <sz val="9"/>
            <color indexed="81"/>
            <rFont val="Tahoma"/>
            <family val="2"/>
          </rPr>
          <t>Windows User:</t>
        </r>
        <r>
          <rPr>
            <sz val="9"/>
            <color indexed="81"/>
            <rFont val="Tahoma"/>
            <family val="2"/>
          </rPr>
          <t xml:space="preserve">
Less 30% in Tuition fee for Oct/20.</t>
        </r>
      </text>
    </comment>
    <comment ref="AD27" authorId="0">
      <text>
        <r>
          <rPr>
            <b/>
            <sz val="9"/>
            <color indexed="81"/>
            <rFont val="Tahoma"/>
            <family val="2"/>
          </rPr>
          <t>Windows User:</t>
        </r>
        <r>
          <rPr>
            <sz val="9"/>
            <color indexed="81"/>
            <rFont val="Tahoma"/>
            <family val="2"/>
          </rPr>
          <t xml:space="preserve">
27/12/2020
9506
Oct to Janu/20
O/fee= 6500/-
Paid in Dec/20</t>
        </r>
      </text>
    </comment>
    <comment ref="AE27" authorId="0">
      <text>
        <r>
          <rPr>
            <b/>
            <sz val="9"/>
            <color indexed="81"/>
            <rFont val="Tahoma"/>
            <family val="2"/>
          </rPr>
          <t>Windows User:</t>
        </r>
        <r>
          <rPr>
            <sz val="9"/>
            <color indexed="81"/>
            <rFont val="Tahoma"/>
            <family val="2"/>
          </rPr>
          <t xml:space="preserve">
Less 30% in Tuition fee for Oct/20.</t>
        </r>
      </text>
    </comment>
    <comment ref="AG27" authorId="0">
      <text>
        <r>
          <rPr>
            <b/>
            <sz val="9"/>
            <color indexed="81"/>
            <rFont val="Tahoma"/>
            <family val="2"/>
          </rPr>
          <t>Windows User:</t>
        </r>
        <r>
          <rPr>
            <sz val="9"/>
            <color indexed="81"/>
            <rFont val="Tahoma"/>
            <family val="2"/>
          </rPr>
          <t xml:space="preserve">
Less 30% in Tuition fee for Oct/20.</t>
        </r>
      </text>
    </comment>
    <comment ref="AI27" authorId="0">
      <text>
        <r>
          <rPr>
            <b/>
            <sz val="9"/>
            <color indexed="81"/>
            <rFont val="Tahoma"/>
            <family val="2"/>
          </rPr>
          <t>Windows User:</t>
        </r>
        <r>
          <rPr>
            <sz val="9"/>
            <color indexed="81"/>
            <rFont val="Tahoma"/>
            <family val="2"/>
          </rPr>
          <t xml:space="preserve">
Less 30% in Tuition fee for Oct/20.</t>
        </r>
      </text>
    </comment>
    <comment ref="AK27" authorId="0">
      <text>
        <r>
          <rPr>
            <b/>
            <sz val="9"/>
            <color indexed="81"/>
            <rFont val="Tahoma"/>
            <family val="2"/>
          </rPr>
          <t>Windows User:</t>
        </r>
        <r>
          <rPr>
            <sz val="9"/>
            <color indexed="81"/>
            <rFont val="Tahoma"/>
            <family val="2"/>
          </rPr>
          <t xml:space="preserve">
Less 30% in Tuition fee for Oct/20.</t>
        </r>
      </text>
    </comment>
    <comment ref="AM27" authorId="0">
      <text>
        <r>
          <rPr>
            <b/>
            <sz val="9"/>
            <color indexed="81"/>
            <rFont val="Tahoma"/>
            <family val="2"/>
          </rPr>
          <t>Windows User:</t>
        </r>
        <r>
          <rPr>
            <sz val="9"/>
            <color indexed="81"/>
            <rFont val="Tahoma"/>
            <family val="2"/>
          </rPr>
          <t xml:space="preserve">
Less 30% in Tuition fee for Oct/20.</t>
        </r>
      </text>
    </comment>
    <comment ref="AN27" authorId="0">
      <text>
        <r>
          <rPr>
            <b/>
            <sz val="9"/>
            <color indexed="81"/>
            <rFont val="Tahoma"/>
            <family val="2"/>
          </rPr>
          <t>Windows User:</t>
        </r>
        <r>
          <rPr>
            <sz val="9"/>
            <color indexed="81"/>
            <rFont val="Tahoma"/>
            <family val="2"/>
          </rPr>
          <t xml:space="preserve">
05/06/21
9507</t>
        </r>
      </text>
    </comment>
    <comment ref="N28" authorId="0">
      <text>
        <r>
          <rPr>
            <b/>
            <sz val="9"/>
            <color indexed="81"/>
            <rFont val="Tahoma"/>
            <family val="2"/>
          </rPr>
          <t>Windows User:</t>
        </r>
        <r>
          <rPr>
            <sz val="9"/>
            <color indexed="81"/>
            <rFont val="Tahoma"/>
            <family val="2"/>
          </rPr>
          <t xml:space="preserve">
08/09/2020
9,000/-</t>
        </r>
      </text>
    </comment>
    <comment ref="P28" authorId="0">
      <text>
        <r>
          <rPr>
            <b/>
            <sz val="9"/>
            <color indexed="81"/>
            <rFont val="Tahoma"/>
            <family val="2"/>
          </rPr>
          <t>Windows User:</t>
        </r>
        <r>
          <rPr>
            <sz val="9"/>
            <color indexed="81"/>
            <rFont val="Tahoma"/>
            <family val="2"/>
          </rPr>
          <t xml:space="preserve">
08/09/2020
9,000/-</t>
        </r>
      </text>
    </comment>
    <comment ref="R28" authorId="0">
      <text>
        <r>
          <rPr>
            <b/>
            <sz val="9"/>
            <color indexed="81"/>
            <rFont val="Tahoma"/>
            <family val="2"/>
          </rPr>
          <t>Windows User:</t>
        </r>
        <r>
          <rPr>
            <sz val="9"/>
            <color indexed="81"/>
            <rFont val="Tahoma"/>
            <family val="2"/>
          </rPr>
          <t xml:space="preserve">
08/09/2020
9,000/-</t>
        </r>
      </text>
    </comment>
    <comment ref="T28" authorId="0">
      <text>
        <r>
          <rPr>
            <b/>
            <sz val="9"/>
            <color indexed="81"/>
            <rFont val="Tahoma"/>
            <family val="2"/>
          </rPr>
          <t>Windows User:</t>
        </r>
        <r>
          <rPr>
            <sz val="9"/>
            <color indexed="81"/>
            <rFont val="Tahoma"/>
            <family val="2"/>
          </rPr>
          <t xml:space="preserve">
08/09/2020
9,000/-</t>
        </r>
      </text>
    </comment>
    <comment ref="H29" authorId="0">
      <text>
        <r>
          <rPr>
            <b/>
            <sz val="9"/>
            <color indexed="81"/>
            <rFont val="Tahoma"/>
            <family val="2"/>
          </rPr>
          <t>Windows User:</t>
        </r>
        <r>
          <rPr>
            <sz val="9"/>
            <color indexed="81"/>
            <rFont val="Tahoma"/>
            <family val="2"/>
          </rPr>
          <t xml:space="preserve">
Less=2550/-</t>
        </r>
      </text>
    </comment>
    <comment ref="J29" authorId="0">
      <text>
        <r>
          <rPr>
            <b/>
            <sz val="9"/>
            <color indexed="81"/>
            <rFont val="Tahoma"/>
            <family val="2"/>
          </rPr>
          <t>Windows User:</t>
        </r>
        <r>
          <rPr>
            <sz val="9"/>
            <color indexed="81"/>
            <rFont val="Tahoma"/>
            <family val="2"/>
          </rPr>
          <t xml:space="preserve">
Less=2550/-</t>
        </r>
      </text>
    </comment>
    <comment ref="N29" authorId="0">
      <text>
        <r>
          <rPr>
            <b/>
            <sz val="9"/>
            <color indexed="81"/>
            <rFont val="Tahoma"/>
            <family val="2"/>
          </rPr>
          <t>Windows User:</t>
        </r>
        <r>
          <rPr>
            <sz val="9"/>
            <color indexed="81"/>
            <rFont val="Tahoma"/>
            <family val="2"/>
          </rPr>
          <t xml:space="preserve">
09/09/2020
9,000/-</t>
        </r>
      </text>
    </comment>
    <comment ref="P29" authorId="0">
      <text>
        <r>
          <rPr>
            <b/>
            <sz val="9"/>
            <color indexed="81"/>
            <rFont val="Tahoma"/>
            <family val="2"/>
          </rPr>
          <t>Windows User:</t>
        </r>
        <r>
          <rPr>
            <sz val="9"/>
            <color indexed="81"/>
            <rFont val="Tahoma"/>
            <family val="2"/>
          </rPr>
          <t xml:space="preserve">
09/09/2020
9,000/-</t>
        </r>
      </text>
    </comment>
    <comment ref="R29" authorId="0">
      <text>
        <r>
          <rPr>
            <b/>
            <sz val="9"/>
            <color indexed="81"/>
            <rFont val="Tahoma"/>
            <family val="2"/>
          </rPr>
          <t>Windows User:</t>
        </r>
        <r>
          <rPr>
            <sz val="9"/>
            <color indexed="81"/>
            <rFont val="Tahoma"/>
            <family val="2"/>
          </rPr>
          <t xml:space="preserve">
09/09/2020
9,000/-</t>
        </r>
      </text>
    </comment>
    <comment ref="T29" authorId="0">
      <text>
        <r>
          <rPr>
            <b/>
            <sz val="9"/>
            <color indexed="81"/>
            <rFont val="Tahoma"/>
            <family val="2"/>
          </rPr>
          <t>Windows User:</t>
        </r>
        <r>
          <rPr>
            <sz val="9"/>
            <color indexed="81"/>
            <rFont val="Tahoma"/>
            <family val="2"/>
          </rPr>
          <t xml:space="preserve">
09/09/2020
9,000/-</t>
        </r>
      </text>
    </comment>
    <comment ref="Z29" authorId="0">
      <text>
        <r>
          <rPr>
            <b/>
            <sz val="9"/>
            <color indexed="81"/>
            <rFont val="Tahoma"/>
            <family val="2"/>
          </rPr>
          <t>Windows User:</t>
        </r>
        <r>
          <rPr>
            <sz val="9"/>
            <color indexed="81"/>
            <rFont val="Tahoma"/>
            <family val="2"/>
          </rPr>
          <t xml:space="preserve">
28/01/21
7150
Oct to janu/21
Paid in Janu/21</t>
        </r>
      </text>
    </comment>
    <comment ref="AB29" authorId="0">
      <text>
        <r>
          <rPr>
            <b/>
            <sz val="9"/>
            <color indexed="81"/>
            <rFont val="Tahoma"/>
            <family val="2"/>
          </rPr>
          <t>Windows User:</t>
        </r>
        <r>
          <rPr>
            <sz val="9"/>
            <color indexed="81"/>
            <rFont val="Tahoma"/>
            <family val="2"/>
          </rPr>
          <t xml:space="preserve">
28/01/21
7150
Oct to janu/21
Paid in Janu/21</t>
        </r>
      </text>
    </comment>
    <comment ref="AD29" authorId="0">
      <text>
        <r>
          <rPr>
            <b/>
            <sz val="9"/>
            <color indexed="81"/>
            <rFont val="Tahoma"/>
            <family val="2"/>
          </rPr>
          <t>Windows User:</t>
        </r>
        <r>
          <rPr>
            <sz val="9"/>
            <color indexed="81"/>
            <rFont val="Tahoma"/>
            <family val="2"/>
          </rPr>
          <t xml:space="preserve">
28/01/21
7150
Oct to janu/21
Paid in Janu/21</t>
        </r>
      </text>
    </comment>
    <comment ref="AF29" authorId="0">
      <text>
        <r>
          <rPr>
            <b/>
            <sz val="9"/>
            <color indexed="81"/>
            <rFont val="Tahoma"/>
            <family val="2"/>
          </rPr>
          <t>Windows User:</t>
        </r>
        <r>
          <rPr>
            <sz val="9"/>
            <color indexed="81"/>
            <rFont val="Tahoma"/>
            <family val="2"/>
          </rPr>
          <t xml:space="preserve">
28/01/21
7150
Oct to janu/21
Paid in Janu/21</t>
        </r>
      </text>
    </comment>
    <comment ref="AP29" authorId="0">
      <text>
        <r>
          <rPr>
            <b/>
            <sz val="9"/>
            <color indexed="81"/>
            <rFont val="Tahoma"/>
            <family val="2"/>
          </rPr>
          <t>Windows User:</t>
        </r>
        <r>
          <rPr>
            <sz val="9"/>
            <color indexed="81"/>
            <rFont val="Tahoma"/>
            <family val="2"/>
          </rPr>
          <t xml:space="preserve">
06/06/21
7151
O/fee due=6500/-</t>
        </r>
      </text>
    </comment>
    <comment ref="N30" authorId="0">
      <text>
        <r>
          <rPr>
            <b/>
            <sz val="9"/>
            <color indexed="81"/>
            <rFont val="Tahoma"/>
            <family val="2"/>
          </rPr>
          <t>Windows User:</t>
        </r>
        <r>
          <rPr>
            <sz val="9"/>
            <color indexed="81"/>
            <rFont val="Tahoma"/>
            <family val="2"/>
          </rPr>
          <t xml:space="preserve">
09/09/2020
9,000/-</t>
        </r>
      </text>
    </comment>
    <comment ref="P30" authorId="0">
      <text>
        <r>
          <rPr>
            <b/>
            <sz val="9"/>
            <color indexed="81"/>
            <rFont val="Tahoma"/>
            <family val="2"/>
          </rPr>
          <t>Windows User:</t>
        </r>
        <r>
          <rPr>
            <sz val="9"/>
            <color indexed="81"/>
            <rFont val="Tahoma"/>
            <family val="2"/>
          </rPr>
          <t xml:space="preserve">
09/09/2020
9,000/-</t>
        </r>
      </text>
    </comment>
    <comment ref="R30" authorId="0">
      <text>
        <r>
          <rPr>
            <b/>
            <sz val="9"/>
            <color indexed="81"/>
            <rFont val="Tahoma"/>
            <family val="2"/>
          </rPr>
          <t>Windows User:</t>
        </r>
        <r>
          <rPr>
            <sz val="9"/>
            <color indexed="81"/>
            <rFont val="Tahoma"/>
            <family val="2"/>
          </rPr>
          <t xml:space="preserve">
09/09/2020
9,000/-</t>
        </r>
      </text>
    </comment>
    <comment ref="T30" authorId="0">
      <text>
        <r>
          <rPr>
            <b/>
            <sz val="9"/>
            <color indexed="81"/>
            <rFont val="Tahoma"/>
            <family val="2"/>
          </rPr>
          <t>Windows User:</t>
        </r>
        <r>
          <rPr>
            <sz val="9"/>
            <color indexed="81"/>
            <rFont val="Tahoma"/>
            <family val="2"/>
          </rPr>
          <t xml:space="preserve">
09/09/2020
9,000/-</t>
        </r>
      </text>
    </comment>
    <comment ref="W30" authorId="0">
      <text>
        <r>
          <rPr>
            <b/>
            <sz val="9"/>
            <color indexed="81"/>
            <rFont val="Tahoma"/>
            <family val="2"/>
          </rPr>
          <t>Windows User:</t>
        </r>
        <r>
          <rPr>
            <sz val="9"/>
            <color indexed="81"/>
            <rFont val="Tahoma"/>
            <family val="2"/>
          </rPr>
          <t xml:space="preserve">
Less 30% in Tuition fee for Oct/20.</t>
        </r>
      </text>
    </comment>
    <comment ref="Y30" authorId="0">
      <text>
        <r>
          <rPr>
            <b/>
            <sz val="9"/>
            <color indexed="81"/>
            <rFont val="Tahoma"/>
            <family val="2"/>
          </rPr>
          <t>Windows User:</t>
        </r>
        <r>
          <rPr>
            <sz val="9"/>
            <color indexed="81"/>
            <rFont val="Tahoma"/>
            <family val="2"/>
          </rPr>
          <t xml:space="preserve">
Less 30% in Tuition fee for Oct/20.</t>
        </r>
      </text>
    </comment>
    <comment ref="AA30" authorId="0">
      <text>
        <r>
          <rPr>
            <b/>
            <sz val="9"/>
            <color indexed="81"/>
            <rFont val="Tahoma"/>
            <family val="2"/>
          </rPr>
          <t>Windows User:</t>
        </r>
        <r>
          <rPr>
            <sz val="9"/>
            <color indexed="81"/>
            <rFont val="Tahoma"/>
            <family val="2"/>
          </rPr>
          <t xml:space="preserve">
Less 30% in Tuition fee for Oct/20.</t>
        </r>
      </text>
    </comment>
    <comment ref="AC30" authorId="0">
      <text>
        <r>
          <rPr>
            <b/>
            <sz val="9"/>
            <color indexed="81"/>
            <rFont val="Tahoma"/>
            <family val="2"/>
          </rPr>
          <t>Windows User:</t>
        </r>
        <r>
          <rPr>
            <sz val="9"/>
            <color indexed="81"/>
            <rFont val="Tahoma"/>
            <family val="2"/>
          </rPr>
          <t xml:space="preserve">
Less 30% in Tuition fee for Oct/20.</t>
        </r>
      </text>
    </comment>
    <comment ref="AE30" authorId="0">
      <text>
        <r>
          <rPr>
            <b/>
            <sz val="9"/>
            <color indexed="81"/>
            <rFont val="Tahoma"/>
            <family val="2"/>
          </rPr>
          <t>Windows User:</t>
        </r>
        <r>
          <rPr>
            <sz val="9"/>
            <color indexed="81"/>
            <rFont val="Tahoma"/>
            <family val="2"/>
          </rPr>
          <t xml:space="preserve">
Less 30% in Tuition fee for Oct/20.</t>
        </r>
      </text>
    </comment>
    <comment ref="AG30" authorId="0">
      <text>
        <r>
          <rPr>
            <b/>
            <sz val="9"/>
            <color indexed="81"/>
            <rFont val="Tahoma"/>
            <family val="2"/>
          </rPr>
          <t>Windows User:</t>
        </r>
        <r>
          <rPr>
            <sz val="9"/>
            <color indexed="81"/>
            <rFont val="Tahoma"/>
            <family val="2"/>
          </rPr>
          <t xml:space="preserve">
Less 30% in Tuition fee for Oct/20.</t>
        </r>
      </text>
    </comment>
    <comment ref="AI30" authorId="0">
      <text>
        <r>
          <rPr>
            <b/>
            <sz val="9"/>
            <color indexed="81"/>
            <rFont val="Tahoma"/>
            <family val="2"/>
          </rPr>
          <t>Windows User:</t>
        </r>
        <r>
          <rPr>
            <sz val="9"/>
            <color indexed="81"/>
            <rFont val="Tahoma"/>
            <family val="2"/>
          </rPr>
          <t xml:space="preserve">
Less 30% in Tuition fee for Oct/20.</t>
        </r>
      </text>
    </comment>
    <comment ref="AK30" authorId="0">
      <text>
        <r>
          <rPr>
            <b/>
            <sz val="9"/>
            <color indexed="81"/>
            <rFont val="Tahoma"/>
            <family val="2"/>
          </rPr>
          <t>Windows User:</t>
        </r>
        <r>
          <rPr>
            <sz val="9"/>
            <color indexed="81"/>
            <rFont val="Tahoma"/>
            <family val="2"/>
          </rPr>
          <t xml:space="preserve">
Less 30% in Tuition fee for Oct/20.</t>
        </r>
      </text>
    </comment>
    <comment ref="AM30" authorId="0">
      <text>
        <r>
          <rPr>
            <b/>
            <sz val="9"/>
            <color indexed="81"/>
            <rFont val="Tahoma"/>
            <family val="2"/>
          </rPr>
          <t>Windows User:</t>
        </r>
        <r>
          <rPr>
            <sz val="9"/>
            <color indexed="81"/>
            <rFont val="Tahoma"/>
            <family val="2"/>
          </rPr>
          <t xml:space="preserve">
Less 30% in Tuition fee for Oct/20.</t>
        </r>
      </text>
    </comment>
    <comment ref="N31" authorId="0">
      <text>
        <r>
          <rPr>
            <b/>
            <sz val="9"/>
            <color indexed="81"/>
            <rFont val="Tahoma"/>
            <family val="2"/>
          </rPr>
          <t>Windows User:</t>
        </r>
        <r>
          <rPr>
            <sz val="9"/>
            <color indexed="81"/>
            <rFont val="Tahoma"/>
            <family val="2"/>
          </rPr>
          <t xml:space="preserve">
09/09/2020
9,000/-</t>
        </r>
      </text>
    </comment>
    <comment ref="P31" authorId="0">
      <text>
        <r>
          <rPr>
            <b/>
            <sz val="9"/>
            <color indexed="81"/>
            <rFont val="Tahoma"/>
            <family val="2"/>
          </rPr>
          <t>Windows User:</t>
        </r>
        <r>
          <rPr>
            <sz val="9"/>
            <color indexed="81"/>
            <rFont val="Tahoma"/>
            <family val="2"/>
          </rPr>
          <t xml:space="preserve">
09/09/2020
9,000/-</t>
        </r>
      </text>
    </comment>
    <comment ref="R31" authorId="0">
      <text>
        <r>
          <rPr>
            <b/>
            <sz val="9"/>
            <color indexed="81"/>
            <rFont val="Tahoma"/>
            <family val="2"/>
          </rPr>
          <t>Windows User:</t>
        </r>
        <r>
          <rPr>
            <sz val="9"/>
            <color indexed="81"/>
            <rFont val="Tahoma"/>
            <family val="2"/>
          </rPr>
          <t xml:space="preserve">
09/09/2020
9,000/-</t>
        </r>
      </text>
    </comment>
    <comment ref="T31" authorId="0">
      <text>
        <r>
          <rPr>
            <b/>
            <sz val="9"/>
            <color indexed="81"/>
            <rFont val="Tahoma"/>
            <family val="2"/>
          </rPr>
          <t>Windows User:</t>
        </r>
        <r>
          <rPr>
            <sz val="9"/>
            <color indexed="81"/>
            <rFont val="Tahoma"/>
            <family val="2"/>
          </rPr>
          <t xml:space="preserve">
09/09/2020
9,000/-
27/01/21
8374
O/fee=6500
Oct to Janu/21
Paid in janu/21</t>
        </r>
      </text>
    </comment>
    <comment ref="W31" authorId="0">
      <text>
        <r>
          <rPr>
            <b/>
            <sz val="9"/>
            <color indexed="81"/>
            <rFont val="Tahoma"/>
            <family val="2"/>
          </rPr>
          <t>Windows User:</t>
        </r>
        <r>
          <rPr>
            <sz val="9"/>
            <color indexed="81"/>
            <rFont val="Tahoma"/>
            <family val="2"/>
          </rPr>
          <t xml:space="preserve">
Less 30% in Tuition fee for Oct/20.</t>
        </r>
      </text>
    </comment>
    <comment ref="X31" authorId="0">
      <text>
        <r>
          <rPr>
            <b/>
            <sz val="9"/>
            <color indexed="81"/>
            <rFont val="Tahoma"/>
            <family val="2"/>
          </rPr>
          <t>Windows User:</t>
        </r>
        <r>
          <rPr>
            <sz val="9"/>
            <color indexed="81"/>
            <rFont val="Tahoma"/>
            <family val="2"/>
          </rPr>
          <t xml:space="preserve">
27/01/21
8374
O/fee=6500
Oct to Janu/21
Paid in janu/21</t>
        </r>
      </text>
    </comment>
    <comment ref="Y31" authorId="0">
      <text>
        <r>
          <rPr>
            <b/>
            <sz val="9"/>
            <color indexed="81"/>
            <rFont val="Tahoma"/>
            <family val="2"/>
          </rPr>
          <t>Windows User:</t>
        </r>
        <r>
          <rPr>
            <sz val="9"/>
            <color indexed="81"/>
            <rFont val="Tahoma"/>
            <family val="2"/>
          </rPr>
          <t xml:space="preserve">
Less 30% in Tuition fee for Oct/20.</t>
        </r>
      </text>
    </comment>
    <comment ref="Z31" authorId="0">
      <text>
        <r>
          <rPr>
            <b/>
            <sz val="9"/>
            <color indexed="81"/>
            <rFont val="Tahoma"/>
            <family val="2"/>
          </rPr>
          <t>Windows User:</t>
        </r>
        <r>
          <rPr>
            <sz val="9"/>
            <color indexed="81"/>
            <rFont val="Tahoma"/>
            <family val="2"/>
          </rPr>
          <t xml:space="preserve">
27/01/21
8374
O/fee=6500
Oct to Janu/21
Paid in janu/21</t>
        </r>
      </text>
    </comment>
    <comment ref="AA31" authorId="0">
      <text>
        <r>
          <rPr>
            <b/>
            <sz val="9"/>
            <color indexed="81"/>
            <rFont val="Tahoma"/>
            <family val="2"/>
          </rPr>
          <t>Windows User:</t>
        </r>
        <r>
          <rPr>
            <sz val="9"/>
            <color indexed="81"/>
            <rFont val="Tahoma"/>
            <family val="2"/>
          </rPr>
          <t xml:space="preserve">
Less 30% in Tuition fee for Oct/20.</t>
        </r>
      </text>
    </comment>
    <comment ref="AB31" authorId="0">
      <text>
        <r>
          <rPr>
            <b/>
            <sz val="9"/>
            <color indexed="81"/>
            <rFont val="Tahoma"/>
            <family val="2"/>
          </rPr>
          <t>Windows User:</t>
        </r>
        <r>
          <rPr>
            <sz val="9"/>
            <color indexed="81"/>
            <rFont val="Tahoma"/>
            <family val="2"/>
          </rPr>
          <t xml:space="preserve">
27/01/21
8374
O/fee=6500
Oct to Janu/21
Paid in janu/21</t>
        </r>
      </text>
    </comment>
    <comment ref="AC31" authorId="0">
      <text>
        <r>
          <rPr>
            <b/>
            <sz val="9"/>
            <color indexed="81"/>
            <rFont val="Tahoma"/>
            <family val="2"/>
          </rPr>
          <t>Windows User:</t>
        </r>
        <r>
          <rPr>
            <sz val="9"/>
            <color indexed="81"/>
            <rFont val="Tahoma"/>
            <family val="2"/>
          </rPr>
          <t xml:space="preserve">
Less 30% in Tuition fee for Oct/20.</t>
        </r>
      </text>
    </comment>
    <comment ref="AD31" authorId="0">
      <text>
        <r>
          <rPr>
            <b/>
            <sz val="9"/>
            <color indexed="81"/>
            <rFont val="Tahoma"/>
            <family val="2"/>
          </rPr>
          <t>Windows User:</t>
        </r>
        <r>
          <rPr>
            <sz val="9"/>
            <color indexed="81"/>
            <rFont val="Tahoma"/>
            <family val="2"/>
          </rPr>
          <t xml:space="preserve">
27/01/21
8374
O/fee=6500
Oct to Janu/21
Paid in janu/21</t>
        </r>
      </text>
    </comment>
    <comment ref="AE31" authorId="0">
      <text>
        <r>
          <rPr>
            <b/>
            <sz val="9"/>
            <color indexed="81"/>
            <rFont val="Tahoma"/>
            <family val="2"/>
          </rPr>
          <t>Windows User:</t>
        </r>
        <r>
          <rPr>
            <sz val="9"/>
            <color indexed="81"/>
            <rFont val="Tahoma"/>
            <family val="2"/>
          </rPr>
          <t xml:space="preserve">
Less 30% in Tuition fee for Oct/20.</t>
        </r>
      </text>
    </comment>
    <comment ref="AG31" authorId="0">
      <text>
        <r>
          <rPr>
            <b/>
            <sz val="9"/>
            <color indexed="81"/>
            <rFont val="Tahoma"/>
            <family val="2"/>
          </rPr>
          <t>Windows User:</t>
        </r>
        <r>
          <rPr>
            <sz val="9"/>
            <color indexed="81"/>
            <rFont val="Tahoma"/>
            <family val="2"/>
          </rPr>
          <t xml:space="preserve">
Less 30% in Tuition fee for Oct/20.</t>
        </r>
      </text>
    </comment>
    <comment ref="AI31" authorId="0">
      <text>
        <r>
          <rPr>
            <b/>
            <sz val="9"/>
            <color indexed="81"/>
            <rFont val="Tahoma"/>
            <family val="2"/>
          </rPr>
          <t>Windows User:</t>
        </r>
        <r>
          <rPr>
            <sz val="9"/>
            <color indexed="81"/>
            <rFont val="Tahoma"/>
            <family val="2"/>
          </rPr>
          <t xml:space="preserve">
Less 30% in Tuition fee for Oct/20.</t>
        </r>
      </text>
    </comment>
    <comment ref="AJ31" authorId="0">
      <text>
        <r>
          <rPr>
            <b/>
            <sz val="9"/>
            <color indexed="81"/>
            <rFont val="Tahoma"/>
            <family val="2"/>
          </rPr>
          <t>Windows User:</t>
        </r>
        <r>
          <rPr>
            <sz val="9"/>
            <color indexed="81"/>
            <rFont val="Tahoma"/>
            <family val="2"/>
          </rPr>
          <t xml:space="preserve">
11/04/2021
8375
Feb + march/21</t>
        </r>
      </text>
    </comment>
    <comment ref="AK31" authorId="0">
      <text>
        <r>
          <rPr>
            <b/>
            <sz val="9"/>
            <color indexed="81"/>
            <rFont val="Tahoma"/>
            <family val="2"/>
          </rPr>
          <t>Windows User:</t>
        </r>
        <r>
          <rPr>
            <sz val="9"/>
            <color indexed="81"/>
            <rFont val="Tahoma"/>
            <family val="2"/>
          </rPr>
          <t xml:space="preserve">
Less 30% in Tuition fee for Oct/20.</t>
        </r>
      </text>
    </comment>
    <comment ref="AL31" authorId="0">
      <text>
        <r>
          <rPr>
            <b/>
            <sz val="9"/>
            <color indexed="81"/>
            <rFont val="Tahoma"/>
            <family val="2"/>
          </rPr>
          <t>Windows User:</t>
        </r>
        <r>
          <rPr>
            <sz val="9"/>
            <color indexed="81"/>
            <rFont val="Tahoma"/>
            <family val="2"/>
          </rPr>
          <t xml:space="preserve">
27/05/21
8376
Up ty May/21</t>
        </r>
      </text>
    </comment>
    <comment ref="AM31" authorId="0">
      <text>
        <r>
          <rPr>
            <b/>
            <sz val="9"/>
            <color indexed="81"/>
            <rFont val="Tahoma"/>
            <family val="2"/>
          </rPr>
          <t>Windows User:</t>
        </r>
        <r>
          <rPr>
            <sz val="9"/>
            <color indexed="81"/>
            <rFont val="Tahoma"/>
            <family val="2"/>
          </rPr>
          <t xml:space="preserve">
Less 30% in Tuition fee for Oct/20.</t>
        </r>
      </text>
    </comment>
    <comment ref="N32" authorId="0">
      <text>
        <r>
          <rPr>
            <b/>
            <sz val="9"/>
            <color indexed="81"/>
            <rFont val="Tahoma"/>
            <family val="2"/>
          </rPr>
          <t>Windows User:</t>
        </r>
        <r>
          <rPr>
            <sz val="9"/>
            <color indexed="81"/>
            <rFont val="Tahoma"/>
            <family val="2"/>
          </rPr>
          <t xml:space="preserve">
12/09/2020
7,500/-</t>
        </r>
      </text>
    </comment>
    <comment ref="P32" authorId="0">
      <text>
        <r>
          <rPr>
            <b/>
            <sz val="9"/>
            <color indexed="81"/>
            <rFont val="Tahoma"/>
            <family val="2"/>
          </rPr>
          <t>Windows User:</t>
        </r>
        <r>
          <rPr>
            <sz val="9"/>
            <color indexed="81"/>
            <rFont val="Tahoma"/>
            <family val="2"/>
          </rPr>
          <t xml:space="preserve">
12/09/2020
7,500/-</t>
        </r>
      </text>
    </comment>
    <comment ref="R32" authorId="0">
      <text>
        <r>
          <rPr>
            <b/>
            <sz val="9"/>
            <color indexed="81"/>
            <rFont val="Tahoma"/>
            <family val="2"/>
          </rPr>
          <t>Windows User:</t>
        </r>
        <r>
          <rPr>
            <sz val="9"/>
            <color indexed="81"/>
            <rFont val="Tahoma"/>
            <family val="2"/>
          </rPr>
          <t xml:space="preserve">
12/09/2020
7,500/-</t>
        </r>
      </text>
    </comment>
    <comment ref="T32" authorId="0">
      <text>
        <r>
          <rPr>
            <b/>
            <sz val="9"/>
            <color indexed="81"/>
            <rFont val="Tahoma"/>
            <family val="2"/>
          </rPr>
          <t>Windows User:</t>
        </r>
        <r>
          <rPr>
            <sz val="9"/>
            <color indexed="81"/>
            <rFont val="Tahoma"/>
            <family val="2"/>
          </rPr>
          <t xml:space="preserve">
09/12/2020
7678
O/fee with
Oct/20
Paid in Dec20</t>
        </r>
      </text>
    </comment>
    <comment ref="Z32" authorId="0">
      <text>
        <r>
          <rPr>
            <b/>
            <sz val="9"/>
            <color indexed="81"/>
            <rFont val="Tahoma"/>
            <family val="2"/>
          </rPr>
          <t>Windows User:</t>
        </r>
        <r>
          <rPr>
            <sz val="9"/>
            <color indexed="81"/>
            <rFont val="Tahoma"/>
            <family val="2"/>
          </rPr>
          <t xml:space="preserve">
09/12/2020
7678
O/fee with
Oct/20
Paid in Dec20</t>
        </r>
      </text>
    </comment>
    <comment ref="AB32" authorId="0">
      <text>
        <r>
          <rPr>
            <b/>
            <sz val="9"/>
            <color indexed="81"/>
            <rFont val="Tahoma"/>
            <family val="2"/>
          </rPr>
          <t>Windows User:</t>
        </r>
        <r>
          <rPr>
            <sz val="9"/>
            <color indexed="81"/>
            <rFont val="Tahoma"/>
            <family val="2"/>
          </rPr>
          <t xml:space="preserve">
10/12/2020
7679
Nov + Dec/20
Paid in Dec/20</t>
        </r>
      </text>
    </comment>
    <comment ref="AD32" authorId="0">
      <text>
        <r>
          <rPr>
            <b/>
            <sz val="9"/>
            <color indexed="81"/>
            <rFont val="Tahoma"/>
            <family val="2"/>
          </rPr>
          <t>Windows User:</t>
        </r>
        <r>
          <rPr>
            <sz val="9"/>
            <color indexed="81"/>
            <rFont val="Tahoma"/>
            <family val="2"/>
          </rPr>
          <t xml:space="preserve">
09/12/2020
7678
O/fee with
Oct/20
Paid in Dec20
10/12/2020
7679
Nov + Dec/20
paid in Dec/0</t>
        </r>
      </text>
    </comment>
    <comment ref="AF32" authorId="0">
      <text>
        <r>
          <rPr>
            <b/>
            <sz val="9"/>
            <color indexed="81"/>
            <rFont val="Tahoma"/>
            <family val="2"/>
          </rPr>
          <t>Windows User:</t>
        </r>
        <r>
          <rPr>
            <sz val="9"/>
            <color indexed="81"/>
            <rFont val="Tahoma"/>
            <family val="2"/>
          </rPr>
          <t xml:space="preserve">
10/01/2021
7680</t>
        </r>
      </text>
    </comment>
    <comment ref="AJ32" authorId="0">
      <text>
        <r>
          <rPr>
            <b/>
            <sz val="9"/>
            <color indexed="81"/>
            <rFont val="Tahoma"/>
            <family val="2"/>
          </rPr>
          <t>Windows User:</t>
        </r>
        <r>
          <rPr>
            <sz val="9"/>
            <color indexed="81"/>
            <rFont val="Tahoma"/>
            <family val="2"/>
          </rPr>
          <t xml:space="preserve">
17/03/21
7681
Feb + March/21</t>
        </r>
      </text>
    </comment>
    <comment ref="AP32" authorId="0">
      <text>
        <r>
          <rPr>
            <b/>
            <sz val="9"/>
            <color indexed="81"/>
            <rFont val="Tahoma"/>
            <family val="2"/>
          </rPr>
          <t>Windows User:</t>
        </r>
        <r>
          <rPr>
            <sz val="9"/>
            <color indexed="81"/>
            <rFont val="Tahoma"/>
            <family val="2"/>
          </rPr>
          <t xml:space="preserve">
03/06/21
7683
Up to June/21</t>
        </r>
      </text>
    </comment>
    <comment ref="N33" authorId="0">
      <text>
        <r>
          <rPr>
            <b/>
            <sz val="9"/>
            <color indexed="81"/>
            <rFont val="Tahoma"/>
            <family val="2"/>
          </rPr>
          <t>Windows User:</t>
        </r>
        <r>
          <rPr>
            <sz val="9"/>
            <color indexed="81"/>
            <rFont val="Tahoma"/>
            <family val="2"/>
          </rPr>
          <t xml:space="preserve">
12/09/2020
7,500/-</t>
        </r>
      </text>
    </comment>
    <comment ref="P33" authorId="0">
      <text>
        <r>
          <rPr>
            <b/>
            <sz val="9"/>
            <color indexed="81"/>
            <rFont val="Tahoma"/>
            <family val="2"/>
          </rPr>
          <t>Windows User:</t>
        </r>
        <r>
          <rPr>
            <sz val="9"/>
            <color indexed="81"/>
            <rFont val="Tahoma"/>
            <family val="2"/>
          </rPr>
          <t xml:space="preserve">
12/09/2020
7,500/-</t>
        </r>
      </text>
    </comment>
    <comment ref="R33" authorId="0">
      <text>
        <r>
          <rPr>
            <b/>
            <sz val="9"/>
            <color indexed="81"/>
            <rFont val="Tahoma"/>
            <family val="2"/>
          </rPr>
          <t>Windows User:</t>
        </r>
        <r>
          <rPr>
            <sz val="9"/>
            <color indexed="81"/>
            <rFont val="Tahoma"/>
            <family val="2"/>
          </rPr>
          <t xml:space="preserve">
12/09/2020
7,500/-</t>
        </r>
      </text>
    </comment>
    <comment ref="T33" authorId="0">
      <text>
        <r>
          <rPr>
            <b/>
            <sz val="9"/>
            <color indexed="81"/>
            <rFont val="Tahoma"/>
            <family val="2"/>
          </rPr>
          <t>Windows User:</t>
        </r>
        <r>
          <rPr>
            <sz val="9"/>
            <color indexed="81"/>
            <rFont val="Tahoma"/>
            <family val="2"/>
          </rPr>
          <t xml:space="preserve">
10.10.2020
7702
Oct/20 (Less=30%)
Others fee=8,000/-</t>
        </r>
      </text>
    </comment>
    <comment ref="W33" authorId="0">
      <text>
        <r>
          <rPr>
            <b/>
            <sz val="9"/>
            <color indexed="81"/>
            <rFont val="Tahoma"/>
            <family val="2"/>
          </rPr>
          <t>Windows User:</t>
        </r>
        <r>
          <rPr>
            <sz val="9"/>
            <color indexed="81"/>
            <rFont val="Tahoma"/>
            <family val="2"/>
          </rPr>
          <t xml:space="preserve">
Less 30% in Tuition fee for Oct/20.</t>
        </r>
      </text>
    </comment>
    <comment ref="X33" authorId="0">
      <text>
        <r>
          <rPr>
            <b/>
            <sz val="9"/>
            <color indexed="81"/>
            <rFont val="Tahoma"/>
            <family val="2"/>
          </rPr>
          <t>Windows User:</t>
        </r>
        <r>
          <rPr>
            <sz val="9"/>
            <color indexed="81"/>
            <rFont val="Tahoma"/>
            <family val="2"/>
          </rPr>
          <t xml:space="preserve">
10.10.2020
7702
Oct/20 (Less=30%)
Others fee=8,000/-</t>
        </r>
      </text>
    </comment>
    <comment ref="Y33" authorId="0">
      <text>
        <r>
          <rPr>
            <b/>
            <sz val="9"/>
            <color indexed="81"/>
            <rFont val="Tahoma"/>
            <family val="2"/>
          </rPr>
          <t>Windows User:</t>
        </r>
        <r>
          <rPr>
            <sz val="9"/>
            <color indexed="81"/>
            <rFont val="Tahoma"/>
            <family val="2"/>
          </rPr>
          <t xml:space="preserve">
Less 30% in Tuition fee for Oct/20.</t>
        </r>
      </text>
    </comment>
    <comment ref="Z33" authorId="0">
      <text>
        <r>
          <rPr>
            <b/>
            <sz val="9"/>
            <color indexed="81"/>
            <rFont val="Tahoma"/>
            <family val="2"/>
          </rPr>
          <t>Windows User:</t>
        </r>
        <r>
          <rPr>
            <sz val="9"/>
            <color indexed="81"/>
            <rFont val="Tahoma"/>
            <family val="2"/>
          </rPr>
          <t xml:space="preserve">
07/11/2020
7703
</t>
        </r>
      </text>
    </comment>
    <comment ref="AA33" authorId="0">
      <text>
        <r>
          <rPr>
            <b/>
            <sz val="9"/>
            <color indexed="81"/>
            <rFont val="Tahoma"/>
            <family val="2"/>
          </rPr>
          <t>Windows User:</t>
        </r>
        <r>
          <rPr>
            <sz val="9"/>
            <color indexed="81"/>
            <rFont val="Tahoma"/>
            <family val="2"/>
          </rPr>
          <t xml:space="preserve">
Less 30% in Tuition fee for Oct/20.</t>
        </r>
      </text>
    </comment>
    <comment ref="AB33" authorId="0">
      <text>
        <r>
          <rPr>
            <b/>
            <sz val="9"/>
            <color indexed="81"/>
            <rFont val="Tahoma"/>
            <family val="2"/>
          </rPr>
          <t>Windows User:</t>
        </r>
        <r>
          <rPr>
            <sz val="9"/>
            <color indexed="81"/>
            <rFont val="Tahoma"/>
            <family val="2"/>
          </rPr>
          <t xml:space="preserve">
05/12/2020
7704
</t>
        </r>
      </text>
    </comment>
    <comment ref="AC33" authorId="0">
      <text>
        <r>
          <rPr>
            <b/>
            <sz val="9"/>
            <color indexed="81"/>
            <rFont val="Tahoma"/>
            <family val="2"/>
          </rPr>
          <t>Windows User:</t>
        </r>
        <r>
          <rPr>
            <sz val="9"/>
            <color indexed="81"/>
            <rFont val="Tahoma"/>
            <family val="2"/>
          </rPr>
          <t xml:space="preserve">
Less 30% in Tuition fee for Oct/20.</t>
        </r>
      </text>
    </comment>
    <comment ref="AD33" authorId="0">
      <text>
        <r>
          <rPr>
            <b/>
            <sz val="9"/>
            <color indexed="81"/>
            <rFont val="Tahoma"/>
            <family val="2"/>
          </rPr>
          <t>Windows User:</t>
        </r>
        <r>
          <rPr>
            <sz val="9"/>
            <color indexed="81"/>
            <rFont val="Tahoma"/>
            <family val="2"/>
          </rPr>
          <t xml:space="preserve">
09/01/21
7705
</t>
        </r>
      </text>
    </comment>
    <comment ref="AE33" authorId="0">
      <text>
        <r>
          <rPr>
            <b/>
            <sz val="9"/>
            <color indexed="81"/>
            <rFont val="Tahoma"/>
            <family val="2"/>
          </rPr>
          <t>Windows User:</t>
        </r>
        <r>
          <rPr>
            <sz val="9"/>
            <color indexed="81"/>
            <rFont val="Tahoma"/>
            <family val="2"/>
          </rPr>
          <t xml:space="preserve">
Less 30% in Tuition fee for Oct/20.</t>
        </r>
      </text>
    </comment>
    <comment ref="AF33" authorId="0">
      <text>
        <r>
          <rPr>
            <b/>
            <sz val="9"/>
            <color indexed="81"/>
            <rFont val="Tahoma"/>
            <family val="2"/>
          </rPr>
          <t>Windows User:</t>
        </r>
        <r>
          <rPr>
            <sz val="9"/>
            <color indexed="81"/>
            <rFont val="Tahoma"/>
            <family val="2"/>
          </rPr>
          <t xml:space="preserve">
11/02/21
7706</t>
        </r>
      </text>
    </comment>
    <comment ref="AG33" authorId="0">
      <text>
        <r>
          <rPr>
            <b/>
            <sz val="9"/>
            <color indexed="81"/>
            <rFont val="Tahoma"/>
            <family val="2"/>
          </rPr>
          <t>Windows User:</t>
        </r>
        <r>
          <rPr>
            <sz val="9"/>
            <color indexed="81"/>
            <rFont val="Tahoma"/>
            <family val="2"/>
          </rPr>
          <t xml:space="preserve">
Less 30% in Tuition fee for Oct/20.</t>
        </r>
      </text>
    </comment>
    <comment ref="AH33" authorId="0">
      <text>
        <r>
          <rPr>
            <b/>
            <sz val="9"/>
            <color indexed="81"/>
            <rFont val="Tahoma"/>
            <family val="2"/>
          </rPr>
          <t>Windows User:</t>
        </r>
        <r>
          <rPr>
            <sz val="9"/>
            <color indexed="81"/>
            <rFont val="Tahoma"/>
            <family val="2"/>
          </rPr>
          <t xml:space="preserve">
06/03/21
7707</t>
        </r>
      </text>
    </comment>
    <comment ref="AI33" authorId="0">
      <text>
        <r>
          <rPr>
            <b/>
            <sz val="9"/>
            <color indexed="81"/>
            <rFont val="Tahoma"/>
            <family val="2"/>
          </rPr>
          <t>Windows User:</t>
        </r>
        <r>
          <rPr>
            <sz val="9"/>
            <color indexed="81"/>
            <rFont val="Tahoma"/>
            <family val="2"/>
          </rPr>
          <t xml:space="preserve">
Less 30% in Tuition fee for Oct/20.</t>
        </r>
      </text>
    </comment>
    <comment ref="AJ33" authorId="0">
      <text>
        <r>
          <rPr>
            <b/>
            <sz val="9"/>
            <color indexed="81"/>
            <rFont val="Tahoma"/>
            <family val="2"/>
          </rPr>
          <t>Windows User:</t>
        </r>
        <r>
          <rPr>
            <sz val="9"/>
            <color indexed="81"/>
            <rFont val="Tahoma"/>
            <family val="2"/>
          </rPr>
          <t xml:space="preserve">
11/04/2021
7708
</t>
        </r>
      </text>
    </comment>
    <comment ref="AK33" authorId="0">
      <text>
        <r>
          <rPr>
            <b/>
            <sz val="9"/>
            <color indexed="81"/>
            <rFont val="Tahoma"/>
            <family val="2"/>
          </rPr>
          <t>Windows User:</t>
        </r>
        <r>
          <rPr>
            <sz val="9"/>
            <color indexed="81"/>
            <rFont val="Tahoma"/>
            <family val="2"/>
          </rPr>
          <t xml:space="preserve">
Less 30% in Tuition fee for Oct/20.</t>
        </r>
      </text>
    </comment>
    <comment ref="AL33" authorId="0">
      <text>
        <r>
          <rPr>
            <b/>
            <sz val="9"/>
            <color indexed="81"/>
            <rFont val="Tahoma"/>
            <family val="2"/>
          </rPr>
          <t>Windows User:</t>
        </r>
        <r>
          <rPr>
            <sz val="9"/>
            <color indexed="81"/>
            <rFont val="Tahoma"/>
            <family val="2"/>
          </rPr>
          <t xml:space="preserve">
06/05/21
7709
</t>
        </r>
      </text>
    </comment>
    <comment ref="AM33" authorId="0">
      <text>
        <r>
          <rPr>
            <b/>
            <sz val="9"/>
            <color indexed="81"/>
            <rFont val="Tahoma"/>
            <family val="2"/>
          </rPr>
          <t>Windows User:</t>
        </r>
        <r>
          <rPr>
            <sz val="9"/>
            <color indexed="81"/>
            <rFont val="Tahoma"/>
            <family val="2"/>
          </rPr>
          <t xml:space="preserve">
Less 30% in Tuition fee for Oct/20.</t>
        </r>
      </text>
    </comment>
    <comment ref="AN33" authorId="0">
      <text>
        <r>
          <rPr>
            <b/>
            <sz val="9"/>
            <color indexed="81"/>
            <rFont val="Tahoma"/>
            <family val="2"/>
          </rPr>
          <t>Windows User:</t>
        </r>
        <r>
          <rPr>
            <sz val="9"/>
            <color indexed="81"/>
            <rFont val="Tahoma"/>
            <family val="2"/>
          </rPr>
          <t xml:space="preserve">
05/06/21
7710</t>
        </r>
      </text>
    </comment>
    <comment ref="B34" authorId="0">
      <text>
        <r>
          <rPr>
            <b/>
            <sz val="9"/>
            <color indexed="81"/>
            <rFont val="Tahoma"/>
            <family val="2"/>
          </rPr>
          <t>Windows User:</t>
        </r>
        <r>
          <rPr>
            <sz val="9"/>
            <color indexed="81"/>
            <rFont val="Tahoma"/>
            <family val="2"/>
          </rPr>
          <t xml:space="preserve">
Dec/20 tuition fee     Bkash problem</t>
        </r>
      </text>
    </comment>
    <comment ref="N34" authorId="0">
      <text>
        <r>
          <rPr>
            <b/>
            <sz val="9"/>
            <color indexed="81"/>
            <rFont val="Tahoma"/>
            <family val="2"/>
          </rPr>
          <t>Windows User:</t>
        </r>
        <r>
          <rPr>
            <sz val="9"/>
            <color indexed="81"/>
            <rFont val="Tahoma"/>
            <family val="2"/>
          </rPr>
          <t xml:space="preserve">
12/09/2020
7,500/-</t>
        </r>
      </text>
    </comment>
    <comment ref="P34" authorId="0">
      <text>
        <r>
          <rPr>
            <b/>
            <sz val="9"/>
            <color indexed="81"/>
            <rFont val="Tahoma"/>
            <family val="2"/>
          </rPr>
          <t>Windows User:</t>
        </r>
        <r>
          <rPr>
            <sz val="9"/>
            <color indexed="81"/>
            <rFont val="Tahoma"/>
            <family val="2"/>
          </rPr>
          <t xml:space="preserve">
12/09/2020
7,500/-</t>
        </r>
      </text>
    </comment>
    <comment ref="R34" authorId="0">
      <text>
        <r>
          <rPr>
            <b/>
            <sz val="9"/>
            <color indexed="81"/>
            <rFont val="Tahoma"/>
            <family val="2"/>
          </rPr>
          <t>Windows User:</t>
        </r>
        <r>
          <rPr>
            <sz val="9"/>
            <color indexed="81"/>
            <rFont val="Tahoma"/>
            <family val="2"/>
          </rPr>
          <t xml:space="preserve">
12/09/2020
7,500/-</t>
        </r>
      </text>
    </comment>
    <comment ref="T34" authorId="0">
      <text>
        <r>
          <rPr>
            <b/>
            <sz val="9"/>
            <color indexed="81"/>
            <rFont val="Tahoma"/>
            <family val="2"/>
          </rPr>
          <t>Windows User:</t>
        </r>
        <r>
          <rPr>
            <sz val="9"/>
            <color indexed="81"/>
            <rFont val="Tahoma"/>
            <family val="2"/>
          </rPr>
          <t xml:space="preserve">
21/09/2020
7726
Paid to sep/20</t>
        </r>
      </text>
    </comment>
    <comment ref="X34" authorId="0">
      <text>
        <r>
          <rPr>
            <b/>
            <sz val="9"/>
            <color indexed="81"/>
            <rFont val="Tahoma"/>
            <family val="2"/>
          </rPr>
          <t>Windows User:</t>
        </r>
        <r>
          <rPr>
            <sz val="9"/>
            <color indexed="81"/>
            <rFont val="Tahoma"/>
            <family val="2"/>
          </rPr>
          <t xml:space="preserve">
21/09/2020
7726
O/fee</t>
        </r>
      </text>
    </comment>
    <comment ref="Z34" authorId="0">
      <text>
        <r>
          <rPr>
            <b/>
            <sz val="9"/>
            <color indexed="81"/>
            <rFont val="Tahoma"/>
            <family val="2"/>
          </rPr>
          <t>Windows User:</t>
        </r>
        <r>
          <rPr>
            <sz val="9"/>
            <color indexed="81"/>
            <rFont val="Tahoma"/>
            <family val="2"/>
          </rPr>
          <t xml:space="preserve">
19/10/2020
7727
Oct/2020</t>
        </r>
      </text>
    </comment>
    <comment ref="AB34" authorId="0">
      <text>
        <r>
          <rPr>
            <b/>
            <sz val="9"/>
            <color indexed="81"/>
            <rFont val="Tahoma"/>
            <family val="2"/>
          </rPr>
          <t>Windows User:</t>
        </r>
        <r>
          <rPr>
            <sz val="9"/>
            <color indexed="81"/>
            <rFont val="Tahoma"/>
            <family val="2"/>
          </rPr>
          <t xml:space="preserve">
09/11/2020
By bkash
C=3570
H=1950
T=5520
Nov/20
Paid in Nov/20</t>
        </r>
      </text>
    </comment>
    <comment ref="AF34" authorId="0">
      <text>
        <r>
          <rPr>
            <b/>
            <sz val="9"/>
            <color indexed="81"/>
            <rFont val="Tahoma"/>
            <family val="2"/>
          </rPr>
          <t>Windows User:</t>
        </r>
        <r>
          <rPr>
            <sz val="9"/>
            <color indexed="81"/>
            <rFont val="Tahoma"/>
            <family val="2"/>
          </rPr>
          <t xml:space="preserve">
07/01/2021
7730
Janu/21
Dec/20 bkash problem</t>
        </r>
      </text>
    </comment>
    <comment ref="AH34" authorId="0">
      <text>
        <r>
          <rPr>
            <b/>
            <sz val="9"/>
            <color indexed="81"/>
            <rFont val="Tahoma"/>
            <family val="2"/>
          </rPr>
          <t>Windows User:</t>
        </r>
        <r>
          <rPr>
            <sz val="9"/>
            <color indexed="81"/>
            <rFont val="Tahoma"/>
            <family val="2"/>
          </rPr>
          <t xml:space="preserve">
09/02/21
7731
Feb/21</t>
        </r>
      </text>
    </comment>
    <comment ref="AL34" authorId="0">
      <text>
        <r>
          <rPr>
            <b/>
            <sz val="9"/>
            <color indexed="81"/>
            <rFont val="Tahoma"/>
            <family val="2"/>
          </rPr>
          <t>Windows User:</t>
        </r>
        <r>
          <rPr>
            <sz val="9"/>
            <color indexed="81"/>
            <rFont val="Tahoma"/>
            <family val="2"/>
          </rPr>
          <t xml:space="preserve">
13/04/21
By bkash
C=3570
H=1950
T=5520
March/21</t>
        </r>
      </text>
    </comment>
    <comment ref="N35" authorId="0">
      <text>
        <r>
          <rPr>
            <b/>
            <sz val="9"/>
            <color indexed="81"/>
            <rFont val="Tahoma"/>
            <family val="2"/>
          </rPr>
          <t>Windows User:</t>
        </r>
        <r>
          <rPr>
            <sz val="9"/>
            <color indexed="81"/>
            <rFont val="Tahoma"/>
            <family val="2"/>
          </rPr>
          <t xml:space="preserve">
12/09/2020
7,500/-</t>
        </r>
      </text>
    </comment>
    <comment ref="P35" authorId="0">
      <text>
        <r>
          <rPr>
            <b/>
            <sz val="9"/>
            <color indexed="81"/>
            <rFont val="Tahoma"/>
            <family val="2"/>
          </rPr>
          <t>Windows User:</t>
        </r>
        <r>
          <rPr>
            <sz val="9"/>
            <color indexed="81"/>
            <rFont val="Tahoma"/>
            <family val="2"/>
          </rPr>
          <t xml:space="preserve">
12/09/2020
7,500/-</t>
        </r>
      </text>
    </comment>
    <comment ref="R35" authorId="0">
      <text>
        <r>
          <rPr>
            <b/>
            <sz val="9"/>
            <color indexed="81"/>
            <rFont val="Tahoma"/>
            <family val="2"/>
          </rPr>
          <t>Windows User:</t>
        </r>
        <r>
          <rPr>
            <sz val="9"/>
            <color indexed="81"/>
            <rFont val="Tahoma"/>
            <family val="2"/>
          </rPr>
          <t xml:space="preserve">
12/09/2020
7,500/-</t>
        </r>
      </text>
    </comment>
    <comment ref="T35" authorId="0">
      <text>
        <r>
          <rPr>
            <b/>
            <sz val="9"/>
            <color indexed="81"/>
            <rFont val="Tahoma"/>
            <family val="2"/>
          </rPr>
          <t>Windows User:</t>
        </r>
        <r>
          <rPr>
            <sz val="9"/>
            <color indexed="81"/>
            <rFont val="Tahoma"/>
            <family val="2"/>
          </rPr>
          <t xml:space="preserve">
09/01/2021
7751
Dec/20
O/fee=4000/ Due=4000
Paid in Janu/21
11/01/21
7752
O/fee=4000
Paid in Janu/21</t>
        </r>
      </text>
    </comment>
    <comment ref="W35" authorId="0">
      <text>
        <r>
          <rPr>
            <b/>
            <sz val="9"/>
            <color indexed="81"/>
            <rFont val="Tahoma"/>
            <family val="2"/>
          </rPr>
          <t>Windows User:</t>
        </r>
        <r>
          <rPr>
            <sz val="9"/>
            <color indexed="81"/>
            <rFont val="Tahoma"/>
            <family val="2"/>
          </rPr>
          <t xml:space="preserve">
Less 30% in Tuition fee for Oct/20.</t>
        </r>
      </text>
    </comment>
    <comment ref="X35" authorId="0">
      <text>
        <r>
          <rPr>
            <b/>
            <sz val="9"/>
            <color indexed="81"/>
            <rFont val="Tahoma"/>
            <family val="2"/>
          </rPr>
          <t>Windows User:</t>
        </r>
        <r>
          <rPr>
            <sz val="9"/>
            <color indexed="81"/>
            <rFont val="Tahoma"/>
            <family val="2"/>
          </rPr>
          <t xml:space="preserve">
05/11/2020
7750
Oct +Nov/2020
Paid to Nov/2020</t>
        </r>
      </text>
    </comment>
    <comment ref="Y35" authorId="0">
      <text>
        <r>
          <rPr>
            <b/>
            <sz val="9"/>
            <color indexed="81"/>
            <rFont val="Tahoma"/>
            <family val="2"/>
          </rPr>
          <t>Windows User:</t>
        </r>
        <r>
          <rPr>
            <sz val="9"/>
            <color indexed="81"/>
            <rFont val="Tahoma"/>
            <family val="2"/>
          </rPr>
          <t xml:space="preserve">
Less 30% in Tuition fee for Oct/20.</t>
        </r>
      </text>
    </comment>
    <comment ref="Z35" authorId="0">
      <text>
        <r>
          <rPr>
            <b/>
            <sz val="9"/>
            <color indexed="81"/>
            <rFont val="Tahoma"/>
            <family val="2"/>
          </rPr>
          <t>Windows User:</t>
        </r>
        <r>
          <rPr>
            <sz val="9"/>
            <color indexed="81"/>
            <rFont val="Tahoma"/>
            <family val="2"/>
          </rPr>
          <t xml:space="preserve">
05/11/2020
7750
Oct +Nov/2020</t>
        </r>
      </text>
    </comment>
    <comment ref="AA35" authorId="0">
      <text>
        <r>
          <rPr>
            <b/>
            <sz val="9"/>
            <color indexed="81"/>
            <rFont val="Tahoma"/>
            <family val="2"/>
          </rPr>
          <t>Windows User:</t>
        </r>
        <r>
          <rPr>
            <sz val="9"/>
            <color indexed="81"/>
            <rFont val="Tahoma"/>
            <family val="2"/>
          </rPr>
          <t xml:space="preserve">
Less 30% in Tuition fee for Oct/20.</t>
        </r>
      </text>
    </comment>
    <comment ref="AB35" authorId="0">
      <text>
        <r>
          <rPr>
            <b/>
            <sz val="9"/>
            <color indexed="81"/>
            <rFont val="Tahoma"/>
            <family val="2"/>
          </rPr>
          <t>Windows User:</t>
        </r>
        <r>
          <rPr>
            <sz val="9"/>
            <color indexed="81"/>
            <rFont val="Tahoma"/>
            <family val="2"/>
          </rPr>
          <t xml:space="preserve">
09/01/2021
7751
Dec/20
O/fee=4000/ Due=4000
Paid in Janu/21</t>
        </r>
      </text>
    </comment>
    <comment ref="AC35" authorId="0">
      <text>
        <r>
          <rPr>
            <b/>
            <sz val="9"/>
            <color indexed="81"/>
            <rFont val="Tahoma"/>
            <family val="2"/>
          </rPr>
          <t>Windows User:</t>
        </r>
        <r>
          <rPr>
            <sz val="9"/>
            <color indexed="81"/>
            <rFont val="Tahoma"/>
            <family val="2"/>
          </rPr>
          <t xml:space="preserve">
Less 30% in Tuition fee for Oct/20.</t>
        </r>
      </text>
    </comment>
    <comment ref="AD35" authorId="0">
      <text>
        <r>
          <rPr>
            <b/>
            <sz val="9"/>
            <color indexed="81"/>
            <rFont val="Tahoma"/>
            <family val="2"/>
          </rPr>
          <t>Windows User:</t>
        </r>
        <r>
          <rPr>
            <sz val="9"/>
            <color indexed="81"/>
            <rFont val="Tahoma"/>
            <family val="2"/>
          </rPr>
          <t xml:space="preserve">
09/01/2021
7751
Dec/20
O/fee=4000/ Due=4000
Paid in Janu/21
11/01/21
7752
O/fee=4000
Paid in Janu/21
25/01/21
7753
Janu/21
Paid in Janu/21</t>
        </r>
      </text>
    </comment>
    <comment ref="AE35" authorId="0">
      <text>
        <r>
          <rPr>
            <b/>
            <sz val="9"/>
            <color indexed="81"/>
            <rFont val="Tahoma"/>
            <family val="2"/>
          </rPr>
          <t>Windows User:</t>
        </r>
        <r>
          <rPr>
            <sz val="9"/>
            <color indexed="81"/>
            <rFont val="Tahoma"/>
            <family val="2"/>
          </rPr>
          <t xml:space="preserve">
Less 30% in Tuition fee for Oct/20.</t>
        </r>
      </text>
    </comment>
    <comment ref="AF35" authorId="0">
      <text>
        <r>
          <rPr>
            <b/>
            <sz val="9"/>
            <color indexed="81"/>
            <rFont val="Tahoma"/>
            <family val="2"/>
          </rPr>
          <t>Windows User:</t>
        </r>
        <r>
          <rPr>
            <sz val="9"/>
            <color indexed="81"/>
            <rFont val="Tahoma"/>
            <family val="2"/>
          </rPr>
          <t xml:space="preserve">
22/02/21
7754/55
Feb + March/21</t>
        </r>
      </text>
    </comment>
    <comment ref="AG35" authorId="0">
      <text>
        <r>
          <rPr>
            <b/>
            <sz val="9"/>
            <color indexed="81"/>
            <rFont val="Tahoma"/>
            <family val="2"/>
          </rPr>
          <t>Windows User:</t>
        </r>
        <r>
          <rPr>
            <sz val="9"/>
            <color indexed="81"/>
            <rFont val="Tahoma"/>
            <family val="2"/>
          </rPr>
          <t xml:space="preserve">
Less 30% in Tuition fee for Oct/20.</t>
        </r>
      </text>
    </comment>
    <comment ref="AH35" authorId="0">
      <text>
        <r>
          <rPr>
            <b/>
            <sz val="9"/>
            <color indexed="81"/>
            <rFont val="Tahoma"/>
            <family val="2"/>
          </rPr>
          <t>Windows User:</t>
        </r>
        <r>
          <rPr>
            <sz val="9"/>
            <color indexed="81"/>
            <rFont val="Tahoma"/>
            <family val="2"/>
          </rPr>
          <t xml:space="preserve">
22/02/21
7754/55
Feb + March/21
Paid in Feb/21</t>
        </r>
      </text>
    </comment>
    <comment ref="AI35" authorId="0">
      <text>
        <r>
          <rPr>
            <b/>
            <sz val="9"/>
            <color indexed="81"/>
            <rFont val="Tahoma"/>
            <family val="2"/>
          </rPr>
          <t>Windows User:</t>
        </r>
        <r>
          <rPr>
            <sz val="9"/>
            <color indexed="81"/>
            <rFont val="Tahoma"/>
            <family val="2"/>
          </rPr>
          <t xml:space="preserve">
Less 30% in Tuition fee for Oct/20.</t>
        </r>
      </text>
    </comment>
    <comment ref="AK35" authorId="0">
      <text>
        <r>
          <rPr>
            <b/>
            <sz val="9"/>
            <color indexed="81"/>
            <rFont val="Tahoma"/>
            <family val="2"/>
          </rPr>
          <t>Windows User:</t>
        </r>
        <r>
          <rPr>
            <sz val="9"/>
            <color indexed="81"/>
            <rFont val="Tahoma"/>
            <family val="2"/>
          </rPr>
          <t xml:space="preserve">
Less 30% in Tuition fee for Oct/20.</t>
        </r>
      </text>
    </comment>
    <comment ref="AL35" authorId="0">
      <text>
        <r>
          <rPr>
            <b/>
            <sz val="9"/>
            <color indexed="81"/>
            <rFont val="Tahoma"/>
            <family val="2"/>
          </rPr>
          <t>Windows User:</t>
        </r>
        <r>
          <rPr>
            <sz val="9"/>
            <color indexed="81"/>
            <rFont val="Tahoma"/>
            <family val="2"/>
          </rPr>
          <t xml:space="preserve">
29/05/21
7757
April + May/21</t>
        </r>
      </text>
    </comment>
    <comment ref="AM35" authorId="0">
      <text>
        <r>
          <rPr>
            <b/>
            <sz val="9"/>
            <color indexed="81"/>
            <rFont val="Tahoma"/>
            <family val="2"/>
          </rPr>
          <t>Windows User:</t>
        </r>
        <r>
          <rPr>
            <sz val="9"/>
            <color indexed="81"/>
            <rFont val="Tahoma"/>
            <family val="2"/>
          </rPr>
          <t xml:space="preserve">
Less 30% in Tuition fee for Oct/20.</t>
        </r>
      </text>
    </comment>
    <comment ref="AN35" authorId="0">
      <text>
        <r>
          <rPr>
            <b/>
            <sz val="9"/>
            <color indexed="81"/>
            <rFont val="Tahoma"/>
            <family val="2"/>
          </rPr>
          <t>Windows User:</t>
        </r>
        <r>
          <rPr>
            <sz val="9"/>
            <color indexed="81"/>
            <rFont val="Tahoma"/>
            <family val="2"/>
          </rPr>
          <t xml:space="preserve">
06/06/21
7758
</t>
        </r>
      </text>
    </comment>
    <comment ref="N36" authorId="0">
      <text>
        <r>
          <rPr>
            <b/>
            <sz val="9"/>
            <color indexed="81"/>
            <rFont val="Tahoma"/>
            <family val="2"/>
          </rPr>
          <t>Windows User:</t>
        </r>
        <r>
          <rPr>
            <sz val="9"/>
            <color indexed="81"/>
            <rFont val="Tahoma"/>
            <family val="2"/>
          </rPr>
          <t xml:space="preserve">
12/09/2020
7,500/-</t>
        </r>
      </text>
    </comment>
    <comment ref="P36" authorId="0">
      <text>
        <r>
          <rPr>
            <b/>
            <sz val="9"/>
            <color indexed="81"/>
            <rFont val="Tahoma"/>
            <family val="2"/>
          </rPr>
          <t>Windows User:</t>
        </r>
        <r>
          <rPr>
            <sz val="9"/>
            <color indexed="81"/>
            <rFont val="Tahoma"/>
            <family val="2"/>
          </rPr>
          <t xml:space="preserve">
12/09/2020
7,500/-</t>
        </r>
      </text>
    </comment>
    <comment ref="R36" authorId="0">
      <text>
        <r>
          <rPr>
            <b/>
            <sz val="9"/>
            <color indexed="81"/>
            <rFont val="Tahoma"/>
            <family val="2"/>
          </rPr>
          <t>Windows User:</t>
        </r>
        <r>
          <rPr>
            <sz val="9"/>
            <color indexed="81"/>
            <rFont val="Tahoma"/>
            <family val="2"/>
          </rPr>
          <t xml:space="preserve">
12/09/2020
7,500/-</t>
        </r>
      </text>
    </comment>
    <comment ref="T36" authorId="0">
      <text>
        <r>
          <rPr>
            <b/>
            <sz val="9"/>
            <color indexed="81"/>
            <rFont val="Tahoma"/>
            <family val="2"/>
          </rPr>
          <t>Windows User:</t>
        </r>
        <r>
          <rPr>
            <sz val="9"/>
            <color indexed="81"/>
            <rFont val="Tahoma"/>
            <family val="2"/>
          </rPr>
          <t xml:space="preserve">
27/01/21
7774
O/fee=8000
Oct=3570
Nov=430 Due=3140
Paid in Janu/21</t>
        </r>
      </text>
    </comment>
    <comment ref="W36" authorId="0">
      <text>
        <r>
          <rPr>
            <b/>
            <sz val="9"/>
            <color indexed="81"/>
            <rFont val="Tahoma"/>
            <family val="2"/>
          </rPr>
          <t>Windows User:</t>
        </r>
        <r>
          <rPr>
            <sz val="9"/>
            <color indexed="81"/>
            <rFont val="Tahoma"/>
            <family val="2"/>
          </rPr>
          <t xml:space="preserve">
Less 30% in Tuition fee for Oct/20.</t>
        </r>
      </text>
    </comment>
    <comment ref="X36" authorId="0">
      <text>
        <r>
          <rPr>
            <b/>
            <sz val="9"/>
            <color indexed="81"/>
            <rFont val="Tahoma"/>
            <family val="2"/>
          </rPr>
          <t>Windows User:</t>
        </r>
        <r>
          <rPr>
            <sz val="9"/>
            <color indexed="81"/>
            <rFont val="Tahoma"/>
            <family val="2"/>
          </rPr>
          <t xml:space="preserve">
27/01/21
7774
O/fee=8000
Oct=3570
Nov=430 Due=3140
Paid in Janu/21</t>
        </r>
      </text>
    </comment>
    <comment ref="Y36" authorId="0">
      <text>
        <r>
          <rPr>
            <b/>
            <sz val="9"/>
            <color indexed="81"/>
            <rFont val="Tahoma"/>
            <family val="2"/>
          </rPr>
          <t>Windows User:</t>
        </r>
        <r>
          <rPr>
            <sz val="9"/>
            <color indexed="81"/>
            <rFont val="Tahoma"/>
            <family val="2"/>
          </rPr>
          <t xml:space="preserve">
Less 30% in Tuition fee for Oct/20.</t>
        </r>
      </text>
    </comment>
    <comment ref="Z36" authorId="0">
      <text>
        <r>
          <rPr>
            <b/>
            <sz val="9"/>
            <color indexed="81"/>
            <rFont val="Tahoma"/>
            <family val="2"/>
          </rPr>
          <t>Windows User:</t>
        </r>
        <r>
          <rPr>
            <sz val="9"/>
            <color indexed="81"/>
            <rFont val="Tahoma"/>
            <family val="2"/>
          </rPr>
          <t xml:space="preserve">
27/01/21
7774
O/fee=8000
Oct=3570
Nov=430 Due=3140
Paid in Janu/21</t>
        </r>
      </text>
    </comment>
    <comment ref="AA36" authorId="0">
      <text>
        <r>
          <rPr>
            <b/>
            <sz val="9"/>
            <color indexed="81"/>
            <rFont val="Tahoma"/>
            <family val="2"/>
          </rPr>
          <t>Windows User:</t>
        </r>
        <r>
          <rPr>
            <sz val="9"/>
            <color indexed="81"/>
            <rFont val="Tahoma"/>
            <family val="2"/>
          </rPr>
          <t xml:space="preserve">
Less 30% in Tuition fee for Oct/20.</t>
        </r>
      </text>
    </comment>
    <comment ref="AC36" authorId="0">
      <text>
        <r>
          <rPr>
            <b/>
            <sz val="9"/>
            <color indexed="81"/>
            <rFont val="Tahoma"/>
            <family val="2"/>
          </rPr>
          <t>Windows User:</t>
        </r>
        <r>
          <rPr>
            <sz val="9"/>
            <color indexed="81"/>
            <rFont val="Tahoma"/>
            <family val="2"/>
          </rPr>
          <t xml:space="preserve">
Less 30% in Tuition fee for Oct/20.</t>
        </r>
      </text>
    </comment>
    <comment ref="AD36" authorId="0">
      <text>
        <r>
          <rPr>
            <b/>
            <sz val="9"/>
            <color indexed="81"/>
            <rFont val="Tahoma"/>
            <family val="2"/>
          </rPr>
          <t>Windows User:</t>
        </r>
        <r>
          <rPr>
            <sz val="9"/>
            <color indexed="81"/>
            <rFont val="Tahoma"/>
            <family val="2"/>
          </rPr>
          <t xml:space="preserve">
27/01/21
7774
O/fee=8000
Oct=3570
Nov=430 Due=3140
Paid in Janu/21</t>
        </r>
      </text>
    </comment>
    <comment ref="AE36" authorId="0">
      <text>
        <r>
          <rPr>
            <b/>
            <sz val="9"/>
            <color indexed="81"/>
            <rFont val="Tahoma"/>
            <family val="2"/>
          </rPr>
          <t>Windows User:</t>
        </r>
        <r>
          <rPr>
            <sz val="9"/>
            <color indexed="81"/>
            <rFont val="Tahoma"/>
            <family val="2"/>
          </rPr>
          <t xml:space="preserve">
Less 30% in Tuition fee for Oct/20.</t>
        </r>
      </text>
    </comment>
    <comment ref="AG36" authorId="0">
      <text>
        <r>
          <rPr>
            <b/>
            <sz val="9"/>
            <color indexed="81"/>
            <rFont val="Tahoma"/>
            <family val="2"/>
          </rPr>
          <t>Windows User:</t>
        </r>
        <r>
          <rPr>
            <sz val="9"/>
            <color indexed="81"/>
            <rFont val="Tahoma"/>
            <family val="2"/>
          </rPr>
          <t xml:space="preserve">
Less 30% in Tuition fee for Oct/20.</t>
        </r>
      </text>
    </comment>
    <comment ref="AI36" authorId="0">
      <text>
        <r>
          <rPr>
            <b/>
            <sz val="9"/>
            <color indexed="81"/>
            <rFont val="Tahoma"/>
            <family val="2"/>
          </rPr>
          <t>Windows User:</t>
        </r>
        <r>
          <rPr>
            <sz val="9"/>
            <color indexed="81"/>
            <rFont val="Tahoma"/>
            <family val="2"/>
          </rPr>
          <t xml:space="preserve">
Less 30% in Tuition fee for Oct/20.</t>
        </r>
      </text>
    </comment>
    <comment ref="AK36" authorId="0">
      <text>
        <r>
          <rPr>
            <b/>
            <sz val="9"/>
            <color indexed="81"/>
            <rFont val="Tahoma"/>
            <family val="2"/>
          </rPr>
          <t>Windows User:</t>
        </r>
        <r>
          <rPr>
            <sz val="9"/>
            <color indexed="81"/>
            <rFont val="Tahoma"/>
            <family val="2"/>
          </rPr>
          <t xml:space="preserve">
Less 30% in Tuition fee for Oct/20.</t>
        </r>
      </text>
    </comment>
    <comment ref="AM36" authorId="0">
      <text>
        <r>
          <rPr>
            <b/>
            <sz val="9"/>
            <color indexed="81"/>
            <rFont val="Tahoma"/>
            <family val="2"/>
          </rPr>
          <t>Windows User:</t>
        </r>
        <r>
          <rPr>
            <sz val="9"/>
            <color indexed="81"/>
            <rFont val="Tahoma"/>
            <family val="2"/>
          </rPr>
          <t xml:space="preserve">
Less 30% in Tuition fee for Oct/20.</t>
        </r>
      </text>
    </comment>
    <comment ref="AN36" authorId="0">
      <text>
        <r>
          <rPr>
            <b/>
            <sz val="9"/>
            <color indexed="81"/>
            <rFont val="Tahoma"/>
            <family val="2"/>
          </rPr>
          <t>Windows User:</t>
        </r>
        <r>
          <rPr>
            <sz val="9"/>
            <color indexed="81"/>
            <rFont val="Tahoma"/>
            <family val="2"/>
          </rPr>
          <t xml:space="preserve">
06/06/21
7775
</t>
        </r>
      </text>
    </comment>
    <comment ref="B37" authorId="0">
      <text>
        <r>
          <rPr>
            <b/>
            <sz val="9"/>
            <color indexed="81"/>
            <rFont val="Tahoma"/>
            <family val="2"/>
          </rPr>
          <t>Windows User:</t>
        </r>
        <r>
          <rPr>
            <sz val="9"/>
            <color indexed="81"/>
            <rFont val="Tahoma"/>
            <family val="2"/>
          </rPr>
          <t xml:space="preserve">
Full Free With Addmission
By Khokon sir</t>
        </r>
      </text>
    </comment>
    <comment ref="G37" authorId="0">
      <text>
        <r>
          <rPr>
            <b/>
            <sz val="9"/>
            <color indexed="81"/>
            <rFont val="Tahoma"/>
            <family val="2"/>
          </rPr>
          <t>Windows User:</t>
        </r>
        <r>
          <rPr>
            <sz val="9"/>
            <color indexed="81"/>
            <rFont val="Tahoma"/>
            <family val="2"/>
          </rPr>
          <t xml:space="preserve">
Less-3,500/-</t>
        </r>
      </text>
    </comment>
    <comment ref="H37" authorId="0">
      <text>
        <r>
          <rPr>
            <b/>
            <sz val="9"/>
            <color indexed="81"/>
            <rFont val="Tahoma"/>
            <family val="2"/>
          </rPr>
          <t>Windows User:</t>
        </r>
        <r>
          <rPr>
            <sz val="9"/>
            <color indexed="81"/>
            <rFont val="Tahoma"/>
            <family val="2"/>
          </rPr>
          <t xml:space="preserve">
</t>
        </r>
        <r>
          <rPr>
            <b/>
            <sz val="9"/>
            <color indexed="81"/>
            <rFont val="Tahoma"/>
            <family val="2"/>
          </rPr>
          <t xml:space="preserve">Note-19
Meeting 22/10/2020
Less=1,600/-
Total </t>
        </r>
        <r>
          <rPr>
            <sz val="9"/>
            <color indexed="81"/>
            <rFont val="Tahoma"/>
            <family val="2"/>
          </rPr>
          <t xml:space="preserve">
Full Free With Addmission</t>
        </r>
      </text>
    </comment>
    <comment ref="J37" authorId="0">
      <text>
        <r>
          <rPr>
            <b/>
            <sz val="9"/>
            <color indexed="81"/>
            <rFont val="Tahoma"/>
            <family val="2"/>
          </rPr>
          <t>Windows User:</t>
        </r>
        <r>
          <rPr>
            <sz val="9"/>
            <color indexed="81"/>
            <rFont val="Tahoma"/>
            <family val="2"/>
          </rPr>
          <t xml:space="preserve">
</t>
        </r>
        <r>
          <rPr>
            <b/>
            <sz val="9"/>
            <color indexed="81"/>
            <rFont val="Tahoma"/>
            <family val="2"/>
          </rPr>
          <t xml:space="preserve">Note-19
Meeting 22/10/2020
Less=1,600/-
Total </t>
        </r>
        <r>
          <rPr>
            <sz val="9"/>
            <color indexed="81"/>
            <rFont val="Tahoma"/>
            <family val="2"/>
          </rPr>
          <t xml:space="preserve">
Full Free With Addmission</t>
        </r>
      </text>
    </comment>
    <comment ref="W37" authorId="0">
      <text>
        <r>
          <rPr>
            <b/>
            <sz val="9"/>
            <color indexed="81"/>
            <rFont val="Tahoma"/>
            <family val="2"/>
          </rPr>
          <t>Windows User:</t>
        </r>
        <r>
          <rPr>
            <sz val="9"/>
            <color indexed="81"/>
            <rFont val="Tahoma"/>
            <family val="2"/>
          </rPr>
          <t xml:space="preserve">
Less 30% in Tuition fee for Oct/20.</t>
        </r>
      </text>
    </comment>
    <comment ref="Y37" authorId="0">
      <text>
        <r>
          <rPr>
            <b/>
            <sz val="9"/>
            <color indexed="81"/>
            <rFont val="Tahoma"/>
            <family val="2"/>
          </rPr>
          <t>Windows User:</t>
        </r>
        <r>
          <rPr>
            <sz val="9"/>
            <color indexed="81"/>
            <rFont val="Tahoma"/>
            <family val="2"/>
          </rPr>
          <t xml:space="preserve">
Less 30% in Tuition fee for Oct/20.</t>
        </r>
      </text>
    </comment>
    <comment ref="AA37" authorId="0">
      <text>
        <r>
          <rPr>
            <b/>
            <sz val="9"/>
            <color indexed="81"/>
            <rFont val="Tahoma"/>
            <family val="2"/>
          </rPr>
          <t>Windows User:</t>
        </r>
        <r>
          <rPr>
            <sz val="9"/>
            <color indexed="81"/>
            <rFont val="Tahoma"/>
            <family val="2"/>
          </rPr>
          <t xml:space="preserve">
Less 30% in Tuition fee for Oct/20.</t>
        </r>
      </text>
    </comment>
    <comment ref="AC37" authorId="0">
      <text>
        <r>
          <rPr>
            <b/>
            <sz val="9"/>
            <color indexed="81"/>
            <rFont val="Tahoma"/>
            <family val="2"/>
          </rPr>
          <t>Windows User:</t>
        </r>
        <r>
          <rPr>
            <sz val="9"/>
            <color indexed="81"/>
            <rFont val="Tahoma"/>
            <family val="2"/>
          </rPr>
          <t xml:space="preserve">
Less 30% in Tuition fee for Oct/20.</t>
        </r>
      </text>
    </comment>
    <comment ref="AE37" authorId="0">
      <text>
        <r>
          <rPr>
            <b/>
            <sz val="9"/>
            <color indexed="81"/>
            <rFont val="Tahoma"/>
            <family val="2"/>
          </rPr>
          <t>Windows User:</t>
        </r>
        <r>
          <rPr>
            <sz val="9"/>
            <color indexed="81"/>
            <rFont val="Tahoma"/>
            <family val="2"/>
          </rPr>
          <t xml:space="preserve">
Less 30% in Tuition fee for Oct/20.</t>
        </r>
      </text>
    </comment>
    <comment ref="AG37" authorId="0">
      <text>
        <r>
          <rPr>
            <b/>
            <sz val="9"/>
            <color indexed="81"/>
            <rFont val="Tahoma"/>
            <family val="2"/>
          </rPr>
          <t>Windows User:</t>
        </r>
        <r>
          <rPr>
            <sz val="9"/>
            <color indexed="81"/>
            <rFont val="Tahoma"/>
            <family val="2"/>
          </rPr>
          <t xml:space="preserve">
Less 30% in Tuition fee for Oct/20.</t>
        </r>
      </text>
    </comment>
    <comment ref="AI37" authorId="0">
      <text>
        <r>
          <rPr>
            <b/>
            <sz val="9"/>
            <color indexed="81"/>
            <rFont val="Tahoma"/>
            <family val="2"/>
          </rPr>
          <t>Windows User:</t>
        </r>
        <r>
          <rPr>
            <sz val="9"/>
            <color indexed="81"/>
            <rFont val="Tahoma"/>
            <family val="2"/>
          </rPr>
          <t xml:space="preserve">
Less 30% in Tuition fee for Oct/20.</t>
        </r>
      </text>
    </comment>
    <comment ref="AK37" authorId="0">
      <text>
        <r>
          <rPr>
            <b/>
            <sz val="9"/>
            <color indexed="81"/>
            <rFont val="Tahoma"/>
            <family val="2"/>
          </rPr>
          <t>Windows User:</t>
        </r>
        <r>
          <rPr>
            <sz val="9"/>
            <color indexed="81"/>
            <rFont val="Tahoma"/>
            <family val="2"/>
          </rPr>
          <t xml:space="preserve">
Less 30% in Tuition fee for Oct/20.</t>
        </r>
      </text>
    </comment>
    <comment ref="AM37" authorId="0">
      <text>
        <r>
          <rPr>
            <b/>
            <sz val="9"/>
            <color indexed="81"/>
            <rFont val="Tahoma"/>
            <family val="2"/>
          </rPr>
          <t>Windows User:</t>
        </r>
        <r>
          <rPr>
            <sz val="9"/>
            <color indexed="81"/>
            <rFont val="Tahoma"/>
            <family val="2"/>
          </rPr>
          <t xml:space="preserve">
Less 30% in Tuition fee for Oct/20.</t>
        </r>
      </text>
    </comment>
    <comment ref="N38" authorId="0">
      <text>
        <r>
          <rPr>
            <b/>
            <sz val="9"/>
            <color indexed="81"/>
            <rFont val="Tahoma"/>
            <family val="2"/>
          </rPr>
          <t>Windows User:</t>
        </r>
        <r>
          <rPr>
            <sz val="9"/>
            <color indexed="81"/>
            <rFont val="Tahoma"/>
            <family val="2"/>
          </rPr>
          <t xml:space="preserve">
12/09/2020
7,500/-</t>
        </r>
      </text>
    </comment>
    <comment ref="P38" authorId="0">
      <text>
        <r>
          <rPr>
            <b/>
            <sz val="9"/>
            <color indexed="81"/>
            <rFont val="Tahoma"/>
            <family val="2"/>
          </rPr>
          <t>Windows User:</t>
        </r>
        <r>
          <rPr>
            <sz val="9"/>
            <color indexed="81"/>
            <rFont val="Tahoma"/>
            <family val="2"/>
          </rPr>
          <t xml:space="preserve">
12/09/2020
7,500/-</t>
        </r>
      </text>
    </comment>
    <comment ref="R38" authorId="0">
      <text>
        <r>
          <rPr>
            <b/>
            <sz val="9"/>
            <color indexed="81"/>
            <rFont val="Tahoma"/>
            <family val="2"/>
          </rPr>
          <t>Windows User:</t>
        </r>
        <r>
          <rPr>
            <sz val="9"/>
            <color indexed="81"/>
            <rFont val="Tahoma"/>
            <family val="2"/>
          </rPr>
          <t xml:space="preserve">
12/09/2020
7,500/-</t>
        </r>
      </text>
    </comment>
    <comment ref="T38" authorId="0">
      <text>
        <r>
          <rPr>
            <b/>
            <sz val="9"/>
            <color indexed="81"/>
            <rFont val="Tahoma"/>
            <family val="2"/>
          </rPr>
          <t>Windows User:</t>
        </r>
        <r>
          <rPr>
            <sz val="9"/>
            <color indexed="81"/>
            <rFont val="Tahoma"/>
            <family val="2"/>
          </rPr>
          <t xml:space="preserve">
24/01/2021
3218
O/fee=8000
Oct to Janu/21
Paid in Janu/21</t>
        </r>
      </text>
    </comment>
    <comment ref="W38" authorId="0">
      <text>
        <r>
          <rPr>
            <b/>
            <sz val="9"/>
            <color indexed="81"/>
            <rFont val="Tahoma"/>
            <family val="2"/>
          </rPr>
          <t>Windows User:</t>
        </r>
        <r>
          <rPr>
            <sz val="9"/>
            <color indexed="81"/>
            <rFont val="Tahoma"/>
            <family val="2"/>
          </rPr>
          <t xml:space="preserve">
Less 30% in Tuition fee for Oct/20.</t>
        </r>
      </text>
    </comment>
    <comment ref="X38" authorId="0">
      <text>
        <r>
          <rPr>
            <b/>
            <sz val="9"/>
            <color indexed="81"/>
            <rFont val="Tahoma"/>
            <family val="2"/>
          </rPr>
          <t>Windows User:</t>
        </r>
        <r>
          <rPr>
            <sz val="9"/>
            <color indexed="81"/>
            <rFont val="Tahoma"/>
            <family val="2"/>
          </rPr>
          <t xml:space="preserve">
24/01/2021
3218
O/fee=8000
Oct to Janu/21
Paid in Janu/21</t>
        </r>
      </text>
    </comment>
    <comment ref="Y38" authorId="0">
      <text>
        <r>
          <rPr>
            <b/>
            <sz val="9"/>
            <color indexed="81"/>
            <rFont val="Tahoma"/>
            <family val="2"/>
          </rPr>
          <t>Windows User:</t>
        </r>
        <r>
          <rPr>
            <sz val="9"/>
            <color indexed="81"/>
            <rFont val="Tahoma"/>
            <family val="2"/>
          </rPr>
          <t xml:space="preserve">
Less 30% in Tuition fee for Oct/20.</t>
        </r>
      </text>
    </comment>
    <comment ref="Z38" authorId="0">
      <text>
        <r>
          <rPr>
            <b/>
            <sz val="9"/>
            <color indexed="81"/>
            <rFont val="Tahoma"/>
            <family val="2"/>
          </rPr>
          <t>Windows User:</t>
        </r>
        <r>
          <rPr>
            <sz val="9"/>
            <color indexed="81"/>
            <rFont val="Tahoma"/>
            <family val="2"/>
          </rPr>
          <t xml:space="preserve">
24/01/2021
3218
O/fee=8000
Oct to Janu/21
Paid in Janu/21</t>
        </r>
      </text>
    </comment>
    <comment ref="AA38" authorId="0">
      <text>
        <r>
          <rPr>
            <b/>
            <sz val="9"/>
            <color indexed="81"/>
            <rFont val="Tahoma"/>
            <family val="2"/>
          </rPr>
          <t>Windows User:</t>
        </r>
        <r>
          <rPr>
            <sz val="9"/>
            <color indexed="81"/>
            <rFont val="Tahoma"/>
            <family val="2"/>
          </rPr>
          <t xml:space="preserve">
Less 30% in Tuition fee for Oct/20.</t>
        </r>
      </text>
    </comment>
    <comment ref="AB38" authorId="0">
      <text>
        <r>
          <rPr>
            <b/>
            <sz val="9"/>
            <color indexed="81"/>
            <rFont val="Tahoma"/>
            <family val="2"/>
          </rPr>
          <t>Windows User:</t>
        </r>
        <r>
          <rPr>
            <sz val="9"/>
            <color indexed="81"/>
            <rFont val="Tahoma"/>
            <family val="2"/>
          </rPr>
          <t xml:space="preserve">
24/01/2021
3218
O/fee=8000
Oct to Janu/21
Paid in Janu/21</t>
        </r>
      </text>
    </comment>
    <comment ref="AC38" authorId="0">
      <text>
        <r>
          <rPr>
            <b/>
            <sz val="9"/>
            <color indexed="81"/>
            <rFont val="Tahoma"/>
            <family val="2"/>
          </rPr>
          <t>Windows User:</t>
        </r>
        <r>
          <rPr>
            <sz val="9"/>
            <color indexed="81"/>
            <rFont val="Tahoma"/>
            <family val="2"/>
          </rPr>
          <t xml:space="preserve">
Less 30% in Tuition fee for Oct/20.</t>
        </r>
      </text>
    </comment>
    <comment ref="AD38" authorId="0">
      <text>
        <r>
          <rPr>
            <b/>
            <sz val="9"/>
            <color indexed="81"/>
            <rFont val="Tahoma"/>
            <family val="2"/>
          </rPr>
          <t>Windows User:</t>
        </r>
        <r>
          <rPr>
            <sz val="9"/>
            <color indexed="81"/>
            <rFont val="Tahoma"/>
            <family val="2"/>
          </rPr>
          <t xml:space="preserve">
24/01/2021
3218
O/fee=8000
Oct to Janu/21
Paid in Janu/21</t>
        </r>
      </text>
    </comment>
    <comment ref="AE38" authorId="0">
      <text>
        <r>
          <rPr>
            <b/>
            <sz val="9"/>
            <color indexed="81"/>
            <rFont val="Tahoma"/>
            <family val="2"/>
          </rPr>
          <t>Windows User:</t>
        </r>
        <r>
          <rPr>
            <sz val="9"/>
            <color indexed="81"/>
            <rFont val="Tahoma"/>
            <family val="2"/>
          </rPr>
          <t xml:space="preserve">
Less 30% in Tuition fee for Oct/20.</t>
        </r>
      </text>
    </comment>
    <comment ref="AG38" authorId="0">
      <text>
        <r>
          <rPr>
            <b/>
            <sz val="9"/>
            <color indexed="81"/>
            <rFont val="Tahoma"/>
            <family val="2"/>
          </rPr>
          <t>Windows User:</t>
        </r>
        <r>
          <rPr>
            <sz val="9"/>
            <color indexed="81"/>
            <rFont val="Tahoma"/>
            <family val="2"/>
          </rPr>
          <t xml:space="preserve">
Less 30% in Tuition fee for Oct/20.</t>
        </r>
      </text>
    </comment>
    <comment ref="AI38" authorId="0">
      <text>
        <r>
          <rPr>
            <b/>
            <sz val="9"/>
            <color indexed="81"/>
            <rFont val="Tahoma"/>
            <family val="2"/>
          </rPr>
          <t>Windows User:</t>
        </r>
        <r>
          <rPr>
            <sz val="9"/>
            <color indexed="81"/>
            <rFont val="Tahoma"/>
            <family val="2"/>
          </rPr>
          <t xml:space="preserve">
Less 30% in Tuition fee for Oct/20.</t>
        </r>
      </text>
    </comment>
    <comment ref="AJ38" authorId="0">
      <text>
        <r>
          <rPr>
            <b/>
            <sz val="9"/>
            <color indexed="81"/>
            <rFont val="Tahoma"/>
            <family val="2"/>
          </rPr>
          <t>Windows User:</t>
        </r>
        <r>
          <rPr>
            <sz val="9"/>
            <color indexed="81"/>
            <rFont val="Tahoma"/>
            <family val="2"/>
          </rPr>
          <t xml:space="preserve">
04/04/21
3219
Feb + March/21</t>
        </r>
      </text>
    </comment>
    <comment ref="AK38" authorId="0">
      <text>
        <r>
          <rPr>
            <b/>
            <sz val="9"/>
            <color indexed="81"/>
            <rFont val="Tahoma"/>
            <family val="2"/>
          </rPr>
          <t>Windows User:</t>
        </r>
        <r>
          <rPr>
            <sz val="9"/>
            <color indexed="81"/>
            <rFont val="Tahoma"/>
            <family val="2"/>
          </rPr>
          <t xml:space="preserve">
Less 30% in Tuition fee for Oct/20.</t>
        </r>
      </text>
    </comment>
    <comment ref="AM38" authorId="0">
      <text>
        <r>
          <rPr>
            <b/>
            <sz val="9"/>
            <color indexed="81"/>
            <rFont val="Tahoma"/>
            <family val="2"/>
          </rPr>
          <t>Windows User:</t>
        </r>
        <r>
          <rPr>
            <sz val="9"/>
            <color indexed="81"/>
            <rFont val="Tahoma"/>
            <family val="2"/>
          </rPr>
          <t xml:space="preserve">
Less 30% in Tuition fee for Oct/20.</t>
        </r>
      </text>
    </comment>
    <comment ref="N39" authorId="0">
      <text>
        <r>
          <rPr>
            <b/>
            <sz val="9"/>
            <color indexed="81"/>
            <rFont val="Tahoma"/>
            <family val="2"/>
          </rPr>
          <t>Windows User:</t>
        </r>
        <r>
          <rPr>
            <sz val="9"/>
            <color indexed="81"/>
            <rFont val="Tahoma"/>
            <family val="2"/>
          </rPr>
          <t xml:space="preserve">
12/09/2020
7845
15,500/-</t>
        </r>
      </text>
    </comment>
    <comment ref="P39" authorId="0">
      <text>
        <r>
          <rPr>
            <b/>
            <sz val="9"/>
            <color indexed="81"/>
            <rFont val="Tahoma"/>
            <family val="2"/>
          </rPr>
          <t>Windows User:</t>
        </r>
        <r>
          <rPr>
            <sz val="9"/>
            <color indexed="81"/>
            <rFont val="Tahoma"/>
            <family val="2"/>
          </rPr>
          <t xml:space="preserve">
12/09/2020
7845
15,500/-</t>
        </r>
      </text>
    </comment>
    <comment ref="R39" authorId="0">
      <text>
        <r>
          <rPr>
            <b/>
            <sz val="9"/>
            <color indexed="81"/>
            <rFont val="Tahoma"/>
            <family val="2"/>
          </rPr>
          <t>Windows User:</t>
        </r>
        <r>
          <rPr>
            <sz val="9"/>
            <color indexed="81"/>
            <rFont val="Tahoma"/>
            <family val="2"/>
          </rPr>
          <t xml:space="preserve">
12/09/2020
7845
15,500/-</t>
        </r>
      </text>
    </comment>
    <comment ref="T39" authorId="0">
      <text>
        <r>
          <rPr>
            <b/>
            <sz val="9"/>
            <color indexed="81"/>
            <rFont val="Tahoma"/>
            <family val="2"/>
          </rPr>
          <t>Windows User:</t>
        </r>
        <r>
          <rPr>
            <sz val="9"/>
            <color indexed="81"/>
            <rFont val="Tahoma"/>
            <family val="2"/>
          </rPr>
          <t xml:space="preserve">
12/09/2020
7845
15,500/-</t>
        </r>
      </text>
    </comment>
    <comment ref="W39" authorId="0">
      <text>
        <r>
          <rPr>
            <b/>
            <sz val="9"/>
            <color indexed="81"/>
            <rFont val="Tahoma"/>
            <family val="2"/>
          </rPr>
          <t>Windows User:</t>
        </r>
        <r>
          <rPr>
            <sz val="9"/>
            <color indexed="81"/>
            <rFont val="Tahoma"/>
            <family val="2"/>
          </rPr>
          <t xml:space="preserve">
Less 30% in Tuition fee for Oct/20.</t>
        </r>
      </text>
    </comment>
    <comment ref="X39" authorId="0">
      <text>
        <r>
          <rPr>
            <b/>
            <sz val="9"/>
            <color indexed="81"/>
            <rFont val="Tahoma"/>
            <family val="2"/>
          </rPr>
          <t>Windows User:</t>
        </r>
        <r>
          <rPr>
            <sz val="9"/>
            <color indexed="81"/>
            <rFont val="Tahoma"/>
            <family val="2"/>
          </rPr>
          <t xml:space="preserve">
07.10.2020
7846
Oct/20
Less=30%</t>
        </r>
      </text>
    </comment>
    <comment ref="Y39" authorId="0">
      <text>
        <r>
          <rPr>
            <b/>
            <sz val="9"/>
            <color indexed="81"/>
            <rFont val="Tahoma"/>
            <family val="2"/>
          </rPr>
          <t>Windows User:</t>
        </r>
        <r>
          <rPr>
            <sz val="9"/>
            <color indexed="81"/>
            <rFont val="Tahoma"/>
            <family val="2"/>
          </rPr>
          <t xml:space="preserve">
Less 30% in Tuition fee for Oct/20.</t>
        </r>
      </text>
    </comment>
    <comment ref="Z39" authorId="0">
      <text>
        <r>
          <rPr>
            <b/>
            <sz val="9"/>
            <color indexed="81"/>
            <rFont val="Tahoma"/>
            <family val="2"/>
          </rPr>
          <t>Windows User:</t>
        </r>
        <r>
          <rPr>
            <sz val="9"/>
            <color indexed="81"/>
            <rFont val="Tahoma"/>
            <family val="2"/>
          </rPr>
          <t xml:space="preserve">
09/11/2020
7847
</t>
        </r>
      </text>
    </comment>
    <comment ref="AA39" authorId="0">
      <text>
        <r>
          <rPr>
            <b/>
            <sz val="9"/>
            <color indexed="81"/>
            <rFont val="Tahoma"/>
            <family val="2"/>
          </rPr>
          <t>Windows User:</t>
        </r>
        <r>
          <rPr>
            <sz val="9"/>
            <color indexed="81"/>
            <rFont val="Tahoma"/>
            <family val="2"/>
          </rPr>
          <t xml:space="preserve">
Less 30% in Tuition fee for Oct/20.</t>
        </r>
      </text>
    </comment>
    <comment ref="AB39" authorId="0">
      <text>
        <r>
          <rPr>
            <b/>
            <sz val="9"/>
            <color indexed="81"/>
            <rFont val="Tahoma"/>
            <family val="2"/>
          </rPr>
          <t>Windows User:</t>
        </r>
        <r>
          <rPr>
            <sz val="9"/>
            <color indexed="81"/>
            <rFont val="Tahoma"/>
            <family val="2"/>
          </rPr>
          <t xml:space="preserve">
17/12/2020
7848
</t>
        </r>
      </text>
    </comment>
    <comment ref="AC39" authorId="0">
      <text>
        <r>
          <rPr>
            <b/>
            <sz val="9"/>
            <color indexed="81"/>
            <rFont val="Tahoma"/>
            <family val="2"/>
          </rPr>
          <t>Windows User:</t>
        </r>
        <r>
          <rPr>
            <sz val="9"/>
            <color indexed="81"/>
            <rFont val="Tahoma"/>
            <family val="2"/>
          </rPr>
          <t xml:space="preserve">
Less 30% in Tuition fee for Oct/20.</t>
        </r>
      </text>
    </comment>
    <comment ref="AD39" authorId="0">
      <text>
        <r>
          <rPr>
            <b/>
            <sz val="9"/>
            <color indexed="81"/>
            <rFont val="Tahoma"/>
            <family val="2"/>
          </rPr>
          <t>Windows User:</t>
        </r>
        <r>
          <rPr>
            <sz val="9"/>
            <color indexed="81"/>
            <rFont val="Tahoma"/>
            <family val="2"/>
          </rPr>
          <t xml:space="preserve">
26/01/21
7849
Janu + Feb/21
Paid in Janu/21</t>
        </r>
      </text>
    </comment>
    <comment ref="AE39" authorId="0">
      <text>
        <r>
          <rPr>
            <b/>
            <sz val="9"/>
            <color indexed="81"/>
            <rFont val="Tahoma"/>
            <family val="2"/>
          </rPr>
          <t>Windows User:</t>
        </r>
        <r>
          <rPr>
            <sz val="9"/>
            <color indexed="81"/>
            <rFont val="Tahoma"/>
            <family val="2"/>
          </rPr>
          <t xml:space="preserve">
Less 30% in Tuition fee for Oct/20.</t>
        </r>
      </text>
    </comment>
    <comment ref="AF39" authorId="0">
      <text>
        <r>
          <rPr>
            <b/>
            <sz val="9"/>
            <color indexed="81"/>
            <rFont val="Tahoma"/>
            <family val="2"/>
          </rPr>
          <t>Windows User:</t>
        </r>
        <r>
          <rPr>
            <sz val="9"/>
            <color indexed="81"/>
            <rFont val="Tahoma"/>
            <family val="2"/>
          </rPr>
          <t xml:space="preserve">
26/01/21
7849
Janu + Feb/21
Paid in Janu/21</t>
        </r>
      </text>
    </comment>
    <comment ref="AG39" authorId="0">
      <text>
        <r>
          <rPr>
            <b/>
            <sz val="9"/>
            <color indexed="81"/>
            <rFont val="Tahoma"/>
            <family val="2"/>
          </rPr>
          <t>Windows User:</t>
        </r>
        <r>
          <rPr>
            <sz val="9"/>
            <color indexed="81"/>
            <rFont val="Tahoma"/>
            <family val="2"/>
          </rPr>
          <t xml:space="preserve">
Less 30% in Tuition fee for Oct/20.</t>
        </r>
      </text>
    </comment>
    <comment ref="AI39" authorId="0">
      <text>
        <r>
          <rPr>
            <b/>
            <sz val="9"/>
            <color indexed="81"/>
            <rFont val="Tahoma"/>
            <family val="2"/>
          </rPr>
          <t>Windows User:</t>
        </r>
        <r>
          <rPr>
            <sz val="9"/>
            <color indexed="81"/>
            <rFont val="Tahoma"/>
            <family val="2"/>
          </rPr>
          <t xml:space="preserve">
Less 30% in Tuition fee for Oct/20.</t>
        </r>
      </text>
    </comment>
    <comment ref="AJ39" authorId="0">
      <text>
        <r>
          <rPr>
            <b/>
            <sz val="9"/>
            <color indexed="81"/>
            <rFont val="Tahoma"/>
            <family val="2"/>
          </rPr>
          <t>Windows User:</t>
        </r>
        <r>
          <rPr>
            <sz val="9"/>
            <color indexed="81"/>
            <rFont val="Tahoma"/>
            <family val="2"/>
          </rPr>
          <t xml:space="preserve">
130/4/2021
7850
March/21</t>
        </r>
      </text>
    </comment>
    <comment ref="AK39" authorId="0">
      <text>
        <r>
          <rPr>
            <b/>
            <sz val="9"/>
            <color indexed="81"/>
            <rFont val="Tahoma"/>
            <family val="2"/>
          </rPr>
          <t>Windows User:</t>
        </r>
        <r>
          <rPr>
            <sz val="9"/>
            <color indexed="81"/>
            <rFont val="Tahoma"/>
            <family val="2"/>
          </rPr>
          <t xml:space="preserve">
Less 30% in Tuition fee for Oct/20.</t>
        </r>
      </text>
    </comment>
    <comment ref="AL39" authorId="0">
      <text>
        <r>
          <rPr>
            <b/>
            <sz val="9"/>
            <color indexed="81"/>
            <rFont val="Tahoma"/>
            <family val="2"/>
          </rPr>
          <t>Windows User:</t>
        </r>
        <r>
          <rPr>
            <sz val="9"/>
            <color indexed="81"/>
            <rFont val="Tahoma"/>
            <family val="2"/>
          </rPr>
          <t xml:space="preserve">
03/05/21
7851
April/21</t>
        </r>
      </text>
    </comment>
    <comment ref="AM39" authorId="0">
      <text>
        <r>
          <rPr>
            <b/>
            <sz val="9"/>
            <color indexed="81"/>
            <rFont val="Tahoma"/>
            <family val="2"/>
          </rPr>
          <t>Windows User:</t>
        </r>
        <r>
          <rPr>
            <sz val="9"/>
            <color indexed="81"/>
            <rFont val="Tahoma"/>
            <family val="2"/>
          </rPr>
          <t xml:space="preserve">
Less 30% in Tuition fee for Oct/20.</t>
        </r>
      </text>
    </comment>
    <comment ref="AN39" authorId="0">
      <text>
        <r>
          <rPr>
            <b/>
            <sz val="9"/>
            <color indexed="81"/>
            <rFont val="Tahoma"/>
            <family val="2"/>
          </rPr>
          <t>Windows User:</t>
        </r>
        <r>
          <rPr>
            <sz val="9"/>
            <color indexed="81"/>
            <rFont val="Tahoma"/>
            <family val="2"/>
          </rPr>
          <t xml:space="preserve">
06/06/21
7852
</t>
        </r>
      </text>
    </comment>
    <comment ref="N40" authorId="0">
      <text>
        <r>
          <rPr>
            <b/>
            <sz val="9"/>
            <color indexed="81"/>
            <rFont val="Tahoma"/>
            <family val="2"/>
          </rPr>
          <t>Windows User:</t>
        </r>
        <r>
          <rPr>
            <sz val="9"/>
            <color indexed="81"/>
            <rFont val="Tahoma"/>
            <family val="2"/>
          </rPr>
          <t xml:space="preserve">
12/09/2020
7,500/-</t>
        </r>
      </text>
    </comment>
    <comment ref="P40" authorId="0">
      <text>
        <r>
          <rPr>
            <b/>
            <sz val="9"/>
            <color indexed="81"/>
            <rFont val="Tahoma"/>
            <family val="2"/>
          </rPr>
          <t>Windows User:</t>
        </r>
        <r>
          <rPr>
            <sz val="9"/>
            <color indexed="81"/>
            <rFont val="Tahoma"/>
            <family val="2"/>
          </rPr>
          <t xml:space="preserve">
12/09/2020
7,500/-</t>
        </r>
      </text>
    </comment>
    <comment ref="R40" authorId="0">
      <text>
        <r>
          <rPr>
            <b/>
            <sz val="9"/>
            <color indexed="81"/>
            <rFont val="Tahoma"/>
            <family val="2"/>
          </rPr>
          <t>Windows User:</t>
        </r>
        <r>
          <rPr>
            <sz val="9"/>
            <color indexed="81"/>
            <rFont val="Tahoma"/>
            <family val="2"/>
          </rPr>
          <t xml:space="preserve">
12/09/2020
7,500/-</t>
        </r>
      </text>
    </comment>
    <comment ref="W40" authorId="0">
      <text>
        <r>
          <rPr>
            <b/>
            <sz val="9"/>
            <color indexed="81"/>
            <rFont val="Tahoma"/>
            <family val="2"/>
          </rPr>
          <t>Windows User:</t>
        </r>
        <r>
          <rPr>
            <sz val="9"/>
            <color indexed="81"/>
            <rFont val="Tahoma"/>
            <family val="2"/>
          </rPr>
          <t xml:space="preserve">
Less 30% in Tuition fee for Oct/20.</t>
        </r>
      </text>
    </comment>
    <comment ref="X40" authorId="0">
      <text>
        <r>
          <rPr>
            <b/>
            <sz val="9"/>
            <color indexed="81"/>
            <rFont val="Tahoma"/>
            <family val="2"/>
          </rPr>
          <t>Windows User:</t>
        </r>
        <r>
          <rPr>
            <sz val="9"/>
            <color indexed="81"/>
            <rFont val="Tahoma"/>
            <family val="2"/>
          </rPr>
          <t xml:space="preserve">
27/01/21
7870
Oct to Janu/21
Paid in Janu/21</t>
        </r>
      </text>
    </comment>
    <comment ref="Y40" authorId="0">
      <text>
        <r>
          <rPr>
            <b/>
            <sz val="9"/>
            <color indexed="81"/>
            <rFont val="Tahoma"/>
            <family val="2"/>
          </rPr>
          <t>Windows User:</t>
        </r>
        <r>
          <rPr>
            <sz val="9"/>
            <color indexed="81"/>
            <rFont val="Tahoma"/>
            <family val="2"/>
          </rPr>
          <t xml:space="preserve">
Less 30% in Tuition fee for Oct/20.</t>
        </r>
      </text>
    </comment>
    <comment ref="Z40" authorId="0">
      <text>
        <r>
          <rPr>
            <b/>
            <sz val="9"/>
            <color indexed="81"/>
            <rFont val="Tahoma"/>
            <family val="2"/>
          </rPr>
          <t>Windows User:</t>
        </r>
        <r>
          <rPr>
            <sz val="9"/>
            <color indexed="81"/>
            <rFont val="Tahoma"/>
            <family val="2"/>
          </rPr>
          <t xml:space="preserve">
27/01/21
7870
Oct to Janu/21
Paid in Janu/21</t>
        </r>
      </text>
    </comment>
    <comment ref="AA40" authorId="0">
      <text>
        <r>
          <rPr>
            <b/>
            <sz val="9"/>
            <color indexed="81"/>
            <rFont val="Tahoma"/>
            <family val="2"/>
          </rPr>
          <t>Windows User:</t>
        </r>
        <r>
          <rPr>
            <sz val="9"/>
            <color indexed="81"/>
            <rFont val="Tahoma"/>
            <family val="2"/>
          </rPr>
          <t xml:space="preserve">
Less 30% in Tuition fee for Oct/20.</t>
        </r>
      </text>
    </comment>
    <comment ref="AB40" authorId="0">
      <text>
        <r>
          <rPr>
            <b/>
            <sz val="9"/>
            <color indexed="81"/>
            <rFont val="Tahoma"/>
            <family val="2"/>
          </rPr>
          <t>Windows User:</t>
        </r>
        <r>
          <rPr>
            <sz val="9"/>
            <color indexed="81"/>
            <rFont val="Tahoma"/>
            <family val="2"/>
          </rPr>
          <t xml:space="preserve">
27/01/21
7870
Oct to Janu/21
Paid in Janu/21</t>
        </r>
      </text>
    </comment>
    <comment ref="AC40" authorId="0">
      <text>
        <r>
          <rPr>
            <b/>
            <sz val="9"/>
            <color indexed="81"/>
            <rFont val="Tahoma"/>
            <family val="2"/>
          </rPr>
          <t>Windows User:</t>
        </r>
        <r>
          <rPr>
            <sz val="9"/>
            <color indexed="81"/>
            <rFont val="Tahoma"/>
            <family val="2"/>
          </rPr>
          <t xml:space="preserve">
Less 30% in Tuition fee for Oct/20.</t>
        </r>
      </text>
    </comment>
    <comment ref="AD40" authorId="0">
      <text>
        <r>
          <rPr>
            <b/>
            <sz val="9"/>
            <color indexed="81"/>
            <rFont val="Tahoma"/>
            <family val="2"/>
          </rPr>
          <t>Windows User:</t>
        </r>
        <r>
          <rPr>
            <sz val="9"/>
            <color indexed="81"/>
            <rFont val="Tahoma"/>
            <family val="2"/>
          </rPr>
          <t xml:space="preserve">
27/01/21
7870
Oct to Janu/21
Paid in Janu/21</t>
        </r>
      </text>
    </comment>
    <comment ref="AE40" authorId="0">
      <text>
        <r>
          <rPr>
            <b/>
            <sz val="9"/>
            <color indexed="81"/>
            <rFont val="Tahoma"/>
            <family val="2"/>
          </rPr>
          <t>Windows User:</t>
        </r>
        <r>
          <rPr>
            <sz val="9"/>
            <color indexed="81"/>
            <rFont val="Tahoma"/>
            <family val="2"/>
          </rPr>
          <t xml:space="preserve">
Less 30% in Tuition fee for Oct/20.</t>
        </r>
      </text>
    </comment>
    <comment ref="AG40" authorId="0">
      <text>
        <r>
          <rPr>
            <b/>
            <sz val="9"/>
            <color indexed="81"/>
            <rFont val="Tahoma"/>
            <family val="2"/>
          </rPr>
          <t>Windows User:</t>
        </r>
        <r>
          <rPr>
            <sz val="9"/>
            <color indexed="81"/>
            <rFont val="Tahoma"/>
            <family val="2"/>
          </rPr>
          <t xml:space="preserve">
Less 30% in Tuition fee for Oct/20.</t>
        </r>
      </text>
    </comment>
    <comment ref="AI40" authorId="0">
      <text>
        <r>
          <rPr>
            <b/>
            <sz val="9"/>
            <color indexed="81"/>
            <rFont val="Tahoma"/>
            <family val="2"/>
          </rPr>
          <t>Windows User:</t>
        </r>
        <r>
          <rPr>
            <sz val="9"/>
            <color indexed="81"/>
            <rFont val="Tahoma"/>
            <family val="2"/>
          </rPr>
          <t xml:space="preserve">
Less 30% in Tuition fee for Oct/20.</t>
        </r>
      </text>
    </comment>
    <comment ref="AK40" authorId="0">
      <text>
        <r>
          <rPr>
            <b/>
            <sz val="9"/>
            <color indexed="81"/>
            <rFont val="Tahoma"/>
            <family val="2"/>
          </rPr>
          <t>Windows User:</t>
        </r>
        <r>
          <rPr>
            <sz val="9"/>
            <color indexed="81"/>
            <rFont val="Tahoma"/>
            <family val="2"/>
          </rPr>
          <t xml:space="preserve">
Less 30% in Tuition fee for Oct/20.</t>
        </r>
      </text>
    </comment>
    <comment ref="AM40" authorId="0">
      <text>
        <r>
          <rPr>
            <b/>
            <sz val="9"/>
            <color indexed="81"/>
            <rFont val="Tahoma"/>
            <family val="2"/>
          </rPr>
          <t>Windows User:</t>
        </r>
        <r>
          <rPr>
            <sz val="9"/>
            <color indexed="81"/>
            <rFont val="Tahoma"/>
            <family val="2"/>
          </rPr>
          <t xml:space="preserve">
Less 30% in Tuition fee for Oct/20.</t>
        </r>
      </text>
    </comment>
    <comment ref="N41" authorId="0">
      <text>
        <r>
          <rPr>
            <b/>
            <sz val="9"/>
            <color indexed="81"/>
            <rFont val="Tahoma"/>
            <family val="2"/>
          </rPr>
          <t>Windows User:</t>
        </r>
        <r>
          <rPr>
            <sz val="9"/>
            <color indexed="81"/>
            <rFont val="Tahoma"/>
            <family val="2"/>
          </rPr>
          <t xml:space="preserve">
12/09/2020
7,500/-</t>
        </r>
      </text>
    </comment>
    <comment ref="P41" authorId="0">
      <text>
        <r>
          <rPr>
            <b/>
            <sz val="9"/>
            <color indexed="81"/>
            <rFont val="Tahoma"/>
            <family val="2"/>
          </rPr>
          <t>Windows User:</t>
        </r>
        <r>
          <rPr>
            <sz val="9"/>
            <color indexed="81"/>
            <rFont val="Tahoma"/>
            <family val="2"/>
          </rPr>
          <t xml:space="preserve">
12/09/2020
7,500/-</t>
        </r>
      </text>
    </comment>
    <comment ref="R41" authorId="0">
      <text>
        <r>
          <rPr>
            <b/>
            <sz val="9"/>
            <color indexed="81"/>
            <rFont val="Tahoma"/>
            <family val="2"/>
          </rPr>
          <t>Windows User:</t>
        </r>
        <r>
          <rPr>
            <sz val="9"/>
            <color indexed="81"/>
            <rFont val="Tahoma"/>
            <family val="2"/>
          </rPr>
          <t xml:space="preserve">
12/09/2020
7,500/-</t>
        </r>
      </text>
    </comment>
    <comment ref="T41" authorId="0">
      <text>
        <r>
          <rPr>
            <b/>
            <sz val="9"/>
            <color indexed="81"/>
            <rFont val="Tahoma"/>
            <family val="2"/>
          </rPr>
          <t>Windows User:</t>
        </r>
        <r>
          <rPr>
            <sz val="9"/>
            <color indexed="81"/>
            <rFont val="Tahoma"/>
            <family val="2"/>
          </rPr>
          <t xml:space="preserve">
27/12/2020
7894
Oct to dec/20
O/fee=8000/-
Paid in Dec/20</t>
        </r>
      </text>
    </comment>
    <comment ref="W41" authorId="0">
      <text>
        <r>
          <rPr>
            <b/>
            <sz val="9"/>
            <color indexed="81"/>
            <rFont val="Tahoma"/>
            <family val="2"/>
          </rPr>
          <t>Windows User:</t>
        </r>
        <r>
          <rPr>
            <sz val="9"/>
            <color indexed="81"/>
            <rFont val="Tahoma"/>
            <family val="2"/>
          </rPr>
          <t xml:space="preserve">
Less 30% in Tuition fee for Oct/20.</t>
        </r>
      </text>
    </comment>
    <comment ref="X41" authorId="0">
      <text>
        <r>
          <rPr>
            <b/>
            <sz val="9"/>
            <color indexed="81"/>
            <rFont val="Tahoma"/>
            <family val="2"/>
          </rPr>
          <t>Windows User:</t>
        </r>
        <r>
          <rPr>
            <sz val="9"/>
            <color indexed="81"/>
            <rFont val="Tahoma"/>
            <family val="2"/>
          </rPr>
          <t xml:space="preserve">
27/12/2020
7894
Oct to dec/20
O/fee=8000/-
Paid in Dec/20</t>
        </r>
      </text>
    </comment>
    <comment ref="Y41" authorId="0">
      <text>
        <r>
          <rPr>
            <b/>
            <sz val="9"/>
            <color indexed="81"/>
            <rFont val="Tahoma"/>
            <family val="2"/>
          </rPr>
          <t>Windows User:</t>
        </r>
        <r>
          <rPr>
            <sz val="9"/>
            <color indexed="81"/>
            <rFont val="Tahoma"/>
            <family val="2"/>
          </rPr>
          <t xml:space="preserve">
Less 30% in Tuition fee for Oct/20.</t>
        </r>
      </text>
    </comment>
    <comment ref="Z41" authorId="0">
      <text>
        <r>
          <rPr>
            <b/>
            <sz val="9"/>
            <color indexed="81"/>
            <rFont val="Tahoma"/>
            <family val="2"/>
          </rPr>
          <t>Windows User:</t>
        </r>
        <r>
          <rPr>
            <sz val="9"/>
            <color indexed="81"/>
            <rFont val="Tahoma"/>
            <family val="2"/>
          </rPr>
          <t xml:space="preserve">
27/12/2020
7894
Oct to dec/20
O/fee=8000/-
Paid in Dec/20</t>
        </r>
      </text>
    </comment>
    <comment ref="AA41" authorId="0">
      <text>
        <r>
          <rPr>
            <b/>
            <sz val="9"/>
            <color indexed="81"/>
            <rFont val="Tahoma"/>
            <family val="2"/>
          </rPr>
          <t>Windows User:</t>
        </r>
        <r>
          <rPr>
            <sz val="9"/>
            <color indexed="81"/>
            <rFont val="Tahoma"/>
            <family val="2"/>
          </rPr>
          <t xml:space="preserve">
Less 30% in Tuition fee for Oct/20.</t>
        </r>
      </text>
    </comment>
    <comment ref="AB41" authorId="0">
      <text>
        <r>
          <rPr>
            <b/>
            <sz val="9"/>
            <color indexed="81"/>
            <rFont val="Tahoma"/>
            <family val="2"/>
          </rPr>
          <t>Windows User:</t>
        </r>
        <r>
          <rPr>
            <sz val="9"/>
            <color indexed="81"/>
            <rFont val="Tahoma"/>
            <family val="2"/>
          </rPr>
          <t xml:space="preserve">
27/12/2020
7894
Oct to dec/20
O/fee=8000/-
Paid in Dec/20</t>
        </r>
      </text>
    </comment>
    <comment ref="AC41" authorId="0">
      <text>
        <r>
          <rPr>
            <b/>
            <sz val="9"/>
            <color indexed="81"/>
            <rFont val="Tahoma"/>
            <family val="2"/>
          </rPr>
          <t>Windows User:</t>
        </r>
        <r>
          <rPr>
            <sz val="9"/>
            <color indexed="81"/>
            <rFont val="Tahoma"/>
            <family val="2"/>
          </rPr>
          <t xml:space="preserve">
Less 30% in Tuition fee for Oct/20.</t>
        </r>
      </text>
    </comment>
    <comment ref="AD41" authorId="0">
      <text>
        <r>
          <rPr>
            <b/>
            <sz val="9"/>
            <color indexed="81"/>
            <rFont val="Tahoma"/>
            <family val="2"/>
          </rPr>
          <t>Windows User:</t>
        </r>
        <r>
          <rPr>
            <sz val="9"/>
            <color indexed="81"/>
            <rFont val="Tahoma"/>
            <family val="2"/>
          </rPr>
          <t xml:space="preserve">
23/01/2021
7895
</t>
        </r>
      </text>
    </comment>
    <comment ref="AE41" authorId="0">
      <text>
        <r>
          <rPr>
            <b/>
            <sz val="9"/>
            <color indexed="81"/>
            <rFont val="Tahoma"/>
            <family val="2"/>
          </rPr>
          <t>Windows User:</t>
        </r>
        <r>
          <rPr>
            <sz val="9"/>
            <color indexed="81"/>
            <rFont val="Tahoma"/>
            <family val="2"/>
          </rPr>
          <t xml:space="preserve">
Less 30% in Tuition fee for Oct/20.</t>
        </r>
      </text>
    </comment>
    <comment ref="AF41" authorId="0">
      <text>
        <r>
          <rPr>
            <b/>
            <sz val="9"/>
            <color indexed="81"/>
            <rFont val="Tahoma"/>
            <family val="2"/>
          </rPr>
          <t>Windows User:</t>
        </r>
        <r>
          <rPr>
            <sz val="9"/>
            <color indexed="81"/>
            <rFont val="Tahoma"/>
            <family val="2"/>
          </rPr>
          <t xml:space="preserve">
11/02/21
7896</t>
        </r>
      </text>
    </comment>
    <comment ref="AG41" authorId="0">
      <text>
        <r>
          <rPr>
            <b/>
            <sz val="9"/>
            <color indexed="81"/>
            <rFont val="Tahoma"/>
            <family val="2"/>
          </rPr>
          <t>Windows User:</t>
        </r>
        <r>
          <rPr>
            <sz val="9"/>
            <color indexed="81"/>
            <rFont val="Tahoma"/>
            <family val="2"/>
          </rPr>
          <t xml:space="preserve">
Less 30% in Tuition fee for Oct/20.</t>
        </r>
      </text>
    </comment>
    <comment ref="AH41" authorId="0">
      <text>
        <r>
          <rPr>
            <b/>
            <sz val="9"/>
            <color indexed="81"/>
            <rFont val="Tahoma"/>
            <family val="2"/>
          </rPr>
          <t>Windows User:</t>
        </r>
        <r>
          <rPr>
            <sz val="9"/>
            <color indexed="81"/>
            <rFont val="Tahoma"/>
            <family val="2"/>
          </rPr>
          <t xml:space="preserve">
11/03/21
7897
`</t>
        </r>
      </text>
    </comment>
    <comment ref="AI41" authorId="0">
      <text>
        <r>
          <rPr>
            <b/>
            <sz val="9"/>
            <color indexed="81"/>
            <rFont val="Tahoma"/>
            <family val="2"/>
          </rPr>
          <t>Windows User:</t>
        </r>
        <r>
          <rPr>
            <sz val="9"/>
            <color indexed="81"/>
            <rFont val="Tahoma"/>
            <family val="2"/>
          </rPr>
          <t xml:space="preserve">
Less 30% in Tuition fee for Oct/20.</t>
        </r>
      </text>
    </comment>
    <comment ref="AJ41" authorId="0">
      <text>
        <r>
          <rPr>
            <b/>
            <sz val="9"/>
            <color indexed="81"/>
            <rFont val="Tahoma"/>
            <family val="2"/>
          </rPr>
          <t>Windows User:</t>
        </r>
        <r>
          <rPr>
            <sz val="9"/>
            <color indexed="81"/>
            <rFont val="Tahoma"/>
            <family val="2"/>
          </rPr>
          <t xml:space="preserve">
12/04/21
7898
</t>
        </r>
      </text>
    </comment>
    <comment ref="AK41" authorId="0">
      <text>
        <r>
          <rPr>
            <b/>
            <sz val="9"/>
            <color indexed="81"/>
            <rFont val="Tahoma"/>
            <family val="2"/>
          </rPr>
          <t>Windows User:</t>
        </r>
        <r>
          <rPr>
            <sz val="9"/>
            <color indexed="81"/>
            <rFont val="Tahoma"/>
            <family val="2"/>
          </rPr>
          <t xml:space="preserve">
Less 30% in Tuition fee for Oct/20.</t>
        </r>
      </text>
    </comment>
    <comment ref="AL41" authorId="0">
      <text>
        <r>
          <rPr>
            <b/>
            <sz val="9"/>
            <color indexed="81"/>
            <rFont val="Tahoma"/>
            <family val="2"/>
          </rPr>
          <t>Windows User:</t>
        </r>
        <r>
          <rPr>
            <sz val="9"/>
            <color indexed="81"/>
            <rFont val="Tahoma"/>
            <family val="2"/>
          </rPr>
          <t xml:space="preserve">
03/05/21
7899
</t>
        </r>
      </text>
    </comment>
    <comment ref="AM41" authorId="0">
      <text>
        <r>
          <rPr>
            <b/>
            <sz val="9"/>
            <color indexed="81"/>
            <rFont val="Tahoma"/>
            <family val="2"/>
          </rPr>
          <t>Windows User:</t>
        </r>
        <r>
          <rPr>
            <sz val="9"/>
            <color indexed="81"/>
            <rFont val="Tahoma"/>
            <family val="2"/>
          </rPr>
          <t xml:space="preserve">
Less 30% in Tuition fee for Oct/20.</t>
        </r>
      </text>
    </comment>
    <comment ref="AN41" authorId="0">
      <text>
        <r>
          <rPr>
            <b/>
            <sz val="9"/>
            <color indexed="81"/>
            <rFont val="Tahoma"/>
            <family val="2"/>
          </rPr>
          <t>Windows User:</t>
        </r>
        <r>
          <rPr>
            <sz val="9"/>
            <color indexed="81"/>
            <rFont val="Tahoma"/>
            <family val="2"/>
          </rPr>
          <t xml:space="preserve">
13/06/21
7900
</t>
        </r>
      </text>
    </comment>
    <comment ref="B42" authorId="0">
      <text>
        <r>
          <rPr>
            <b/>
            <sz val="9"/>
            <color indexed="81"/>
            <rFont val="Tahoma"/>
            <family val="2"/>
          </rPr>
          <t>Windows User:</t>
        </r>
        <r>
          <rPr>
            <sz val="9"/>
            <color indexed="81"/>
            <rFont val="Tahoma"/>
            <family val="2"/>
          </rPr>
          <t xml:space="preserve">
Note-149
Less=1,000/-
Opening to Cliosing Period
Metting 20/10/20</t>
        </r>
      </text>
    </comment>
    <comment ref="H42" authorId="0">
      <text>
        <r>
          <rPr>
            <b/>
            <sz val="9"/>
            <color indexed="81"/>
            <rFont val="Tahoma"/>
            <family val="2"/>
          </rPr>
          <t xml:space="preserve">Windows User:
Note-149
</t>
        </r>
        <r>
          <rPr>
            <sz val="9"/>
            <color indexed="81"/>
            <rFont val="Tahoma"/>
            <family val="2"/>
          </rPr>
          <t>Less=50%
Opening to Clossing period
Meeting 20/10/2020</t>
        </r>
      </text>
    </comment>
    <comment ref="J42" authorId="0">
      <text>
        <r>
          <rPr>
            <b/>
            <sz val="9"/>
            <color indexed="81"/>
            <rFont val="Tahoma"/>
            <family val="2"/>
          </rPr>
          <t xml:space="preserve">Windows User:
Note-149
</t>
        </r>
        <r>
          <rPr>
            <sz val="9"/>
            <color indexed="81"/>
            <rFont val="Tahoma"/>
            <family val="2"/>
          </rPr>
          <t>Less=50%
Opening to Clossing period
Meeting 20/10/2020</t>
        </r>
      </text>
    </comment>
    <comment ref="N42" authorId="0">
      <text>
        <r>
          <rPr>
            <b/>
            <sz val="9"/>
            <color indexed="81"/>
            <rFont val="Tahoma"/>
            <family val="2"/>
          </rPr>
          <t>Windows User:</t>
        </r>
        <r>
          <rPr>
            <sz val="9"/>
            <color indexed="81"/>
            <rFont val="Tahoma"/>
            <family val="2"/>
          </rPr>
          <t xml:space="preserve">
13/09/2020
7,500/-</t>
        </r>
      </text>
    </comment>
    <comment ref="P42" authorId="0">
      <text>
        <r>
          <rPr>
            <b/>
            <sz val="9"/>
            <color indexed="81"/>
            <rFont val="Tahoma"/>
            <family val="2"/>
          </rPr>
          <t>Windows User:</t>
        </r>
        <r>
          <rPr>
            <sz val="9"/>
            <color indexed="81"/>
            <rFont val="Tahoma"/>
            <family val="2"/>
          </rPr>
          <t xml:space="preserve">
13/09/2020
7,500/-</t>
        </r>
      </text>
    </comment>
    <comment ref="R42" authorId="0">
      <text>
        <r>
          <rPr>
            <b/>
            <sz val="9"/>
            <color indexed="81"/>
            <rFont val="Tahoma"/>
            <family val="2"/>
          </rPr>
          <t>Windows User:</t>
        </r>
        <r>
          <rPr>
            <sz val="9"/>
            <color indexed="81"/>
            <rFont val="Tahoma"/>
            <family val="2"/>
          </rPr>
          <t xml:space="preserve">
13/09/2020
7,500/-</t>
        </r>
      </text>
    </comment>
    <comment ref="T42" authorId="0">
      <text>
        <r>
          <rPr>
            <b/>
            <sz val="9"/>
            <color indexed="81"/>
            <rFont val="Tahoma"/>
            <family val="2"/>
          </rPr>
          <t>Windows User:</t>
        </r>
        <r>
          <rPr>
            <sz val="9"/>
            <color indexed="81"/>
            <rFont val="Tahoma"/>
            <family val="2"/>
          </rPr>
          <t xml:space="preserve">
07/01/2021
6574
Oct/20
O/fee=8000
Paid in Janu/21</t>
        </r>
      </text>
    </comment>
    <comment ref="Z42" authorId="0">
      <text>
        <r>
          <rPr>
            <b/>
            <sz val="9"/>
            <color indexed="81"/>
            <rFont val="Tahoma"/>
            <family val="2"/>
          </rPr>
          <t>Windows User:</t>
        </r>
        <r>
          <rPr>
            <sz val="9"/>
            <color indexed="81"/>
            <rFont val="Tahoma"/>
            <family val="2"/>
          </rPr>
          <t xml:space="preserve">
07/01/2021
6574
Oct/20
O/fee=8000
Paid in Janu/21</t>
        </r>
      </text>
    </comment>
    <comment ref="AB42" authorId="0">
      <text>
        <r>
          <rPr>
            <b/>
            <sz val="9"/>
            <color indexed="81"/>
            <rFont val="Tahoma"/>
            <family val="2"/>
          </rPr>
          <t>Windows User:</t>
        </r>
        <r>
          <rPr>
            <sz val="9"/>
            <color indexed="81"/>
            <rFont val="Tahoma"/>
            <family val="2"/>
          </rPr>
          <t xml:space="preserve">
25/01/21
6575
Nov to Janu/21
Paid in Janu/21</t>
        </r>
      </text>
    </comment>
    <comment ref="AD42" authorId="0">
      <text>
        <r>
          <rPr>
            <b/>
            <sz val="9"/>
            <color indexed="81"/>
            <rFont val="Tahoma"/>
            <family val="2"/>
          </rPr>
          <t>Windows User:</t>
        </r>
        <r>
          <rPr>
            <sz val="9"/>
            <color indexed="81"/>
            <rFont val="Tahoma"/>
            <family val="2"/>
          </rPr>
          <t xml:space="preserve">
25/01/21
6575
Nov to Janu/21
Paid in Janu/21</t>
        </r>
      </text>
    </comment>
    <comment ref="AF42" authorId="0">
      <text>
        <r>
          <rPr>
            <b/>
            <sz val="9"/>
            <color indexed="81"/>
            <rFont val="Tahoma"/>
            <family val="2"/>
          </rPr>
          <t>Windows User:</t>
        </r>
        <r>
          <rPr>
            <sz val="9"/>
            <color indexed="81"/>
            <rFont val="Tahoma"/>
            <family val="2"/>
          </rPr>
          <t xml:space="preserve">
07/01/2021
6574
Oct/20
O/fee=8000
Paid in Janu/21
25/01/21
6575
Nov to Janu/21
Paid in Janu/21</t>
        </r>
      </text>
    </comment>
    <comment ref="AP42" authorId="0">
      <text>
        <r>
          <rPr>
            <b/>
            <sz val="9"/>
            <color indexed="81"/>
            <rFont val="Tahoma"/>
            <family val="2"/>
          </rPr>
          <t>Windows User:</t>
        </r>
        <r>
          <rPr>
            <sz val="9"/>
            <color indexed="81"/>
            <rFont val="Tahoma"/>
            <family val="2"/>
          </rPr>
          <t xml:space="preserve">
06/06/21
6576
Up to June/21</t>
        </r>
      </text>
    </comment>
    <comment ref="N43" authorId="0">
      <text>
        <r>
          <rPr>
            <b/>
            <sz val="9"/>
            <color indexed="81"/>
            <rFont val="Tahoma"/>
            <family val="2"/>
          </rPr>
          <t>Windows User:</t>
        </r>
        <r>
          <rPr>
            <sz val="9"/>
            <color indexed="81"/>
            <rFont val="Tahoma"/>
            <family val="2"/>
          </rPr>
          <t xml:space="preserve">
14/09/2020
7,500/-</t>
        </r>
      </text>
    </comment>
    <comment ref="P43" authorId="0">
      <text>
        <r>
          <rPr>
            <b/>
            <sz val="9"/>
            <color indexed="81"/>
            <rFont val="Tahoma"/>
            <family val="2"/>
          </rPr>
          <t>Windows User:</t>
        </r>
        <r>
          <rPr>
            <sz val="9"/>
            <color indexed="81"/>
            <rFont val="Tahoma"/>
            <family val="2"/>
          </rPr>
          <t xml:space="preserve">
14/09/2020
7,500/-</t>
        </r>
      </text>
    </comment>
    <comment ref="R43" authorId="0">
      <text>
        <r>
          <rPr>
            <b/>
            <sz val="9"/>
            <color indexed="81"/>
            <rFont val="Tahoma"/>
            <family val="2"/>
          </rPr>
          <t>Windows User:</t>
        </r>
        <r>
          <rPr>
            <sz val="9"/>
            <color indexed="81"/>
            <rFont val="Tahoma"/>
            <family val="2"/>
          </rPr>
          <t xml:space="preserve">
14/09/2020
7,500/-</t>
        </r>
      </text>
    </comment>
    <comment ref="T43" authorId="0">
      <text>
        <r>
          <rPr>
            <b/>
            <sz val="9"/>
            <color indexed="81"/>
            <rFont val="Tahoma"/>
            <family val="2"/>
          </rPr>
          <t>Windows User:</t>
        </r>
        <r>
          <rPr>
            <sz val="9"/>
            <color indexed="81"/>
            <rFont val="Tahoma"/>
            <family val="2"/>
          </rPr>
          <t xml:space="preserve">
11.10.2020
6599
Oct/20 (Less=30%)
Others fee=8,000/-</t>
        </r>
      </text>
    </comment>
    <comment ref="W43" authorId="0">
      <text>
        <r>
          <rPr>
            <b/>
            <sz val="9"/>
            <color indexed="81"/>
            <rFont val="Tahoma"/>
            <family val="2"/>
          </rPr>
          <t>Windows User:</t>
        </r>
        <r>
          <rPr>
            <sz val="9"/>
            <color indexed="81"/>
            <rFont val="Tahoma"/>
            <family val="2"/>
          </rPr>
          <t xml:space="preserve">
Less 30% in Tuition fee for Oct/20.</t>
        </r>
      </text>
    </comment>
    <comment ref="X43" authorId="0">
      <text>
        <r>
          <rPr>
            <b/>
            <sz val="9"/>
            <color indexed="81"/>
            <rFont val="Tahoma"/>
            <family val="2"/>
          </rPr>
          <t>Windows User:</t>
        </r>
        <r>
          <rPr>
            <sz val="9"/>
            <color indexed="81"/>
            <rFont val="Tahoma"/>
            <family val="2"/>
          </rPr>
          <t xml:space="preserve">
11.10.2020
6599
Oct/20 (Less=30%)
Others fee=8,000/-</t>
        </r>
      </text>
    </comment>
    <comment ref="Y43" authorId="0">
      <text>
        <r>
          <rPr>
            <b/>
            <sz val="9"/>
            <color indexed="81"/>
            <rFont val="Tahoma"/>
            <family val="2"/>
          </rPr>
          <t>Windows User:</t>
        </r>
        <r>
          <rPr>
            <sz val="9"/>
            <color indexed="81"/>
            <rFont val="Tahoma"/>
            <family val="2"/>
          </rPr>
          <t xml:space="preserve">
Less 30% in Tuition fee for Oct/20.</t>
        </r>
      </text>
    </comment>
    <comment ref="Z43" authorId="0">
      <text>
        <r>
          <rPr>
            <b/>
            <sz val="9"/>
            <color indexed="81"/>
            <rFont val="Tahoma"/>
            <family val="2"/>
          </rPr>
          <t>Windows User:</t>
        </r>
        <r>
          <rPr>
            <sz val="9"/>
            <color indexed="81"/>
            <rFont val="Tahoma"/>
            <family val="2"/>
          </rPr>
          <t xml:space="preserve">
09/11/2020
6602</t>
        </r>
      </text>
    </comment>
    <comment ref="AA43" authorId="0">
      <text>
        <r>
          <rPr>
            <b/>
            <sz val="9"/>
            <color indexed="81"/>
            <rFont val="Tahoma"/>
            <family val="2"/>
          </rPr>
          <t>Windows User:</t>
        </r>
        <r>
          <rPr>
            <sz val="9"/>
            <color indexed="81"/>
            <rFont val="Tahoma"/>
            <family val="2"/>
          </rPr>
          <t xml:space="preserve">
Less 30% in Tuition fee for Oct/20.</t>
        </r>
      </text>
    </comment>
    <comment ref="AB43" authorId="0">
      <text>
        <r>
          <rPr>
            <b/>
            <sz val="9"/>
            <color indexed="81"/>
            <rFont val="Tahoma"/>
            <family val="2"/>
          </rPr>
          <t>Windows User:</t>
        </r>
        <r>
          <rPr>
            <sz val="9"/>
            <color indexed="81"/>
            <rFont val="Tahoma"/>
            <family val="2"/>
          </rPr>
          <t xml:space="preserve">
09/12/2020
6603
</t>
        </r>
      </text>
    </comment>
    <comment ref="AC43" authorId="0">
      <text>
        <r>
          <rPr>
            <b/>
            <sz val="9"/>
            <color indexed="81"/>
            <rFont val="Tahoma"/>
            <family val="2"/>
          </rPr>
          <t>Windows User:</t>
        </r>
        <r>
          <rPr>
            <sz val="9"/>
            <color indexed="81"/>
            <rFont val="Tahoma"/>
            <family val="2"/>
          </rPr>
          <t xml:space="preserve">
Less 30% in Tuition fee for Oct/20.</t>
        </r>
      </text>
    </comment>
    <comment ref="AD43" authorId="0">
      <text>
        <r>
          <rPr>
            <b/>
            <sz val="9"/>
            <color indexed="81"/>
            <rFont val="Tahoma"/>
            <family val="2"/>
          </rPr>
          <t>Windows User:</t>
        </r>
        <r>
          <rPr>
            <sz val="9"/>
            <color indexed="81"/>
            <rFont val="Tahoma"/>
            <family val="2"/>
          </rPr>
          <t xml:space="preserve">
06/01/2021
6604</t>
        </r>
      </text>
    </comment>
    <comment ref="AE43" authorId="0">
      <text>
        <r>
          <rPr>
            <b/>
            <sz val="9"/>
            <color indexed="81"/>
            <rFont val="Tahoma"/>
            <family val="2"/>
          </rPr>
          <t>Windows User:</t>
        </r>
        <r>
          <rPr>
            <sz val="9"/>
            <color indexed="81"/>
            <rFont val="Tahoma"/>
            <family val="2"/>
          </rPr>
          <t xml:space="preserve">
Less 30% in Tuition fee for Oct/20.</t>
        </r>
      </text>
    </comment>
    <comment ref="AF43" authorId="0">
      <text>
        <r>
          <rPr>
            <b/>
            <sz val="9"/>
            <color indexed="81"/>
            <rFont val="Tahoma"/>
            <family val="2"/>
          </rPr>
          <t>Windows User:</t>
        </r>
        <r>
          <rPr>
            <sz val="9"/>
            <color indexed="81"/>
            <rFont val="Tahoma"/>
            <family val="2"/>
          </rPr>
          <t xml:space="preserve">
08/02/21
6605</t>
        </r>
      </text>
    </comment>
    <comment ref="AG43" authorId="0">
      <text>
        <r>
          <rPr>
            <b/>
            <sz val="9"/>
            <color indexed="81"/>
            <rFont val="Tahoma"/>
            <family val="2"/>
          </rPr>
          <t>Windows User:</t>
        </r>
        <r>
          <rPr>
            <sz val="9"/>
            <color indexed="81"/>
            <rFont val="Tahoma"/>
            <family val="2"/>
          </rPr>
          <t xml:space="preserve">
Less 30% in Tuition fee for Oct/20.</t>
        </r>
      </text>
    </comment>
    <comment ref="AH43" authorId="0">
      <text>
        <r>
          <rPr>
            <b/>
            <sz val="9"/>
            <color indexed="81"/>
            <rFont val="Tahoma"/>
            <family val="2"/>
          </rPr>
          <t>Windows User:</t>
        </r>
        <r>
          <rPr>
            <sz val="9"/>
            <color indexed="81"/>
            <rFont val="Tahoma"/>
            <family val="2"/>
          </rPr>
          <t xml:space="preserve">
07/03/21
6606</t>
        </r>
      </text>
    </comment>
    <comment ref="AI43" authorId="0">
      <text>
        <r>
          <rPr>
            <b/>
            <sz val="9"/>
            <color indexed="81"/>
            <rFont val="Tahoma"/>
            <family val="2"/>
          </rPr>
          <t>Windows User:</t>
        </r>
        <r>
          <rPr>
            <sz val="9"/>
            <color indexed="81"/>
            <rFont val="Tahoma"/>
            <family val="2"/>
          </rPr>
          <t xml:space="preserve">
Less 30% in Tuition fee for Oct/20.</t>
        </r>
      </text>
    </comment>
    <comment ref="AK43" authorId="0">
      <text>
        <r>
          <rPr>
            <b/>
            <sz val="9"/>
            <color indexed="81"/>
            <rFont val="Tahoma"/>
            <family val="2"/>
          </rPr>
          <t>Windows User:</t>
        </r>
        <r>
          <rPr>
            <sz val="9"/>
            <color indexed="81"/>
            <rFont val="Tahoma"/>
            <family val="2"/>
          </rPr>
          <t xml:space="preserve">
Less 30% in Tuition fee for Oct/20.</t>
        </r>
      </text>
    </comment>
    <comment ref="AL43" authorId="0">
      <text>
        <r>
          <rPr>
            <b/>
            <sz val="9"/>
            <color indexed="81"/>
            <rFont val="Tahoma"/>
            <family val="2"/>
          </rPr>
          <t>Windows User:</t>
        </r>
        <r>
          <rPr>
            <sz val="9"/>
            <color indexed="81"/>
            <rFont val="Tahoma"/>
            <family val="2"/>
          </rPr>
          <t xml:space="preserve">
04/05/21
6608
April + May/21</t>
        </r>
      </text>
    </comment>
    <comment ref="AM43" authorId="0">
      <text>
        <r>
          <rPr>
            <b/>
            <sz val="9"/>
            <color indexed="81"/>
            <rFont val="Tahoma"/>
            <family val="2"/>
          </rPr>
          <t>Windows User:</t>
        </r>
        <r>
          <rPr>
            <sz val="9"/>
            <color indexed="81"/>
            <rFont val="Tahoma"/>
            <family val="2"/>
          </rPr>
          <t xml:space="preserve">
Less 30% in Tuition fee for Oct/20.</t>
        </r>
      </text>
    </comment>
    <comment ref="AN43" authorId="0">
      <text>
        <r>
          <rPr>
            <b/>
            <sz val="9"/>
            <color indexed="81"/>
            <rFont val="Tahoma"/>
            <family val="2"/>
          </rPr>
          <t>Windows User:</t>
        </r>
        <r>
          <rPr>
            <sz val="9"/>
            <color indexed="81"/>
            <rFont val="Tahoma"/>
            <family val="2"/>
          </rPr>
          <t xml:space="preserve">
03/06/21
6609
</t>
        </r>
      </text>
    </comment>
    <comment ref="N44" authorId="0">
      <text>
        <r>
          <rPr>
            <b/>
            <sz val="9"/>
            <color indexed="81"/>
            <rFont val="Tahoma"/>
            <family val="2"/>
          </rPr>
          <t>Windows User:</t>
        </r>
        <r>
          <rPr>
            <sz val="9"/>
            <color indexed="81"/>
            <rFont val="Tahoma"/>
            <family val="2"/>
          </rPr>
          <t xml:space="preserve">
14/09/2020
15,500/-</t>
        </r>
      </text>
    </comment>
    <comment ref="P44" authorId="0">
      <text>
        <r>
          <rPr>
            <b/>
            <sz val="9"/>
            <color indexed="81"/>
            <rFont val="Tahoma"/>
            <family val="2"/>
          </rPr>
          <t>Windows User:</t>
        </r>
        <r>
          <rPr>
            <sz val="9"/>
            <color indexed="81"/>
            <rFont val="Tahoma"/>
            <family val="2"/>
          </rPr>
          <t xml:space="preserve">
14/09/2020
15,500/-</t>
        </r>
      </text>
    </comment>
    <comment ref="R44" authorId="0">
      <text>
        <r>
          <rPr>
            <b/>
            <sz val="9"/>
            <color indexed="81"/>
            <rFont val="Tahoma"/>
            <family val="2"/>
          </rPr>
          <t>Windows User:</t>
        </r>
        <r>
          <rPr>
            <sz val="9"/>
            <color indexed="81"/>
            <rFont val="Tahoma"/>
            <family val="2"/>
          </rPr>
          <t xml:space="preserve">
14/09/2020
15,500/-</t>
        </r>
      </text>
    </comment>
    <comment ref="T44" authorId="0">
      <text>
        <r>
          <rPr>
            <b/>
            <sz val="9"/>
            <color indexed="81"/>
            <rFont val="Tahoma"/>
            <family val="2"/>
          </rPr>
          <t>Windows User:</t>
        </r>
        <r>
          <rPr>
            <sz val="9"/>
            <color indexed="81"/>
            <rFont val="Tahoma"/>
            <family val="2"/>
          </rPr>
          <t xml:space="preserve">
14/09/2020
15,500/-
</t>
        </r>
      </text>
    </comment>
    <comment ref="Z44" authorId="0">
      <text>
        <r>
          <rPr>
            <b/>
            <sz val="9"/>
            <color indexed="81"/>
            <rFont val="Tahoma"/>
            <family val="2"/>
          </rPr>
          <t>Windows User:</t>
        </r>
        <r>
          <rPr>
            <sz val="9"/>
            <color indexed="81"/>
            <rFont val="Tahoma"/>
            <family val="2"/>
          </rPr>
          <t xml:space="preserve">
26/01/21
6622
Oct to Feb/21
March=630 Due=2940
Paid in Janu/21</t>
        </r>
      </text>
    </comment>
    <comment ref="AB44" authorId="0">
      <text>
        <r>
          <rPr>
            <b/>
            <sz val="9"/>
            <color indexed="81"/>
            <rFont val="Tahoma"/>
            <family val="2"/>
          </rPr>
          <t>Windows User:</t>
        </r>
        <r>
          <rPr>
            <sz val="9"/>
            <color indexed="81"/>
            <rFont val="Tahoma"/>
            <family val="2"/>
          </rPr>
          <t xml:space="preserve">
26/01/21
6622
Oct to Feb/21
March=630 Due=2940
Paid in Janu/21</t>
        </r>
      </text>
    </comment>
    <comment ref="AD44" authorId="0">
      <text>
        <r>
          <rPr>
            <b/>
            <sz val="9"/>
            <color indexed="81"/>
            <rFont val="Tahoma"/>
            <family val="2"/>
          </rPr>
          <t>Windows User:</t>
        </r>
        <r>
          <rPr>
            <sz val="9"/>
            <color indexed="81"/>
            <rFont val="Tahoma"/>
            <family val="2"/>
          </rPr>
          <t xml:space="preserve">
26/01/21
6622
Oct to Feb/21
March=630 Due=2940
Paid in Janu/21</t>
        </r>
      </text>
    </comment>
    <comment ref="AF44" authorId="0">
      <text>
        <r>
          <rPr>
            <b/>
            <sz val="9"/>
            <color indexed="81"/>
            <rFont val="Tahoma"/>
            <family val="2"/>
          </rPr>
          <t>Windows User:</t>
        </r>
        <r>
          <rPr>
            <sz val="9"/>
            <color indexed="81"/>
            <rFont val="Tahoma"/>
            <family val="2"/>
          </rPr>
          <t xml:space="preserve">
26/01/21
6622
Oct to Feb/21
March=630 Due=2940
Paid in Janu/21</t>
        </r>
      </text>
    </comment>
    <comment ref="AH44" authorId="0">
      <text>
        <r>
          <rPr>
            <b/>
            <sz val="9"/>
            <color indexed="81"/>
            <rFont val="Tahoma"/>
            <family val="2"/>
          </rPr>
          <t>Windows User:</t>
        </r>
        <r>
          <rPr>
            <sz val="9"/>
            <color indexed="81"/>
            <rFont val="Tahoma"/>
            <family val="2"/>
          </rPr>
          <t xml:space="preserve">
26/01/21
6622
Oct to Feb/21
March=630 Due=2940
Paid in Janu/21</t>
        </r>
      </text>
    </comment>
    <comment ref="AP44" authorId="0">
      <text>
        <r>
          <rPr>
            <b/>
            <sz val="9"/>
            <color indexed="81"/>
            <rFont val="Tahoma"/>
            <family val="2"/>
          </rPr>
          <t>Windows User:</t>
        </r>
        <r>
          <rPr>
            <sz val="9"/>
            <color indexed="81"/>
            <rFont val="Tahoma"/>
            <family val="2"/>
          </rPr>
          <t xml:space="preserve">
03/06/21
6623
Up to June/21</t>
        </r>
      </text>
    </comment>
    <comment ref="N45" authorId="0">
      <text>
        <r>
          <rPr>
            <b/>
            <sz val="9"/>
            <color indexed="81"/>
            <rFont val="Tahoma"/>
            <family val="2"/>
          </rPr>
          <t>Windows User:</t>
        </r>
        <r>
          <rPr>
            <sz val="9"/>
            <color indexed="81"/>
            <rFont val="Tahoma"/>
            <family val="2"/>
          </rPr>
          <t xml:space="preserve">
14/09/2020
6,500/-</t>
        </r>
      </text>
    </comment>
    <comment ref="P45" authorId="0">
      <text>
        <r>
          <rPr>
            <b/>
            <sz val="9"/>
            <color indexed="81"/>
            <rFont val="Tahoma"/>
            <family val="2"/>
          </rPr>
          <t>Windows User:</t>
        </r>
        <r>
          <rPr>
            <sz val="9"/>
            <color indexed="81"/>
            <rFont val="Tahoma"/>
            <family val="2"/>
          </rPr>
          <t xml:space="preserve">
14/09/2020
6,500/-</t>
        </r>
      </text>
    </comment>
    <comment ref="R45" authorId="0">
      <text>
        <r>
          <rPr>
            <b/>
            <sz val="9"/>
            <color indexed="81"/>
            <rFont val="Tahoma"/>
            <family val="2"/>
          </rPr>
          <t>Windows User:</t>
        </r>
        <r>
          <rPr>
            <sz val="9"/>
            <color indexed="81"/>
            <rFont val="Tahoma"/>
            <family val="2"/>
          </rPr>
          <t xml:space="preserve">
14/09/2020
6,500/-</t>
        </r>
      </text>
    </comment>
    <comment ref="N46" authorId="0">
      <text>
        <r>
          <rPr>
            <b/>
            <sz val="9"/>
            <color indexed="81"/>
            <rFont val="Tahoma"/>
            <family val="2"/>
          </rPr>
          <t>Windows User:</t>
        </r>
        <r>
          <rPr>
            <sz val="9"/>
            <color indexed="81"/>
            <rFont val="Tahoma"/>
            <family val="2"/>
          </rPr>
          <t xml:space="preserve">
15/09/2020
7,500/-</t>
        </r>
      </text>
    </comment>
    <comment ref="P46" authorId="0">
      <text>
        <r>
          <rPr>
            <b/>
            <sz val="9"/>
            <color indexed="81"/>
            <rFont val="Tahoma"/>
            <family val="2"/>
          </rPr>
          <t>Windows User:</t>
        </r>
        <r>
          <rPr>
            <sz val="9"/>
            <color indexed="81"/>
            <rFont val="Tahoma"/>
            <family val="2"/>
          </rPr>
          <t xml:space="preserve">
15/09/2020
7,500/-</t>
        </r>
      </text>
    </comment>
    <comment ref="R46" authorId="0">
      <text>
        <r>
          <rPr>
            <b/>
            <sz val="9"/>
            <color indexed="81"/>
            <rFont val="Tahoma"/>
            <family val="2"/>
          </rPr>
          <t>Windows User:</t>
        </r>
        <r>
          <rPr>
            <sz val="9"/>
            <color indexed="81"/>
            <rFont val="Tahoma"/>
            <family val="2"/>
          </rPr>
          <t xml:space="preserve">
15/09/2020
7,500/-</t>
        </r>
      </text>
    </comment>
    <comment ref="Z46" authorId="0">
      <text>
        <r>
          <rPr>
            <b/>
            <sz val="9"/>
            <color indexed="81"/>
            <rFont val="Tahoma"/>
            <family val="2"/>
          </rPr>
          <t>Windows User:</t>
        </r>
        <r>
          <rPr>
            <sz val="9"/>
            <color indexed="81"/>
            <rFont val="Tahoma"/>
            <family val="2"/>
          </rPr>
          <t xml:space="preserve">
09/11/2020
6670
Oct/2020
paid to Nov/2020</t>
        </r>
      </text>
    </comment>
    <comment ref="AB46" authorId="0">
      <text>
        <r>
          <rPr>
            <b/>
            <sz val="9"/>
            <color indexed="81"/>
            <rFont val="Tahoma"/>
            <family val="2"/>
          </rPr>
          <t>Windows User:</t>
        </r>
        <r>
          <rPr>
            <sz val="9"/>
            <color indexed="81"/>
            <rFont val="Tahoma"/>
            <family val="2"/>
          </rPr>
          <t xml:space="preserve">
09/11/2020
6670
Oct/2020
09/12/2020
6671
Nov/20
Paid in Dec/20</t>
        </r>
      </text>
    </comment>
    <comment ref="AD46" authorId="0">
      <text>
        <r>
          <rPr>
            <b/>
            <sz val="9"/>
            <color indexed="81"/>
            <rFont val="Tahoma"/>
            <family val="2"/>
          </rPr>
          <t>Windows User:</t>
        </r>
        <r>
          <rPr>
            <sz val="9"/>
            <color indexed="81"/>
            <rFont val="Tahoma"/>
            <family val="2"/>
          </rPr>
          <t xml:space="preserve">
09/12/2020
6671
Nov/20
Paid in Dec/20
13/01/2021
6672
Dec/20
O//fee Due=8000</t>
        </r>
      </text>
    </comment>
    <comment ref="AF46" authorId="0">
      <text>
        <r>
          <rPr>
            <b/>
            <sz val="9"/>
            <color indexed="81"/>
            <rFont val="Tahoma"/>
            <family val="2"/>
          </rPr>
          <t>Windows User:</t>
        </r>
        <r>
          <rPr>
            <sz val="9"/>
            <color indexed="81"/>
            <rFont val="Tahoma"/>
            <family val="2"/>
          </rPr>
          <t xml:space="preserve">
13/01/2021
6672
Dec/20
O//fee Due=8000
28/01/21
6673
Janu/21</t>
        </r>
      </text>
    </comment>
    <comment ref="AH46" authorId="0">
      <text>
        <r>
          <rPr>
            <b/>
            <sz val="9"/>
            <color indexed="81"/>
            <rFont val="Tahoma"/>
            <family val="2"/>
          </rPr>
          <t>Windows User:</t>
        </r>
        <r>
          <rPr>
            <sz val="9"/>
            <color indexed="81"/>
            <rFont val="Tahoma"/>
            <family val="2"/>
          </rPr>
          <t xml:space="preserve">
10/02/21
6674
O/fee due</t>
        </r>
      </text>
    </comment>
    <comment ref="AN46" authorId="0">
      <text>
        <r>
          <rPr>
            <b/>
            <sz val="9"/>
            <color indexed="81"/>
            <rFont val="Tahoma"/>
            <family val="2"/>
          </rPr>
          <t>Windows User:</t>
        </r>
        <r>
          <rPr>
            <sz val="9"/>
            <color indexed="81"/>
            <rFont val="Tahoma"/>
            <family val="2"/>
          </rPr>
          <t xml:space="preserve">
24/05/21
6675
March + April/21</t>
        </r>
      </text>
    </comment>
    <comment ref="AP46" authorId="0">
      <text>
        <r>
          <rPr>
            <b/>
            <sz val="9"/>
            <color indexed="81"/>
            <rFont val="Tahoma"/>
            <family val="2"/>
          </rPr>
          <t>Windows User:</t>
        </r>
        <r>
          <rPr>
            <sz val="9"/>
            <color indexed="81"/>
            <rFont val="Tahoma"/>
            <family val="2"/>
          </rPr>
          <t xml:space="preserve">
04/06/21
6676
zo/fee due</t>
        </r>
      </text>
    </comment>
    <comment ref="N47" authorId="0">
      <text>
        <r>
          <rPr>
            <b/>
            <sz val="9"/>
            <color indexed="81"/>
            <rFont val="Tahoma"/>
            <family val="2"/>
          </rPr>
          <t>Windows User:</t>
        </r>
        <r>
          <rPr>
            <sz val="9"/>
            <color indexed="81"/>
            <rFont val="Tahoma"/>
            <family val="2"/>
          </rPr>
          <t xml:space="preserve">
15/09/2020
7,500/-</t>
        </r>
      </text>
    </comment>
    <comment ref="P47" authorId="0">
      <text>
        <r>
          <rPr>
            <b/>
            <sz val="9"/>
            <color indexed="81"/>
            <rFont val="Tahoma"/>
            <family val="2"/>
          </rPr>
          <t>Windows User:</t>
        </r>
        <r>
          <rPr>
            <sz val="9"/>
            <color indexed="81"/>
            <rFont val="Tahoma"/>
            <family val="2"/>
          </rPr>
          <t xml:space="preserve">
15/09/2020
7,500/-</t>
        </r>
      </text>
    </comment>
    <comment ref="R47" authorId="0">
      <text>
        <r>
          <rPr>
            <b/>
            <sz val="9"/>
            <color indexed="81"/>
            <rFont val="Tahoma"/>
            <family val="2"/>
          </rPr>
          <t>Windows User:</t>
        </r>
        <r>
          <rPr>
            <sz val="9"/>
            <color indexed="81"/>
            <rFont val="Tahoma"/>
            <family val="2"/>
          </rPr>
          <t xml:space="preserve">
15/09/2020
7,500/-</t>
        </r>
      </text>
    </comment>
    <comment ref="T47" authorId="0">
      <text>
        <r>
          <rPr>
            <b/>
            <sz val="9"/>
            <color indexed="81"/>
            <rFont val="Tahoma"/>
            <family val="2"/>
          </rPr>
          <t>Windows User:</t>
        </r>
        <r>
          <rPr>
            <sz val="9"/>
            <color indexed="81"/>
            <rFont val="Tahoma"/>
            <family val="2"/>
          </rPr>
          <t xml:space="preserve">
25/01/21
56647
Oct/20
O/fee=2740 Due=5260
Paid in janu/21</t>
        </r>
      </text>
    </comment>
    <comment ref="W47" authorId="0">
      <text>
        <r>
          <rPr>
            <b/>
            <sz val="9"/>
            <color indexed="81"/>
            <rFont val="Tahoma"/>
            <family val="2"/>
          </rPr>
          <t>Windows User:</t>
        </r>
        <r>
          <rPr>
            <sz val="9"/>
            <color indexed="81"/>
            <rFont val="Tahoma"/>
            <family val="2"/>
          </rPr>
          <t xml:space="preserve">
Less 30% in Tuition fee for Oct/20.</t>
        </r>
      </text>
    </comment>
    <comment ref="X47" authorId="0">
      <text>
        <r>
          <rPr>
            <b/>
            <sz val="9"/>
            <color indexed="81"/>
            <rFont val="Tahoma"/>
            <family val="2"/>
          </rPr>
          <t>Windows User:</t>
        </r>
        <r>
          <rPr>
            <sz val="9"/>
            <color indexed="81"/>
            <rFont val="Tahoma"/>
            <family val="2"/>
          </rPr>
          <t xml:space="preserve">
25/01/21
56647
Oct/20
O/fee=2740 Due=5260
Paid in janu/21</t>
        </r>
      </text>
    </comment>
    <comment ref="Y47" authorId="0">
      <text>
        <r>
          <rPr>
            <b/>
            <sz val="9"/>
            <color indexed="81"/>
            <rFont val="Tahoma"/>
            <family val="2"/>
          </rPr>
          <t>Windows User:</t>
        </r>
        <r>
          <rPr>
            <sz val="9"/>
            <color indexed="81"/>
            <rFont val="Tahoma"/>
            <family val="2"/>
          </rPr>
          <t xml:space="preserve">
Less 30% in Tuition fee for Oct/20.</t>
        </r>
      </text>
    </comment>
    <comment ref="AA47" authorId="0">
      <text>
        <r>
          <rPr>
            <b/>
            <sz val="9"/>
            <color indexed="81"/>
            <rFont val="Tahoma"/>
            <family val="2"/>
          </rPr>
          <t>Windows User:</t>
        </r>
        <r>
          <rPr>
            <sz val="9"/>
            <color indexed="81"/>
            <rFont val="Tahoma"/>
            <family val="2"/>
          </rPr>
          <t xml:space="preserve">
Less 30% in Tuition fee for Oct/20.</t>
        </r>
      </text>
    </comment>
    <comment ref="AC47" authorId="0">
      <text>
        <r>
          <rPr>
            <b/>
            <sz val="9"/>
            <color indexed="81"/>
            <rFont val="Tahoma"/>
            <family val="2"/>
          </rPr>
          <t>Windows User:</t>
        </r>
        <r>
          <rPr>
            <sz val="9"/>
            <color indexed="81"/>
            <rFont val="Tahoma"/>
            <family val="2"/>
          </rPr>
          <t xml:space="preserve">
Less 30% in Tuition fee for Oct/20.</t>
        </r>
      </text>
    </comment>
    <comment ref="AD47" authorId="0">
      <text>
        <r>
          <rPr>
            <b/>
            <sz val="9"/>
            <color indexed="81"/>
            <rFont val="Tahoma"/>
            <family val="2"/>
          </rPr>
          <t>Windows User:</t>
        </r>
        <r>
          <rPr>
            <sz val="9"/>
            <color indexed="81"/>
            <rFont val="Tahoma"/>
            <family val="2"/>
          </rPr>
          <t xml:space="preserve">
25/01/21
56647
Oct/20
O/fee=2740 Due=5260
Paid in janu/21</t>
        </r>
      </text>
    </comment>
    <comment ref="AE47" authorId="0">
      <text>
        <r>
          <rPr>
            <b/>
            <sz val="9"/>
            <color indexed="81"/>
            <rFont val="Tahoma"/>
            <family val="2"/>
          </rPr>
          <t>Windows User:</t>
        </r>
        <r>
          <rPr>
            <sz val="9"/>
            <color indexed="81"/>
            <rFont val="Tahoma"/>
            <family val="2"/>
          </rPr>
          <t xml:space="preserve">
Less 30% in Tuition fee for Oct/20.</t>
        </r>
      </text>
    </comment>
    <comment ref="AF47" authorId="0">
      <text>
        <r>
          <rPr>
            <b/>
            <sz val="9"/>
            <color indexed="81"/>
            <rFont val="Tahoma"/>
            <family val="2"/>
          </rPr>
          <t>Windows User:</t>
        </r>
        <r>
          <rPr>
            <sz val="9"/>
            <color indexed="81"/>
            <rFont val="Tahoma"/>
            <family val="2"/>
          </rPr>
          <t xml:space="preserve">
16/02/21
6695
</t>
        </r>
      </text>
    </comment>
    <comment ref="AG47" authorId="0">
      <text>
        <r>
          <rPr>
            <b/>
            <sz val="9"/>
            <color indexed="81"/>
            <rFont val="Tahoma"/>
            <family val="2"/>
          </rPr>
          <t>Windows User:</t>
        </r>
        <r>
          <rPr>
            <sz val="9"/>
            <color indexed="81"/>
            <rFont val="Tahoma"/>
            <family val="2"/>
          </rPr>
          <t xml:space="preserve">
Less 30% in Tuition fee for Oct/20.</t>
        </r>
      </text>
    </comment>
    <comment ref="AI47" authorId="0">
      <text>
        <r>
          <rPr>
            <b/>
            <sz val="9"/>
            <color indexed="81"/>
            <rFont val="Tahoma"/>
            <family val="2"/>
          </rPr>
          <t>Windows User:</t>
        </r>
        <r>
          <rPr>
            <sz val="9"/>
            <color indexed="81"/>
            <rFont val="Tahoma"/>
            <family val="2"/>
          </rPr>
          <t xml:space="preserve">
Less 30% in Tuition fee for Oct/20.</t>
        </r>
      </text>
    </comment>
    <comment ref="AK47" authorId="0">
      <text>
        <r>
          <rPr>
            <b/>
            <sz val="9"/>
            <color indexed="81"/>
            <rFont val="Tahoma"/>
            <family val="2"/>
          </rPr>
          <t>Windows User:</t>
        </r>
        <r>
          <rPr>
            <sz val="9"/>
            <color indexed="81"/>
            <rFont val="Tahoma"/>
            <family val="2"/>
          </rPr>
          <t xml:space="preserve">
Less 30% in Tuition fee for Oct/20.</t>
        </r>
      </text>
    </comment>
    <comment ref="AM47" authorId="0">
      <text>
        <r>
          <rPr>
            <b/>
            <sz val="9"/>
            <color indexed="81"/>
            <rFont val="Tahoma"/>
            <family val="2"/>
          </rPr>
          <t>Windows User:</t>
        </r>
        <r>
          <rPr>
            <sz val="9"/>
            <color indexed="81"/>
            <rFont val="Tahoma"/>
            <family val="2"/>
          </rPr>
          <t xml:space="preserve">
Less 30% in Tuition fee for Oct/20.</t>
        </r>
      </text>
    </comment>
    <comment ref="AN47" authorId="0">
      <text>
        <r>
          <rPr>
            <b/>
            <sz val="9"/>
            <color indexed="81"/>
            <rFont val="Tahoma"/>
            <family val="2"/>
          </rPr>
          <t>Windows User:</t>
        </r>
        <r>
          <rPr>
            <sz val="9"/>
            <color indexed="81"/>
            <rFont val="Tahoma"/>
            <family val="2"/>
          </rPr>
          <t xml:space="preserve">
01/06/21
6696</t>
        </r>
      </text>
    </comment>
    <comment ref="N48" authorId="0">
      <text>
        <r>
          <rPr>
            <b/>
            <sz val="9"/>
            <color indexed="81"/>
            <rFont val="Tahoma"/>
            <family val="2"/>
          </rPr>
          <t>Windows User:</t>
        </r>
        <r>
          <rPr>
            <sz val="9"/>
            <color indexed="81"/>
            <rFont val="Tahoma"/>
            <family val="2"/>
          </rPr>
          <t xml:space="preserve">
16/05/2020
4,000/-</t>
        </r>
      </text>
    </comment>
    <comment ref="P48" authorId="0">
      <text>
        <r>
          <rPr>
            <b/>
            <sz val="9"/>
            <color indexed="81"/>
            <rFont val="Tahoma"/>
            <family val="2"/>
          </rPr>
          <t>Windows User:</t>
        </r>
        <r>
          <rPr>
            <sz val="9"/>
            <color indexed="81"/>
            <rFont val="Tahoma"/>
            <family val="2"/>
          </rPr>
          <t xml:space="preserve">
16/05/2020
4,000/-</t>
        </r>
      </text>
    </comment>
    <comment ref="R48" authorId="0">
      <text>
        <r>
          <rPr>
            <b/>
            <sz val="9"/>
            <color indexed="81"/>
            <rFont val="Tahoma"/>
            <family val="2"/>
          </rPr>
          <t>Windows User:</t>
        </r>
        <r>
          <rPr>
            <sz val="9"/>
            <color indexed="81"/>
            <rFont val="Tahoma"/>
            <family val="2"/>
          </rPr>
          <t xml:space="preserve">
16/05/2020
4,000/-</t>
        </r>
      </text>
    </comment>
    <comment ref="T48" authorId="0">
      <text>
        <r>
          <rPr>
            <b/>
            <sz val="9"/>
            <color indexed="81"/>
            <rFont val="Tahoma"/>
            <family val="2"/>
          </rPr>
          <t>Windows User:</t>
        </r>
        <r>
          <rPr>
            <sz val="9"/>
            <color indexed="81"/>
            <rFont val="Tahoma"/>
            <family val="2"/>
          </rPr>
          <t xml:space="preserve">
26/01/21
56553
O/fee=1000 Due=7000
Paid in Janu/21</t>
        </r>
      </text>
    </comment>
    <comment ref="W48" authorId="0">
      <text>
        <r>
          <rPr>
            <b/>
            <sz val="9"/>
            <color indexed="81"/>
            <rFont val="Tahoma"/>
            <family val="2"/>
          </rPr>
          <t>Windows User:</t>
        </r>
        <r>
          <rPr>
            <sz val="9"/>
            <color indexed="81"/>
            <rFont val="Tahoma"/>
            <family val="2"/>
          </rPr>
          <t xml:space="preserve">
Less 30% in Tuition fee for Oct/20.</t>
        </r>
      </text>
    </comment>
    <comment ref="Y48" authorId="0">
      <text>
        <r>
          <rPr>
            <b/>
            <sz val="9"/>
            <color indexed="81"/>
            <rFont val="Tahoma"/>
            <family val="2"/>
          </rPr>
          <t>Windows User:</t>
        </r>
        <r>
          <rPr>
            <sz val="9"/>
            <color indexed="81"/>
            <rFont val="Tahoma"/>
            <family val="2"/>
          </rPr>
          <t xml:space="preserve">
Less 30% in Tuition fee for Oct/20.</t>
        </r>
      </text>
    </comment>
    <comment ref="AA48" authorId="0">
      <text>
        <r>
          <rPr>
            <b/>
            <sz val="9"/>
            <color indexed="81"/>
            <rFont val="Tahoma"/>
            <family val="2"/>
          </rPr>
          <t>Windows User:</t>
        </r>
        <r>
          <rPr>
            <sz val="9"/>
            <color indexed="81"/>
            <rFont val="Tahoma"/>
            <family val="2"/>
          </rPr>
          <t xml:space="preserve">
Less 30% in Tuition fee for Oct/20.</t>
        </r>
      </text>
    </comment>
    <comment ref="AC48" authorId="0">
      <text>
        <r>
          <rPr>
            <b/>
            <sz val="9"/>
            <color indexed="81"/>
            <rFont val="Tahoma"/>
            <family val="2"/>
          </rPr>
          <t>Windows User:</t>
        </r>
        <r>
          <rPr>
            <sz val="9"/>
            <color indexed="81"/>
            <rFont val="Tahoma"/>
            <family val="2"/>
          </rPr>
          <t xml:space="preserve">
Less 30% in Tuition fee for Oct/20.</t>
        </r>
      </text>
    </comment>
    <comment ref="AD48" authorId="0">
      <text>
        <r>
          <rPr>
            <b/>
            <sz val="9"/>
            <color indexed="81"/>
            <rFont val="Tahoma"/>
            <family val="2"/>
          </rPr>
          <t>Windows User:</t>
        </r>
        <r>
          <rPr>
            <sz val="9"/>
            <color indexed="81"/>
            <rFont val="Tahoma"/>
            <family val="2"/>
          </rPr>
          <t xml:space="preserve">
26/01/21
56553
O/fee=1000 Due=7000
Paid in Janu/21</t>
        </r>
      </text>
    </comment>
    <comment ref="AE48" authorId="0">
      <text>
        <r>
          <rPr>
            <b/>
            <sz val="9"/>
            <color indexed="81"/>
            <rFont val="Tahoma"/>
            <family val="2"/>
          </rPr>
          <t>Windows User:</t>
        </r>
        <r>
          <rPr>
            <sz val="9"/>
            <color indexed="81"/>
            <rFont val="Tahoma"/>
            <family val="2"/>
          </rPr>
          <t xml:space="preserve">
Less 30% in Tuition fee for Oct/20.</t>
        </r>
      </text>
    </comment>
    <comment ref="AF48" authorId="0">
      <text>
        <r>
          <rPr>
            <b/>
            <sz val="9"/>
            <color indexed="81"/>
            <rFont val="Tahoma"/>
            <family val="2"/>
          </rPr>
          <t>Windows User:</t>
        </r>
        <r>
          <rPr>
            <sz val="9"/>
            <color indexed="81"/>
            <rFont val="Tahoma"/>
            <family val="2"/>
          </rPr>
          <t xml:space="preserve">
10/02/21
5450
S/c=3500
O/fee=500</t>
        </r>
      </text>
    </comment>
    <comment ref="AG48" authorId="0">
      <text>
        <r>
          <rPr>
            <b/>
            <sz val="9"/>
            <color indexed="81"/>
            <rFont val="Tahoma"/>
            <family val="2"/>
          </rPr>
          <t>Windows User:</t>
        </r>
        <r>
          <rPr>
            <sz val="9"/>
            <color indexed="81"/>
            <rFont val="Tahoma"/>
            <family val="2"/>
          </rPr>
          <t xml:space="preserve">
Less 30% in Tuition fee for Oct/20.</t>
        </r>
      </text>
    </comment>
    <comment ref="AI48" authorId="0">
      <text>
        <r>
          <rPr>
            <b/>
            <sz val="9"/>
            <color indexed="81"/>
            <rFont val="Tahoma"/>
            <family val="2"/>
          </rPr>
          <t>Windows User:</t>
        </r>
        <r>
          <rPr>
            <sz val="9"/>
            <color indexed="81"/>
            <rFont val="Tahoma"/>
            <family val="2"/>
          </rPr>
          <t xml:space="preserve">
Less 30% in Tuition fee for Oct/20.</t>
        </r>
      </text>
    </comment>
    <comment ref="AK48" authorId="0">
      <text>
        <r>
          <rPr>
            <b/>
            <sz val="9"/>
            <color indexed="81"/>
            <rFont val="Tahoma"/>
            <family val="2"/>
          </rPr>
          <t>Windows User:</t>
        </r>
        <r>
          <rPr>
            <sz val="9"/>
            <color indexed="81"/>
            <rFont val="Tahoma"/>
            <family val="2"/>
          </rPr>
          <t xml:space="preserve">
Less 30% in Tuition fee for Oct/20.</t>
        </r>
      </text>
    </comment>
    <comment ref="AM48" authorId="0">
      <text>
        <r>
          <rPr>
            <b/>
            <sz val="9"/>
            <color indexed="81"/>
            <rFont val="Tahoma"/>
            <family val="2"/>
          </rPr>
          <t>Windows User:</t>
        </r>
        <r>
          <rPr>
            <sz val="9"/>
            <color indexed="81"/>
            <rFont val="Tahoma"/>
            <family val="2"/>
          </rPr>
          <t xml:space="preserve">
Less 30% in Tuition fee for Oct/20.</t>
        </r>
      </text>
    </comment>
    <comment ref="AN48" authorId="0">
      <text>
        <r>
          <rPr>
            <b/>
            <sz val="9"/>
            <color indexed="81"/>
            <rFont val="Tahoma"/>
            <family val="2"/>
          </rPr>
          <t>Windows User:</t>
        </r>
        <r>
          <rPr>
            <sz val="9"/>
            <color indexed="81"/>
            <rFont val="Tahoma"/>
            <family val="2"/>
          </rPr>
          <t xml:space="preserve">
05/06/21
5451
</t>
        </r>
      </text>
    </comment>
    <comment ref="H49"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t>
        </r>
      </text>
    </comment>
    <comment ref="J49"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t>
        </r>
      </text>
    </comment>
    <comment ref="N49" authorId="0">
      <text>
        <r>
          <rPr>
            <b/>
            <sz val="9"/>
            <color indexed="81"/>
            <rFont val="Tahoma"/>
            <family val="2"/>
          </rPr>
          <t>Windows User:</t>
        </r>
        <r>
          <rPr>
            <sz val="9"/>
            <color indexed="81"/>
            <rFont val="Tahoma"/>
            <family val="2"/>
          </rPr>
          <t xml:space="preserve">
17/09/2020
7,500/-</t>
        </r>
      </text>
    </comment>
    <comment ref="P49" authorId="0">
      <text>
        <r>
          <rPr>
            <b/>
            <sz val="9"/>
            <color indexed="81"/>
            <rFont val="Tahoma"/>
            <family val="2"/>
          </rPr>
          <t>Windows User:</t>
        </r>
        <r>
          <rPr>
            <sz val="9"/>
            <color indexed="81"/>
            <rFont val="Tahoma"/>
            <family val="2"/>
          </rPr>
          <t xml:space="preserve">
17/09/2020
7,500/-</t>
        </r>
      </text>
    </comment>
    <comment ref="R49" authorId="0">
      <text>
        <r>
          <rPr>
            <b/>
            <sz val="9"/>
            <color indexed="81"/>
            <rFont val="Tahoma"/>
            <family val="2"/>
          </rPr>
          <t>Windows User:</t>
        </r>
        <r>
          <rPr>
            <sz val="9"/>
            <color indexed="81"/>
            <rFont val="Tahoma"/>
            <family val="2"/>
          </rPr>
          <t xml:space="preserve">
17/09/2020
7,500/-</t>
        </r>
      </text>
    </comment>
    <comment ref="W49" authorId="0">
      <text>
        <r>
          <rPr>
            <b/>
            <sz val="9"/>
            <color indexed="81"/>
            <rFont val="Tahoma"/>
            <family val="2"/>
          </rPr>
          <t>Windows User:</t>
        </r>
        <r>
          <rPr>
            <sz val="9"/>
            <color indexed="81"/>
            <rFont val="Tahoma"/>
            <family val="2"/>
          </rPr>
          <t xml:space="preserve">
Less 30% in Tuition fee for Oct/20.</t>
        </r>
      </text>
    </comment>
    <comment ref="Y49" authorId="0">
      <text>
        <r>
          <rPr>
            <b/>
            <sz val="9"/>
            <color indexed="81"/>
            <rFont val="Tahoma"/>
            <family val="2"/>
          </rPr>
          <t>Windows User:</t>
        </r>
        <r>
          <rPr>
            <sz val="9"/>
            <color indexed="81"/>
            <rFont val="Tahoma"/>
            <family val="2"/>
          </rPr>
          <t xml:space="preserve">
Less 30% in Tuition fee for Oct/20.</t>
        </r>
      </text>
    </comment>
    <comment ref="AA49" authorId="0">
      <text>
        <r>
          <rPr>
            <b/>
            <sz val="9"/>
            <color indexed="81"/>
            <rFont val="Tahoma"/>
            <family val="2"/>
          </rPr>
          <t>Windows User:</t>
        </r>
        <r>
          <rPr>
            <sz val="9"/>
            <color indexed="81"/>
            <rFont val="Tahoma"/>
            <family val="2"/>
          </rPr>
          <t xml:space="preserve">
Less 30% in Tuition fee for Oct/20.</t>
        </r>
      </text>
    </comment>
    <comment ref="AC49" authorId="0">
      <text>
        <r>
          <rPr>
            <b/>
            <sz val="9"/>
            <color indexed="81"/>
            <rFont val="Tahoma"/>
            <family val="2"/>
          </rPr>
          <t>Windows User:</t>
        </r>
        <r>
          <rPr>
            <sz val="9"/>
            <color indexed="81"/>
            <rFont val="Tahoma"/>
            <family val="2"/>
          </rPr>
          <t xml:space="preserve">
Less 30% in Tuition fee for Oct/20.</t>
        </r>
      </text>
    </comment>
    <comment ref="AD49" authorId="0">
      <text>
        <r>
          <rPr>
            <b/>
            <sz val="9"/>
            <color indexed="81"/>
            <rFont val="Tahoma"/>
            <family val="2"/>
          </rPr>
          <t>Windows User:</t>
        </r>
        <r>
          <rPr>
            <sz val="9"/>
            <color indexed="81"/>
            <rFont val="Tahoma"/>
            <family val="2"/>
          </rPr>
          <t xml:space="preserve">
30/01/21
5474</t>
        </r>
      </text>
    </comment>
    <comment ref="AE49" authorId="0">
      <text>
        <r>
          <rPr>
            <b/>
            <sz val="9"/>
            <color indexed="81"/>
            <rFont val="Tahoma"/>
            <family val="2"/>
          </rPr>
          <t>Windows User:</t>
        </r>
        <r>
          <rPr>
            <sz val="9"/>
            <color indexed="81"/>
            <rFont val="Tahoma"/>
            <family val="2"/>
          </rPr>
          <t xml:space="preserve">
Less 30% in Tuition fee for Oct/20.</t>
        </r>
      </text>
    </comment>
    <comment ref="AG49" authorId="0">
      <text>
        <r>
          <rPr>
            <b/>
            <sz val="9"/>
            <color indexed="81"/>
            <rFont val="Tahoma"/>
            <family val="2"/>
          </rPr>
          <t>Windows User:</t>
        </r>
        <r>
          <rPr>
            <sz val="9"/>
            <color indexed="81"/>
            <rFont val="Tahoma"/>
            <family val="2"/>
          </rPr>
          <t xml:space="preserve">
Less 30% in Tuition fee for Oct/20.</t>
        </r>
      </text>
    </comment>
    <comment ref="AI49" authorId="0">
      <text>
        <r>
          <rPr>
            <b/>
            <sz val="9"/>
            <color indexed="81"/>
            <rFont val="Tahoma"/>
            <family val="2"/>
          </rPr>
          <t>Windows User:</t>
        </r>
        <r>
          <rPr>
            <sz val="9"/>
            <color indexed="81"/>
            <rFont val="Tahoma"/>
            <family val="2"/>
          </rPr>
          <t xml:space="preserve">
Less 30% in Tuition fee for Oct/20.</t>
        </r>
      </text>
    </comment>
    <comment ref="AK49" authorId="0">
      <text>
        <r>
          <rPr>
            <b/>
            <sz val="9"/>
            <color indexed="81"/>
            <rFont val="Tahoma"/>
            <family val="2"/>
          </rPr>
          <t>Windows User:</t>
        </r>
        <r>
          <rPr>
            <sz val="9"/>
            <color indexed="81"/>
            <rFont val="Tahoma"/>
            <family val="2"/>
          </rPr>
          <t xml:space="preserve">
Less 30% in Tuition fee for Oct/20.</t>
        </r>
      </text>
    </comment>
    <comment ref="AM49" authorId="0">
      <text>
        <r>
          <rPr>
            <b/>
            <sz val="9"/>
            <color indexed="81"/>
            <rFont val="Tahoma"/>
            <family val="2"/>
          </rPr>
          <t>Windows User:</t>
        </r>
        <r>
          <rPr>
            <sz val="9"/>
            <color indexed="81"/>
            <rFont val="Tahoma"/>
            <family val="2"/>
          </rPr>
          <t xml:space="preserve">
Less 30% in Tuition fee for Oct/20.</t>
        </r>
      </text>
    </comment>
    <comment ref="N50" authorId="0">
      <text>
        <r>
          <rPr>
            <b/>
            <sz val="9"/>
            <color indexed="81"/>
            <rFont val="Tahoma"/>
            <family val="2"/>
          </rPr>
          <t>Windows User:</t>
        </r>
        <r>
          <rPr>
            <sz val="9"/>
            <color indexed="81"/>
            <rFont val="Tahoma"/>
            <family val="2"/>
          </rPr>
          <t xml:space="preserve">
10/10/2020
5209
7,200/-</t>
        </r>
      </text>
    </comment>
    <comment ref="P50" authorId="0">
      <text>
        <r>
          <rPr>
            <b/>
            <sz val="9"/>
            <color indexed="81"/>
            <rFont val="Tahoma"/>
            <family val="2"/>
          </rPr>
          <t>Windows User:</t>
        </r>
        <r>
          <rPr>
            <sz val="9"/>
            <color indexed="81"/>
            <rFont val="Tahoma"/>
            <family val="2"/>
          </rPr>
          <t xml:space="preserve">
10/10/2020
5209
7,200/-</t>
        </r>
      </text>
    </comment>
    <comment ref="R50" authorId="0">
      <text>
        <r>
          <rPr>
            <b/>
            <sz val="9"/>
            <color indexed="81"/>
            <rFont val="Tahoma"/>
            <family val="2"/>
          </rPr>
          <t>Windows User:</t>
        </r>
        <r>
          <rPr>
            <sz val="9"/>
            <color indexed="81"/>
            <rFont val="Tahoma"/>
            <family val="2"/>
          </rPr>
          <t xml:space="preserve">
10/10/2020
5209
7,200/-</t>
        </r>
      </text>
    </comment>
    <comment ref="T50" authorId="0">
      <text>
        <r>
          <rPr>
            <b/>
            <sz val="9"/>
            <color indexed="81"/>
            <rFont val="Tahoma"/>
            <family val="2"/>
          </rPr>
          <t>Windows User:</t>
        </r>
        <r>
          <rPr>
            <sz val="9"/>
            <color indexed="81"/>
            <rFont val="Tahoma"/>
            <family val="2"/>
          </rPr>
          <t xml:space="preserve">
13/12/2020
5211
O/fee=8,000/-
Paid in Dec/20</t>
        </r>
      </text>
    </comment>
    <comment ref="Z50" authorId="0">
      <text>
        <r>
          <rPr>
            <b/>
            <sz val="9"/>
            <color indexed="81"/>
            <rFont val="Tahoma"/>
            <family val="2"/>
          </rPr>
          <t>Windows User:</t>
        </r>
        <r>
          <rPr>
            <sz val="9"/>
            <color indexed="81"/>
            <rFont val="Tahoma"/>
            <family val="2"/>
          </rPr>
          <t xml:space="preserve">
05/11/2020
5210
Oct + Nov/2020
Paid to Nov/2020</t>
        </r>
      </text>
    </comment>
    <comment ref="AB50" authorId="0">
      <text>
        <r>
          <rPr>
            <b/>
            <sz val="9"/>
            <color indexed="81"/>
            <rFont val="Tahoma"/>
            <family val="2"/>
          </rPr>
          <t>Windows User:</t>
        </r>
        <r>
          <rPr>
            <sz val="9"/>
            <color indexed="81"/>
            <rFont val="Tahoma"/>
            <family val="2"/>
          </rPr>
          <t xml:space="preserve">
05/11/2020
5210
Oct + Nov/2020</t>
        </r>
      </text>
    </comment>
    <comment ref="AD50" authorId="0">
      <text>
        <r>
          <rPr>
            <b/>
            <sz val="9"/>
            <color indexed="81"/>
            <rFont val="Tahoma"/>
            <family val="2"/>
          </rPr>
          <t>Windows User:</t>
        </r>
        <r>
          <rPr>
            <sz val="9"/>
            <color indexed="81"/>
            <rFont val="Tahoma"/>
            <family val="2"/>
          </rPr>
          <t xml:space="preserve">
13/12/2020
5211
O/fee=8,000/-
Paid in Dec/20
07/01/2021
5212
Dec + Janu/1
Paid in Janu/21</t>
        </r>
      </text>
    </comment>
    <comment ref="AF50" authorId="0">
      <text>
        <r>
          <rPr>
            <b/>
            <sz val="9"/>
            <color indexed="81"/>
            <rFont val="Tahoma"/>
            <family val="2"/>
          </rPr>
          <t>Windows User:</t>
        </r>
        <r>
          <rPr>
            <sz val="9"/>
            <color indexed="81"/>
            <rFont val="Tahoma"/>
            <family val="2"/>
          </rPr>
          <t xml:space="preserve">
07/01/2021
5212
Dec + Janu/1
Paid in Janu/21</t>
        </r>
      </text>
    </comment>
    <comment ref="AH50" authorId="0">
      <text>
        <r>
          <rPr>
            <b/>
            <sz val="9"/>
            <color indexed="81"/>
            <rFont val="Tahoma"/>
            <family val="2"/>
          </rPr>
          <t>Windows User:</t>
        </r>
        <r>
          <rPr>
            <sz val="9"/>
            <color indexed="81"/>
            <rFont val="Tahoma"/>
            <family val="2"/>
          </rPr>
          <t xml:space="preserve">
10/02/21
5213</t>
        </r>
      </text>
    </comment>
    <comment ref="AL50" authorId="0">
      <text>
        <r>
          <rPr>
            <b/>
            <sz val="9"/>
            <color indexed="81"/>
            <rFont val="Tahoma"/>
            <family val="2"/>
          </rPr>
          <t>Windows User:</t>
        </r>
        <r>
          <rPr>
            <sz val="9"/>
            <color indexed="81"/>
            <rFont val="Tahoma"/>
            <family val="2"/>
          </rPr>
          <t xml:space="preserve">
12/04/21
5214
March + April/21</t>
        </r>
      </text>
    </comment>
    <comment ref="AP50" authorId="0">
      <text>
        <r>
          <rPr>
            <b/>
            <sz val="9"/>
            <color indexed="81"/>
            <rFont val="Tahoma"/>
            <family val="2"/>
          </rPr>
          <t>Windows User:</t>
        </r>
        <r>
          <rPr>
            <sz val="9"/>
            <color indexed="81"/>
            <rFont val="Tahoma"/>
            <family val="2"/>
          </rPr>
          <t xml:space="preserve">
04/06/21
5212
Up to June/21</t>
        </r>
      </text>
    </comment>
    <comment ref="N51" authorId="0">
      <text>
        <r>
          <rPr>
            <b/>
            <sz val="9"/>
            <color indexed="81"/>
            <rFont val="Tahoma"/>
            <family val="2"/>
          </rPr>
          <t>Windows User:</t>
        </r>
        <r>
          <rPr>
            <sz val="9"/>
            <color indexed="81"/>
            <rFont val="Tahoma"/>
            <family val="2"/>
          </rPr>
          <t xml:space="preserve">
16/08/2020
9,000/-</t>
        </r>
      </text>
    </comment>
    <comment ref="P51" authorId="0">
      <text>
        <r>
          <rPr>
            <b/>
            <sz val="9"/>
            <color indexed="81"/>
            <rFont val="Tahoma"/>
            <family val="2"/>
          </rPr>
          <t>Windows User:</t>
        </r>
        <r>
          <rPr>
            <sz val="9"/>
            <color indexed="81"/>
            <rFont val="Tahoma"/>
            <family val="2"/>
          </rPr>
          <t xml:space="preserve">
16/08/2020
9,000/-</t>
        </r>
      </text>
    </comment>
    <comment ref="R51" authorId="0">
      <text>
        <r>
          <rPr>
            <b/>
            <sz val="9"/>
            <color indexed="81"/>
            <rFont val="Tahoma"/>
            <family val="2"/>
          </rPr>
          <t>Windows User:</t>
        </r>
        <r>
          <rPr>
            <sz val="9"/>
            <color indexed="81"/>
            <rFont val="Tahoma"/>
            <family val="2"/>
          </rPr>
          <t xml:space="preserve">
16/08/2020
9,000/-</t>
        </r>
      </text>
    </comment>
    <comment ref="T51" authorId="0">
      <text>
        <r>
          <rPr>
            <b/>
            <sz val="9"/>
            <color indexed="81"/>
            <rFont val="Tahoma"/>
            <family val="2"/>
          </rPr>
          <t>Windows User:</t>
        </r>
        <r>
          <rPr>
            <sz val="9"/>
            <color indexed="81"/>
            <rFont val="Tahoma"/>
            <family val="2"/>
          </rPr>
          <t xml:space="preserve">
16/08/2020
9,000/-
07/10/20
8950
O/fee=6500
Paid to Oct/20</t>
        </r>
      </text>
    </comment>
    <comment ref="Z51" authorId="0">
      <text>
        <r>
          <rPr>
            <b/>
            <sz val="9"/>
            <color indexed="81"/>
            <rFont val="Tahoma"/>
            <family val="2"/>
          </rPr>
          <t>Windows User:</t>
        </r>
        <r>
          <rPr>
            <sz val="9"/>
            <color indexed="81"/>
            <rFont val="Tahoma"/>
            <family val="2"/>
          </rPr>
          <t xml:space="preserve">
07/10/20
8950
11,120/-
O/fee=6,500
Oct=4,620/-</t>
        </r>
      </text>
    </comment>
    <comment ref="AB51" authorId="0">
      <text>
        <r>
          <rPr>
            <b/>
            <sz val="9"/>
            <color indexed="81"/>
            <rFont val="Tahoma"/>
            <family val="2"/>
          </rPr>
          <t>Windows User:</t>
        </r>
        <r>
          <rPr>
            <sz val="9"/>
            <color indexed="81"/>
            <rFont val="Tahoma"/>
            <family val="2"/>
          </rPr>
          <t xml:space="preserve">
09/11/2020
by bkash
C=4620
H=2130
T=6750</t>
        </r>
      </text>
    </comment>
    <comment ref="AD51" authorId="0">
      <text>
        <r>
          <rPr>
            <b/>
            <sz val="9"/>
            <color indexed="81"/>
            <rFont val="Tahoma"/>
            <family val="2"/>
          </rPr>
          <t>Windows User:</t>
        </r>
        <r>
          <rPr>
            <sz val="9"/>
            <color indexed="81"/>
            <rFont val="Tahoma"/>
            <family val="2"/>
          </rPr>
          <t xml:space="preserve">
25/01/21
8951
Dec + Janu/21
Paid in Janu/21</t>
        </r>
      </text>
    </comment>
    <comment ref="AF51" authorId="0">
      <text>
        <r>
          <rPr>
            <b/>
            <sz val="9"/>
            <color indexed="81"/>
            <rFont val="Tahoma"/>
            <family val="2"/>
          </rPr>
          <t>Windows User:</t>
        </r>
        <r>
          <rPr>
            <sz val="9"/>
            <color indexed="81"/>
            <rFont val="Tahoma"/>
            <family val="2"/>
          </rPr>
          <t xml:space="preserve">
25/01/21
8951
Dec + Janu/21
Paid in Janu/21</t>
        </r>
      </text>
    </comment>
    <comment ref="H52" authorId="0">
      <text>
        <r>
          <rPr>
            <b/>
            <sz val="9"/>
            <color indexed="81"/>
            <rFont val="Tahoma"/>
            <family val="2"/>
          </rPr>
          <t>Windows User:</t>
        </r>
        <r>
          <rPr>
            <sz val="9"/>
            <color indexed="81"/>
            <rFont val="Tahoma"/>
            <family val="2"/>
          </rPr>
          <t xml:space="preserve">
Less-1,000/-</t>
        </r>
      </text>
    </comment>
    <comment ref="J52" authorId="0">
      <text>
        <r>
          <rPr>
            <b/>
            <sz val="9"/>
            <color indexed="81"/>
            <rFont val="Tahoma"/>
            <family val="2"/>
          </rPr>
          <t>Windows User:</t>
        </r>
        <r>
          <rPr>
            <sz val="9"/>
            <color indexed="81"/>
            <rFont val="Tahoma"/>
            <family val="2"/>
          </rPr>
          <t xml:space="preserve">
Less-1,000/-</t>
        </r>
      </text>
    </comment>
    <comment ref="N52" authorId="0">
      <text>
        <r>
          <rPr>
            <b/>
            <sz val="9"/>
            <color indexed="81"/>
            <rFont val="Tahoma"/>
            <family val="2"/>
          </rPr>
          <t>Windows User:</t>
        </r>
        <r>
          <rPr>
            <sz val="9"/>
            <color indexed="81"/>
            <rFont val="Tahoma"/>
            <family val="2"/>
          </rPr>
          <t xml:space="preserve">
16/08/2020
9,000/-</t>
        </r>
      </text>
    </comment>
    <comment ref="P52" authorId="0">
      <text>
        <r>
          <rPr>
            <b/>
            <sz val="9"/>
            <color indexed="81"/>
            <rFont val="Tahoma"/>
            <family val="2"/>
          </rPr>
          <t>Windows User:</t>
        </r>
        <r>
          <rPr>
            <sz val="9"/>
            <color indexed="81"/>
            <rFont val="Tahoma"/>
            <family val="2"/>
          </rPr>
          <t xml:space="preserve">
16/08/2020
9,000/-</t>
        </r>
      </text>
    </comment>
    <comment ref="R52" authorId="0">
      <text>
        <r>
          <rPr>
            <b/>
            <sz val="9"/>
            <color indexed="81"/>
            <rFont val="Tahoma"/>
            <family val="2"/>
          </rPr>
          <t>Windows User:</t>
        </r>
        <r>
          <rPr>
            <sz val="9"/>
            <color indexed="81"/>
            <rFont val="Tahoma"/>
            <family val="2"/>
          </rPr>
          <t xml:space="preserve">
16/08/2020
9,000/-</t>
        </r>
      </text>
    </comment>
    <comment ref="T52" authorId="0">
      <text>
        <r>
          <rPr>
            <b/>
            <sz val="9"/>
            <color indexed="81"/>
            <rFont val="Tahoma"/>
            <family val="2"/>
          </rPr>
          <t>Windows User:</t>
        </r>
        <r>
          <rPr>
            <sz val="9"/>
            <color indexed="81"/>
            <rFont val="Tahoma"/>
            <family val="2"/>
          </rPr>
          <t xml:space="preserve">
16/08/2020
9,000/-
07/10/20
8902
6,500/-
Paid to Oct/20</t>
        </r>
      </text>
    </comment>
    <comment ref="Z52" authorId="0">
      <text>
        <r>
          <rPr>
            <b/>
            <sz val="9"/>
            <color indexed="81"/>
            <rFont val="Tahoma"/>
            <family val="2"/>
          </rPr>
          <t>Windows User:</t>
        </r>
        <r>
          <rPr>
            <sz val="9"/>
            <color indexed="81"/>
            <rFont val="Tahoma"/>
            <family val="2"/>
          </rPr>
          <t xml:space="preserve">
07/10/20
8902
O/fee-6500
Oct=3420
Nov=700</t>
        </r>
      </text>
    </comment>
    <comment ref="AB52" authorId="0">
      <text>
        <r>
          <rPr>
            <b/>
            <sz val="9"/>
            <color indexed="81"/>
            <rFont val="Tahoma"/>
            <family val="2"/>
          </rPr>
          <t>Windows User:</t>
        </r>
        <r>
          <rPr>
            <sz val="9"/>
            <color indexed="81"/>
            <rFont val="Tahoma"/>
            <family val="2"/>
          </rPr>
          <t xml:space="preserve">
07/11/2020
8903
</t>
        </r>
      </text>
    </comment>
    <comment ref="AD52" authorId="0">
      <text>
        <r>
          <rPr>
            <b/>
            <sz val="9"/>
            <color indexed="81"/>
            <rFont val="Tahoma"/>
            <family val="2"/>
          </rPr>
          <t>Windows User:</t>
        </r>
        <r>
          <rPr>
            <sz val="9"/>
            <color indexed="81"/>
            <rFont val="Tahoma"/>
            <family val="2"/>
          </rPr>
          <t xml:space="preserve">
05/12/2020
8904
24/12/2020
8905
January/20
Paid in Dec/20</t>
        </r>
      </text>
    </comment>
    <comment ref="AF52" authorId="0">
      <text>
        <r>
          <rPr>
            <b/>
            <sz val="9"/>
            <color indexed="81"/>
            <rFont val="Tahoma"/>
            <family val="2"/>
          </rPr>
          <t>Windows User:</t>
        </r>
        <r>
          <rPr>
            <sz val="9"/>
            <color indexed="81"/>
            <rFont val="Tahoma"/>
            <family val="2"/>
          </rPr>
          <t xml:space="preserve">
24/12/2020
8905
January/20
Paid in Dec/20
25/01/21
8906
Feb/21
Paid in Janu/21</t>
        </r>
      </text>
    </comment>
    <comment ref="AH52" authorId="0">
      <text>
        <r>
          <rPr>
            <b/>
            <sz val="9"/>
            <color indexed="81"/>
            <rFont val="Tahoma"/>
            <family val="2"/>
          </rPr>
          <t>Windows User:</t>
        </r>
        <r>
          <rPr>
            <sz val="9"/>
            <color indexed="81"/>
            <rFont val="Tahoma"/>
            <family val="2"/>
          </rPr>
          <t xml:space="preserve">
24/12/2020
8905
January/20
Paid in Dec/20
25/01/21
8906
Feb/21
Paid in Janu/21</t>
        </r>
      </text>
    </comment>
    <comment ref="AJ52" authorId="0">
      <text>
        <r>
          <rPr>
            <b/>
            <sz val="9"/>
            <color indexed="81"/>
            <rFont val="Tahoma"/>
            <family val="2"/>
          </rPr>
          <t>Windows User:</t>
        </r>
        <r>
          <rPr>
            <sz val="9"/>
            <color indexed="81"/>
            <rFont val="Tahoma"/>
            <family val="2"/>
          </rPr>
          <t xml:space="preserve">
09/03/21
8907</t>
        </r>
      </text>
    </comment>
    <comment ref="AL52" authorId="0">
      <text>
        <r>
          <rPr>
            <b/>
            <sz val="9"/>
            <color indexed="81"/>
            <rFont val="Tahoma"/>
            <family val="2"/>
          </rPr>
          <t>Windows User:</t>
        </r>
        <r>
          <rPr>
            <sz val="9"/>
            <color indexed="81"/>
            <rFont val="Tahoma"/>
            <family val="2"/>
          </rPr>
          <t xml:space="preserve">
04/04/2021
8908
April/21</t>
        </r>
      </text>
    </comment>
    <comment ref="AN52" authorId="0">
      <text>
        <r>
          <rPr>
            <b/>
            <sz val="9"/>
            <color indexed="81"/>
            <rFont val="Tahoma"/>
            <family val="2"/>
          </rPr>
          <t>Windows User:</t>
        </r>
        <r>
          <rPr>
            <sz val="9"/>
            <color indexed="81"/>
            <rFont val="Tahoma"/>
            <family val="2"/>
          </rPr>
          <t xml:space="preserve">
06/05/21
8909</t>
        </r>
      </text>
    </comment>
    <comment ref="AP52" authorId="0">
      <text>
        <r>
          <rPr>
            <b/>
            <sz val="9"/>
            <color indexed="81"/>
            <rFont val="Tahoma"/>
            <family val="2"/>
          </rPr>
          <t>Windows User:</t>
        </r>
        <r>
          <rPr>
            <sz val="9"/>
            <color indexed="81"/>
            <rFont val="Tahoma"/>
            <family val="2"/>
          </rPr>
          <t xml:space="preserve">
05/06/21
8910</t>
        </r>
      </text>
    </comment>
    <comment ref="N53" authorId="0">
      <text>
        <r>
          <rPr>
            <b/>
            <sz val="9"/>
            <color indexed="81"/>
            <rFont val="Tahoma"/>
            <family val="2"/>
          </rPr>
          <t>Windows User:</t>
        </r>
        <r>
          <rPr>
            <sz val="9"/>
            <color indexed="81"/>
            <rFont val="Tahoma"/>
            <family val="2"/>
          </rPr>
          <t xml:space="preserve">
16/08/2020
9,000/-</t>
        </r>
      </text>
    </comment>
    <comment ref="P53" authorId="0">
      <text>
        <r>
          <rPr>
            <b/>
            <sz val="9"/>
            <color indexed="81"/>
            <rFont val="Tahoma"/>
            <family val="2"/>
          </rPr>
          <t>Windows User:</t>
        </r>
        <r>
          <rPr>
            <sz val="9"/>
            <color indexed="81"/>
            <rFont val="Tahoma"/>
            <family val="2"/>
          </rPr>
          <t xml:space="preserve">
16/08/2020
9,000/-</t>
        </r>
      </text>
    </comment>
    <comment ref="R53" authorId="0">
      <text>
        <r>
          <rPr>
            <b/>
            <sz val="9"/>
            <color indexed="81"/>
            <rFont val="Tahoma"/>
            <family val="2"/>
          </rPr>
          <t>Windows User:</t>
        </r>
        <r>
          <rPr>
            <sz val="9"/>
            <color indexed="81"/>
            <rFont val="Tahoma"/>
            <family val="2"/>
          </rPr>
          <t xml:space="preserve">
16/08/2020
9,000/-</t>
        </r>
      </text>
    </comment>
    <comment ref="T53" authorId="0">
      <text>
        <r>
          <rPr>
            <b/>
            <sz val="9"/>
            <color indexed="81"/>
            <rFont val="Tahoma"/>
            <family val="2"/>
          </rPr>
          <t>Windows User:</t>
        </r>
        <r>
          <rPr>
            <sz val="9"/>
            <color indexed="81"/>
            <rFont val="Tahoma"/>
            <family val="2"/>
          </rPr>
          <t xml:space="preserve">
16/08/2020
9,000/-
08/10/20
8878
O/fee6500
paid to  Oct/20</t>
        </r>
      </text>
    </comment>
    <comment ref="Z53" authorId="0">
      <text>
        <r>
          <rPr>
            <b/>
            <sz val="9"/>
            <color indexed="81"/>
            <rFont val="Tahoma"/>
            <family val="2"/>
          </rPr>
          <t>Windows User:</t>
        </r>
        <r>
          <rPr>
            <sz val="9"/>
            <color indexed="81"/>
            <rFont val="Tahoma"/>
            <family val="2"/>
          </rPr>
          <t xml:space="preserve">
08/10/20
8878
O/fee=6500
Oct=4620</t>
        </r>
      </text>
    </comment>
    <comment ref="AB53" authorId="0">
      <text>
        <r>
          <rPr>
            <b/>
            <sz val="9"/>
            <color indexed="81"/>
            <rFont val="Tahoma"/>
            <family val="2"/>
          </rPr>
          <t>Windows User:</t>
        </r>
        <r>
          <rPr>
            <sz val="9"/>
            <color indexed="81"/>
            <rFont val="Tahoma"/>
            <family val="2"/>
          </rPr>
          <t xml:space="preserve">
04/11/2020
8879
</t>
        </r>
      </text>
    </comment>
    <comment ref="AD53" authorId="0">
      <text>
        <r>
          <rPr>
            <b/>
            <sz val="9"/>
            <color indexed="81"/>
            <rFont val="Tahoma"/>
            <family val="2"/>
          </rPr>
          <t>Windows User:</t>
        </r>
        <r>
          <rPr>
            <sz val="9"/>
            <color indexed="81"/>
            <rFont val="Tahoma"/>
            <family val="2"/>
          </rPr>
          <t xml:space="preserve">
05/12/2020
8880
</t>
        </r>
      </text>
    </comment>
    <comment ref="AF53" authorId="0">
      <text>
        <r>
          <rPr>
            <b/>
            <sz val="9"/>
            <color indexed="81"/>
            <rFont val="Tahoma"/>
            <family val="2"/>
          </rPr>
          <t>Windows User:</t>
        </r>
        <r>
          <rPr>
            <sz val="9"/>
            <color indexed="81"/>
            <rFont val="Tahoma"/>
            <family val="2"/>
          </rPr>
          <t xml:space="preserve">
02/01/2021
8881
</t>
        </r>
      </text>
    </comment>
    <comment ref="AH53" authorId="0">
      <text>
        <r>
          <rPr>
            <b/>
            <sz val="9"/>
            <color indexed="81"/>
            <rFont val="Tahoma"/>
            <family val="2"/>
          </rPr>
          <t>Windows User:</t>
        </r>
        <r>
          <rPr>
            <sz val="9"/>
            <color indexed="81"/>
            <rFont val="Tahoma"/>
            <family val="2"/>
          </rPr>
          <t xml:space="preserve">
06/02/21
8882
</t>
        </r>
      </text>
    </comment>
    <comment ref="AJ53" authorId="0">
      <text>
        <r>
          <rPr>
            <b/>
            <sz val="9"/>
            <color indexed="81"/>
            <rFont val="Tahoma"/>
            <family val="2"/>
          </rPr>
          <t>Windows User:</t>
        </r>
        <r>
          <rPr>
            <sz val="9"/>
            <color indexed="81"/>
            <rFont val="Tahoma"/>
            <family val="2"/>
          </rPr>
          <t xml:space="preserve">
06/03/21
8883</t>
        </r>
      </text>
    </comment>
    <comment ref="AL53" authorId="0">
      <text>
        <r>
          <rPr>
            <b/>
            <sz val="9"/>
            <color indexed="81"/>
            <rFont val="Tahoma"/>
            <family val="2"/>
          </rPr>
          <t>Windows User:</t>
        </r>
        <r>
          <rPr>
            <sz val="9"/>
            <color indexed="81"/>
            <rFont val="Tahoma"/>
            <family val="2"/>
          </rPr>
          <t xml:space="preserve">
03/04/2021
8884
</t>
        </r>
      </text>
    </comment>
    <comment ref="AN53" authorId="0">
      <text>
        <r>
          <rPr>
            <b/>
            <sz val="9"/>
            <color indexed="81"/>
            <rFont val="Tahoma"/>
            <family val="2"/>
          </rPr>
          <t>Windows User:</t>
        </r>
        <r>
          <rPr>
            <sz val="9"/>
            <color indexed="81"/>
            <rFont val="Tahoma"/>
            <family val="2"/>
          </rPr>
          <t xml:space="preserve">
04/05/21
8885
</t>
        </r>
      </text>
    </comment>
    <comment ref="H54" authorId="0">
      <text>
        <r>
          <rPr>
            <b/>
            <sz val="9"/>
            <color indexed="81"/>
            <rFont val="Tahoma"/>
            <family val="2"/>
          </rPr>
          <t>Windows User:</t>
        </r>
        <r>
          <rPr>
            <sz val="9"/>
            <color indexed="81"/>
            <rFont val="Tahoma"/>
            <family val="2"/>
          </rPr>
          <t xml:space="preserve">
Less-6,600/-</t>
        </r>
      </text>
    </comment>
    <comment ref="J54" authorId="0">
      <text>
        <r>
          <rPr>
            <b/>
            <sz val="9"/>
            <color indexed="81"/>
            <rFont val="Tahoma"/>
            <family val="2"/>
          </rPr>
          <t>Windows User:</t>
        </r>
        <r>
          <rPr>
            <sz val="9"/>
            <color indexed="81"/>
            <rFont val="Tahoma"/>
            <family val="2"/>
          </rPr>
          <t xml:space="preserve">
Less-6,600/-</t>
        </r>
      </text>
    </comment>
    <comment ref="N54" authorId="0">
      <text>
        <r>
          <rPr>
            <b/>
            <sz val="9"/>
            <color indexed="81"/>
            <rFont val="Tahoma"/>
            <family val="2"/>
          </rPr>
          <t>Windows User:</t>
        </r>
        <r>
          <rPr>
            <sz val="9"/>
            <color indexed="81"/>
            <rFont val="Tahoma"/>
            <family val="2"/>
          </rPr>
          <t xml:space="preserve">
16/08/2020
9,000/-</t>
        </r>
      </text>
    </comment>
    <comment ref="P54" authorId="0">
      <text>
        <r>
          <rPr>
            <b/>
            <sz val="9"/>
            <color indexed="81"/>
            <rFont val="Tahoma"/>
            <family val="2"/>
          </rPr>
          <t>Windows User:</t>
        </r>
        <r>
          <rPr>
            <sz val="9"/>
            <color indexed="81"/>
            <rFont val="Tahoma"/>
            <family val="2"/>
          </rPr>
          <t xml:space="preserve">
16/08/2020
9,000/-</t>
        </r>
      </text>
    </comment>
    <comment ref="R54" authorId="0">
      <text>
        <r>
          <rPr>
            <b/>
            <sz val="9"/>
            <color indexed="81"/>
            <rFont val="Tahoma"/>
            <family val="2"/>
          </rPr>
          <t>Windows User:</t>
        </r>
        <r>
          <rPr>
            <sz val="9"/>
            <color indexed="81"/>
            <rFont val="Tahoma"/>
            <family val="2"/>
          </rPr>
          <t xml:space="preserve">
16/08/2020
9,000/-</t>
        </r>
      </text>
    </comment>
    <comment ref="T54" authorId="0">
      <text>
        <r>
          <rPr>
            <b/>
            <sz val="9"/>
            <color indexed="81"/>
            <rFont val="Tahoma"/>
            <family val="2"/>
          </rPr>
          <t>Windows User:</t>
        </r>
        <r>
          <rPr>
            <sz val="9"/>
            <color indexed="81"/>
            <rFont val="Tahoma"/>
            <family val="2"/>
          </rPr>
          <t xml:space="preserve">
16/08/2020
9,000/-
26/01/2021
6334
O/fee=6500
paid in Janh/21</t>
        </r>
      </text>
    </comment>
    <comment ref="AD54" authorId="0">
      <text>
        <r>
          <rPr>
            <b/>
            <sz val="9"/>
            <color indexed="81"/>
            <rFont val="Tahoma"/>
            <family val="2"/>
          </rPr>
          <t>Windows User:</t>
        </r>
        <r>
          <rPr>
            <sz val="9"/>
            <color indexed="81"/>
            <rFont val="Tahoma"/>
            <family val="2"/>
          </rPr>
          <t xml:space="preserve">
26/01/2021
6334
O/fee=6500
paid in Janh/21</t>
        </r>
      </text>
    </comment>
    <comment ref="H55" authorId="0">
      <text>
        <r>
          <rPr>
            <b/>
            <sz val="9"/>
            <color indexed="81"/>
            <rFont val="Tahoma"/>
            <family val="2"/>
          </rPr>
          <t>Windows User:</t>
        </r>
        <r>
          <rPr>
            <sz val="9"/>
            <color indexed="81"/>
            <rFont val="Tahoma"/>
            <family val="2"/>
          </rPr>
          <t xml:space="preserve">
Less-2,000/-</t>
        </r>
      </text>
    </comment>
    <comment ref="J55" authorId="0">
      <text>
        <r>
          <rPr>
            <b/>
            <sz val="9"/>
            <color indexed="81"/>
            <rFont val="Tahoma"/>
            <family val="2"/>
          </rPr>
          <t>Windows User:</t>
        </r>
        <r>
          <rPr>
            <sz val="9"/>
            <color indexed="81"/>
            <rFont val="Tahoma"/>
            <family val="2"/>
          </rPr>
          <t xml:space="preserve">
Less-2,000/-</t>
        </r>
      </text>
    </comment>
    <comment ref="N55" authorId="0">
      <text>
        <r>
          <rPr>
            <b/>
            <sz val="9"/>
            <color indexed="81"/>
            <rFont val="Tahoma"/>
            <family val="2"/>
          </rPr>
          <t>Windows User:</t>
        </r>
        <r>
          <rPr>
            <sz val="9"/>
            <color indexed="81"/>
            <rFont val="Tahoma"/>
            <family val="2"/>
          </rPr>
          <t xml:space="preserve">
16/08/2020
9,000/-</t>
        </r>
      </text>
    </comment>
    <comment ref="P55" authorId="0">
      <text>
        <r>
          <rPr>
            <b/>
            <sz val="9"/>
            <color indexed="81"/>
            <rFont val="Tahoma"/>
            <family val="2"/>
          </rPr>
          <t>Windows User:</t>
        </r>
        <r>
          <rPr>
            <sz val="9"/>
            <color indexed="81"/>
            <rFont val="Tahoma"/>
            <family val="2"/>
          </rPr>
          <t xml:space="preserve">
16/08/2020
9,000/-</t>
        </r>
      </text>
    </comment>
    <comment ref="R55" authorId="0">
      <text>
        <r>
          <rPr>
            <b/>
            <sz val="9"/>
            <color indexed="81"/>
            <rFont val="Tahoma"/>
            <family val="2"/>
          </rPr>
          <t>Windows User:</t>
        </r>
        <r>
          <rPr>
            <sz val="9"/>
            <color indexed="81"/>
            <rFont val="Tahoma"/>
            <family val="2"/>
          </rPr>
          <t xml:space="preserve">
16/08/2020
9,000/-</t>
        </r>
      </text>
    </comment>
    <comment ref="T55" authorId="0">
      <text>
        <r>
          <rPr>
            <b/>
            <sz val="9"/>
            <color indexed="81"/>
            <rFont val="Tahoma"/>
            <family val="2"/>
          </rPr>
          <t>Windows User:</t>
        </r>
        <r>
          <rPr>
            <sz val="9"/>
            <color indexed="81"/>
            <rFont val="Tahoma"/>
            <family val="2"/>
          </rPr>
          <t xml:space="preserve">
16/08/2020
9,000/-</t>
        </r>
      </text>
    </comment>
    <comment ref="Z55" authorId="0">
      <text>
        <r>
          <rPr>
            <b/>
            <sz val="9"/>
            <color indexed="81"/>
            <rFont val="Tahoma"/>
            <family val="2"/>
          </rPr>
          <t>Windows User:</t>
        </r>
        <r>
          <rPr>
            <sz val="9"/>
            <color indexed="81"/>
            <rFont val="Tahoma"/>
            <family val="2"/>
          </rPr>
          <t xml:space="preserve">
10/10/20
6210 
Oct/20</t>
        </r>
      </text>
    </comment>
    <comment ref="AB55" authorId="0">
      <text>
        <r>
          <rPr>
            <b/>
            <sz val="9"/>
            <color indexed="81"/>
            <rFont val="Tahoma"/>
            <family val="2"/>
          </rPr>
          <t>Windows User:</t>
        </r>
        <r>
          <rPr>
            <sz val="9"/>
            <color indexed="81"/>
            <rFont val="Tahoma"/>
            <family val="2"/>
          </rPr>
          <t xml:space="preserve">
26/01/21
Nov/20
Paid in Dec/21</t>
        </r>
      </text>
    </comment>
    <comment ref="AF55" authorId="0">
      <text>
        <r>
          <rPr>
            <b/>
            <sz val="9"/>
            <color indexed="81"/>
            <rFont val="Tahoma"/>
            <family val="2"/>
          </rPr>
          <t>Windows User:</t>
        </r>
        <r>
          <rPr>
            <sz val="9"/>
            <color indexed="81"/>
            <rFont val="Tahoma"/>
            <family val="2"/>
          </rPr>
          <t xml:space="preserve">
26/01/21
Nov/20
Paid in Dec/21</t>
        </r>
      </text>
    </comment>
    <comment ref="AP55" authorId="0">
      <text>
        <r>
          <rPr>
            <b/>
            <sz val="9"/>
            <color indexed="81"/>
            <rFont val="Tahoma"/>
            <family val="2"/>
          </rPr>
          <t>Windows User:</t>
        </r>
        <r>
          <rPr>
            <sz val="9"/>
            <color indexed="81"/>
            <rFont val="Tahoma"/>
            <family val="2"/>
          </rPr>
          <t xml:space="preserve">
05/06/21
6312
O/fee=6500</t>
        </r>
      </text>
    </comment>
    <comment ref="H56" authorId="0">
      <text>
        <r>
          <rPr>
            <b/>
            <sz val="9"/>
            <color indexed="81"/>
            <rFont val="Tahoma"/>
            <family val="2"/>
          </rPr>
          <t>Windows User:</t>
        </r>
        <r>
          <rPr>
            <sz val="9"/>
            <color indexed="81"/>
            <rFont val="Tahoma"/>
            <family val="2"/>
          </rPr>
          <t xml:space="preserve">
Less-6,600/-</t>
        </r>
      </text>
    </comment>
    <comment ref="J56" authorId="0">
      <text>
        <r>
          <rPr>
            <b/>
            <sz val="9"/>
            <color indexed="81"/>
            <rFont val="Tahoma"/>
            <family val="2"/>
          </rPr>
          <t>Windows User:</t>
        </r>
        <r>
          <rPr>
            <sz val="9"/>
            <color indexed="81"/>
            <rFont val="Tahoma"/>
            <family val="2"/>
          </rPr>
          <t xml:space="preserve">
Less-6,600/-</t>
        </r>
      </text>
    </comment>
    <comment ref="M56" authorId="0">
      <text>
        <r>
          <rPr>
            <b/>
            <sz val="9"/>
            <color indexed="81"/>
            <rFont val="Tahoma"/>
            <family val="2"/>
          </rPr>
          <t>Windows User:</t>
        </r>
        <r>
          <rPr>
            <sz val="9"/>
            <color indexed="81"/>
            <rFont val="Tahoma"/>
            <family val="2"/>
          </rPr>
          <t xml:space="preserve">
Only for pay=2,000/-
</t>
        </r>
      </text>
    </comment>
    <comment ref="N56" authorId="0">
      <text>
        <r>
          <rPr>
            <b/>
            <sz val="9"/>
            <color indexed="81"/>
            <rFont val="Tahoma"/>
            <family val="2"/>
          </rPr>
          <t>Windows User:</t>
        </r>
        <r>
          <rPr>
            <sz val="9"/>
            <color indexed="81"/>
            <rFont val="Tahoma"/>
            <family val="2"/>
          </rPr>
          <t xml:space="preserve">
16/08/2020
2.000/-</t>
        </r>
      </text>
    </comment>
    <comment ref="P56" authorId="0">
      <text>
        <r>
          <rPr>
            <b/>
            <sz val="9"/>
            <color indexed="81"/>
            <rFont val="Tahoma"/>
            <family val="2"/>
          </rPr>
          <t>Windows User:</t>
        </r>
        <r>
          <rPr>
            <sz val="9"/>
            <color indexed="81"/>
            <rFont val="Tahoma"/>
            <family val="2"/>
          </rPr>
          <t xml:space="preserve">
16/08/2020
2.000/-</t>
        </r>
      </text>
    </comment>
    <comment ref="Q56" authorId="0">
      <text>
        <r>
          <rPr>
            <b/>
            <sz val="9"/>
            <color indexed="81"/>
            <rFont val="Tahoma"/>
            <family val="2"/>
          </rPr>
          <t>Windows User:</t>
        </r>
        <r>
          <rPr>
            <sz val="9"/>
            <color indexed="81"/>
            <rFont val="Tahoma"/>
            <family val="2"/>
          </rPr>
          <t xml:space="preserve">
Less-S/c</t>
        </r>
      </text>
    </comment>
    <comment ref="S56" authorId="0">
      <text>
        <r>
          <rPr>
            <b/>
            <sz val="9"/>
            <color indexed="81"/>
            <rFont val="Tahoma"/>
            <family val="2"/>
          </rPr>
          <t>Windows User:</t>
        </r>
        <r>
          <rPr>
            <sz val="9"/>
            <color indexed="81"/>
            <rFont val="Tahoma"/>
            <family val="2"/>
          </rPr>
          <t xml:space="preserve">
Less-O/Fee</t>
        </r>
      </text>
    </comment>
    <comment ref="N57" authorId="0">
      <text>
        <r>
          <rPr>
            <b/>
            <sz val="9"/>
            <color indexed="81"/>
            <rFont val="Tahoma"/>
            <family val="2"/>
          </rPr>
          <t>Windows User:</t>
        </r>
        <r>
          <rPr>
            <sz val="9"/>
            <color indexed="81"/>
            <rFont val="Tahoma"/>
            <family val="2"/>
          </rPr>
          <t xml:space="preserve">
16/08/2020
9,000/-</t>
        </r>
      </text>
    </comment>
    <comment ref="P57" authorId="0">
      <text>
        <r>
          <rPr>
            <b/>
            <sz val="9"/>
            <color indexed="81"/>
            <rFont val="Tahoma"/>
            <family val="2"/>
          </rPr>
          <t>Windows User:</t>
        </r>
        <r>
          <rPr>
            <sz val="9"/>
            <color indexed="81"/>
            <rFont val="Tahoma"/>
            <family val="2"/>
          </rPr>
          <t xml:space="preserve">
16/08/2020
9,000/-</t>
        </r>
      </text>
    </comment>
    <comment ref="R57" authorId="0">
      <text>
        <r>
          <rPr>
            <b/>
            <sz val="9"/>
            <color indexed="81"/>
            <rFont val="Tahoma"/>
            <family val="2"/>
          </rPr>
          <t>Windows User:</t>
        </r>
        <r>
          <rPr>
            <sz val="9"/>
            <color indexed="81"/>
            <rFont val="Tahoma"/>
            <family val="2"/>
          </rPr>
          <t xml:space="preserve">
16/08/2020
9,000/-</t>
        </r>
      </text>
    </comment>
    <comment ref="T57" authorId="0">
      <text>
        <r>
          <rPr>
            <b/>
            <sz val="9"/>
            <color indexed="81"/>
            <rFont val="Tahoma"/>
            <family val="2"/>
          </rPr>
          <t>Windows User:</t>
        </r>
        <r>
          <rPr>
            <sz val="9"/>
            <color indexed="81"/>
            <rFont val="Tahoma"/>
            <family val="2"/>
          </rPr>
          <t xml:space="preserve">
16/08/2020
9,000/-
23/01/2021
6262
Oct + Nov/20
O/fee=6500
Paid in Janu/21</t>
        </r>
      </text>
    </comment>
    <comment ref="W57" authorId="0">
      <text>
        <r>
          <rPr>
            <b/>
            <sz val="9"/>
            <color indexed="81"/>
            <rFont val="Tahoma"/>
            <family val="2"/>
          </rPr>
          <t>Windows User:</t>
        </r>
        <r>
          <rPr>
            <sz val="9"/>
            <color indexed="81"/>
            <rFont val="Tahoma"/>
            <family val="2"/>
          </rPr>
          <t xml:space="preserve">
Less 30% in Tuition fee for Oct/20.</t>
        </r>
      </text>
    </comment>
    <comment ref="X57" authorId="0">
      <text>
        <r>
          <rPr>
            <b/>
            <sz val="9"/>
            <color indexed="81"/>
            <rFont val="Tahoma"/>
            <family val="2"/>
          </rPr>
          <t>Windows User:</t>
        </r>
        <r>
          <rPr>
            <sz val="9"/>
            <color indexed="81"/>
            <rFont val="Tahoma"/>
            <family val="2"/>
          </rPr>
          <t xml:space="preserve">
23/01/2021
6262
Oct + Nov/20
O/fee=6500
Paid in Janu/21</t>
        </r>
      </text>
    </comment>
    <comment ref="Y57" authorId="0">
      <text>
        <r>
          <rPr>
            <b/>
            <sz val="9"/>
            <color indexed="81"/>
            <rFont val="Tahoma"/>
            <family val="2"/>
          </rPr>
          <t>Windows User:</t>
        </r>
        <r>
          <rPr>
            <sz val="9"/>
            <color indexed="81"/>
            <rFont val="Tahoma"/>
            <family val="2"/>
          </rPr>
          <t xml:space="preserve">
Less 30% in Tuition fee for Oct/20.</t>
        </r>
      </text>
    </comment>
    <comment ref="Z57" authorId="0">
      <text>
        <r>
          <rPr>
            <b/>
            <sz val="9"/>
            <color indexed="81"/>
            <rFont val="Tahoma"/>
            <family val="2"/>
          </rPr>
          <t>Windows User:</t>
        </r>
        <r>
          <rPr>
            <sz val="9"/>
            <color indexed="81"/>
            <rFont val="Tahoma"/>
            <family val="2"/>
          </rPr>
          <t xml:space="preserve">
23/01/2021
6262
Oct + Nov/20
O/fee=6500
Paid in Janu/21</t>
        </r>
      </text>
    </comment>
    <comment ref="AD57" authorId="0">
      <text>
        <r>
          <rPr>
            <b/>
            <sz val="9"/>
            <color indexed="81"/>
            <rFont val="Tahoma"/>
            <family val="2"/>
          </rPr>
          <t>Windows User:</t>
        </r>
        <r>
          <rPr>
            <sz val="9"/>
            <color indexed="81"/>
            <rFont val="Tahoma"/>
            <family val="2"/>
          </rPr>
          <t xml:space="preserve">
23/01/2021
6262
Oct + Nov/20
O/fee=6500
Paid in Janu/21</t>
        </r>
      </text>
    </comment>
    <comment ref="AN57" authorId="0">
      <text>
        <r>
          <rPr>
            <b/>
            <sz val="9"/>
            <color indexed="81"/>
            <rFont val="Tahoma"/>
            <family val="2"/>
          </rPr>
          <t>Windows User:</t>
        </r>
        <r>
          <rPr>
            <sz val="9"/>
            <color indexed="81"/>
            <rFont val="Tahoma"/>
            <family val="2"/>
          </rPr>
          <t xml:space="preserve">
06/06/21
6263 
Dec/21</t>
        </r>
      </text>
    </comment>
    <comment ref="N58" authorId="0">
      <text>
        <r>
          <rPr>
            <b/>
            <sz val="9"/>
            <color indexed="81"/>
            <rFont val="Tahoma"/>
            <family val="2"/>
          </rPr>
          <t>Windows User:</t>
        </r>
        <r>
          <rPr>
            <sz val="9"/>
            <color indexed="81"/>
            <rFont val="Tahoma"/>
            <family val="2"/>
          </rPr>
          <t xml:space="preserve">
16/08/2020
9,000/-</t>
        </r>
      </text>
    </comment>
    <comment ref="P58" authorId="0">
      <text>
        <r>
          <rPr>
            <b/>
            <sz val="9"/>
            <color indexed="81"/>
            <rFont val="Tahoma"/>
            <family val="2"/>
          </rPr>
          <t>Windows User:</t>
        </r>
        <r>
          <rPr>
            <sz val="9"/>
            <color indexed="81"/>
            <rFont val="Tahoma"/>
            <family val="2"/>
          </rPr>
          <t xml:space="preserve">
16/08/2020
9,000/-</t>
        </r>
      </text>
    </comment>
    <comment ref="R58" authorId="0">
      <text>
        <r>
          <rPr>
            <b/>
            <sz val="9"/>
            <color indexed="81"/>
            <rFont val="Tahoma"/>
            <family val="2"/>
          </rPr>
          <t>Windows User:</t>
        </r>
        <r>
          <rPr>
            <sz val="9"/>
            <color indexed="81"/>
            <rFont val="Tahoma"/>
            <family val="2"/>
          </rPr>
          <t xml:space="preserve">
16/08/2020
9,000/-</t>
        </r>
      </text>
    </comment>
    <comment ref="T58" authorId="0">
      <text>
        <r>
          <rPr>
            <b/>
            <sz val="9"/>
            <color indexed="81"/>
            <rFont val="Tahoma"/>
            <family val="2"/>
          </rPr>
          <t>Windows User:</t>
        </r>
        <r>
          <rPr>
            <sz val="9"/>
            <color indexed="81"/>
            <rFont val="Tahoma"/>
            <family val="2"/>
          </rPr>
          <t xml:space="preserve">
16/08/2020
9,000/-
26/01/2021
6238
O/fee=6500
Oct to Janu/21
Paid in Janu/21</t>
        </r>
      </text>
    </comment>
    <comment ref="W58" authorId="0">
      <text>
        <r>
          <rPr>
            <b/>
            <sz val="9"/>
            <color indexed="81"/>
            <rFont val="Tahoma"/>
            <family val="2"/>
          </rPr>
          <t>Windows User:</t>
        </r>
        <r>
          <rPr>
            <sz val="9"/>
            <color indexed="81"/>
            <rFont val="Tahoma"/>
            <family val="2"/>
          </rPr>
          <t xml:space="preserve">
Less 30% in Tuition fee for Oct/20.</t>
        </r>
      </text>
    </comment>
    <comment ref="X58" authorId="0">
      <text>
        <r>
          <rPr>
            <b/>
            <sz val="9"/>
            <color indexed="81"/>
            <rFont val="Tahoma"/>
            <family val="2"/>
          </rPr>
          <t>Windows User:</t>
        </r>
        <r>
          <rPr>
            <sz val="9"/>
            <color indexed="81"/>
            <rFont val="Tahoma"/>
            <family val="2"/>
          </rPr>
          <t xml:space="preserve">
26/01/2021
6238
O/fee=6500
Oct to Janu/21
Paid in Janu/21</t>
        </r>
      </text>
    </comment>
    <comment ref="Y58" authorId="0">
      <text>
        <r>
          <rPr>
            <b/>
            <sz val="9"/>
            <color indexed="81"/>
            <rFont val="Tahoma"/>
            <family val="2"/>
          </rPr>
          <t>Windows User:</t>
        </r>
        <r>
          <rPr>
            <sz val="9"/>
            <color indexed="81"/>
            <rFont val="Tahoma"/>
            <family val="2"/>
          </rPr>
          <t xml:space="preserve">
Less 30% in Tuition fee for Oct/20.</t>
        </r>
      </text>
    </comment>
    <comment ref="Z58" authorId="0">
      <text>
        <r>
          <rPr>
            <b/>
            <sz val="9"/>
            <color indexed="81"/>
            <rFont val="Tahoma"/>
            <family val="2"/>
          </rPr>
          <t>Windows User:</t>
        </r>
        <r>
          <rPr>
            <sz val="9"/>
            <color indexed="81"/>
            <rFont val="Tahoma"/>
            <family val="2"/>
          </rPr>
          <t xml:space="preserve">
26/01/2021
6238
O/fee=6500
Oct to Janu/21
Paid in Janu/21</t>
        </r>
      </text>
    </comment>
    <comment ref="AB58" authorId="0">
      <text>
        <r>
          <rPr>
            <b/>
            <sz val="9"/>
            <color indexed="81"/>
            <rFont val="Tahoma"/>
            <family val="2"/>
          </rPr>
          <t>Windows User:</t>
        </r>
        <r>
          <rPr>
            <sz val="9"/>
            <color indexed="81"/>
            <rFont val="Tahoma"/>
            <family val="2"/>
          </rPr>
          <t xml:space="preserve">
26/01/2021
6238
O/fee=6500
Oct to Janu/21
Paid in Janu/21</t>
        </r>
      </text>
    </comment>
    <comment ref="AD58" authorId="0">
      <text>
        <r>
          <rPr>
            <b/>
            <sz val="9"/>
            <color indexed="81"/>
            <rFont val="Tahoma"/>
            <family val="2"/>
          </rPr>
          <t>Windows User:</t>
        </r>
        <r>
          <rPr>
            <sz val="9"/>
            <color indexed="81"/>
            <rFont val="Tahoma"/>
            <family val="2"/>
          </rPr>
          <t xml:space="preserve">
26/01/2021
6238
O/fee=6500
Oct to Janu/21
Paid in Janu/21</t>
        </r>
      </text>
    </comment>
    <comment ref="AN58" authorId="0">
      <text>
        <r>
          <rPr>
            <b/>
            <sz val="9"/>
            <color indexed="81"/>
            <rFont val="Tahoma"/>
            <family val="2"/>
          </rPr>
          <t>Windows User:</t>
        </r>
        <r>
          <rPr>
            <sz val="9"/>
            <color indexed="81"/>
            <rFont val="Tahoma"/>
            <family val="2"/>
          </rPr>
          <t xml:space="preserve">
01/06/21
6239
Feb to MaY/21</t>
        </r>
      </text>
    </comment>
    <comment ref="N59" authorId="0">
      <text>
        <r>
          <rPr>
            <b/>
            <sz val="9"/>
            <color indexed="81"/>
            <rFont val="Tahoma"/>
            <family val="2"/>
          </rPr>
          <t>Windows User:</t>
        </r>
        <r>
          <rPr>
            <sz val="9"/>
            <color indexed="81"/>
            <rFont val="Tahoma"/>
            <family val="2"/>
          </rPr>
          <t xml:space="preserve">
16/08/2020
9,000/-</t>
        </r>
      </text>
    </comment>
    <comment ref="P59" authorId="0">
      <text>
        <r>
          <rPr>
            <b/>
            <sz val="9"/>
            <color indexed="81"/>
            <rFont val="Tahoma"/>
            <family val="2"/>
          </rPr>
          <t>Windows User:</t>
        </r>
        <r>
          <rPr>
            <sz val="9"/>
            <color indexed="81"/>
            <rFont val="Tahoma"/>
            <family val="2"/>
          </rPr>
          <t xml:space="preserve">
16/08/2020
9,000/-</t>
        </r>
      </text>
    </comment>
    <comment ref="R59" authorId="0">
      <text>
        <r>
          <rPr>
            <b/>
            <sz val="9"/>
            <color indexed="81"/>
            <rFont val="Tahoma"/>
            <family val="2"/>
          </rPr>
          <t>Windows User:</t>
        </r>
        <r>
          <rPr>
            <sz val="9"/>
            <color indexed="81"/>
            <rFont val="Tahoma"/>
            <family val="2"/>
          </rPr>
          <t xml:space="preserve">
16/08/2020
9,000/-</t>
        </r>
      </text>
    </comment>
    <comment ref="T59" authorId="0">
      <text>
        <r>
          <rPr>
            <b/>
            <sz val="9"/>
            <color indexed="81"/>
            <rFont val="Tahoma"/>
            <family val="2"/>
          </rPr>
          <t>Windows User:</t>
        </r>
        <r>
          <rPr>
            <sz val="9"/>
            <color indexed="81"/>
            <rFont val="Tahoma"/>
            <family val="2"/>
          </rPr>
          <t xml:space="preserve">
16/08/2020
9,000/-
21.10.2020
6218
Oct/20 (Less=30%)
Others fee=6,500/-
26/01/21
6002
O/fee=8000
Nov/21
Paid in Janu/21</t>
        </r>
      </text>
    </comment>
    <comment ref="W59" authorId="0">
      <text>
        <r>
          <rPr>
            <b/>
            <sz val="9"/>
            <color indexed="81"/>
            <rFont val="Tahoma"/>
            <family val="2"/>
          </rPr>
          <t>Windows User:</t>
        </r>
        <r>
          <rPr>
            <sz val="9"/>
            <color indexed="81"/>
            <rFont val="Tahoma"/>
            <family val="2"/>
          </rPr>
          <t xml:space="preserve">
Less 30% in Tuition fee for Oct/20.</t>
        </r>
      </text>
    </comment>
    <comment ref="X59" authorId="0">
      <text>
        <r>
          <rPr>
            <b/>
            <sz val="9"/>
            <color indexed="81"/>
            <rFont val="Tahoma"/>
            <family val="2"/>
          </rPr>
          <t>Windows User:</t>
        </r>
        <r>
          <rPr>
            <sz val="9"/>
            <color indexed="81"/>
            <rFont val="Tahoma"/>
            <family val="2"/>
          </rPr>
          <t xml:space="preserve">
21.10.2020
6218
Oct/20 (Less=30%)
Others fee=6,500/-</t>
        </r>
      </text>
    </comment>
    <comment ref="Y59" authorId="0">
      <text>
        <r>
          <rPr>
            <b/>
            <sz val="9"/>
            <color indexed="81"/>
            <rFont val="Tahoma"/>
            <family val="2"/>
          </rPr>
          <t>Windows User:</t>
        </r>
        <r>
          <rPr>
            <sz val="9"/>
            <color indexed="81"/>
            <rFont val="Tahoma"/>
            <family val="2"/>
          </rPr>
          <t xml:space="preserve">
Less 30% in Tuition fee for Oct/20.</t>
        </r>
      </text>
    </comment>
    <comment ref="Z59" authorId="0">
      <text>
        <r>
          <rPr>
            <b/>
            <sz val="9"/>
            <color indexed="81"/>
            <rFont val="Tahoma"/>
            <family val="2"/>
          </rPr>
          <t>Windows User:</t>
        </r>
        <r>
          <rPr>
            <sz val="9"/>
            <color indexed="81"/>
            <rFont val="Tahoma"/>
            <family val="2"/>
          </rPr>
          <t xml:space="preserve">
26/01/2021
6219
Nov to Janu/21
Paid in Janu/21</t>
        </r>
      </text>
    </comment>
    <comment ref="AB59" authorId="0">
      <text>
        <r>
          <rPr>
            <b/>
            <sz val="9"/>
            <color indexed="81"/>
            <rFont val="Tahoma"/>
            <family val="2"/>
          </rPr>
          <t>Windows User:</t>
        </r>
        <r>
          <rPr>
            <sz val="9"/>
            <color indexed="81"/>
            <rFont val="Tahoma"/>
            <family val="2"/>
          </rPr>
          <t xml:space="preserve">
26/01/2021
6219
Nov to Janu/21
Paid in Janu/21</t>
        </r>
      </text>
    </comment>
    <comment ref="AD59" authorId="0">
      <text>
        <r>
          <rPr>
            <b/>
            <sz val="9"/>
            <color indexed="81"/>
            <rFont val="Tahoma"/>
            <family val="2"/>
          </rPr>
          <t>Windows User:</t>
        </r>
        <r>
          <rPr>
            <sz val="9"/>
            <color indexed="81"/>
            <rFont val="Tahoma"/>
            <family val="2"/>
          </rPr>
          <t xml:space="preserve">
26/01/2021
6219
Nov to Janu/21
Paid in Janu/21</t>
        </r>
      </text>
    </comment>
    <comment ref="AN59" authorId="0">
      <text>
        <r>
          <rPr>
            <b/>
            <sz val="9"/>
            <color indexed="81"/>
            <rFont val="Tahoma"/>
            <family val="2"/>
          </rPr>
          <t>Windows User:</t>
        </r>
        <r>
          <rPr>
            <sz val="9"/>
            <color indexed="81"/>
            <rFont val="Tahoma"/>
            <family val="2"/>
          </rPr>
          <t xml:space="preserve">
01/06/21
6220
</t>
        </r>
      </text>
    </comment>
    <comment ref="H60" authorId="0">
      <text>
        <r>
          <rPr>
            <b/>
            <sz val="9"/>
            <color indexed="81"/>
            <rFont val="Tahoma"/>
            <family val="2"/>
          </rPr>
          <t>Windows User:</t>
        </r>
        <r>
          <rPr>
            <sz val="9"/>
            <color indexed="81"/>
            <rFont val="Tahoma"/>
            <family val="2"/>
          </rPr>
          <t xml:space="preserve">
Less-4,000/-</t>
        </r>
      </text>
    </comment>
    <comment ref="J60" authorId="0">
      <text>
        <r>
          <rPr>
            <b/>
            <sz val="9"/>
            <color indexed="81"/>
            <rFont val="Tahoma"/>
            <family val="2"/>
          </rPr>
          <t>Windows User:</t>
        </r>
        <r>
          <rPr>
            <sz val="9"/>
            <color indexed="81"/>
            <rFont val="Tahoma"/>
            <family val="2"/>
          </rPr>
          <t xml:space="preserve">
Less-4,000/-</t>
        </r>
      </text>
    </comment>
    <comment ref="N60" authorId="0">
      <text>
        <r>
          <rPr>
            <b/>
            <sz val="9"/>
            <color indexed="81"/>
            <rFont val="Tahoma"/>
            <family val="2"/>
          </rPr>
          <t>Windows User:</t>
        </r>
        <r>
          <rPr>
            <sz val="9"/>
            <color indexed="81"/>
            <rFont val="Tahoma"/>
            <family val="2"/>
          </rPr>
          <t xml:space="preserve">
16/08/2020
9,000/-</t>
        </r>
      </text>
    </comment>
    <comment ref="P60" authorId="0">
      <text>
        <r>
          <rPr>
            <b/>
            <sz val="9"/>
            <color indexed="81"/>
            <rFont val="Tahoma"/>
            <family val="2"/>
          </rPr>
          <t>Windows User:</t>
        </r>
        <r>
          <rPr>
            <sz val="9"/>
            <color indexed="81"/>
            <rFont val="Tahoma"/>
            <family val="2"/>
          </rPr>
          <t xml:space="preserve">
16/08/2020
9,000/-</t>
        </r>
      </text>
    </comment>
    <comment ref="R60" authorId="0">
      <text>
        <r>
          <rPr>
            <b/>
            <sz val="9"/>
            <color indexed="81"/>
            <rFont val="Tahoma"/>
            <family val="2"/>
          </rPr>
          <t>Windows User:</t>
        </r>
        <r>
          <rPr>
            <sz val="9"/>
            <color indexed="81"/>
            <rFont val="Tahoma"/>
            <family val="2"/>
          </rPr>
          <t xml:space="preserve">
16/08/2020
9,000/-</t>
        </r>
      </text>
    </comment>
    <comment ref="T60" authorId="0">
      <text>
        <r>
          <rPr>
            <b/>
            <sz val="9"/>
            <color indexed="81"/>
            <rFont val="Tahoma"/>
            <family val="2"/>
          </rPr>
          <t>Windows User:</t>
        </r>
        <r>
          <rPr>
            <sz val="9"/>
            <color indexed="81"/>
            <rFont val="Tahoma"/>
            <family val="2"/>
          </rPr>
          <t xml:space="preserve">
16/08/2020
9,000/-
27/01/2021
By bkash
C-7040
H=0
Janu/21
</t>
        </r>
        <r>
          <rPr>
            <sz val="9"/>
            <color indexed="10"/>
            <rFont val="Tahoma"/>
            <family val="2"/>
          </rPr>
          <t>O/fee= 6500</t>
        </r>
        <r>
          <rPr>
            <sz val="9"/>
            <color indexed="81"/>
            <rFont val="Tahoma"/>
            <family val="2"/>
          </rPr>
          <t xml:space="preserve">
Janu-540</t>
        </r>
      </text>
    </comment>
    <comment ref="Z60" authorId="0">
      <text>
        <r>
          <rPr>
            <b/>
            <sz val="9"/>
            <color indexed="81"/>
            <rFont val="Tahoma"/>
            <family val="2"/>
          </rPr>
          <t>Windows User:</t>
        </r>
        <r>
          <rPr>
            <sz val="9"/>
            <color indexed="81"/>
            <rFont val="Tahoma"/>
            <family val="2"/>
          </rPr>
          <t xml:space="preserve">
08/10/2020
By bkash 
1,820/-
Oct/2020</t>
        </r>
      </text>
    </comment>
    <comment ref="AB60" authorId="0">
      <text>
        <r>
          <rPr>
            <b/>
            <sz val="9"/>
            <color indexed="81"/>
            <rFont val="Tahoma"/>
            <family val="2"/>
          </rPr>
          <t>Windows User:</t>
        </r>
        <r>
          <rPr>
            <sz val="9"/>
            <color indexed="81"/>
            <rFont val="Tahoma"/>
            <family val="2"/>
          </rPr>
          <t xml:space="preserve">
14/11/2020
By bkash
C=1800
H=4320
T=6120</t>
        </r>
      </text>
    </comment>
    <comment ref="AD60" authorId="0">
      <text>
        <r>
          <rPr>
            <b/>
            <sz val="9"/>
            <color indexed="81"/>
            <rFont val="Tahoma"/>
            <family val="2"/>
          </rPr>
          <t>Windows User:</t>
        </r>
        <r>
          <rPr>
            <sz val="9"/>
            <color indexed="81"/>
            <rFont val="Tahoma"/>
            <family val="2"/>
          </rPr>
          <t xml:space="preserve">
20/12/2020
By bkash
C-1000
H=2160
T=3160</t>
        </r>
      </text>
    </comment>
    <comment ref="AF60" authorId="0">
      <text>
        <r>
          <rPr>
            <b/>
            <sz val="9"/>
            <color indexed="81"/>
            <rFont val="Tahoma"/>
            <family val="2"/>
          </rPr>
          <t>Windows User:</t>
        </r>
        <r>
          <rPr>
            <sz val="9"/>
            <color indexed="81"/>
            <rFont val="Tahoma"/>
            <family val="2"/>
          </rPr>
          <t xml:space="preserve">
23/01/2021
By bash
C=1000
H=2160
T=3160
Janu/21
27/01/2021
By bkash
C-7040
H=0
Janu/21
O/fee= 6500
Janu-540</t>
        </r>
      </text>
    </comment>
    <comment ref="AH60" authorId="0">
      <text>
        <r>
          <rPr>
            <b/>
            <sz val="9"/>
            <color indexed="81"/>
            <rFont val="Tahoma"/>
            <family val="2"/>
          </rPr>
          <t>Windows User:</t>
        </r>
        <r>
          <rPr>
            <sz val="9"/>
            <color indexed="81"/>
            <rFont val="Tahoma"/>
            <family val="2"/>
          </rPr>
          <t xml:space="preserve">
08/02/21
By bash
C=1540
H=2160
T=3700
Frb/21</t>
        </r>
      </text>
    </comment>
    <comment ref="AJ60" authorId="0">
      <text>
        <r>
          <rPr>
            <b/>
            <sz val="9"/>
            <color indexed="81"/>
            <rFont val="Tahoma"/>
            <family val="2"/>
          </rPr>
          <t>Windows User:</t>
        </r>
        <r>
          <rPr>
            <sz val="9"/>
            <color indexed="81"/>
            <rFont val="Tahoma"/>
            <family val="2"/>
          </rPr>
          <t xml:space="preserve">
10/03/21
6195</t>
        </r>
      </text>
    </comment>
    <comment ref="AL60" authorId="0">
      <text>
        <r>
          <rPr>
            <b/>
            <sz val="9"/>
            <color indexed="81"/>
            <rFont val="Tahoma"/>
            <family val="2"/>
          </rPr>
          <t>Windows User:</t>
        </r>
        <r>
          <rPr>
            <sz val="9"/>
            <color indexed="81"/>
            <rFont val="Tahoma"/>
            <family val="2"/>
          </rPr>
          <t xml:space="preserve">
11/04/21
By bkash
C=1540
H=2160
T=3700</t>
        </r>
      </text>
    </comment>
    <comment ref="AN60" authorId="0">
      <text>
        <r>
          <rPr>
            <b/>
            <sz val="9"/>
            <color indexed="81"/>
            <rFont val="Tahoma"/>
            <family val="2"/>
          </rPr>
          <t>Windows User:</t>
        </r>
        <r>
          <rPr>
            <sz val="9"/>
            <color indexed="81"/>
            <rFont val="Tahoma"/>
            <family val="2"/>
          </rPr>
          <t xml:space="preserve">
09/05/21
By bkash
C=1540
H=2160
T=3700</t>
        </r>
      </text>
    </comment>
    <comment ref="N61" authorId="0">
      <text>
        <r>
          <rPr>
            <b/>
            <sz val="9"/>
            <color indexed="81"/>
            <rFont val="Tahoma"/>
            <family val="2"/>
          </rPr>
          <t>Windows User:</t>
        </r>
        <r>
          <rPr>
            <sz val="9"/>
            <color indexed="81"/>
            <rFont val="Tahoma"/>
            <family val="2"/>
          </rPr>
          <t xml:space="preserve">
16/08/2020
9,000/-</t>
        </r>
      </text>
    </comment>
    <comment ref="P61" authorId="0">
      <text>
        <r>
          <rPr>
            <b/>
            <sz val="9"/>
            <color indexed="81"/>
            <rFont val="Tahoma"/>
            <family val="2"/>
          </rPr>
          <t>Windows User:</t>
        </r>
        <r>
          <rPr>
            <sz val="9"/>
            <color indexed="81"/>
            <rFont val="Tahoma"/>
            <family val="2"/>
          </rPr>
          <t xml:space="preserve">
16/08/2020
9,000/-</t>
        </r>
      </text>
    </comment>
    <comment ref="R61" authorId="0">
      <text>
        <r>
          <rPr>
            <b/>
            <sz val="9"/>
            <color indexed="81"/>
            <rFont val="Tahoma"/>
            <family val="2"/>
          </rPr>
          <t>Windows User:</t>
        </r>
        <r>
          <rPr>
            <sz val="9"/>
            <color indexed="81"/>
            <rFont val="Tahoma"/>
            <family val="2"/>
          </rPr>
          <t xml:space="preserve">
16/08/2020
9,000/-</t>
        </r>
      </text>
    </comment>
    <comment ref="T61" authorId="0">
      <text>
        <r>
          <rPr>
            <b/>
            <sz val="9"/>
            <color indexed="81"/>
            <rFont val="Tahoma"/>
            <family val="2"/>
          </rPr>
          <t>Windows User:</t>
        </r>
        <r>
          <rPr>
            <sz val="9"/>
            <color indexed="81"/>
            <rFont val="Tahoma"/>
            <family val="2"/>
          </rPr>
          <t xml:space="preserve">
16/08/2020
9,000/-
27/01/2021
By bkash
C=6500( O/fee)
H=0
Janu//21</t>
        </r>
      </text>
    </comment>
    <comment ref="Z61" authorId="0">
      <text>
        <r>
          <rPr>
            <b/>
            <sz val="9"/>
            <color indexed="81"/>
            <rFont val="Tahoma"/>
            <family val="2"/>
          </rPr>
          <t>Windows User:</t>
        </r>
        <r>
          <rPr>
            <sz val="9"/>
            <color indexed="81"/>
            <rFont val="Tahoma"/>
            <family val="2"/>
          </rPr>
          <t xml:space="preserve">
08/10/2020
By bkash
C=4620/-
H=0
</t>
        </r>
      </text>
    </comment>
    <comment ref="AB61" authorId="0">
      <text>
        <r>
          <rPr>
            <b/>
            <sz val="9"/>
            <color indexed="81"/>
            <rFont val="Tahoma"/>
            <family val="2"/>
          </rPr>
          <t>Windows User:</t>
        </r>
        <r>
          <rPr>
            <sz val="9"/>
            <color indexed="81"/>
            <rFont val="Tahoma"/>
            <family val="2"/>
          </rPr>
          <t xml:space="preserve">
10/11/2020
By bkash
C=4620
H=4320
T=8940</t>
        </r>
      </text>
    </comment>
    <comment ref="AD61" authorId="0">
      <text>
        <r>
          <rPr>
            <b/>
            <sz val="9"/>
            <color indexed="81"/>
            <rFont val="Tahoma"/>
            <family val="2"/>
          </rPr>
          <t>Windows User:</t>
        </r>
        <r>
          <rPr>
            <sz val="9"/>
            <color indexed="81"/>
            <rFont val="Tahoma"/>
            <family val="2"/>
          </rPr>
          <t xml:space="preserve">
20/12/2020
By bkash
C=4620
H=2160
T=6780
</t>
        </r>
      </text>
    </comment>
    <comment ref="AF61" authorId="0">
      <text>
        <r>
          <rPr>
            <b/>
            <sz val="9"/>
            <color indexed="81"/>
            <rFont val="Tahoma"/>
            <family val="2"/>
          </rPr>
          <t>Windows User:</t>
        </r>
        <r>
          <rPr>
            <sz val="9"/>
            <color indexed="81"/>
            <rFont val="Tahoma"/>
            <family val="2"/>
          </rPr>
          <t xml:space="preserve">
19/01/2021
By bkash
C=4620
H=2160
T=6780
Janu/21
27/01/2021
By bkash
C=6500( O/fee)
H=0
Janu//21</t>
        </r>
      </text>
    </comment>
    <comment ref="AH61" authorId="0">
      <text>
        <r>
          <rPr>
            <b/>
            <sz val="9"/>
            <color indexed="81"/>
            <rFont val="Tahoma"/>
            <family val="2"/>
          </rPr>
          <t>Windows User:</t>
        </r>
        <r>
          <rPr>
            <sz val="9"/>
            <color indexed="81"/>
            <rFont val="Tahoma"/>
            <family val="2"/>
          </rPr>
          <t xml:space="preserve">
23/02/21
By bkash
C=4620
H=2160
T=6780
Feb/21</t>
        </r>
      </text>
    </comment>
    <comment ref="AJ61" authorId="0">
      <text>
        <r>
          <rPr>
            <b/>
            <sz val="9"/>
            <color indexed="81"/>
            <rFont val="Tahoma"/>
            <family val="2"/>
          </rPr>
          <t>Windows User:</t>
        </r>
        <r>
          <rPr>
            <sz val="9"/>
            <color indexed="81"/>
            <rFont val="Tahoma"/>
            <family val="2"/>
          </rPr>
          <t xml:space="preserve">
13/03/21
6171
</t>
        </r>
      </text>
    </comment>
    <comment ref="AL61" authorId="0">
      <text>
        <r>
          <rPr>
            <b/>
            <sz val="9"/>
            <color indexed="81"/>
            <rFont val="Tahoma"/>
            <family val="2"/>
          </rPr>
          <t>Windows User:</t>
        </r>
        <r>
          <rPr>
            <sz val="9"/>
            <color indexed="81"/>
            <rFont val="Tahoma"/>
            <family val="2"/>
          </rPr>
          <t xml:space="preserve">
26/04/21
By bkash
C=4620
H=2160
T=6780
April/21</t>
        </r>
      </text>
    </comment>
    <comment ref="AN61" authorId="0">
      <text>
        <r>
          <rPr>
            <b/>
            <sz val="9"/>
            <color indexed="81"/>
            <rFont val="Tahoma"/>
            <family val="2"/>
          </rPr>
          <t>Windows User:</t>
        </r>
        <r>
          <rPr>
            <sz val="9"/>
            <color indexed="81"/>
            <rFont val="Tahoma"/>
            <family val="2"/>
          </rPr>
          <t xml:space="preserve">
24/05/21
By bkash
C=4620
H=2160
T=6780</t>
        </r>
      </text>
    </comment>
    <comment ref="AP61" authorId="0">
      <text>
        <r>
          <rPr>
            <b/>
            <sz val="9"/>
            <color indexed="81"/>
            <rFont val="Tahoma"/>
            <family val="2"/>
          </rPr>
          <t>Windows User:</t>
        </r>
        <r>
          <rPr>
            <sz val="9"/>
            <color indexed="81"/>
            <rFont val="Tahoma"/>
            <family val="2"/>
          </rPr>
          <t xml:space="preserve">
02/06/21
6173
</t>
        </r>
      </text>
    </comment>
    <comment ref="H62" authorId="0">
      <text>
        <r>
          <rPr>
            <b/>
            <sz val="9"/>
            <color indexed="81"/>
            <rFont val="Tahoma"/>
            <family val="2"/>
          </rPr>
          <t>Windows User:</t>
        </r>
        <r>
          <rPr>
            <sz val="9"/>
            <color indexed="81"/>
            <rFont val="Tahoma"/>
            <family val="2"/>
          </rPr>
          <t xml:space="preserve">
Less-1,000/-</t>
        </r>
      </text>
    </comment>
    <comment ref="J62" authorId="0">
      <text>
        <r>
          <rPr>
            <b/>
            <sz val="9"/>
            <color indexed="81"/>
            <rFont val="Tahoma"/>
            <family val="2"/>
          </rPr>
          <t>Windows User:</t>
        </r>
        <r>
          <rPr>
            <sz val="9"/>
            <color indexed="81"/>
            <rFont val="Tahoma"/>
            <family val="2"/>
          </rPr>
          <t xml:space="preserve">
Less-1,000/-</t>
        </r>
      </text>
    </comment>
    <comment ref="N62" authorId="0">
      <text>
        <r>
          <rPr>
            <b/>
            <sz val="9"/>
            <color indexed="81"/>
            <rFont val="Tahoma"/>
            <family val="2"/>
          </rPr>
          <t>Windows User:</t>
        </r>
        <r>
          <rPr>
            <sz val="9"/>
            <color indexed="81"/>
            <rFont val="Tahoma"/>
            <family val="2"/>
          </rPr>
          <t xml:space="preserve">
16/08/2020
9,000/-</t>
        </r>
      </text>
    </comment>
    <comment ref="P62" authorId="0">
      <text>
        <r>
          <rPr>
            <b/>
            <sz val="9"/>
            <color indexed="81"/>
            <rFont val="Tahoma"/>
            <family val="2"/>
          </rPr>
          <t>Windows User:</t>
        </r>
        <r>
          <rPr>
            <sz val="9"/>
            <color indexed="81"/>
            <rFont val="Tahoma"/>
            <family val="2"/>
          </rPr>
          <t xml:space="preserve">
16/08/2020
9,000/-</t>
        </r>
      </text>
    </comment>
    <comment ref="R62" authorId="0">
      <text>
        <r>
          <rPr>
            <b/>
            <sz val="9"/>
            <color indexed="81"/>
            <rFont val="Tahoma"/>
            <family val="2"/>
          </rPr>
          <t>Windows User:</t>
        </r>
        <r>
          <rPr>
            <sz val="9"/>
            <color indexed="81"/>
            <rFont val="Tahoma"/>
            <family val="2"/>
          </rPr>
          <t xml:space="preserve">
16/08/2020
9,000/-</t>
        </r>
      </text>
    </comment>
    <comment ref="T62" authorId="0">
      <text>
        <r>
          <rPr>
            <b/>
            <sz val="9"/>
            <color indexed="81"/>
            <rFont val="Tahoma"/>
            <family val="2"/>
          </rPr>
          <t>Windows User:</t>
        </r>
        <r>
          <rPr>
            <sz val="9"/>
            <color indexed="81"/>
            <rFont val="Tahoma"/>
            <family val="2"/>
          </rPr>
          <t xml:space="preserve">
16/08/2020
9,000/-
08/10/20
6146
Paid in Oct/20</t>
        </r>
      </text>
    </comment>
    <comment ref="Z62" authorId="0">
      <text>
        <r>
          <rPr>
            <b/>
            <sz val="9"/>
            <color indexed="81"/>
            <rFont val="Tahoma"/>
            <family val="2"/>
          </rPr>
          <t xml:space="preserve">Windows User:
</t>
        </r>
        <r>
          <rPr>
            <sz val="9"/>
            <color indexed="81"/>
            <rFont val="Tahoma"/>
            <family val="2"/>
          </rPr>
          <t xml:space="preserve">08/10/20
6146
O/fee=6500
Oct=3920
</t>
        </r>
      </text>
    </comment>
    <comment ref="AB62" authorId="0">
      <text>
        <r>
          <rPr>
            <b/>
            <sz val="9"/>
            <color indexed="81"/>
            <rFont val="Tahoma"/>
            <family val="2"/>
          </rPr>
          <t>Windows User:</t>
        </r>
        <r>
          <rPr>
            <sz val="9"/>
            <color indexed="81"/>
            <rFont val="Tahoma"/>
            <family val="2"/>
          </rPr>
          <t xml:space="preserve">
03/11/2020
6147
Nov/2020</t>
        </r>
      </text>
    </comment>
    <comment ref="AD62" authorId="0">
      <text>
        <r>
          <rPr>
            <b/>
            <sz val="9"/>
            <color indexed="81"/>
            <rFont val="Tahoma"/>
            <family val="2"/>
          </rPr>
          <t>Windows User:</t>
        </r>
        <r>
          <rPr>
            <sz val="9"/>
            <color indexed="81"/>
            <rFont val="Tahoma"/>
            <family val="2"/>
          </rPr>
          <t xml:space="preserve">
08/12/2020
6148
</t>
        </r>
      </text>
    </comment>
    <comment ref="AF62" authorId="0">
      <text>
        <r>
          <rPr>
            <b/>
            <sz val="9"/>
            <color indexed="81"/>
            <rFont val="Tahoma"/>
            <family val="2"/>
          </rPr>
          <t>Windows User:</t>
        </r>
        <r>
          <rPr>
            <sz val="9"/>
            <color indexed="81"/>
            <rFont val="Tahoma"/>
            <family val="2"/>
          </rPr>
          <t xml:space="preserve">
06/01/2021
6149</t>
        </r>
      </text>
    </comment>
    <comment ref="AH62" authorId="0">
      <text>
        <r>
          <rPr>
            <b/>
            <sz val="9"/>
            <color indexed="81"/>
            <rFont val="Tahoma"/>
            <family val="2"/>
          </rPr>
          <t>Windows User:</t>
        </r>
        <r>
          <rPr>
            <sz val="9"/>
            <color indexed="81"/>
            <rFont val="Tahoma"/>
            <family val="2"/>
          </rPr>
          <t xml:space="preserve">
08/02/21
6150
</t>
        </r>
      </text>
    </comment>
    <comment ref="AJ62" authorId="0">
      <text>
        <r>
          <rPr>
            <b/>
            <sz val="9"/>
            <color indexed="81"/>
            <rFont val="Tahoma"/>
            <family val="2"/>
          </rPr>
          <t>Windows User:</t>
        </r>
        <r>
          <rPr>
            <sz val="9"/>
            <color indexed="81"/>
            <rFont val="Tahoma"/>
            <family val="2"/>
          </rPr>
          <t xml:space="preserve">
07/03/21
6151
</t>
        </r>
      </text>
    </comment>
    <comment ref="AL62" authorId="0">
      <text>
        <r>
          <rPr>
            <b/>
            <sz val="9"/>
            <color indexed="81"/>
            <rFont val="Tahoma"/>
            <family val="2"/>
          </rPr>
          <t>Windows User:</t>
        </r>
        <r>
          <rPr>
            <sz val="9"/>
            <color indexed="81"/>
            <rFont val="Tahoma"/>
            <family val="2"/>
          </rPr>
          <t xml:space="preserve">
12/04/21
6152</t>
        </r>
      </text>
    </comment>
    <comment ref="AN62" authorId="0">
      <text>
        <r>
          <rPr>
            <b/>
            <sz val="9"/>
            <color indexed="81"/>
            <rFont val="Tahoma"/>
            <family val="2"/>
          </rPr>
          <t>Windows User:</t>
        </r>
        <r>
          <rPr>
            <sz val="9"/>
            <color indexed="81"/>
            <rFont val="Tahoma"/>
            <family val="2"/>
          </rPr>
          <t xml:space="preserve">
01/05/21
6153
</t>
        </r>
      </text>
    </comment>
    <comment ref="N63" authorId="0">
      <text>
        <r>
          <rPr>
            <b/>
            <sz val="9"/>
            <color indexed="81"/>
            <rFont val="Tahoma"/>
            <family val="2"/>
          </rPr>
          <t>Windows User:</t>
        </r>
        <r>
          <rPr>
            <sz val="9"/>
            <color indexed="81"/>
            <rFont val="Tahoma"/>
            <family val="2"/>
          </rPr>
          <t xml:space="preserve">
16/08/2020
9,000/-</t>
        </r>
      </text>
    </comment>
    <comment ref="P63" authorId="0">
      <text>
        <r>
          <rPr>
            <b/>
            <sz val="9"/>
            <color indexed="81"/>
            <rFont val="Tahoma"/>
            <family val="2"/>
          </rPr>
          <t>Windows User:</t>
        </r>
        <r>
          <rPr>
            <sz val="9"/>
            <color indexed="81"/>
            <rFont val="Tahoma"/>
            <family val="2"/>
          </rPr>
          <t xml:space="preserve">
16/08/2020
9,000/-</t>
        </r>
      </text>
    </comment>
    <comment ref="R63" authorId="0">
      <text>
        <r>
          <rPr>
            <b/>
            <sz val="9"/>
            <color indexed="81"/>
            <rFont val="Tahoma"/>
            <family val="2"/>
          </rPr>
          <t>Windows User:</t>
        </r>
        <r>
          <rPr>
            <sz val="9"/>
            <color indexed="81"/>
            <rFont val="Tahoma"/>
            <family val="2"/>
          </rPr>
          <t xml:space="preserve">
16/08/2020
9,000/-</t>
        </r>
      </text>
    </comment>
    <comment ref="T63" authorId="0">
      <text>
        <r>
          <rPr>
            <b/>
            <sz val="9"/>
            <color indexed="81"/>
            <rFont val="Tahoma"/>
            <family val="2"/>
          </rPr>
          <t>Windows User:</t>
        </r>
        <r>
          <rPr>
            <sz val="9"/>
            <color indexed="81"/>
            <rFont val="Tahoma"/>
            <family val="2"/>
          </rPr>
          <t xml:space="preserve">
16/08/2020
9,000/-
09/01/2021
6053
Janu + O/fee=6500
Paid in Janu/21</t>
        </r>
      </text>
    </comment>
    <comment ref="Z63" authorId="0">
      <text>
        <r>
          <rPr>
            <b/>
            <sz val="9"/>
            <color indexed="81"/>
            <rFont val="Tahoma"/>
            <family val="2"/>
          </rPr>
          <t>Windows User:</t>
        </r>
        <r>
          <rPr>
            <sz val="9"/>
            <color indexed="81"/>
            <rFont val="Tahoma"/>
            <family val="2"/>
          </rPr>
          <t xml:space="preserve">
10/10/20
6050
</t>
        </r>
      </text>
    </comment>
    <comment ref="AB63" authorId="0">
      <text>
        <r>
          <rPr>
            <b/>
            <sz val="9"/>
            <color indexed="81"/>
            <rFont val="Tahoma"/>
            <family val="2"/>
          </rPr>
          <t>Windows User:</t>
        </r>
        <r>
          <rPr>
            <sz val="9"/>
            <color indexed="81"/>
            <rFont val="Tahoma"/>
            <family val="2"/>
          </rPr>
          <t xml:space="preserve">
07/11/2020
6051
</t>
        </r>
      </text>
    </comment>
    <comment ref="AD63" authorId="0">
      <text>
        <r>
          <rPr>
            <b/>
            <sz val="9"/>
            <color indexed="81"/>
            <rFont val="Tahoma"/>
            <family val="2"/>
          </rPr>
          <t>Windows User:</t>
        </r>
        <r>
          <rPr>
            <sz val="9"/>
            <color indexed="81"/>
            <rFont val="Tahoma"/>
            <family val="2"/>
          </rPr>
          <t xml:space="preserve">
05/12/2020
6052
</t>
        </r>
      </text>
    </comment>
    <comment ref="AF63" authorId="0">
      <text>
        <r>
          <rPr>
            <b/>
            <sz val="9"/>
            <color indexed="81"/>
            <rFont val="Tahoma"/>
            <family val="2"/>
          </rPr>
          <t>Windows User:</t>
        </r>
        <r>
          <rPr>
            <sz val="9"/>
            <color indexed="81"/>
            <rFont val="Tahoma"/>
            <family val="2"/>
          </rPr>
          <t xml:space="preserve">
09/01/2021
6053
Janu + O/fee=6500
Paid in Janu/21
25/01/21
6054
Feb/21
Paid in Janu/21</t>
        </r>
      </text>
    </comment>
    <comment ref="AH63" authorId="0">
      <text>
        <r>
          <rPr>
            <b/>
            <sz val="9"/>
            <color indexed="81"/>
            <rFont val="Tahoma"/>
            <family val="2"/>
          </rPr>
          <t>Windows User:</t>
        </r>
        <r>
          <rPr>
            <sz val="9"/>
            <color indexed="81"/>
            <rFont val="Tahoma"/>
            <family val="2"/>
          </rPr>
          <t xml:space="preserve">
25/01/21
6054
Feb/21
Paid in Janu/21</t>
        </r>
      </text>
    </comment>
    <comment ref="AJ63" authorId="0">
      <text>
        <r>
          <rPr>
            <b/>
            <sz val="9"/>
            <color indexed="81"/>
            <rFont val="Tahoma"/>
            <family val="2"/>
          </rPr>
          <t>Windows User:</t>
        </r>
        <r>
          <rPr>
            <sz val="9"/>
            <color indexed="81"/>
            <rFont val="Tahoma"/>
            <family val="2"/>
          </rPr>
          <t xml:space="preserve">
06/03/21
6055</t>
        </r>
      </text>
    </comment>
    <comment ref="AL63" authorId="0">
      <text>
        <r>
          <rPr>
            <b/>
            <sz val="9"/>
            <color indexed="81"/>
            <rFont val="Tahoma"/>
            <family val="2"/>
          </rPr>
          <t>Windows User:</t>
        </r>
        <r>
          <rPr>
            <sz val="9"/>
            <color indexed="81"/>
            <rFont val="Tahoma"/>
            <family val="2"/>
          </rPr>
          <t xml:space="preserve">
10/04/2021
6056</t>
        </r>
      </text>
    </comment>
    <comment ref="AP63" authorId="0">
      <text>
        <r>
          <rPr>
            <b/>
            <sz val="9"/>
            <color indexed="81"/>
            <rFont val="Tahoma"/>
            <family val="2"/>
          </rPr>
          <t>Windows User:</t>
        </r>
        <r>
          <rPr>
            <sz val="9"/>
            <color indexed="81"/>
            <rFont val="Tahoma"/>
            <family val="2"/>
          </rPr>
          <t xml:space="preserve">
05/06/21
6057/58
</t>
        </r>
      </text>
    </comment>
    <comment ref="H64" authorId="0">
      <text>
        <r>
          <rPr>
            <b/>
            <sz val="9"/>
            <color indexed="81"/>
            <rFont val="Tahoma"/>
            <family val="2"/>
          </rPr>
          <t>Windows User:</t>
        </r>
        <r>
          <rPr>
            <sz val="9"/>
            <color indexed="81"/>
            <rFont val="Tahoma"/>
            <family val="2"/>
          </rPr>
          <t xml:space="preserve">
Less-6,600/-</t>
        </r>
      </text>
    </comment>
    <comment ref="J64" authorId="0">
      <text>
        <r>
          <rPr>
            <b/>
            <sz val="9"/>
            <color indexed="81"/>
            <rFont val="Tahoma"/>
            <family val="2"/>
          </rPr>
          <t>Windows User:</t>
        </r>
        <r>
          <rPr>
            <sz val="9"/>
            <color indexed="81"/>
            <rFont val="Tahoma"/>
            <family val="2"/>
          </rPr>
          <t xml:space="preserve">
Less-6,600/-</t>
        </r>
      </text>
    </comment>
    <comment ref="N64" authorId="0">
      <text>
        <r>
          <rPr>
            <b/>
            <sz val="9"/>
            <color indexed="81"/>
            <rFont val="Tahoma"/>
            <family val="2"/>
          </rPr>
          <t>Windows User:</t>
        </r>
        <r>
          <rPr>
            <sz val="9"/>
            <color indexed="81"/>
            <rFont val="Tahoma"/>
            <family val="2"/>
          </rPr>
          <t xml:space="preserve">
16/08/2020
15,500/-</t>
        </r>
      </text>
    </comment>
    <comment ref="P64" authorId="0">
      <text>
        <r>
          <rPr>
            <b/>
            <sz val="9"/>
            <color indexed="81"/>
            <rFont val="Tahoma"/>
            <family val="2"/>
          </rPr>
          <t>Windows User:</t>
        </r>
        <r>
          <rPr>
            <sz val="9"/>
            <color indexed="81"/>
            <rFont val="Tahoma"/>
            <family val="2"/>
          </rPr>
          <t xml:space="preserve">
16/08/2020
15,500/-</t>
        </r>
      </text>
    </comment>
    <comment ref="R64" authorId="0">
      <text>
        <r>
          <rPr>
            <b/>
            <sz val="9"/>
            <color indexed="81"/>
            <rFont val="Tahoma"/>
            <family val="2"/>
          </rPr>
          <t>Windows User:</t>
        </r>
        <r>
          <rPr>
            <sz val="9"/>
            <color indexed="81"/>
            <rFont val="Tahoma"/>
            <family val="2"/>
          </rPr>
          <t xml:space="preserve">
16/08/2020
15,500/-</t>
        </r>
      </text>
    </comment>
    <comment ref="T64" authorId="0">
      <text>
        <r>
          <rPr>
            <b/>
            <sz val="9"/>
            <color indexed="81"/>
            <rFont val="Tahoma"/>
            <family val="2"/>
          </rPr>
          <t>Windows User:</t>
        </r>
        <r>
          <rPr>
            <sz val="9"/>
            <color indexed="81"/>
            <rFont val="Tahoma"/>
            <family val="2"/>
          </rPr>
          <t xml:space="preserve">
16/08/2020
15,500/-</t>
        </r>
      </text>
    </comment>
    <comment ref="N65" authorId="0">
      <text>
        <r>
          <rPr>
            <b/>
            <sz val="9"/>
            <color indexed="81"/>
            <rFont val="Tahoma"/>
            <family val="2"/>
          </rPr>
          <t>Windows User:</t>
        </r>
        <r>
          <rPr>
            <sz val="9"/>
            <color indexed="81"/>
            <rFont val="Tahoma"/>
            <family val="2"/>
          </rPr>
          <t xml:space="preserve">
16/08/2020
9,000/-</t>
        </r>
      </text>
    </comment>
    <comment ref="P65" authorId="0">
      <text>
        <r>
          <rPr>
            <b/>
            <sz val="9"/>
            <color indexed="81"/>
            <rFont val="Tahoma"/>
            <family val="2"/>
          </rPr>
          <t>Windows User:</t>
        </r>
        <r>
          <rPr>
            <sz val="9"/>
            <color indexed="81"/>
            <rFont val="Tahoma"/>
            <family val="2"/>
          </rPr>
          <t xml:space="preserve">
16/08/2020
9,000/-</t>
        </r>
      </text>
    </comment>
    <comment ref="R65" authorId="0">
      <text>
        <r>
          <rPr>
            <b/>
            <sz val="9"/>
            <color indexed="81"/>
            <rFont val="Tahoma"/>
            <family val="2"/>
          </rPr>
          <t>Windows User:</t>
        </r>
        <r>
          <rPr>
            <sz val="9"/>
            <color indexed="81"/>
            <rFont val="Tahoma"/>
            <family val="2"/>
          </rPr>
          <t xml:space="preserve">
16/08/2020
9,000/-</t>
        </r>
      </text>
    </comment>
    <comment ref="T65" authorId="0">
      <text>
        <r>
          <rPr>
            <b/>
            <sz val="9"/>
            <color indexed="81"/>
            <rFont val="Tahoma"/>
            <family val="2"/>
          </rPr>
          <t>Windows User:</t>
        </r>
        <r>
          <rPr>
            <sz val="9"/>
            <color indexed="81"/>
            <rFont val="Tahoma"/>
            <family val="2"/>
          </rPr>
          <t xml:space="preserve">
16/08/2020
9,000/-</t>
        </r>
      </text>
    </comment>
    <comment ref="W65" authorId="0">
      <text>
        <r>
          <rPr>
            <b/>
            <sz val="9"/>
            <color indexed="81"/>
            <rFont val="Tahoma"/>
            <family val="2"/>
          </rPr>
          <t>Windows User:</t>
        </r>
        <r>
          <rPr>
            <sz val="9"/>
            <color indexed="81"/>
            <rFont val="Tahoma"/>
            <family val="2"/>
          </rPr>
          <t xml:space="preserve">
Less 30% in Tuition fee for Oct/20.</t>
        </r>
      </text>
    </comment>
    <comment ref="Y65" authorId="0">
      <text>
        <r>
          <rPr>
            <b/>
            <sz val="9"/>
            <color indexed="81"/>
            <rFont val="Tahoma"/>
            <family val="2"/>
          </rPr>
          <t>Windows User:</t>
        </r>
        <r>
          <rPr>
            <sz val="9"/>
            <color indexed="81"/>
            <rFont val="Tahoma"/>
            <family val="2"/>
          </rPr>
          <t xml:space="preserve">
Less 30% in Tuition fee for Oct/20.</t>
        </r>
      </text>
    </comment>
    <comment ref="Z65" authorId="0">
      <text>
        <r>
          <rPr>
            <b/>
            <sz val="9"/>
            <color indexed="81"/>
            <rFont val="Tahoma"/>
            <family val="2"/>
          </rPr>
          <t>Windows User:</t>
        </r>
        <r>
          <rPr>
            <sz val="9"/>
            <color indexed="81"/>
            <rFont val="Tahoma"/>
            <family val="2"/>
          </rPr>
          <t xml:space="preserve">
26/01/21
6002
O/fee=8000
Nov/21
Paid in Janu/21
</t>
        </r>
      </text>
    </comment>
    <comment ref="AD65" authorId="0">
      <text>
        <r>
          <rPr>
            <b/>
            <sz val="9"/>
            <color indexed="81"/>
            <rFont val="Tahoma"/>
            <family val="2"/>
          </rPr>
          <t>Windows User:</t>
        </r>
        <r>
          <rPr>
            <sz val="9"/>
            <color indexed="81"/>
            <rFont val="Tahoma"/>
            <family val="2"/>
          </rPr>
          <t xml:space="preserve">
26/01/21
6002
O/fee=6500
Nov/21
Dec=1500 Deu=3120/-
Paid in Janu/21
</t>
        </r>
      </text>
    </comment>
    <comment ref="AF65" authorId="0">
      <text>
        <r>
          <rPr>
            <b/>
            <sz val="9"/>
            <color indexed="81"/>
            <rFont val="Tahoma"/>
            <family val="2"/>
          </rPr>
          <t>Windows User:</t>
        </r>
        <r>
          <rPr>
            <sz val="9"/>
            <color indexed="81"/>
            <rFont val="Tahoma"/>
            <family val="2"/>
          </rPr>
          <t xml:space="preserve">
10/02/21
6003
Dec=3120
Janu/21=1500 Deu=3120
</t>
        </r>
      </text>
    </comment>
    <comment ref="AN65" authorId="0">
      <text>
        <r>
          <rPr>
            <b/>
            <sz val="9"/>
            <color indexed="81"/>
            <rFont val="Tahoma"/>
            <family val="2"/>
          </rPr>
          <t>Windows User:</t>
        </r>
        <r>
          <rPr>
            <sz val="9"/>
            <color indexed="81"/>
            <rFont val="Tahoma"/>
            <family val="2"/>
          </rPr>
          <t xml:space="preserve">
07/06/21
6004
</t>
        </r>
      </text>
    </comment>
    <comment ref="H66" authorId="0">
      <text>
        <r>
          <rPr>
            <b/>
            <sz val="9"/>
            <color indexed="81"/>
            <rFont val="Tahoma"/>
            <family val="2"/>
          </rPr>
          <t>Windows User:</t>
        </r>
        <r>
          <rPr>
            <sz val="9"/>
            <color indexed="81"/>
            <rFont val="Tahoma"/>
            <family val="2"/>
          </rPr>
          <t xml:space="preserve">
Less-2,000/-</t>
        </r>
      </text>
    </comment>
    <comment ref="J66" authorId="0">
      <text>
        <r>
          <rPr>
            <b/>
            <sz val="9"/>
            <color indexed="81"/>
            <rFont val="Tahoma"/>
            <family val="2"/>
          </rPr>
          <t>Windows User:</t>
        </r>
        <r>
          <rPr>
            <sz val="9"/>
            <color indexed="81"/>
            <rFont val="Tahoma"/>
            <family val="2"/>
          </rPr>
          <t xml:space="preserve">
Less-2,000/-</t>
        </r>
      </text>
    </comment>
    <comment ref="N66" authorId="0">
      <text>
        <r>
          <rPr>
            <b/>
            <sz val="9"/>
            <color indexed="81"/>
            <rFont val="Tahoma"/>
            <family val="2"/>
          </rPr>
          <t>Windows User:</t>
        </r>
        <r>
          <rPr>
            <sz val="9"/>
            <color indexed="81"/>
            <rFont val="Tahoma"/>
            <family val="2"/>
          </rPr>
          <t xml:space="preserve">
16/08/2020
9,000/-</t>
        </r>
      </text>
    </comment>
    <comment ref="P66" authorId="0">
      <text>
        <r>
          <rPr>
            <b/>
            <sz val="9"/>
            <color indexed="81"/>
            <rFont val="Tahoma"/>
            <family val="2"/>
          </rPr>
          <t>Windows User:</t>
        </r>
        <r>
          <rPr>
            <sz val="9"/>
            <color indexed="81"/>
            <rFont val="Tahoma"/>
            <family val="2"/>
          </rPr>
          <t xml:space="preserve">
16/08/2020
9,000/-</t>
        </r>
      </text>
    </comment>
    <comment ref="R66" authorId="0">
      <text>
        <r>
          <rPr>
            <b/>
            <sz val="9"/>
            <color indexed="81"/>
            <rFont val="Tahoma"/>
            <family val="2"/>
          </rPr>
          <t>Windows User:</t>
        </r>
        <r>
          <rPr>
            <sz val="9"/>
            <color indexed="81"/>
            <rFont val="Tahoma"/>
            <family val="2"/>
          </rPr>
          <t xml:space="preserve">
16/08/2020
9,000/-</t>
        </r>
      </text>
    </comment>
    <comment ref="T66" authorId="0">
      <text>
        <r>
          <rPr>
            <b/>
            <sz val="9"/>
            <color indexed="81"/>
            <rFont val="Tahoma"/>
            <family val="2"/>
          </rPr>
          <t>Windows User:</t>
        </r>
        <r>
          <rPr>
            <sz val="9"/>
            <color indexed="81"/>
            <rFont val="Tahoma"/>
            <family val="2"/>
          </rPr>
          <t xml:space="preserve">
16/08/2020
9,000/-
04/11/2020
8974
S/c
Paid to Nov/2020</t>
        </r>
      </text>
    </comment>
    <comment ref="Z66" authorId="0">
      <text>
        <r>
          <rPr>
            <b/>
            <sz val="9"/>
            <color indexed="81"/>
            <rFont val="Tahoma"/>
            <family val="2"/>
          </rPr>
          <t>Windows User:</t>
        </r>
        <r>
          <rPr>
            <sz val="9"/>
            <color indexed="81"/>
            <rFont val="Tahoma"/>
            <family val="2"/>
          </rPr>
          <t xml:space="preserve">
04/11/2020
8974
Oct + Nov/2020
With S/c
Padi to Nov/2020</t>
        </r>
      </text>
    </comment>
    <comment ref="AB66" authorId="0">
      <text>
        <r>
          <rPr>
            <b/>
            <sz val="9"/>
            <color indexed="81"/>
            <rFont val="Tahoma"/>
            <family val="2"/>
          </rPr>
          <t>Windows User:</t>
        </r>
        <r>
          <rPr>
            <sz val="9"/>
            <color indexed="81"/>
            <rFont val="Tahoma"/>
            <family val="2"/>
          </rPr>
          <t xml:space="preserve">
04/11/2020
8974
Oct + Nov/2020
With S/c</t>
        </r>
      </text>
    </comment>
    <comment ref="AD66" authorId="0">
      <text>
        <r>
          <rPr>
            <b/>
            <sz val="9"/>
            <color indexed="81"/>
            <rFont val="Tahoma"/>
            <family val="2"/>
          </rPr>
          <t>Windows User:</t>
        </r>
        <r>
          <rPr>
            <sz val="9"/>
            <color indexed="81"/>
            <rFont val="Tahoma"/>
            <family val="2"/>
          </rPr>
          <t xml:space="preserve">
25/01/21
8975
Dec + Janu/21
Paid in Janu/21</t>
        </r>
      </text>
    </comment>
    <comment ref="AF66" authorId="0">
      <text>
        <r>
          <rPr>
            <b/>
            <sz val="9"/>
            <color indexed="81"/>
            <rFont val="Tahoma"/>
            <family val="2"/>
          </rPr>
          <t>Windows User:</t>
        </r>
        <r>
          <rPr>
            <sz val="9"/>
            <color indexed="81"/>
            <rFont val="Tahoma"/>
            <family val="2"/>
          </rPr>
          <t xml:space="preserve">
25/01/21
8975
Dec + Janu/21
Paid in Janu/21</t>
        </r>
      </text>
    </comment>
    <comment ref="AL66" authorId="0">
      <text>
        <r>
          <rPr>
            <b/>
            <sz val="9"/>
            <color indexed="81"/>
            <rFont val="Tahoma"/>
            <family val="2"/>
          </rPr>
          <t>Windows User:</t>
        </r>
        <r>
          <rPr>
            <sz val="9"/>
            <color indexed="81"/>
            <rFont val="Tahoma"/>
            <family val="2"/>
          </rPr>
          <t xml:space="preserve">
12/04/21
8976</t>
        </r>
      </text>
    </comment>
    <comment ref="AP66" authorId="0">
      <text>
        <r>
          <rPr>
            <b/>
            <sz val="9"/>
            <color indexed="81"/>
            <rFont val="Tahoma"/>
            <family val="2"/>
          </rPr>
          <t>Windows User:</t>
        </r>
        <r>
          <rPr>
            <sz val="9"/>
            <color indexed="81"/>
            <rFont val="Tahoma"/>
            <family val="2"/>
          </rPr>
          <t xml:space="preserve">
06/06/21
8977
Up to June/21</t>
        </r>
      </text>
    </comment>
    <comment ref="N67" authorId="0">
      <text>
        <r>
          <rPr>
            <b/>
            <sz val="9"/>
            <color indexed="81"/>
            <rFont val="Tahoma"/>
            <family val="2"/>
          </rPr>
          <t>Windows User:</t>
        </r>
        <r>
          <rPr>
            <sz val="9"/>
            <color indexed="81"/>
            <rFont val="Tahoma"/>
            <family val="2"/>
          </rPr>
          <t xml:space="preserve">
16/08/2020
9,000/-</t>
        </r>
      </text>
    </comment>
    <comment ref="P67" authorId="0">
      <text>
        <r>
          <rPr>
            <b/>
            <sz val="9"/>
            <color indexed="81"/>
            <rFont val="Tahoma"/>
            <family val="2"/>
          </rPr>
          <t>Windows User:</t>
        </r>
        <r>
          <rPr>
            <sz val="9"/>
            <color indexed="81"/>
            <rFont val="Tahoma"/>
            <family val="2"/>
          </rPr>
          <t xml:space="preserve">
16/08/2020
9,000/-</t>
        </r>
      </text>
    </comment>
    <comment ref="R67" authorId="0">
      <text>
        <r>
          <rPr>
            <b/>
            <sz val="9"/>
            <color indexed="81"/>
            <rFont val="Tahoma"/>
            <family val="2"/>
          </rPr>
          <t>Windows User:</t>
        </r>
        <r>
          <rPr>
            <sz val="9"/>
            <color indexed="81"/>
            <rFont val="Tahoma"/>
            <family val="2"/>
          </rPr>
          <t xml:space="preserve">
16/08/2020
9,000/-</t>
        </r>
      </text>
    </comment>
    <comment ref="T67" authorId="0">
      <text>
        <r>
          <rPr>
            <b/>
            <sz val="9"/>
            <color indexed="81"/>
            <rFont val="Tahoma"/>
            <family val="2"/>
          </rPr>
          <t>Windows User:</t>
        </r>
        <r>
          <rPr>
            <sz val="9"/>
            <color indexed="81"/>
            <rFont val="Tahoma"/>
            <family val="2"/>
          </rPr>
          <t xml:space="preserve">
16/08/2020
9,000/-
08.10.2020
8926
Oct/20 Less=30%
Others fee=6,500/-</t>
        </r>
      </text>
    </comment>
    <comment ref="W67" authorId="0">
      <text>
        <r>
          <rPr>
            <b/>
            <sz val="9"/>
            <color indexed="81"/>
            <rFont val="Tahoma"/>
            <family val="2"/>
          </rPr>
          <t>Windows User:</t>
        </r>
        <r>
          <rPr>
            <sz val="9"/>
            <color indexed="81"/>
            <rFont val="Tahoma"/>
            <family val="2"/>
          </rPr>
          <t xml:space="preserve">
Less 30% in Tuition fee for Oct/20.</t>
        </r>
      </text>
    </comment>
    <comment ref="X67" authorId="0">
      <text>
        <r>
          <rPr>
            <b/>
            <sz val="9"/>
            <color indexed="81"/>
            <rFont val="Tahoma"/>
            <family val="2"/>
          </rPr>
          <t>Windows User:</t>
        </r>
        <r>
          <rPr>
            <sz val="9"/>
            <color indexed="81"/>
            <rFont val="Tahoma"/>
            <family val="2"/>
          </rPr>
          <t xml:space="preserve">
08.10.2020
8926
Oct/20 Less=30%
Others fee=6,500/-</t>
        </r>
      </text>
    </comment>
    <comment ref="Y67" authorId="0">
      <text>
        <r>
          <rPr>
            <b/>
            <sz val="9"/>
            <color indexed="81"/>
            <rFont val="Tahoma"/>
            <family val="2"/>
          </rPr>
          <t>Windows User:</t>
        </r>
        <r>
          <rPr>
            <sz val="9"/>
            <color indexed="81"/>
            <rFont val="Tahoma"/>
            <family val="2"/>
          </rPr>
          <t xml:space="preserve">
Less 30% in Tuition fee for Oct/20.</t>
        </r>
      </text>
    </comment>
    <comment ref="Z67" authorId="0">
      <text>
        <r>
          <rPr>
            <b/>
            <sz val="9"/>
            <color indexed="81"/>
            <rFont val="Tahoma"/>
            <family val="2"/>
          </rPr>
          <t>Windows User:</t>
        </r>
        <r>
          <rPr>
            <sz val="9"/>
            <color indexed="81"/>
            <rFont val="Tahoma"/>
            <family val="2"/>
          </rPr>
          <t xml:space="preserve">
09/11/2020
By bkash
C=4620
H=2160
T=6780</t>
        </r>
      </text>
    </comment>
    <comment ref="AB67" authorId="0">
      <text>
        <r>
          <rPr>
            <b/>
            <sz val="9"/>
            <color indexed="81"/>
            <rFont val="Tahoma"/>
            <family val="2"/>
          </rPr>
          <t>Windows User:</t>
        </r>
        <r>
          <rPr>
            <sz val="9"/>
            <color indexed="81"/>
            <rFont val="Tahoma"/>
            <family val="2"/>
          </rPr>
          <t xml:space="preserve">
10/12/2020
By bkash
C=4620
H=2160
T=6780Dec/20</t>
        </r>
      </text>
    </comment>
    <comment ref="AD67" authorId="0">
      <text>
        <r>
          <rPr>
            <b/>
            <sz val="9"/>
            <color indexed="81"/>
            <rFont val="Tahoma"/>
            <family val="2"/>
          </rPr>
          <t>Windows User:</t>
        </r>
        <r>
          <rPr>
            <sz val="9"/>
            <color indexed="81"/>
            <rFont val="Tahoma"/>
            <family val="2"/>
          </rPr>
          <t xml:space="preserve">
10/01/2021
By bkash
C=4620
H=2160
T=6780
Janu/21
</t>
        </r>
      </text>
    </comment>
    <comment ref="AF67" authorId="0">
      <text>
        <r>
          <rPr>
            <b/>
            <sz val="9"/>
            <color indexed="81"/>
            <rFont val="Tahoma"/>
            <family val="2"/>
          </rPr>
          <t>Windows User:</t>
        </r>
        <r>
          <rPr>
            <sz val="9"/>
            <color indexed="81"/>
            <rFont val="Tahoma"/>
            <family val="2"/>
          </rPr>
          <t xml:space="preserve">
10/02/21
8928</t>
        </r>
      </text>
    </comment>
    <comment ref="AH67" authorId="0">
      <text>
        <r>
          <rPr>
            <b/>
            <sz val="9"/>
            <color indexed="81"/>
            <rFont val="Tahoma"/>
            <family val="2"/>
          </rPr>
          <t>Windows User:</t>
        </r>
        <r>
          <rPr>
            <sz val="9"/>
            <color indexed="81"/>
            <rFont val="Tahoma"/>
            <family val="2"/>
          </rPr>
          <t xml:space="preserve">
08/03/21
By bkash
C=4340
H=2160
T=6500</t>
        </r>
      </text>
    </comment>
    <comment ref="AJ67" authorId="0">
      <text>
        <r>
          <rPr>
            <b/>
            <sz val="9"/>
            <color indexed="81"/>
            <rFont val="Tahoma"/>
            <family val="2"/>
          </rPr>
          <t>Windows User:</t>
        </r>
        <r>
          <rPr>
            <sz val="9"/>
            <color indexed="81"/>
            <rFont val="Tahoma"/>
            <family val="2"/>
          </rPr>
          <t xml:space="preserve">
10/04/21
By bkash
C=4340
H=2160
T=6500</t>
        </r>
      </text>
    </comment>
    <comment ref="AL67" authorId="0">
      <text>
        <r>
          <rPr>
            <b/>
            <sz val="9"/>
            <color indexed="81"/>
            <rFont val="Tahoma"/>
            <family val="2"/>
          </rPr>
          <t>Windows User:</t>
        </r>
        <r>
          <rPr>
            <sz val="9"/>
            <color indexed="81"/>
            <rFont val="Tahoma"/>
            <family val="2"/>
          </rPr>
          <t xml:space="preserve">
06/05/21
By bkash
C=4340
H=2160
T=6500</t>
        </r>
      </text>
    </comment>
    <comment ref="AN67" authorId="0">
      <text>
        <r>
          <rPr>
            <b/>
            <sz val="9"/>
            <color indexed="81"/>
            <rFont val="Tahoma"/>
            <family val="2"/>
          </rPr>
          <t>Windows User:</t>
        </r>
        <r>
          <rPr>
            <sz val="9"/>
            <color indexed="81"/>
            <rFont val="Tahoma"/>
            <family val="2"/>
          </rPr>
          <t xml:space="preserve">
02/06/21
8929
</t>
        </r>
      </text>
    </comment>
    <comment ref="H68" authorId="0">
      <text>
        <r>
          <rPr>
            <b/>
            <sz val="9"/>
            <color indexed="81"/>
            <rFont val="Tahoma"/>
            <family val="2"/>
          </rPr>
          <t>Windows User:</t>
        </r>
        <r>
          <rPr>
            <sz val="9"/>
            <color indexed="81"/>
            <rFont val="Tahoma"/>
            <family val="2"/>
          </rPr>
          <t xml:space="preserve">
Less-6,600/-</t>
        </r>
      </text>
    </comment>
    <comment ref="J68" authorId="0">
      <text>
        <r>
          <rPr>
            <b/>
            <sz val="9"/>
            <color indexed="81"/>
            <rFont val="Tahoma"/>
            <family val="2"/>
          </rPr>
          <t>Windows User:</t>
        </r>
        <r>
          <rPr>
            <sz val="9"/>
            <color indexed="81"/>
            <rFont val="Tahoma"/>
            <family val="2"/>
          </rPr>
          <t xml:space="preserve">
Less-6,500/-</t>
        </r>
      </text>
    </comment>
    <comment ref="N68" authorId="0">
      <text>
        <r>
          <rPr>
            <b/>
            <sz val="9"/>
            <color indexed="81"/>
            <rFont val="Tahoma"/>
            <family val="2"/>
          </rPr>
          <t>Windows User:</t>
        </r>
        <r>
          <rPr>
            <sz val="9"/>
            <color indexed="81"/>
            <rFont val="Tahoma"/>
            <family val="2"/>
          </rPr>
          <t xml:space="preserve">
16/08/2020
5,000/-
Only Pay-5,000/-</t>
        </r>
      </text>
    </comment>
    <comment ref="P68" authorId="0">
      <text>
        <r>
          <rPr>
            <b/>
            <sz val="9"/>
            <color indexed="81"/>
            <rFont val="Tahoma"/>
            <family val="2"/>
          </rPr>
          <t>Windows User:</t>
        </r>
        <r>
          <rPr>
            <sz val="9"/>
            <color indexed="81"/>
            <rFont val="Tahoma"/>
            <family val="2"/>
          </rPr>
          <t xml:space="preserve">
16/08/2020
5,000/-
Only Pay-5,000/-</t>
        </r>
      </text>
    </comment>
    <comment ref="R68" authorId="0">
      <text>
        <r>
          <rPr>
            <b/>
            <sz val="9"/>
            <color indexed="81"/>
            <rFont val="Tahoma"/>
            <family val="2"/>
          </rPr>
          <t>Windows User:</t>
        </r>
        <r>
          <rPr>
            <sz val="9"/>
            <color indexed="81"/>
            <rFont val="Tahoma"/>
            <family val="2"/>
          </rPr>
          <t xml:space="preserve">
16/08/2020
5,000/-
Only Pay-5,000/-</t>
        </r>
      </text>
    </comment>
    <comment ref="N69" authorId="0">
      <text>
        <r>
          <rPr>
            <b/>
            <sz val="9"/>
            <color indexed="81"/>
            <rFont val="Tahoma"/>
            <family val="2"/>
          </rPr>
          <t>Windows User:</t>
        </r>
        <r>
          <rPr>
            <sz val="9"/>
            <color indexed="81"/>
            <rFont val="Tahoma"/>
            <family val="2"/>
          </rPr>
          <t xml:space="preserve">
16/08/2020
9,000/-</t>
        </r>
      </text>
    </comment>
    <comment ref="P69" authorId="0">
      <text>
        <r>
          <rPr>
            <b/>
            <sz val="9"/>
            <color indexed="81"/>
            <rFont val="Tahoma"/>
            <family val="2"/>
          </rPr>
          <t>Windows User:</t>
        </r>
        <r>
          <rPr>
            <sz val="9"/>
            <color indexed="81"/>
            <rFont val="Tahoma"/>
            <family val="2"/>
          </rPr>
          <t xml:space="preserve">
16/08/2020
9,000/-</t>
        </r>
      </text>
    </comment>
    <comment ref="R69" authorId="0">
      <text>
        <r>
          <rPr>
            <b/>
            <sz val="9"/>
            <color indexed="81"/>
            <rFont val="Tahoma"/>
            <family val="2"/>
          </rPr>
          <t>Windows User:</t>
        </r>
        <r>
          <rPr>
            <sz val="9"/>
            <color indexed="81"/>
            <rFont val="Tahoma"/>
            <family val="2"/>
          </rPr>
          <t xml:space="preserve">
16/08/2020
9,000/-</t>
        </r>
      </text>
    </comment>
    <comment ref="T69" authorId="0">
      <text>
        <r>
          <rPr>
            <b/>
            <sz val="9"/>
            <color indexed="81"/>
            <rFont val="Tahoma"/>
            <family val="2"/>
          </rPr>
          <t>Windows User:</t>
        </r>
        <r>
          <rPr>
            <sz val="9"/>
            <color indexed="81"/>
            <rFont val="Tahoma"/>
            <family val="2"/>
          </rPr>
          <t xml:space="preserve">
16/08/2020
9,000/-
07/10/20
Paid to Oct/20
</t>
        </r>
      </text>
    </comment>
    <comment ref="Z69" authorId="0">
      <text>
        <r>
          <rPr>
            <b/>
            <sz val="9"/>
            <color indexed="81"/>
            <rFont val="Tahoma"/>
            <family val="2"/>
          </rPr>
          <t>Windows User:</t>
        </r>
        <r>
          <rPr>
            <sz val="9"/>
            <color indexed="81"/>
            <rFont val="Tahoma"/>
            <family val="2"/>
          </rPr>
          <t xml:space="preserve">
07/10/20
5006
11,120/-
O/see=6,500
Oct=4620</t>
        </r>
      </text>
    </comment>
    <comment ref="AB69" authorId="0">
      <text>
        <r>
          <rPr>
            <b/>
            <sz val="9"/>
            <color indexed="81"/>
            <rFont val="Tahoma"/>
            <family val="2"/>
          </rPr>
          <t>Windows User:</t>
        </r>
        <r>
          <rPr>
            <sz val="9"/>
            <color indexed="81"/>
            <rFont val="Tahoma"/>
            <family val="2"/>
          </rPr>
          <t xml:space="preserve">
07/11/2020
By bkash
C=4620
H=2160
T=6780</t>
        </r>
      </text>
    </comment>
    <comment ref="AD69" authorId="0">
      <text>
        <r>
          <rPr>
            <b/>
            <sz val="9"/>
            <color indexed="81"/>
            <rFont val="Tahoma"/>
            <family val="2"/>
          </rPr>
          <t>Windows User:</t>
        </r>
        <r>
          <rPr>
            <sz val="9"/>
            <color indexed="81"/>
            <rFont val="Tahoma"/>
            <family val="2"/>
          </rPr>
          <t xml:space="preserve">
10/12/2020
By bkash
C=4620
H=2160
T=6780
Dec/20</t>
        </r>
      </text>
    </comment>
    <comment ref="AF69" authorId="0">
      <text>
        <r>
          <rPr>
            <b/>
            <sz val="9"/>
            <color indexed="81"/>
            <rFont val="Tahoma"/>
            <family val="2"/>
          </rPr>
          <t>Windows User:</t>
        </r>
        <r>
          <rPr>
            <sz val="9"/>
            <color indexed="81"/>
            <rFont val="Tahoma"/>
            <family val="2"/>
          </rPr>
          <t xml:space="preserve">
16/01/2021
By bkash
C=3500
H=2160
T=5660
Janu/21</t>
        </r>
      </text>
    </comment>
    <comment ref="AJ69" authorId="0">
      <text>
        <r>
          <rPr>
            <b/>
            <sz val="9"/>
            <color indexed="81"/>
            <rFont val="Tahoma"/>
            <family val="2"/>
          </rPr>
          <t>Windows User:</t>
        </r>
        <r>
          <rPr>
            <sz val="9"/>
            <color indexed="81"/>
            <rFont val="Tahoma"/>
            <family val="2"/>
          </rPr>
          <t xml:space="preserve">
10/03/21
By bkash
C=8680
H=3900
T= 12,580
Feb + March/21</t>
        </r>
      </text>
    </comment>
    <comment ref="AN69" authorId="0">
      <text>
        <r>
          <rPr>
            <b/>
            <sz val="9"/>
            <color indexed="81"/>
            <rFont val="Tahoma"/>
            <family val="2"/>
          </rPr>
          <t>Windows User:</t>
        </r>
        <r>
          <rPr>
            <sz val="9"/>
            <color indexed="81"/>
            <rFont val="Tahoma"/>
            <family val="2"/>
          </rPr>
          <t xml:space="preserve">
06/05/21
C=4340
H=1950
T=6290</t>
        </r>
      </text>
    </comment>
    <comment ref="N70" authorId="0">
      <text>
        <r>
          <rPr>
            <b/>
            <sz val="9"/>
            <color indexed="81"/>
            <rFont val="Tahoma"/>
            <family val="2"/>
          </rPr>
          <t>Windows User:</t>
        </r>
        <r>
          <rPr>
            <sz val="9"/>
            <color indexed="81"/>
            <rFont val="Tahoma"/>
            <family val="2"/>
          </rPr>
          <t xml:space="preserve">
16/08/2020
9,000/-</t>
        </r>
      </text>
    </comment>
    <comment ref="P70" authorId="0">
      <text>
        <r>
          <rPr>
            <b/>
            <sz val="9"/>
            <color indexed="81"/>
            <rFont val="Tahoma"/>
            <family val="2"/>
          </rPr>
          <t>Windows User:</t>
        </r>
        <r>
          <rPr>
            <sz val="9"/>
            <color indexed="81"/>
            <rFont val="Tahoma"/>
            <family val="2"/>
          </rPr>
          <t xml:space="preserve">
16/08/2020
9,000/-</t>
        </r>
      </text>
    </comment>
    <comment ref="R70" authorId="0">
      <text>
        <r>
          <rPr>
            <b/>
            <sz val="9"/>
            <color indexed="81"/>
            <rFont val="Tahoma"/>
            <family val="2"/>
          </rPr>
          <t>Windows User:</t>
        </r>
        <r>
          <rPr>
            <sz val="9"/>
            <color indexed="81"/>
            <rFont val="Tahoma"/>
            <family val="2"/>
          </rPr>
          <t xml:space="preserve">
16/08/2020
9,000/-</t>
        </r>
      </text>
    </comment>
    <comment ref="T70" authorId="0">
      <text>
        <r>
          <rPr>
            <b/>
            <sz val="9"/>
            <color indexed="81"/>
            <rFont val="Tahoma"/>
            <family val="2"/>
          </rPr>
          <t>Windows User:</t>
        </r>
        <r>
          <rPr>
            <sz val="9"/>
            <color indexed="81"/>
            <rFont val="Tahoma"/>
            <family val="2"/>
          </rPr>
          <t xml:space="preserve">
16/08/2020
9,000/-
10/10/20
8686
O/fee=6500
Paid to Oct/20</t>
        </r>
      </text>
    </comment>
    <comment ref="Z70" authorId="0">
      <text>
        <r>
          <rPr>
            <b/>
            <sz val="9"/>
            <color indexed="81"/>
            <rFont val="Tahoma"/>
            <family val="2"/>
          </rPr>
          <t>Windows User:</t>
        </r>
        <r>
          <rPr>
            <sz val="9"/>
            <color indexed="81"/>
            <rFont val="Tahoma"/>
            <family val="2"/>
          </rPr>
          <t xml:space="preserve">
10/10/20
8686
O/fe6500
Oct=4620</t>
        </r>
      </text>
    </comment>
    <comment ref="AB70" authorId="0">
      <text>
        <r>
          <rPr>
            <b/>
            <sz val="9"/>
            <color indexed="81"/>
            <rFont val="Tahoma"/>
            <family val="2"/>
          </rPr>
          <t>Windows User:</t>
        </r>
        <r>
          <rPr>
            <sz val="9"/>
            <color indexed="81"/>
            <rFont val="Tahoma"/>
            <family val="2"/>
          </rPr>
          <t xml:space="preserve">
12/11/2020
8687
</t>
        </r>
      </text>
    </comment>
    <comment ref="AD70" authorId="0">
      <text>
        <r>
          <rPr>
            <b/>
            <sz val="9"/>
            <color indexed="81"/>
            <rFont val="Tahoma"/>
            <family val="2"/>
          </rPr>
          <t>Windows User:
13/01/21</t>
        </r>
        <r>
          <rPr>
            <sz val="9"/>
            <color indexed="81"/>
            <rFont val="Tahoma"/>
            <family val="2"/>
          </rPr>
          <t xml:space="preserve">
8688
Dec + Janu/21
Paid in Janu/21
</t>
        </r>
      </text>
    </comment>
    <comment ref="AF70" authorId="0">
      <text>
        <r>
          <rPr>
            <b/>
            <sz val="9"/>
            <color indexed="81"/>
            <rFont val="Tahoma"/>
            <family val="2"/>
          </rPr>
          <t>Windows User:
13/01/21</t>
        </r>
        <r>
          <rPr>
            <sz val="9"/>
            <color indexed="81"/>
            <rFont val="Tahoma"/>
            <family val="2"/>
          </rPr>
          <t xml:space="preserve">
8688
Dec + Janu/21
Paid in Janu/21
</t>
        </r>
      </text>
    </comment>
    <comment ref="AN70" authorId="0">
      <text>
        <r>
          <rPr>
            <b/>
            <sz val="9"/>
            <color indexed="81"/>
            <rFont val="Tahoma"/>
            <family val="2"/>
          </rPr>
          <t>Windows User:</t>
        </r>
        <r>
          <rPr>
            <sz val="9"/>
            <color indexed="81"/>
            <rFont val="Tahoma"/>
            <family val="2"/>
          </rPr>
          <t xml:space="preserve">
09/05/21
8689</t>
        </r>
      </text>
    </comment>
    <comment ref="AP70" authorId="0">
      <text>
        <r>
          <rPr>
            <b/>
            <sz val="9"/>
            <color indexed="81"/>
            <rFont val="Tahoma"/>
            <family val="2"/>
          </rPr>
          <t>Windows User:</t>
        </r>
        <r>
          <rPr>
            <sz val="9"/>
            <color indexed="81"/>
            <rFont val="Tahoma"/>
            <family val="2"/>
          </rPr>
          <t xml:space="preserve">
05/06/21
8690
May/21</t>
        </r>
      </text>
    </comment>
    <comment ref="N71" authorId="0">
      <text>
        <r>
          <rPr>
            <b/>
            <sz val="9"/>
            <color indexed="81"/>
            <rFont val="Tahoma"/>
            <family val="2"/>
          </rPr>
          <t>Windows User:</t>
        </r>
        <r>
          <rPr>
            <sz val="9"/>
            <color indexed="81"/>
            <rFont val="Tahoma"/>
            <family val="2"/>
          </rPr>
          <t xml:space="preserve">
16/08/2020
9,000/-</t>
        </r>
      </text>
    </comment>
    <comment ref="P71" authorId="0">
      <text>
        <r>
          <rPr>
            <b/>
            <sz val="9"/>
            <color indexed="81"/>
            <rFont val="Tahoma"/>
            <family val="2"/>
          </rPr>
          <t>Windows User:</t>
        </r>
        <r>
          <rPr>
            <sz val="9"/>
            <color indexed="81"/>
            <rFont val="Tahoma"/>
            <family val="2"/>
          </rPr>
          <t xml:space="preserve">
16/08/2020
9,000/-</t>
        </r>
      </text>
    </comment>
    <comment ref="R71" authorId="0">
      <text>
        <r>
          <rPr>
            <b/>
            <sz val="9"/>
            <color indexed="81"/>
            <rFont val="Tahoma"/>
            <family val="2"/>
          </rPr>
          <t>Windows User:</t>
        </r>
        <r>
          <rPr>
            <sz val="9"/>
            <color indexed="81"/>
            <rFont val="Tahoma"/>
            <family val="2"/>
          </rPr>
          <t xml:space="preserve">
16/08/2020
9,000/-</t>
        </r>
      </text>
    </comment>
    <comment ref="T71" authorId="0">
      <text>
        <r>
          <rPr>
            <b/>
            <sz val="9"/>
            <color indexed="81"/>
            <rFont val="Tahoma"/>
            <family val="2"/>
          </rPr>
          <t>Windows User:</t>
        </r>
        <r>
          <rPr>
            <sz val="9"/>
            <color indexed="81"/>
            <rFont val="Tahoma"/>
            <family val="2"/>
          </rPr>
          <t xml:space="preserve">
16/08/2020
9,000/-
08/10/20
8662
Paid to Oct/20</t>
        </r>
      </text>
    </comment>
    <comment ref="Z71" authorId="0">
      <text>
        <r>
          <rPr>
            <b/>
            <sz val="9"/>
            <color indexed="81"/>
            <rFont val="Tahoma"/>
            <family val="2"/>
          </rPr>
          <t>Windows User:</t>
        </r>
        <r>
          <rPr>
            <sz val="9"/>
            <color indexed="81"/>
            <rFont val="Tahoma"/>
            <family val="2"/>
          </rPr>
          <t xml:space="preserve">
08/10/20
8662
O/fee=6500
Oct 4620</t>
        </r>
      </text>
    </comment>
    <comment ref="AB71" authorId="0">
      <text>
        <r>
          <rPr>
            <b/>
            <sz val="9"/>
            <color indexed="81"/>
            <rFont val="Tahoma"/>
            <family val="2"/>
          </rPr>
          <t>Windows User:</t>
        </r>
        <r>
          <rPr>
            <sz val="9"/>
            <color indexed="81"/>
            <rFont val="Tahoma"/>
            <family val="2"/>
          </rPr>
          <t xml:space="preserve">
11/11/2020
8663
</t>
        </r>
      </text>
    </comment>
    <comment ref="AD71" authorId="0">
      <text>
        <r>
          <rPr>
            <b/>
            <sz val="9"/>
            <color indexed="81"/>
            <rFont val="Tahoma"/>
            <family val="2"/>
          </rPr>
          <t>Windows User:</t>
        </r>
        <r>
          <rPr>
            <sz val="9"/>
            <color indexed="81"/>
            <rFont val="Tahoma"/>
            <family val="2"/>
          </rPr>
          <t xml:space="preserve">
10/12/2020
8664
</t>
        </r>
      </text>
    </comment>
    <comment ref="AF71" authorId="0">
      <text>
        <r>
          <rPr>
            <b/>
            <sz val="9"/>
            <color indexed="81"/>
            <rFont val="Tahoma"/>
            <family val="2"/>
          </rPr>
          <t>Windows User:</t>
        </r>
        <r>
          <rPr>
            <sz val="9"/>
            <color indexed="81"/>
            <rFont val="Tahoma"/>
            <family val="2"/>
          </rPr>
          <t xml:space="preserve">
09/01/2021
8665
</t>
        </r>
      </text>
    </comment>
    <comment ref="AJ71" authorId="0">
      <text>
        <r>
          <rPr>
            <b/>
            <sz val="9"/>
            <color indexed="81"/>
            <rFont val="Tahoma"/>
            <family val="2"/>
          </rPr>
          <t>Windows User:</t>
        </r>
        <r>
          <rPr>
            <sz val="9"/>
            <color indexed="81"/>
            <rFont val="Tahoma"/>
            <family val="2"/>
          </rPr>
          <t xml:space="preserve">
08/03/21
8566
Feb+ March/21</t>
        </r>
      </text>
    </comment>
    <comment ref="AL71" authorId="0">
      <text>
        <r>
          <rPr>
            <b/>
            <sz val="9"/>
            <color indexed="81"/>
            <rFont val="Tahoma"/>
            <family val="2"/>
          </rPr>
          <t>Windows User:</t>
        </r>
        <r>
          <rPr>
            <sz val="9"/>
            <color indexed="81"/>
            <rFont val="Tahoma"/>
            <family val="2"/>
          </rPr>
          <t xml:space="preserve">
29/04/21
8667
April/21</t>
        </r>
      </text>
    </comment>
    <comment ref="AP71" authorId="0">
      <text>
        <r>
          <rPr>
            <b/>
            <sz val="9"/>
            <color indexed="81"/>
            <rFont val="Tahoma"/>
            <family val="2"/>
          </rPr>
          <t>Windows User:</t>
        </r>
        <r>
          <rPr>
            <sz val="9"/>
            <color indexed="81"/>
            <rFont val="Tahoma"/>
            <family val="2"/>
          </rPr>
          <t xml:space="preserve">
05/06/21
8668
May/21</t>
        </r>
      </text>
    </comment>
    <comment ref="H72" authorId="0">
      <text>
        <r>
          <rPr>
            <b/>
            <sz val="9"/>
            <color indexed="81"/>
            <rFont val="Tahoma"/>
            <family val="2"/>
          </rPr>
          <t>Windows User:</t>
        </r>
        <r>
          <rPr>
            <sz val="9"/>
            <color indexed="81"/>
            <rFont val="Tahoma"/>
            <family val="2"/>
          </rPr>
          <t xml:space="preserve">
Less-4,000/-</t>
        </r>
      </text>
    </comment>
    <comment ref="J72" authorId="0">
      <text>
        <r>
          <rPr>
            <b/>
            <sz val="9"/>
            <color indexed="81"/>
            <rFont val="Tahoma"/>
            <family val="2"/>
          </rPr>
          <t>Windows User:</t>
        </r>
        <r>
          <rPr>
            <sz val="9"/>
            <color indexed="81"/>
            <rFont val="Tahoma"/>
            <family val="2"/>
          </rPr>
          <t xml:space="preserve">
Less-4,000/-</t>
        </r>
      </text>
    </comment>
    <comment ref="N72" authorId="0">
      <text>
        <r>
          <rPr>
            <b/>
            <sz val="9"/>
            <color indexed="81"/>
            <rFont val="Tahoma"/>
            <family val="2"/>
          </rPr>
          <t>Windows User:</t>
        </r>
        <r>
          <rPr>
            <sz val="9"/>
            <color indexed="81"/>
            <rFont val="Tahoma"/>
            <family val="2"/>
          </rPr>
          <t xml:space="preserve">
27/08/2020
9,000/-</t>
        </r>
      </text>
    </comment>
    <comment ref="P72" authorId="0">
      <text>
        <r>
          <rPr>
            <b/>
            <sz val="9"/>
            <color indexed="81"/>
            <rFont val="Tahoma"/>
            <family val="2"/>
          </rPr>
          <t>Windows User:</t>
        </r>
        <r>
          <rPr>
            <sz val="9"/>
            <color indexed="81"/>
            <rFont val="Tahoma"/>
            <family val="2"/>
          </rPr>
          <t xml:space="preserve">
27/08/2020
9,000/-</t>
        </r>
      </text>
    </comment>
    <comment ref="R72" authorId="0">
      <text>
        <r>
          <rPr>
            <b/>
            <sz val="9"/>
            <color indexed="81"/>
            <rFont val="Tahoma"/>
            <family val="2"/>
          </rPr>
          <t>Windows User:</t>
        </r>
        <r>
          <rPr>
            <sz val="9"/>
            <color indexed="81"/>
            <rFont val="Tahoma"/>
            <family val="2"/>
          </rPr>
          <t xml:space="preserve">
27/08/2020
9,000/-</t>
        </r>
      </text>
    </comment>
    <comment ref="T72" authorId="0">
      <text>
        <r>
          <rPr>
            <b/>
            <sz val="9"/>
            <color indexed="81"/>
            <rFont val="Tahoma"/>
            <family val="2"/>
          </rPr>
          <t>Windows User:</t>
        </r>
        <r>
          <rPr>
            <sz val="9"/>
            <color indexed="81"/>
            <rFont val="Tahoma"/>
            <family val="2"/>
          </rPr>
          <t xml:space="preserve">
27/08/2020
9,000/-
09/10/20
8638
O/fee6500
paid to Oct/20</t>
        </r>
      </text>
    </comment>
    <comment ref="Z72" authorId="0">
      <text>
        <r>
          <rPr>
            <b/>
            <sz val="9"/>
            <color indexed="81"/>
            <rFont val="Tahoma"/>
            <family val="2"/>
          </rPr>
          <t>Windows User:</t>
        </r>
        <r>
          <rPr>
            <sz val="9"/>
            <color indexed="81"/>
            <rFont val="Tahoma"/>
            <family val="2"/>
          </rPr>
          <t xml:space="preserve">
09/10/20
8638
O/fee6500
Oct=1820</t>
        </r>
      </text>
    </comment>
    <comment ref="AB72" authorId="0">
      <text>
        <r>
          <rPr>
            <b/>
            <sz val="9"/>
            <color indexed="81"/>
            <rFont val="Tahoma"/>
            <family val="2"/>
          </rPr>
          <t>Windows User:</t>
        </r>
        <r>
          <rPr>
            <sz val="9"/>
            <color indexed="81"/>
            <rFont val="Tahoma"/>
            <family val="2"/>
          </rPr>
          <t xml:space="preserve">
07/11/2020
8639
</t>
        </r>
      </text>
    </comment>
    <comment ref="AD72" authorId="0">
      <text>
        <r>
          <rPr>
            <b/>
            <sz val="9"/>
            <color indexed="81"/>
            <rFont val="Tahoma"/>
            <family val="2"/>
          </rPr>
          <t>Windows User:</t>
        </r>
        <r>
          <rPr>
            <sz val="9"/>
            <color indexed="81"/>
            <rFont val="Tahoma"/>
            <family val="2"/>
          </rPr>
          <t xml:space="preserve">
09/12/2020
By bkash
C=2530
H=1530
T=4060</t>
        </r>
      </text>
    </comment>
    <comment ref="AF72" authorId="0">
      <text>
        <r>
          <rPr>
            <b/>
            <sz val="9"/>
            <color indexed="81"/>
            <rFont val="Tahoma"/>
            <family val="2"/>
          </rPr>
          <t>Windows User:</t>
        </r>
        <r>
          <rPr>
            <sz val="9"/>
            <color indexed="81"/>
            <rFont val="Tahoma"/>
            <family val="2"/>
          </rPr>
          <t xml:space="preserve">
09/01/21
8641</t>
        </r>
      </text>
    </comment>
    <comment ref="AH72" authorId="0">
      <text>
        <r>
          <rPr>
            <b/>
            <sz val="9"/>
            <color indexed="81"/>
            <rFont val="Tahoma"/>
            <family val="2"/>
          </rPr>
          <t>Windows User:</t>
        </r>
        <r>
          <rPr>
            <sz val="9"/>
            <color indexed="81"/>
            <rFont val="Tahoma"/>
            <family val="2"/>
          </rPr>
          <t xml:space="preserve">
09/02/21
8642</t>
        </r>
      </text>
    </comment>
    <comment ref="AJ72" authorId="0">
      <text>
        <r>
          <rPr>
            <b/>
            <sz val="9"/>
            <color indexed="81"/>
            <rFont val="Tahoma"/>
            <family val="2"/>
          </rPr>
          <t>Windows User:</t>
        </r>
        <r>
          <rPr>
            <sz val="9"/>
            <color indexed="81"/>
            <rFont val="Tahoma"/>
            <family val="2"/>
          </rPr>
          <t xml:space="preserve">
09/03/21
8643</t>
        </r>
      </text>
    </comment>
    <comment ref="AN72" authorId="0">
      <text>
        <r>
          <rPr>
            <b/>
            <sz val="9"/>
            <color indexed="81"/>
            <rFont val="Tahoma"/>
            <family val="2"/>
          </rPr>
          <t>Windows User:</t>
        </r>
        <r>
          <rPr>
            <sz val="9"/>
            <color indexed="81"/>
            <rFont val="Tahoma"/>
            <family val="2"/>
          </rPr>
          <t xml:space="preserve">
06/05/21
8644/45
April/21 + May/21</t>
        </r>
      </text>
    </comment>
    <comment ref="AP72" authorId="0">
      <text>
        <r>
          <rPr>
            <b/>
            <sz val="9"/>
            <color indexed="81"/>
            <rFont val="Tahoma"/>
            <family val="2"/>
          </rPr>
          <t>Windows User:</t>
        </r>
        <r>
          <rPr>
            <sz val="9"/>
            <color indexed="81"/>
            <rFont val="Tahoma"/>
            <family val="2"/>
          </rPr>
          <t xml:space="preserve">
05/06/21
8646
</t>
        </r>
      </text>
    </comment>
    <comment ref="N73" authorId="0">
      <text>
        <r>
          <rPr>
            <b/>
            <sz val="9"/>
            <color indexed="81"/>
            <rFont val="Tahoma"/>
            <family val="2"/>
          </rPr>
          <t>Windows User:</t>
        </r>
        <r>
          <rPr>
            <sz val="9"/>
            <color indexed="81"/>
            <rFont val="Tahoma"/>
            <family val="2"/>
          </rPr>
          <t xml:space="preserve">
27/08/2020
9,000/-</t>
        </r>
      </text>
    </comment>
    <comment ref="P73" authorId="0">
      <text>
        <r>
          <rPr>
            <b/>
            <sz val="9"/>
            <color indexed="81"/>
            <rFont val="Tahoma"/>
            <family val="2"/>
          </rPr>
          <t>Windows User:</t>
        </r>
        <r>
          <rPr>
            <sz val="9"/>
            <color indexed="81"/>
            <rFont val="Tahoma"/>
            <family val="2"/>
          </rPr>
          <t xml:space="preserve">
27/08/2020
9,000/-</t>
        </r>
      </text>
    </comment>
    <comment ref="R73" authorId="0">
      <text>
        <r>
          <rPr>
            <b/>
            <sz val="9"/>
            <color indexed="81"/>
            <rFont val="Tahoma"/>
            <family val="2"/>
          </rPr>
          <t>Windows User:</t>
        </r>
        <r>
          <rPr>
            <sz val="9"/>
            <color indexed="81"/>
            <rFont val="Tahoma"/>
            <family val="2"/>
          </rPr>
          <t xml:space="preserve">
27/08/2020
9,000/-</t>
        </r>
      </text>
    </comment>
    <comment ref="T73" authorId="0">
      <text>
        <r>
          <rPr>
            <b/>
            <sz val="9"/>
            <color indexed="81"/>
            <rFont val="Tahoma"/>
            <family val="2"/>
          </rPr>
          <t>Windows User:</t>
        </r>
        <r>
          <rPr>
            <sz val="9"/>
            <color indexed="81"/>
            <rFont val="Tahoma"/>
            <family val="2"/>
          </rPr>
          <t xml:space="preserve">
27/08/2020
9,000/-</t>
        </r>
      </text>
    </comment>
    <comment ref="W73" authorId="0">
      <text>
        <r>
          <rPr>
            <b/>
            <sz val="9"/>
            <color indexed="81"/>
            <rFont val="Tahoma"/>
            <family val="2"/>
          </rPr>
          <t>Windows User:</t>
        </r>
        <r>
          <rPr>
            <sz val="9"/>
            <color indexed="81"/>
            <rFont val="Tahoma"/>
            <family val="2"/>
          </rPr>
          <t xml:space="preserve">
Less 30% in Tuition fee for Oct/20.</t>
        </r>
      </text>
    </comment>
    <comment ref="X73" authorId="0">
      <text>
        <r>
          <rPr>
            <b/>
            <sz val="9"/>
            <color indexed="81"/>
            <rFont val="Tahoma"/>
            <family val="2"/>
          </rPr>
          <t>Windows User:</t>
        </r>
        <r>
          <rPr>
            <sz val="9"/>
            <color indexed="81"/>
            <rFont val="Tahoma"/>
            <family val="2"/>
          </rPr>
          <t xml:space="preserve">
14/11/2020
54940
9,240/-
Oct + Nov/2020
Paid to Nov/2020</t>
        </r>
      </text>
    </comment>
    <comment ref="Y73" authorId="0">
      <text>
        <r>
          <rPr>
            <b/>
            <sz val="9"/>
            <color indexed="81"/>
            <rFont val="Tahoma"/>
            <family val="2"/>
          </rPr>
          <t>Windows User:</t>
        </r>
        <r>
          <rPr>
            <sz val="9"/>
            <color indexed="81"/>
            <rFont val="Tahoma"/>
            <family val="2"/>
          </rPr>
          <t xml:space="preserve">
Less 30% in Tuition fee for Oct/20.</t>
        </r>
      </text>
    </comment>
    <comment ref="Z73" authorId="0">
      <text>
        <r>
          <rPr>
            <b/>
            <sz val="9"/>
            <color indexed="81"/>
            <rFont val="Tahoma"/>
            <family val="2"/>
          </rPr>
          <t>Windows User:</t>
        </r>
        <r>
          <rPr>
            <sz val="9"/>
            <color indexed="81"/>
            <rFont val="Tahoma"/>
            <family val="2"/>
          </rPr>
          <t xml:space="preserve">
14/11/2020
54940
9,240/-
Oct + Nov/2020
Paid to Nov/2020</t>
        </r>
      </text>
    </comment>
    <comment ref="AB73" authorId="0">
      <text>
        <r>
          <rPr>
            <b/>
            <sz val="9"/>
            <color indexed="81"/>
            <rFont val="Tahoma"/>
            <family val="2"/>
          </rPr>
          <t>Windows User:</t>
        </r>
        <r>
          <rPr>
            <sz val="9"/>
            <color indexed="81"/>
            <rFont val="Tahoma"/>
            <family val="2"/>
          </rPr>
          <t xml:space="preserve">
25/01/21
8614
Dec/20
Paid in jnnu/21</t>
        </r>
      </text>
    </comment>
    <comment ref="AD73" authorId="0">
      <text>
        <r>
          <rPr>
            <b/>
            <sz val="9"/>
            <color indexed="81"/>
            <rFont val="Tahoma"/>
            <family val="2"/>
          </rPr>
          <t>Windows User:</t>
        </r>
        <r>
          <rPr>
            <sz val="9"/>
            <color indexed="81"/>
            <rFont val="Tahoma"/>
            <family val="2"/>
          </rPr>
          <t xml:space="preserve">
25/01/21
8614
Dec/20
Paid in jnnu/21</t>
        </r>
      </text>
    </comment>
    <comment ref="AH73" authorId="0">
      <text>
        <r>
          <rPr>
            <b/>
            <sz val="9"/>
            <color indexed="81"/>
            <rFont val="Tahoma"/>
            <family val="2"/>
          </rPr>
          <t>Windows User:</t>
        </r>
        <r>
          <rPr>
            <sz val="9"/>
            <color indexed="81"/>
            <rFont val="Tahoma"/>
            <family val="2"/>
          </rPr>
          <t xml:space="preserve">
04/03/21
548421
Up to Feb/21</t>
        </r>
      </text>
    </comment>
    <comment ref="N74" authorId="0">
      <text>
        <r>
          <rPr>
            <b/>
            <sz val="9"/>
            <color indexed="81"/>
            <rFont val="Tahoma"/>
            <family val="2"/>
          </rPr>
          <t>Windows User:</t>
        </r>
        <r>
          <rPr>
            <sz val="9"/>
            <color indexed="81"/>
            <rFont val="Tahoma"/>
            <family val="2"/>
          </rPr>
          <t xml:space="preserve">
27/08/2020
9,000/-</t>
        </r>
      </text>
    </comment>
    <comment ref="P74" authorId="0">
      <text>
        <r>
          <rPr>
            <b/>
            <sz val="9"/>
            <color indexed="81"/>
            <rFont val="Tahoma"/>
            <family val="2"/>
          </rPr>
          <t>Windows User:</t>
        </r>
        <r>
          <rPr>
            <sz val="9"/>
            <color indexed="81"/>
            <rFont val="Tahoma"/>
            <family val="2"/>
          </rPr>
          <t xml:space="preserve">
27/08/2020
9,000/-</t>
        </r>
      </text>
    </comment>
    <comment ref="R74" authorId="0">
      <text>
        <r>
          <rPr>
            <b/>
            <sz val="9"/>
            <color indexed="81"/>
            <rFont val="Tahoma"/>
            <family val="2"/>
          </rPr>
          <t>Windows User:</t>
        </r>
        <r>
          <rPr>
            <sz val="9"/>
            <color indexed="81"/>
            <rFont val="Tahoma"/>
            <family val="2"/>
          </rPr>
          <t xml:space="preserve">
27/08/2020
9,000/-</t>
        </r>
      </text>
    </comment>
    <comment ref="T74" authorId="0">
      <text>
        <r>
          <rPr>
            <b/>
            <sz val="9"/>
            <color indexed="81"/>
            <rFont val="Tahoma"/>
            <family val="2"/>
          </rPr>
          <t>Windows User:</t>
        </r>
        <r>
          <rPr>
            <sz val="9"/>
            <color indexed="81"/>
            <rFont val="Tahoma"/>
            <family val="2"/>
          </rPr>
          <t xml:space="preserve">
27/08/2020
9,000/-</t>
        </r>
      </text>
    </comment>
    <comment ref="W74" authorId="0">
      <text>
        <r>
          <rPr>
            <b/>
            <sz val="9"/>
            <color indexed="81"/>
            <rFont val="Tahoma"/>
            <family val="2"/>
          </rPr>
          <t>Windows User:</t>
        </r>
        <r>
          <rPr>
            <sz val="9"/>
            <color indexed="81"/>
            <rFont val="Tahoma"/>
            <family val="2"/>
          </rPr>
          <t xml:space="preserve">
Less 30% in Tuition fee for Oct/20.</t>
        </r>
      </text>
    </comment>
    <comment ref="X74" authorId="0">
      <text>
        <r>
          <rPr>
            <b/>
            <sz val="9"/>
            <color indexed="81"/>
            <rFont val="Tahoma"/>
            <family val="2"/>
          </rPr>
          <t>Windows User:</t>
        </r>
        <r>
          <rPr>
            <sz val="9"/>
            <color indexed="81"/>
            <rFont val="Tahoma"/>
            <family val="2"/>
          </rPr>
          <t xml:space="preserve">
15.10.2020
Bkash=6,780/-
College=4,620/-
Hostel=2,160/-</t>
        </r>
      </text>
    </comment>
    <comment ref="Y74" authorId="0">
      <text>
        <r>
          <rPr>
            <b/>
            <sz val="9"/>
            <color indexed="81"/>
            <rFont val="Tahoma"/>
            <family val="2"/>
          </rPr>
          <t>Windows User:</t>
        </r>
        <r>
          <rPr>
            <sz val="9"/>
            <color indexed="81"/>
            <rFont val="Tahoma"/>
            <family val="2"/>
          </rPr>
          <t xml:space="preserve">
Less 30% in Tuition fee for Oct/20.</t>
        </r>
      </text>
    </comment>
    <comment ref="Z74" authorId="0">
      <text>
        <r>
          <rPr>
            <b/>
            <sz val="9"/>
            <color indexed="81"/>
            <rFont val="Tahoma"/>
            <family val="2"/>
          </rPr>
          <t>Windows User:</t>
        </r>
        <r>
          <rPr>
            <sz val="9"/>
            <color indexed="81"/>
            <rFont val="Tahoma"/>
            <family val="2"/>
          </rPr>
          <t xml:space="preserve">
24/11/2020
By bkash
C=4620
H=2160
T=6780</t>
        </r>
      </text>
    </comment>
    <comment ref="AB74" authorId="0">
      <text>
        <r>
          <rPr>
            <b/>
            <sz val="9"/>
            <color indexed="81"/>
            <rFont val="Tahoma"/>
            <family val="2"/>
          </rPr>
          <t>Windows User:</t>
        </r>
        <r>
          <rPr>
            <sz val="9"/>
            <color indexed="81"/>
            <rFont val="Tahoma"/>
            <family val="2"/>
          </rPr>
          <t xml:space="preserve">
22/12/2020
By bash
C=4620
H=2160
T=6780</t>
        </r>
      </text>
    </comment>
    <comment ref="AD74" authorId="0">
      <text>
        <r>
          <rPr>
            <b/>
            <sz val="9"/>
            <color indexed="81"/>
            <rFont val="Tahoma"/>
            <family val="2"/>
          </rPr>
          <t>Windows User:</t>
        </r>
        <r>
          <rPr>
            <sz val="9"/>
            <color indexed="81"/>
            <rFont val="Tahoma"/>
            <family val="2"/>
          </rPr>
          <t xml:space="preserve">
26/01/2021
4620
O/fee Due</t>
        </r>
      </text>
    </comment>
    <comment ref="AF74" authorId="0">
      <text>
        <r>
          <rPr>
            <b/>
            <sz val="9"/>
            <color indexed="81"/>
            <rFont val="Tahoma"/>
            <family val="2"/>
          </rPr>
          <t>Windows User:</t>
        </r>
        <r>
          <rPr>
            <sz val="9"/>
            <color indexed="81"/>
            <rFont val="Tahoma"/>
            <family val="2"/>
          </rPr>
          <t xml:space="preserve">
25/02/21
8398
O/fee=6500
Feb/21</t>
        </r>
      </text>
    </comment>
    <comment ref="AH74" authorId="0">
      <text>
        <r>
          <rPr>
            <b/>
            <sz val="9"/>
            <color indexed="81"/>
            <rFont val="Tahoma"/>
            <family val="2"/>
          </rPr>
          <t>Windows User:</t>
        </r>
        <r>
          <rPr>
            <sz val="9"/>
            <color indexed="81"/>
            <rFont val="Tahoma"/>
            <family val="2"/>
          </rPr>
          <t xml:space="preserve">
25/03/2021
8399</t>
        </r>
      </text>
    </comment>
    <comment ref="AJ74" authorId="0">
      <text>
        <r>
          <rPr>
            <b/>
            <sz val="9"/>
            <color indexed="81"/>
            <rFont val="Tahoma"/>
            <family val="2"/>
          </rPr>
          <t>Windows User:</t>
        </r>
        <r>
          <rPr>
            <sz val="9"/>
            <color indexed="81"/>
            <rFont val="Tahoma"/>
            <family val="2"/>
          </rPr>
          <t xml:space="preserve">
12/04/21
8400</t>
        </r>
      </text>
    </comment>
    <comment ref="AL74" authorId="0">
      <text>
        <r>
          <rPr>
            <b/>
            <sz val="9"/>
            <color indexed="81"/>
            <rFont val="Tahoma"/>
            <family val="2"/>
          </rPr>
          <t>Windows User:</t>
        </r>
        <r>
          <rPr>
            <sz val="9"/>
            <color indexed="81"/>
            <rFont val="Tahoma"/>
            <family val="2"/>
          </rPr>
          <t xml:space="preserve">
05/05/21
8401
</t>
        </r>
      </text>
    </comment>
    <comment ref="AN74" authorId="0">
      <text>
        <r>
          <rPr>
            <b/>
            <sz val="9"/>
            <color indexed="81"/>
            <rFont val="Tahoma"/>
            <family val="2"/>
          </rPr>
          <t>Windows User:</t>
        </r>
        <r>
          <rPr>
            <sz val="9"/>
            <color indexed="81"/>
            <rFont val="Tahoma"/>
            <family val="2"/>
          </rPr>
          <t xml:space="preserve">
03/06/21
8402</t>
        </r>
      </text>
    </comment>
    <comment ref="H75" authorId="0">
      <text>
        <r>
          <rPr>
            <b/>
            <sz val="9"/>
            <color indexed="81"/>
            <rFont val="Tahoma"/>
            <family val="2"/>
          </rPr>
          <t>Windows User:</t>
        </r>
        <r>
          <rPr>
            <sz val="9"/>
            <color indexed="81"/>
            <rFont val="Tahoma"/>
            <family val="2"/>
          </rPr>
          <t xml:space="preserve">
Less-3,300/-</t>
        </r>
      </text>
    </comment>
    <comment ref="J75" authorId="0">
      <text>
        <r>
          <rPr>
            <b/>
            <sz val="9"/>
            <color indexed="81"/>
            <rFont val="Tahoma"/>
            <family val="2"/>
          </rPr>
          <t>Windows User:</t>
        </r>
        <r>
          <rPr>
            <sz val="9"/>
            <color indexed="81"/>
            <rFont val="Tahoma"/>
            <family val="2"/>
          </rPr>
          <t xml:space="preserve">
Less-3,300/-</t>
        </r>
      </text>
    </comment>
    <comment ref="N75" authorId="0">
      <text>
        <r>
          <rPr>
            <b/>
            <sz val="9"/>
            <color indexed="81"/>
            <rFont val="Tahoma"/>
            <family val="2"/>
          </rPr>
          <t>Windows User:</t>
        </r>
        <r>
          <rPr>
            <sz val="9"/>
            <color indexed="81"/>
            <rFont val="Tahoma"/>
            <family val="2"/>
          </rPr>
          <t xml:space="preserve">
27/08/2020
9,000/-</t>
        </r>
      </text>
    </comment>
    <comment ref="P75" authorId="0">
      <text>
        <r>
          <rPr>
            <b/>
            <sz val="9"/>
            <color indexed="81"/>
            <rFont val="Tahoma"/>
            <family val="2"/>
          </rPr>
          <t>Windows User:</t>
        </r>
        <r>
          <rPr>
            <sz val="9"/>
            <color indexed="81"/>
            <rFont val="Tahoma"/>
            <family val="2"/>
          </rPr>
          <t xml:space="preserve">
27/08/2020
9,000/-</t>
        </r>
      </text>
    </comment>
    <comment ref="R75" authorId="0">
      <text>
        <r>
          <rPr>
            <b/>
            <sz val="9"/>
            <color indexed="81"/>
            <rFont val="Tahoma"/>
            <family val="2"/>
          </rPr>
          <t>Windows User:</t>
        </r>
        <r>
          <rPr>
            <sz val="9"/>
            <color indexed="81"/>
            <rFont val="Tahoma"/>
            <family val="2"/>
          </rPr>
          <t xml:space="preserve">
27/08/2020
9,000/-</t>
        </r>
      </text>
    </comment>
    <comment ref="T75" authorId="0">
      <text>
        <r>
          <rPr>
            <b/>
            <sz val="9"/>
            <color indexed="81"/>
            <rFont val="Tahoma"/>
            <family val="2"/>
          </rPr>
          <t>Windows User:</t>
        </r>
        <r>
          <rPr>
            <sz val="9"/>
            <color indexed="81"/>
            <rFont val="Tahoma"/>
            <family val="2"/>
          </rPr>
          <t xml:space="preserve">
27/08/2020
9,000/-
10/10/20
6122
O/fee=6500
paid to Oct/20</t>
        </r>
      </text>
    </comment>
    <comment ref="Z75" authorId="0">
      <text>
        <r>
          <rPr>
            <b/>
            <sz val="9"/>
            <color indexed="81"/>
            <rFont val="Tahoma"/>
            <family val="2"/>
          </rPr>
          <t>Windows User:</t>
        </r>
        <r>
          <rPr>
            <sz val="9"/>
            <color indexed="81"/>
            <rFont val="Tahoma"/>
            <family val="2"/>
          </rPr>
          <t xml:space="preserve">
10/10/20
6122
O/fee=6500
Oct=2310</t>
        </r>
      </text>
    </comment>
    <comment ref="AB75" authorId="0">
      <text>
        <r>
          <rPr>
            <b/>
            <sz val="9"/>
            <color indexed="81"/>
            <rFont val="Tahoma"/>
            <family val="2"/>
          </rPr>
          <t>Windows User:</t>
        </r>
        <r>
          <rPr>
            <sz val="9"/>
            <color indexed="81"/>
            <rFont val="Tahoma"/>
            <family val="2"/>
          </rPr>
          <t xml:space="preserve">
10/11/2020
6123
</t>
        </r>
      </text>
    </comment>
    <comment ref="AD75" authorId="0">
      <text>
        <r>
          <rPr>
            <b/>
            <sz val="9"/>
            <color indexed="81"/>
            <rFont val="Tahoma"/>
            <family val="2"/>
          </rPr>
          <t>Windows User:</t>
        </r>
        <r>
          <rPr>
            <sz val="9"/>
            <color indexed="81"/>
            <rFont val="Tahoma"/>
            <family val="2"/>
          </rPr>
          <t xml:space="preserve">
20/12/2020
6124
</t>
        </r>
      </text>
    </comment>
    <comment ref="AF75" authorId="0">
      <text>
        <r>
          <rPr>
            <b/>
            <sz val="9"/>
            <color indexed="81"/>
            <rFont val="Tahoma"/>
            <family val="2"/>
          </rPr>
          <t>Windows User:</t>
        </r>
        <r>
          <rPr>
            <sz val="9"/>
            <color indexed="81"/>
            <rFont val="Tahoma"/>
            <family val="2"/>
          </rPr>
          <t xml:space="preserve">
20/01/2021
6125
</t>
        </r>
      </text>
    </comment>
    <comment ref="AJ75" authorId="0">
      <text>
        <r>
          <rPr>
            <b/>
            <sz val="9"/>
            <color indexed="81"/>
            <rFont val="Tahoma"/>
            <family val="2"/>
          </rPr>
          <t>Windows User:</t>
        </r>
        <r>
          <rPr>
            <sz val="9"/>
            <color indexed="81"/>
            <rFont val="Tahoma"/>
            <family val="2"/>
          </rPr>
          <t xml:space="preserve">
01/03/21
6126
Feb/21
23/03/2021
6127
March/21</t>
        </r>
      </text>
    </comment>
    <comment ref="AN75" authorId="0">
      <text>
        <r>
          <rPr>
            <b/>
            <sz val="9"/>
            <color indexed="81"/>
            <rFont val="Tahoma"/>
            <family val="2"/>
          </rPr>
          <t>Windows User:</t>
        </r>
        <r>
          <rPr>
            <sz val="9"/>
            <color indexed="81"/>
            <rFont val="Tahoma"/>
            <family val="2"/>
          </rPr>
          <t xml:space="preserve">
02/052/1
6128
April/21</t>
        </r>
      </text>
    </comment>
    <comment ref="AP75" authorId="0">
      <text>
        <r>
          <rPr>
            <b/>
            <sz val="9"/>
            <color indexed="81"/>
            <rFont val="Tahoma"/>
            <family val="2"/>
          </rPr>
          <t>Windows User:</t>
        </r>
        <r>
          <rPr>
            <sz val="9"/>
            <color indexed="81"/>
            <rFont val="Tahoma"/>
            <family val="2"/>
          </rPr>
          <t xml:space="preserve">
06/06/21
6129
May/21</t>
        </r>
      </text>
    </comment>
    <comment ref="N76" authorId="0">
      <text>
        <r>
          <rPr>
            <b/>
            <sz val="9"/>
            <color indexed="81"/>
            <rFont val="Tahoma"/>
            <family val="2"/>
          </rPr>
          <t>Windows User:</t>
        </r>
        <r>
          <rPr>
            <sz val="9"/>
            <color indexed="81"/>
            <rFont val="Tahoma"/>
            <family val="2"/>
          </rPr>
          <t xml:space="preserve">
27/08/2020
15,500/-</t>
        </r>
      </text>
    </comment>
    <comment ref="P76" authorId="0">
      <text>
        <r>
          <rPr>
            <b/>
            <sz val="9"/>
            <color indexed="81"/>
            <rFont val="Tahoma"/>
            <family val="2"/>
          </rPr>
          <t>Windows User:</t>
        </r>
        <r>
          <rPr>
            <sz val="9"/>
            <color indexed="81"/>
            <rFont val="Tahoma"/>
            <family val="2"/>
          </rPr>
          <t xml:space="preserve">
27/08/2020
15,500/-</t>
        </r>
      </text>
    </comment>
    <comment ref="R76" authorId="0">
      <text>
        <r>
          <rPr>
            <b/>
            <sz val="9"/>
            <color indexed="81"/>
            <rFont val="Tahoma"/>
            <family val="2"/>
          </rPr>
          <t>Windows User:</t>
        </r>
        <r>
          <rPr>
            <sz val="9"/>
            <color indexed="81"/>
            <rFont val="Tahoma"/>
            <family val="2"/>
          </rPr>
          <t xml:space="preserve">
27/08/2020
15,500/-</t>
        </r>
      </text>
    </comment>
    <comment ref="T76" authorId="0">
      <text>
        <r>
          <rPr>
            <b/>
            <sz val="9"/>
            <color indexed="81"/>
            <rFont val="Tahoma"/>
            <family val="2"/>
          </rPr>
          <t>Windows User:</t>
        </r>
        <r>
          <rPr>
            <sz val="9"/>
            <color indexed="81"/>
            <rFont val="Tahoma"/>
            <family val="2"/>
          </rPr>
          <t xml:space="preserve">
27/08/2020
15,500/-</t>
        </r>
      </text>
    </comment>
    <comment ref="W76" authorId="0">
      <text>
        <r>
          <rPr>
            <b/>
            <sz val="9"/>
            <color indexed="81"/>
            <rFont val="Tahoma"/>
            <family val="2"/>
          </rPr>
          <t>Windows User:</t>
        </r>
        <r>
          <rPr>
            <sz val="9"/>
            <color indexed="81"/>
            <rFont val="Tahoma"/>
            <family val="2"/>
          </rPr>
          <t xml:space="preserve">
Less 30% in Tuition fee for Oct/20.</t>
        </r>
      </text>
    </comment>
    <comment ref="X76" authorId="0">
      <text>
        <r>
          <rPr>
            <b/>
            <sz val="9"/>
            <color indexed="81"/>
            <rFont val="Tahoma"/>
            <family val="2"/>
          </rPr>
          <t>Windows User:</t>
        </r>
        <r>
          <rPr>
            <sz val="9"/>
            <color indexed="81"/>
            <rFont val="Tahoma"/>
            <family val="2"/>
          </rPr>
          <t xml:space="preserve">
08.10.2020
6099
Oct/20
Less=30%</t>
        </r>
      </text>
    </comment>
    <comment ref="Y76" authorId="0">
      <text>
        <r>
          <rPr>
            <b/>
            <sz val="9"/>
            <color indexed="81"/>
            <rFont val="Tahoma"/>
            <family val="2"/>
          </rPr>
          <t>Windows User:</t>
        </r>
        <r>
          <rPr>
            <sz val="9"/>
            <color indexed="81"/>
            <rFont val="Tahoma"/>
            <family val="2"/>
          </rPr>
          <t xml:space="preserve">
Less 30% in Tuition fee for Oct/20.</t>
        </r>
      </text>
    </comment>
    <comment ref="Z76" authorId="0">
      <text>
        <r>
          <rPr>
            <b/>
            <sz val="9"/>
            <color indexed="81"/>
            <rFont val="Tahoma"/>
            <family val="2"/>
          </rPr>
          <t>Windows User:</t>
        </r>
        <r>
          <rPr>
            <sz val="9"/>
            <color indexed="81"/>
            <rFont val="Tahoma"/>
            <family val="2"/>
          </rPr>
          <t xml:space="preserve">
08/11/2020
By bkash
C=4620
H=2160
T=6780</t>
        </r>
      </text>
    </comment>
    <comment ref="AB76" authorId="0">
      <text>
        <r>
          <rPr>
            <b/>
            <sz val="9"/>
            <color indexed="81"/>
            <rFont val="Tahoma"/>
            <family val="2"/>
          </rPr>
          <t>Windows User:</t>
        </r>
        <r>
          <rPr>
            <sz val="9"/>
            <color indexed="81"/>
            <rFont val="Tahoma"/>
            <family val="2"/>
          </rPr>
          <t xml:space="preserve">
08/12/2020
By bkash
C=4620
H=2160
T=6780
Dec/20</t>
        </r>
      </text>
    </comment>
    <comment ref="AD76" authorId="0">
      <text>
        <r>
          <rPr>
            <b/>
            <sz val="9"/>
            <color indexed="81"/>
            <rFont val="Tahoma"/>
            <family val="2"/>
          </rPr>
          <t>Windows User:</t>
        </r>
        <r>
          <rPr>
            <sz val="9"/>
            <color indexed="81"/>
            <rFont val="Tahoma"/>
            <family val="2"/>
          </rPr>
          <t xml:space="preserve">
07/01/2021
By bksah
C=4620
H=2160
T=6780
Janu/21</t>
        </r>
      </text>
    </comment>
    <comment ref="AF76" authorId="0">
      <text>
        <r>
          <rPr>
            <b/>
            <sz val="9"/>
            <color indexed="81"/>
            <rFont val="Tahoma"/>
            <family val="2"/>
          </rPr>
          <t>Windows User:</t>
        </r>
        <r>
          <rPr>
            <sz val="9"/>
            <color indexed="81"/>
            <rFont val="Tahoma"/>
            <family val="2"/>
          </rPr>
          <t xml:space="preserve">
10/02/21
6100</t>
        </r>
      </text>
    </comment>
    <comment ref="AH76" authorId="0">
      <text>
        <r>
          <rPr>
            <b/>
            <sz val="9"/>
            <color indexed="81"/>
            <rFont val="Tahoma"/>
            <family val="2"/>
          </rPr>
          <t>Windows User:</t>
        </r>
        <r>
          <rPr>
            <sz val="9"/>
            <color indexed="81"/>
            <rFont val="Tahoma"/>
            <family val="2"/>
          </rPr>
          <t xml:space="preserve">
14/03/21
By bkash
C=4340
H=2160
T=6500</t>
        </r>
      </text>
    </comment>
    <comment ref="AJ76" authorId="0">
      <text>
        <r>
          <rPr>
            <b/>
            <sz val="9"/>
            <color indexed="81"/>
            <rFont val="Tahoma"/>
            <family val="2"/>
          </rPr>
          <t>Windows User:</t>
        </r>
        <r>
          <rPr>
            <sz val="9"/>
            <color indexed="81"/>
            <rFont val="Tahoma"/>
            <family val="2"/>
          </rPr>
          <t xml:space="preserve">
08/04/21
By bkash
C=4340
H=2160
T=6500
30/04/21
By bkash
C=4340
H=2160
T=6500</t>
        </r>
      </text>
    </comment>
    <comment ref="N77" authorId="0">
      <text>
        <r>
          <rPr>
            <b/>
            <sz val="9"/>
            <color indexed="81"/>
            <rFont val="Tahoma"/>
            <family val="2"/>
          </rPr>
          <t>Windows User:</t>
        </r>
        <r>
          <rPr>
            <sz val="9"/>
            <color indexed="81"/>
            <rFont val="Tahoma"/>
            <family val="2"/>
          </rPr>
          <t xml:space="preserve">
27/08/2020
15,500/-</t>
        </r>
      </text>
    </comment>
    <comment ref="P77" authorId="0">
      <text>
        <r>
          <rPr>
            <b/>
            <sz val="9"/>
            <color indexed="81"/>
            <rFont val="Tahoma"/>
            <family val="2"/>
          </rPr>
          <t>Windows User:</t>
        </r>
        <r>
          <rPr>
            <sz val="9"/>
            <color indexed="81"/>
            <rFont val="Tahoma"/>
            <family val="2"/>
          </rPr>
          <t xml:space="preserve">
27/08/2020
15,500/-</t>
        </r>
      </text>
    </comment>
    <comment ref="R77" authorId="0">
      <text>
        <r>
          <rPr>
            <b/>
            <sz val="9"/>
            <color indexed="81"/>
            <rFont val="Tahoma"/>
            <family val="2"/>
          </rPr>
          <t>Windows User:</t>
        </r>
        <r>
          <rPr>
            <sz val="9"/>
            <color indexed="81"/>
            <rFont val="Tahoma"/>
            <family val="2"/>
          </rPr>
          <t xml:space="preserve">
27/08/2020
15,500/-</t>
        </r>
      </text>
    </comment>
    <comment ref="T77" authorId="0">
      <text>
        <r>
          <rPr>
            <b/>
            <sz val="9"/>
            <color indexed="81"/>
            <rFont val="Tahoma"/>
            <family val="2"/>
          </rPr>
          <t>Windows User:</t>
        </r>
        <r>
          <rPr>
            <sz val="9"/>
            <color indexed="81"/>
            <rFont val="Tahoma"/>
            <family val="2"/>
          </rPr>
          <t xml:space="preserve">
27/08/2020
15,500/-</t>
        </r>
      </text>
    </comment>
    <comment ref="W77" authorId="0">
      <text>
        <r>
          <rPr>
            <b/>
            <sz val="9"/>
            <color indexed="81"/>
            <rFont val="Tahoma"/>
            <family val="2"/>
          </rPr>
          <t>Windows User:</t>
        </r>
        <r>
          <rPr>
            <sz val="9"/>
            <color indexed="81"/>
            <rFont val="Tahoma"/>
            <family val="2"/>
          </rPr>
          <t xml:space="preserve">
Less 30% in Tuition fee for Oct/20.</t>
        </r>
      </text>
    </comment>
    <comment ref="X77" authorId="0">
      <text>
        <r>
          <rPr>
            <b/>
            <sz val="9"/>
            <color indexed="81"/>
            <rFont val="Tahoma"/>
            <family val="2"/>
          </rPr>
          <t>Windows User:</t>
        </r>
        <r>
          <rPr>
            <sz val="9"/>
            <color indexed="81"/>
            <rFont val="Tahoma"/>
            <family val="2"/>
          </rPr>
          <t xml:space="preserve">
12/11/2020
8831
Oct + Nov/2020
Paid to Nov/2020</t>
        </r>
      </text>
    </comment>
    <comment ref="Y77" authorId="0">
      <text>
        <r>
          <rPr>
            <b/>
            <sz val="9"/>
            <color indexed="81"/>
            <rFont val="Tahoma"/>
            <family val="2"/>
          </rPr>
          <t>Windows User:</t>
        </r>
        <r>
          <rPr>
            <sz val="9"/>
            <color indexed="81"/>
            <rFont val="Tahoma"/>
            <family val="2"/>
          </rPr>
          <t xml:space="preserve">
Less 30% in Tuition fee for Oct/20.</t>
        </r>
      </text>
    </comment>
    <comment ref="Z77" authorId="0">
      <text>
        <r>
          <rPr>
            <b/>
            <sz val="9"/>
            <color indexed="81"/>
            <rFont val="Tahoma"/>
            <family val="2"/>
          </rPr>
          <t>Windows User:</t>
        </r>
        <r>
          <rPr>
            <sz val="9"/>
            <color indexed="81"/>
            <rFont val="Tahoma"/>
            <family val="2"/>
          </rPr>
          <t xml:space="preserve">
12/11/2020
8831
Oct + Nov/2020</t>
        </r>
      </text>
    </comment>
    <comment ref="AB77" authorId="0">
      <text>
        <r>
          <rPr>
            <b/>
            <sz val="9"/>
            <color indexed="81"/>
            <rFont val="Tahoma"/>
            <family val="2"/>
          </rPr>
          <t>Windows User:</t>
        </r>
        <r>
          <rPr>
            <sz val="9"/>
            <color indexed="81"/>
            <rFont val="Tahoma"/>
            <family val="2"/>
          </rPr>
          <t xml:space="preserve">
08/12/2020
8832</t>
        </r>
      </text>
    </comment>
    <comment ref="AD77" authorId="0">
      <text>
        <r>
          <rPr>
            <b/>
            <sz val="9"/>
            <color indexed="81"/>
            <rFont val="Tahoma"/>
            <family val="2"/>
          </rPr>
          <t>Windows User:</t>
        </r>
        <r>
          <rPr>
            <sz val="9"/>
            <color indexed="81"/>
            <rFont val="Tahoma"/>
            <family val="2"/>
          </rPr>
          <t xml:space="preserve">
06/01/2021
8833</t>
        </r>
      </text>
    </comment>
    <comment ref="AF77" authorId="0">
      <text>
        <r>
          <rPr>
            <b/>
            <sz val="9"/>
            <color indexed="81"/>
            <rFont val="Tahoma"/>
            <family val="2"/>
          </rPr>
          <t>Windows User:</t>
        </r>
        <r>
          <rPr>
            <sz val="9"/>
            <color indexed="81"/>
            <rFont val="Tahoma"/>
            <family val="2"/>
          </rPr>
          <t xml:space="preserve">
10/02/21
8834</t>
        </r>
      </text>
    </comment>
    <comment ref="AH77" authorId="0">
      <text>
        <r>
          <rPr>
            <b/>
            <sz val="9"/>
            <color indexed="81"/>
            <rFont val="Tahoma"/>
            <family val="2"/>
          </rPr>
          <t>Windows User:</t>
        </r>
        <r>
          <rPr>
            <sz val="9"/>
            <color indexed="81"/>
            <rFont val="Tahoma"/>
            <family val="2"/>
          </rPr>
          <t xml:space="preserve">
10/03/21
8835</t>
        </r>
      </text>
    </comment>
    <comment ref="AJ77" authorId="0">
      <text>
        <r>
          <rPr>
            <b/>
            <sz val="9"/>
            <color indexed="81"/>
            <rFont val="Tahoma"/>
            <family val="2"/>
          </rPr>
          <t>Windows User:</t>
        </r>
        <r>
          <rPr>
            <sz val="9"/>
            <color indexed="81"/>
            <rFont val="Tahoma"/>
            <family val="2"/>
          </rPr>
          <t xml:space="preserve">
12/04/21
8836</t>
        </r>
      </text>
    </comment>
    <comment ref="AN77" authorId="0">
      <text>
        <r>
          <rPr>
            <b/>
            <sz val="9"/>
            <color indexed="81"/>
            <rFont val="Tahoma"/>
            <family val="2"/>
          </rPr>
          <t>Windows User:</t>
        </r>
        <r>
          <rPr>
            <sz val="9"/>
            <color indexed="81"/>
            <rFont val="Tahoma"/>
            <family val="2"/>
          </rPr>
          <t xml:space="preserve">
05/06/21
8837/38
May + June/21</t>
        </r>
      </text>
    </comment>
    <comment ref="N78" authorId="0">
      <text>
        <r>
          <rPr>
            <b/>
            <sz val="9"/>
            <color indexed="81"/>
            <rFont val="Tahoma"/>
            <family val="2"/>
          </rPr>
          <t>Windows User:</t>
        </r>
        <r>
          <rPr>
            <sz val="9"/>
            <color indexed="81"/>
            <rFont val="Tahoma"/>
            <family val="2"/>
          </rPr>
          <t xml:space="preserve">
27/08/2020
15,500/-</t>
        </r>
      </text>
    </comment>
    <comment ref="P78" authorId="0">
      <text>
        <r>
          <rPr>
            <b/>
            <sz val="9"/>
            <color indexed="81"/>
            <rFont val="Tahoma"/>
            <family val="2"/>
          </rPr>
          <t>Windows User:</t>
        </r>
        <r>
          <rPr>
            <sz val="9"/>
            <color indexed="81"/>
            <rFont val="Tahoma"/>
            <family val="2"/>
          </rPr>
          <t xml:space="preserve">
27/08/2020
15,500/-</t>
        </r>
      </text>
    </comment>
    <comment ref="R78" authorId="0">
      <text>
        <r>
          <rPr>
            <b/>
            <sz val="9"/>
            <color indexed="81"/>
            <rFont val="Tahoma"/>
            <family val="2"/>
          </rPr>
          <t>Windows User:</t>
        </r>
        <r>
          <rPr>
            <sz val="9"/>
            <color indexed="81"/>
            <rFont val="Tahoma"/>
            <family val="2"/>
          </rPr>
          <t xml:space="preserve">
27/08/2020
15,500/-</t>
        </r>
      </text>
    </comment>
    <comment ref="T78" authorId="0">
      <text>
        <r>
          <rPr>
            <b/>
            <sz val="9"/>
            <color indexed="81"/>
            <rFont val="Tahoma"/>
            <family val="2"/>
          </rPr>
          <t>Windows User:</t>
        </r>
        <r>
          <rPr>
            <sz val="9"/>
            <color indexed="81"/>
            <rFont val="Tahoma"/>
            <family val="2"/>
          </rPr>
          <t xml:space="preserve">
27/08/2020
15,500/-</t>
        </r>
      </text>
    </comment>
    <comment ref="W78" authorId="0">
      <text>
        <r>
          <rPr>
            <b/>
            <sz val="9"/>
            <color indexed="81"/>
            <rFont val="Tahoma"/>
            <family val="2"/>
          </rPr>
          <t>Windows User:</t>
        </r>
        <r>
          <rPr>
            <sz val="9"/>
            <color indexed="81"/>
            <rFont val="Tahoma"/>
            <family val="2"/>
          </rPr>
          <t xml:space="preserve">
Less 30% in Tuition fee for Oct/20.</t>
        </r>
      </text>
    </comment>
    <comment ref="X78" authorId="0">
      <text>
        <r>
          <rPr>
            <b/>
            <sz val="9"/>
            <color indexed="81"/>
            <rFont val="Tahoma"/>
            <family val="2"/>
          </rPr>
          <t>Windows User:</t>
        </r>
        <r>
          <rPr>
            <sz val="9"/>
            <color indexed="81"/>
            <rFont val="Tahoma"/>
            <family val="2"/>
          </rPr>
          <t xml:space="preserve">
08.10.2020
8807
Oct/20 
Less=30%</t>
        </r>
      </text>
    </comment>
    <comment ref="Y78" authorId="0">
      <text>
        <r>
          <rPr>
            <b/>
            <sz val="9"/>
            <color indexed="81"/>
            <rFont val="Tahoma"/>
            <family val="2"/>
          </rPr>
          <t>Windows User:</t>
        </r>
        <r>
          <rPr>
            <sz val="9"/>
            <color indexed="81"/>
            <rFont val="Tahoma"/>
            <family val="2"/>
          </rPr>
          <t xml:space="preserve">
Less 30% in Tuition fee for Oct/20.</t>
        </r>
      </text>
    </comment>
    <comment ref="Z78" authorId="0">
      <text>
        <r>
          <rPr>
            <b/>
            <sz val="9"/>
            <color indexed="81"/>
            <rFont val="Tahoma"/>
            <family val="2"/>
          </rPr>
          <t>Windows User:</t>
        </r>
        <r>
          <rPr>
            <sz val="9"/>
            <color indexed="81"/>
            <rFont val="Tahoma"/>
            <family val="2"/>
          </rPr>
          <t xml:space="preserve">
06/12/2020
8808
Nov/20
Paid in Dec/20</t>
        </r>
      </text>
    </comment>
    <comment ref="AB78" authorId="0">
      <text>
        <r>
          <rPr>
            <b/>
            <sz val="9"/>
            <color indexed="81"/>
            <rFont val="Tahoma"/>
            <family val="2"/>
          </rPr>
          <t>Windows User:</t>
        </r>
        <r>
          <rPr>
            <sz val="9"/>
            <color indexed="81"/>
            <rFont val="Tahoma"/>
            <family val="2"/>
          </rPr>
          <t xml:space="preserve">
06/12/2020
8808
Nov/20
Paid in Dec/20</t>
        </r>
      </text>
    </comment>
    <comment ref="AD78" authorId="0">
      <text>
        <r>
          <rPr>
            <b/>
            <sz val="9"/>
            <color indexed="81"/>
            <rFont val="Tahoma"/>
            <family val="2"/>
          </rPr>
          <t>Windows User:
09/01/21</t>
        </r>
        <r>
          <rPr>
            <sz val="9"/>
            <color indexed="81"/>
            <rFont val="Tahoma"/>
            <family val="2"/>
          </rPr>
          <t xml:space="preserve">
8809
Dec/21
Poaid Janu/21
25/01/21
8810
Janu/21
</t>
        </r>
      </text>
    </comment>
    <comment ref="AJ78" authorId="0">
      <text>
        <r>
          <rPr>
            <b/>
            <sz val="9"/>
            <color indexed="81"/>
            <rFont val="Tahoma"/>
            <family val="2"/>
          </rPr>
          <t>Windows User:</t>
        </r>
        <r>
          <rPr>
            <sz val="9"/>
            <color indexed="81"/>
            <rFont val="Tahoma"/>
            <family val="2"/>
          </rPr>
          <t xml:space="preserve">
04/04/021
8812/13
Feb + March/21
</t>
        </r>
      </text>
    </comment>
    <comment ref="AN78" authorId="0">
      <text>
        <r>
          <rPr>
            <b/>
            <sz val="9"/>
            <color indexed="81"/>
            <rFont val="Tahoma"/>
            <family val="2"/>
          </rPr>
          <t>Windows User:</t>
        </r>
        <r>
          <rPr>
            <sz val="9"/>
            <color indexed="81"/>
            <rFont val="Tahoma"/>
            <family val="2"/>
          </rPr>
          <t xml:space="preserve">
02/06/21
8813
April + May/21</t>
        </r>
      </text>
    </comment>
    <comment ref="H79" authorId="0">
      <text>
        <r>
          <rPr>
            <b/>
            <sz val="9"/>
            <color indexed="81"/>
            <rFont val="Tahoma"/>
            <family val="2"/>
          </rPr>
          <t>Windows User:</t>
        </r>
        <r>
          <rPr>
            <sz val="9"/>
            <color indexed="81"/>
            <rFont val="Tahoma"/>
            <family val="2"/>
          </rPr>
          <t xml:space="preserve">
Less-2,000/-</t>
        </r>
      </text>
    </comment>
    <comment ref="J79" authorId="0">
      <text>
        <r>
          <rPr>
            <b/>
            <sz val="9"/>
            <color indexed="81"/>
            <rFont val="Tahoma"/>
            <family val="2"/>
          </rPr>
          <t>Windows User:</t>
        </r>
        <r>
          <rPr>
            <sz val="9"/>
            <color indexed="81"/>
            <rFont val="Tahoma"/>
            <family val="2"/>
          </rPr>
          <t xml:space="preserve">
Less-2,000/-</t>
        </r>
      </text>
    </comment>
    <comment ref="N79" authorId="0">
      <text>
        <r>
          <rPr>
            <b/>
            <sz val="9"/>
            <color indexed="81"/>
            <rFont val="Tahoma"/>
            <family val="2"/>
          </rPr>
          <t>Windows User:</t>
        </r>
        <r>
          <rPr>
            <sz val="9"/>
            <color indexed="81"/>
            <rFont val="Tahoma"/>
            <family val="2"/>
          </rPr>
          <t xml:space="preserve">
27/08/2020
9,000/-</t>
        </r>
      </text>
    </comment>
    <comment ref="P79" authorId="0">
      <text>
        <r>
          <rPr>
            <b/>
            <sz val="9"/>
            <color indexed="81"/>
            <rFont val="Tahoma"/>
            <family val="2"/>
          </rPr>
          <t>Windows User:</t>
        </r>
        <r>
          <rPr>
            <sz val="9"/>
            <color indexed="81"/>
            <rFont val="Tahoma"/>
            <family val="2"/>
          </rPr>
          <t xml:space="preserve">
27/08/2020
9,000/-</t>
        </r>
      </text>
    </comment>
    <comment ref="R79" authorId="0">
      <text>
        <r>
          <rPr>
            <b/>
            <sz val="9"/>
            <color indexed="81"/>
            <rFont val="Tahoma"/>
            <family val="2"/>
          </rPr>
          <t>Windows User:</t>
        </r>
        <r>
          <rPr>
            <sz val="9"/>
            <color indexed="81"/>
            <rFont val="Tahoma"/>
            <family val="2"/>
          </rPr>
          <t xml:space="preserve">
27/08/2020
9,000/-</t>
        </r>
      </text>
    </comment>
    <comment ref="T79" authorId="0">
      <text>
        <r>
          <rPr>
            <b/>
            <sz val="9"/>
            <color indexed="81"/>
            <rFont val="Tahoma"/>
            <family val="2"/>
          </rPr>
          <t>Windows User:</t>
        </r>
        <r>
          <rPr>
            <sz val="9"/>
            <color indexed="81"/>
            <rFont val="Tahoma"/>
            <family val="2"/>
          </rPr>
          <t xml:space="preserve">
27/08/2020
9,000/-
28.10.2020
8782
Oct/20 (Less=30%)
Others fee=6,500/-</t>
        </r>
      </text>
    </comment>
    <comment ref="W79" authorId="0">
      <text>
        <r>
          <rPr>
            <b/>
            <sz val="9"/>
            <color indexed="81"/>
            <rFont val="Tahoma"/>
            <family val="2"/>
          </rPr>
          <t>Windows User:</t>
        </r>
        <r>
          <rPr>
            <sz val="9"/>
            <color indexed="81"/>
            <rFont val="Tahoma"/>
            <family val="2"/>
          </rPr>
          <t xml:space="preserve">
Less 30% in Tuition fee for Oct/20.</t>
        </r>
      </text>
    </comment>
    <comment ref="X79" authorId="0">
      <text>
        <r>
          <rPr>
            <b/>
            <sz val="9"/>
            <color indexed="81"/>
            <rFont val="Tahoma"/>
            <family val="2"/>
          </rPr>
          <t>Windows User:</t>
        </r>
        <r>
          <rPr>
            <sz val="9"/>
            <color indexed="81"/>
            <rFont val="Tahoma"/>
            <family val="2"/>
          </rPr>
          <t xml:space="preserve">
28.10.2020
8782
Oct/20 (Less=30%)
Others fee=6,500/-</t>
        </r>
      </text>
    </comment>
    <comment ref="Y79" authorId="0">
      <text>
        <r>
          <rPr>
            <b/>
            <sz val="9"/>
            <color indexed="81"/>
            <rFont val="Tahoma"/>
            <family val="2"/>
          </rPr>
          <t>Windows User:</t>
        </r>
        <r>
          <rPr>
            <sz val="9"/>
            <color indexed="81"/>
            <rFont val="Tahoma"/>
            <family val="2"/>
          </rPr>
          <t xml:space="preserve">
Less 30% in Tuition fee for Oct/20.</t>
        </r>
      </text>
    </comment>
    <comment ref="Z79" authorId="0">
      <text>
        <r>
          <rPr>
            <b/>
            <sz val="9"/>
            <color indexed="81"/>
            <rFont val="Tahoma"/>
            <family val="2"/>
          </rPr>
          <t>Windows User:</t>
        </r>
        <r>
          <rPr>
            <sz val="9"/>
            <color indexed="81"/>
            <rFont val="Tahoma"/>
            <family val="2"/>
          </rPr>
          <t xml:space="preserve">
21/11/2020
8783
</t>
        </r>
      </text>
    </comment>
    <comment ref="AB79" authorId="0">
      <text>
        <r>
          <rPr>
            <b/>
            <sz val="9"/>
            <color indexed="81"/>
            <rFont val="Tahoma"/>
            <family val="2"/>
          </rPr>
          <t>Windows User:</t>
        </r>
        <r>
          <rPr>
            <sz val="9"/>
            <color indexed="81"/>
            <rFont val="Tahoma"/>
            <family val="2"/>
          </rPr>
          <t xml:space="preserve">
27/12/2020
8784</t>
        </r>
      </text>
    </comment>
    <comment ref="AD79" authorId="0">
      <text>
        <r>
          <rPr>
            <b/>
            <sz val="9"/>
            <color indexed="81"/>
            <rFont val="Tahoma"/>
            <family val="2"/>
          </rPr>
          <t>Windows User:</t>
        </r>
        <r>
          <rPr>
            <sz val="9"/>
            <color indexed="81"/>
            <rFont val="Tahoma"/>
            <family val="2"/>
          </rPr>
          <t xml:space="preserve">
25/01/21
8785</t>
        </r>
      </text>
    </comment>
    <comment ref="AF79" authorId="0">
      <text>
        <r>
          <rPr>
            <b/>
            <sz val="9"/>
            <color indexed="81"/>
            <rFont val="Tahoma"/>
            <family val="2"/>
          </rPr>
          <t>Windows User:</t>
        </r>
        <r>
          <rPr>
            <sz val="9"/>
            <color indexed="81"/>
            <rFont val="Tahoma"/>
            <family val="2"/>
          </rPr>
          <t xml:space="preserve">
10/02/21
8786</t>
        </r>
      </text>
    </comment>
    <comment ref="AH79" authorId="0">
      <text>
        <r>
          <rPr>
            <b/>
            <sz val="9"/>
            <color indexed="81"/>
            <rFont val="Tahoma"/>
            <family val="2"/>
          </rPr>
          <t>Windows User:</t>
        </r>
        <r>
          <rPr>
            <sz val="9"/>
            <color indexed="81"/>
            <rFont val="Tahoma"/>
            <family val="2"/>
          </rPr>
          <t xml:space="preserve">
27/03/2021
8787
</t>
        </r>
      </text>
    </comment>
    <comment ref="AL79" authorId="0">
      <text>
        <r>
          <rPr>
            <b/>
            <sz val="9"/>
            <color indexed="81"/>
            <rFont val="Tahoma"/>
            <family val="2"/>
          </rPr>
          <t>Windows User:</t>
        </r>
        <r>
          <rPr>
            <sz val="9"/>
            <color indexed="81"/>
            <rFont val="Tahoma"/>
            <family val="2"/>
          </rPr>
          <t xml:space="preserve">
31/05/21
8788
April + May/21</t>
        </r>
      </text>
    </comment>
    <comment ref="N80" authorId="0">
      <text>
        <r>
          <rPr>
            <b/>
            <sz val="9"/>
            <color indexed="81"/>
            <rFont val="Tahoma"/>
            <family val="2"/>
          </rPr>
          <t>Windows User:</t>
        </r>
        <r>
          <rPr>
            <sz val="9"/>
            <color indexed="81"/>
            <rFont val="Tahoma"/>
            <family val="2"/>
          </rPr>
          <t xml:space="preserve">
27/08/2020
9,000/-</t>
        </r>
      </text>
    </comment>
    <comment ref="P80" authorId="0">
      <text>
        <r>
          <rPr>
            <b/>
            <sz val="9"/>
            <color indexed="81"/>
            <rFont val="Tahoma"/>
            <family val="2"/>
          </rPr>
          <t>Windows User:</t>
        </r>
        <r>
          <rPr>
            <sz val="9"/>
            <color indexed="81"/>
            <rFont val="Tahoma"/>
            <family val="2"/>
          </rPr>
          <t xml:space="preserve">
27/08/2020
9,000/-</t>
        </r>
      </text>
    </comment>
    <comment ref="R80" authorId="0">
      <text>
        <r>
          <rPr>
            <b/>
            <sz val="9"/>
            <color indexed="81"/>
            <rFont val="Tahoma"/>
            <family val="2"/>
          </rPr>
          <t>Windows User:</t>
        </r>
        <r>
          <rPr>
            <sz val="9"/>
            <color indexed="81"/>
            <rFont val="Tahoma"/>
            <family val="2"/>
          </rPr>
          <t xml:space="preserve">
27/08/2020
9,000/-</t>
        </r>
      </text>
    </comment>
    <comment ref="T80" authorId="0">
      <text>
        <r>
          <rPr>
            <b/>
            <sz val="9"/>
            <color indexed="81"/>
            <rFont val="Tahoma"/>
            <family val="2"/>
          </rPr>
          <t>Windows User:</t>
        </r>
        <r>
          <rPr>
            <sz val="9"/>
            <color indexed="81"/>
            <rFont val="Tahoma"/>
            <family val="2"/>
          </rPr>
          <t xml:space="preserve">
27/08/2020
9,000/-
27/01/21
8758
O/fee=6500
Oct to Dec/20
Paid in Janu/21</t>
        </r>
      </text>
    </comment>
    <comment ref="W80" authorId="0">
      <text>
        <r>
          <rPr>
            <b/>
            <sz val="9"/>
            <color indexed="81"/>
            <rFont val="Tahoma"/>
            <family val="2"/>
          </rPr>
          <t>Windows User:</t>
        </r>
        <r>
          <rPr>
            <sz val="9"/>
            <color indexed="81"/>
            <rFont val="Tahoma"/>
            <family val="2"/>
          </rPr>
          <t xml:space="preserve">
Less 30% in Tuition fee for Oct/20.</t>
        </r>
      </text>
    </comment>
    <comment ref="X80" authorId="0">
      <text>
        <r>
          <rPr>
            <b/>
            <sz val="9"/>
            <color indexed="81"/>
            <rFont val="Tahoma"/>
            <family val="2"/>
          </rPr>
          <t>Windows User:</t>
        </r>
        <r>
          <rPr>
            <sz val="9"/>
            <color indexed="81"/>
            <rFont val="Tahoma"/>
            <family val="2"/>
          </rPr>
          <t xml:space="preserve">
27/01/21
8758
O/fee=6500
Oct to Dec/20
Paid in Janu/21</t>
        </r>
      </text>
    </comment>
    <comment ref="Y80" authorId="0">
      <text>
        <r>
          <rPr>
            <b/>
            <sz val="9"/>
            <color indexed="81"/>
            <rFont val="Tahoma"/>
            <family val="2"/>
          </rPr>
          <t>Windows User:</t>
        </r>
        <r>
          <rPr>
            <sz val="9"/>
            <color indexed="81"/>
            <rFont val="Tahoma"/>
            <family val="2"/>
          </rPr>
          <t xml:space="preserve">
Less 30% in Tuition fee for Oct/20.</t>
        </r>
      </text>
    </comment>
    <comment ref="Z80" authorId="0">
      <text>
        <r>
          <rPr>
            <b/>
            <sz val="9"/>
            <color indexed="81"/>
            <rFont val="Tahoma"/>
            <family val="2"/>
          </rPr>
          <t>Windows User:</t>
        </r>
        <r>
          <rPr>
            <sz val="9"/>
            <color indexed="81"/>
            <rFont val="Tahoma"/>
            <family val="2"/>
          </rPr>
          <t xml:space="preserve">
27/01/21
8758
O/fee=6500
Oct to Dec/20
Paid in Janu/21</t>
        </r>
      </text>
    </comment>
    <comment ref="AB80" authorId="0">
      <text>
        <r>
          <rPr>
            <b/>
            <sz val="9"/>
            <color indexed="81"/>
            <rFont val="Tahoma"/>
            <family val="2"/>
          </rPr>
          <t>Windows User:</t>
        </r>
        <r>
          <rPr>
            <sz val="9"/>
            <color indexed="81"/>
            <rFont val="Tahoma"/>
            <family val="2"/>
          </rPr>
          <t xml:space="preserve">
27/01/21
8758
O/fee=6500
Oct to Dec/20
Paid in Janu/21</t>
        </r>
      </text>
    </comment>
    <comment ref="AD80" authorId="0">
      <text>
        <r>
          <rPr>
            <b/>
            <sz val="9"/>
            <color indexed="81"/>
            <rFont val="Tahoma"/>
            <family val="2"/>
          </rPr>
          <t>Windows User:</t>
        </r>
        <r>
          <rPr>
            <sz val="9"/>
            <color indexed="81"/>
            <rFont val="Tahoma"/>
            <family val="2"/>
          </rPr>
          <t xml:space="preserve">
27/01/21
8758
O/fee=6500
Oct to Dec/20
Paid in Janu/21</t>
        </r>
      </text>
    </comment>
    <comment ref="AN80" authorId="0">
      <text>
        <r>
          <rPr>
            <b/>
            <sz val="9"/>
            <color indexed="81"/>
            <rFont val="Tahoma"/>
            <family val="2"/>
          </rPr>
          <t>Windows User:</t>
        </r>
        <r>
          <rPr>
            <sz val="9"/>
            <color indexed="81"/>
            <rFont val="Tahoma"/>
            <family val="2"/>
          </rPr>
          <t xml:space="preserve">
07/06/21
8759
Up to June/21</t>
        </r>
      </text>
    </comment>
    <comment ref="N81" authorId="0">
      <text>
        <r>
          <rPr>
            <b/>
            <sz val="9"/>
            <color indexed="81"/>
            <rFont val="Tahoma"/>
            <family val="2"/>
          </rPr>
          <t>Windows User:</t>
        </r>
        <r>
          <rPr>
            <sz val="9"/>
            <color indexed="81"/>
            <rFont val="Tahoma"/>
            <family val="2"/>
          </rPr>
          <t xml:space="preserve">
27/08/2020
9,000/-</t>
        </r>
      </text>
    </comment>
    <comment ref="P81" authorId="0">
      <text>
        <r>
          <rPr>
            <b/>
            <sz val="9"/>
            <color indexed="81"/>
            <rFont val="Tahoma"/>
            <family val="2"/>
          </rPr>
          <t>Windows User:</t>
        </r>
        <r>
          <rPr>
            <sz val="9"/>
            <color indexed="81"/>
            <rFont val="Tahoma"/>
            <family val="2"/>
          </rPr>
          <t xml:space="preserve">
27/08/2020
9,000/-</t>
        </r>
      </text>
    </comment>
    <comment ref="R81" authorId="0">
      <text>
        <r>
          <rPr>
            <b/>
            <sz val="9"/>
            <color indexed="81"/>
            <rFont val="Tahoma"/>
            <family val="2"/>
          </rPr>
          <t>Windows User:</t>
        </r>
        <r>
          <rPr>
            <sz val="9"/>
            <color indexed="81"/>
            <rFont val="Tahoma"/>
            <family val="2"/>
          </rPr>
          <t xml:space="preserve">
27/08/2020
9,000/-</t>
        </r>
      </text>
    </comment>
    <comment ref="T81" authorId="0">
      <text>
        <r>
          <rPr>
            <b/>
            <sz val="9"/>
            <color indexed="81"/>
            <rFont val="Tahoma"/>
            <family val="2"/>
          </rPr>
          <t>Windows User:</t>
        </r>
        <r>
          <rPr>
            <sz val="9"/>
            <color indexed="81"/>
            <rFont val="Tahoma"/>
            <family val="2"/>
          </rPr>
          <t xml:space="preserve">
27/08/2020
9,000/-
27/01/2021
By bkash
C=15000
O/fe= 6500
Nov/20=04620
Dec=3880 (Deu=740)
Paid in Janu/21</t>
        </r>
      </text>
    </comment>
    <comment ref="Z81" authorId="0">
      <text>
        <r>
          <rPr>
            <b/>
            <sz val="9"/>
            <color indexed="81"/>
            <rFont val="Tahoma"/>
            <family val="2"/>
          </rPr>
          <t>Windows User:</t>
        </r>
        <r>
          <rPr>
            <sz val="9"/>
            <color indexed="81"/>
            <rFont val="Tahoma"/>
            <family val="2"/>
          </rPr>
          <t xml:space="preserve">
09/10/2020
By bkash
C=4620
H=1950
T=6570</t>
        </r>
      </text>
    </comment>
    <comment ref="AB81" authorId="0">
      <text>
        <r>
          <rPr>
            <b/>
            <sz val="9"/>
            <color indexed="81"/>
            <rFont val="Tahoma"/>
            <family val="2"/>
          </rPr>
          <t>Windows User:</t>
        </r>
        <r>
          <rPr>
            <sz val="9"/>
            <color indexed="81"/>
            <rFont val="Tahoma"/>
            <family val="2"/>
          </rPr>
          <t xml:space="preserve">
27/01/2021
By bkash
C=15000
O/fe= 6500
Nov/20=04620
Dec=3880 (Deu=740)
Paid in Janu/21
</t>
        </r>
      </text>
    </comment>
    <comment ref="AD81" authorId="0">
      <text>
        <r>
          <rPr>
            <b/>
            <sz val="9"/>
            <color indexed="81"/>
            <rFont val="Tahoma"/>
            <family val="2"/>
          </rPr>
          <t>Windows User:</t>
        </r>
        <r>
          <rPr>
            <sz val="9"/>
            <color indexed="81"/>
            <rFont val="Tahoma"/>
            <family val="2"/>
          </rPr>
          <t xml:space="preserve">
27/01/2021
By bkash
C=15000
O/fe= 6500
Nov/20=04620
Dec=3880 (Deu=740)
Paid in Janu/21
</t>
        </r>
      </text>
    </comment>
    <comment ref="AF81" authorId="0">
      <text>
        <r>
          <rPr>
            <b/>
            <sz val="9"/>
            <color indexed="81"/>
            <rFont val="Tahoma"/>
            <family val="2"/>
          </rPr>
          <t>Windows User:</t>
        </r>
        <r>
          <rPr>
            <sz val="9"/>
            <color indexed="81"/>
            <rFont val="Tahoma"/>
            <family val="2"/>
          </rPr>
          <t xml:space="preserve">
27/01/2021
By bkash
C=15000
O/fe= 6500
Nov/20=04620
Dec=3880 (Deu=740)
Paid in Janu/21
</t>
        </r>
      </text>
    </comment>
    <comment ref="N82" authorId="0">
      <text>
        <r>
          <rPr>
            <b/>
            <sz val="9"/>
            <color indexed="81"/>
            <rFont val="Tahoma"/>
            <family val="2"/>
          </rPr>
          <t>Windows User:</t>
        </r>
        <r>
          <rPr>
            <sz val="9"/>
            <color indexed="81"/>
            <rFont val="Tahoma"/>
            <family val="2"/>
          </rPr>
          <t xml:space="preserve">
27/08/2020
9,000/-</t>
        </r>
      </text>
    </comment>
    <comment ref="P82" authorId="0">
      <text>
        <r>
          <rPr>
            <b/>
            <sz val="9"/>
            <color indexed="81"/>
            <rFont val="Tahoma"/>
            <family val="2"/>
          </rPr>
          <t>Windows User:</t>
        </r>
        <r>
          <rPr>
            <sz val="9"/>
            <color indexed="81"/>
            <rFont val="Tahoma"/>
            <family val="2"/>
          </rPr>
          <t xml:space="preserve">
27/08/2020
9,000/-</t>
        </r>
      </text>
    </comment>
    <comment ref="R82" authorId="0">
      <text>
        <r>
          <rPr>
            <b/>
            <sz val="9"/>
            <color indexed="81"/>
            <rFont val="Tahoma"/>
            <family val="2"/>
          </rPr>
          <t>Windows User:</t>
        </r>
        <r>
          <rPr>
            <sz val="9"/>
            <color indexed="81"/>
            <rFont val="Tahoma"/>
            <family val="2"/>
          </rPr>
          <t xml:space="preserve">
27/08/2020
9,000/-</t>
        </r>
      </text>
    </comment>
    <comment ref="T82" authorId="0">
      <text>
        <r>
          <rPr>
            <b/>
            <sz val="9"/>
            <color indexed="81"/>
            <rFont val="Tahoma"/>
            <family val="2"/>
          </rPr>
          <t>Windows User:</t>
        </r>
        <r>
          <rPr>
            <sz val="9"/>
            <color indexed="81"/>
            <rFont val="Tahoma"/>
            <family val="2"/>
          </rPr>
          <t xml:space="preserve">
27/08/2020
9,000/-
21/11/2020
8566
O/fee=6500
Oct+ nov/20
paid in Nov/20</t>
        </r>
      </text>
    </comment>
    <comment ref="W82" authorId="0">
      <text>
        <r>
          <rPr>
            <b/>
            <sz val="9"/>
            <color indexed="81"/>
            <rFont val="Tahoma"/>
            <family val="2"/>
          </rPr>
          <t>Windows User:</t>
        </r>
        <r>
          <rPr>
            <sz val="9"/>
            <color indexed="81"/>
            <rFont val="Tahoma"/>
            <family val="2"/>
          </rPr>
          <t xml:space="preserve">
Less 30% in Tuition fee for Oct/20.</t>
        </r>
      </text>
    </comment>
    <comment ref="X82" authorId="0">
      <text>
        <r>
          <rPr>
            <b/>
            <sz val="9"/>
            <color indexed="81"/>
            <rFont val="Tahoma"/>
            <family val="2"/>
          </rPr>
          <t>Windows User:</t>
        </r>
        <r>
          <rPr>
            <sz val="9"/>
            <color indexed="81"/>
            <rFont val="Tahoma"/>
            <family val="2"/>
          </rPr>
          <t xml:space="preserve">
21/11/2020
8566
O/fee=6500
Oct + Nov/20
Paid in Nov/20</t>
        </r>
      </text>
    </comment>
    <comment ref="Y82" authorId="0">
      <text>
        <r>
          <rPr>
            <b/>
            <sz val="9"/>
            <color indexed="81"/>
            <rFont val="Tahoma"/>
            <family val="2"/>
          </rPr>
          <t>Windows User:</t>
        </r>
        <r>
          <rPr>
            <sz val="9"/>
            <color indexed="81"/>
            <rFont val="Tahoma"/>
            <family val="2"/>
          </rPr>
          <t xml:space="preserve">
Less 30% in Tuition fee for Oct/20.</t>
        </r>
      </text>
    </comment>
    <comment ref="Z82" authorId="0">
      <text>
        <r>
          <rPr>
            <b/>
            <sz val="9"/>
            <color indexed="81"/>
            <rFont val="Tahoma"/>
            <family val="2"/>
          </rPr>
          <t>Windows User:</t>
        </r>
        <r>
          <rPr>
            <sz val="9"/>
            <color indexed="81"/>
            <rFont val="Tahoma"/>
            <family val="2"/>
          </rPr>
          <t xml:space="preserve">
21/11/2020
8566
O/fee=6500
Oct + Nov/20</t>
        </r>
      </text>
    </comment>
    <comment ref="AB82" authorId="0">
      <text>
        <r>
          <rPr>
            <b/>
            <sz val="9"/>
            <color indexed="81"/>
            <rFont val="Tahoma"/>
            <family val="2"/>
          </rPr>
          <t>Windows User:</t>
        </r>
        <r>
          <rPr>
            <sz val="9"/>
            <color indexed="81"/>
            <rFont val="Tahoma"/>
            <family val="2"/>
          </rPr>
          <t xml:space="preserve">
21/01/2021
8567
Dec/20
Paid in Janu/21</t>
        </r>
      </text>
    </comment>
    <comment ref="AD82" authorId="0">
      <text>
        <r>
          <rPr>
            <b/>
            <sz val="9"/>
            <color indexed="81"/>
            <rFont val="Tahoma"/>
            <family val="2"/>
          </rPr>
          <t>Windows User:</t>
        </r>
        <r>
          <rPr>
            <sz val="9"/>
            <color indexed="81"/>
            <rFont val="Tahoma"/>
            <family val="2"/>
          </rPr>
          <t xml:space="preserve">
21/01/2021
8567
Dec/20
Paid in Janu/21
27/01/21
8568
</t>
        </r>
      </text>
    </comment>
    <comment ref="AF82" authorId="0">
      <text>
        <r>
          <rPr>
            <b/>
            <sz val="9"/>
            <color indexed="81"/>
            <rFont val="Tahoma"/>
            <family val="2"/>
          </rPr>
          <t>Windows User:</t>
        </r>
        <r>
          <rPr>
            <sz val="9"/>
            <color indexed="81"/>
            <rFont val="Tahoma"/>
            <family val="2"/>
          </rPr>
          <t xml:space="preserve">
28/02/21
8569</t>
        </r>
      </text>
    </comment>
    <comment ref="AH82" authorId="0">
      <text>
        <r>
          <rPr>
            <b/>
            <sz val="9"/>
            <color indexed="81"/>
            <rFont val="Tahoma"/>
            <family val="2"/>
          </rPr>
          <t>Windows User:</t>
        </r>
        <r>
          <rPr>
            <sz val="9"/>
            <color indexed="81"/>
            <rFont val="Tahoma"/>
            <family val="2"/>
          </rPr>
          <t xml:space="preserve">
31/03/2021
8570
</t>
        </r>
      </text>
    </comment>
    <comment ref="AJ82" authorId="0">
      <text>
        <r>
          <rPr>
            <b/>
            <sz val="9"/>
            <color indexed="81"/>
            <rFont val="Tahoma"/>
            <family val="2"/>
          </rPr>
          <t>Windows User:</t>
        </r>
        <r>
          <rPr>
            <sz val="9"/>
            <color indexed="81"/>
            <rFont val="Tahoma"/>
            <family val="2"/>
          </rPr>
          <t xml:space="preserve">
29/04/2021
8571
April + may/21</t>
        </r>
      </text>
    </comment>
    <comment ref="AL82" authorId="0">
      <text>
        <r>
          <rPr>
            <b/>
            <sz val="9"/>
            <color indexed="81"/>
            <rFont val="Tahoma"/>
            <family val="2"/>
          </rPr>
          <t>Windows User:</t>
        </r>
        <r>
          <rPr>
            <sz val="9"/>
            <color indexed="81"/>
            <rFont val="Tahoma"/>
            <family val="2"/>
          </rPr>
          <t xml:space="preserve">
31/05/21
8572
June/21</t>
        </r>
      </text>
    </comment>
    <comment ref="N83" authorId="0">
      <text>
        <r>
          <rPr>
            <b/>
            <sz val="9"/>
            <color indexed="81"/>
            <rFont val="Tahoma"/>
            <family val="2"/>
          </rPr>
          <t>Windows User:</t>
        </r>
        <r>
          <rPr>
            <sz val="9"/>
            <color indexed="81"/>
            <rFont val="Tahoma"/>
            <family val="2"/>
          </rPr>
          <t xml:space="preserve">
27/08/2020
9,000/-</t>
        </r>
      </text>
    </comment>
    <comment ref="P83" authorId="0">
      <text>
        <r>
          <rPr>
            <b/>
            <sz val="9"/>
            <color indexed="81"/>
            <rFont val="Tahoma"/>
            <family val="2"/>
          </rPr>
          <t>Windows User:</t>
        </r>
        <r>
          <rPr>
            <sz val="9"/>
            <color indexed="81"/>
            <rFont val="Tahoma"/>
            <family val="2"/>
          </rPr>
          <t xml:space="preserve">
27/08/2020
9,000/-</t>
        </r>
      </text>
    </comment>
    <comment ref="R83" authorId="0">
      <text>
        <r>
          <rPr>
            <b/>
            <sz val="9"/>
            <color indexed="81"/>
            <rFont val="Tahoma"/>
            <family val="2"/>
          </rPr>
          <t>Windows User:</t>
        </r>
        <r>
          <rPr>
            <sz val="9"/>
            <color indexed="81"/>
            <rFont val="Tahoma"/>
            <family val="2"/>
          </rPr>
          <t xml:space="preserve">
27/08/2020
9,000/-</t>
        </r>
      </text>
    </comment>
    <comment ref="T83" authorId="0">
      <text>
        <r>
          <rPr>
            <b/>
            <sz val="9"/>
            <color indexed="81"/>
            <rFont val="Tahoma"/>
            <family val="2"/>
          </rPr>
          <t>Windows User:</t>
        </r>
        <r>
          <rPr>
            <sz val="9"/>
            <color indexed="81"/>
            <rFont val="Tahoma"/>
            <family val="2"/>
          </rPr>
          <t xml:space="preserve">
27/08/2020
9,000/-
28.10.2020
8542
Oct/20 (Less=30%)
Others fee=6,500/-</t>
        </r>
      </text>
    </comment>
    <comment ref="W83" authorId="0">
      <text>
        <r>
          <rPr>
            <b/>
            <sz val="9"/>
            <color indexed="81"/>
            <rFont val="Tahoma"/>
            <family val="2"/>
          </rPr>
          <t>Windows User:</t>
        </r>
        <r>
          <rPr>
            <sz val="9"/>
            <color indexed="81"/>
            <rFont val="Tahoma"/>
            <family val="2"/>
          </rPr>
          <t xml:space="preserve">
Less 30% in Tuition fee for Oct/20.</t>
        </r>
      </text>
    </comment>
    <comment ref="X83" authorId="0">
      <text>
        <r>
          <rPr>
            <b/>
            <sz val="9"/>
            <color indexed="81"/>
            <rFont val="Tahoma"/>
            <family val="2"/>
          </rPr>
          <t>Windows User:</t>
        </r>
        <r>
          <rPr>
            <sz val="9"/>
            <color indexed="81"/>
            <rFont val="Tahoma"/>
            <family val="2"/>
          </rPr>
          <t xml:space="preserve">
28.10.2020
8542
Oct/20 (Less=30%)
Others fee=6,500/-</t>
        </r>
      </text>
    </comment>
    <comment ref="Y83" authorId="0">
      <text>
        <r>
          <rPr>
            <b/>
            <sz val="9"/>
            <color indexed="81"/>
            <rFont val="Tahoma"/>
            <family val="2"/>
          </rPr>
          <t>Windows User:</t>
        </r>
        <r>
          <rPr>
            <sz val="9"/>
            <color indexed="81"/>
            <rFont val="Tahoma"/>
            <family val="2"/>
          </rPr>
          <t xml:space="preserve">
Less 30% in Tuition fee for Oct/20.</t>
        </r>
      </text>
    </comment>
    <comment ref="Z83" authorId="0">
      <text>
        <r>
          <rPr>
            <b/>
            <sz val="9"/>
            <color indexed="81"/>
            <rFont val="Tahoma"/>
            <family val="2"/>
          </rPr>
          <t>Windows User:</t>
        </r>
        <r>
          <rPr>
            <sz val="9"/>
            <color indexed="81"/>
            <rFont val="Tahoma"/>
            <family val="2"/>
          </rPr>
          <t xml:space="preserve">
21/11/2020
8543
</t>
        </r>
      </text>
    </comment>
    <comment ref="AB83" authorId="0">
      <text>
        <r>
          <rPr>
            <b/>
            <sz val="9"/>
            <color indexed="81"/>
            <rFont val="Tahoma"/>
            <family val="2"/>
          </rPr>
          <t>Windows User:</t>
        </r>
        <r>
          <rPr>
            <sz val="9"/>
            <color indexed="81"/>
            <rFont val="Tahoma"/>
            <family val="2"/>
          </rPr>
          <t xml:space="preserve">
25/01/21
8544
Dec + Janu/21
Paid in janu/21</t>
        </r>
      </text>
    </comment>
    <comment ref="AD83" authorId="0">
      <text>
        <r>
          <rPr>
            <b/>
            <sz val="9"/>
            <color indexed="81"/>
            <rFont val="Tahoma"/>
            <family val="2"/>
          </rPr>
          <t>Windows User:</t>
        </r>
        <r>
          <rPr>
            <sz val="9"/>
            <color indexed="81"/>
            <rFont val="Tahoma"/>
            <family val="2"/>
          </rPr>
          <t xml:space="preserve">
25/01/21
8544
Dec + Janu/21
Paid in janu/21</t>
        </r>
      </text>
    </comment>
    <comment ref="AF83" authorId="0">
      <text>
        <r>
          <rPr>
            <b/>
            <sz val="9"/>
            <color indexed="81"/>
            <rFont val="Tahoma"/>
            <family val="2"/>
          </rPr>
          <t>Windows User:</t>
        </r>
        <r>
          <rPr>
            <sz val="9"/>
            <color indexed="81"/>
            <rFont val="Tahoma"/>
            <family val="2"/>
          </rPr>
          <t xml:space="preserve">
10/02/21</t>
        </r>
        <r>
          <rPr>
            <sz val="9"/>
            <color indexed="81"/>
            <rFont val="Tahoma"/>
            <family val="2"/>
          </rPr>
          <t xml:space="preserve">
8545</t>
        </r>
      </text>
    </comment>
    <comment ref="AH83" authorId="0">
      <text>
        <r>
          <rPr>
            <b/>
            <sz val="9"/>
            <color indexed="81"/>
            <rFont val="Tahoma"/>
            <family val="2"/>
          </rPr>
          <t>Windows User:</t>
        </r>
        <r>
          <rPr>
            <sz val="9"/>
            <color indexed="81"/>
            <rFont val="Tahoma"/>
            <family val="2"/>
          </rPr>
          <t xml:space="preserve">
27/03/2021
8546
</t>
        </r>
      </text>
    </comment>
    <comment ref="AL83" authorId="0">
      <text>
        <r>
          <rPr>
            <b/>
            <sz val="9"/>
            <color indexed="81"/>
            <rFont val="Tahoma"/>
            <family val="2"/>
          </rPr>
          <t>Windows User:</t>
        </r>
        <r>
          <rPr>
            <sz val="9"/>
            <color indexed="81"/>
            <rFont val="Tahoma"/>
            <family val="2"/>
          </rPr>
          <t xml:space="preserve">
31/05/21
8547
April + may/21</t>
        </r>
      </text>
    </comment>
    <comment ref="N84" authorId="0">
      <text>
        <r>
          <rPr>
            <b/>
            <sz val="9"/>
            <color indexed="81"/>
            <rFont val="Tahoma"/>
            <family val="2"/>
          </rPr>
          <t>Windows User:</t>
        </r>
        <r>
          <rPr>
            <sz val="9"/>
            <color indexed="81"/>
            <rFont val="Tahoma"/>
            <family val="2"/>
          </rPr>
          <t xml:space="preserve">
27/08/2020
9,000/-</t>
        </r>
      </text>
    </comment>
    <comment ref="P84" authorId="0">
      <text>
        <r>
          <rPr>
            <b/>
            <sz val="9"/>
            <color indexed="81"/>
            <rFont val="Tahoma"/>
            <family val="2"/>
          </rPr>
          <t>Windows User:</t>
        </r>
        <r>
          <rPr>
            <sz val="9"/>
            <color indexed="81"/>
            <rFont val="Tahoma"/>
            <family val="2"/>
          </rPr>
          <t xml:space="preserve">
27/08/2020
9,000/-</t>
        </r>
      </text>
    </comment>
    <comment ref="R84" authorId="0">
      <text>
        <r>
          <rPr>
            <b/>
            <sz val="9"/>
            <color indexed="81"/>
            <rFont val="Tahoma"/>
            <family val="2"/>
          </rPr>
          <t>Windows User:</t>
        </r>
        <r>
          <rPr>
            <sz val="9"/>
            <color indexed="81"/>
            <rFont val="Tahoma"/>
            <family val="2"/>
          </rPr>
          <t xml:space="preserve">
27/08/2020
9,000/-</t>
        </r>
      </text>
    </comment>
    <comment ref="T84" authorId="0">
      <text>
        <r>
          <rPr>
            <b/>
            <sz val="9"/>
            <color indexed="81"/>
            <rFont val="Tahoma"/>
            <family val="2"/>
          </rPr>
          <t>Windows User:</t>
        </r>
        <r>
          <rPr>
            <sz val="9"/>
            <color indexed="81"/>
            <rFont val="Tahoma"/>
            <family val="2"/>
          </rPr>
          <t xml:space="preserve">
27/08/2020
9,000/-</t>
        </r>
      </text>
    </comment>
    <comment ref="Z84" authorId="0">
      <text>
        <r>
          <rPr>
            <b/>
            <sz val="9"/>
            <color indexed="81"/>
            <rFont val="Tahoma"/>
            <family val="2"/>
          </rPr>
          <t>Windows User:</t>
        </r>
        <r>
          <rPr>
            <sz val="9"/>
            <color indexed="81"/>
            <rFont val="Tahoma"/>
            <family val="2"/>
          </rPr>
          <t xml:space="preserve">
18/11/2020
8519
Oct/20
Paid in Nov/20</t>
        </r>
      </text>
    </comment>
    <comment ref="AB84" authorId="0">
      <text>
        <r>
          <rPr>
            <b/>
            <sz val="9"/>
            <color indexed="81"/>
            <rFont val="Tahoma"/>
            <family val="2"/>
          </rPr>
          <t>Windows User:</t>
        </r>
        <r>
          <rPr>
            <sz val="9"/>
            <color indexed="81"/>
            <rFont val="Tahoma"/>
            <family val="2"/>
          </rPr>
          <t xml:space="preserve">
18/11/2020
8519
Oct/20</t>
        </r>
      </text>
    </comment>
    <comment ref="AH84" authorId="0">
      <text>
        <r>
          <rPr>
            <b/>
            <sz val="9"/>
            <color indexed="81"/>
            <rFont val="Tahoma"/>
            <family val="2"/>
          </rPr>
          <t>Windows User:</t>
        </r>
        <r>
          <rPr>
            <sz val="9"/>
            <color indexed="81"/>
            <rFont val="Tahoma"/>
            <family val="2"/>
          </rPr>
          <t xml:space="preserve">
10/02/21
8521/8522</t>
        </r>
      </text>
    </comment>
    <comment ref="AL84" authorId="0">
      <text>
        <r>
          <rPr>
            <b/>
            <sz val="9"/>
            <color indexed="81"/>
            <rFont val="Tahoma"/>
            <family val="2"/>
          </rPr>
          <t>Windows User:</t>
        </r>
        <r>
          <rPr>
            <sz val="9"/>
            <color indexed="81"/>
            <rFont val="Tahoma"/>
            <family val="2"/>
          </rPr>
          <t xml:space="preserve">
10/04/021
Feb + March/21
O/fee Due=6500/-</t>
        </r>
      </text>
    </comment>
    <comment ref="AP84" authorId="0">
      <text>
        <r>
          <rPr>
            <b/>
            <sz val="9"/>
            <color indexed="81"/>
            <rFont val="Tahoma"/>
            <family val="2"/>
          </rPr>
          <t>Windows User:</t>
        </r>
        <r>
          <rPr>
            <sz val="9"/>
            <color indexed="81"/>
            <rFont val="Tahoma"/>
            <family val="2"/>
          </rPr>
          <t xml:space="preserve">
07/06/21
8524
</t>
        </r>
      </text>
    </comment>
    <comment ref="H85" authorId="0">
      <text>
        <r>
          <rPr>
            <b/>
            <sz val="9"/>
            <color indexed="81"/>
            <rFont val="Tahoma"/>
            <family val="2"/>
          </rPr>
          <t xml:space="preserve">Windows User:
Note-149
</t>
        </r>
        <r>
          <rPr>
            <sz val="9"/>
            <color indexed="81"/>
            <rFont val="Tahoma"/>
            <family val="2"/>
          </rPr>
          <t xml:space="preserve">Meeting 20/10/2020
Less 50%
Opening to Clossing period
</t>
        </r>
      </text>
    </comment>
    <comment ref="J85" authorId="0">
      <text>
        <r>
          <rPr>
            <b/>
            <sz val="9"/>
            <color indexed="81"/>
            <rFont val="Tahoma"/>
            <family val="2"/>
          </rPr>
          <t xml:space="preserve">Windows User:
Note-149
</t>
        </r>
        <r>
          <rPr>
            <sz val="9"/>
            <color indexed="81"/>
            <rFont val="Tahoma"/>
            <family val="2"/>
          </rPr>
          <t xml:space="preserve">Meeting 20/10/2020
Less 50%
Opening to Clossing period
</t>
        </r>
      </text>
    </comment>
    <comment ref="N85" authorId="0">
      <text>
        <r>
          <rPr>
            <b/>
            <sz val="9"/>
            <color indexed="81"/>
            <rFont val="Tahoma"/>
            <family val="2"/>
          </rPr>
          <t>Windows User:</t>
        </r>
        <r>
          <rPr>
            <sz val="9"/>
            <color indexed="81"/>
            <rFont val="Tahoma"/>
            <family val="2"/>
          </rPr>
          <t xml:space="preserve">
27/08/2020
9,000/-</t>
        </r>
      </text>
    </comment>
    <comment ref="P85" authorId="0">
      <text>
        <r>
          <rPr>
            <b/>
            <sz val="9"/>
            <color indexed="81"/>
            <rFont val="Tahoma"/>
            <family val="2"/>
          </rPr>
          <t>Windows User:</t>
        </r>
        <r>
          <rPr>
            <sz val="9"/>
            <color indexed="81"/>
            <rFont val="Tahoma"/>
            <family val="2"/>
          </rPr>
          <t xml:space="preserve">
27/08/2020
9,000/-</t>
        </r>
      </text>
    </comment>
    <comment ref="R85" authorId="0">
      <text>
        <r>
          <rPr>
            <b/>
            <sz val="9"/>
            <color indexed="81"/>
            <rFont val="Tahoma"/>
            <family val="2"/>
          </rPr>
          <t>Windows User:</t>
        </r>
        <r>
          <rPr>
            <sz val="9"/>
            <color indexed="81"/>
            <rFont val="Tahoma"/>
            <family val="2"/>
          </rPr>
          <t xml:space="preserve">
27/08/2020
9,000/-</t>
        </r>
      </text>
    </comment>
    <comment ref="T85" authorId="0">
      <text>
        <r>
          <rPr>
            <b/>
            <sz val="9"/>
            <color indexed="81"/>
            <rFont val="Tahoma"/>
            <family val="2"/>
          </rPr>
          <t>Windows User:</t>
        </r>
        <r>
          <rPr>
            <sz val="9"/>
            <color indexed="81"/>
            <rFont val="Tahoma"/>
            <family val="2"/>
          </rPr>
          <t xml:space="preserve">
27/08/2020
9,000/-
15/10/20
8494
O/fee=6500
Paid to Oct/20</t>
        </r>
      </text>
    </comment>
    <comment ref="Z85" authorId="0">
      <text>
        <r>
          <rPr>
            <b/>
            <sz val="9"/>
            <color indexed="81"/>
            <rFont val="Tahoma"/>
            <family val="2"/>
          </rPr>
          <t>Windows User:</t>
        </r>
        <r>
          <rPr>
            <sz val="9"/>
            <color indexed="81"/>
            <rFont val="Tahoma"/>
            <family val="2"/>
          </rPr>
          <t xml:space="preserve">
15/10/20
8494
O/f=6500
Oct=4620</t>
        </r>
      </text>
    </comment>
    <comment ref="AD85" authorId="0">
      <text>
        <r>
          <rPr>
            <b/>
            <sz val="9"/>
            <color indexed="81"/>
            <rFont val="Tahoma"/>
            <family val="2"/>
          </rPr>
          <t>Windows User:</t>
        </r>
        <r>
          <rPr>
            <sz val="9"/>
            <color indexed="81"/>
            <rFont val="Tahoma"/>
            <family val="2"/>
          </rPr>
          <t xml:space="preserve">
03/01/2021
8496
Dec/20
paid in Janu/21</t>
        </r>
      </text>
    </comment>
    <comment ref="AF85" authorId="0">
      <text>
        <r>
          <rPr>
            <b/>
            <sz val="9"/>
            <color indexed="81"/>
            <rFont val="Tahoma"/>
            <family val="2"/>
          </rPr>
          <t>Windows User:</t>
        </r>
        <r>
          <rPr>
            <sz val="9"/>
            <color indexed="81"/>
            <rFont val="Tahoma"/>
            <family val="2"/>
          </rPr>
          <t xml:space="preserve">
03/01/2021
8496
Dec/20
paid in Janu/21</t>
        </r>
      </text>
    </comment>
    <comment ref="AH85" authorId="0">
      <text>
        <r>
          <rPr>
            <b/>
            <sz val="9"/>
            <color indexed="81"/>
            <rFont val="Tahoma"/>
            <family val="2"/>
          </rPr>
          <t>Windows User:</t>
        </r>
        <r>
          <rPr>
            <sz val="9"/>
            <color indexed="81"/>
            <rFont val="Tahoma"/>
            <family val="2"/>
          </rPr>
          <t xml:space="preserve">
09/02/21
8497
Janu/21</t>
        </r>
      </text>
    </comment>
    <comment ref="AJ85" authorId="0">
      <text>
        <r>
          <rPr>
            <b/>
            <sz val="9"/>
            <color indexed="81"/>
            <rFont val="Tahoma"/>
            <family val="2"/>
          </rPr>
          <t>Windows User:</t>
        </r>
        <r>
          <rPr>
            <sz val="9"/>
            <color indexed="81"/>
            <rFont val="Tahoma"/>
            <family val="2"/>
          </rPr>
          <t xml:space="preserve">
23/03/2021
8498/99
Feb/21 + March/21</t>
        </r>
      </text>
    </comment>
    <comment ref="H86" authorId="0">
      <text>
        <r>
          <rPr>
            <b/>
            <sz val="9"/>
            <color indexed="81"/>
            <rFont val="Tahoma"/>
            <family val="2"/>
          </rPr>
          <t>Windows User:</t>
        </r>
        <r>
          <rPr>
            <sz val="9"/>
            <color indexed="81"/>
            <rFont val="Tahoma"/>
            <family val="2"/>
          </rPr>
          <t xml:space="preserve">
Less-2,000/-</t>
        </r>
      </text>
    </comment>
    <comment ref="J86" authorId="0">
      <text>
        <r>
          <rPr>
            <b/>
            <sz val="9"/>
            <color indexed="81"/>
            <rFont val="Tahoma"/>
            <family val="2"/>
          </rPr>
          <t>Windows User:</t>
        </r>
        <r>
          <rPr>
            <sz val="9"/>
            <color indexed="81"/>
            <rFont val="Tahoma"/>
            <family val="2"/>
          </rPr>
          <t xml:space="preserve">
Less-2,000/-</t>
        </r>
      </text>
    </comment>
    <comment ref="N86" authorId="0">
      <text>
        <r>
          <rPr>
            <b/>
            <sz val="9"/>
            <color indexed="81"/>
            <rFont val="Tahoma"/>
            <family val="2"/>
          </rPr>
          <t>Windows User:</t>
        </r>
        <r>
          <rPr>
            <sz val="9"/>
            <color indexed="81"/>
            <rFont val="Tahoma"/>
            <family val="2"/>
          </rPr>
          <t xml:space="preserve">
27/08/2020
9,000/-</t>
        </r>
      </text>
    </comment>
    <comment ref="P86" authorId="0">
      <text>
        <r>
          <rPr>
            <b/>
            <sz val="9"/>
            <color indexed="81"/>
            <rFont val="Tahoma"/>
            <family val="2"/>
          </rPr>
          <t>Windows User:</t>
        </r>
        <r>
          <rPr>
            <sz val="9"/>
            <color indexed="81"/>
            <rFont val="Tahoma"/>
            <family val="2"/>
          </rPr>
          <t xml:space="preserve">
27/08/2020
9,000/-</t>
        </r>
      </text>
    </comment>
    <comment ref="R86" authorId="0">
      <text>
        <r>
          <rPr>
            <b/>
            <sz val="9"/>
            <color indexed="81"/>
            <rFont val="Tahoma"/>
            <family val="2"/>
          </rPr>
          <t>Windows User:</t>
        </r>
        <r>
          <rPr>
            <sz val="9"/>
            <color indexed="81"/>
            <rFont val="Tahoma"/>
            <family val="2"/>
          </rPr>
          <t xml:space="preserve">
27/08/2020
9,000/-</t>
        </r>
      </text>
    </comment>
    <comment ref="T86" authorId="0">
      <text>
        <r>
          <rPr>
            <b/>
            <sz val="9"/>
            <color indexed="81"/>
            <rFont val="Tahoma"/>
            <family val="2"/>
          </rPr>
          <t>Windows User:</t>
        </r>
        <r>
          <rPr>
            <sz val="9"/>
            <color indexed="81"/>
            <rFont val="Tahoma"/>
            <family val="2"/>
          </rPr>
          <t xml:space="preserve">
27/08/2020
9,000/-
08/10/20
8471
Paid to Oct/20</t>
        </r>
      </text>
    </comment>
    <comment ref="Z86" authorId="0">
      <text>
        <r>
          <rPr>
            <b/>
            <sz val="9"/>
            <color indexed="81"/>
            <rFont val="Tahoma"/>
            <family val="2"/>
          </rPr>
          <t>Windows User:</t>
        </r>
        <r>
          <rPr>
            <sz val="9"/>
            <color indexed="81"/>
            <rFont val="Tahoma"/>
            <family val="2"/>
          </rPr>
          <t xml:space="preserve">
08/10/20
8471
O/fee=6500
Oct=3,220</t>
        </r>
      </text>
    </comment>
    <comment ref="AB86" authorId="0">
      <text>
        <r>
          <rPr>
            <b/>
            <sz val="9"/>
            <color indexed="81"/>
            <rFont val="Tahoma"/>
            <family val="2"/>
          </rPr>
          <t>Windows User:</t>
        </r>
        <r>
          <rPr>
            <sz val="9"/>
            <color indexed="81"/>
            <rFont val="Tahoma"/>
            <family val="2"/>
          </rPr>
          <t xml:space="preserve">
04/11/2020
8472
</t>
        </r>
      </text>
    </comment>
    <comment ref="AD86" authorId="0">
      <text>
        <r>
          <rPr>
            <b/>
            <sz val="9"/>
            <color indexed="81"/>
            <rFont val="Tahoma"/>
            <family val="2"/>
          </rPr>
          <t>Windows User:</t>
        </r>
        <r>
          <rPr>
            <sz val="9"/>
            <color indexed="81"/>
            <rFont val="Tahoma"/>
            <family val="2"/>
          </rPr>
          <t xml:space="preserve">
02/10/2020
8473
</t>
        </r>
      </text>
    </comment>
    <comment ref="AF86" authorId="0">
      <text>
        <r>
          <rPr>
            <b/>
            <sz val="9"/>
            <color indexed="81"/>
            <rFont val="Tahoma"/>
            <family val="2"/>
          </rPr>
          <t>Windows User:</t>
        </r>
        <r>
          <rPr>
            <sz val="9"/>
            <color indexed="81"/>
            <rFont val="Tahoma"/>
            <family val="2"/>
          </rPr>
          <t xml:space="preserve">
07/01/2021
8474
25/01/21
8475
Feb/21
Paid in Janu/21</t>
        </r>
      </text>
    </comment>
    <comment ref="AH86" authorId="0">
      <text>
        <r>
          <rPr>
            <b/>
            <sz val="9"/>
            <color indexed="81"/>
            <rFont val="Tahoma"/>
            <family val="2"/>
          </rPr>
          <t>Windows User:</t>
        </r>
        <r>
          <rPr>
            <sz val="9"/>
            <color indexed="81"/>
            <rFont val="Tahoma"/>
            <family val="2"/>
          </rPr>
          <t xml:space="preserve">
25/01/21
8475
Feb/21
Paid in Janu/21</t>
        </r>
      </text>
    </comment>
    <comment ref="AJ86" authorId="0">
      <text>
        <r>
          <rPr>
            <b/>
            <sz val="9"/>
            <color indexed="81"/>
            <rFont val="Tahoma"/>
            <family val="2"/>
          </rPr>
          <t>Windows User:</t>
        </r>
        <r>
          <rPr>
            <sz val="9"/>
            <color indexed="81"/>
            <rFont val="Tahoma"/>
            <family val="2"/>
          </rPr>
          <t xml:space="preserve">
09/03/21
8476</t>
        </r>
      </text>
    </comment>
    <comment ref="AL86" authorId="0">
      <text>
        <r>
          <rPr>
            <b/>
            <sz val="9"/>
            <color indexed="81"/>
            <rFont val="Tahoma"/>
            <family val="2"/>
          </rPr>
          <t>Windows User:</t>
        </r>
        <r>
          <rPr>
            <sz val="9"/>
            <color indexed="81"/>
            <rFont val="Tahoma"/>
            <family val="2"/>
          </rPr>
          <t xml:space="preserve">
04/04/2021
8477
</t>
        </r>
      </text>
    </comment>
    <comment ref="AN86" authorId="0">
      <text>
        <r>
          <rPr>
            <b/>
            <sz val="9"/>
            <color indexed="81"/>
            <rFont val="Tahoma"/>
            <family val="2"/>
          </rPr>
          <t>Windows User:</t>
        </r>
        <r>
          <rPr>
            <sz val="9"/>
            <color indexed="81"/>
            <rFont val="Tahoma"/>
            <family val="2"/>
          </rPr>
          <t xml:space="preserve">
08/05/21
8478</t>
        </r>
      </text>
    </comment>
    <comment ref="AP86" authorId="0">
      <text>
        <r>
          <rPr>
            <b/>
            <sz val="9"/>
            <color indexed="81"/>
            <rFont val="Tahoma"/>
            <family val="2"/>
          </rPr>
          <t>Windows User:</t>
        </r>
        <r>
          <rPr>
            <sz val="9"/>
            <color indexed="81"/>
            <rFont val="Tahoma"/>
            <family val="2"/>
          </rPr>
          <t xml:space="preserve">
05/06/21
8479</t>
        </r>
      </text>
    </comment>
    <comment ref="N87" authorId="0">
      <text>
        <r>
          <rPr>
            <b/>
            <sz val="9"/>
            <color indexed="81"/>
            <rFont val="Tahoma"/>
            <family val="2"/>
          </rPr>
          <t>Windows User:</t>
        </r>
        <r>
          <rPr>
            <sz val="9"/>
            <color indexed="81"/>
            <rFont val="Tahoma"/>
            <family val="2"/>
          </rPr>
          <t xml:space="preserve">
27/08/2020
2,000/-</t>
        </r>
      </text>
    </comment>
    <comment ref="P87" authorId="0">
      <text>
        <r>
          <rPr>
            <b/>
            <sz val="9"/>
            <color indexed="81"/>
            <rFont val="Tahoma"/>
            <family val="2"/>
          </rPr>
          <t>Windows User:</t>
        </r>
        <r>
          <rPr>
            <sz val="9"/>
            <color indexed="81"/>
            <rFont val="Tahoma"/>
            <family val="2"/>
          </rPr>
          <t xml:space="preserve">
27/08/2020
2,000/-
11.10.2020
8447
S/C=5,000/-
Dev. Fee=500/-</t>
        </r>
      </text>
    </comment>
    <comment ref="R87" authorId="0">
      <text>
        <r>
          <rPr>
            <b/>
            <sz val="9"/>
            <color indexed="81"/>
            <rFont val="Tahoma"/>
            <family val="2"/>
          </rPr>
          <t>Windows User:</t>
        </r>
        <r>
          <rPr>
            <sz val="9"/>
            <color indexed="81"/>
            <rFont val="Tahoma"/>
            <family val="2"/>
          </rPr>
          <t xml:space="preserve">
11.10.2020
8447
S/C=5,000/-
Dev. Fee=500/-</t>
        </r>
      </text>
    </comment>
    <comment ref="T87" authorId="1">
      <text>
        <r>
          <rPr>
            <b/>
            <sz val="9"/>
            <color indexed="81"/>
            <rFont val="Tahoma"/>
            <family val="2"/>
          </rPr>
          <t>hp:</t>
        </r>
        <r>
          <rPr>
            <sz val="9"/>
            <color indexed="81"/>
            <rFont val="Tahoma"/>
            <family val="2"/>
          </rPr>
          <t xml:space="preserve">
19.10.2020
8448
Others fee=8000/-</t>
        </r>
      </text>
    </comment>
    <comment ref="W87" authorId="0">
      <text>
        <r>
          <rPr>
            <b/>
            <sz val="9"/>
            <color indexed="81"/>
            <rFont val="Tahoma"/>
            <family val="2"/>
          </rPr>
          <t>Windows User:</t>
        </r>
        <r>
          <rPr>
            <sz val="9"/>
            <color indexed="81"/>
            <rFont val="Tahoma"/>
            <family val="2"/>
          </rPr>
          <t xml:space="preserve">
Less 30% in Tuition fee for Oct/20.</t>
        </r>
      </text>
    </comment>
    <comment ref="X87" authorId="0">
      <text>
        <r>
          <rPr>
            <b/>
            <sz val="9"/>
            <color indexed="81"/>
            <rFont val="Tahoma"/>
            <family val="2"/>
          </rPr>
          <t>Windows User:</t>
        </r>
        <r>
          <rPr>
            <sz val="9"/>
            <color indexed="81"/>
            <rFont val="Tahoma"/>
            <family val="2"/>
          </rPr>
          <t xml:space="preserve">
11.10.2020
8447
S/C=5,000/-
Dev. Fee=500/-
19.10.2020
8448
Others fee=8000/-
26/01/2021
8449
Oct to Janu/21
Paid in Janu/21</t>
        </r>
      </text>
    </comment>
    <comment ref="Y87" authorId="0">
      <text>
        <r>
          <rPr>
            <b/>
            <sz val="9"/>
            <color indexed="81"/>
            <rFont val="Tahoma"/>
            <family val="2"/>
          </rPr>
          <t>Windows User:</t>
        </r>
        <r>
          <rPr>
            <sz val="9"/>
            <color indexed="81"/>
            <rFont val="Tahoma"/>
            <family val="2"/>
          </rPr>
          <t xml:space="preserve">
Less 30% in Tuition fee for Oct/20.</t>
        </r>
      </text>
    </comment>
    <comment ref="Z87" authorId="0">
      <text>
        <r>
          <rPr>
            <b/>
            <sz val="9"/>
            <color indexed="81"/>
            <rFont val="Tahoma"/>
            <family val="2"/>
          </rPr>
          <t>Windows User:</t>
        </r>
        <r>
          <rPr>
            <sz val="9"/>
            <color indexed="81"/>
            <rFont val="Tahoma"/>
            <family val="2"/>
          </rPr>
          <t xml:space="preserve">
26/01/2021
8449
Oct to Janu/21
Paid in Janu/21</t>
        </r>
      </text>
    </comment>
    <comment ref="AB87" authorId="0">
      <text>
        <r>
          <rPr>
            <b/>
            <sz val="9"/>
            <color indexed="81"/>
            <rFont val="Tahoma"/>
            <family val="2"/>
          </rPr>
          <t>Windows User:</t>
        </r>
        <r>
          <rPr>
            <sz val="9"/>
            <color indexed="81"/>
            <rFont val="Tahoma"/>
            <family val="2"/>
          </rPr>
          <t xml:space="preserve">
26/01/2021
8449
Oct to Janu/21
Paid in Janu/21</t>
        </r>
      </text>
    </comment>
    <comment ref="AD87" authorId="0">
      <text>
        <r>
          <rPr>
            <b/>
            <sz val="9"/>
            <color indexed="81"/>
            <rFont val="Tahoma"/>
            <family val="2"/>
          </rPr>
          <t>Windows User:</t>
        </r>
        <r>
          <rPr>
            <sz val="9"/>
            <color indexed="81"/>
            <rFont val="Tahoma"/>
            <family val="2"/>
          </rPr>
          <t xml:space="preserve">
26/01/2021
8449
Oct to Janu/21
Paid in Janu/21</t>
        </r>
      </text>
    </comment>
    <comment ref="AJ87" authorId="0">
      <text>
        <r>
          <rPr>
            <b/>
            <sz val="9"/>
            <color indexed="81"/>
            <rFont val="Tahoma"/>
            <family val="2"/>
          </rPr>
          <t>Windows User:</t>
        </r>
        <r>
          <rPr>
            <sz val="9"/>
            <color indexed="81"/>
            <rFont val="Tahoma"/>
            <family val="2"/>
          </rPr>
          <t xml:space="preserve">
29/04/21
Up to May/21</t>
        </r>
      </text>
    </comment>
    <comment ref="N88" authorId="0">
      <text>
        <r>
          <rPr>
            <b/>
            <sz val="9"/>
            <color indexed="81"/>
            <rFont val="Tahoma"/>
            <family val="2"/>
          </rPr>
          <t>Windows User:</t>
        </r>
        <r>
          <rPr>
            <sz val="9"/>
            <color indexed="81"/>
            <rFont val="Tahoma"/>
            <family val="2"/>
          </rPr>
          <t xml:space="preserve">
27/08/2020
2,000/-</t>
        </r>
      </text>
    </comment>
    <comment ref="P88" authorId="0">
      <text>
        <r>
          <rPr>
            <b/>
            <sz val="9"/>
            <color indexed="81"/>
            <rFont val="Tahoma"/>
            <family val="2"/>
          </rPr>
          <t>Windows User:</t>
        </r>
        <r>
          <rPr>
            <sz val="9"/>
            <color indexed="81"/>
            <rFont val="Tahoma"/>
            <family val="2"/>
          </rPr>
          <t xml:space="preserve">
27/08/2020
9,000/-
08/10/20
8423
Paid to Oct/20
</t>
        </r>
      </text>
    </comment>
    <comment ref="R88" authorId="0">
      <text>
        <r>
          <rPr>
            <b/>
            <sz val="9"/>
            <color indexed="81"/>
            <rFont val="Tahoma"/>
            <family val="2"/>
          </rPr>
          <t>Windows User:</t>
        </r>
        <r>
          <rPr>
            <sz val="9"/>
            <color indexed="81"/>
            <rFont val="Tahoma"/>
            <family val="2"/>
          </rPr>
          <t xml:space="preserve">
08/10/20
8423
Paid to Oct/2020</t>
        </r>
      </text>
    </comment>
    <comment ref="T88" authorId="0">
      <text>
        <r>
          <rPr>
            <b/>
            <sz val="9"/>
            <color indexed="81"/>
            <rFont val="Tahoma"/>
            <family val="2"/>
          </rPr>
          <t>Windows User:</t>
        </r>
        <r>
          <rPr>
            <sz val="9"/>
            <color indexed="81"/>
            <rFont val="Tahoma"/>
            <family val="2"/>
          </rPr>
          <t xml:space="preserve">
08/10/20
8423
Paid to Oct/2020</t>
        </r>
      </text>
    </comment>
    <comment ref="Z88" authorId="0">
      <text>
        <r>
          <rPr>
            <b/>
            <sz val="9"/>
            <color indexed="81"/>
            <rFont val="Tahoma"/>
            <family val="2"/>
          </rPr>
          <t>Windows User:</t>
        </r>
        <r>
          <rPr>
            <sz val="9"/>
            <color indexed="81"/>
            <rFont val="Tahoma"/>
            <family val="2"/>
          </rPr>
          <t xml:space="preserve">
08/10/20
8423
O/fe=8000
S/c=5000
Ad fee=500
Oct=4620</t>
        </r>
      </text>
    </comment>
    <comment ref="AB88" authorId="0">
      <text>
        <r>
          <rPr>
            <b/>
            <sz val="9"/>
            <color indexed="81"/>
            <rFont val="Tahoma"/>
            <family val="2"/>
          </rPr>
          <t>Windows User:</t>
        </r>
        <r>
          <rPr>
            <sz val="9"/>
            <color indexed="81"/>
            <rFont val="Tahoma"/>
            <family val="2"/>
          </rPr>
          <t xml:space="preserve">
08/11/2020
By bkash
C=4620
H=1950
T=6570</t>
        </r>
      </text>
    </comment>
    <comment ref="AD88" authorId="0">
      <text>
        <r>
          <rPr>
            <b/>
            <sz val="9"/>
            <color indexed="81"/>
            <rFont val="Tahoma"/>
            <family val="2"/>
          </rPr>
          <t>Windows User:</t>
        </r>
        <r>
          <rPr>
            <sz val="9"/>
            <color indexed="81"/>
            <rFont val="Tahoma"/>
            <family val="2"/>
          </rPr>
          <t xml:space="preserve">
09/12/2020
By bkash
C=4620
H=1950
T=6570</t>
        </r>
      </text>
    </comment>
    <comment ref="AF88" authorId="0">
      <text>
        <r>
          <rPr>
            <b/>
            <sz val="9"/>
            <color indexed="81"/>
            <rFont val="Tahoma"/>
            <family val="2"/>
          </rPr>
          <t>Windows User:</t>
        </r>
        <r>
          <rPr>
            <sz val="9"/>
            <color indexed="81"/>
            <rFont val="Tahoma"/>
            <family val="2"/>
          </rPr>
          <t xml:space="preserve">
09/01/2021
By bkash
C=4620
H=1950
T=6570
Janu/21</t>
        </r>
      </text>
    </comment>
    <comment ref="AH88" authorId="0">
      <text>
        <r>
          <rPr>
            <b/>
            <sz val="9"/>
            <color indexed="81"/>
            <rFont val="Tahoma"/>
            <family val="2"/>
          </rPr>
          <t>Windows User:</t>
        </r>
        <r>
          <rPr>
            <sz val="9"/>
            <color indexed="81"/>
            <rFont val="Tahoma"/>
            <family val="2"/>
          </rPr>
          <t xml:space="preserve">
08/02/21
8425
</t>
        </r>
      </text>
    </comment>
    <comment ref="AJ88" authorId="0">
      <text>
        <r>
          <rPr>
            <b/>
            <sz val="9"/>
            <color indexed="81"/>
            <rFont val="Tahoma"/>
            <family val="2"/>
          </rPr>
          <t>Windows User:</t>
        </r>
        <r>
          <rPr>
            <sz val="9"/>
            <color indexed="81"/>
            <rFont val="Tahoma"/>
            <family val="2"/>
          </rPr>
          <t xml:space="preserve">
09/03/21
8426</t>
        </r>
      </text>
    </comment>
    <comment ref="AN88" authorId="0">
      <text>
        <r>
          <rPr>
            <b/>
            <sz val="9"/>
            <color indexed="81"/>
            <rFont val="Tahoma"/>
            <family val="2"/>
          </rPr>
          <t>Windows User:</t>
        </r>
        <r>
          <rPr>
            <sz val="9"/>
            <color indexed="81"/>
            <rFont val="Tahoma"/>
            <family val="2"/>
          </rPr>
          <t xml:space="preserve">
10/05/21
By bkash
C=6000</t>
        </r>
      </text>
    </comment>
    <comment ref="AP88" authorId="0">
      <text>
        <r>
          <rPr>
            <b/>
            <sz val="9"/>
            <color indexed="81"/>
            <rFont val="Tahoma"/>
            <family val="2"/>
          </rPr>
          <t>Windows User:</t>
        </r>
        <r>
          <rPr>
            <sz val="9"/>
            <color indexed="81"/>
            <rFont val="Tahoma"/>
            <family val="2"/>
          </rPr>
          <t xml:space="preserve">
06/06/21
8427/28
</t>
        </r>
      </text>
    </comment>
    <comment ref="H89" authorId="0">
      <text>
        <r>
          <rPr>
            <b/>
            <sz val="9"/>
            <color indexed="81"/>
            <rFont val="Tahoma"/>
            <family val="2"/>
          </rPr>
          <t>Windows User:</t>
        </r>
        <r>
          <rPr>
            <sz val="9"/>
            <color indexed="81"/>
            <rFont val="Tahoma"/>
            <family val="2"/>
          </rPr>
          <t xml:space="preserve">
Less-3,300/-</t>
        </r>
      </text>
    </comment>
    <comment ref="J89" authorId="0">
      <text>
        <r>
          <rPr>
            <b/>
            <sz val="9"/>
            <color indexed="81"/>
            <rFont val="Tahoma"/>
            <family val="2"/>
          </rPr>
          <t>Windows User:</t>
        </r>
        <r>
          <rPr>
            <sz val="9"/>
            <color indexed="81"/>
            <rFont val="Tahoma"/>
            <family val="2"/>
          </rPr>
          <t xml:space="preserve">
Less-3,300/-</t>
        </r>
      </text>
    </comment>
    <comment ref="N89" authorId="0">
      <text>
        <r>
          <rPr>
            <b/>
            <sz val="9"/>
            <color indexed="81"/>
            <rFont val="Tahoma"/>
            <family val="2"/>
          </rPr>
          <t>Windows User:</t>
        </r>
        <r>
          <rPr>
            <sz val="9"/>
            <color indexed="81"/>
            <rFont val="Tahoma"/>
            <family val="2"/>
          </rPr>
          <t xml:space="preserve">
27/08/2020
2,000/-</t>
        </r>
      </text>
    </comment>
    <comment ref="P89" authorId="0">
      <text>
        <r>
          <rPr>
            <b/>
            <sz val="9"/>
            <color indexed="81"/>
            <rFont val="Tahoma"/>
            <family val="2"/>
          </rPr>
          <t>Windows User:</t>
        </r>
        <r>
          <rPr>
            <sz val="9"/>
            <color indexed="81"/>
            <rFont val="Tahoma"/>
            <family val="2"/>
          </rPr>
          <t xml:space="preserve">
27/08/2020
9,000/-
08/10/20
6075
paid to Oct/20</t>
        </r>
      </text>
    </comment>
    <comment ref="R89" authorId="0">
      <text>
        <r>
          <rPr>
            <b/>
            <sz val="9"/>
            <color indexed="81"/>
            <rFont val="Tahoma"/>
            <family val="2"/>
          </rPr>
          <t>Windows User:</t>
        </r>
        <r>
          <rPr>
            <sz val="9"/>
            <color indexed="81"/>
            <rFont val="Tahoma"/>
            <family val="2"/>
          </rPr>
          <t xml:space="preserve">
04/11/2020
6076
S/c
Paid to Nov/2020</t>
        </r>
      </text>
    </comment>
    <comment ref="T89" authorId="0">
      <text>
        <r>
          <rPr>
            <b/>
            <sz val="9"/>
            <color indexed="81"/>
            <rFont val="Tahoma"/>
            <family val="2"/>
          </rPr>
          <t>Windows User:</t>
        </r>
        <r>
          <rPr>
            <sz val="9"/>
            <color indexed="81"/>
            <rFont val="Tahoma"/>
            <family val="2"/>
          </rPr>
          <t xml:space="preserve">
08/10/20
6075
Paid to Oct/20</t>
        </r>
      </text>
    </comment>
    <comment ref="Z89" authorId="0">
      <text>
        <r>
          <rPr>
            <b/>
            <sz val="9"/>
            <color indexed="81"/>
            <rFont val="Tahoma"/>
            <family val="2"/>
          </rPr>
          <t>Windows User:</t>
        </r>
        <r>
          <rPr>
            <sz val="9"/>
            <color indexed="81"/>
            <rFont val="Tahoma"/>
            <family val="2"/>
          </rPr>
          <t xml:space="preserve">
08/10/20
6075
Dv fee=500
O/fee=8000
Oct=2310</t>
        </r>
      </text>
    </comment>
    <comment ref="AB89" authorId="0">
      <text>
        <r>
          <rPr>
            <b/>
            <sz val="9"/>
            <color indexed="81"/>
            <rFont val="Tahoma"/>
            <family val="2"/>
          </rPr>
          <t>Windows User:</t>
        </r>
        <r>
          <rPr>
            <sz val="9"/>
            <color indexed="81"/>
            <rFont val="Tahoma"/>
            <family val="2"/>
          </rPr>
          <t xml:space="preserve">
04/11/2020
6076
S/c With
Non/2020</t>
        </r>
      </text>
    </comment>
    <comment ref="AD89" authorId="0">
      <text>
        <r>
          <rPr>
            <b/>
            <sz val="9"/>
            <color indexed="81"/>
            <rFont val="Tahoma"/>
            <family val="2"/>
          </rPr>
          <t>Windows User:</t>
        </r>
        <r>
          <rPr>
            <sz val="9"/>
            <color indexed="81"/>
            <rFont val="Tahoma"/>
            <family val="2"/>
          </rPr>
          <t xml:space="preserve">
09/12/2020
By bkash
C=2310
H=1950
T=4260</t>
        </r>
      </text>
    </comment>
    <comment ref="AF89" authorId="0">
      <text>
        <r>
          <rPr>
            <b/>
            <sz val="9"/>
            <color indexed="81"/>
            <rFont val="Tahoma"/>
            <family val="2"/>
          </rPr>
          <t>Windows User:</t>
        </r>
        <r>
          <rPr>
            <sz val="9"/>
            <color indexed="81"/>
            <rFont val="Tahoma"/>
            <family val="2"/>
          </rPr>
          <t xml:space="preserve">
06/01/2021
By bkash
C=2310
H=1950
T=4260
Janu/21</t>
        </r>
      </text>
    </comment>
    <comment ref="AH89" authorId="0">
      <text>
        <r>
          <rPr>
            <b/>
            <sz val="9"/>
            <color indexed="81"/>
            <rFont val="Tahoma"/>
            <family val="2"/>
          </rPr>
          <t>Windows User:</t>
        </r>
        <r>
          <rPr>
            <sz val="9"/>
            <color indexed="81"/>
            <rFont val="Tahoma"/>
            <family val="2"/>
          </rPr>
          <t xml:space="preserve">
08/02/21
6078</t>
        </r>
      </text>
    </comment>
    <comment ref="AJ89" authorId="0">
      <text>
        <r>
          <rPr>
            <b/>
            <sz val="9"/>
            <color indexed="81"/>
            <rFont val="Tahoma"/>
            <family val="2"/>
          </rPr>
          <t>Windows User:</t>
        </r>
        <r>
          <rPr>
            <sz val="9"/>
            <color indexed="81"/>
            <rFont val="Tahoma"/>
            <family val="2"/>
          </rPr>
          <t xml:space="preserve">
13/03/21
By bkash
C=2310
H=1950
T=4260</t>
        </r>
      </text>
    </comment>
    <comment ref="AL89" authorId="0">
      <text>
        <r>
          <rPr>
            <b/>
            <sz val="9"/>
            <color indexed="81"/>
            <rFont val="Tahoma"/>
            <family val="2"/>
          </rPr>
          <t>Windows User:</t>
        </r>
        <r>
          <rPr>
            <sz val="9"/>
            <color indexed="81"/>
            <rFont val="Tahoma"/>
            <family val="2"/>
          </rPr>
          <t xml:space="preserve">
04/04/21
By bkash
C=2310
H=1950
T=4260</t>
        </r>
      </text>
    </comment>
    <comment ref="AN89" authorId="0">
      <text>
        <r>
          <rPr>
            <b/>
            <sz val="9"/>
            <color indexed="81"/>
            <rFont val="Tahoma"/>
            <family val="2"/>
          </rPr>
          <t>Windows User:</t>
        </r>
        <r>
          <rPr>
            <sz val="9"/>
            <color indexed="81"/>
            <rFont val="Tahoma"/>
            <family val="2"/>
          </rPr>
          <t xml:space="preserve">
06/05/21
By bkash
C=2310
H=6000
T=8310</t>
        </r>
      </text>
    </comment>
    <comment ref="AP89" authorId="0">
      <text>
        <r>
          <rPr>
            <b/>
            <sz val="9"/>
            <color indexed="81"/>
            <rFont val="Tahoma"/>
            <family val="2"/>
          </rPr>
          <t>Windows User:</t>
        </r>
        <r>
          <rPr>
            <sz val="9"/>
            <color indexed="81"/>
            <rFont val="Tahoma"/>
            <family val="2"/>
          </rPr>
          <t xml:space="preserve">
04/06/21
6079</t>
        </r>
      </text>
    </comment>
    <comment ref="H90" authorId="0">
      <text>
        <r>
          <rPr>
            <b/>
            <sz val="9"/>
            <color indexed="81"/>
            <rFont val="Tahoma"/>
            <family val="2"/>
          </rPr>
          <t>Windows User:</t>
        </r>
        <r>
          <rPr>
            <sz val="9"/>
            <color indexed="81"/>
            <rFont val="Tahoma"/>
            <family val="2"/>
          </rPr>
          <t xml:space="preserve">
Less-3,300/-</t>
        </r>
      </text>
    </comment>
    <comment ref="J90" authorId="0">
      <text>
        <r>
          <rPr>
            <b/>
            <sz val="9"/>
            <color indexed="81"/>
            <rFont val="Tahoma"/>
            <family val="2"/>
          </rPr>
          <t>Windows User:</t>
        </r>
        <r>
          <rPr>
            <sz val="9"/>
            <color indexed="81"/>
            <rFont val="Tahoma"/>
            <family val="2"/>
          </rPr>
          <t xml:space="preserve">
Less-3,300/-</t>
        </r>
      </text>
    </comment>
    <comment ref="N90" authorId="0">
      <text>
        <r>
          <rPr>
            <b/>
            <sz val="9"/>
            <color indexed="81"/>
            <rFont val="Tahoma"/>
            <family val="2"/>
          </rPr>
          <t>Windows User:</t>
        </r>
        <r>
          <rPr>
            <sz val="9"/>
            <color indexed="81"/>
            <rFont val="Tahoma"/>
            <family val="2"/>
          </rPr>
          <t xml:space="preserve">
27/08/2020
2,000/-</t>
        </r>
      </text>
    </comment>
    <comment ref="P90" authorId="0">
      <text>
        <r>
          <rPr>
            <b/>
            <sz val="9"/>
            <color indexed="81"/>
            <rFont val="Tahoma"/>
            <family val="2"/>
          </rPr>
          <t>Windows User:</t>
        </r>
        <r>
          <rPr>
            <sz val="9"/>
            <color indexed="81"/>
            <rFont val="Tahoma"/>
            <family val="2"/>
          </rPr>
          <t xml:space="preserve">
27/08/2020
2,000/-
24/01/2021
55932
Dev=500
S/fee=5000
O/fee=8000
Paid in Janu/21</t>
        </r>
      </text>
    </comment>
    <comment ref="R90" authorId="0">
      <text>
        <r>
          <rPr>
            <b/>
            <sz val="9"/>
            <color indexed="81"/>
            <rFont val="Tahoma"/>
            <family val="2"/>
          </rPr>
          <t>Windows User:</t>
        </r>
        <r>
          <rPr>
            <sz val="9"/>
            <color indexed="81"/>
            <rFont val="Tahoma"/>
            <family val="2"/>
          </rPr>
          <t xml:space="preserve">
24/01/2021
55932
Dev=500
S/fee=5000
O/fee=8000
Paid in Janu/21</t>
        </r>
      </text>
    </comment>
    <comment ref="T90" authorId="0">
      <text>
        <r>
          <rPr>
            <b/>
            <sz val="9"/>
            <color indexed="81"/>
            <rFont val="Tahoma"/>
            <family val="2"/>
          </rPr>
          <t>Windows User:</t>
        </r>
        <r>
          <rPr>
            <sz val="9"/>
            <color indexed="81"/>
            <rFont val="Tahoma"/>
            <family val="2"/>
          </rPr>
          <t xml:space="preserve">
24/01/2021
55932
Dev=500
S/fee=5000
O/fee=8000
Paid in Janu/21</t>
        </r>
      </text>
    </comment>
    <comment ref="W90" authorId="0">
      <text>
        <r>
          <rPr>
            <b/>
            <sz val="9"/>
            <color indexed="81"/>
            <rFont val="Tahoma"/>
            <family val="2"/>
          </rPr>
          <t>Windows User:</t>
        </r>
        <r>
          <rPr>
            <sz val="9"/>
            <color indexed="81"/>
            <rFont val="Tahoma"/>
            <family val="2"/>
          </rPr>
          <t xml:space="preserve">
Less 30% in Tuition fee for Oct/20.</t>
        </r>
      </text>
    </comment>
    <comment ref="Y90" authorId="0">
      <text>
        <r>
          <rPr>
            <b/>
            <sz val="9"/>
            <color indexed="81"/>
            <rFont val="Tahoma"/>
            <family val="2"/>
          </rPr>
          <t>Windows User:</t>
        </r>
        <r>
          <rPr>
            <sz val="9"/>
            <color indexed="81"/>
            <rFont val="Tahoma"/>
            <family val="2"/>
          </rPr>
          <t xml:space="preserve">
Less 30% in Tuition fee for Oct/20.</t>
        </r>
      </text>
    </comment>
    <comment ref="AD90" authorId="0">
      <text>
        <r>
          <rPr>
            <b/>
            <sz val="9"/>
            <color indexed="81"/>
            <rFont val="Tahoma"/>
            <family val="2"/>
          </rPr>
          <t>Windows User:</t>
        </r>
        <r>
          <rPr>
            <sz val="9"/>
            <color indexed="81"/>
            <rFont val="Tahoma"/>
            <family val="2"/>
          </rPr>
          <t xml:space="preserve">
24/01/2021
55932
Dev=500
S/fee=5000
O/fee=8000
Paid in Janu/21</t>
        </r>
      </text>
    </comment>
    <comment ref="H91" authorId="0">
      <text>
        <r>
          <rPr>
            <b/>
            <sz val="9"/>
            <color indexed="81"/>
            <rFont val="Tahoma"/>
            <family val="2"/>
          </rPr>
          <t>Windows User:</t>
        </r>
        <r>
          <rPr>
            <sz val="9"/>
            <color indexed="81"/>
            <rFont val="Tahoma"/>
            <family val="2"/>
          </rPr>
          <t xml:space="preserve">
Less-3,300/-</t>
        </r>
      </text>
    </comment>
    <comment ref="J91" authorId="0">
      <text>
        <r>
          <rPr>
            <b/>
            <sz val="9"/>
            <color indexed="81"/>
            <rFont val="Tahoma"/>
            <family val="2"/>
          </rPr>
          <t>Windows User:</t>
        </r>
        <r>
          <rPr>
            <sz val="9"/>
            <color indexed="81"/>
            <rFont val="Tahoma"/>
            <family val="2"/>
          </rPr>
          <t xml:space="preserve">
Less-3,300/-</t>
        </r>
      </text>
    </comment>
    <comment ref="N91" authorId="0">
      <text>
        <r>
          <rPr>
            <b/>
            <sz val="9"/>
            <color indexed="81"/>
            <rFont val="Tahoma"/>
            <family val="2"/>
          </rPr>
          <t>Windows User:</t>
        </r>
        <r>
          <rPr>
            <sz val="9"/>
            <color indexed="81"/>
            <rFont val="Tahoma"/>
            <family val="2"/>
          </rPr>
          <t xml:space="preserve">
27/08/2020
2,000/-</t>
        </r>
      </text>
    </comment>
    <comment ref="P91" authorId="0">
      <text>
        <r>
          <rPr>
            <b/>
            <sz val="9"/>
            <color indexed="81"/>
            <rFont val="Tahoma"/>
            <family val="2"/>
          </rPr>
          <t>Windows User:</t>
        </r>
        <r>
          <rPr>
            <sz val="9"/>
            <color indexed="81"/>
            <rFont val="Tahoma"/>
            <family val="2"/>
          </rPr>
          <t xml:space="preserve">
27/08/2020
9,000/-
24/01/2021
7438
Oct to Dec/20
Dev fee=500
S/c=5000
O/fee=8000
Total-19590/-
Paidi in Janu/21</t>
        </r>
      </text>
    </comment>
    <comment ref="R91"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T91"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Z91"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AB91"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AD91"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AF91"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AP91" authorId="0">
      <text>
        <r>
          <rPr>
            <b/>
            <sz val="9"/>
            <color indexed="81"/>
            <rFont val="Tahoma"/>
            <family val="2"/>
          </rPr>
          <t>Windows User:</t>
        </r>
        <r>
          <rPr>
            <sz val="9"/>
            <color indexed="81"/>
            <rFont val="Tahoma"/>
            <family val="2"/>
          </rPr>
          <t xml:space="preserve">
05/06/21
7439
</t>
        </r>
      </text>
    </comment>
    <comment ref="N92" authorId="0">
      <text>
        <r>
          <rPr>
            <b/>
            <sz val="9"/>
            <color indexed="81"/>
            <rFont val="Tahoma"/>
            <family val="2"/>
          </rPr>
          <t>Windows User:</t>
        </r>
        <r>
          <rPr>
            <sz val="9"/>
            <color indexed="81"/>
            <rFont val="Tahoma"/>
            <family val="2"/>
          </rPr>
          <t xml:space="preserve">
27/08/2020
9,000/-</t>
        </r>
      </text>
    </comment>
    <comment ref="P92" authorId="0">
      <text>
        <r>
          <rPr>
            <b/>
            <sz val="9"/>
            <color indexed="81"/>
            <rFont val="Tahoma"/>
            <family val="2"/>
          </rPr>
          <t>Windows User:</t>
        </r>
        <r>
          <rPr>
            <sz val="9"/>
            <color indexed="81"/>
            <rFont val="Tahoma"/>
            <family val="2"/>
          </rPr>
          <t xml:space="preserve">
27/08/2020
9,000/-</t>
        </r>
      </text>
    </comment>
    <comment ref="R92" authorId="0">
      <text>
        <r>
          <rPr>
            <b/>
            <sz val="9"/>
            <color indexed="81"/>
            <rFont val="Tahoma"/>
            <family val="2"/>
          </rPr>
          <t>Windows User:</t>
        </r>
        <r>
          <rPr>
            <sz val="9"/>
            <color indexed="81"/>
            <rFont val="Tahoma"/>
            <family val="2"/>
          </rPr>
          <t xml:space="preserve">
27/08/2020
9,000/-</t>
        </r>
      </text>
    </comment>
    <comment ref="T92" authorId="0">
      <text>
        <r>
          <rPr>
            <b/>
            <sz val="9"/>
            <color indexed="81"/>
            <rFont val="Tahoma"/>
            <family val="2"/>
          </rPr>
          <t>Windows User:</t>
        </r>
        <r>
          <rPr>
            <sz val="9"/>
            <color indexed="81"/>
            <rFont val="Tahoma"/>
            <family val="2"/>
          </rPr>
          <t xml:space="preserve">
27/08/2020
9,000/-
12/10/20
7463
O/fee=6500
paid to Oct/20</t>
        </r>
      </text>
    </comment>
    <comment ref="Z92" authorId="0">
      <text>
        <r>
          <rPr>
            <b/>
            <sz val="9"/>
            <color indexed="81"/>
            <rFont val="Tahoma"/>
            <family val="2"/>
          </rPr>
          <t>Windows User:</t>
        </r>
        <r>
          <rPr>
            <sz val="9"/>
            <color indexed="81"/>
            <rFont val="Tahoma"/>
            <family val="2"/>
          </rPr>
          <t xml:space="preserve">
12/10/20
7463
O/fee=6500
Oct=4620</t>
        </r>
      </text>
    </comment>
    <comment ref="AB92" authorId="0">
      <text>
        <r>
          <rPr>
            <b/>
            <sz val="9"/>
            <color indexed="81"/>
            <rFont val="Tahoma"/>
            <family val="2"/>
          </rPr>
          <t>Windows User:</t>
        </r>
        <r>
          <rPr>
            <sz val="9"/>
            <color indexed="81"/>
            <rFont val="Tahoma"/>
            <family val="2"/>
          </rPr>
          <t xml:space="preserve">
12/11/2020
7464
</t>
        </r>
      </text>
    </comment>
    <comment ref="AD92" authorId="0">
      <text>
        <r>
          <rPr>
            <b/>
            <sz val="9"/>
            <color indexed="81"/>
            <rFont val="Tahoma"/>
            <family val="2"/>
          </rPr>
          <t>Windows User:</t>
        </r>
        <r>
          <rPr>
            <sz val="9"/>
            <color indexed="81"/>
            <rFont val="Tahoma"/>
            <family val="2"/>
          </rPr>
          <t xml:space="preserve">
14/12/2020
By bkash
C=4620
H=1950
T=6570
Dec/20</t>
        </r>
      </text>
    </comment>
    <comment ref="AF92" authorId="0">
      <text>
        <r>
          <rPr>
            <b/>
            <sz val="9"/>
            <color indexed="81"/>
            <rFont val="Tahoma"/>
            <family val="2"/>
          </rPr>
          <t>Windows User:</t>
        </r>
        <r>
          <rPr>
            <sz val="9"/>
            <color indexed="81"/>
            <rFont val="Tahoma"/>
            <family val="2"/>
          </rPr>
          <t xml:space="preserve">
21/01/2021
By bkash
C=4620
H=1950
T=6570
Janu/21</t>
        </r>
      </text>
    </comment>
    <comment ref="AJ92" authorId="0">
      <text>
        <r>
          <rPr>
            <b/>
            <sz val="9"/>
            <color indexed="81"/>
            <rFont val="Tahoma"/>
            <family val="2"/>
          </rPr>
          <t>Windows User:</t>
        </r>
        <r>
          <rPr>
            <sz val="9"/>
            <color indexed="81"/>
            <rFont val="Tahoma"/>
            <family val="2"/>
          </rPr>
          <t xml:space="preserve">
04/03/21
By bash
C=4630
H=2150
T=6780
Feb/21</t>
        </r>
      </text>
    </comment>
    <comment ref="AL92" authorId="0">
      <text>
        <r>
          <rPr>
            <b/>
            <sz val="9"/>
            <color indexed="81"/>
            <rFont val="Tahoma"/>
            <family val="2"/>
          </rPr>
          <t>Windows User:</t>
        </r>
        <r>
          <rPr>
            <sz val="9"/>
            <color indexed="81"/>
            <rFont val="Tahoma"/>
            <family val="2"/>
          </rPr>
          <t xml:space="preserve">
12/04/21
By bash
C=4610
H=1750
T=6360
March/21</t>
        </r>
      </text>
    </comment>
    <comment ref="AN92" authorId="0">
      <text>
        <r>
          <rPr>
            <b/>
            <sz val="9"/>
            <color indexed="81"/>
            <rFont val="Tahoma"/>
            <family val="2"/>
          </rPr>
          <t>Windows User:</t>
        </r>
        <r>
          <rPr>
            <sz val="9"/>
            <color indexed="81"/>
            <rFont val="Tahoma"/>
            <family val="2"/>
          </rPr>
          <t xml:space="preserve">
06/05/21
By bkash
C=4620
H=1950
T=6570</t>
        </r>
      </text>
    </comment>
    <comment ref="AP92" authorId="0">
      <text>
        <r>
          <rPr>
            <b/>
            <sz val="9"/>
            <color indexed="81"/>
            <rFont val="Tahoma"/>
            <family val="2"/>
          </rPr>
          <t>Windows User:</t>
        </r>
        <r>
          <rPr>
            <sz val="9"/>
            <color indexed="81"/>
            <rFont val="Tahoma"/>
            <family val="2"/>
          </rPr>
          <t xml:space="preserve">
02/06/21
7466
</t>
        </r>
      </text>
    </comment>
    <comment ref="H93" authorId="0">
      <text>
        <r>
          <rPr>
            <b/>
            <sz val="9"/>
            <color indexed="81"/>
            <rFont val="Tahoma"/>
            <family val="2"/>
          </rPr>
          <t xml:space="preserve">Windows User:
Note-149
</t>
        </r>
        <r>
          <rPr>
            <sz val="9"/>
            <color indexed="81"/>
            <rFont val="Tahoma"/>
            <family val="2"/>
          </rPr>
          <t xml:space="preserve">Meeting 20/10/2020
Less 1,000-
Opening to Clossing period
</t>
        </r>
      </text>
    </comment>
    <comment ref="J93" authorId="0">
      <text>
        <r>
          <rPr>
            <b/>
            <sz val="9"/>
            <color indexed="81"/>
            <rFont val="Tahoma"/>
            <family val="2"/>
          </rPr>
          <t xml:space="preserve">Windows User:
Note-149
</t>
        </r>
        <r>
          <rPr>
            <sz val="9"/>
            <color indexed="81"/>
            <rFont val="Tahoma"/>
            <family val="2"/>
          </rPr>
          <t xml:space="preserve">Meeting 20/10/2020
Less 1,000-
Opening to Clossing period
</t>
        </r>
      </text>
    </comment>
    <comment ref="N93" authorId="0">
      <text>
        <r>
          <rPr>
            <b/>
            <sz val="9"/>
            <color indexed="81"/>
            <rFont val="Tahoma"/>
            <family val="2"/>
          </rPr>
          <t>Windows User:</t>
        </r>
        <r>
          <rPr>
            <sz val="9"/>
            <color indexed="81"/>
            <rFont val="Tahoma"/>
            <family val="2"/>
          </rPr>
          <t xml:space="preserve">
27/08/2020
9,000/-</t>
        </r>
      </text>
    </comment>
    <comment ref="P93" authorId="0">
      <text>
        <r>
          <rPr>
            <b/>
            <sz val="9"/>
            <color indexed="81"/>
            <rFont val="Tahoma"/>
            <family val="2"/>
          </rPr>
          <t>Windows User:</t>
        </r>
        <r>
          <rPr>
            <sz val="9"/>
            <color indexed="81"/>
            <rFont val="Tahoma"/>
            <family val="2"/>
          </rPr>
          <t xml:space="preserve">
27/08/2020
9,000/-</t>
        </r>
      </text>
    </comment>
    <comment ref="R93" authorId="0">
      <text>
        <r>
          <rPr>
            <b/>
            <sz val="9"/>
            <color indexed="81"/>
            <rFont val="Tahoma"/>
            <family val="2"/>
          </rPr>
          <t>Windows User:</t>
        </r>
        <r>
          <rPr>
            <sz val="9"/>
            <color indexed="81"/>
            <rFont val="Tahoma"/>
            <family val="2"/>
          </rPr>
          <t xml:space="preserve">
27/08/2020
9,000/-</t>
        </r>
      </text>
    </comment>
    <comment ref="T93" authorId="0">
      <text>
        <r>
          <rPr>
            <b/>
            <sz val="9"/>
            <color indexed="81"/>
            <rFont val="Tahoma"/>
            <family val="2"/>
          </rPr>
          <t>Windows User:</t>
        </r>
        <r>
          <rPr>
            <sz val="9"/>
            <color indexed="81"/>
            <rFont val="Tahoma"/>
            <family val="2"/>
          </rPr>
          <t xml:space="preserve">
27/08/2020
9,000/-
25/01/21
7491
O/fee=6500
Feb/21
Paid in Janu/21</t>
        </r>
      </text>
    </comment>
    <comment ref="Z93" authorId="0">
      <text>
        <r>
          <rPr>
            <b/>
            <sz val="9"/>
            <color indexed="81"/>
            <rFont val="Tahoma"/>
            <family val="2"/>
          </rPr>
          <t>Windows User:</t>
        </r>
        <r>
          <rPr>
            <sz val="9"/>
            <color indexed="81"/>
            <rFont val="Tahoma"/>
            <family val="2"/>
          </rPr>
          <t xml:space="preserve">
10/10/20
7487
</t>
        </r>
      </text>
    </comment>
    <comment ref="AB93" authorId="0">
      <text>
        <r>
          <rPr>
            <b/>
            <sz val="9"/>
            <color indexed="81"/>
            <rFont val="Tahoma"/>
            <family val="2"/>
          </rPr>
          <t>Windows User:</t>
        </r>
        <r>
          <rPr>
            <sz val="9"/>
            <color indexed="81"/>
            <rFont val="Tahoma"/>
            <family val="2"/>
          </rPr>
          <t xml:space="preserve">
07/11/2020
7488
</t>
        </r>
      </text>
    </comment>
    <comment ref="AD93" authorId="0">
      <text>
        <r>
          <rPr>
            <b/>
            <sz val="9"/>
            <color indexed="81"/>
            <rFont val="Tahoma"/>
            <family val="2"/>
          </rPr>
          <t>Windows User:</t>
        </r>
        <r>
          <rPr>
            <sz val="9"/>
            <color indexed="81"/>
            <rFont val="Tahoma"/>
            <family val="2"/>
          </rPr>
          <t xml:space="preserve">
05/12/2020
7489</t>
        </r>
      </text>
    </comment>
    <comment ref="AF93" authorId="0">
      <text>
        <r>
          <rPr>
            <b/>
            <sz val="9"/>
            <color indexed="81"/>
            <rFont val="Tahoma"/>
            <family val="2"/>
          </rPr>
          <t>Windows User:</t>
        </r>
        <r>
          <rPr>
            <sz val="9"/>
            <color indexed="81"/>
            <rFont val="Tahoma"/>
            <family val="2"/>
          </rPr>
          <t xml:space="preserve">
09/01/2021
7490
25/01/21
7491
O/fee=6500
Feb/21
Paid in Janu/21</t>
        </r>
      </text>
    </comment>
    <comment ref="AH93" authorId="0">
      <text>
        <r>
          <rPr>
            <b/>
            <sz val="9"/>
            <color indexed="81"/>
            <rFont val="Tahoma"/>
            <family val="2"/>
          </rPr>
          <t>Windows User:</t>
        </r>
        <r>
          <rPr>
            <sz val="9"/>
            <color indexed="81"/>
            <rFont val="Tahoma"/>
            <family val="2"/>
          </rPr>
          <t xml:space="preserve">
25/01/21
7491
O/fee=6500
Feb/21
Paid in Janu/21</t>
        </r>
      </text>
    </comment>
    <comment ref="AJ93" authorId="0">
      <text>
        <r>
          <rPr>
            <b/>
            <sz val="9"/>
            <color indexed="81"/>
            <rFont val="Tahoma"/>
            <family val="2"/>
          </rPr>
          <t>Windows User:</t>
        </r>
        <r>
          <rPr>
            <sz val="9"/>
            <color indexed="81"/>
            <rFont val="Tahoma"/>
            <family val="2"/>
          </rPr>
          <t xml:space="preserve">
06/03/21
7492</t>
        </r>
      </text>
    </comment>
    <comment ref="AL93" authorId="0">
      <text>
        <r>
          <rPr>
            <b/>
            <sz val="9"/>
            <color indexed="81"/>
            <rFont val="Tahoma"/>
            <family val="2"/>
          </rPr>
          <t>Windows User:</t>
        </r>
        <r>
          <rPr>
            <sz val="9"/>
            <color indexed="81"/>
            <rFont val="Tahoma"/>
            <family val="2"/>
          </rPr>
          <t xml:space="preserve">
10/04/21
7493
</t>
        </r>
      </text>
    </comment>
    <comment ref="AP93" authorId="0">
      <text>
        <r>
          <rPr>
            <b/>
            <sz val="9"/>
            <color indexed="81"/>
            <rFont val="Tahoma"/>
            <family val="2"/>
          </rPr>
          <t>Windows User:</t>
        </r>
        <r>
          <rPr>
            <sz val="9"/>
            <color indexed="81"/>
            <rFont val="Tahoma"/>
            <family val="2"/>
          </rPr>
          <t xml:space="preserve">
05/06/21
7494/95
May + June/21
</t>
        </r>
      </text>
    </comment>
    <comment ref="H94" authorId="0">
      <text>
        <r>
          <rPr>
            <b/>
            <sz val="9"/>
            <color indexed="81"/>
            <rFont val="Tahoma"/>
            <family val="2"/>
          </rPr>
          <t>Windows User:</t>
        </r>
        <r>
          <rPr>
            <sz val="9"/>
            <color indexed="81"/>
            <rFont val="Tahoma"/>
            <family val="2"/>
          </rPr>
          <t xml:space="preserve">
Less-3,300/-</t>
        </r>
      </text>
    </comment>
    <comment ref="J94" authorId="0">
      <text>
        <r>
          <rPr>
            <b/>
            <sz val="9"/>
            <color indexed="81"/>
            <rFont val="Tahoma"/>
            <family val="2"/>
          </rPr>
          <t>Windows User:</t>
        </r>
        <r>
          <rPr>
            <sz val="9"/>
            <color indexed="81"/>
            <rFont val="Tahoma"/>
            <family val="2"/>
          </rPr>
          <t xml:space="preserve">
Less-3,300/-</t>
        </r>
      </text>
    </comment>
    <comment ref="N94" authorId="0">
      <text>
        <r>
          <rPr>
            <b/>
            <sz val="9"/>
            <color indexed="81"/>
            <rFont val="Tahoma"/>
            <family val="2"/>
          </rPr>
          <t>Windows User:</t>
        </r>
        <r>
          <rPr>
            <sz val="9"/>
            <color indexed="81"/>
            <rFont val="Tahoma"/>
            <family val="2"/>
          </rPr>
          <t xml:space="preserve">
27/08/2020
15,500/-</t>
        </r>
      </text>
    </comment>
    <comment ref="P94" authorId="0">
      <text>
        <r>
          <rPr>
            <b/>
            <sz val="9"/>
            <color indexed="81"/>
            <rFont val="Tahoma"/>
            <family val="2"/>
          </rPr>
          <t>Windows User:</t>
        </r>
        <r>
          <rPr>
            <sz val="9"/>
            <color indexed="81"/>
            <rFont val="Tahoma"/>
            <family val="2"/>
          </rPr>
          <t xml:space="preserve">
27/08/2020
15,500/-</t>
        </r>
      </text>
    </comment>
    <comment ref="R94" authorId="0">
      <text>
        <r>
          <rPr>
            <b/>
            <sz val="9"/>
            <color indexed="81"/>
            <rFont val="Tahoma"/>
            <family val="2"/>
          </rPr>
          <t>Windows User:</t>
        </r>
        <r>
          <rPr>
            <sz val="9"/>
            <color indexed="81"/>
            <rFont val="Tahoma"/>
            <family val="2"/>
          </rPr>
          <t xml:space="preserve">
27/08/2020
15,500/-</t>
        </r>
      </text>
    </comment>
    <comment ref="T94" authorId="0">
      <text>
        <r>
          <rPr>
            <b/>
            <sz val="9"/>
            <color indexed="81"/>
            <rFont val="Tahoma"/>
            <family val="2"/>
          </rPr>
          <t>Windows User:</t>
        </r>
        <r>
          <rPr>
            <sz val="9"/>
            <color indexed="81"/>
            <rFont val="Tahoma"/>
            <family val="2"/>
          </rPr>
          <t xml:space="preserve">
27/08/2020
15,500/-</t>
        </r>
      </text>
    </comment>
    <comment ref="Z94" authorId="0">
      <text>
        <r>
          <rPr>
            <b/>
            <sz val="9"/>
            <color indexed="81"/>
            <rFont val="Tahoma"/>
            <family val="2"/>
          </rPr>
          <t>Windows User:</t>
        </r>
        <r>
          <rPr>
            <sz val="9"/>
            <color indexed="81"/>
            <rFont val="Tahoma"/>
            <family val="2"/>
          </rPr>
          <t xml:space="preserve">
26/01/21
7511
Oct to  Janu/21
Paid in Janu/21</t>
        </r>
      </text>
    </comment>
    <comment ref="AB94" authorId="0">
      <text>
        <r>
          <rPr>
            <b/>
            <sz val="9"/>
            <color indexed="81"/>
            <rFont val="Tahoma"/>
            <family val="2"/>
          </rPr>
          <t>Windows User:</t>
        </r>
        <r>
          <rPr>
            <sz val="9"/>
            <color indexed="81"/>
            <rFont val="Tahoma"/>
            <family val="2"/>
          </rPr>
          <t xml:space="preserve">
26/01/21
7511
Oct to  Janu/21
Paid in Janu/21</t>
        </r>
      </text>
    </comment>
    <comment ref="AD94" authorId="0">
      <text>
        <r>
          <rPr>
            <b/>
            <sz val="9"/>
            <color indexed="81"/>
            <rFont val="Tahoma"/>
            <family val="2"/>
          </rPr>
          <t>Windows User:</t>
        </r>
        <r>
          <rPr>
            <sz val="9"/>
            <color indexed="81"/>
            <rFont val="Tahoma"/>
            <family val="2"/>
          </rPr>
          <t xml:space="preserve">
26/01/21
7511
Oct to  Janu/21
Paid in Janu/21</t>
        </r>
      </text>
    </comment>
    <comment ref="AF94" authorId="0">
      <text>
        <r>
          <rPr>
            <b/>
            <sz val="9"/>
            <color indexed="81"/>
            <rFont val="Tahoma"/>
            <family val="2"/>
          </rPr>
          <t>Windows User:</t>
        </r>
        <r>
          <rPr>
            <sz val="9"/>
            <color indexed="81"/>
            <rFont val="Tahoma"/>
            <family val="2"/>
          </rPr>
          <t xml:space="preserve">
26/01/21
7511
Oct to  Janu/21
Paid in Janu/21</t>
        </r>
      </text>
    </comment>
    <comment ref="AN94" authorId="0">
      <text>
        <r>
          <rPr>
            <b/>
            <sz val="9"/>
            <color indexed="81"/>
            <rFont val="Tahoma"/>
            <family val="2"/>
          </rPr>
          <t>Windows User:</t>
        </r>
        <r>
          <rPr>
            <sz val="9"/>
            <color indexed="81"/>
            <rFont val="Tahoma"/>
            <family val="2"/>
          </rPr>
          <t xml:space="preserve">
25/05/21
7512
Up to April/21</t>
        </r>
      </text>
    </comment>
    <comment ref="N95" authorId="0">
      <text>
        <r>
          <rPr>
            <b/>
            <sz val="9"/>
            <color indexed="81"/>
            <rFont val="Tahoma"/>
            <family val="2"/>
          </rPr>
          <t>Windows User:</t>
        </r>
        <r>
          <rPr>
            <sz val="9"/>
            <color indexed="81"/>
            <rFont val="Tahoma"/>
            <family val="2"/>
          </rPr>
          <t xml:space="preserve">
27/08/2020
15,500/-</t>
        </r>
      </text>
    </comment>
    <comment ref="P95" authorId="0">
      <text>
        <r>
          <rPr>
            <b/>
            <sz val="9"/>
            <color indexed="81"/>
            <rFont val="Tahoma"/>
            <family val="2"/>
          </rPr>
          <t>Windows User:</t>
        </r>
        <r>
          <rPr>
            <sz val="9"/>
            <color indexed="81"/>
            <rFont val="Tahoma"/>
            <family val="2"/>
          </rPr>
          <t xml:space="preserve">
27/08/2020
15,500/-</t>
        </r>
      </text>
    </comment>
    <comment ref="R95" authorId="0">
      <text>
        <r>
          <rPr>
            <b/>
            <sz val="9"/>
            <color indexed="81"/>
            <rFont val="Tahoma"/>
            <family val="2"/>
          </rPr>
          <t>Windows User:</t>
        </r>
        <r>
          <rPr>
            <sz val="9"/>
            <color indexed="81"/>
            <rFont val="Tahoma"/>
            <family val="2"/>
          </rPr>
          <t xml:space="preserve">
27/08/2020
15,500/-</t>
        </r>
      </text>
    </comment>
    <comment ref="T95" authorId="0">
      <text>
        <r>
          <rPr>
            <b/>
            <sz val="9"/>
            <color indexed="81"/>
            <rFont val="Tahoma"/>
            <family val="2"/>
          </rPr>
          <t>Windows User:</t>
        </r>
        <r>
          <rPr>
            <sz val="9"/>
            <color indexed="81"/>
            <rFont val="Tahoma"/>
            <family val="2"/>
          </rPr>
          <t xml:space="preserve">
27/08/2020
15,500/-</t>
        </r>
      </text>
    </comment>
    <comment ref="W95" authorId="0">
      <text>
        <r>
          <rPr>
            <b/>
            <sz val="9"/>
            <color indexed="81"/>
            <rFont val="Tahoma"/>
            <family val="2"/>
          </rPr>
          <t>Windows User:</t>
        </r>
        <r>
          <rPr>
            <sz val="9"/>
            <color indexed="81"/>
            <rFont val="Tahoma"/>
            <family val="2"/>
          </rPr>
          <t xml:space="preserve">
Less 30% in Tuition fee for Oct/20.</t>
        </r>
      </text>
    </comment>
    <comment ref="X95" authorId="0">
      <text>
        <r>
          <rPr>
            <b/>
            <sz val="9"/>
            <color indexed="81"/>
            <rFont val="Tahoma"/>
            <family val="2"/>
          </rPr>
          <t>Windows User:</t>
        </r>
        <r>
          <rPr>
            <sz val="9"/>
            <color indexed="81"/>
            <rFont val="Tahoma"/>
            <family val="2"/>
          </rPr>
          <t xml:space="preserve">
07/11/2020
7535
Oct + Nov/2020
Paid to Nov/2020</t>
        </r>
      </text>
    </comment>
    <comment ref="Y95" authorId="0">
      <text>
        <r>
          <rPr>
            <b/>
            <sz val="9"/>
            <color indexed="81"/>
            <rFont val="Tahoma"/>
            <family val="2"/>
          </rPr>
          <t>Windows User:</t>
        </r>
        <r>
          <rPr>
            <sz val="9"/>
            <color indexed="81"/>
            <rFont val="Tahoma"/>
            <family val="2"/>
          </rPr>
          <t xml:space="preserve">
Less 30% in Tuition fee for Oct/20.</t>
        </r>
      </text>
    </comment>
    <comment ref="Z95" authorId="0">
      <text>
        <r>
          <rPr>
            <b/>
            <sz val="9"/>
            <color indexed="81"/>
            <rFont val="Tahoma"/>
            <family val="2"/>
          </rPr>
          <t>Windows User:</t>
        </r>
        <r>
          <rPr>
            <sz val="9"/>
            <color indexed="81"/>
            <rFont val="Tahoma"/>
            <family val="2"/>
          </rPr>
          <t xml:space="preserve">
07/11/2020
7535
Oct + Nov/2020</t>
        </r>
      </text>
    </comment>
    <comment ref="AB95" authorId="0">
      <text>
        <r>
          <rPr>
            <b/>
            <sz val="9"/>
            <color indexed="81"/>
            <rFont val="Tahoma"/>
            <family val="2"/>
          </rPr>
          <t>Windows User:</t>
        </r>
        <r>
          <rPr>
            <sz val="9"/>
            <color indexed="81"/>
            <rFont val="Tahoma"/>
            <family val="2"/>
          </rPr>
          <t xml:space="preserve">
30/01/21
40919
Dec/20
Paid in janu/21</t>
        </r>
      </text>
    </comment>
    <comment ref="AD95" authorId="0">
      <text>
        <r>
          <rPr>
            <b/>
            <sz val="9"/>
            <color indexed="81"/>
            <rFont val="Tahoma"/>
            <family val="2"/>
          </rPr>
          <t>Windows User:</t>
        </r>
        <r>
          <rPr>
            <sz val="9"/>
            <color indexed="81"/>
            <rFont val="Tahoma"/>
            <family val="2"/>
          </rPr>
          <t xml:space="preserve">
30/01/21
40919
Dec/20
Paid in janu/21</t>
        </r>
      </text>
    </comment>
    <comment ref="AN95" authorId="0">
      <text>
        <r>
          <rPr>
            <b/>
            <sz val="9"/>
            <color indexed="81"/>
            <rFont val="Tahoma"/>
            <family val="2"/>
          </rPr>
          <t>Windows User:</t>
        </r>
        <r>
          <rPr>
            <sz val="9"/>
            <color indexed="81"/>
            <rFont val="Tahoma"/>
            <family val="2"/>
          </rPr>
          <t xml:space="preserve">
06/06/21
7536
10,000/-
Order by Vp sir.</t>
        </r>
      </text>
    </comment>
    <comment ref="N96" authorId="0">
      <text>
        <r>
          <rPr>
            <b/>
            <sz val="9"/>
            <color indexed="81"/>
            <rFont val="Tahoma"/>
            <family val="2"/>
          </rPr>
          <t>Windows User:</t>
        </r>
        <r>
          <rPr>
            <sz val="9"/>
            <color indexed="81"/>
            <rFont val="Tahoma"/>
            <family val="2"/>
          </rPr>
          <t xml:space="preserve">
27/08/2020
9,000/-</t>
        </r>
      </text>
    </comment>
    <comment ref="P96" authorId="0">
      <text>
        <r>
          <rPr>
            <b/>
            <sz val="9"/>
            <color indexed="81"/>
            <rFont val="Tahoma"/>
            <family val="2"/>
          </rPr>
          <t>Windows User:</t>
        </r>
        <r>
          <rPr>
            <sz val="9"/>
            <color indexed="81"/>
            <rFont val="Tahoma"/>
            <family val="2"/>
          </rPr>
          <t xml:space="preserve">
27/08/2020
9,000/-</t>
        </r>
      </text>
    </comment>
    <comment ref="R96" authorId="0">
      <text>
        <r>
          <rPr>
            <b/>
            <sz val="9"/>
            <color indexed="81"/>
            <rFont val="Tahoma"/>
            <family val="2"/>
          </rPr>
          <t>Windows User:</t>
        </r>
        <r>
          <rPr>
            <sz val="9"/>
            <color indexed="81"/>
            <rFont val="Tahoma"/>
            <family val="2"/>
          </rPr>
          <t xml:space="preserve">
27/08/2020
9,000/-</t>
        </r>
      </text>
    </comment>
    <comment ref="T96" authorId="0">
      <text>
        <r>
          <rPr>
            <b/>
            <sz val="9"/>
            <color indexed="81"/>
            <rFont val="Tahoma"/>
            <family val="2"/>
          </rPr>
          <t>Windows User:</t>
        </r>
        <r>
          <rPr>
            <sz val="9"/>
            <color indexed="81"/>
            <rFont val="Tahoma"/>
            <family val="2"/>
          </rPr>
          <t xml:space="preserve">
27/08/2020
9,000/-</t>
        </r>
      </text>
    </comment>
    <comment ref="Z96" authorId="0">
      <text>
        <r>
          <rPr>
            <b/>
            <sz val="9"/>
            <color indexed="81"/>
            <rFont val="Tahoma"/>
            <family val="2"/>
          </rPr>
          <t>Windows User:</t>
        </r>
        <r>
          <rPr>
            <sz val="9"/>
            <color indexed="81"/>
            <rFont val="Tahoma"/>
            <family val="2"/>
          </rPr>
          <t xml:space="preserve">
10/10/2020
By bash
C=11120
H=1950
T=13070</t>
        </r>
      </text>
    </comment>
    <comment ref="AD96" authorId="0">
      <text>
        <r>
          <rPr>
            <b/>
            <sz val="9"/>
            <color indexed="81"/>
            <rFont val="Tahoma"/>
            <family val="2"/>
          </rPr>
          <t>Windows User:</t>
        </r>
        <r>
          <rPr>
            <sz val="9"/>
            <color indexed="81"/>
            <rFont val="Tahoma"/>
            <family val="2"/>
          </rPr>
          <t xml:space="preserve">
27/01/2021
40905
O/fee=6500
Dec + Janu/21
Paid in jsnu/21</t>
        </r>
      </text>
    </comment>
    <comment ref="AF96" authorId="0">
      <text>
        <r>
          <rPr>
            <b/>
            <sz val="9"/>
            <color indexed="81"/>
            <rFont val="Tahoma"/>
            <family val="2"/>
          </rPr>
          <t>Windows User:</t>
        </r>
        <r>
          <rPr>
            <sz val="9"/>
            <color indexed="81"/>
            <rFont val="Tahoma"/>
            <family val="2"/>
          </rPr>
          <t xml:space="preserve">
27/01/2021
40905
O/fee=6500
Dec + Janu/21
Paid in jsnu/21</t>
        </r>
      </text>
    </comment>
    <comment ref="AN96" authorId="0">
      <text>
        <r>
          <rPr>
            <b/>
            <sz val="9"/>
            <color indexed="81"/>
            <rFont val="Tahoma"/>
            <family val="2"/>
          </rPr>
          <t>Windows User:</t>
        </r>
        <r>
          <rPr>
            <sz val="9"/>
            <color indexed="81"/>
            <rFont val="Tahoma"/>
            <family val="2"/>
          </rPr>
          <t xml:space="preserve">
10/05/21
By bkash
C=18480
H=3520
T=22000</t>
        </r>
      </text>
    </comment>
    <comment ref="AP96" authorId="0">
      <text>
        <r>
          <rPr>
            <b/>
            <sz val="9"/>
            <color indexed="81"/>
            <rFont val="Tahoma"/>
            <family val="2"/>
          </rPr>
          <t>Windows User:</t>
        </r>
        <r>
          <rPr>
            <sz val="9"/>
            <color indexed="81"/>
            <rFont val="Tahoma"/>
            <family val="2"/>
          </rPr>
          <t xml:space="preserve">
06/06/21
7561
</t>
        </r>
      </text>
    </comment>
    <comment ref="H97" authorId="0">
      <text>
        <r>
          <rPr>
            <b/>
            <sz val="9"/>
            <color indexed="81"/>
            <rFont val="Tahoma"/>
            <family val="2"/>
          </rPr>
          <t>Windows User:</t>
        </r>
        <r>
          <rPr>
            <sz val="9"/>
            <color indexed="81"/>
            <rFont val="Tahoma"/>
            <family val="2"/>
          </rPr>
          <t xml:space="preserve">
Less-3,300/-</t>
        </r>
      </text>
    </comment>
    <comment ref="J97" authorId="0">
      <text>
        <r>
          <rPr>
            <b/>
            <sz val="9"/>
            <color indexed="81"/>
            <rFont val="Tahoma"/>
            <family val="2"/>
          </rPr>
          <t>Windows User:</t>
        </r>
        <r>
          <rPr>
            <sz val="9"/>
            <color indexed="81"/>
            <rFont val="Tahoma"/>
            <family val="2"/>
          </rPr>
          <t xml:space="preserve">
Less-3,300/-</t>
        </r>
      </text>
    </comment>
    <comment ref="N97" authorId="0">
      <text>
        <r>
          <rPr>
            <b/>
            <sz val="9"/>
            <color indexed="81"/>
            <rFont val="Tahoma"/>
            <family val="2"/>
          </rPr>
          <t>Windows User:</t>
        </r>
        <r>
          <rPr>
            <sz val="9"/>
            <color indexed="81"/>
            <rFont val="Tahoma"/>
            <family val="2"/>
          </rPr>
          <t xml:space="preserve">
27/08/2020
9,000/-</t>
        </r>
      </text>
    </comment>
    <comment ref="P97" authorId="0">
      <text>
        <r>
          <rPr>
            <b/>
            <sz val="9"/>
            <color indexed="81"/>
            <rFont val="Tahoma"/>
            <family val="2"/>
          </rPr>
          <t>Windows User:</t>
        </r>
        <r>
          <rPr>
            <sz val="9"/>
            <color indexed="81"/>
            <rFont val="Tahoma"/>
            <family val="2"/>
          </rPr>
          <t xml:space="preserve">
27/08/2020
9,000/-</t>
        </r>
      </text>
    </comment>
    <comment ref="R97" authorId="0">
      <text>
        <r>
          <rPr>
            <b/>
            <sz val="9"/>
            <color indexed="81"/>
            <rFont val="Tahoma"/>
            <family val="2"/>
          </rPr>
          <t>Windows User:</t>
        </r>
        <r>
          <rPr>
            <sz val="9"/>
            <color indexed="81"/>
            <rFont val="Tahoma"/>
            <family val="2"/>
          </rPr>
          <t xml:space="preserve">
27/08/2020
9,000/-</t>
        </r>
      </text>
    </comment>
    <comment ref="T97" authorId="0">
      <text>
        <r>
          <rPr>
            <b/>
            <sz val="9"/>
            <color indexed="81"/>
            <rFont val="Tahoma"/>
            <family val="2"/>
          </rPr>
          <t>Windows User:</t>
        </r>
        <r>
          <rPr>
            <sz val="9"/>
            <color indexed="81"/>
            <rFont val="Tahoma"/>
            <family val="2"/>
          </rPr>
          <t xml:space="preserve">
27/08/2020
9,000/-
09/11/2020
7584
O/fee=6,500/-
Paid to Nov/2020</t>
        </r>
      </text>
    </comment>
    <comment ref="W97" authorId="0">
      <text>
        <r>
          <rPr>
            <b/>
            <sz val="9"/>
            <color indexed="81"/>
            <rFont val="Tahoma"/>
            <family val="2"/>
          </rPr>
          <t>Windows User:</t>
        </r>
        <r>
          <rPr>
            <sz val="9"/>
            <color indexed="81"/>
            <rFont val="Tahoma"/>
            <family val="2"/>
          </rPr>
          <t xml:space="preserve">
Less 30% in Tuition fee for Oct/20.</t>
        </r>
      </text>
    </comment>
    <comment ref="X97" authorId="0">
      <text>
        <r>
          <rPr>
            <b/>
            <sz val="9"/>
            <color indexed="81"/>
            <rFont val="Tahoma"/>
            <family val="2"/>
          </rPr>
          <t>Windows User:</t>
        </r>
        <r>
          <rPr>
            <sz val="9"/>
            <color indexed="81"/>
            <rFont val="Tahoma"/>
            <family val="2"/>
          </rPr>
          <t xml:space="preserve">
11.10.2020
7583
Oct/20 (Less=30%)
Others fee due by P.sir</t>
        </r>
      </text>
    </comment>
    <comment ref="Y97" authorId="0">
      <text>
        <r>
          <rPr>
            <b/>
            <sz val="9"/>
            <color indexed="81"/>
            <rFont val="Tahoma"/>
            <family val="2"/>
          </rPr>
          <t>Windows User:</t>
        </r>
        <r>
          <rPr>
            <sz val="9"/>
            <color indexed="81"/>
            <rFont val="Tahoma"/>
            <family val="2"/>
          </rPr>
          <t xml:space="preserve">
Less 30% in Tuition fee for Oct/20.</t>
        </r>
      </text>
    </comment>
    <comment ref="Z97" authorId="0">
      <text>
        <r>
          <rPr>
            <b/>
            <sz val="9"/>
            <color indexed="81"/>
            <rFont val="Tahoma"/>
            <family val="2"/>
          </rPr>
          <t>Windows User:</t>
        </r>
        <r>
          <rPr>
            <sz val="9"/>
            <color indexed="81"/>
            <rFont val="Tahoma"/>
            <family val="2"/>
          </rPr>
          <t xml:space="preserve">
09/11/2020
7584
O/fee=6,500/-</t>
        </r>
      </text>
    </comment>
    <comment ref="AB97" authorId="0">
      <text>
        <r>
          <rPr>
            <b/>
            <sz val="9"/>
            <color indexed="81"/>
            <rFont val="Tahoma"/>
            <family val="2"/>
          </rPr>
          <t>Windows User:</t>
        </r>
        <r>
          <rPr>
            <sz val="9"/>
            <color indexed="81"/>
            <rFont val="Tahoma"/>
            <family val="2"/>
          </rPr>
          <t xml:space="preserve">
26/01/2021
7585
Dec/21
Paid in Janu/21</t>
        </r>
      </text>
    </comment>
    <comment ref="AD97" authorId="0">
      <text>
        <r>
          <rPr>
            <b/>
            <sz val="9"/>
            <color indexed="81"/>
            <rFont val="Tahoma"/>
            <family val="2"/>
          </rPr>
          <t>Windows User:</t>
        </r>
        <r>
          <rPr>
            <sz val="9"/>
            <color indexed="81"/>
            <rFont val="Tahoma"/>
            <family val="2"/>
          </rPr>
          <t xml:space="preserve">
26/01/2021
7585
Dec/21
Paid in Janu/21</t>
        </r>
      </text>
    </comment>
    <comment ref="AN97" authorId="0">
      <text>
        <r>
          <rPr>
            <b/>
            <sz val="9"/>
            <color indexed="81"/>
            <rFont val="Tahoma"/>
            <family val="2"/>
          </rPr>
          <t>Windows User:</t>
        </r>
        <r>
          <rPr>
            <sz val="9"/>
            <color indexed="81"/>
            <rFont val="Tahoma"/>
            <family val="2"/>
          </rPr>
          <t xml:space="preserve">
060/6/21
7586
Up to Msy/21</t>
        </r>
      </text>
    </comment>
    <comment ref="H98" authorId="0">
      <text>
        <r>
          <rPr>
            <b/>
            <sz val="9"/>
            <color indexed="81"/>
            <rFont val="Tahoma"/>
            <family val="2"/>
          </rPr>
          <t>Windows User:</t>
        </r>
        <r>
          <rPr>
            <sz val="9"/>
            <color indexed="81"/>
            <rFont val="Tahoma"/>
            <family val="2"/>
          </rPr>
          <t xml:space="preserve">
Less-3,300/-</t>
        </r>
      </text>
    </comment>
    <comment ref="J98" authorId="0">
      <text>
        <r>
          <rPr>
            <b/>
            <sz val="9"/>
            <color indexed="81"/>
            <rFont val="Tahoma"/>
            <family val="2"/>
          </rPr>
          <t>Windows User:</t>
        </r>
        <r>
          <rPr>
            <sz val="9"/>
            <color indexed="81"/>
            <rFont val="Tahoma"/>
            <family val="2"/>
          </rPr>
          <t xml:space="preserve">
Less-3,300/-</t>
        </r>
      </text>
    </comment>
    <comment ref="N98" authorId="0">
      <text>
        <r>
          <rPr>
            <b/>
            <sz val="9"/>
            <color indexed="81"/>
            <rFont val="Tahoma"/>
            <family val="2"/>
          </rPr>
          <t>Windows User:</t>
        </r>
        <r>
          <rPr>
            <sz val="9"/>
            <color indexed="81"/>
            <rFont val="Tahoma"/>
            <family val="2"/>
          </rPr>
          <t xml:space="preserve">
27/08/2020
9,000/-</t>
        </r>
      </text>
    </comment>
    <comment ref="P98" authorId="0">
      <text>
        <r>
          <rPr>
            <b/>
            <sz val="9"/>
            <color indexed="81"/>
            <rFont val="Tahoma"/>
            <family val="2"/>
          </rPr>
          <t>Windows User:</t>
        </r>
        <r>
          <rPr>
            <sz val="9"/>
            <color indexed="81"/>
            <rFont val="Tahoma"/>
            <family val="2"/>
          </rPr>
          <t xml:space="preserve">
27/08/2020
9,000/-</t>
        </r>
      </text>
    </comment>
    <comment ref="R98" authorId="0">
      <text>
        <r>
          <rPr>
            <b/>
            <sz val="9"/>
            <color indexed="81"/>
            <rFont val="Tahoma"/>
            <family val="2"/>
          </rPr>
          <t>Windows User:</t>
        </r>
        <r>
          <rPr>
            <sz val="9"/>
            <color indexed="81"/>
            <rFont val="Tahoma"/>
            <family val="2"/>
          </rPr>
          <t xml:space="preserve">
27/08/2020
9,000/-</t>
        </r>
      </text>
    </comment>
    <comment ref="T98" authorId="0">
      <text>
        <r>
          <rPr>
            <b/>
            <sz val="9"/>
            <color indexed="81"/>
            <rFont val="Tahoma"/>
            <family val="2"/>
          </rPr>
          <t>Windows User:</t>
        </r>
        <r>
          <rPr>
            <sz val="9"/>
            <color indexed="81"/>
            <rFont val="Tahoma"/>
            <family val="2"/>
          </rPr>
          <t xml:space="preserve">
27/08/2020
9,000/-
06/12/2020
7607
O/Fee With
Oct/20 to Dec/20
Paid in Dec/20</t>
        </r>
      </text>
    </comment>
    <comment ref="W98" authorId="0">
      <text>
        <r>
          <rPr>
            <b/>
            <sz val="9"/>
            <color indexed="81"/>
            <rFont val="Tahoma"/>
            <family val="2"/>
          </rPr>
          <t>Windows User:</t>
        </r>
        <r>
          <rPr>
            <sz val="9"/>
            <color indexed="81"/>
            <rFont val="Tahoma"/>
            <family val="2"/>
          </rPr>
          <t xml:space="preserve">
Less 30% in Tuition fee for Oct/20.</t>
        </r>
      </text>
    </comment>
    <comment ref="X98" authorId="0">
      <text>
        <r>
          <rPr>
            <b/>
            <sz val="9"/>
            <color indexed="81"/>
            <rFont val="Tahoma"/>
            <family val="2"/>
          </rPr>
          <t>Windows User:</t>
        </r>
        <r>
          <rPr>
            <sz val="9"/>
            <color indexed="81"/>
            <rFont val="Tahoma"/>
            <family val="2"/>
          </rPr>
          <t xml:space="preserve">
06/12/2020
7607
O/Fee With
Oct/20 to Dec/20
Padi in Dec/20</t>
        </r>
      </text>
    </comment>
    <comment ref="Y98" authorId="0">
      <text>
        <r>
          <rPr>
            <b/>
            <sz val="9"/>
            <color indexed="81"/>
            <rFont val="Tahoma"/>
            <family val="2"/>
          </rPr>
          <t>Windows User:</t>
        </r>
        <r>
          <rPr>
            <sz val="9"/>
            <color indexed="81"/>
            <rFont val="Tahoma"/>
            <family val="2"/>
          </rPr>
          <t xml:space="preserve">
Less 30% in Tuition fee for Oct/20.</t>
        </r>
      </text>
    </comment>
    <comment ref="Z98" authorId="0">
      <text>
        <r>
          <rPr>
            <b/>
            <sz val="9"/>
            <color indexed="81"/>
            <rFont val="Tahoma"/>
            <family val="2"/>
          </rPr>
          <t>Windows User:</t>
        </r>
        <r>
          <rPr>
            <sz val="9"/>
            <color indexed="81"/>
            <rFont val="Tahoma"/>
            <family val="2"/>
          </rPr>
          <t xml:space="preserve">
06/12/2020
7607
O/Fee With
Oct/20 to Dec/20
Padi in Dec/20</t>
        </r>
      </text>
    </comment>
    <comment ref="AB98" authorId="0">
      <text>
        <r>
          <rPr>
            <b/>
            <sz val="9"/>
            <color indexed="81"/>
            <rFont val="Tahoma"/>
            <family val="2"/>
          </rPr>
          <t>Windows User:</t>
        </r>
        <r>
          <rPr>
            <sz val="9"/>
            <color indexed="81"/>
            <rFont val="Tahoma"/>
            <family val="2"/>
          </rPr>
          <t xml:space="preserve">
06/12/2020
7607
O/Fee With
Oct/20 to Dec/20</t>
        </r>
      </text>
    </comment>
    <comment ref="AD98" authorId="0">
      <text>
        <r>
          <rPr>
            <b/>
            <sz val="9"/>
            <color indexed="81"/>
            <rFont val="Tahoma"/>
            <family val="2"/>
          </rPr>
          <t>Windows User:</t>
        </r>
        <r>
          <rPr>
            <sz val="9"/>
            <color indexed="81"/>
            <rFont val="Tahoma"/>
            <family val="2"/>
          </rPr>
          <t xml:space="preserve">
27/01/21
7508
Janu + Feb/21
Paid in janu/21</t>
        </r>
      </text>
    </comment>
    <comment ref="AF98" authorId="0">
      <text>
        <r>
          <rPr>
            <b/>
            <sz val="9"/>
            <color indexed="81"/>
            <rFont val="Tahoma"/>
            <family val="2"/>
          </rPr>
          <t>Windows User:</t>
        </r>
        <r>
          <rPr>
            <sz val="9"/>
            <color indexed="81"/>
            <rFont val="Tahoma"/>
            <family val="2"/>
          </rPr>
          <t xml:space="preserve">
27/01/21
7508
Janu + Feb/21
Paid in janu/21</t>
        </r>
      </text>
    </comment>
    <comment ref="AL98" authorId="0">
      <text>
        <r>
          <rPr>
            <b/>
            <sz val="9"/>
            <color indexed="81"/>
            <rFont val="Tahoma"/>
            <family val="2"/>
          </rPr>
          <t>Windows User:</t>
        </r>
        <r>
          <rPr>
            <sz val="9"/>
            <color indexed="81"/>
            <rFont val="Tahoma"/>
            <family val="2"/>
          </rPr>
          <t xml:space="preserve">
06/05/21
7609
</t>
        </r>
      </text>
    </comment>
    <comment ref="AN98" authorId="0">
      <text>
        <r>
          <rPr>
            <b/>
            <sz val="9"/>
            <color indexed="81"/>
            <rFont val="Tahoma"/>
            <family val="2"/>
          </rPr>
          <t>Windows User:</t>
        </r>
        <r>
          <rPr>
            <sz val="9"/>
            <color indexed="81"/>
            <rFont val="Tahoma"/>
            <family val="2"/>
          </rPr>
          <t xml:space="preserve">
05/06/21
7610
</t>
        </r>
      </text>
    </comment>
    <comment ref="N99" authorId="0">
      <text>
        <r>
          <rPr>
            <b/>
            <sz val="9"/>
            <color indexed="81"/>
            <rFont val="Tahoma"/>
            <family val="2"/>
          </rPr>
          <t>Windows User:</t>
        </r>
        <r>
          <rPr>
            <sz val="9"/>
            <color indexed="81"/>
            <rFont val="Tahoma"/>
            <family val="2"/>
          </rPr>
          <t xml:space="preserve">
27/08/2020
9,000/-</t>
        </r>
      </text>
    </comment>
    <comment ref="P99" authorId="0">
      <text>
        <r>
          <rPr>
            <b/>
            <sz val="9"/>
            <color indexed="81"/>
            <rFont val="Tahoma"/>
            <family val="2"/>
          </rPr>
          <t>Windows User:</t>
        </r>
        <r>
          <rPr>
            <sz val="9"/>
            <color indexed="81"/>
            <rFont val="Tahoma"/>
            <family val="2"/>
          </rPr>
          <t xml:space="preserve">
27/08/2020
9,000/-</t>
        </r>
      </text>
    </comment>
    <comment ref="R99" authorId="0">
      <text>
        <r>
          <rPr>
            <b/>
            <sz val="9"/>
            <color indexed="81"/>
            <rFont val="Tahoma"/>
            <family val="2"/>
          </rPr>
          <t>Windows User:</t>
        </r>
        <r>
          <rPr>
            <sz val="9"/>
            <color indexed="81"/>
            <rFont val="Tahoma"/>
            <family val="2"/>
          </rPr>
          <t xml:space="preserve">
27/08/2020
9,000/-</t>
        </r>
      </text>
    </comment>
    <comment ref="T99" authorId="0">
      <text>
        <r>
          <rPr>
            <b/>
            <sz val="9"/>
            <color indexed="81"/>
            <rFont val="Tahoma"/>
            <family val="2"/>
          </rPr>
          <t>Windows User:</t>
        </r>
        <r>
          <rPr>
            <sz val="9"/>
            <color indexed="81"/>
            <rFont val="Tahoma"/>
            <family val="2"/>
          </rPr>
          <t xml:space="preserve">
27/08/2020
9,000/-
27/01/21
7631
O/fee=6500
Oct=4620
Nov=3880 Due=740
Paid inJanu/21</t>
        </r>
      </text>
    </comment>
    <comment ref="W99" authorId="0">
      <text>
        <r>
          <rPr>
            <b/>
            <sz val="9"/>
            <color indexed="81"/>
            <rFont val="Tahoma"/>
            <family val="2"/>
          </rPr>
          <t>Windows User:</t>
        </r>
        <r>
          <rPr>
            <sz val="9"/>
            <color indexed="81"/>
            <rFont val="Tahoma"/>
            <family val="2"/>
          </rPr>
          <t xml:space="preserve">
Less 30% in Tuition fee for Oct/20.</t>
        </r>
      </text>
    </comment>
    <comment ref="X99" authorId="0">
      <text>
        <r>
          <rPr>
            <b/>
            <sz val="9"/>
            <color indexed="81"/>
            <rFont val="Tahoma"/>
            <family val="2"/>
          </rPr>
          <t>Windows User:</t>
        </r>
        <r>
          <rPr>
            <sz val="9"/>
            <color indexed="81"/>
            <rFont val="Tahoma"/>
            <family val="2"/>
          </rPr>
          <t xml:space="preserve">
27/01/21
7631
O/fee=6500
Oct=4620
Nov=3880 Due=740
Paid inJanu/21</t>
        </r>
      </text>
    </comment>
    <comment ref="Y99" authorId="0">
      <text>
        <r>
          <rPr>
            <b/>
            <sz val="9"/>
            <color indexed="81"/>
            <rFont val="Tahoma"/>
            <family val="2"/>
          </rPr>
          <t>Windows User:</t>
        </r>
        <r>
          <rPr>
            <sz val="9"/>
            <color indexed="81"/>
            <rFont val="Tahoma"/>
            <family val="2"/>
          </rPr>
          <t xml:space="preserve">
Less 30% in Tuition fee for Oct/20.</t>
        </r>
      </text>
    </comment>
    <comment ref="Z99" authorId="0">
      <text>
        <r>
          <rPr>
            <b/>
            <sz val="9"/>
            <color indexed="81"/>
            <rFont val="Tahoma"/>
            <family val="2"/>
          </rPr>
          <t>Windows User:</t>
        </r>
        <r>
          <rPr>
            <sz val="9"/>
            <color indexed="81"/>
            <rFont val="Tahoma"/>
            <family val="2"/>
          </rPr>
          <t xml:space="preserve">
27/01/21
7631
O/fee=6500
Oct=4620
Nov=3880 Due=740
Paid inJanu/21</t>
        </r>
      </text>
    </comment>
    <comment ref="AD99" authorId="0">
      <text>
        <r>
          <rPr>
            <b/>
            <sz val="9"/>
            <color indexed="81"/>
            <rFont val="Tahoma"/>
            <family val="2"/>
          </rPr>
          <t>Windows User:</t>
        </r>
        <r>
          <rPr>
            <sz val="9"/>
            <color indexed="81"/>
            <rFont val="Tahoma"/>
            <family val="2"/>
          </rPr>
          <t xml:space="preserve">
27/01/21
7631
O/fee=6500
Oct=4620
Nov=3880 Due=740
Paid inJanu/21</t>
        </r>
      </text>
    </comment>
    <comment ref="AN99" authorId="0">
      <text>
        <r>
          <rPr>
            <b/>
            <sz val="9"/>
            <color indexed="81"/>
            <rFont val="Tahoma"/>
            <family val="2"/>
          </rPr>
          <t>Windows User:</t>
        </r>
        <r>
          <rPr>
            <sz val="9"/>
            <color indexed="81"/>
            <rFont val="Tahoma"/>
            <family val="2"/>
          </rPr>
          <t xml:space="preserve">
05/06/21
7632
</t>
        </r>
      </text>
    </comment>
    <comment ref="H100"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Less-1,000/-
.Meeting 20/10/2020</t>
        </r>
      </text>
    </comment>
    <comment ref="J100"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Less-1,000/-
.Meeting 20/10/2020</t>
        </r>
      </text>
    </comment>
    <comment ref="N100" authorId="0">
      <text>
        <r>
          <rPr>
            <b/>
            <sz val="9"/>
            <color indexed="81"/>
            <rFont val="Tahoma"/>
            <family val="2"/>
          </rPr>
          <t>Windows User:</t>
        </r>
        <r>
          <rPr>
            <sz val="9"/>
            <color indexed="81"/>
            <rFont val="Tahoma"/>
            <family val="2"/>
          </rPr>
          <t xml:space="preserve">
28/08/2020
2,000/-</t>
        </r>
      </text>
    </comment>
    <comment ref="P100" authorId="0">
      <text>
        <r>
          <rPr>
            <b/>
            <sz val="9"/>
            <color indexed="81"/>
            <rFont val="Tahoma"/>
            <family val="2"/>
          </rPr>
          <t>Windows User:</t>
        </r>
        <r>
          <rPr>
            <sz val="9"/>
            <color indexed="81"/>
            <rFont val="Tahoma"/>
            <family val="2"/>
          </rPr>
          <t xml:space="preserve">
28/08/2020
2,000/-
13.09.2020
7654
S/c=5,000/-
Dev. Fee=500/-
O. fee=8,000/-</t>
        </r>
      </text>
    </comment>
    <comment ref="R100" authorId="0">
      <text>
        <r>
          <rPr>
            <b/>
            <sz val="9"/>
            <color indexed="81"/>
            <rFont val="Tahoma"/>
            <family val="2"/>
          </rPr>
          <t>Windows User:</t>
        </r>
        <r>
          <rPr>
            <sz val="9"/>
            <color indexed="81"/>
            <rFont val="Tahoma"/>
            <family val="2"/>
          </rPr>
          <t xml:space="preserve">
13.09.2020
7654
S/c=5,000/-
Dev. Fee=500/-
O. fee=8,000/-</t>
        </r>
      </text>
    </comment>
    <comment ref="T100" authorId="0">
      <text>
        <r>
          <rPr>
            <b/>
            <sz val="9"/>
            <color indexed="81"/>
            <rFont val="Tahoma"/>
            <family val="2"/>
          </rPr>
          <t>Windows User:</t>
        </r>
        <r>
          <rPr>
            <sz val="9"/>
            <color indexed="81"/>
            <rFont val="Tahoma"/>
            <family val="2"/>
          </rPr>
          <t xml:space="preserve">
13.09.2020
7654
S/c=5,000/-
Dev. Fee=500/-
O. fee=8,000/-</t>
        </r>
      </text>
    </comment>
    <comment ref="W100" authorId="0">
      <text>
        <r>
          <rPr>
            <b/>
            <sz val="9"/>
            <color indexed="81"/>
            <rFont val="Tahoma"/>
            <family val="2"/>
          </rPr>
          <t>Windows User:</t>
        </r>
        <r>
          <rPr>
            <sz val="9"/>
            <color indexed="81"/>
            <rFont val="Tahoma"/>
            <family val="2"/>
          </rPr>
          <t xml:space="preserve">
Less 30% in Tuition fee for Oct/20.</t>
        </r>
      </text>
    </comment>
    <comment ref="X100" authorId="0">
      <text>
        <r>
          <rPr>
            <b/>
            <sz val="9"/>
            <color indexed="81"/>
            <rFont val="Tahoma"/>
            <family val="2"/>
          </rPr>
          <t>Windows User:</t>
        </r>
        <r>
          <rPr>
            <sz val="9"/>
            <color indexed="81"/>
            <rFont val="Tahoma"/>
            <family val="2"/>
          </rPr>
          <t xml:space="preserve">
26/01/21
8655
Oct to Janu/21
Paid in Janu/21</t>
        </r>
      </text>
    </comment>
    <comment ref="Y100" authorId="0">
      <text>
        <r>
          <rPr>
            <b/>
            <sz val="9"/>
            <color indexed="81"/>
            <rFont val="Tahoma"/>
            <family val="2"/>
          </rPr>
          <t>Windows User:</t>
        </r>
        <r>
          <rPr>
            <sz val="9"/>
            <color indexed="81"/>
            <rFont val="Tahoma"/>
            <family val="2"/>
          </rPr>
          <t xml:space="preserve">
Less 30% in Tuition fee for Oct/20.</t>
        </r>
      </text>
    </comment>
    <comment ref="Z100" authorId="0">
      <text>
        <r>
          <rPr>
            <b/>
            <sz val="9"/>
            <color indexed="81"/>
            <rFont val="Tahoma"/>
            <family val="2"/>
          </rPr>
          <t>Windows User:</t>
        </r>
        <r>
          <rPr>
            <sz val="9"/>
            <color indexed="81"/>
            <rFont val="Tahoma"/>
            <family val="2"/>
          </rPr>
          <t xml:space="preserve">
26/01/21
8655
Oct to Janu/21
Paid in Janu/21</t>
        </r>
      </text>
    </comment>
    <comment ref="AB100" authorId="0">
      <text>
        <r>
          <rPr>
            <b/>
            <sz val="9"/>
            <color indexed="81"/>
            <rFont val="Tahoma"/>
            <family val="2"/>
          </rPr>
          <t>Windows User:</t>
        </r>
        <r>
          <rPr>
            <sz val="9"/>
            <color indexed="81"/>
            <rFont val="Tahoma"/>
            <family val="2"/>
          </rPr>
          <t xml:space="preserve">
26/01/21
8655
Oct to Janu/21
Paid in Janu/21</t>
        </r>
      </text>
    </comment>
    <comment ref="AD100" authorId="0">
      <text>
        <r>
          <rPr>
            <b/>
            <sz val="9"/>
            <color indexed="81"/>
            <rFont val="Tahoma"/>
            <family val="2"/>
          </rPr>
          <t>Windows User:</t>
        </r>
        <r>
          <rPr>
            <sz val="9"/>
            <color indexed="81"/>
            <rFont val="Tahoma"/>
            <family val="2"/>
          </rPr>
          <t xml:space="preserve">
26/01/21
8655
Oct to Janu/21
Paid in Janu/21</t>
        </r>
      </text>
    </comment>
    <comment ref="AN100" authorId="0">
      <text>
        <r>
          <rPr>
            <b/>
            <sz val="9"/>
            <color indexed="81"/>
            <rFont val="Tahoma"/>
            <family val="2"/>
          </rPr>
          <t>Windows User:</t>
        </r>
        <r>
          <rPr>
            <sz val="9"/>
            <color indexed="81"/>
            <rFont val="Tahoma"/>
            <family val="2"/>
          </rPr>
          <t xml:space="preserve">
06/06/21
7656
10.000/-
Or der by vp sir.</t>
        </r>
      </text>
    </comment>
    <comment ref="N101" authorId="0">
      <text>
        <r>
          <rPr>
            <b/>
            <sz val="9"/>
            <color indexed="81"/>
            <rFont val="Tahoma"/>
            <family val="2"/>
          </rPr>
          <t>Windows User:</t>
        </r>
        <r>
          <rPr>
            <sz val="9"/>
            <color indexed="81"/>
            <rFont val="Tahoma"/>
            <family val="2"/>
          </rPr>
          <t xml:space="preserve">
28/08/2020
2,000/-</t>
        </r>
      </text>
    </comment>
    <comment ref="P101" authorId="0">
      <text>
        <r>
          <rPr>
            <b/>
            <sz val="9"/>
            <color indexed="81"/>
            <rFont val="Tahoma"/>
            <family val="2"/>
          </rPr>
          <t>Windows User:</t>
        </r>
        <r>
          <rPr>
            <sz val="9"/>
            <color indexed="81"/>
            <rFont val="Tahoma"/>
            <family val="2"/>
          </rPr>
          <t xml:space="preserve">
28/08/2020
2,000/-
13.09.2020
1802
S/c=5,000/-
Dev. Fee=500/-
</t>
        </r>
      </text>
    </comment>
    <comment ref="R101" authorId="0">
      <text>
        <r>
          <rPr>
            <b/>
            <sz val="9"/>
            <color indexed="81"/>
            <rFont val="Tahoma"/>
            <family val="2"/>
          </rPr>
          <t>Windows User:</t>
        </r>
        <r>
          <rPr>
            <sz val="9"/>
            <color indexed="81"/>
            <rFont val="Tahoma"/>
            <family val="2"/>
          </rPr>
          <t xml:space="preserve">
13.09.2020
1802
S/c=5,000/-
Dev. Fee=500/-</t>
        </r>
      </text>
    </comment>
    <comment ref="T101" authorId="0">
      <text>
        <r>
          <rPr>
            <b/>
            <sz val="9"/>
            <color indexed="81"/>
            <rFont val="Tahoma"/>
            <family val="2"/>
          </rPr>
          <t>Windows User:</t>
        </r>
        <r>
          <rPr>
            <sz val="9"/>
            <color indexed="81"/>
            <rFont val="Tahoma"/>
            <family val="2"/>
          </rPr>
          <t xml:space="preserve">
26/01/21
1803
O/fee=8000
Oct to Janu/21
Paid in Janu/21</t>
        </r>
      </text>
    </comment>
    <comment ref="W101" authorId="0">
      <text>
        <r>
          <rPr>
            <b/>
            <sz val="9"/>
            <color indexed="81"/>
            <rFont val="Tahoma"/>
            <family val="2"/>
          </rPr>
          <t>Windows User:</t>
        </r>
        <r>
          <rPr>
            <sz val="9"/>
            <color indexed="81"/>
            <rFont val="Tahoma"/>
            <family val="2"/>
          </rPr>
          <t xml:space="preserve">
Less 30% in Tuition fee for Oct/20.</t>
        </r>
      </text>
    </comment>
    <comment ref="X101" authorId="0">
      <text>
        <r>
          <rPr>
            <b/>
            <sz val="9"/>
            <color indexed="81"/>
            <rFont val="Tahoma"/>
            <family val="2"/>
          </rPr>
          <t>Windows User:</t>
        </r>
        <r>
          <rPr>
            <sz val="9"/>
            <color indexed="81"/>
            <rFont val="Tahoma"/>
            <family val="2"/>
          </rPr>
          <t xml:space="preserve">
26/01/21
1803
O/fee=8000
Oct to Janu/21
Paid in Janu/21</t>
        </r>
      </text>
    </comment>
    <comment ref="Y101" authorId="0">
      <text>
        <r>
          <rPr>
            <b/>
            <sz val="9"/>
            <color indexed="81"/>
            <rFont val="Tahoma"/>
            <family val="2"/>
          </rPr>
          <t>Windows User:</t>
        </r>
        <r>
          <rPr>
            <sz val="9"/>
            <color indexed="81"/>
            <rFont val="Tahoma"/>
            <family val="2"/>
          </rPr>
          <t xml:space="preserve">
Less 30% in Tuition fee for Oct/20.</t>
        </r>
      </text>
    </comment>
    <comment ref="Z101" authorId="0">
      <text>
        <r>
          <rPr>
            <b/>
            <sz val="9"/>
            <color indexed="81"/>
            <rFont val="Tahoma"/>
            <family val="2"/>
          </rPr>
          <t>Windows User:</t>
        </r>
        <r>
          <rPr>
            <sz val="9"/>
            <color indexed="81"/>
            <rFont val="Tahoma"/>
            <family val="2"/>
          </rPr>
          <t xml:space="preserve">
26/01/21
1803
O/fee=8000
Oct to Janu/21
Paid in Janu/21</t>
        </r>
      </text>
    </comment>
    <comment ref="AB101" authorId="0">
      <text>
        <r>
          <rPr>
            <b/>
            <sz val="9"/>
            <color indexed="81"/>
            <rFont val="Tahoma"/>
            <family val="2"/>
          </rPr>
          <t>Windows User:</t>
        </r>
        <r>
          <rPr>
            <sz val="9"/>
            <color indexed="81"/>
            <rFont val="Tahoma"/>
            <family val="2"/>
          </rPr>
          <t xml:space="preserve">
26/01/21
1803
O/fee=8000
Oct to Janu/21
Paid in Janu/21</t>
        </r>
      </text>
    </comment>
    <comment ref="AD101" authorId="0">
      <text>
        <r>
          <rPr>
            <b/>
            <sz val="9"/>
            <color indexed="81"/>
            <rFont val="Tahoma"/>
            <family val="2"/>
          </rPr>
          <t>Windows User:</t>
        </r>
        <r>
          <rPr>
            <sz val="9"/>
            <color indexed="81"/>
            <rFont val="Tahoma"/>
            <family val="2"/>
          </rPr>
          <t xml:space="preserve">
26/01/21
1803
O/fee=8000
Oct to Janu/21
Paid in Janu/21</t>
        </r>
      </text>
    </comment>
    <comment ref="AF101" authorId="0">
      <text>
        <r>
          <rPr>
            <b/>
            <sz val="9"/>
            <color indexed="81"/>
            <rFont val="Tahoma"/>
            <family val="2"/>
          </rPr>
          <t>Windows User:</t>
        </r>
        <r>
          <rPr>
            <sz val="9"/>
            <color indexed="81"/>
            <rFont val="Tahoma"/>
            <family val="2"/>
          </rPr>
          <t xml:space="preserve">
24/02/21
1804</t>
        </r>
      </text>
    </comment>
    <comment ref="AN101" authorId="0">
      <text>
        <r>
          <rPr>
            <b/>
            <sz val="9"/>
            <color indexed="81"/>
            <rFont val="Tahoma"/>
            <family val="2"/>
          </rPr>
          <t>Windows User:</t>
        </r>
        <r>
          <rPr>
            <sz val="9"/>
            <color indexed="81"/>
            <rFont val="Tahoma"/>
            <family val="2"/>
          </rPr>
          <t xml:space="preserve">
06/06/21
1805
March/21</t>
        </r>
      </text>
    </comment>
    <comment ref="B102" authorId="0">
      <text>
        <r>
          <rPr>
            <b/>
            <sz val="9"/>
            <color indexed="81"/>
            <rFont val="Tahoma"/>
            <family val="2"/>
          </rPr>
          <t>Windows User:</t>
        </r>
        <r>
          <rPr>
            <sz val="9"/>
            <color indexed="81"/>
            <rFont val="Tahoma"/>
            <family val="2"/>
          </rPr>
          <t xml:space="preserve">
T.c 1st Year
O/fee less=50%
Order by P.sir</t>
        </r>
      </text>
    </comment>
    <comment ref="G102" authorId="0">
      <text>
        <r>
          <rPr>
            <b/>
            <sz val="9"/>
            <color indexed="81"/>
            <rFont val="Tahoma"/>
            <family val="2"/>
          </rPr>
          <t>Windows User:</t>
        </r>
        <r>
          <rPr>
            <sz val="9"/>
            <color indexed="81"/>
            <rFont val="Tahoma"/>
            <family val="2"/>
          </rPr>
          <t xml:space="preserve">
Less-1,000/-
+ Teacher Quatas</t>
        </r>
      </text>
    </comment>
    <comment ref="H102" authorId="0">
      <text>
        <r>
          <rPr>
            <b/>
            <sz val="9"/>
            <color indexed="81"/>
            <rFont val="Tahoma"/>
            <family val="2"/>
          </rPr>
          <t>Windows User:</t>
        </r>
        <r>
          <rPr>
            <sz val="9"/>
            <color indexed="81"/>
            <rFont val="Tahoma"/>
            <family val="2"/>
          </rPr>
          <t xml:space="preserve">
T.c Order By
 board  25/02/21
College=28/02/21</t>
        </r>
      </text>
    </comment>
    <comment ref="J102" authorId="0">
      <text>
        <r>
          <rPr>
            <b/>
            <sz val="9"/>
            <color indexed="81"/>
            <rFont val="Tahoma"/>
            <family val="2"/>
          </rPr>
          <t>Windows User:</t>
        </r>
        <r>
          <rPr>
            <sz val="9"/>
            <color indexed="81"/>
            <rFont val="Tahoma"/>
            <family val="2"/>
          </rPr>
          <t xml:space="preserve">
T.c Order By
 board  25/02/21
College=28/02/21</t>
        </r>
      </text>
    </comment>
    <comment ref="N102" authorId="0">
      <text>
        <r>
          <rPr>
            <b/>
            <sz val="9"/>
            <color indexed="81"/>
            <rFont val="Tahoma"/>
            <family val="2"/>
          </rPr>
          <t>Windows User:</t>
        </r>
        <r>
          <rPr>
            <sz val="9"/>
            <color indexed="81"/>
            <rFont val="Tahoma"/>
            <family val="2"/>
          </rPr>
          <t xml:space="preserve">
28/08/2020
2,000/-</t>
        </r>
      </text>
    </comment>
    <comment ref="P102" authorId="0">
      <text>
        <r>
          <rPr>
            <b/>
            <sz val="9"/>
            <color indexed="81"/>
            <rFont val="Tahoma"/>
            <family val="2"/>
          </rPr>
          <t>Windows User:</t>
        </r>
        <r>
          <rPr>
            <sz val="9"/>
            <color indexed="81"/>
            <rFont val="Tahoma"/>
            <family val="2"/>
          </rPr>
          <t xml:space="preserve">
28/08/2020
2,000/-
13.09.2020
1826
S/C=5,000/-
Dev-fee=500/-
O. fee=8,000/-</t>
        </r>
      </text>
    </comment>
    <comment ref="R102" authorId="0">
      <text>
        <r>
          <rPr>
            <b/>
            <sz val="9"/>
            <color indexed="81"/>
            <rFont val="Tahoma"/>
            <family val="2"/>
          </rPr>
          <t>Windows User:</t>
        </r>
        <r>
          <rPr>
            <sz val="9"/>
            <color indexed="81"/>
            <rFont val="Tahoma"/>
            <family val="2"/>
          </rPr>
          <t xml:space="preserve">
13.09.2020
1826
S/C=5,000/-
Dev-fee=500/-
O. fee=8,000/-</t>
        </r>
      </text>
    </comment>
    <comment ref="S102" authorId="0">
      <text>
        <r>
          <rPr>
            <b/>
            <sz val="9"/>
            <color indexed="81"/>
            <rFont val="Tahoma"/>
            <family val="2"/>
          </rPr>
          <t>Windows User:</t>
        </r>
        <r>
          <rPr>
            <sz val="9"/>
            <color indexed="81"/>
            <rFont val="Tahoma"/>
            <family val="2"/>
          </rPr>
          <t xml:space="preserve">
T.c 1st Year
O/fee less=50%</t>
        </r>
      </text>
    </comment>
    <comment ref="T102" authorId="0">
      <text>
        <r>
          <rPr>
            <b/>
            <sz val="9"/>
            <color indexed="81"/>
            <rFont val="Tahoma"/>
            <family val="2"/>
          </rPr>
          <t>Windows User:</t>
        </r>
        <r>
          <rPr>
            <sz val="9"/>
            <color indexed="81"/>
            <rFont val="Tahoma"/>
            <family val="2"/>
          </rPr>
          <t xml:space="preserve">
13.09.2020
1826
S/C=5,000/-
Dev-fee=500/-
O. fee=8,000/-</t>
        </r>
      </text>
    </comment>
    <comment ref="Z102" authorId="0">
      <text>
        <r>
          <rPr>
            <b/>
            <sz val="9"/>
            <color indexed="81"/>
            <rFont val="Tahoma"/>
            <family val="2"/>
          </rPr>
          <t>Windows User:</t>
        </r>
        <r>
          <rPr>
            <sz val="9"/>
            <color indexed="81"/>
            <rFont val="Tahoma"/>
            <family val="2"/>
          </rPr>
          <t xml:space="preserve">
26/01/21
1827
Oct to Janu/21
Paid in Janu/21</t>
        </r>
      </text>
    </comment>
    <comment ref="AB102" authorId="0">
      <text>
        <r>
          <rPr>
            <b/>
            <sz val="9"/>
            <color indexed="81"/>
            <rFont val="Tahoma"/>
            <family val="2"/>
          </rPr>
          <t>Windows User:</t>
        </r>
        <r>
          <rPr>
            <sz val="9"/>
            <color indexed="81"/>
            <rFont val="Tahoma"/>
            <family val="2"/>
          </rPr>
          <t xml:space="preserve">
26/01/21
1827
Oct to Janu/21
Paid in Janu/21</t>
        </r>
      </text>
    </comment>
    <comment ref="AD102" authorId="0">
      <text>
        <r>
          <rPr>
            <b/>
            <sz val="9"/>
            <color indexed="81"/>
            <rFont val="Tahoma"/>
            <family val="2"/>
          </rPr>
          <t>Windows User:</t>
        </r>
        <r>
          <rPr>
            <sz val="9"/>
            <color indexed="81"/>
            <rFont val="Tahoma"/>
            <family val="2"/>
          </rPr>
          <t xml:space="preserve">
26/01/21
1827
Oct to Janu/21
Paid in Janu/21</t>
        </r>
      </text>
    </comment>
    <comment ref="AF102" authorId="0">
      <text>
        <r>
          <rPr>
            <b/>
            <sz val="9"/>
            <color indexed="81"/>
            <rFont val="Tahoma"/>
            <family val="2"/>
          </rPr>
          <t>Windows User:</t>
        </r>
        <r>
          <rPr>
            <sz val="9"/>
            <color indexed="81"/>
            <rFont val="Tahoma"/>
            <family val="2"/>
          </rPr>
          <t xml:space="preserve">
26/01/21
1827
Oct to Janu/21
Paid in Janu/21</t>
        </r>
      </text>
    </comment>
    <comment ref="H103" authorId="0">
      <text>
        <r>
          <rPr>
            <b/>
            <sz val="9"/>
            <color indexed="81"/>
            <rFont val="Tahoma"/>
            <family val="2"/>
          </rPr>
          <t>Windows User:</t>
        </r>
        <r>
          <rPr>
            <sz val="9"/>
            <color indexed="81"/>
            <rFont val="Tahoma"/>
            <family val="2"/>
          </rPr>
          <t xml:space="preserve">
Less-4,000/-</t>
        </r>
      </text>
    </comment>
    <comment ref="J103" authorId="0">
      <text>
        <r>
          <rPr>
            <b/>
            <sz val="9"/>
            <color indexed="81"/>
            <rFont val="Tahoma"/>
            <family val="2"/>
          </rPr>
          <t>Windows User:</t>
        </r>
        <r>
          <rPr>
            <sz val="9"/>
            <color indexed="81"/>
            <rFont val="Tahoma"/>
            <family val="2"/>
          </rPr>
          <t xml:space="preserve">
Less-4,000/-</t>
        </r>
      </text>
    </comment>
    <comment ref="N103" authorId="0">
      <text>
        <r>
          <rPr>
            <b/>
            <sz val="9"/>
            <color indexed="81"/>
            <rFont val="Tahoma"/>
            <family val="2"/>
          </rPr>
          <t>Windows User:</t>
        </r>
        <r>
          <rPr>
            <sz val="9"/>
            <color indexed="81"/>
            <rFont val="Tahoma"/>
            <family val="2"/>
          </rPr>
          <t xml:space="preserve">
28/08/2020
9,000/-</t>
        </r>
      </text>
    </comment>
    <comment ref="P103" authorId="0">
      <text>
        <r>
          <rPr>
            <b/>
            <sz val="9"/>
            <color indexed="81"/>
            <rFont val="Tahoma"/>
            <family val="2"/>
          </rPr>
          <t>Windows User:</t>
        </r>
        <r>
          <rPr>
            <sz val="9"/>
            <color indexed="81"/>
            <rFont val="Tahoma"/>
            <family val="2"/>
          </rPr>
          <t xml:space="preserve">
28/08/2020
9,000/-</t>
        </r>
      </text>
    </comment>
    <comment ref="R103" authorId="0">
      <text>
        <r>
          <rPr>
            <b/>
            <sz val="9"/>
            <color indexed="81"/>
            <rFont val="Tahoma"/>
            <family val="2"/>
          </rPr>
          <t>Windows User:</t>
        </r>
        <r>
          <rPr>
            <sz val="9"/>
            <color indexed="81"/>
            <rFont val="Tahoma"/>
            <family val="2"/>
          </rPr>
          <t xml:space="preserve">
28/08/2020
9,000/-</t>
        </r>
      </text>
    </comment>
    <comment ref="T103" authorId="0">
      <text>
        <r>
          <rPr>
            <b/>
            <sz val="9"/>
            <color indexed="81"/>
            <rFont val="Tahoma"/>
            <family val="2"/>
          </rPr>
          <t>Windows User:</t>
        </r>
        <r>
          <rPr>
            <sz val="9"/>
            <color indexed="81"/>
            <rFont val="Tahoma"/>
            <family val="2"/>
          </rPr>
          <t xml:space="preserve">
28/08/2020
9,000/-
07/10/20
1851
O/fee
paid to Oct/20</t>
        </r>
      </text>
    </comment>
    <comment ref="Z103" authorId="0">
      <text>
        <r>
          <rPr>
            <b/>
            <sz val="9"/>
            <color indexed="81"/>
            <rFont val="Tahoma"/>
            <family val="2"/>
          </rPr>
          <t>Windows User:</t>
        </r>
        <r>
          <rPr>
            <sz val="9"/>
            <color indexed="81"/>
            <rFont val="Tahoma"/>
            <family val="2"/>
          </rPr>
          <t xml:space="preserve">
07/10/20
1851
O/fee=6500
Oct=1820</t>
        </r>
      </text>
    </comment>
    <comment ref="AB103" authorId="0">
      <text>
        <r>
          <rPr>
            <b/>
            <sz val="9"/>
            <color indexed="81"/>
            <rFont val="Tahoma"/>
            <family val="2"/>
          </rPr>
          <t>Windows User:</t>
        </r>
        <r>
          <rPr>
            <sz val="9"/>
            <color indexed="81"/>
            <rFont val="Tahoma"/>
            <family val="2"/>
          </rPr>
          <t xml:space="preserve">
16/11/2020
1852</t>
        </r>
      </text>
    </comment>
    <comment ref="AD103" authorId="0">
      <text>
        <r>
          <rPr>
            <b/>
            <sz val="9"/>
            <color indexed="81"/>
            <rFont val="Tahoma"/>
            <family val="2"/>
          </rPr>
          <t>Windows User:</t>
        </r>
        <r>
          <rPr>
            <sz val="9"/>
            <color indexed="81"/>
            <rFont val="Tahoma"/>
            <family val="2"/>
          </rPr>
          <t xml:space="preserve">
05/01/2021
Dec/20 + Janu/21
Paid in Janu/21</t>
        </r>
      </text>
    </comment>
    <comment ref="AF103" authorId="0">
      <text>
        <r>
          <rPr>
            <b/>
            <sz val="9"/>
            <color indexed="81"/>
            <rFont val="Tahoma"/>
            <family val="2"/>
          </rPr>
          <t>Windows User:</t>
        </r>
        <r>
          <rPr>
            <sz val="9"/>
            <color indexed="81"/>
            <rFont val="Tahoma"/>
            <family val="2"/>
          </rPr>
          <t xml:space="preserve">
05/01/2021
Dec/20 + Janu/21
Paid in Janu/21</t>
        </r>
      </text>
    </comment>
    <comment ref="AH103" authorId="0">
      <text>
        <r>
          <rPr>
            <b/>
            <sz val="9"/>
            <color indexed="81"/>
            <rFont val="Tahoma"/>
            <family val="2"/>
          </rPr>
          <t>Windows User:</t>
        </r>
        <r>
          <rPr>
            <sz val="9"/>
            <color indexed="81"/>
            <rFont val="Tahoma"/>
            <family val="2"/>
          </rPr>
          <t xml:space="preserve">
10/02/21
1854</t>
        </r>
      </text>
    </comment>
    <comment ref="AJ103" authorId="0">
      <text>
        <r>
          <rPr>
            <b/>
            <sz val="9"/>
            <color indexed="81"/>
            <rFont val="Tahoma"/>
            <family val="2"/>
          </rPr>
          <t>Windows User:</t>
        </r>
        <r>
          <rPr>
            <sz val="9"/>
            <color indexed="81"/>
            <rFont val="Tahoma"/>
            <family val="2"/>
          </rPr>
          <t xml:space="preserve">
06/03/21
1855
</t>
        </r>
      </text>
    </comment>
    <comment ref="AN103" authorId="0">
      <text>
        <r>
          <rPr>
            <b/>
            <sz val="9"/>
            <color indexed="81"/>
            <rFont val="Tahoma"/>
            <family val="2"/>
          </rPr>
          <t>Windows User:</t>
        </r>
        <r>
          <rPr>
            <sz val="9"/>
            <color indexed="81"/>
            <rFont val="Tahoma"/>
            <family val="2"/>
          </rPr>
          <t xml:space="preserve">
06/05/21
9336
April/21
</t>
        </r>
      </text>
    </comment>
    <comment ref="AP103" authorId="0">
      <text>
        <r>
          <rPr>
            <b/>
            <sz val="9"/>
            <color indexed="81"/>
            <rFont val="Tahoma"/>
            <family val="2"/>
          </rPr>
          <t>Windows User:</t>
        </r>
        <r>
          <rPr>
            <sz val="9"/>
            <color indexed="81"/>
            <rFont val="Tahoma"/>
            <family val="2"/>
          </rPr>
          <t xml:space="preserve">
06/06/21
1856
May/21</t>
        </r>
      </text>
    </comment>
    <comment ref="N104" authorId="0">
      <text>
        <r>
          <rPr>
            <b/>
            <sz val="9"/>
            <color indexed="81"/>
            <rFont val="Tahoma"/>
            <family val="2"/>
          </rPr>
          <t>Windows User:</t>
        </r>
        <r>
          <rPr>
            <sz val="9"/>
            <color indexed="81"/>
            <rFont val="Tahoma"/>
            <family val="2"/>
          </rPr>
          <t xml:space="preserve">
28/08/2020
9,000/-</t>
        </r>
      </text>
    </comment>
    <comment ref="P104" authorId="0">
      <text>
        <r>
          <rPr>
            <b/>
            <sz val="9"/>
            <color indexed="81"/>
            <rFont val="Tahoma"/>
            <family val="2"/>
          </rPr>
          <t>Windows User:</t>
        </r>
        <r>
          <rPr>
            <sz val="9"/>
            <color indexed="81"/>
            <rFont val="Tahoma"/>
            <family val="2"/>
          </rPr>
          <t xml:space="preserve">
28/08/2020
9,000/-</t>
        </r>
      </text>
    </comment>
    <comment ref="R104" authorId="0">
      <text>
        <r>
          <rPr>
            <b/>
            <sz val="9"/>
            <color indexed="81"/>
            <rFont val="Tahoma"/>
            <family val="2"/>
          </rPr>
          <t>Windows User:</t>
        </r>
        <r>
          <rPr>
            <sz val="9"/>
            <color indexed="81"/>
            <rFont val="Tahoma"/>
            <family val="2"/>
          </rPr>
          <t xml:space="preserve">
28/08/2020
9,000/-</t>
        </r>
      </text>
    </comment>
    <comment ref="T104" authorId="0">
      <text>
        <r>
          <rPr>
            <b/>
            <sz val="9"/>
            <color indexed="81"/>
            <rFont val="Tahoma"/>
            <family val="2"/>
          </rPr>
          <t>Windows User:</t>
        </r>
        <r>
          <rPr>
            <sz val="9"/>
            <color indexed="81"/>
            <rFont val="Tahoma"/>
            <family val="2"/>
          </rPr>
          <t xml:space="preserve">
28/08/2020
9,000/-
19.10.2020
1875
Others fee=6,500/-</t>
        </r>
      </text>
    </comment>
    <comment ref="W104" authorId="0">
      <text>
        <r>
          <rPr>
            <b/>
            <sz val="9"/>
            <color indexed="81"/>
            <rFont val="Tahoma"/>
            <family val="2"/>
          </rPr>
          <t>Windows User:</t>
        </r>
        <r>
          <rPr>
            <sz val="9"/>
            <color indexed="81"/>
            <rFont val="Tahoma"/>
            <family val="2"/>
          </rPr>
          <t xml:space="preserve">
Less 30% in Tuition fee for Oct/20.</t>
        </r>
      </text>
    </comment>
    <comment ref="X104" authorId="1">
      <text>
        <r>
          <rPr>
            <b/>
            <sz val="9"/>
            <color indexed="81"/>
            <rFont val="Tahoma"/>
            <family val="2"/>
          </rPr>
          <t>hp:</t>
        </r>
        <r>
          <rPr>
            <sz val="9"/>
            <color indexed="81"/>
            <rFont val="Tahoma"/>
            <family val="2"/>
          </rPr>
          <t xml:space="preserve">
19.10.2020
1875
Others fee=6,500/-
28.10.2020
1876
Oct/20
Less=30%</t>
        </r>
      </text>
    </comment>
    <comment ref="Y104" authorId="0">
      <text>
        <r>
          <rPr>
            <b/>
            <sz val="9"/>
            <color indexed="81"/>
            <rFont val="Tahoma"/>
            <family val="2"/>
          </rPr>
          <t>Windows User:</t>
        </r>
        <r>
          <rPr>
            <sz val="9"/>
            <color indexed="81"/>
            <rFont val="Tahoma"/>
            <family val="2"/>
          </rPr>
          <t xml:space="preserve">
Less 30% in Tuition fee for Oct/20.</t>
        </r>
      </text>
    </comment>
    <comment ref="Z104" authorId="0">
      <text>
        <r>
          <rPr>
            <b/>
            <sz val="9"/>
            <color indexed="81"/>
            <rFont val="Tahoma"/>
            <family val="2"/>
          </rPr>
          <t>Windows User:</t>
        </r>
        <r>
          <rPr>
            <sz val="9"/>
            <color indexed="81"/>
            <rFont val="Tahoma"/>
            <family val="2"/>
          </rPr>
          <t xml:space="preserve">
26/01/2021
1877
Nov to Janu/21
Paid in Janu/21</t>
        </r>
      </text>
    </comment>
    <comment ref="AB104" authorId="0">
      <text>
        <r>
          <rPr>
            <b/>
            <sz val="9"/>
            <color indexed="81"/>
            <rFont val="Tahoma"/>
            <family val="2"/>
          </rPr>
          <t>Windows User:</t>
        </r>
        <r>
          <rPr>
            <sz val="9"/>
            <color indexed="81"/>
            <rFont val="Tahoma"/>
            <family val="2"/>
          </rPr>
          <t xml:space="preserve">
26/01/2021
1877
Nov to Janu/21
Paid in Janu/21</t>
        </r>
      </text>
    </comment>
    <comment ref="AD104" authorId="0">
      <text>
        <r>
          <rPr>
            <b/>
            <sz val="9"/>
            <color indexed="81"/>
            <rFont val="Tahoma"/>
            <family val="2"/>
          </rPr>
          <t>Windows User:</t>
        </r>
        <r>
          <rPr>
            <sz val="9"/>
            <color indexed="81"/>
            <rFont val="Tahoma"/>
            <family val="2"/>
          </rPr>
          <t xml:space="preserve">
26/01/2021
1877
Nov to Janu/21
Paid in Janu/21</t>
        </r>
      </text>
    </comment>
    <comment ref="AN104" authorId="0">
      <text>
        <r>
          <rPr>
            <b/>
            <sz val="9"/>
            <color indexed="81"/>
            <rFont val="Tahoma"/>
            <family val="2"/>
          </rPr>
          <t>Windows User:</t>
        </r>
        <r>
          <rPr>
            <sz val="9"/>
            <color indexed="81"/>
            <rFont val="Tahoma"/>
            <family val="2"/>
          </rPr>
          <t xml:space="preserve">
06/06/21
1878
Up to May/21</t>
        </r>
      </text>
    </comment>
    <comment ref="N105" authorId="0">
      <text>
        <r>
          <rPr>
            <b/>
            <sz val="9"/>
            <color indexed="81"/>
            <rFont val="Tahoma"/>
            <family val="2"/>
          </rPr>
          <t>Windows User:</t>
        </r>
        <r>
          <rPr>
            <sz val="9"/>
            <color indexed="81"/>
            <rFont val="Tahoma"/>
            <family val="2"/>
          </rPr>
          <t xml:space="preserve">
28/08/2020
9,000/-</t>
        </r>
      </text>
    </comment>
    <comment ref="P105" authorId="0">
      <text>
        <r>
          <rPr>
            <b/>
            <sz val="9"/>
            <color indexed="81"/>
            <rFont val="Tahoma"/>
            <family val="2"/>
          </rPr>
          <t>Windows User:</t>
        </r>
        <r>
          <rPr>
            <sz val="9"/>
            <color indexed="81"/>
            <rFont val="Tahoma"/>
            <family val="2"/>
          </rPr>
          <t xml:space="preserve">
28/08/2020
9,000/-</t>
        </r>
      </text>
    </comment>
    <comment ref="R105" authorId="0">
      <text>
        <r>
          <rPr>
            <b/>
            <sz val="9"/>
            <color indexed="81"/>
            <rFont val="Tahoma"/>
            <family val="2"/>
          </rPr>
          <t>Windows User:</t>
        </r>
        <r>
          <rPr>
            <sz val="9"/>
            <color indexed="81"/>
            <rFont val="Tahoma"/>
            <family val="2"/>
          </rPr>
          <t xml:space="preserve">
28/08/2020
9,000/-</t>
        </r>
      </text>
    </comment>
    <comment ref="T105" authorId="0">
      <text>
        <r>
          <rPr>
            <b/>
            <sz val="9"/>
            <color indexed="81"/>
            <rFont val="Tahoma"/>
            <family val="2"/>
          </rPr>
          <t>Windows User:</t>
        </r>
        <r>
          <rPr>
            <sz val="9"/>
            <color indexed="81"/>
            <rFont val="Tahoma"/>
            <family val="2"/>
          </rPr>
          <t xml:space="preserve">
28/08/2020
9,000/-
15/10/20
1899
O/fee=6500
Paid to Oct/20`</t>
        </r>
      </text>
    </comment>
    <comment ref="Z105" authorId="0">
      <text>
        <r>
          <rPr>
            <b/>
            <sz val="9"/>
            <color indexed="81"/>
            <rFont val="Tahoma"/>
            <family val="2"/>
          </rPr>
          <t>Windows User:</t>
        </r>
        <r>
          <rPr>
            <sz val="9"/>
            <color indexed="81"/>
            <rFont val="Tahoma"/>
            <family val="2"/>
          </rPr>
          <t xml:space="preserve">
15/10/20
1899
O/fee=6500
Oct=4620</t>
        </r>
      </text>
    </comment>
    <comment ref="AB105" authorId="0">
      <text>
        <r>
          <rPr>
            <b/>
            <sz val="9"/>
            <color indexed="81"/>
            <rFont val="Tahoma"/>
            <family val="2"/>
          </rPr>
          <t>Windows User:</t>
        </r>
        <r>
          <rPr>
            <sz val="9"/>
            <color indexed="81"/>
            <rFont val="Tahoma"/>
            <family val="2"/>
          </rPr>
          <t xml:space="preserve">
07/11/2020
1900
</t>
        </r>
      </text>
    </comment>
    <comment ref="AD105" authorId="0">
      <text>
        <r>
          <rPr>
            <b/>
            <sz val="9"/>
            <color indexed="81"/>
            <rFont val="Tahoma"/>
            <family val="2"/>
          </rPr>
          <t>Windows User:</t>
        </r>
        <r>
          <rPr>
            <sz val="9"/>
            <color indexed="81"/>
            <rFont val="Tahoma"/>
            <family val="2"/>
          </rPr>
          <t xml:space="preserve">
01/12/2020
1901
</t>
        </r>
      </text>
    </comment>
    <comment ref="AF105" authorId="0">
      <text>
        <r>
          <rPr>
            <b/>
            <sz val="9"/>
            <color indexed="81"/>
            <rFont val="Tahoma"/>
            <family val="2"/>
          </rPr>
          <t>Windows User:</t>
        </r>
        <r>
          <rPr>
            <sz val="9"/>
            <color indexed="81"/>
            <rFont val="Tahoma"/>
            <family val="2"/>
          </rPr>
          <t xml:space="preserve">
04/01/2021
1902
27/01/21
1903
Feb/21
Paid in Janu/21</t>
        </r>
      </text>
    </comment>
    <comment ref="AH105" authorId="0">
      <text>
        <r>
          <rPr>
            <b/>
            <sz val="9"/>
            <color indexed="81"/>
            <rFont val="Tahoma"/>
            <family val="2"/>
          </rPr>
          <t>Windows User:</t>
        </r>
        <r>
          <rPr>
            <sz val="9"/>
            <color indexed="81"/>
            <rFont val="Tahoma"/>
            <family val="2"/>
          </rPr>
          <t xml:space="preserve">
27/01/21
1903
Feb/21
Paid in Janu/21</t>
        </r>
      </text>
    </comment>
    <comment ref="AJ105" authorId="0">
      <text>
        <r>
          <rPr>
            <b/>
            <sz val="9"/>
            <color indexed="81"/>
            <rFont val="Tahoma"/>
            <family val="2"/>
          </rPr>
          <t>Windows User:</t>
        </r>
        <r>
          <rPr>
            <sz val="9"/>
            <color indexed="81"/>
            <rFont val="Tahoma"/>
            <family val="2"/>
          </rPr>
          <t xml:space="preserve">
04/03/21
1904</t>
        </r>
      </text>
    </comment>
    <comment ref="AL105" authorId="0">
      <text>
        <r>
          <rPr>
            <b/>
            <sz val="9"/>
            <color indexed="81"/>
            <rFont val="Tahoma"/>
            <family val="2"/>
          </rPr>
          <t>Windows User:</t>
        </r>
        <r>
          <rPr>
            <sz val="9"/>
            <color indexed="81"/>
            <rFont val="Tahoma"/>
            <family val="2"/>
          </rPr>
          <t xml:space="preserve">
10/04/021
1905
</t>
        </r>
      </text>
    </comment>
    <comment ref="AN105" authorId="0">
      <text>
        <r>
          <rPr>
            <b/>
            <sz val="9"/>
            <color indexed="81"/>
            <rFont val="Tahoma"/>
            <family val="2"/>
          </rPr>
          <t>Windows User:</t>
        </r>
        <r>
          <rPr>
            <sz val="9"/>
            <color indexed="81"/>
            <rFont val="Tahoma"/>
            <family val="2"/>
          </rPr>
          <t xml:space="preserve">
27/05/21
1906
</t>
        </r>
      </text>
    </comment>
    <comment ref="H106" authorId="0">
      <text>
        <r>
          <rPr>
            <b/>
            <sz val="9"/>
            <color indexed="81"/>
            <rFont val="Tahoma"/>
            <family val="2"/>
          </rPr>
          <t>Windows User:</t>
        </r>
        <r>
          <rPr>
            <sz val="9"/>
            <color indexed="81"/>
            <rFont val="Tahoma"/>
            <family val="2"/>
          </rPr>
          <t xml:space="preserve">
Less-3,300/-</t>
        </r>
      </text>
    </comment>
    <comment ref="J106" authorId="0">
      <text>
        <r>
          <rPr>
            <b/>
            <sz val="9"/>
            <color indexed="81"/>
            <rFont val="Tahoma"/>
            <family val="2"/>
          </rPr>
          <t>Windows User:</t>
        </r>
        <r>
          <rPr>
            <sz val="9"/>
            <color indexed="81"/>
            <rFont val="Tahoma"/>
            <family val="2"/>
          </rPr>
          <t xml:space="preserve">
Less-3,300/-</t>
        </r>
      </text>
    </comment>
    <comment ref="N106" authorId="0">
      <text>
        <r>
          <rPr>
            <b/>
            <sz val="9"/>
            <color indexed="81"/>
            <rFont val="Tahoma"/>
            <family val="2"/>
          </rPr>
          <t>Windows User:</t>
        </r>
        <r>
          <rPr>
            <sz val="9"/>
            <color indexed="81"/>
            <rFont val="Tahoma"/>
            <family val="2"/>
          </rPr>
          <t xml:space="preserve">
28/08/2020
2,000/-</t>
        </r>
      </text>
    </comment>
    <comment ref="P106" authorId="0">
      <text>
        <r>
          <rPr>
            <b/>
            <sz val="9"/>
            <color indexed="81"/>
            <rFont val="Tahoma"/>
            <family val="2"/>
          </rPr>
          <t>Windows User:</t>
        </r>
        <r>
          <rPr>
            <sz val="9"/>
            <color indexed="81"/>
            <rFont val="Tahoma"/>
            <family val="2"/>
          </rPr>
          <t xml:space="preserve">
28/08/2020
2,000/-
10/10/20
867
dev = 500</t>
        </r>
      </text>
    </comment>
    <comment ref="R106" authorId="0">
      <text>
        <r>
          <rPr>
            <b/>
            <sz val="9"/>
            <color indexed="81"/>
            <rFont val="Tahoma"/>
            <family val="2"/>
          </rPr>
          <t>Windows User:</t>
        </r>
        <r>
          <rPr>
            <sz val="9"/>
            <color indexed="81"/>
            <rFont val="Tahoma"/>
            <family val="2"/>
          </rPr>
          <t xml:space="preserve">
10/10/20
867
Paid to Oct/20</t>
        </r>
      </text>
    </comment>
    <comment ref="T106" authorId="0">
      <text>
        <r>
          <rPr>
            <b/>
            <sz val="9"/>
            <color indexed="81"/>
            <rFont val="Tahoma"/>
            <family val="2"/>
          </rPr>
          <t>Windows User:</t>
        </r>
        <r>
          <rPr>
            <sz val="9"/>
            <color indexed="81"/>
            <rFont val="Tahoma"/>
            <family val="2"/>
          </rPr>
          <t xml:space="preserve">
10/10/20
867
Paid to Oct/20</t>
        </r>
      </text>
    </comment>
    <comment ref="Z106" authorId="0">
      <text>
        <r>
          <rPr>
            <b/>
            <sz val="9"/>
            <color indexed="81"/>
            <rFont val="Tahoma"/>
            <family val="2"/>
          </rPr>
          <t>Windows User:</t>
        </r>
        <r>
          <rPr>
            <sz val="9"/>
            <color indexed="81"/>
            <rFont val="Tahoma"/>
            <family val="2"/>
          </rPr>
          <t xml:space="preserve">
10/10/20
867
S/c=5000
Dev = 500
O/fee=8000
Oct=2310</t>
        </r>
      </text>
    </comment>
    <comment ref="AB106" authorId="0">
      <text>
        <r>
          <rPr>
            <b/>
            <sz val="9"/>
            <color indexed="81"/>
            <rFont val="Tahoma"/>
            <family val="2"/>
          </rPr>
          <t>Windows User:</t>
        </r>
        <r>
          <rPr>
            <sz val="9"/>
            <color indexed="81"/>
            <rFont val="Tahoma"/>
            <family val="2"/>
          </rPr>
          <t xml:space="preserve">
11/11/2020
By bkash
C=2310
H=1950
t=4260</t>
        </r>
      </text>
    </comment>
    <comment ref="AD106" authorId="0">
      <text>
        <r>
          <rPr>
            <b/>
            <sz val="9"/>
            <color indexed="81"/>
            <rFont val="Tahoma"/>
            <family val="2"/>
          </rPr>
          <t>Windows User:</t>
        </r>
        <r>
          <rPr>
            <sz val="9"/>
            <color indexed="81"/>
            <rFont val="Tahoma"/>
            <family val="2"/>
          </rPr>
          <t xml:space="preserve">
25/01/21
869
Dec + Janu/21
Paid in Janu/21</t>
        </r>
      </text>
    </comment>
    <comment ref="AF106" authorId="0">
      <text>
        <r>
          <rPr>
            <b/>
            <sz val="9"/>
            <color indexed="81"/>
            <rFont val="Tahoma"/>
            <family val="2"/>
          </rPr>
          <t>Windows User:</t>
        </r>
        <r>
          <rPr>
            <sz val="9"/>
            <color indexed="81"/>
            <rFont val="Tahoma"/>
            <family val="2"/>
          </rPr>
          <t xml:space="preserve">
25/01/21
869
Dec + Janu/21
Paid in Janu/21</t>
        </r>
      </text>
    </comment>
    <comment ref="AN106" authorId="0">
      <text>
        <r>
          <rPr>
            <b/>
            <sz val="9"/>
            <color indexed="81"/>
            <rFont val="Tahoma"/>
            <family val="2"/>
          </rPr>
          <t>Windows User:</t>
        </r>
        <r>
          <rPr>
            <sz val="9"/>
            <color indexed="81"/>
            <rFont val="Tahoma"/>
            <family val="2"/>
          </rPr>
          <t xml:space="preserve">
030/5/21
By bkash
C=4620
H=3900
T=8520</t>
        </r>
      </text>
    </comment>
    <comment ref="AP106" authorId="0">
      <text>
        <r>
          <rPr>
            <b/>
            <sz val="9"/>
            <color indexed="81"/>
            <rFont val="Tahoma"/>
            <family val="2"/>
          </rPr>
          <t>Windows User:</t>
        </r>
        <r>
          <rPr>
            <sz val="9"/>
            <color indexed="81"/>
            <rFont val="Tahoma"/>
            <family val="2"/>
          </rPr>
          <t xml:space="preserve">
07/06/21
871
April + May/21</t>
        </r>
      </text>
    </comment>
    <comment ref="N107" authorId="0">
      <text>
        <r>
          <rPr>
            <b/>
            <sz val="9"/>
            <color indexed="81"/>
            <rFont val="Tahoma"/>
            <family val="2"/>
          </rPr>
          <t>Windows User:</t>
        </r>
        <r>
          <rPr>
            <sz val="9"/>
            <color indexed="81"/>
            <rFont val="Tahoma"/>
            <family val="2"/>
          </rPr>
          <t xml:space="preserve">
28/08/2020
9,000/-</t>
        </r>
      </text>
    </comment>
    <comment ref="P107" authorId="0">
      <text>
        <r>
          <rPr>
            <b/>
            <sz val="9"/>
            <color indexed="81"/>
            <rFont val="Tahoma"/>
            <family val="2"/>
          </rPr>
          <t>Windows User:</t>
        </r>
        <r>
          <rPr>
            <sz val="9"/>
            <color indexed="81"/>
            <rFont val="Tahoma"/>
            <family val="2"/>
          </rPr>
          <t xml:space="preserve">
28/08/2020
9,000/-</t>
        </r>
      </text>
    </comment>
    <comment ref="R107" authorId="0">
      <text>
        <r>
          <rPr>
            <b/>
            <sz val="9"/>
            <color indexed="81"/>
            <rFont val="Tahoma"/>
            <family val="2"/>
          </rPr>
          <t>Windows User:</t>
        </r>
        <r>
          <rPr>
            <sz val="9"/>
            <color indexed="81"/>
            <rFont val="Tahoma"/>
            <family val="2"/>
          </rPr>
          <t xml:space="preserve">
28/08/2020
9,000/-</t>
        </r>
      </text>
    </comment>
    <comment ref="T107" authorId="0">
      <text>
        <r>
          <rPr>
            <b/>
            <sz val="9"/>
            <color indexed="81"/>
            <rFont val="Tahoma"/>
            <family val="2"/>
          </rPr>
          <t>Windows User:</t>
        </r>
        <r>
          <rPr>
            <sz val="9"/>
            <color indexed="81"/>
            <rFont val="Tahoma"/>
            <family val="2"/>
          </rPr>
          <t xml:space="preserve">
28/08/2020
9,000/-</t>
        </r>
      </text>
    </comment>
    <comment ref="Z107" authorId="0">
      <text>
        <r>
          <rPr>
            <b/>
            <sz val="9"/>
            <color indexed="81"/>
            <rFont val="Tahoma"/>
            <family val="2"/>
          </rPr>
          <t>Windows User:</t>
        </r>
        <r>
          <rPr>
            <sz val="9"/>
            <color indexed="81"/>
            <rFont val="Tahoma"/>
            <family val="2"/>
          </rPr>
          <t xml:space="preserve">
10/10/2020
By bkash
C=4620
H=2160
T=6780</t>
        </r>
      </text>
    </comment>
    <comment ref="AB107" authorId="0">
      <text>
        <r>
          <rPr>
            <b/>
            <sz val="9"/>
            <color indexed="81"/>
            <rFont val="Tahoma"/>
            <family val="2"/>
          </rPr>
          <t>Windows User:</t>
        </r>
        <r>
          <rPr>
            <sz val="9"/>
            <color indexed="81"/>
            <rFont val="Tahoma"/>
            <family val="2"/>
          </rPr>
          <t xml:space="preserve">
09/11/2020
By bkash
C=4620
H=2160
T=6780</t>
        </r>
      </text>
    </comment>
    <comment ref="AD107" authorId="0">
      <text>
        <r>
          <rPr>
            <b/>
            <sz val="9"/>
            <color indexed="81"/>
            <rFont val="Tahoma"/>
            <family val="2"/>
          </rPr>
          <t>Windows User:</t>
        </r>
        <r>
          <rPr>
            <sz val="9"/>
            <color indexed="81"/>
            <rFont val="Tahoma"/>
            <family val="2"/>
          </rPr>
          <t xml:space="preserve">
26/01/2021
By bkash
C=4620
H=2160
T=6780
Dec/20
Paid inJanu/21
</t>
        </r>
      </text>
    </comment>
    <comment ref="AF107" authorId="0">
      <text>
        <r>
          <rPr>
            <b/>
            <sz val="9"/>
            <color indexed="81"/>
            <rFont val="Tahoma"/>
            <family val="2"/>
          </rPr>
          <t>Windows User:</t>
        </r>
        <r>
          <rPr>
            <sz val="9"/>
            <color indexed="81"/>
            <rFont val="Tahoma"/>
            <family val="2"/>
          </rPr>
          <t xml:space="preserve">
26/01/2021
By bkash
C=4620
H=2160
T=6780
Dec/20
Paid inJanu/21
</t>
        </r>
      </text>
    </comment>
    <comment ref="AH107" authorId="0">
      <text>
        <r>
          <rPr>
            <b/>
            <sz val="9"/>
            <color indexed="81"/>
            <rFont val="Tahoma"/>
            <family val="2"/>
          </rPr>
          <t>Windows User:</t>
        </r>
        <r>
          <rPr>
            <sz val="9"/>
            <color indexed="81"/>
            <rFont val="Tahoma"/>
            <family val="2"/>
          </rPr>
          <t xml:space="preserve">
10/02/21
891
Janu/21</t>
        </r>
      </text>
    </comment>
    <comment ref="N108" authorId="0">
      <text>
        <r>
          <rPr>
            <b/>
            <sz val="9"/>
            <color indexed="81"/>
            <rFont val="Tahoma"/>
            <family val="2"/>
          </rPr>
          <t>Windows User:</t>
        </r>
        <r>
          <rPr>
            <sz val="9"/>
            <color indexed="81"/>
            <rFont val="Tahoma"/>
            <family val="2"/>
          </rPr>
          <t xml:space="preserve">
28/08/2020
9,000/-</t>
        </r>
      </text>
    </comment>
    <comment ref="P108" authorId="0">
      <text>
        <r>
          <rPr>
            <b/>
            <sz val="9"/>
            <color indexed="81"/>
            <rFont val="Tahoma"/>
            <family val="2"/>
          </rPr>
          <t>Windows User:</t>
        </r>
        <r>
          <rPr>
            <sz val="9"/>
            <color indexed="81"/>
            <rFont val="Tahoma"/>
            <family val="2"/>
          </rPr>
          <t xml:space="preserve">
28/08/2020
9,000/-</t>
        </r>
      </text>
    </comment>
    <comment ref="R108" authorId="0">
      <text>
        <r>
          <rPr>
            <b/>
            <sz val="9"/>
            <color indexed="81"/>
            <rFont val="Tahoma"/>
            <family val="2"/>
          </rPr>
          <t>Windows User:</t>
        </r>
        <r>
          <rPr>
            <sz val="9"/>
            <color indexed="81"/>
            <rFont val="Tahoma"/>
            <family val="2"/>
          </rPr>
          <t xml:space="preserve">
28/08/2020
9,000/-</t>
        </r>
      </text>
    </comment>
    <comment ref="T108" authorId="0">
      <text>
        <r>
          <rPr>
            <b/>
            <sz val="9"/>
            <color indexed="81"/>
            <rFont val="Tahoma"/>
            <family val="2"/>
          </rPr>
          <t>Windows User:</t>
        </r>
        <r>
          <rPr>
            <sz val="9"/>
            <color indexed="81"/>
            <rFont val="Tahoma"/>
            <family val="2"/>
          </rPr>
          <t xml:space="preserve">
28/08/2020
9,000/-
29/12/2020
915
Oct + Nov/20
O/fee2500 Due=4,000
Paid in Dec/20</t>
        </r>
      </text>
    </comment>
    <comment ref="W108" authorId="0">
      <text>
        <r>
          <rPr>
            <b/>
            <sz val="9"/>
            <color indexed="81"/>
            <rFont val="Tahoma"/>
            <family val="2"/>
          </rPr>
          <t>Windows User:</t>
        </r>
        <r>
          <rPr>
            <sz val="9"/>
            <color indexed="81"/>
            <rFont val="Tahoma"/>
            <family val="2"/>
          </rPr>
          <t xml:space="preserve">
Less 30% in Tuition fee for Oct/20.</t>
        </r>
      </text>
    </comment>
    <comment ref="X108" authorId="0">
      <text>
        <r>
          <rPr>
            <b/>
            <sz val="9"/>
            <color indexed="81"/>
            <rFont val="Tahoma"/>
            <family val="2"/>
          </rPr>
          <t>Windows User:</t>
        </r>
        <r>
          <rPr>
            <sz val="9"/>
            <color indexed="81"/>
            <rFont val="Tahoma"/>
            <family val="2"/>
          </rPr>
          <t xml:space="preserve">
29/12/2020
915
Oct + Nov/20
O/fee2500 Due=4,000
Paid in Dec/20</t>
        </r>
      </text>
    </comment>
    <comment ref="Y108" authorId="0">
      <text>
        <r>
          <rPr>
            <b/>
            <sz val="9"/>
            <color indexed="81"/>
            <rFont val="Tahoma"/>
            <family val="2"/>
          </rPr>
          <t>Windows User:</t>
        </r>
        <r>
          <rPr>
            <sz val="9"/>
            <color indexed="81"/>
            <rFont val="Tahoma"/>
            <family val="2"/>
          </rPr>
          <t xml:space="preserve">
Less 30% in Tuition fee for Oct/20.</t>
        </r>
      </text>
    </comment>
    <comment ref="Z108" authorId="0">
      <text>
        <r>
          <rPr>
            <b/>
            <sz val="9"/>
            <color indexed="81"/>
            <rFont val="Tahoma"/>
            <family val="2"/>
          </rPr>
          <t>Windows User:</t>
        </r>
        <r>
          <rPr>
            <sz val="9"/>
            <color indexed="81"/>
            <rFont val="Tahoma"/>
            <family val="2"/>
          </rPr>
          <t xml:space="preserve">
29/12/2020
915
Oct + Nov/20
O/fee2500 Due=4,000
Paid in Dec/20</t>
        </r>
      </text>
    </comment>
    <comment ref="AB108" authorId="0">
      <text>
        <r>
          <rPr>
            <b/>
            <sz val="9"/>
            <color indexed="81"/>
            <rFont val="Tahoma"/>
            <family val="2"/>
          </rPr>
          <t>Windows User:</t>
        </r>
        <r>
          <rPr>
            <sz val="9"/>
            <color indexed="81"/>
            <rFont val="Tahoma"/>
            <family val="2"/>
          </rPr>
          <t xml:space="preserve">
29/12/2020
915
Oct + Nov/20
O/fee2500 Due=4,000
Paid in Dec/20
26/01/2021
916
Dec + Janu/21
Psaid in Janu/21</t>
        </r>
      </text>
    </comment>
    <comment ref="AD108" authorId="0">
      <text>
        <r>
          <rPr>
            <b/>
            <sz val="9"/>
            <color indexed="81"/>
            <rFont val="Tahoma"/>
            <family val="2"/>
          </rPr>
          <t>Windows User:</t>
        </r>
        <r>
          <rPr>
            <sz val="9"/>
            <color indexed="81"/>
            <rFont val="Tahoma"/>
            <family val="2"/>
          </rPr>
          <t xml:space="preserve">
26/01/2021
916
Dec + Janu/21
Psaid in Janu/21</t>
        </r>
      </text>
    </comment>
    <comment ref="AN108" authorId="0">
      <text>
        <r>
          <rPr>
            <b/>
            <sz val="9"/>
            <color indexed="81"/>
            <rFont val="Tahoma"/>
            <family val="2"/>
          </rPr>
          <t>Windows User:</t>
        </r>
        <r>
          <rPr>
            <sz val="9"/>
            <color indexed="81"/>
            <rFont val="Tahoma"/>
            <family val="2"/>
          </rPr>
          <t xml:space="preserve">
06/06/21
917
10,000/-</t>
        </r>
      </text>
    </comment>
    <comment ref="N109" authorId="0">
      <text>
        <r>
          <rPr>
            <b/>
            <sz val="9"/>
            <color indexed="81"/>
            <rFont val="Tahoma"/>
            <family val="2"/>
          </rPr>
          <t>Windows User:</t>
        </r>
        <r>
          <rPr>
            <sz val="9"/>
            <color indexed="81"/>
            <rFont val="Tahoma"/>
            <family val="2"/>
          </rPr>
          <t xml:space="preserve">
29/08/2020
9,000/-</t>
        </r>
      </text>
    </comment>
    <comment ref="P109" authorId="0">
      <text>
        <r>
          <rPr>
            <b/>
            <sz val="9"/>
            <color indexed="81"/>
            <rFont val="Tahoma"/>
            <family val="2"/>
          </rPr>
          <t>Windows User:</t>
        </r>
        <r>
          <rPr>
            <sz val="9"/>
            <color indexed="81"/>
            <rFont val="Tahoma"/>
            <family val="2"/>
          </rPr>
          <t xml:space="preserve">
29/08/2020
9,000/-</t>
        </r>
      </text>
    </comment>
    <comment ref="R109" authorId="0">
      <text>
        <r>
          <rPr>
            <b/>
            <sz val="9"/>
            <color indexed="81"/>
            <rFont val="Tahoma"/>
            <family val="2"/>
          </rPr>
          <t>Windows User:</t>
        </r>
        <r>
          <rPr>
            <sz val="9"/>
            <color indexed="81"/>
            <rFont val="Tahoma"/>
            <family val="2"/>
          </rPr>
          <t xml:space="preserve">
29/08/2020
9,000/-</t>
        </r>
      </text>
    </comment>
    <comment ref="T109" authorId="0">
      <text>
        <r>
          <rPr>
            <b/>
            <sz val="9"/>
            <color indexed="81"/>
            <rFont val="Tahoma"/>
            <family val="2"/>
          </rPr>
          <t>Windows User:</t>
        </r>
        <r>
          <rPr>
            <sz val="9"/>
            <color indexed="81"/>
            <rFont val="Tahoma"/>
            <family val="2"/>
          </rPr>
          <t xml:space="preserve">
29/08/2020
9,000/-
27/01/21
939
O/fee=3760 Due=4240
Oct + Nov/20
Paid  in janu/21</t>
        </r>
      </text>
    </comment>
    <comment ref="Z109" authorId="0">
      <text>
        <r>
          <rPr>
            <b/>
            <sz val="9"/>
            <color indexed="81"/>
            <rFont val="Tahoma"/>
            <family val="2"/>
          </rPr>
          <t>Windows User:</t>
        </r>
        <r>
          <rPr>
            <sz val="9"/>
            <color indexed="81"/>
            <rFont val="Tahoma"/>
            <family val="2"/>
          </rPr>
          <t xml:space="preserve">
27/01/21
939
O/fee=3760 Due=4240
Oct + Nov/20
Paid  in janu/21</t>
        </r>
      </text>
    </comment>
    <comment ref="AB109" authorId="0">
      <text>
        <r>
          <rPr>
            <b/>
            <sz val="9"/>
            <color indexed="81"/>
            <rFont val="Tahoma"/>
            <family val="2"/>
          </rPr>
          <t>Windows User:</t>
        </r>
        <r>
          <rPr>
            <sz val="9"/>
            <color indexed="81"/>
            <rFont val="Tahoma"/>
            <family val="2"/>
          </rPr>
          <t xml:space="preserve">
27/01/21
939
O/fee=3760 Due=4240
Oct + Nov/20
Paid  in janu/21</t>
        </r>
      </text>
    </comment>
    <comment ref="AF109" authorId="0">
      <text>
        <r>
          <rPr>
            <b/>
            <sz val="9"/>
            <color indexed="81"/>
            <rFont val="Tahoma"/>
            <family val="2"/>
          </rPr>
          <t>Windows User:</t>
        </r>
        <r>
          <rPr>
            <sz val="9"/>
            <color indexed="81"/>
            <rFont val="Tahoma"/>
            <family val="2"/>
          </rPr>
          <t xml:space="preserve">
27/01/21
939
O/fee=3760 Due=4240
Oct + Nov/20
Paid  in janu/21</t>
        </r>
      </text>
    </comment>
    <comment ref="AP109" authorId="0">
      <text>
        <r>
          <rPr>
            <b/>
            <sz val="9"/>
            <color indexed="81"/>
            <rFont val="Tahoma"/>
            <family val="2"/>
          </rPr>
          <t>Windows User:</t>
        </r>
        <r>
          <rPr>
            <sz val="9"/>
            <color indexed="81"/>
            <rFont val="Tahoma"/>
            <family val="2"/>
          </rPr>
          <t xml:space="preserve">
08/06/21
940
Nov + Dec/20</t>
        </r>
      </text>
    </comment>
    <comment ref="N110" authorId="0">
      <text>
        <r>
          <rPr>
            <b/>
            <sz val="9"/>
            <color indexed="81"/>
            <rFont val="Tahoma"/>
            <family val="2"/>
          </rPr>
          <t>Windows User:</t>
        </r>
        <r>
          <rPr>
            <sz val="9"/>
            <color indexed="81"/>
            <rFont val="Tahoma"/>
            <family val="2"/>
          </rPr>
          <t xml:space="preserve">
29/08/2020
9,000/-</t>
        </r>
      </text>
    </comment>
    <comment ref="P110" authorId="0">
      <text>
        <r>
          <rPr>
            <b/>
            <sz val="9"/>
            <color indexed="81"/>
            <rFont val="Tahoma"/>
            <family val="2"/>
          </rPr>
          <t>Windows User:</t>
        </r>
        <r>
          <rPr>
            <sz val="9"/>
            <color indexed="81"/>
            <rFont val="Tahoma"/>
            <family val="2"/>
          </rPr>
          <t xml:space="preserve">
29/08/2020
9,000/-</t>
        </r>
      </text>
    </comment>
    <comment ref="R110" authorId="0">
      <text>
        <r>
          <rPr>
            <b/>
            <sz val="9"/>
            <color indexed="81"/>
            <rFont val="Tahoma"/>
            <family val="2"/>
          </rPr>
          <t>Windows User:</t>
        </r>
        <r>
          <rPr>
            <sz val="9"/>
            <color indexed="81"/>
            <rFont val="Tahoma"/>
            <family val="2"/>
          </rPr>
          <t xml:space="preserve">
29/08/2020
9,000/-</t>
        </r>
      </text>
    </comment>
    <comment ref="T110" authorId="0">
      <text>
        <r>
          <rPr>
            <b/>
            <sz val="9"/>
            <color indexed="81"/>
            <rFont val="Tahoma"/>
            <family val="2"/>
          </rPr>
          <t>Windows User:</t>
        </r>
        <r>
          <rPr>
            <sz val="9"/>
            <color indexed="81"/>
            <rFont val="Tahoma"/>
            <family val="2"/>
          </rPr>
          <t xml:space="preserve">
29/08/2020
9,000/-
14/11/2020
964
O/fee=6500
Paif to Nov/2020</t>
        </r>
      </text>
    </comment>
    <comment ref="Z110" authorId="0">
      <text>
        <r>
          <rPr>
            <b/>
            <sz val="9"/>
            <color indexed="81"/>
            <rFont val="Tahoma"/>
            <family val="2"/>
          </rPr>
          <t>Windows User:</t>
        </r>
        <r>
          <rPr>
            <sz val="9"/>
            <color indexed="81"/>
            <rFont val="Tahoma"/>
            <family val="2"/>
          </rPr>
          <t xml:space="preserve">
08/10/20
963
</t>
        </r>
      </text>
    </comment>
    <comment ref="AB110" authorId="0">
      <text>
        <r>
          <rPr>
            <b/>
            <sz val="9"/>
            <color indexed="81"/>
            <rFont val="Tahoma"/>
            <family val="2"/>
          </rPr>
          <t>Windows User:</t>
        </r>
        <r>
          <rPr>
            <sz val="9"/>
            <color indexed="81"/>
            <rFont val="Tahoma"/>
            <family val="2"/>
          </rPr>
          <t xml:space="preserve">
14/11/2020
864
Nov/2020
O/fee=6500/-
</t>
        </r>
      </text>
    </comment>
    <comment ref="AD110" authorId="0">
      <text>
        <r>
          <rPr>
            <b/>
            <sz val="9"/>
            <color indexed="81"/>
            <rFont val="Tahoma"/>
            <family val="2"/>
          </rPr>
          <t>Windows User:</t>
        </r>
        <r>
          <rPr>
            <sz val="9"/>
            <color indexed="81"/>
            <rFont val="Tahoma"/>
            <family val="2"/>
          </rPr>
          <t xml:space="preserve">
20/12/2020
965
</t>
        </r>
      </text>
    </comment>
    <comment ref="AF110" authorId="0">
      <text>
        <r>
          <rPr>
            <b/>
            <sz val="9"/>
            <color indexed="81"/>
            <rFont val="Tahoma"/>
            <family val="2"/>
          </rPr>
          <t>Windows User:</t>
        </r>
        <r>
          <rPr>
            <sz val="9"/>
            <color indexed="81"/>
            <rFont val="Tahoma"/>
            <family val="2"/>
          </rPr>
          <t xml:space="preserve">
10/01/2021
966
</t>
        </r>
      </text>
    </comment>
    <comment ref="AH110" authorId="0">
      <text>
        <r>
          <rPr>
            <b/>
            <sz val="9"/>
            <color indexed="81"/>
            <rFont val="Tahoma"/>
            <family val="2"/>
          </rPr>
          <t>Windows User:</t>
        </r>
        <r>
          <rPr>
            <sz val="9"/>
            <color indexed="81"/>
            <rFont val="Tahoma"/>
            <family val="2"/>
          </rPr>
          <t xml:space="preserve">
10/02/21
967</t>
        </r>
      </text>
    </comment>
    <comment ref="AJ110" authorId="0">
      <text>
        <r>
          <rPr>
            <b/>
            <sz val="9"/>
            <color indexed="81"/>
            <rFont val="Tahoma"/>
            <family val="2"/>
          </rPr>
          <t>Windows User:</t>
        </r>
        <r>
          <rPr>
            <sz val="9"/>
            <color indexed="81"/>
            <rFont val="Tahoma"/>
            <family val="2"/>
          </rPr>
          <t xml:space="preserve">
18/03/21
968</t>
        </r>
      </text>
    </comment>
    <comment ref="AP110" authorId="0">
      <text>
        <r>
          <rPr>
            <b/>
            <sz val="9"/>
            <color indexed="81"/>
            <rFont val="Tahoma"/>
            <family val="2"/>
          </rPr>
          <t>Windows User:</t>
        </r>
        <r>
          <rPr>
            <sz val="9"/>
            <color indexed="81"/>
            <rFont val="Tahoma"/>
            <family val="2"/>
          </rPr>
          <t xml:space="preserve">
03/06/21
969/970
April/21</t>
        </r>
      </text>
    </comment>
    <comment ref="N111" authorId="0">
      <text>
        <r>
          <rPr>
            <b/>
            <sz val="9"/>
            <color indexed="81"/>
            <rFont val="Tahoma"/>
            <family val="2"/>
          </rPr>
          <t>Windows User:</t>
        </r>
        <r>
          <rPr>
            <sz val="9"/>
            <color indexed="81"/>
            <rFont val="Tahoma"/>
            <family val="2"/>
          </rPr>
          <t xml:space="preserve">
29/08/2020
9,000/-</t>
        </r>
      </text>
    </comment>
    <comment ref="P111" authorId="0">
      <text>
        <r>
          <rPr>
            <b/>
            <sz val="9"/>
            <color indexed="81"/>
            <rFont val="Tahoma"/>
            <family val="2"/>
          </rPr>
          <t>Windows User:</t>
        </r>
        <r>
          <rPr>
            <sz val="9"/>
            <color indexed="81"/>
            <rFont val="Tahoma"/>
            <family val="2"/>
          </rPr>
          <t xml:space="preserve">
29/08/2020
9,000/-</t>
        </r>
      </text>
    </comment>
    <comment ref="R111" authorId="0">
      <text>
        <r>
          <rPr>
            <b/>
            <sz val="9"/>
            <color indexed="81"/>
            <rFont val="Tahoma"/>
            <family val="2"/>
          </rPr>
          <t>Windows User:</t>
        </r>
        <r>
          <rPr>
            <sz val="9"/>
            <color indexed="81"/>
            <rFont val="Tahoma"/>
            <family val="2"/>
          </rPr>
          <t xml:space="preserve">
29/08/2020
9,000/-</t>
        </r>
      </text>
    </comment>
    <comment ref="T111" authorId="0">
      <text>
        <r>
          <rPr>
            <b/>
            <sz val="9"/>
            <color indexed="81"/>
            <rFont val="Tahoma"/>
            <family val="2"/>
          </rPr>
          <t>Windows User:</t>
        </r>
        <r>
          <rPr>
            <sz val="9"/>
            <color indexed="81"/>
            <rFont val="Tahoma"/>
            <family val="2"/>
          </rPr>
          <t xml:space="preserve">
29/08/2020
9,000/-
08/10/20
987
Paid to Oct/20</t>
        </r>
      </text>
    </comment>
    <comment ref="Z111" authorId="0">
      <text>
        <r>
          <rPr>
            <b/>
            <sz val="9"/>
            <color indexed="81"/>
            <rFont val="Tahoma"/>
            <family val="2"/>
          </rPr>
          <t>Windows User:</t>
        </r>
        <r>
          <rPr>
            <sz val="9"/>
            <color indexed="81"/>
            <rFont val="Tahoma"/>
            <family val="2"/>
          </rPr>
          <t xml:space="preserve">
08/10/20
987
O/fee=6500
oct=4620</t>
        </r>
      </text>
    </comment>
    <comment ref="AB111" authorId="0">
      <text>
        <r>
          <rPr>
            <b/>
            <sz val="9"/>
            <color indexed="81"/>
            <rFont val="Tahoma"/>
            <family val="2"/>
          </rPr>
          <t>Windows User:</t>
        </r>
        <r>
          <rPr>
            <sz val="9"/>
            <color indexed="81"/>
            <rFont val="Tahoma"/>
            <family val="2"/>
          </rPr>
          <t xml:space="preserve">
09/11/2020
988/989
Nov + Dec/2020
</t>
        </r>
      </text>
    </comment>
    <comment ref="AD111" authorId="0">
      <text>
        <r>
          <rPr>
            <b/>
            <sz val="9"/>
            <color indexed="81"/>
            <rFont val="Tahoma"/>
            <family val="2"/>
          </rPr>
          <t>Windows User:</t>
        </r>
        <r>
          <rPr>
            <sz val="9"/>
            <color indexed="81"/>
            <rFont val="Tahoma"/>
            <family val="2"/>
          </rPr>
          <t xml:space="preserve">
09/11/2020
988/989
Nov + Dec/2020
Paid to Nov/20</t>
        </r>
      </text>
    </comment>
    <comment ref="AF111" authorId="0">
      <text>
        <r>
          <rPr>
            <b/>
            <sz val="9"/>
            <color indexed="81"/>
            <rFont val="Tahoma"/>
            <family val="2"/>
          </rPr>
          <t>Windows User:</t>
        </r>
        <r>
          <rPr>
            <sz val="9"/>
            <color indexed="81"/>
            <rFont val="Tahoma"/>
            <family val="2"/>
          </rPr>
          <t xml:space="preserve">
10/01/2021
990
Janu/21 to March/21
Paid in Janu/21</t>
        </r>
      </text>
    </comment>
    <comment ref="AH111" authorId="0">
      <text>
        <r>
          <rPr>
            <b/>
            <sz val="9"/>
            <color indexed="81"/>
            <rFont val="Tahoma"/>
            <family val="2"/>
          </rPr>
          <t>Windows User:</t>
        </r>
        <r>
          <rPr>
            <sz val="9"/>
            <color indexed="81"/>
            <rFont val="Tahoma"/>
            <family val="2"/>
          </rPr>
          <t xml:space="preserve">
10/01/2021
990
Janu/21 to March/21
Paid in Janu/21</t>
        </r>
      </text>
    </comment>
    <comment ref="AJ111" authorId="0">
      <text>
        <r>
          <rPr>
            <b/>
            <sz val="9"/>
            <color indexed="81"/>
            <rFont val="Tahoma"/>
            <family val="2"/>
          </rPr>
          <t>Windows User:</t>
        </r>
        <r>
          <rPr>
            <sz val="9"/>
            <color indexed="81"/>
            <rFont val="Tahoma"/>
            <family val="2"/>
          </rPr>
          <t xml:space="preserve">
10/01/2021
990
Janu/21 to March/21
Paid in Janu/21</t>
        </r>
      </text>
    </comment>
    <comment ref="N112" authorId="0">
      <text>
        <r>
          <rPr>
            <b/>
            <sz val="9"/>
            <color indexed="81"/>
            <rFont val="Tahoma"/>
            <family val="2"/>
          </rPr>
          <t>Windows User:</t>
        </r>
        <r>
          <rPr>
            <sz val="9"/>
            <color indexed="81"/>
            <rFont val="Tahoma"/>
            <family val="2"/>
          </rPr>
          <t xml:space="preserve">
29/08/2020
9,000/-</t>
        </r>
      </text>
    </comment>
    <comment ref="P112" authorId="0">
      <text>
        <r>
          <rPr>
            <b/>
            <sz val="9"/>
            <color indexed="81"/>
            <rFont val="Tahoma"/>
            <family val="2"/>
          </rPr>
          <t>Windows User:</t>
        </r>
        <r>
          <rPr>
            <sz val="9"/>
            <color indexed="81"/>
            <rFont val="Tahoma"/>
            <family val="2"/>
          </rPr>
          <t xml:space="preserve">
29/08/2020
9,000/-</t>
        </r>
      </text>
    </comment>
    <comment ref="R112" authorId="0">
      <text>
        <r>
          <rPr>
            <b/>
            <sz val="9"/>
            <color indexed="81"/>
            <rFont val="Tahoma"/>
            <family val="2"/>
          </rPr>
          <t>Windows User:</t>
        </r>
        <r>
          <rPr>
            <sz val="9"/>
            <color indexed="81"/>
            <rFont val="Tahoma"/>
            <family val="2"/>
          </rPr>
          <t xml:space="preserve">
29/08/2020
9,000/-</t>
        </r>
      </text>
    </comment>
    <comment ref="T112" authorId="0">
      <text>
        <r>
          <rPr>
            <b/>
            <sz val="9"/>
            <color indexed="81"/>
            <rFont val="Tahoma"/>
            <family val="2"/>
          </rPr>
          <t>Windows User:</t>
        </r>
        <r>
          <rPr>
            <sz val="9"/>
            <color indexed="81"/>
            <rFont val="Tahoma"/>
            <family val="2"/>
          </rPr>
          <t xml:space="preserve">
29/08/2020
9,000/-
08/10/20
1011
Paid to Oct/20</t>
        </r>
      </text>
    </comment>
    <comment ref="Z112" authorId="0">
      <text>
        <r>
          <rPr>
            <b/>
            <sz val="9"/>
            <color indexed="81"/>
            <rFont val="Tahoma"/>
            <family val="2"/>
          </rPr>
          <t>Windows User:</t>
        </r>
        <r>
          <rPr>
            <sz val="9"/>
            <color indexed="81"/>
            <rFont val="Tahoma"/>
            <family val="2"/>
          </rPr>
          <t xml:space="preserve">
08/10/20
1011
O/fee=6500
Oct=4620</t>
        </r>
      </text>
    </comment>
    <comment ref="AB112" authorId="0">
      <text>
        <r>
          <rPr>
            <b/>
            <sz val="9"/>
            <color indexed="81"/>
            <rFont val="Tahoma"/>
            <family val="2"/>
          </rPr>
          <t>Windows User:</t>
        </r>
        <r>
          <rPr>
            <sz val="9"/>
            <color indexed="81"/>
            <rFont val="Tahoma"/>
            <family val="2"/>
          </rPr>
          <t xml:space="preserve">
08/12/2020
1012
Nov + Dec/20
Paid in Dec/20</t>
        </r>
      </text>
    </comment>
    <comment ref="AD112" authorId="0">
      <text>
        <r>
          <rPr>
            <b/>
            <sz val="9"/>
            <color indexed="81"/>
            <rFont val="Tahoma"/>
            <family val="2"/>
          </rPr>
          <t>Windows User:</t>
        </r>
        <r>
          <rPr>
            <sz val="9"/>
            <color indexed="81"/>
            <rFont val="Tahoma"/>
            <family val="2"/>
          </rPr>
          <t xml:space="preserve">
08/12/2020
1012
Nov + Dec/20
Paid in Dec/20</t>
        </r>
      </text>
    </comment>
    <comment ref="AF112" authorId="0">
      <text>
        <r>
          <rPr>
            <b/>
            <sz val="9"/>
            <color indexed="81"/>
            <rFont val="Tahoma"/>
            <family val="2"/>
          </rPr>
          <t>Windows User:</t>
        </r>
        <r>
          <rPr>
            <sz val="9"/>
            <color indexed="81"/>
            <rFont val="Tahoma"/>
            <family val="2"/>
          </rPr>
          <t xml:space="preserve">
27/01/21
1013</t>
        </r>
      </text>
    </comment>
    <comment ref="AH112" authorId="0">
      <text>
        <r>
          <rPr>
            <b/>
            <sz val="9"/>
            <color indexed="81"/>
            <rFont val="Tahoma"/>
            <family val="2"/>
          </rPr>
          <t>Windows User:</t>
        </r>
        <r>
          <rPr>
            <sz val="9"/>
            <color indexed="81"/>
            <rFont val="Tahoma"/>
            <family val="2"/>
          </rPr>
          <t xml:space="preserve">
10/02/21
40915</t>
        </r>
      </text>
    </comment>
    <comment ref="AP112" authorId="0">
      <text>
        <r>
          <rPr>
            <b/>
            <sz val="9"/>
            <color indexed="81"/>
            <rFont val="Tahoma"/>
            <family val="2"/>
          </rPr>
          <t>Windows User:</t>
        </r>
        <r>
          <rPr>
            <sz val="9"/>
            <color indexed="81"/>
            <rFont val="Tahoma"/>
            <family val="2"/>
          </rPr>
          <t xml:space="preserve">
03/06/21
1015
4340/-</t>
        </r>
      </text>
    </comment>
    <comment ref="N113" authorId="0">
      <text>
        <r>
          <rPr>
            <b/>
            <sz val="9"/>
            <color indexed="81"/>
            <rFont val="Tahoma"/>
            <family val="2"/>
          </rPr>
          <t>Windows User:</t>
        </r>
        <r>
          <rPr>
            <sz val="9"/>
            <color indexed="81"/>
            <rFont val="Tahoma"/>
            <family val="2"/>
          </rPr>
          <t xml:space="preserve">
29/08/2020
9,000/-</t>
        </r>
      </text>
    </comment>
    <comment ref="P113" authorId="0">
      <text>
        <r>
          <rPr>
            <b/>
            <sz val="9"/>
            <color indexed="81"/>
            <rFont val="Tahoma"/>
            <family val="2"/>
          </rPr>
          <t>Windows User:</t>
        </r>
        <r>
          <rPr>
            <sz val="9"/>
            <color indexed="81"/>
            <rFont val="Tahoma"/>
            <family val="2"/>
          </rPr>
          <t xml:space="preserve">
29/08/2020
9,000/-</t>
        </r>
      </text>
    </comment>
    <comment ref="R113" authorId="0">
      <text>
        <r>
          <rPr>
            <b/>
            <sz val="9"/>
            <color indexed="81"/>
            <rFont val="Tahoma"/>
            <family val="2"/>
          </rPr>
          <t>Windows User:</t>
        </r>
        <r>
          <rPr>
            <sz val="9"/>
            <color indexed="81"/>
            <rFont val="Tahoma"/>
            <family val="2"/>
          </rPr>
          <t xml:space="preserve">
29/08/2020
9,000/-</t>
        </r>
      </text>
    </comment>
    <comment ref="T113" authorId="0">
      <text>
        <r>
          <rPr>
            <b/>
            <sz val="9"/>
            <color indexed="81"/>
            <rFont val="Tahoma"/>
            <family val="2"/>
          </rPr>
          <t>Windows User:</t>
        </r>
        <r>
          <rPr>
            <sz val="9"/>
            <color indexed="81"/>
            <rFont val="Tahoma"/>
            <family val="2"/>
          </rPr>
          <t xml:space="preserve">
29/08/2020
9,000/-</t>
        </r>
      </text>
    </comment>
    <comment ref="AP113" authorId="0">
      <text>
        <r>
          <rPr>
            <b/>
            <sz val="9"/>
            <color indexed="81"/>
            <rFont val="Tahoma"/>
            <family val="2"/>
          </rPr>
          <t>Windows User:</t>
        </r>
        <r>
          <rPr>
            <sz val="9"/>
            <color indexed="81"/>
            <rFont val="Tahoma"/>
            <family val="2"/>
          </rPr>
          <t xml:space="preserve">
07/06/21
1035
10,000/-</t>
        </r>
      </text>
    </comment>
    <comment ref="N114" authorId="0">
      <text>
        <r>
          <rPr>
            <b/>
            <sz val="9"/>
            <color indexed="81"/>
            <rFont val="Tahoma"/>
            <family val="2"/>
          </rPr>
          <t>Windows User:</t>
        </r>
        <r>
          <rPr>
            <sz val="9"/>
            <color indexed="81"/>
            <rFont val="Tahoma"/>
            <family val="2"/>
          </rPr>
          <t xml:space="preserve">
29/08/2020
9,000/-</t>
        </r>
      </text>
    </comment>
    <comment ref="P114" authorId="0">
      <text>
        <r>
          <rPr>
            <b/>
            <sz val="9"/>
            <color indexed="81"/>
            <rFont val="Tahoma"/>
            <family val="2"/>
          </rPr>
          <t>Windows User:</t>
        </r>
        <r>
          <rPr>
            <sz val="9"/>
            <color indexed="81"/>
            <rFont val="Tahoma"/>
            <family val="2"/>
          </rPr>
          <t xml:space="preserve">
29/08/2020
9,000/-</t>
        </r>
      </text>
    </comment>
    <comment ref="R114" authorId="0">
      <text>
        <r>
          <rPr>
            <b/>
            <sz val="9"/>
            <color indexed="81"/>
            <rFont val="Tahoma"/>
            <family val="2"/>
          </rPr>
          <t>Windows User:</t>
        </r>
        <r>
          <rPr>
            <sz val="9"/>
            <color indexed="81"/>
            <rFont val="Tahoma"/>
            <family val="2"/>
          </rPr>
          <t xml:space="preserve">
29/08/2020
9,000/-</t>
        </r>
      </text>
    </comment>
    <comment ref="T114" authorId="0">
      <text>
        <r>
          <rPr>
            <b/>
            <sz val="9"/>
            <color indexed="81"/>
            <rFont val="Tahoma"/>
            <family val="2"/>
          </rPr>
          <t>Windows User:</t>
        </r>
        <r>
          <rPr>
            <sz val="9"/>
            <color indexed="81"/>
            <rFont val="Tahoma"/>
            <family val="2"/>
          </rPr>
          <t xml:space="preserve">
29/08/2020
9,000/-
09/11/2020
1060
O/fee=6,500/-
Paid to Nov/2020</t>
        </r>
      </text>
    </comment>
    <comment ref="W114" authorId="0">
      <text>
        <r>
          <rPr>
            <b/>
            <sz val="9"/>
            <color indexed="81"/>
            <rFont val="Tahoma"/>
            <family val="2"/>
          </rPr>
          <t>Windows User:</t>
        </r>
        <r>
          <rPr>
            <sz val="9"/>
            <color indexed="81"/>
            <rFont val="Tahoma"/>
            <family val="2"/>
          </rPr>
          <t xml:space="preserve">
Less 30% in Tuition fee for Oct/20.</t>
        </r>
      </text>
    </comment>
    <comment ref="X114" authorId="0">
      <text>
        <r>
          <rPr>
            <b/>
            <sz val="9"/>
            <color indexed="81"/>
            <rFont val="Tahoma"/>
            <family val="2"/>
          </rPr>
          <t>Windows User:</t>
        </r>
        <r>
          <rPr>
            <sz val="9"/>
            <color indexed="81"/>
            <rFont val="Tahoma"/>
            <family val="2"/>
          </rPr>
          <t xml:space="preserve">
27/01/21
1061
Oct to Dec/20
Paid in janu/21</t>
        </r>
      </text>
    </comment>
    <comment ref="Y114" authorId="0">
      <text>
        <r>
          <rPr>
            <b/>
            <sz val="9"/>
            <color indexed="81"/>
            <rFont val="Tahoma"/>
            <family val="2"/>
          </rPr>
          <t>Windows User:</t>
        </r>
        <r>
          <rPr>
            <sz val="9"/>
            <color indexed="81"/>
            <rFont val="Tahoma"/>
            <family val="2"/>
          </rPr>
          <t xml:space="preserve">
Less 30% in Tuition fee for Oct/20.</t>
        </r>
      </text>
    </comment>
    <comment ref="Z114" authorId="0">
      <text>
        <r>
          <rPr>
            <b/>
            <sz val="9"/>
            <color indexed="81"/>
            <rFont val="Tahoma"/>
            <family val="2"/>
          </rPr>
          <t>Windows User:</t>
        </r>
        <r>
          <rPr>
            <sz val="9"/>
            <color indexed="81"/>
            <rFont val="Tahoma"/>
            <family val="2"/>
          </rPr>
          <t xml:space="preserve">
09/11/2020
1060
O/fee
27/01/21
1061
Oct to Dec/20
Paid in janu/21</t>
        </r>
      </text>
    </comment>
    <comment ref="AB114" authorId="0">
      <text>
        <r>
          <rPr>
            <b/>
            <sz val="9"/>
            <color indexed="81"/>
            <rFont val="Tahoma"/>
            <family val="2"/>
          </rPr>
          <t>Windows User:</t>
        </r>
        <r>
          <rPr>
            <sz val="9"/>
            <color indexed="81"/>
            <rFont val="Tahoma"/>
            <family val="2"/>
          </rPr>
          <t xml:space="preserve">
27/01/21
1061
Oct to Dec/20
Paid in janu/21</t>
        </r>
      </text>
    </comment>
    <comment ref="AD114" authorId="0">
      <text>
        <r>
          <rPr>
            <b/>
            <sz val="9"/>
            <color indexed="81"/>
            <rFont val="Tahoma"/>
            <family val="2"/>
          </rPr>
          <t>Windows User:</t>
        </r>
        <r>
          <rPr>
            <sz val="9"/>
            <color indexed="81"/>
            <rFont val="Tahoma"/>
            <family val="2"/>
          </rPr>
          <t xml:space="preserve">
27/01/21
1061
Oct to Dec/20
Paid in janu/21</t>
        </r>
      </text>
    </comment>
    <comment ref="AL114" authorId="0">
      <text>
        <r>
          <rPr>
            <b/>
            <sz val="9"/>
            <color indexed="81"/>
            <rFont val="Tahoma"/>
            <family val="2"/>
          </rPr>
          <t>Windows User:</t>
        </r>
        <r>
          <rPr>
            <sz val="9"/>
            <color indexed="81"/>
            <rFont val="Tahoma"/>
            <family val="2"/>
          </rPr>
          <t xml:space="preserve">
04/05/21
1062
Janu + Deb/21</t>
        </r>
      </text>
    </comment>
    <comment ref="AN114" authorId="0">
      <text>
        <r>
          <rPr>
            <b/>
            <sz val="9"/>
            <color indexed="81"/>
            <rFont val="Tahoma"/>
            <family val="2"/>
          </rPr>
          <t>Windows User:</t>
        </r>
        <r>
          <rPr>
            <sz val="9"/>
            <color indexed="81"/>
            <rFont val="Tahoma"/>
            <family val="2"/>
          </rPr>
          <t xml:space="preserve">
07/06/21
1063
</t>
        </r>
      </text>
    </comment>
    <comment ref="N115" authorId="0">
      <text>
        <r>
          <rPr>
            <b/>
            <sz val="9"/>
            <color indexed="81"/>
            <rFont val="Tahoma"/>
            <family val="2"/>
          </rPr>
          <t>Windows User:</t>
        </r>
        <r>
          <rPr>
            <sz val="9"/>
            <color indexed="81"/>
            <rFont val="Tahoma"/>
            <family val="2"/>
          </rPr>
          <t xml:space="preserve">
29/08/2020
9,000/-</t>
        </r>
      </text>
    </comment>
    <comment ref="P115" authorId="0">
      <text>
        <r>
          <rPr>
            <b/>
            <sz val="9"/>
            <color indexed="81"/>
            <rFont val="Tahoma"/>
            <family val="2"/>
          </rPr>
          <t>Windows User:</t>
        </r>
        <r>
          <rPr>
            <sz val="9"/>
            <color indexed="81"/>
            <rFont val="Tahoma"/>
            <family val="2"/>
          </rPr>
          <t xml:space="preserve">
29/08/2020
9,000/-</t>
        </r>
      </text>
    </comment>
    <comment ref="R115" authorId="0">
      <text>
        <r>
          <rPr>
            <b/>
            <sz val="9"/>
            <color indexed="81"/>
            <rFont val="Tahoma"/>
            <family val="2"/>
          </rPr>
          <t>Windows User:</t>
        </r>
        <r>
          <rPr>
            <sz val="9"/>
            <color indexed="81"/>
            <rFont val="Tahoma"/>
            <family val="2"/>
          </rPr>
          <t xml:space="preserve">
29/08/2020
9,000/-</t>
        </r>
      </text>
    </comment>
    <comment ref="T115" authorId="0">
      <text>
        <r>
          <rPr>
            <b/>
            <sz val="9"/>
            <color indexed="81"/>
            <rFont val="Tahoma"/>
            <family val="2"/>
          </rPr>
          <t>Windows User:</t>
        </r>
        <r>
          <rPr>
            <sz val="9"/>
            <color indexed="81"/>
            <rFont val="Tahoma"/>
            <family val="2"/>
          </rPr>
          <t xml:space="preserve">
29/08/2020
9,000/-</t>
        </r>
      </text>
    </comment>
    <comment ref="Z115" authorId="0">
      <text>
        <r>
          <rPr>
            <b/>
            <sz val="9"/>
            <color indexed="81"/>
            <rFont val="Tahoma"/>
            <family val="2"/>
          </rPr>
          <t>Windows User:</t>
        </r>
        <r>
          <rPr>
            <sz val="9"/>
            <color indexed="81"/>
            <rFont val="Tahoma"/>
            <family val="2"/>
          </rPr>
          <t xml:space="preserve">
09/10/2020
By bkash
C=11120
H=1950
T=13070</t>
        </r>
      </text>
    </comment>
    <comment ref="AB115" authorId="0">
      <text>
        <r>
          <rPr>
            <b/>
            <sz val="9"/>
            <color indexed="81"/>
            <rFont val="Tahoma"/>
            <family val="2"/>
          </rPr>
          <t>Windows User:</t>
        </r>
        <r>
          <rPr>
            <sz val="9"/>
            <color indexed="81"/>
            <rFont val="Tahoma"/>
            <family val="2"/>
          </rPr>
          <t xml:space="preserve">
10/11/2020
By bkash
C=4620
H=1950
T=6570</t>
        </r>
      </text>
    </comment>
    <comment ref="AD115" authorId="0">
      <text>
        <r>
          <rPr>
            <b/>
            <sz val="9"/>
            <color indexed="81"/>
            <rFont val="Tahoma"/>
            <family val="2"/>
          </rPr>
          <t>Windows User:</t>
        </r>
        <r>
          <rPr>
            <sz val="9"/>
            <color indexed="81"/>
            <rFont val="Tahoma"/>
            <family val="2"/>
          </rPr>
          <t xml:space="preserve">
10/12/2020
By bkash
C=2520
H=1950
T=4470
Dec/20 Due=2100
26/01/21
604
Dec=2100
Janu/21=1820 Due=2800
Paid in Janu/21</t>
        </r>
      </text>
    </comment>
    <comment ref="AF115" authorId="0">
      <text>
        <r>
          <rPr>
            <b/>
            <sz val="9"/>
            <color indexed="81"/>
            <rFont val="Tahoma"/>
            <family val="2"/>
          </rPr>
          <t>Windows User:</t>
        </r>
        <r>
          <rPr>
            <sz val="9"/>
            <color indexed="81"/>
            <rFont val="Tahoma"/>
            <family val="2"/>
          </rPr>
          <t xml:space="preserve">
26/01/21
604
Dec=2100
Janu/21=1820 Due=2800
Paid in Janu/21</t>
        </r>
      </text>
    </comment>
    <comment ref="AH115" authorId="0">
      <text>
        <r>
          <rPr>
            <b/>
            <sz val="9"/>
            <color indexed="81"/>
            <rFont val="Tahoma"/>
            <family val="2"/>
          </rPr>
          <t>Windows User:</t>
        </r>
        <r>
          <rPr>
            <sz val="9"/>
            <color indexed="81"/>
            <rFont val="Tahoma"/>
            <family val="2"/>
          </rPr>
          <t xml:space="preserve">
10/02/21
605
O/fee=6500</t>
        </r>
      </text>
    </comment>
    <comment ref="AL115" authorId="0">
      <text>
        <r>
          <rPr>
            <b/>
            <sz val="9"/>
            <color indexed="81"/>
            <rFont val="Tahoma"/>
            <family val="2"/>
          </rPr>
          <t>Windows User:</t>
        </r>
        <r>
          <rPr>
            <sz val="9"/>
            <color indexed="81"/>
            <rFont val="Tahoma"/>
            <family val="2"/>
          </rPr>
          <t xml:space="preserve">
11/04/21
By bkash
C=920
h=1950
T=2870</t>
        </r>
      </text>
    </comment>
    <comment ref="N116" authorId="0">
      <text>
        <r>
          <rPr>
            <b/>
            <sz val="9"/>
            <color indexed="81"/>
            <rFont val="Tahoma"/>
            <family val="2"/>
          </rPr>
          <t>Windows User:</t>
        </r>
        <r>
          <rPr>
            <sz val="9"/>
            <color indexed="81"/>
            <rFont val="Tahoma"/>
            <family val="2"/>
          </rPr>
          <t xml:space="preserve">
29/08/2020
9,000/-</t>
        </r>
      </text>
    </comment>
    <comment ref="P116" authorId="0">
      <text>
        <r>
          <rPr>
            <b/>
            <sz val="9"/>
            <color indexed="81"/>
            <rFont val="Tahoma"/>
            <family val="2"/>
          </rPr>
          <t>Windows User:</t>
        </r>
        <r>
          <rPr>
            <sz val="9"/>
            <color indexed="81"/>
            <rFont val="Tahoma"/>
            <family val="2"/>
          </rPr>
          <t xml:space="preserve">
29/08/2020
9,000/-</t>
        </r>
      </text>
    </comment>
    <comment ref="R116" authorId="0">
      <text>
        <r>
          <rPr>
            <b/>
            <sz val="9"/>
            <color indexed="81"/>
            <rFont val="Tahoma"/>
            <family val="2"/>
          </rPr>
          <t>Windows User:</t>
        </r>
        <r>
          <rPr>
            <sz val="9"/>
            <color indexed="81"/>
            <rFont val="Tahoma"/>
            <family val="2"/>
          </rPr>
          <t xml:space="preserve">
29/08/2020
9,000/-</t>
        </r>
      </text>
    </comment>
    <comment ref="T116" authorId="0">
      <text>
        <r>
          <rPr>
            <b/>
            <sz val="9"/>
            <color indexed="81"/>
            <rFont val="Tahoma"/>
            <family val="2"/>
          </rPr>
          <t>Windows User:</t>
        </r>
        <r>
          <rPr>
            <sz val="9"/>
            <color indexed="81"/>
            <rFont val="Tahoma"/>
            <family val="2"/>
          </rPr>
          <t xml:space="preserve">
29/08/2020
9,000/-
10/08/20
627
Paid to Opct/20</t>
        </r>
      </text>
    </comment>
    <comment ref="Z116" authorId="0">
      <text>
        <r>
          <rPr>
            <b/>
            <sz val="9"/>
            <color indexed="81"/>
            <rFont val="Tahoma"/>
            <family val="2"/>
          </rPr>
          <t>Windows User:</t>
        </r>
        <r>
          <rPr>
            <sz val="9"/>
            <color indexed="81"/>
            <rFont val="Tahoma"/>
            <family val="2"/>
          </rPr>
          <t xml:space="preserve">
10/08/20
627
O/fee=6500
Oct=4620</t>
        </r>
      </text>
    </comment>
    <comment ref="AB116" authorId="0">
      <text>
        <r>
          <rPr>
            <b/>
            <sz val="9"/>
            <color indexed="81"/>
            <rFont val="Tahoma"/>
            <family val="2"/>
          </rPr>
          <t>Windows User:</t>
        </r>
        <r>
          <rPr>
            <sz val="9"/>
            <color indexed="81"/>
            <rFont val="Tahoma"/>
            <family val="2"/>
          </rPr>
          <t xml:space="preserve">
08/11/2020
628</t>
        </r>
      </text>
    </comment>
    <comment ref="AD116" authorId="0">
      <text>
        <r>
          <rPr>
            <b/>
            <sz val="9"/>
            <color indexed="81"/>
            <rFont val="Tahoma"/>
            <family val="2"/>
          </rPr>
          <t>Windows User:</t>
        </r>
        <r>
          <rPr>
            <sz val="9"/>
            <color indexed="81"/>
            <rFont val="Tahoma"/>
            <family val="2"/>
          </rPr>
          <t xml:space="preserve">
09/12/2020
629
</t>
        </r>
      </text>
    </comment>
    <comment ref="AF116" authorId="0">
      <text>
        <r>
          <rPr>
            <b/>
            <sz val="9"/>
            <color indexed="81"/>
            <rFont val="Tahoma"/>
            <family val="2"/>
          </rPr>
          <t>Windows User:</t>
        </r>
        <r>
          <rPr>
            <sz val="9"/>
            <color indexed="81"/>
            <rFont val="Tahoma"/>
            <family val="2"/>
          </rPr>
          <t xml:space="preserve">
08/01/2021
By bkash
C=4620
H=1950
T=6570
Janu/21</t>
        </r>
      </text>
    </comment>
    <comment ref="AH116" authorId="0">
      <text>
        <r>
          <rPr>
            <b/>
            <sz val="9"/>
            <color indexed="81"/>
            <rFont val="Tahoma"/>
            <family val="2"/>
          </rPr>
          <t>Windows User:</t>
        </r>
        <r>
          <rPr>
            <sz val="9"/>
            <color indexed="81"/>
            <rFont val="Tahoma"/>
            <family val="2"/>
          </rPr>
          <t xml:space="preserve">
06/02/21
By bkash
C=4620
H=1950
T=6570
Feb/21</t>
        </r>
      </text>
    </comment>
    <comment ref="AJ116" authorId="0">
      <text>
        <r>
          <rPr>
            <b/>
            <sz val="9"/>
            <color indexed="81"/>
            <rFont val="Tahoma"/>
            <family val="2"/>
          </rPr>
          <t>Windows User:</t>
        </r>
        <r>
          <rPr>
            <sz val="9"/>
            <color indexed="81"/>
            <rFont val="Tahoma"/>
            <family val="2"/>
          </rPr>
          <t xml:space="preserve">
08/03/21
By bkash
C=4620
H=1950
T=6570</t>
        </r>
      </text>
    </comment>
    <comment ref="AL116" authorId="0">
      <text>
        <r>
          <rPr>
            <b/>
            <sz val="9"/>
            <color indexed="81"/>
            <rFont val="Tahoma"/>
            <family val="2"/>
          </rPr>
          <t>Windows User:</t>
        </r>
        <r>
          <rPr>
            <sz val="9"/>
            <color indexed="81"/>
            <rFont val="Tahoma"/>
            <family val="2"/>
          </rPr>
          <t xml:space="preserve">
13/04/21
By bkash
C=4620
H=1950
T=6570</t>
        </r>
      </text>
    </comment>
    <comment ref="AN116" authorId="0">
      <text>
        <r>
          <rPr>
            <b/>
            <sz val="9"/>
            <color indexed="81"/>
            <rFont val="Tahoma"/>
            <family val="2"/>
          </rPr>
          <t>Windows User:</t>
        </r>
        <r>
          <rPr>
            <sz val="9"/>
            <color indexed="81"/>
            <rFont val="Tahoma"/>
            <family val="2"/>
          </rPr>
          <t xml:space="preserve">
05/05/21
By bkash
C=1950
H=1950
T=3900</t>
        </r>
      </text>
    </comment>
    <comment ref="N117" authorId="0">
      <text>
        <r>
          <rPr>
            <b/>
            <sz val="9"/>
            <color indexed="81"/>
            <rFont val="Tahoma"/>
            <family val="2"/>
          </rPr>
          <t>Windows User:</t>
        </r>
        <r>
          <rPr>
            <sz val="9"/>
            <color indexed="81"/>
            <rFont val="Tahoma"/>
            <family val="2"/>
          </rPr>
          <t xml:space="preserve">
29/08/2020
15,500/-</t>
        </r>
      </text>
    </comment>
    <comment ref="P117" authorId="0">
      <text>
        <r>
          <rPr>
            <b/>
            <sz val="9"/>
            <color indexed="81"/>
            <rFont val="Tahoma"/>
            <family val="2"/>
          </rPr>
          <t>Windows User:</t>
        </r>
        <r>
          <rPr>
            <sz val="9"/>
            <color indexed="81"/>
            <rFont val="Tahoma"/>
            <family val="2"/>
          </rPr>
          <t xml:space="preserve">
29/08/2020
15,500/-</t>
        </r>
      </text>
    </comment>
    <comment ref="R117" authorId="0">
      <text>
        <r>
          <rPr>
            <b/>
            <sz val="9"/>
            <color indexed="81"/>
            <rFont val="Tahoma"/>
            <family val="2"/>
          </rPr>
          <t>Windows User:</t>
        </r>
        <r>
          <rPr>
            <sz val="9"/>
            <color indexed="81"/>
            <rFont val="Tahoma"/>
            <family val="2"/>
          </rPr>
          <t xml:space="preserve">
29/08/2020
15,500/-</t>
        </r>
      </text>
    </comment>
    <comment ref="T117" authorId="0">
      <text>
        <r>
          <rPr>
            <b/>
            <sz val="9"/>
            <color indexed="81"/>
            <rFont val="Tahoma"/>
            <family val="2"/>
          </rPr>
          <t>Windows User:</t>
        </r>
        <r>
          <rPr>
            <sz val="9"/>
            <color indexed="81"/>
            <rFont val="Tahoma"/>
            <family val="2"/>
          </rPr>
          <t xml:space="preserve">
29/08/2020
15,500/-</t>
        </r>
      </text>
    </comment>
    <comment ref="Z117" authorId="0">
      <text>
        <r>
          <rPr>
            <b/>
            <sz val="9"/>
            <color indexed="81"/>
            <rFont val="Tahoma"/>
            <family val="2"/>
          </rPr>
          <t>Windows User:</t>
        </r>
        <r>
          <rPr>
            <sz val="9"/>
            <color indexed="81"/>
            <rFont val="Tahoma"/>
            <family val="2"/>
          </rPr>
          <t xml:space="preserve">
10/10/20
651</t>
        </r>
      </text>
    </comment>
    <comment ref="AB117" authorId="0">
      <text>
        <r>
          <rPr>
            <b/>
            <sz val="9"/>
            <color indexed="81"/>
            <rFont val="Tahoma"/>
            <family val="2"/>
          </rPr>
          <t>Windows User:</t>
        </r>
        <r>
          <rPr>
            <sz val="9"/>
            <color indexed="81"/>
            <rFont val="Tahoma"/>
            <family val="2"/>
          </rPr>
          <t xml:space="preserve">
09/11/2020
652
</t>
        </r>
      </text>
    </comment>
    <comment ref="AD117" authorId="0">
      <text>
        <r>
          <rPr>
            <b/>
            <sz val="9"/>
            <color indexed="81"/>
            <rFont val="Tahoma"/>
            <family val="2"/>
          </rPr>
          <t>Windows User:</t>
        </r>
        <r>
          <rPr>
            <sz val="9"/>
            <color indexed="81"/>
            <rFont val="Tahoma"/>
            <family val="2"/>
          </rPr>
          <t xml:space="preserve">
09/12/2020
653
</t>
        </r>
      </text>
    </comment>
    <comment ref="AF117" authorId="0">
      <text>
        <r>
          <rPr>
            <b/>
            <sz val="9"/>
            <color indexed="81"/>
            <rFont val="Tahoma"/>
            <family val="2"/>
          </rPr>
          <t>Windows User:</t>
        </r>
        <r>
          <rPr>
            <sz val="9"/>
            <color indexed="81"/>
            <rFont val="Tahoma"/>
            <family val="2"/>
          </rPr>
          <t xml:space="preserve">
10/01/2021
654</t>
        </r>
      </text>
    </comment>
    <comment ref="N118" authorId="0">
      <text>
        <r>
          <rPr>
            <b/>
            <sz val="9"/>
            <color indexed="81"/>
            <rFont val="Tahoma"/>
            <family val="2"/>
          </rPr>
          <t>Windows User:</t>
        </r>
        <r>
          <rPr>
            <sz val="9"/>
            <color indexed="81"/>
            <rFont val="Tahoma"/>
            <family val="2"/>
          </rPr>
          <t xml:space="preserve">
29/08/2020
15,500/-</t>
        </r>
      </text>
    </comment>
    <comment ref="P118" authorId="0">
      <text>
        <r>
          <rPr>
            <b/>
            <sz val="9"/>
            <color indexed="81"/>
            <rFont val="Tahoma"/>
            <family val="2"/>
          </rPr>
          <t>Windows User:</t>
        </r>
        <r>
          <rPr>
            <sz val="9"/>
            <color indexed="81"/>
            <rFont val="Tahoma"/>
            <family val="2"/>
          </rPr>
          <t xml:space="preserve">
29/08/2020
15,500/-</t>
        </r>
      </text>
    </comment>
    <comment ref="R118" authorId="0">
      <text>
        <r>
          <rPr>
            <b/>
            <sz val="9"/>
            <color indexed="81"/>
            <rFont val="Tahoma"/>
            <family val="2"/>
          </rPr>
          <t>Windows User:</t>
        </r>
        <r>
          <rPr>
            <sz val="9"/>
            <color indexed="81"/>
            <rFont val="Tahoma"/>
            <family val="2"/>
          </rPr>
          <t xml:space="preserve">
29/08/2020
15,500/-</t>
        </r>
      </text>
    </comment>
    <comment ref="T118" authorId="0">
      <text>
        <r>
          <rPr>
            <b/>
            <sz val="9"/>
            <color indexed="81"/>
            <rFont val="Tahoma"/>
            <family val="2"/>
          </rPr>
          <t>Windows User:</t>
        </r>
        <r>
          <rPr>
            <sz val="9"/>
            <color indexed="81"/>
            <rFont val="Tahoma"/>
            <family val="2"/>
          </rPr>
          <t xml:space="preserve">
29/08/2020
15,500/-</t>
        </r>
      </text>
    </comment>
    <comment ref="W118" authorId="0">
      <text>
        <r>
          <rPr>
            <b/>
            <sz val="9"/>
            <color indexed="81"/>
            <rFont val="Tahoma"/>
            <family val="2"/>
          </rPr>
          <t>Windows User:</t>
        </r>
        <r>
          <rPr>
            <sz val="9"/>
            <color indexed="81"/>
            <rFont val="Tahoma"/>
            <family val="2"/>
          </rPr>
          <t xml:space="preserve">
Less 30% in Tuition fee for Oct/20.</t>
        </r>
      </text>
    </comment>
    <comment ref="X118" authorId="0">
      <text>
        <r>
          <rPr>
            <b/>
            <sz val="9"/>
            <color indexed="81"/>
            <rFont val="Tahoma"/>
            <family val="2"/>
          </rPr>
          <t>Windows User:</t>
        </r>
        <r>
          <rPr>
            <sz val="9"/>
            <color indexed="81"/>
            <rFont val="Tahoma"/>
            <family val="2"/>
          </rPr>
          <t xml:space="preserve">
27/01/21
675
Oct to Janu/21
Paid in janu/21</t>
        </r>
      </text>
    </comment>
    <comment ref="Y118" authorId="0">
      <text>
        <r>
          <rPr>
            <b/>
            <sz val="9"/>
            <color indexed="81"/>
            <rFont val="Tahoma"/>
            <family val="2"/>
          </rPr>
          <t>Windows User:</t>
        </r>
        <r>
          <rPr>
            <sz val="9"/>
            <color indexed="81"/>
            <rFont val="Tahoma"/>
            <family val="2"/>
          </rPr>
          <t xml:space="preserve">
Less 30% in Tuition fee for Oct/20.</t>
        </r>
      </text>
    </comment>
    <comment ref="Z118" authorId="0">
      <text>
        <r>
          <rPr>
            <b/>
            <sz val="9"/>
            <color indexed="81"/>
            <rFont val="Tahoma"/>
            <family val="2"/>
          </rPr>
          <t>Windows User:</t>
        </r>
        <r>
          <rPr>
            <sz val="9"/>
            <color indexed="81"/>
            <rFont val="Tahoma"/>
            <family val="2"/>
          </rPr>
          <t xml:space="preserve">
27/01/21
675
Oct to Janu/21
Paid in janu/21</t>
        </r>
      </text>
    </comment>
    <comment ref="AB118" authorId="0">
      <text>
        <r>
          <rPr>
            <b/>
            <sz val="9"/>
            <color indexed="81"/>
            <rFont val="Tahoma"/>
            <family val="2"/>
          </rPr>
          <t>Windows User:</t>
        </r>
        <r>
          <rPr>
            <sz val="9"/>
            <color indexed="81"/>
            <rFont val="Tahoma"/>
            <family val="2"/>
          </rPr>
          <t xml:space="preserve">
27/01/21
675
Oct to Janu/21
Paid in janu/21</t>
        </r>
      </text>
    </comment>
    <comment ref="AD118" authorId="0">
      <text>
        <r>
          <rPr>
            <b/>
            <sz val="9"/>
            <color indexed="81"/>
            <rFont val="Tahoma"/>
            <family val="2"/>
          </rPr>
          <t>Windows User:</t>
        </r>
        <r>
          <rPr>
            <sz val="9"/>
            <color indexed="81"/>
            <rFont val="Tahoma"/>
            <family val="2"/>
          </rPr>
          <t xml:space="preserve">
27/01/21
675
Oct to Janu/21
Paid in janu/21</t>
        </r>
      </text>
    </comment>
    <comment ref="AN118" authorId="0">
      <text>
        <r>
          <rPr>
            <b/>
            <sz val="9"/>
            <color indexed="81"/>
            <rFont val="Tahoma"/>
            <family val="2"/>
          </rPr>
          <t>Windows User:</t>
        </r>
        <r>
          <rPr>
            <sz val="9"/>
            <color indexed="81"/>
            <rFont val="Tahoma"/>
            <family val="2"/>
          </rPr>
          <t xml:space="preserve">
07/06/21
676
Up to June/21</t>
        </r>
      </text>
    </comment>
    <comment ref="N119" authorId="0">
      <text>
        <r>
          <rPr>
            <b/>
            <sz val="9"/>
            <color indexed="81"/>
            <rFont val="Tahoma"/>
            <family val="2"/>
          </rPr>
          <t>Windows User:</t>
        </r>
        <r>
          <rPr>
            <sz val="9"/>
            <color indexed="81"/>
            <rFont val="Tahoma"/>
            <family val="2"/>
          </rPr>
          <t xml:space="preserve">
29/08/2020
9,000/-</t>
        </r>
      </text>
    </comment>
    <comment ref="P119" authorId="0">
      <text>
        <r>
          <rPr>
            <b/>
            <sz val="9"/>
            <color indexed="81"/>
            <rFont val="Tahoma"/>
            <family val="2"/>
          </rPr>
          <t>Windows User:</t>
        </r>
        <r>
          <rPr>
            <sz val="9"/>
            <color indexed="81"/>
            <rFont val="Tahoma"/>
            <family val="2"/>
          </rPr>
          <t xml:space="preserve">
29/08/2020
9,000/-</t>
        </r>
      </text>
    </comment>
    <comment ref="R119" authorId="0">
      <text>
        <r>
          <rPr>
            <b/>
            <sz val="9"/>
            <color indexed="81"/>
            <rFont val="Tahoma"/>
            <family val="2"/>
          </rPr>
          <t>Windows User:</t>
        </r>
        <r>
          <rPr>
            <sz val="9"/>
            <color indexed="81"/>
            <rFont val="Tahoma"/>
            <family val="2"/>
          </rPr>
          <t xml:space="preserve">
29/08/2020
9,000/-</t>
        </r>
      </text>
    </comment>
    <comment ref="T119" authorId="0">
      <text>
        <r>
          <rPr>
            <b/>
            <sz val="9"/>
            <color indexed="81"/>
            <rFont val="Tahoma"/>
            <family val="2"/>
          </rPr>
          <t>Windows User:</t>
        </r>
        <r>
          <rPr>
            <sz val="9"/>
            <color indexed="81"/>
            <rFont val="Tahoma"/>
            <family val="2"/>
          </rPr>
          <t xml:space="preserve">
29/08/2020
9,000/-
26/01/21
699
O/fee=6500
Oct to Janu/21
Paid in Janu/21</t>
        </r>
      </text>
    </comment>
    <comment ref="W119" authorId="0">
      <text>
        <r>
          <rPr>
            <b/>
            <sz val="9"/>
            <color indexed="81"/>
            <rFont val="Tahoma"/>
            <family val="2"/>
          </rPr>
          <t>Windows User:</t>
        </r>
        <r>
          <rPr>
            <sz val="9"/>
            <color indexed="81"/>
            <rFont val="Tahoma"/>
            <family val="2"/>
          </rPr>
          <t xml:space="preserve">
Less 30% in Tuition fee for Oct/20.</t>
        </r>
      </text>
    </comment>
    <comment ref="X119" authorId="0">
      <text>
        <r>
          <rPr>
            <b/>
            <sz val="9"/>
            <color indexed="81"/>
            <rFont val="Tahoma"/>
            <family val="2"/>
          </rPr>
          <t>Windows User:</t>
        </r>
        <r>
          <rPr>
            <sz val="9"/>
            <color indexed="81"/>
            <rFont val="Tahoma"/>
            <family val="2"/>
          </rPr>
          <t xml:space="preserve">
26/01/21
699
O/fee=6500
Oct to Janu/21
Paid in Janu/21</t>
        </r>
      </text>
    </comment>
    <comment ref="Y119" authorId="0">
      <text>
        <r>
          <rPr>
            <b/>
            <sz val="9"/>
            <color indexed="81"/>
            <rFont val="Tahoma"/>
            <family val="2"/>
          </rPr>
          <t>Windows User:</t>
        </r>
        <r>
          <rPr>
            <sz val="9"/>
            <color indexed="81"/>
            <rFont val="Tahoma"/>
            <family val="2"/>
          </rPr>
          <t xml:space="preserve">
Less 30% in Tuition fee for Oct/20.</t>
        </r>
      </text>
    </comment>
    <comment ref="Z119" authorId="0">
      <text>
        <r>
          <rPr>
            <b/>
            <sz val="9"/>
            <color indexed="81"/>
            <rFont val="Tahoma"/>
            <family val="2"/>
          </rPr>
          <t>Windows User:</t>
        </r>
        <r>
          <rPr>
            <sz val="9"/>
            <color indexed="81"/>
            <rFont val="Tahoma"/>
            <family val="2"/>
          </rPr>
          <t xml:space="preserve">
26/01/21
699
O/fee=6500
Oct to Janu/21
Paid in Janu/21</t>
        </r>
      </text>
    </comment>
    <comment ref="AB119" authorId="0">
      <text>
        <r>
          <rPr>
            <b/>
            <sz val="9"/>
            <color indexed="81"/>
            <rFont val="Tahoma"/>
            <family val="2"/>
          </rPr>
          <t>Windows User:</t>
        </r>
        <r>
          <rPr>
            <sz val="9"/>
            <color indexed="81"/>
            <rFont val="Tahoma"/>
            <family val="2"/>
          </rPr>
          <t xml:space="preserve">
26/01/21
699
O/fee=6500
Oct to Janu/21
Paid in Janu/21</t>
        </r>
      </text>
    </comment>
    <comment ref="AD119" authorId="0">
      <text>
        <r>
          <rPr>
            <b/>
            <sz val="9"/>
            <color indexed="81"/>
            <rFont val="Tahoma"/>
            <family val="2"/>
          </rPr>
          <t>Windows User:</t>
        </r>
        <r>
          <rPr>
            <sz val="9"/>
            <color indexed="81"/>
            <rFont val="Tahoma"/>
            <family val="2"/>
          </rPr>
          <t xml:space="preserve">
26/01/21
699
O/fee=6500
Oct to Janu/21
Paid in Janu/21</t>
        </r>
      </text>
    </comment>
    <comment ref="AF119" authorId="0">
      <text>
        <r>
          <rPr>
            <b/>
            <sz val="9"/>
            <color indexed="81"/>
            <rFont val="Tahoma"/>
            <family val="2"/>
          </rPr>
          <t>Windows User:</t>
        </r>
        <r>
          <rPr>
            <sz val="9"/>
            <color indexed="81"/>
            <rFont val="Tahoma"/>
            <family val="2"/>
          </rPr>
          <t xml:space="preserve">
10/02/21
700</t>
        </r>
      </text>
    </comment>
    <comment ref="AN119" authorId="0">
      <text>
        <r>
          <rPr>
            <b/>
            <sz val="9"/>
            <color indexed="81"/>
            <rFont val="Tahoma"/>
            <family val="2"/>
          </rPr>
          <t>Windows User:</t>
        </r>
        <r>
          <rPr>
            <sz val="9"/>
            <color indexed="81"/>
            <rFont val="Tahoma"/>
            <family val="2"/>
          </rPr>
          <t xml:space="preserve">
07/06/21
701</t>
        </r>
      </text>
    </comment>
    <comment ref="B120" authorId="0">
      <text>
        <r>
          <rPr>
            <b/>
            <sz val="9"/>
            <color indexed="81"/>
            <rFont val="Tahoma"/>
            <family val="2"/>
          </rPr>
          <t xml:space="preserve">Windows User:
</t>
        </r>
        <r>
          <rPr>
            <sz val="9"/>
            <color indexed="81"/>
            <rFont val="Tahoma"/>
            <family val="2"/>
          </rPr>
          <t>Tommorow may  be Half</t>
        </r>
        <r>
          <rPr>
            <sz val="9"/>
            <color indexed="81"/>
            <rFont val="Tahoma"/>
            <family val="2"/>
          </rPr>
          <t xml:space="preserve">
free 
By Munna &amp; Bijoy sir</t>
        </r>
      </text>
    </comment>
    <comment ref="H120" authorId="0">
      <text>
        <r>
          <rPr>
            <b/>
            <sz val="9"/>
            <color indexed="81"/>
            <rFont val="Tahoma"/>
            <family val="2"/>
          </rPr>
          <t>Windows User:</t>
        </r>
        <r>
          <rPr>
            <sz val="9"/>
            <color indexed="81"/>
            <rFont val="Tahoma"/>
            <family val="2"/>
          </rPr>
          <t xml:space="preserve">
Less-1,000/-</t>
        </r>
      </text>
    </comment>
    <comment ref="J120" authorId="0">
      <text>
        <r>
          <rPr>
            <b/>
            <sz val="9"/>
            <color indexed="81"/>
            <rFont val="Tahoma"/>
            <family val="2"/>
          </rPr>
          <t>Windows User:</t>
        </r>
        <r>
          <rPr>
            <sz val="9"/>
            <color indexed="81"/>
            <rFont val="Tahoma"/>
            <family val="2"/>
          </rPr>
          <t xml:space="preserve">
Less-1,000/-</t>
        </r>
      </text>
    </comment>
    <comment ref="N120" authorId="0">
      <text>
        <r>
          <rPr>
            <b/>
            <sz val="9"/>
            <color indexed="81"/>
            <rFont val="Tahoma"/>
            <family val="2"/>
          </rPr>
          <t>Windows User:</t>
        </r>
        <r>
          <rPr>
            <sz val="9"/>
            <color indexed="81"/>
            <rFont val="Tahoma"/>
            <family val="2"/>
          </rPr>
          <t xml:space="preserve">
29/08/2020
9,000/-</t>
        </r>
      </text>
    </comment>
    <comment ref="P120" authorId="0">
      <text>
        <r>
          <rPr>
            <b/>
            <sz val="9"/>
            <color indexed="81"/>
            <rFont val="Tahoma"/>
            <family val="2"/>
          </rPr>
          <t>Windows User:</t>
        </r>
        <r>
          <rPr>
            <sz val="9"/>
            <color indexed="81"/>
            <rFont val="Tahoma"/>
            <family val="2"/>
          </rPr>
          <t xml:space="preserve">
29/08/2020
9,000/-</t>
        </r>
      </text>
    </comment>
    <comment ref="R120" authorId="0">
      <text>
        <r>
          <rPr>
            <b/>
            <sz val="9"/>
            <color indexed="81"/>
            <rFont val="Tahoma"/>
            <family val="2"/>
          </rPr>
          <t>Windows User:</t>
        </r>
        <r>
          <rPr>
            <sz val="9"/>
            <color indexed="81"/>
            <rFont val="Tahoma"/>
            <family val="2"/>
          </rPr>
          <t xml:space="preserve">
29/08/2020
9,000/-</t>
        </r>
      </text>
    </comment>
    <comment ref="T120" authorId="0">
      <text>
        <r>
          <rPr>
            <b/>
            <sz val="9"/>
            <color indexed="81"/>
            <rFont val="Tahoma"/>
            <family val="2"/>
          </rPr>
          <t>Windows User:</t>
        </r>
        <r>
          <rPr>
            <sz val="9"/>
            <color indexed="81"/>
            <rFont val="Tahoma"/>
            <family val="2"/>
          </rPr>
          <t xml:space="preserve">
29/08/2020
9,000/-
27/01/21
819
O/fee6500
Paid in Janu/21</t>
        </r>
      </text>
    </comment>
    <comment ref="W120" authorId="0">
      <text>
        <r>
          <rPr>
            <b/>
            <sz val="9"/>
            <color indexed="81"/>
            <rFont val="Tahoma"/>
            <family val="2"/>
          </rPr>
          <t>Windows User:</t>
        </r>
        <r>
          <rPr>
            <sz val="9"/>
            <color indexed="81"/>
            <rFont val="Tahoma"/>
            <family val="2"/>
          </rPr>
          <t xml:space="preserve">
Less 30% in Tuition fee for Oct/20.</t>
        </r>
      </text>
    </comment>
    <comment ref="Y120" authorId="0">
      <text>
        <r>
          <rPr>
            <b/>
            <sz val="9"/>
            <color indexed="81"/>
            <rFont val="Tahoma"/>
            <family val="2"/>
          </rPr>
          <t>Windows User:</t>
        </r>
        <r>
          <rPr>
            <sz val="9"/>
            <color indexed="81"/>
            <rFont val="Tahoma"/>
            <family val="2"/>
          </rPr>
          <t xml:space="preserve">
Less 30% in Tuition fee for Oct/20.</t>
        </r>
      </text>
    </comment>
    <comment ref="AD120" authorId="0">
      <text>
        <r>
          <rPr>
            <b/>
            <sz val="9"/>
            <color indexed="81"/>
            <rFont val="Tahoma"/>
            <family val="2"/>
          </rPr>
          <t>Windows User:</t>
        </r>
        <r>
          <rPr>
            <sz val="9"/>
            <color indexed="81"/>
            <rFont val="Tahoma"/>
            <family val="2"/>
          </rPr>
          <t xml:space="preserve">
27/01/21
819/820
O/fee6500
Paid in Janu/21
</t>
        </r>
      </text>
    </comment>
    <comment ref="B121" authorId="0">
      <text>
        <r>
          <rPr>
            <b/>
            <sz val="9"/>
            <color indexed="81"/>
            <rFont val="Tahoma"/>
            <family val="2"/>
          </rPr>
          <t xml:space="preserve">Windows User:
Less 50%
</t>
        </r>
        <r>
          <rPr>
            <sz val="9"/>
            <color indexed="81"/>
            <rFont val="Tahoma"/>
            <family val="2"/>
          </rPr>
          <t>Munna sir &amp; Bizoy sir</t>
        </r>
        <r>
          <rPr>
            <sz val="9"/>
            <color indexed="81"/>
            <rFont val="Tahoma"/>
            <family val="2"/>
          </rPr>
          <t xml:space="preserve">
</t>
        </r>
      </text>
    </comment>
    <comment ref="N121" authorId="0">
      <text>
        <r>
          <rPr>
            <b/>
            <sz val="9"/>
            <color indexed="81"/>
            <rFont val="Tahoma"/>
            <family val="2"/>
          </rPr>
          <t>Windows User:</t>
        </r>
        <r>
          <rPr>
            <sz val="9"/>
            <color indexed="81"/>
            <rFont val="Tahoma"/>
            <family val="2"/>
          </rPr>
          <t xml:space="preserve">
29/08/2020
9,000/-</t>
        </r>
      </text>
    </comment>
    <comment ref="P121" authorId="0">
      <text>
        <r>
          <rPr>
            <b/>
            <sz val="9"/>
            <color indexed="81"/>
            <rFont val="Tahoma"/>
            <family val="2"/>
          </rPr>
          <t>Windows User:</t>
        </r>
        <r>
          <rPr>
            <sz val="9"/>
            <color indexed="81"/>
            <rFont val="Tahoma"/>
            <family val="2"/>
          </rPr>
          <t xml:space="preserve">
29/08/2020
9,000/-</t>
        </r>
      </text>
    </comment>
    <comment ref="R121" authorId="0">
      <text>
        <r>
          <rPr>
            <b/>
            <sz val="9"/>
            <color indexed="81"/>
            <rFont val="Tahoma"/>
            <family val="2"/>
          </rPr>
          <t>Windows User:</t>
        </r>
        <r>
          <rPr>
            <sz val="9"/>
            <color indexed="81"/>
            <rFont val="Tahoma"/>
            <family val="2"/>
          </rPr>
          <t xml:space="preserve">
29/08/2020
9,000/-</t>
        </r>
      </text>
    </comment>
    <comment ref="T121" authorId="0">
      <text>
        <r>
          <rPr>
            <b/>
            <sz val="9"/>
            <color indexed="81"/>
            <rFont val="Tahoma"/>
            <family val="2"/>
          </rPr>
          <t>Windows User:</t>
        </r>
        <r>
          <rPr>
            <sz val="9"/>
            <color indexed="81"/>
            <rFont val="Tahoma"/>
            <family val="2"/>
          </rPr>
          <t xml:space="preserve">
29/08/2020
9,000/-</t>
        </r>
      </text>
    </comment>
    <comment ref="AF121" authorId="0">
      <text>
        <r>
          <rPr>
            <b/>
            <sz val="9"/>
            <color indexed="81"/>
            <rFont val="Tahoma"/>
            <family val="2"/>
          </rPr>
          <t>Windows User:</t>
        </r>
        <r>
          <rPr>
            <sz val="9"/>
            <color indexed="81"/>
            <rFont val="Tahoma"/>
            <family val="2"/>
          </rPr>
          <t xml:space="preserve">
27/01/21
819/820
6500/9240=
15740/-</t>
        </r>
      </text>
    </comment>
    <comment ref="AN121" authorId="0">
      <text>
        <r>
          <rPr>
            <b/>
            <sz val="9"/>
            <color indexed="81"/>
            <rFont val="Tahoma"/>
            <family val="2"/>
          </rPr>
          <t>Windows User:</t>
        </r>
        <r>
          <rPr>
            <sz val="9"/>
            <color indexed="81"/>
            <rFont val="Tahoma"/>
            <family val="2"/>
          </rPr>
          <t xml:space="preserve">
30/05/21
821
Up to May/21</t>
        </r>
      </text>
    </comment>
    <comment ref="N122" authorId="0">
      <text>
        <r>
          <rPr>
            <b/>
            <sz val="9"/>
            <color indexed="81"/>
            <rFont val="Tahoma"/>
            <family val="2"/>
          </rPr>
          <t>Windows User:</t>
        </r>
        <r>
          <rPr>
            <sz val="9"/>
            <color indexed="81"/>
            <rFont val="Tahoma"/>
            <family val="2"/>
          </rPr>
          <t xml:space="preserve">
29/08/2020
9,000/-</t>
        </r>
      </text>
    </comment>
    <comment ref="P122" authorId="0">
      <text>
        <r>
          <rPr>
            <b/>
            <sz val="9"/>
            <color indexed="81"/>
            <rFont val="Tahoma"/>
            <family val="2"/>
          </rPr>
          <t>Windows User:</t>
        </r>
        <r>
          <rPr>
            <sz val="9"/>
            <color indexed="81"/>
            <rFont val="Tahoma"/>
            <family val="2"/>
          </rPr>
          <t xml:space="preserve">
29/08/2020
9,000/-</t>
        </r>
      </text>
    </comment>
    <comment ref="R122" authorId="0">
      <text>
        <r>
          <rPr>
            <b/>
            <sz val="9"/>
            <color indexed="81"/>
            <rFont val="Tahoma"/>
            <family val="2"/>
          </rPr>
          <t>Windows User:</t>
        </r>
        <r>
          <rPr>
            <sz val="9"/>
            <color indexed="81"/>
            <rFont val="Tahoma"/>
            <family val="2"/>
          </rPr>
          <t xml:space="preserve">
29/08/2020
9,000/-</t>
        </r>
      </text>
    </comment>
    <comment ref="T122" authorId="0">
      <text>
        <r>
          <rPr>
            <b/>
            <sz val="9"/>
            <color indexed="81"/>
            <rFont val="Tahoma"/>
            <family val="2"/>
          </rPr>
          <t>Windows User:</t>
        </r>
        <r>
          <rPr>
            <sz val="9"/>
            <color indexed="81"/>
            <rFont val="Tahoma"/>
            <family val="2"/>
          </rPr>
          <t xml:space="preserve">
29/08/2020
9,000/-
04/01/20210
By bkash
C=15000
O/fee=6500
Oct=4340
Nov=4160 Due=180
Paid in Janu/21</t>
        </r>
      </text>
    </comment>
    <comment ref="W122" authorId="0">
      <text>
        <r>
          <rPr>
            <b/>
            <sz val="9"/>
            <color indexed="81"/>
            <rFont val="Tahoma"/>
            <family val="2"/>
          </rPr>
          <t>Windows User:</t>
        </r>
        <r>
          <rPr>
            <sz val="9"/>
            <color indexed="81"/>
            <rFont val="Tahoma"/>
            <family val="2"/>
          </rPr>
          <t xml:space="preserve">
Less 30% in Tuition fee for Oct/20.</t>
        </r>
      </text>
    </comment>
    <comment ref="X122" authorId="0">
      <text>
        <r>
          <rPr>
            <b/>
            <sz val="9"/>
            <color indexed="81"/>
            <rFont val="Tahoma"/>
            <family val="2"/>
          </rPr>
          <t>Windows User:</t>
        </r>
        <r>
          <rPr>
            <sz val="9"/>
            <color indexed="81"/>
            <rFont val="Tahoma"/>
            <family val="2"/>
          </rPr>
          <t xml:space="preserve">
04/01/20210
By bkash
C=15000
O/fee=6500
Oct=4340
Nov=4160 Due=180
Paid in Janu/21</t>
        </r>
      </text>
    </comment>
    <comment ref="Y122" authorId="0">
      <text>
        <r>
          <rPr>
            <b/>
            <sz val="9"/>
            <color indexed="81"/>
            <rFont val="Tahoma"/>
            <family val="2"/>
          </rPr>
          <t>Windows User:</t>
        </r>
        <r>
          <rPr>
            <sz val="9"/>
            <color indexed="81"/>
            <rFont val="Tahoma"/>
            <family val="2"/>
          </rPr>
          <t xml:space="preserve">
Less 30% in Tuition fee for Oct/20.</t>
        </r>
      </text>
    </comment>
    <comment ref="Z122" authorId="0">
      <text>
        <r>
          <rPr>
            <b/>
            <sz val="9"/>
            <color indexed="81"/>
            <rFont val="Tahoma"/>
            <family val="2"/>
          </rPr>
          <t>Windows User:</t>
        </r>
        <r>
          <rPr>
            <sz val="9"/>
            <color indexed="81"/>
            <rFont val="Tahoma"/>
            <family val="2"/>
          </rPr>
          <t xml:space="preserve">
04/01/20210
By bkash
C=15000
O/fee=6500
Oct=4340
Nov=4160 Due=180
Paid in Janu/21</t>
        </r>
      </text>
    </comment>
    <comment ref="AB122" authorId="0">
      <text>
        <r>
          <rPr>
            <b/>
            <sz val="9"/>
            <color indexed="81"/>
            <rFont val="Tahoma"/>
            <family val="2"/>
          </rPr>
          <t>Windows User:</t>
        </r>
        <r>
          <rPr>
            <sz val="9"/>
            <color indexed="81"/>
            <rFont val="Tahoma"/>
            <family val="2"/>
          </rPr>
          <t xml:space="preserve">
27/01/21
843
Dec/20
janu=1660 Due=2680
Paid in Janu/21</t>
        </r>
      </text>
    </comment>
    <comment ref="AD122" authorId="0">
      <text>
        <r>
          <rPr>
            <b/>
            <sz val="9"/>
            <color indexed="81"/>
            <rFont val="Tahoma"/>
            <family val="2"/>
          </rPr>
          <t>Windows User:</t>
        </r>
        <r>
          <rPr>
            <sz val="9"/>
            <color indexed="81"/>
            <rFont val="Tahoma"/>
            <family val="2"/>
          </rPr>
          <t xml:space="preserve">
04/01/20210
By bkash
C=15000
O/fee=6500
Oct=4340
Nov=4160 Due=180
Paid in Janu/21
27/01/21
6000
843
Nov=180
Dec/20
janu 1480 Due=2860
Paid in Janu/21</t>
        </r>
      </text>
    </comment>
    <comment ref="AF122" authorId="0">
      <text>
        <r>
          <rPr>
            <b/>
            <sz val="9"/>
            <color indexed="81"/>
            <rFont val="Tahoma"/>
            <family val="2"/>
          </rPr>
          <t>Windows User:</t>
        </r>
        <r>
          <rPr>
            <sz val="9"/>
            <color indexed="81"/>
            <rFont val="Tahoma"/>
            <family val="2"/>
          </rPr>
          <t xml:space="preserve">
10/02/21
844
Janu/21 2000 Deu=860</t>
        </r>
      </text>
    </comment>
    <comment ref="AL122" authorId="0">
      <text>
        <r>
          <rPr>
            <b/>
            <sz val="9"/>
            <color indexed="81"/>
            <rFont val="Tahoma"/>
            <family val="2"/>
          </rPr>
          <t>Windows User:</t>
        </r>
        <r>
          <rPr>
            <sz val="9"/>
            <color indexed="81"/>
            <rFont val="Tahoma"/>
            <family val="2"/>
          </rPr>
          <t xml:space="preserve">
02/05/21
By bkash
C=16,000/-
T=16,000/-</t>
        </r>
      </text>
    </comment>
    <comment ref="AN122" authorId="0">
      <text>
        <r>
          <rPr>
            <b/>
            <sz val="9"/>
            <color indexed="81"/>
            <rFont val="Tahoma"/>
            <family val="2"/>
          </rPr>
          <t>Windows User:</t>
        </r>
        <r>
          <rPr>
            <sz val="9"/>
            <color indexed="81"/>
            <rFont val="Tahoma"/>
            <family val="2"/>
          </rPr>
          <t xml:space="preserve">
05/06/21
846</t>
        </r>
      </text>
    </comment>
    <comment ref="N123" authorId="0">
      <text>
        <r>
          <rPr>
            <b/>
            <sz val="9"/>
            <color indexed="81"/>
            <rFont val="Tahoma"/>
            <family val="2"/>
          </rPr>
          <t>Windows User:</t>
        </r>
        <r>
          <rPr>
            <sz val="9"/>
            <color indexed="81"/>
            <rFont val="Tahoma"/>
            <family val="2"/>
          </rPr>
          <t xml:space="preserve">
29/08/2020
15,500/-</t>
        </r>
      </text>
    </comment>
    <comment ref="P123" authorId="0">
      <text>
        <r>
          <rPr>
            <b/>
            <sz val="9"/>
            <color indexed="81"/>
            <rFont val="Tahoma"/>
            <family val="2"/>
          </rPr>
          <t>Windows User:</t>
        </r>
        <r>
          <rPr>
            <sz val="9"/>
            <color indexed="81"/>
            <rFont val="Tahoma"/>
            <family val="2"/>
          </rPr>
          <t xml:space="preserve">
29/08/2020
9,000/-</t>
        </r>
      </text>
    </comment>
    <comment ref="R123" authorId="0">
      <text>
        <r>
          <rPr>
            <b/>
            <sz val="9"/>
            <color indexed="81"/>
            <rFont val="Tahoma"/>
            <family val="2"/>
          </rPr>
          <t>Windows User:</t>
        </r>
        <r>
          <rPr>
            <sz val="9"/>
            <color indexed="81"/>
            <rFont val="Tahoma"/>
            <family val="2"/>
          </rPr>
          <t xml:space="preserve">
29/08/2020
9,000/-</t>
        </r>
      </text>
    </comment>
    <comment ref="T123" authorId="0">
      <text>
        <r>
          <rPr>
            <b/>
            <sz val="9"/>
            <color indexed="81"/>
            <rFont val="Tahoma"/>
            <family val="2"/>
          </rPr>
          <t>Windows User:</t>
        </r>
        <r>
          <rPr>
            <sz val="9"/>
            <color indexed="81"/>
            <rFont val="Tahoma"/>
            <family val="2"/>
          </rPr>
          <t xml:space="preserve">
29/08/2020
9,000/-</t>
        </r>
      </text>
    </comment>
    <comment ref="W123" authorId="0">
      <text>
        <r>
          <rPr>
            <b/>
            <sz val="9"/>
            <color indexed="81"/>
            <rFont val="Tahoma"/>
            <family val="2"/>
          </rPr>
          <t>Windows User:</t>
        </r>
        <r>
          <rPr>
            <sz val="9"/>
            <color indexed="81"/>
            <rFont val="Tahoma"/>
            <family val="2"/>
          </rPr>
          <t xml:space="preserve">
Less 30% in Tuition fee for Oct/20.</t>
        </r>
      </text>
    </comment>
    <comment ref="X123" authorId="0">
      <text>
        <r>
          <rPr>
            <b/>
            <sz val="9"/>
            <color indexed="81"/>
            <rFont val="Tahoma"/>
            <family val="2"/>
          </rPr>
          <t>Windows User:</t>
        </r>
        <r>
          <rPr>
            <sz val="9"/>
            <color indexed="81"/>
            <rFont val="Tahoma"/>
            <family val="2"/>
          </rPr>
          <t xml:space="preserve">
26/01/21
723
Oct to janu/21
Paid in Janu/21</t>
        </r>
      </text>
    </comment>
    <comment ref="Y123" authorId="0">
      <text>
        <r>
          <rPr>
            <b/>
            <sz val="9"/>
            <color indexed="81"/>
            <rFont val="Tahoma"/>
            <family val="2"/>
          </rPr>
          <t>Windows User:</t>
        </r>
        <r>
          <rPr>
            <sz val="9"/>
            <color indexed="81"/>
            <rFont val="Tahoma"/>
            <family val="2"/>
          </rPr>
          <t xml:space="preserve">
Less 30% in Tuition fee for Oct/20.</t>
        </r>
      </text>
    </comment>
    <comment ref="Z123" authorId="0">
      <text>
        <r>
          <rPr>
            <b/>
            <sz val="9"/>
            <color indexed="81"/>
            <rFont val="Tahoma"/>
            <family val="2"/>
          </rPr>
          <t>Windows User:</t>
        </r>
        <r>
          <rPr>
            <sz val="9"/>
            <color indexed="81"/>
            <rFont val="Tahoma"/>
            <family val="2"/>
          </rPr>
          <t xml:space="preserve">
26/01/21
723
Oct to janu/21
Paid in Janu/21</t>
        </r>
      </text>
    </comment>
    <comment ref="AB123" authorId="0">
      <text>
        <r>
          <rPr>
            <b/>
            <sz val="9"/>
            <color indexed="81"/>
            <rFont val="Tahoma"/>
            <family val="2"/>
          </rPr>
          <t>Windows User:</t>
        </r>
        <r>
          <rPr>
            <sz val="9"/>
            <color indexed="81"/>
            <rFont val="Tahoma"/>
            <family val="2"/>
          </rPr>
          <t xml:space="preserve">
26/01/21
723
Oct to janu/21
Paid in Janu/21</t>
        </r>
      </text>
    </comment>
    <comment ref="AD123" authorId="0">
      <text>
        <r>
          <rPr>
            <b/>
            <sz val="9"/>
            <color indexed="81"/>
            <rFont val="Tahoma"/>
            <family val="2"/>
          </rPr>
          <t>Windows User:</t>
        </r>
        <r>
          <rPr>
            <sz val="9"/>
            <color indexed="81"/>
            <rFont val="Tahoma"/>
            <family val="2"/>
          </rPr>
          <t xml:space="preserve">
26/01/21
723
Oct to janu/21
Paid in Janu/21</t>
        </r>
      </text>
    </comment>
    <comment ref="AL123" authorId="0">
      <text>
        <r>
          <rPr>
            <b/>
            <sz val="9"/>
            <color indexed="81"/>
            <rFont val="Tahoma"/>
            <family val="2"/>
          </rPr>
          <t>Windows User:</t>
        </r>
        <r>
          <rPr>
            <sz val="9"/>
            <color indexed="81"/>
            <rFont val="Tahoma"/>
            <family val="2"/>
          </rPr>
          <t xml:space="preserve">
06/05/21
724
Up to May/21</t>
        </r>
      </text>
    </comment>
    <comment ref="AN123" authorId="0">
      <text>
        <r>
          <rPr>
            <b/>
            <sz val="9"/>
            <color indexed="81"/>
            <rFont val="Tahoma"/>
            <family val="2"/>
          </rPr>
          <t>Windows User:</t>
        </r>
        <r>
          <rPr>
            <sz val="9"/>
            <color indexed="81"/>
            <rFont val="Tahoma"/>
            <family val="2"/>
          </rPr>
          <t xml:space="preserve">
07/06/21
725
</t>
        </r>
      </text>
    </comment>
    <comment ref="G124"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Meeting-20/10/2020
</t>
        </r>
      </text>
    </comment>
    <comment ref="H124" authorId="0">
      <text>
        <r>
          <rPr>
            <b/>
            <sz val="9"/>
            <color indexed="81"/>
            <rFont val="Tahoma"/>
            <family val="2"/>
          </rPr>
          <t>Windows User:</t>
        </r>
        <r>
          <rPr>
            <sz val="9"/>
            <color indexed="81"/>
            <rFont val="Tahoma"/>
            <family val="2"/>
          </rPr>
          <t xml:space="preserve">
Less-2,000/-</t>
        </r>
      </text>
    </comment>
    <comment ref="J124" authorId="0">
      <text>
        <r>
          <rPr>
            <b/>
            <sz val="9"/>
            <color indexed="81"/>
            <rFont val="Tahoma"/>
            <family val="2"/>
          </rPr>
          <t>Windows User:</t>
        </r>
        <r>
          <rPr>
            <sz val="9"/>
            <color indexed="81"/>
            <rFont val="Tahoma"/>
            <family val="2"/>
          </rPr>
          <t xml:space="preserve">
Less-2,000/-</t>
        </r>
      </text>
    </comment>
    <comment ref="N124" authorId="0">
      <text>
        <r>
          <rPr>
            <b/>
            <sz val="9"/>
            <color indexed="81"/>
            <rFont val="Tahoma"/>
            <family val="2"/>
          </rPr>
          <t>Windows User:</t>
        </r>
        <r>
          <rPr>
            <sz val="9"/>
            <color indexed="81"/>
            <rFont val="Tahoma"/>
            <family val="2"/>
          </rPr>
          <t xml:space="preserve">
29/08/2020
5,000/-</t>
        </r>
      </text>
    </comment>
    <comment ref="P124" authorId="0">
      <text>
        <r>
          <rPr>
            <b/>
            <sz val="9"/>
            <color indexed="81"/>
            <rFont val="Tahoma"/>
            <family val="2"/>
          </rPr>
          <t>Windows User:</t>
        </r>
        <r>
          <rPr>
            <sz val="9"/>
            <color indexed="81"/>
            <rFont val="Tahoma"/>
            <family val="2"/>
          </rPr>
          <t xml:space="preserve">
29/08/2020
9,000/-</t>
        </r>
      </text>
    </comment>
    <comment ref="R124" authorId="0">
      <text>
        <r>
          <rPr>
            <b/>
            <sz val="9"/>
            <color indexed="81"/>
            <rFont val="Tahoma"/>
            <family val="2"/>
          </rPr>
          <t>Windows User:</t>
        </r>
        <r>
          <rPr>
            <sz val="9"/>
            <color indexed="81"/>
            <rFont val="Tahoma"/>
            <family val="2"/>
          </rPr>
          <t xml:space="preserve">
29/08/2020
9,000/-</t>
        </r>
      </text>
    </comment>
    <comment ref="W124" authorId="0">
      <text>
        <r>
          <rPr>
            <b/>
            <sz val="9"/>
            <color indexed="81"/>
            <rFont val="Tahoma"/>
            <family val="2"/>
          </rPr>
          <t>Windows User:</t>
        </r>
        <r>
          <rPr>
            <sz val="9"/>
            <color indexed="81"/>
            <rFont val="Tahoma"/>
            <family val="2"/>
          </rPr>
          <t xml:space="preserve">
Less 30% in Tuition fee for Oct/20.</t>
        </r>
      </text>
    </comment>
    <comment ref="X124" authorId="0">
      <text>
        <r>
          <rPr>
            <b/>
            <sz val="9"/>
            <color indexed="81"/>
            <rFont val="Tahoma"/>
            <family val="2"/>
          </rPr>
          <t>Windows User:</t>
        </r>
        <r>
          <rPr>
            <sz val="9"/>
            <color indexed="81"/>
            <rFont val="Tahoma"/>
            <family val="2"/>
          </rPr>
          <t xml:space="preserve">
27/01/21
747
Oct to Dec/20
Paid in Janu/21
O/fee=Due</t>
        </r>
      </text>
    </comment>
    <comment ref="Y124" authorId="0">
      <text>
        <r>
          <rPr>
            <b/>
            <sz val="9"/>
            <color indexed="81"/>
            <rFont val="Tahoma"/>
            <family val="2"/>
          </rPr>
          <t>Windows User:</t>
        </r>
        <r>
          <rPr>
            <sz val="9"/>
            <color indexed="81"/>
            <rFont val="Tahoma"/>
            <family val="2"/>
          </rPr>
          <t xml:space="preserve">
Less 30% in Tuition fee for Oct/20.</t>
        </r>
      </text>
    </comment>
    <comment ref="Z124" authorId="0">
      <text>
        <r>
          <rPr>
            <b/>
            <sz val="9"/>
            <color indexed="81"/>
            <rFont val="Tahoma"/>
            <family val="2"/>
          </rPr>
          <t>Windows User:</t>
        </r>
        <r>
          <rPr>
            <sz val="9"/>
            <color indexed="81"/>
            <rFont val="Tahoma"/>
            <family val="2"/>
          </rPr>
          <t xml:space="preserve">
27/01/21
747
Oct to Dec/20
Paid in Janu/21
O/fee=Due</t>
        </r>
      </text>
    </comment>
    <comment ref="AB124" authorId="0">
      <text>
        <r>
          <rPr>
            <b/>
            <sz val="9"/>
            <color indexed="81"/>
            <rFont val="Tahoma"/>
            <family val="2"/>
          </rPr>
          <t>Windows User:</t>
        </r>
        <r>
          <rPr>
            <sz val="9"/>
            <color indexed="81"/>
            <rFont val="Tahoma"/>
            <family val="2"/>
          </rPr>
          <t xml:space="preserve">
27/01/21
747
Oct to Dec/20
Paid in Janu/21
O/fee=Due</t>
        </r>
      </text>
    </comment>
    <comment ref="AD124" authorId="0">
      <text>
        <r>
          <rPr>
            <b/>
            <sz val="9"/>
            <color indexed="81"/>
            <rFont val="Tahoma"/>
            <family val="2"/>
          </rPr>
          <t>Windows User:</t>
        </r>
        <r>
          <rPr>
            <sz val="9"/>
            <color indexed="81"/>
            <rFont val="Tahoma"/>
            <family val="2"/>
          </rPr>
          <t xml:space="preserve">
27/01/21
747
Oct to Dec/20
Paid in Janu/21
O/fee=Due</t>
        </r>
      </text>
    </comment>
    <comment ref="AN124" authorId="0">
      <text>
        <r>
          <rPr>
            <b/>
            <sz val="9"/>
            <color indexed="81"/>
            <rFont val="Tahoma"/>
            <family val="2"/>
          </rPr>
          <t>Windows User:</t>
        </r>
        <r>
          <rPr>
            <sz val="9"/>
            <color indexed="81"/>
            <rFont val="Tahoma"/>
            <family val="2"/>
          </rPr>
          <t xml:space="preserve">
07/06/21
748
</t>
        </r>
      </text>
    </comment>
    <comment ref="H125" authorId="0">
      <text>
        <r>
          <rPr>
            <b/>
            <sz val="9"/>
            <color indexed="81"/>
            <rFont val="Tahoma"/>
            <family val="2"/>
          </rPr>
          <t>Windows User:</t>
        </r>
        <r>
          <rPr>
            <sz val="9"/>
            <color indexed="81"/>
            <rFont val="Tahoma"/>
            <family val="2"/>
          </rPr>
          <t xml:space="preserve">
Less-3,300/-</t>
        </r>
      </text>
    </comment>
    <comment ref="J125" authorId="0">
      <text>
        <r>
          <rPr>
            <b/>
            <sz val="9"/>
            <color indexed="81"/>
            <rFont val="Tahoma"/>
            <family val="2"/>
          </rPr>
          <t>Windows User:</t>
        </r>
        <r>
          <rPr>
            <sz val="9"/>
            <color indexed="81"/>
            <rFont val="Tahoma"/>
            <family val="2"/>
          </rPr>
          <t xml:space="preserve">
Less-3,300/-</t>
        </r>
      </text>
    </comment>
    <comment ref="N125" authorId="0">
      <text>
        <r>
          <rPr>
            <b/>
            <sz val="9"/>
            <color indexed="81"/>
            <rFont val="Tahoma"/>
            <family val="2"/>
          </rPr>
          <t>Windows User:</t>
        </r>
        <r>
          <rPr>
            <sz val="9"/>
            <color indexed="81"/>
            <rFont val="Tahoma"/>
            <family val="2"/>
          </rPr>
          <t xml:space="preserve">
29/08/2020
9,000/-</t>
        </r>
      </text>
    </comment>
    <comment ref="P125" authorId="0">
      <text>
        <r>
          <rPr>
            <b/>
            <sz val="9"/>
            <color indexed="81"/>
            <rFont val="Tahoma"/>
            <family val="2"/>
          </rPr>
          <t>Windows User:</t>
        </r>
        <r>
          <rPr>
            <sz val="9"/>
            <color indexed="81"/>
            <rFont val="Tahoma"/>
            <family val="2"/>
          </rPr>
          <t xml:space="preserve">
29/08/2020
9,000/-</t>
        </r>
      </text>
    </comment>
    <comment ref="R125" authorId="0">
      <text>
        <r>
          <rPr>
            <b/>
            <sz val="9"/>
            <color indexed="81"/>
            <rFont val="Tahoma"/>
            <family val="2"/>
          </rPr>
          <t>Windows User:</t>
        </r>
        <r>
          <rPr>
            <sz val="9"/>
            <color indexed="81"/>
            <rFont val="Tahoma"/>
            <family val="2"/>
          </rPr>
          <t xml:space="preserve">
29/08/2020
9,000/-</t>
        </r>
      </text>
    </comment>
    <comment ref="T125" authorId="0">
      <text>
        <r>
          <rPr>
            <b/>
            <sz val="9"/>
            <color indexed="81"/>
            <rFont val="Tahoma"/>
            <family val="2"/>
          </rPr>
          <t>Windows User:</t>
        </r>
        <r>
          <rPr>
            <sz val="9"/>
            <color indexed="81"/>
            <rFont val="Tahoma"/>
            <family val="2"/>
          </rPr>
          <t xml:space="preserve">
29/08/2020
9,000/-
19.09.2020
771
6,500/-</t>
        </r>
      </text>
    </comment>
    <comment ref="W125" authorId="0">
      <text>
        <r>
          <rPr>
            <b/>
            <sz val="9"/>
            <color indexed="81"/>
            <rFont val="Tahoma"/>
            <family val="2"/>
          </rPr>
          <t>Windows User:</t>
        </r>
        <r>
          <rPr>
            <sz val="9"/>
            <color indexed="81"/>
            <rFont val="Tahoma"/>
            <family val="2"/>
          </rPr>
          <t xml:space="preserve">
Less 30% in Tuition fee for Oct/20.</t>
        </r>
      </text>
    </comment>
    <comment ref="X125" authorId="0">
      <text>
        <r>
          <rPr>
            <b/>
            <sz val="9"/>
            <color indexed="81"/>
            <rFont val="Tahoma"/>
            <family val="2"/>
          </rPr>
          <t>Windows User:</t>
        </r>
        <r>
          <rPr>
            <sz val="9"/>
            <color indexed="81"/>
            <rFont val="Tahoma"/>
            <family val="2"/>
          </rPr>
          <t xml:space="preserve">
09/11/2020
772
Oct + Nov/2020
Paid to Nov/2020</t>
        </r>
      </text>
    </comment>
    <comment ref="Y125" authorId="0">
      <text>
        <r>
          <rPr>
            <b/>
            <sz val="9"/>
            <color indexed="81"/>
            <rFont val="Tahoma"/>
            <family val="2"/>
          </rPr>
          <t>Windows User:</t>
        </r>
        <r>
          <rPr>
            <sz val="9"/>
            <color indexed="81"/>
            <rFont val="Tahoma"/>
            <family val="2"/>
          </rPr>
          <t xml:space="preserve">
Less 30% in Tuition fee for Oct/20.</t>
        </r>
      </text>
    </comment>
    <comment ref="Z125" authorId="0">
      <text>
        <r>
          <rPr>
            <b/>
            <sz val="9"/>
            <color indexed="81"/>
            <rFont val="Tahoma"/>
            <family val="2"/>
          </rPr>
          <t>Windows User:</t>
        </r>
        <r>
          <rPr>
            <sz val="9"/>
            <color indexed="81"/>
            <rFont val="Tahoma"/>
            <family val="2"/>
          </rPr>
          <t xml:space="preserve">
09/11/2020
772
Oct + Nov/2020</t>
        </r>
      </text>
    </comment>
    <comment ref="AB125" authorId="0">
      <text>
        <r>
          <rPr>
            <b/>
            <sz val="9"/>
            <color indexed="81"/>
            <rFont val="Tahoma"/>
            <family val="2"/>
          </rPr>
          <t>Windows User:</t>
        </r>
        <r>
          <rPr>
            <sz val="9"/>
            <color indexed="81"/>
            <rFont val="Tahoma"/>
            <family val="2"/>
          </rPr>
          <t xml:space="preserve">
08/12/2020
773
</t>
        </r>
      </text>
    </comment>
    <comment ref="AD125" authorId="0">
      <text>
        <r>
          <rPr>
            <b/>
            <sz val="9"/>
            <color indexed="81"/>
            <rFont val="Tahoma"/>
            <family val="2"/>
          </rPr>
          <t>Windows User:</t>
        </r>
        <r>
          <rPr>
            <sz val="9"/>
            <color indexed="81"/>
            <rFont val="Tahoma"/>
            <family val="2"/>
          </rPr>
          <t xml:space="preserve">
07/01/2021
774
</t>
        </r>
      </text>
    </comment>
    <comment ref="AF125" authorId="0">
      <text>
        <r>
          <rPr>
            <b/>
            <sz val="9"/>
            <color indexed="81"/>
            <rFont val="Tahoma"/>
            <family val="2"/>
          </rPr>
          <t>Windows User:</t>
        </r>
        <r>
          <rPr>
            <sz val="9"/>
            <color indexed="81"/>
            <rFont val="Tahoma"/>
            <family val="2"/>
          </rPr>
          <t xml:space="preserve">
10/02/21
775</t>
        </r>
      </text>
    </comment>
    <comment ref="AH125" authorId="0">
      <text>
        <r>
          <rPr>
            <b/>
            <sz val="9"/>
            <color indexed="81"/>
            <rFont val="Tahoma"/>
            <family val="2"/>
          </rPr>
          <t>Windows User:</t>
        </r>
        <r>
          <rPr>
            <sz val="9"/>
            <color indexed="81"/>
            <rFont val="Tahoma"/>
            <family val="2"/>
          </rPr>
          <t xml:space="preserve">
13/03/21
776
</t>
        </r>
      </text>
    </comment>
    <comment ref="AL125" authorId="0">
      <text>
        <r>
          <rPr>
            <b/>
            <sz val="9"/>
            <color indexed="81"/>
            <rFont val="Tahoma"/>
            <family val="2"/>
          </rPr>
          <t>Windows User:</t>
        </r>
        <r>
          <rPr>
            <sz val="9"/>
            <color indexed="81"/>
            <rFont val="Tahoma"/>
            <family val="2"/>
          </rPr>
          <t xml:space="preserve">
05/05/21
777</t>
        </r>
      </text>
    </comment>
    <comment ref="AN125" authorId="0">
      <text>
        <r>
          <rPr>
            <b/>
            <sz val="9"/>
            <color indexed="81"/>
            <rFont val="Tahoma"/>
            <family val="2"/>
          </rPr>
          <t>Windows User:</t>
        </r>
        <r>
          <rPr>
            <sz val="9"/>
            <color indexed="81"/>
            <rFont val="Tahoma"/>
            <family val="2"/>
          </rPr>
          <t xml:space="preserve">
03/06/21
778</t>
        </r>
      </text>
    </comment>
    <comment ref="H126" authorId="0">
      <text>
        <r>
          <rPr>
            <b/>
            <sz val="9"/>
            <color indexed="81"/>
            <rFont val="Tahoma"/>
            <family val="2"/>
          </rPr>
          <t>Windows User:</t>
        </r>
        <r>
          <rPr>
            <sz val="9"/>
            <color indexed="81"/>
            <rFont val="Tahoma"/>
            <family val="2"/>
          </rPr>
          <t xml:space="preserve">
Less-3,300/-</t>
        </r>
      </text>
    </comment>
    <comment ref="J126" authorId="0">
      <text>
        <r>
          <rPr>
            <b/>
            <sz val="9"/>
            <color indexed="81"/>
            <rFont val="Tahoma"/>
            <family val="2"/>
          </rPr>
          <t>Windows User:</t>
        </r>
        <r>
          <rPr>
            <sz val="9"/>
            <color indexed="81"/>
            <rFont val="Tahoma"/>
            <family val="2"/>
          </rPr>
          <t xml:space="preserve">
Less-3,300/-</t>
        </r>
      </text>
    </comment>
    <comment ref="N126" authorId="0">
      <text>
        <r>
          <rPr>
            <b/>
            <sz val="9"/>
            <color indexed="81"/>
            <rFont val="Tahoma"/>
            <family val="2"/>
          </rPr>
          <t>Windows User:</t>
        </r>
        <r>
          <rPr>
            <sz val="9"/>
            <color indexed="81"/>
            <rFont val="Tahoma"/>
            <family val="2"/>
          </rPr>
          <t xml:space="preserve">
29/08/2020
5,000/-</t>
        </r>
      </text>
    </comment>
    <comment ref="P126" authorId="0">
      <text>
        <r>
          <rPr>
            <b/>
            <sz val="9"/>
            <color indexed="81"/>
            <rFont val="Tahoma"/>
            <family val="2"/>
          </rPr>
          <t>Windows User:</t>
        </r>
        <r>
          <rPr>
            <sz val="9"/>
            <color indexed="81"/>
            <rFont val="Tahoma"/>
            <family val="2"/>
          </rPr>
          <t xml:space="preserve">
29/08/2020
5,000/-</t>
        </r>
      </text>
    </comment>
    <comment ref="R126" authorId="0">
      <text>
        <r>
          <rPr>
            <b/>
            <sz val="9"/>
            <color indexed="81"/>
            <rFont val="Tahoma"/>
            <family val="2"/>
          </rPr>
          <t>Windows User:</t>
        </r>
        <r>
          <rPr>
            <sz val="9"/>
            <color indexed="81"/>
            <rFont val="Tahoma"/>
            <family val="2"/>
          </rPr>
          <t xml:space="preserve">
29/08/2020
5,000/-
07/10/20
795
S/c2500
Paid to Oct/20</t>
        </r>
      </text>
    </comment>
    <comment ref="T126" authorId="0">
      <text>
        <r>
          <rPr>
            <b/>
            <sz val="9"/>
            <color indexed="81"/>
            <rFont val="Tahoma"/>
            <family val="2"/>
          </rPr>
          <t>Windows User:</t>
        </r>
        <r>
          <rPr>
            <sz val="9"/>
            <color indexed="81"/>
            <rFont val="Tahoma"/>
            <family val="2"/>
          </rPr>
          <t xml:space="preserve">
07/10/20
795
Paid to Oct/2020</t>
        </r>
      </text>
    </comment>
    <comment ref="Z126" authorId="0">
      <text>
        <r>
          <rPr>
            <b/>
            <sz val="9"/>
            <color indexed="81"/>
            <rFont val="Tahoma"/>
            <family val="2"/>
          </rPr>
          <t>Windows User:</t>
        </r>
        <r>
          <rPr>
            <sz val="9"/>
            <color indexed="81"/>
            <rFont val="Tahoma"/>
            <family val="2"/>
          </rPr>
          <t xml:space="preserve">
07/10/20
795
O/fee=8000
S/c=2500
Oct=2310</t>
        </r>
      </text>
    </comment>
    <comment ref="AB126" authorId="0">
      <text>
        <r>
          <rPr>
            <b/>
            <sz val="9"/>
            <color indexed="81"/>
            <rFont val="Tahoma"/>
            <family val="2"/>
          </rPr>
          <t>Windows User:</t>
        </r>
        <r>
          <rPr>
            <sz val="9"/>
            <color indexed="81"/>
            <rFont val="Tahoma"/>
            <family val="2"/>
          </rPr>
          <t xml:space="preserve">
09/11/2020
796</t>
        </r>
      </text>
    </comment>
    <comment ref="AD126" authorId="0">
      <text>
        <r>
          <rPr>
            <b/>
            <sz val="9"/>
            <color indexed="81"/>
            <rFont val="Tahoma"/>
            <family val="2"/>
          </rPr>
          <t>Windows User:</t>
        </r>
        <r>
          <rPr>
            <sz val="9"/>
            <color indexed="81"/>
            <rFont val="Tahoma"/>
            <family val="2"/>
          </rPr>
          <t xml:space="preserve">
25/01/21
797
Dec + Janu/21
Paid in janu/21</t>
        </r>
      </text>
    </comment>
    <comment ref="AF126" authorId="0">
      <text>
        <r>
          <rPr>
            <b/>
            <sz val="9"/>
            <color indexed="81"/>
            <rFont val="Tahoma"/>
            <family val="2"/>
          </rPr>
          <t>Windows User:</t>
        </r>
        <r>
          <rPr>
            <sz val="9"/>
            <color indexed="81"/>
            <rFont val="Tahoma"/>
            <family val="2"/>
          </rPr>
          <t xml:space="preserve">
25/01/21
797
Dec + Janu/21
Paid in janu/21</t>
        </r>
      </text>
    </comment>
    <comment ref="AL126" authorId="0">
      <text>
        <r>
          <rPr>
            <b/>
            <sz val="9"/>
            <color indexed="81"/>
            <rFont val="Tahoma"/>
            <family val="2"/>
          </rPr>
          <t>Windows User:</t>
        </r>
        <r>
          <rPr>
            <sz val="9"/>
            <color indexed="81"/>
            <rFont val="Tahoma"/>
            <family val="2"/>
          </rPr>
          <t xml:space="preserve">
19/04/2021
798
Feb/21</t>
        </r>
      </text>
    </comment>
    <comment ref="AP126" authorId="0">
      <text>
        <r>
          <rPr>
            <b/>
            <sz val="9"/>
            <color indexed="81"/>
            <rFont val="Tahoma"/>
            <family val="2"/>
          </rPr>
          <t>Windows User:</t>
        </r>
        <r>
          <rPr>
            <sz val="9"/>
            <color indexed="81"/>
            <rFont val="Tahoma"/>
            <family val="2"/>
          </rPr>
          <t xml:space="preserve">
03/06/21
799
March + April/21</t>
        </r>
      </text>
    </comment>
    <comment ref="H127" authorId="0">
      <text>
        <r>
          <rPr>
            <b/>
            <sz val="9"/>
            <color indexed="81"/>
            <rFont val="Tahoma"/>
            <family val="2"/>
          </rPr>
          <t>Windows User:
admission period</t>
        </r>
        <r>
          <rPr>
            <sz val="9"/>
            <color indexed="81"/>
            <rFont val="Tahoma"/>
            <family val="2"/>
          </rPr>
          <t xml:space="preserve">
Less-2,600/-
Paper with plastic file</t>
        </r>
      </text>
    </comment>
    <comment ref="J127" authorId="0">
      <text>
        <r>
          <rPr>
            <b/>
            <sz val="9"/>
            <color indexed="81"/>
            <rFont val="Tahoma"/>
            <family val="2"/>
          </rPr>
          <t>Windows User:
admission period</t>
        </r>
        <r>
          <rPr>
            <sz val="9"/>
            <color indexed="81"/>
            <rFont val="Tahoma"/>
            <family val="2"/>
          </rPr>
          <t xml:space="preserve">
Less-2,600/-
Paper with plastic file</t>
        </r>
      </text>
    </comment>
    <comment ref="N127" authorId="0">
      <text>
        <r>
          <rPr>
            <b/>
            <sz val="9"/>
            <color indexed="81"/>
            <rFont val="Tahoma"/>
            <family val="2"/>
          </rPr>
          <t>Windows User:</t>
        </r>
        <r>
          <rPr>
            <sz val="9"/>
            <color indexed="81"/>
            <rFont val="Tahoma"/>
            <family val="2"/>
          </rPr>
          <t xml:space="preserve">
30/08/2020
9,000/-</t>
        </r>
      </text>
    </comment>
    <comment ref="P127" authorId="0">
      <text>
        <r>
          <rPr>
            <b/>
            <sz val="9"/>
            <color indexed="81"/>
            <rFont val="Tahoma"/>
            <family val="2"/>
          </rPr>
          <t>Windows User:</t>
        </r>
        <r>
          <rPr>
            <sz val="9"/>
            <color indexed="81"/>
            <rFont val="Tahoma"/>
            <family val="2"/>
          </rPr>
          <t xml:space="preserve">
30/08/2020
9,000/-</t>
        </r>
      </text>
    </comment>
    <comment ref="R127" authorId="0">
      <text>
        <r>
          <rPr>
            <b/>
            <sz val="9"/>
            <color indexed="81"/>
            <rFont val="Tahoma"/>
            <family val="2"/>
          </rPr>
          <t>Windows User:</t>
        </r>
        <r>
          <rPr>
            <sz val="9"/>
            <color indexed="81"/>
            <rFont val="Tahoma"/>
            <family val="2"/>
          </rPr>
          <t xml:space="preserve">
30/08/2020
9,000/-</t>
        </r>
      </text>
    </comment>
    <comment ref="T127" authorId="0">
      <text>
        <r>
          <rPr>
            <b/>
            <sz val="9"/>
            <color indexed="81"/>
            <rFont val="Tahoma"/>
            <family val="2"/>
          </rPr>
          <t>Windows User:</t>
        </r>
        <r>
          <rPr>
            <sz val="9"/>
            <color indexed="81"/>
            <rFont val="Tahoma"/>
            <family val="2"/>
          </rPr>
          <t xml:space="preserve">
30/08/2020
9,000/-
10.10.2020
2455
Oct/20 (Less=30%)
Others fee=6,500/-</t>
        </r>
      </text>
    </comment>
    <comment ref="W127" authorId="0">
      <text>
        <r>
          <rPr>
            <b/>
            <sz val="9"/>
            <color indexed="81"/>
            <rFont val="Tahoma"/>
            <family val="2"/>
          </rPr>
          <t>Windows User:</t>
        </r>
        <r>
          <rPr>
            <sz val="9"/>
            <color indexed="81"/>
            <rFont val="Tahoma"/>
            <family val="2"/>
          </rPr>
          <t xml:space="preserve">
Less 30% in Tuition fee for Oct/20.</t>
        </r>
      </text>
    </comment>
    <comment ref="X127" authorId="0">
      <text>
        <r>
          <rPr>
            <b/>
            <sz val="9"/>
            <color indexed="81"/>
            <rFont val="Tahoma"/>
            <family val="2"/>
          </rPr>
          <t>Windows User:</t>
        </r>
        <r>
          <rPr>
            <sz val="9"/>
            <color indexed="81"/>
            <rFont val="Tahoma"/>
            <family val="2"/>
          </rPr>
          <t xml:space="preserve">
10.10.2020
2455
Oct/20 (Less=30%)
Others fee=6,500/-</t>
        </r>
      </text>
    </comment>
    <comment ref="Y127" authorId="0">
      <text>
        <r>
          <rPr>
            <b/>
            <sz val="9"/>
            <color indexed="81"/>
            <rFont val="Tahoma"/>
            <family val="2"/>
          </rPr>
          <t>Windows User:</t>
        </r>
        <r>
          <rPr>
            <sz val="9"/>
            <color indexed="81"/>
            <rFont val="Tahoma"/>
            <family val="2"/>
          </rPr>
          <t xml:space="preserve">
Less 30% in Tuition fee for Oct/20.</t>
        </r>
      </text>
    </comment>
    <comment ref="Z127" authorId="0">
      <text>
        <r>
          <rPr>
            <b/>
            <sz val="9"/>
            <color indexed="81"/>
            <rFont val="Tahoma"/>
            <family val="2"/>
          </rPr>
          <t>Windows User:</t>
        </r>
        <r>
          <rPr>
            <sz val="9"/>
            <color indexed="81"/>
            <rFont val="Tahoma"/>
            <family val="2"/>
          </rPr>
          <t xml:space="preserve">
09/11/2020
2456</t>
        </r>
      </text>
    </comment>
    <comment ref="AB127" authorId="0">
      <text>
        <r>
          <rPr>
            <b/>
            <sz val="9"/>
            <color indexed="81"/>
            <rFont val="Tahoma"/>
            <family val="2"/>
          </rPr>
          <t>Windows User:</t>
        </r>
        <r>
          <rPr>
            <sz val="9"/>
            <color indexed="81"/>
            <rFont val="Tahoma"/>
            <family val="2"/>
          </rPr>
          <t xml:space="preserve">
07/12/2020
2457
</t>
        </r>
      </text>
    </comment>
    <comment ref="AD127" authorId="0">
      <text>
        <r>
          <rPr>
            <b/>
            <sz val="9"/>
            <color indexed="81"/>
            <rFont val="Tahoma"/>
            <family val="2"/>
          </rPr>
          <t>Windows User:</t>
        </r>
        <r>
          <rPr>
            <sz val="9"/>
            <color indexed="81"/>
            <rFont val="Tahoma"/>
            <family val="2"/>
          </rPr>
          <t xml:space="preserve">
09/01/21
2458
</t>
        </r>
      </text>
    </comment>
    <comment ref="AF127" authorId="0">
      <text>
        <r>
          <rPr>
            <b/>
            <sz val="9"/>
            <color indexed="81"/>
            <rFont val="Tahoma"/>
            <family val="2"/>
          </rPr>
          <t>Windows User:</t>
        </r>
        <r>
          <rPr>
            <sz val="9"/>
            <color indexed="81"/>
            <rFont val="Tahoma"/>
            <family val="2"/>
          </rPr>
          <t xml:space="preserve">
10/02/21
2459</t>
        </r>
      </text>
    </comment>
    <comment ref="AH127" authorId="0">
      <text>
        <r>
          <rPr>
            <b/>
            <sz val="9"/>
            <color indexed="81"/>
            <rFont val="Tahoma"/>
            <family val="2"/>
          </rPr>
          <t>Windows User:</t>
        </r>
        <r>
          <rPr>
            <sz val="9"/>
            <color indexed="81"/>
            <rFont val="Tahoma"/>
            <family val="2"/>
          </rPr>
          <t xml:space="preserve">
06/03/21
2460</t>
        </r>
      </text>
    </comment>
    <comment ref="AJ127" authorId="0">
      <text>
        <r>
          <rPr>
            <b/>
            <sz val="9"/>
            <color indexed="81"/>
            <rFont val="Tahoma"/>
            <family val="2"/>
          </rPr>
          <t>Windows User:</t>
        </r>
        <r>
          <rPr>
            <sz val="9"/>
            <color indexed="81"/>
            <rFont val="Tahoma"/>
            <family val="2"/>
          </rPr>
          <t xml:space="preserve">
12/04/21
2461</t>
        </r>
      </text>
    </comment>
    <comment ref="AN127" authorId="0">
      <text>
        <r>
          <rPr>
            <b/>
            <sz val="9"/>
            <color indexed="81"/>
            <rFont val="Tahoma"/>
            <family val="2"/>
          </rPr>
          <t>Windows User:</t>
        </r>
        <r>
          <rPr>
            <sz val="9"/>
            <color indexed="81"/>
            <rFont val="Tahoma"/>
            <family val="2"/>
          </rPr>
          <t xml:space="preserve">
04/06/21
2462</t>
        </r>
      </text>
    </comment>
    <comment ref="H128"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J128"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N128" authorId="0">
      <text>
        <r>
          <rPr>
            <b/>
            <sz val="9"/>
            <color indexed="81"/>
            <rFont val="Tahoma"/>
            <family val="2"/>
          </rPr>
          <t>Windows User:</t>
        </r>
        <r>
          <rPr>
            <sz val="9"/>
            <color indexed="81"/>
            <rFont val="Tahoma"/>
            <family val="2"/>
          </rPr>
          <t xml:space="preserve">
30/08/2020
7,000/-</t>
        </r>
      </text>
    </comment>
    <comment ref="P128" authorId="0">
      <text>
        <r>
          <rPr>
            <b/>
            <sz val="9"/>
            <color indexed="81"/>
            <rFont val="Tahoma"/>
            <family val="2"/>
          </rPr>
          <t>Windows User:</t>
        </r>
        <r>
          <rPr>
            <sz val="9"/>
            <color indexed="81"/>
            <rFont val="Tahoma"/>
            <family val="2"/>
          </rPr>
          <t xml:space="preserve">
30/08/2020
7,000/-</t>
        </r>
      </text>
    </comment>
    <comment ref="R128" authorId="0">
      <text>
        <r>
          <rPr>
            <b/>
            <sz val="9"/>
            <color indexed="81"/>
            <rFont val="Tahoma"/>
            <family val="2"/>
          </rPr>
          <t>Windows User:</t>
        </r>
        <r>
          <rPr>
            <sz val="9"/>
            <color indexed="81"/>
            <rFont val="Tahoma"/>
            <family val="2"/>
          </rPr>
          <t xml:space="preserve">
30/08/2020
7,000/-
08/10/20
2286
500/-
Paid to Oct/20</t>
        </r>
      </text>
    </comment>
    <comment ref="T128" authorId="0">
      <text>
        <r>
          <rPr>
            <b/>
            <sz val="9"/>
            <color indexed="81"/>
            <rFont val="Tahoma"/>
            <family val="2"/>
          </rPr>
          <t>Windows User:
08/11/2020</t>
        </r>
        <r>
          <rPr>
            <sz val="9"/>
            <color indexed="81"/>
            <rFont val="Tahoma"/>
            <family val="2"/>
          </rPr>
          <t xml:space="preserve">
2287
O/fee
Paid to Nov/2020</t>
        </r>
      </text>
    </comment>
    <comment ref="Z128" authorId="0">
      <text>
        <r>
          <rPr>
            <b/>
            <sz val="9"/>
            <color indexed="81"/>
            <rFont val="Tahoma"/>
            <family val="2"/>
          </rPr>
          <t>Windows User:</t>
        </r>
        <r>
          <rPr>
            <sz val="9"/>
            <color indexed="81"/>
            <rFont val="Tahoma"/>
            <family val="2"/>
          </rPr>
          <t xml:space="preserve">
08/10/20
2286
dev fe=500
Oct=4620</t>
        </r>
      </text>
    </comment>
    <comment ref="AB128" authorId="0">
      <text>
        <r>
          <rPr>
            <b/>
            <sz val="9"/>
            <color indexed="81"/>
            <rFont val="Tahoma"/>
            <family val="2"/>
          </rPr>
          <t>Windows User:
08/11/2020</t>
        </r>
        <r>
          <rPr>
            <sz val="9"/>
            <color indexed="81"/>
            <rFont val="Tahoma"/>
            <family val="2"/>
          </rPr>
          <t xml:space="preserve">
2287
O/fee</t>
        </r>
      </text>
    </comment>
    <comment ref="AD128" authorId="0">
      <text>
        <r>
          <rPr>
            <b/>
            <sz val="9"/>
            <color indexed="81"/>
            <rFont val="Tahoma"/>
            <family val="2"/>
          </rPr>
          <t>Windows User:</t>
        </r>
        <r>
          <rPr>
            <sz val="9"/>
            <color indexed="81"/>
            <rFont val="Tahoma"/>
            <family val="2"/>
          </rPr>
          <t xml:space="preserve">
09/12/2020
By bkash
C=2310
H=1950
T=4260</t>
        </r>
      </text>
    </comment>
    <comment ref="AF128" authorId="0">
      <text>
        <r>
          <rPr>
            <b/>
            <sz val="9"/>
            <color indexed="81"/>
            <rFont val="Tahoma"/>
            <family val="2"/>
          </rPr>
          <t>Windows User:</t>
        </r>
        <r>
          <rPr>
            <sz val="9"/>
            <color indexed="81"/>
            <rFont val="Tahoma"/>
            <family val="2"/>
          </rPr>
          <t xml:space="preserve">
09/01/2021
By bkash
C=2310
H=1950
T=4260
Janu/21</t>
        </r>
      </text>
    </comment>
    <comment ref="AH128" authorId="0">
      <text>
        <r>
          <rPr>
            <b/>
            <sz val="9"/>
            <color indexed="81"/>
            <rFont val="Tahoma"/>
            <family val="2"/>
          </rPr>
          <t>Windows User:</t>
        </r>
        <r>
          <rPr>
            <sz val="9"/>
            <color indexed="81"/>
            <rFont val="Tahoma"/>
            <family val="2"/>
          </rPr>
          <t xml:space="preserve">
09/02/21
By bkash
C-2310
H-1950
T=4260
Feb/21</t>
        </r>
      </text>
    </comment>
    <comment ref="AJ128" authorId="0">
      <text>
        <r>
          <rPr>
            <b/>
            <sz val="9"/>
            <color indexed="81"/>
            <rFont val="Tahoma"/>
            <family val="2"/>
          </rPr>
          <t>Windows User:</t>
        </r>
        <r>
          <rPr>
            <sz val="9"/>
            <color indexed="81"/>
            <rFont val="Tahoma"/>
            <family val="2"/>
          </rPr>
          <t xml:space="preserve">
10/03/21
By bkash
C=2310
H=1950
T=4260</t>
        </r>
      </text>
    </comment>
    <comment ref="AL128" authorId="0">
      <text>
        <r>
          <rPr>
            <b/>
            <sz val="9"/>
            <color indexed="81"/>
            <rFont val="Tahoma"/>
            <family val="2"/>
          </rPr>
          <t>Windows User:</t>
        </r>
        <r>
          <rPr>
            <sz val="9"/>
            <color indexed="81"/>
            <rFont val="Tahoma"/>
            <family val="2"/>
          </rPr>
          <t xml:space="preserve">
12/04/21
By bkash
C=2310
H=1950
T=4260</t>
        </r>
      </text>
    </comment>
    <comment ref="AN128" authorId="0">
      <text>
        <r>
          <rPr>
            <b/>
            <sz val="9"/>
            <color indexed="81"/>
            <rFont val="Tahoma"/>
            <family val="2"/>
          </rPr>
          <t>Windows User:</t>
        </r>
        <r>
          <rPr>
            <sz val="9"/>
            <color indexed="81"/>
            <rFont val="Tahoma"/>
            <family val="2"/>
          </rPr>
          <t xml:space="preserve">
22/05/21
By baksh
C=2310
H=1950
T=4260</t>
        </r>
      </text>
    </comment>
    <comment ref="AP128" authorId="0">
      <text>
        <r>
          <rPr>
            <b/>
            <sz val="9"/>
            <color indexed="81"/>
            <rFont val="Tahoma"/>
            <family val="2"/>
          </rPr>
          <t>Windows User:</t>
        </r>
        <r>
          <rPr>
            <sz val="9"/>
            <color indexed="81"/>
            <rFont val="Tahoma"/>
            <family val="2"/>
          </rPr>
          <t xml:space="preserve">
07/06/21
2290</t>
        </r>
      </text>
    </comment>
    <comment ref="N129" authorId="0">
      <text>
        <r>
          <rPr>
            <b/>
            <sz val="9"/>
            <color indexed="81"/>
            <rFont val="Tahoma"/>
            <family val="2"/>
          </rPr>
          <t>Windows User:</t>
        </r>
        <r>
          <rPr>
            <sz val="9"/>
            <color indexed="81"/>
            <rFont val="Tahoma"/>
            <family val="2"/>
          </rPr>
          <t xml:space="preserve">
30/08/2020
9,000/-</t>
        </r>
      </text>
    </comment>
    <comment ref="P129" authorId="0">
      <text>
        <r>
          <rPr>
            <b/>
            <sz val="9"/>
            <color indexed="81"/>
            <rFont val="Tahoma"/>
            <family val="2"/>
          </rPr>
          <t>Windows User:</t>
        </r>
        <r>
          <rPr>
            <sz val="9"/>
            <color indexed="81"/>
            <rFont val="Tahoma"/>
            <family val="2"/>
          </rPr>
          <t xml:space="preserve">
30/08/2020
9,000/-</t>
        </r>
      </text>
    </comment>
    <comment ref="R129" authorId="0">
      <text>
        <r>
          <rPr>
            <b/>
            <sz val="9"/>
            <color indexed="81"/>
            <rFont val="Tahoma"/>
            <family val="2"/>
          </rPr>
          <t>Windows User:</t>
        </r>
        <r>
          <rPr>
            <sz val="9"/>
            <color indexed="81"/>
            <rFont val="Tahoma"/>
            <family val="2"/>
          </rPr>
          <t xml:space="preserve">
30/08/2020
9,000/-</t>
        </r>
      </text>
    </comment>
    <comment ref="T129" authorId="0">
      <text>
        <r>
          <rPr>
            <b/>
            <sz val="9"/>
            <color indexed="81"/>
            <rFont val="Tahoma"/>
            <family val="2"/>
          </rPr>
          <t>Windows User:</t>
        </r>
        <r>
          <rPr>
            <sz val="9"/>
            <color indexed="81"/>
            <rFont val="Tahoma"/>
            <family val="2"/>
          </rPr>
          <t xml:space="preserve">
30/08/2020
9,000/-</t>
        </r>
      </text>
    </comment>
    <comment ref="Z129" authorId="0">
      <text>
        <r>
          <rPr>
            <b/>
            <sz val="9"/>
            <color indexed="81"/>
            <rFont val="Tahoma"/>
            <family val="2"/>
          </rPr>
          <t>Windows User:</t>
        </r>
        <r>
          <rPr>
            <sz val="9"/>
            <color indexed="81"/>
            <rFont val="Tahoma"/>
            <family val="2"/>
          </rPr>
          <t xml:space="preserve">
09/10/2020
By bkash
C= 11120
H=2160
T=13280</t>
        </r>
      </text>
    </comment>
    <comment ref="AB129" authorId="0">
      <text>
        <r>
          <rPr>
            <b/>
            <sz val="9"/>
            <color indexed="81"/>
            <rFont val="Tahoma"/>
            <family val="2"/>
          </rPr>
          <t>Windows User:</t>
        </r>
        <r>
          <rPr>
            <sz val="9"/>
            <color indexed="81"/>
            <rFont val="Tahoma"/>
            <family val="2"/>
          </rPr>
          <t xml:space="preserve">
09/11/2020
By bkash
C=4620
H=2160
T=6780</t>
        </r>
      </text>
    </comment>
    <comment ref="AD129" authorId="0">
      <text>
        <r>
          <rPr>
            <b/>
            <sz val="9"/>
            <color indexed="81"/>
            <rFont val="Tahoma"/>
            <family val="2"/>
          </rPr>
          <t>Windows User:</t>
        </r>
        <r>
          <rPr>
            <sz val="9"/>
            <color indexed="81"/>
            <rFont val="Tahoma"/>
            <family val="2"/>
          </rPr>
          <t xml:space="preserve">
09/12/2020
By bkash
C=4620
H=2160
T=6780</t>
        </r>
      </text>
    </comment>
    <comment ref="AF129" authorId="0">
      <text>
        <r>
          <rPr>
            <b/>
            <sz val="9"/>
            <color indexed="81"/>
            <rFont val="Tahoma"/>
            <family val="2"/>
          </rPr>
          <t>Windows User:</t>
        </r>
        <r>
          <rPr>
            <sz val="9"/>
            <color indexed="81"/>
            <rFont val="Tahoma"/>
            <family val="2"/>
          </rPr>
          <t xml:space="preserve">
09/01/2021
By bkash
C=4620
H=2160
T=6780
Janu/21</t>
        </r>
      </text>
    </comment>
    <comment ref="AH129" authorId="0">
      <text>
        <r>
          <rPr>
            <b/>
            <sz val="9"/>
            <color indexed="81"/>
            <rFont val="Tahoma"/>
            <family val="2"/>
          </rPr>
          <t>Windows User:</t>
        </r>
        <r>
          <rPr>
            <sz val="9"/>
            <color indexed="81"/>
            <rFont val="Tahoma"/>
            <family val="2"/>
          </rPr>
          <t xml:space="preserve">
09/02/21
By bkash
C=4620
H=2160
T=6780
Feb/21</t>
        </r>
      </text>
    </comment>
    <comment ref="AJ129" authorId="0">
      <text>
        <r>
          <rPr>
            <b/>
            <sz val="9"/>
            <color indexed="81"/>
            <rFont val="Tahoma"/>
            <family val="2"/>
          </rPr>
          <t>Windows User:</t>
        </r>
        <r>
          <rPr>
            <sz val="9"/>
            <color indexed="81"/>
            <rFont val="Tahoma"/>
            <family val="2"/>
          </rPr>
          <t xml:space="preserve">
09/03/21
By bash
C=4620
H=2160
T=6780</t>
        </r>
      </text>
    </comment>
    <comment ref="AL129" authorId="0">
      <text>
        <r>
          <rPr>
            <b/>
            <sz val="9"/>
            <color indexed="81"/>
            <rFont val="Tahoma"/>
            <family val="2"/>
          </rPr>
          <t>Windows User:</t>
        </r>
        <r>
          <rPr>
            <sz val="9"/>
            <color indexed="81"/>
            <rFont val="Tahoma"/>
            <family val="2"/>
          </rPr>
          <t xml:space="preserve">
13/04/21
By bash
C=4620
H=2160
T=6780</t>
        </r>
      </text>
    </comment>
    <comment ref="AN129" authorId="0">
      <text>
        <r>
          <rPr>
            <b/>
            <sz val="9"/>
            <color indexed="81"/>
            <rFont val="Tahoma"/>
            <family val="2"/>
          </rPr>
          <t>Windows User:</t>
        </r>
        <r>
          <rPr>
            <sz val="9"/>
            <color indexed="81"/>
            <rFont val="Tahoma"/>
            <family val="2"/>
          </rPr>
          <t xml:space="preserve">
08/05/21
By bkash
C=4620
H=2160
T=6780</t>
        </r>
      </text>
    </comment>
    <comment ref="AP129" authorId="0">
      <text>
        <r>
          <rPr>
            <b/>
            <sz val="9"/>
            <color indexed="81"/>
            <rFont val="Tahoma"/>
            <family val="2"/>
          </rPr>
          <t>Windows User:</t>
        </r>
        <r>
          <rPr>
            <sz val="9"/>
            <color indexed="81"/>
            <rFont val="Tahoma"/>
            <family val="2"/>
          </rPr>
          <t xml:space="preserve">
06/06/21
2313
</t>
        </r>
      </text>
    </comment>
    <comment ref="N130" authorId="0">
      <text>
        <r>
          <rPr>
            <b/>
            <sz val="9"/>
            <color indexed="81"/>
            <rFont val="Tahoma"/>
            <family val="2"/>
          </rPr>
          <t>Windows User:</t>
        </r>
        <r>
          <rPr>
            <sz val="9"/>
            <color indexed="81"/>
            <rFont val="Tahoma"/>
            <family val="2"/>
          </rPr>
          <t xml:space="preserve">
30/08/2020
9,000/-</t>
        </r>
      </text>
    </comment>
    <comment ref="P130" authorId="0">
      <text>
        <r>
          <rPr>
            <b/>
            <sz val="9"/>
            <color indexed="81"/>
            <rFont val="Tahoma"/>
            <family val="2"/>
          </rPr>
          <t>Windows User:</t>
        </r>
        <r>
          <rPr>
            <sz val="9"/>
            <color indexed="81"/>
            <rFont val="Tahoma"/>
            <family val="2"/>
          </rPr>
          <t xml:space="preserve">
30/08/2020
9,000/-</t>
        </r>
      </text>
    </comment>
    <comment ref="R130" authorId="0">
      <text>
        <r>
          <rPr>
            <b/>
            <sz val="9"/>
            <color indexed="81"/>
            <rFont val="Tahoma"/>
            <family val="2"/>
          </rPr>
          <t>Windows User:</t>
        </r>
        <r>
          <rPr>
            <sz val="9"/>
            <color indexed="81"/>
            <rFont val="Tahoma"/>
            <family val="2"/>
          </rPr>
          <t xml:space="preserve">
30/08/2020
9,000/-</t>
        </r>
      </text>
    </comment>
    <comment ref="T130" authorId="0">
      <text>
        <r>
          <rPr>
            <b/>
            <sz val="9"/>
            <color indexed="81"/>
            <rFont val="Tahoma"/>
            <family val="2"/>
          </rPr>
          <t>Windows User:</t>
        </r>
        <r>
          <rPr>
            <sz val="9"/>
            <color indexed="81"/>
            <rFont val="Tahoma"/>
            <family val="2"/>
          </rPr>
          <t xml:space="preserve">
30/08/2020
9,000/-
05/11/2020
By bkash
C=11120 
H=1950
T=13070
Nov/20 , O/fee with
Paid in Nov/20
</t>
        </r>
      </text>
    </comment>
    <comment ref="Z130" authorId="0">
      <text>
        <r>
          <rPr>
            <b/>
            <sz val="9"/>
            <color indexed="81"/>
            <rFont val="Tahoma"/>
            <family val="2"/>
          </rPr>
          <t>Windows User:</t>
        </r>
        <r>
          <rPr>
            <sz val="9"/>
            <color indexed="81"/>
            <rFont val="Tahoma"/>
            <family val="2"/>
          </rPr>
          <t xml:space="preserve">
05/10/2020
By bkash
C=4620 
h=1950
Oct/20 
Paid iin oct/20
</t>
        </r>
      </text>
    </comment>
    <comment ref="AB130" authorId="0">
      <text>
        <r>
          <rPr>
            <b/>
            <sz val="9"/>
            <color indexed="81"/>
            <rFont val="Tahoma"/>
            <family val="2"/>
          </rPr>
          <t>Windows User:</t>
        </r>
        <r>
          <rPr>
            <sz val="9"/>
            <color indexed="81"/>
            <rFont val="Tahoma"/>
            <family val="2"/>
          </rPr>
          <t xml:space="preserve">
05/11/2020
By bkash
C=11120 
H=1950
T=13070
Nov/20 , O/fee with
Paid in Nov/20
</t>
        </r>
      </text>
    </comment>
    <comment ref="AC130" authorId="0">
      <text>
        <r>
          <rPr>
            <b/>
            <sz val="9"/>
            <color indexed="81"/>
            <rFont val="Tahoma"/>
            <family val="2"/>
          </rPr>
          <t>Windows User:</t>
        </r>
        <r>
          <rPr>
            <sz val="9"/>
            <color indexed="81"/>
            <rFont val="Tahoma"/>
            <family val="2"/>
          </rPr>
          <t xml:space="preserve">
</t>
        </r>
      </text>
    </comment>
    <comment ref="AD130" authorId="0">
      <text>
        <r>
          <rPr>
            <b/>
            <sz val="9"/>
            <color indexed="81"/>
            <rFont val="Tahoma"/>
            <family val="2"/>
          </rPr>
          <t>Windows User:</t>
        </r>
        <r>
          <rPr>
            <sz val="9"/>
            <color indexed="81"/>
            <rFont val="Tahoma"/>
            <family val="2"/>
          </rPr>
          <t xml:space="preserve">
09/12/2020
By bkash
C=4620
G=1950
T=6570
Dec/20
paid in Dec/20
</t>
        </r>
      </text>
    </comment>
    <comment ref="AF130" authorId="0">
      <text>
        <r>
          <rPr>
            <b/>
            <sz val="9"/>
            <color indexed="81"/>
            <rFont val="Tahoma"/>
            <family val="2"/>
          </rPr>
          <t>Windows User:</t>
        </r>
        <r>
          <rPr>
            <sz val="9"/>
            <color indexed="81"/>
            <rFont val="Tahoma"/>
            <family val="2"/>
          </rPr>
          <t xml:space="preserve">
09/01/2021
By bkash
C=4620
H=1950
T=6570
Janu/21
Paid inJanu/21</t>
        </r>
      </text>
    </comment>
    <comment ref="AH130" authorId="0">
      <text>
        <r>
          <rPr>
            <b/>
            <sz val="9"/>
            <color indexed="81"/>
            <rFont val="Tahoma"/>
            <family val="2"/>
          </rPr>
          <t>Windows User:</t>
        </r>
        <r>
          <rPr>
            <sz val="9"/>
            <color indexed="81"/>
            <rFont val="Tahoma"/>
            <family val="2"/>
          </rPr>
          <t xml:space="preserve">
09/02/21
By bkash
C=4620
H=1950
T=6570
Feb/21</t>
        </r>
      </text>
    </comment>
    <comment ref="AJ130" authorId="0">
      <text>
        <r>
          <rPr>
            <b/>
            <sz val="9"/>
            <color indexed="81"/>
            <rFont val="Tahoma"/>
            <family val="2"/>
          </rPr>
          <t>Windows User:</t>
        </r>
        <r>
          <rPr>
            <sz val="9"/>
            <color indexed="81"/>
            <rFont val="Tahoma"/>
            <family val="2"/>
          </rPr>
          <t xml:space="preserve">
09/03/21
By bkash
C=4620
H=1950
T=6570</t>
        </r>
      </text>
    </comment>
    <comment ref="AN130" authorId="0">
      <text>
        <r>
          <rPr>
            <b/>
            <sz val="9"/>
            <color indexed="81"/>
            <rFont val="Tahoma"/>
            <family val="2"/>
          </rPr>
          <t>Windows User:</t>
        </r>
        <r>
          <rPr>
            <sz val="9"/>
            <color indexed="81"/>
            <rFont val="Tahoma"/>
            <family val="2"/>
          </rPr>
          <t xml:space="preserve">
10/05/21
By bkash
C=9240
H=3900
T=13140</t>
        </r>
      </text>
    </comment>
    <comment ref="N131" authorId="0">
      <text>
        <r>
          <rPr>
            <b/>
            <sz val="9"/>
            <color indexed="81"/>
            <rFont val="Tahoma"/>
            <family val="2"/>
          </rPr>
          <t>Windows User:</t>
        </r>
        <r>
          <rPr>
            <sz val="9"/>
            <color indexed="81"/>
            <rFont val="Tahoma"/>
            <family val="2"/>
          </rPr>
          <t xml:space="preserve">
30/08/2020
9,000/-</t>
        </r>
      </text>
    </comment>
    <comment ref="P131" authorId="0">
      <text>
        <r>
          <rPr>
            <b/>
            <sz val="9"/>
            <color indexed="81"/>
            <rFont val="Tahoma"/>
            <family val="2"/>
          </rPr>
          <t>Windows User:</t>
        </r>
        <r>
          <rPr>
            <sz val="9"/>
            <color indexed="81"/>
            <rFont val="Tahoma"/>
            <family val="2"/>
          </rPr>
          <t xml:space="preserve">
30/08/2020
9,000/-</t>
        </r>
      </text>
    </comment>
    <comment ref="R131" authorId="0">
      <text>
        <r>
          <rPr>
            <b/>
            <sz val="9"/>
            <color indexed="81"/>
            <rFont val="Tahoma"/>
            <family val="2"/>
          </rPr>
          <t>Windows User:</t>
        </r>
        <r>
          <rPr>
            <sz val="9"/>
            <color indexed="81"/>
            <rFont val="Tahoma"/>
            <family val="2"/>
          </rPr>
          <t xml:space="preserve">
30/08/2020
9,000/-</t>
        </r>
      </text>
    </comment>
    <comment ref="T131" authorId="0">
      <text>
        <r>
          <rPr>
            <b/>
            <sz val="9"/>
            <color indexed="81"/>
            <rFont val="Tahoma"/>
            <family val="2"/>
          </rPr>
          <t>Windows User:</t>
        </r>
        <r>
          <rPr>
            <sz val="9"/>
            <color indexed="81"/>
            <rFont val="Tahoma"/>
            <family val="2"/>
          </rPr>
          <t xml:space="preserve">
30/08/2020
9,000/-
15/10/20
2359
O/fee=6500
paid to Oct/20</t>
        </r>
      </text>
    </comment>
    <comment ref="Z131" authorId="0">
      <text>
        <r>
          <rPr>
            <b/>
            <sz val="9"/>
            <color indexed="81"/>
            <rFont val="Tahoma"/>
            <family val="2"/>
          </rPr>
          <t>Windows User:</t>
        </r>
        <r>
          <rPr>
            <sz val="9"/>
            <color indexed="81"/>
            <rFont val="Tahoma"/>
            <family val="2"/>
          </rPr>
          <t xml:space="preserve">
15/10/20
2359
O/fee=6500
12/11/2020
2360
Oct/2020
paidf to Nov/2020</t>
        </r>
      </text>
    </comment>
    <comment ref="AB131" authorId="0">
      <text>
        <r>
          <rPr>
            <b/>
            <sz val="9"/>
            <color indexed="81"/>
            <rFont val="Tahoma"/>
            <family val="2"/>
          </rPr>
          <t>Windows User:</t>
        </r>
        <r>
          <rPr>
            <sz val="9"/>
            <color indexed="81"/>
            <rFont val="Tahoma"/>
            <family val="2"/>
          </rPr>
          <t xml:space="preserve">
12/11/2020
2360
Oct + Nov/2020</t>
        </r>
      </text>
    </comment>
    <comment ref="AD131" authorId="0">
      <text>
        <r>
          <rPr>
            <b/>
            <sz val="9"/>
            <color indexed="81"/>
            <rFont val="Tahoma"/>
            <family val="2"/>
          </rPr>
          <t>Windows User:</t>
        </r>
        <r>
          <rPr>
            <sz val="9"/>
            <color indexed="81"/>
            <rFont val="Tahoma"/>
            <family val="2"/>
          </rPr>
          <t xml:space="preserve">
26/01/21
2361
Dec + Janu/21
Paid in Janu/21</t>
        </r>
      </text>
    </comment>
    <comment ref="AF131" authorId="0">
      <text>
        <r>
          <rPr>
            <b/>
            <sz val="9"/>
            <color indexed="81"/>
            <rFont val="Tahoma"/>
            <family val="2"/>
          </rPr>
          <t>Windows User:</t>
        </r>
        <r>
          <rPr>
            <sz val="9"/>
            <color indexed="81"/>
            <rFont val="Tahoma"/>
            <family val="2"/>
          </rPr>
          <t xml:space="preserve">
26/01/21
2361
Dec + Janu/21
Paid in Janu/21</t>
        </r>
      </text>
    </comment>
    <comment ref="AN131" authorId="0">
      <text>
        <r>
          <rPr>
            <b/>
            <sz val="9"/>
            <color indexed="81"/>
            <rFont val="Tahoma"/>
            <family val="2"/>
          </rPr>
          <t>Windows User:</t>
        </r>
        <r>
          <rPr>
            <sz val="9"/>
            <color indexed="81"/>
            <rFont val="Tahoma"/>
            <family val="2"/>
          </rPr>
          <t xml:space="preserve">
10/05/21
2362
Feb + March/21</t>
        </r>
      </text>
    </comment>
    <comment ref="AP131" authorId="0">
      <text>
        <r>
          <rPr>
            <b/>
            <sz val="9"/>
            <color indexed="81"/>
            <rFont val="Tahoma"/>
            <family val="2"/>
          </rPr>
          <t>Windows User:</t>
        </r>
        <r>
          <rPr>
            <sz val="9"/>
            <color indexed="81"/>
            <rFont val="Tahoma"/>
            <family val="2"/>
          </rPr>
          <t xml:space="preserve">
03/06/21
2363
April + May/21</t>
        </r>
      </text>
    </comment>
    <comment ref="N132" authorId="0">
      <text>
        <r>
          <rPr>
            <b/>
            <sz val="9"/>
            <color indexed="81"/>
            <rFont val="Tahoma"/>
            <family val="2"/>
          </rPr>
          <t>Windows User:</t>
        </r>
        <r>
          <rPr>
            <sz val="9"/>
            <color indexed="81"/>
            <rFont val="Tahoma"/>
            <family val="2"/>
          </rPr>
          <t xml:space="preserve">
30/08/2020
9,000/-</t>
        </r>
      </text>
    </comment>
    <comment ref="P132" authorId="0">
      <text>
        <r>
          <rPr>
            <b/>
            <sz val="9"/>
            <color indexed="81"/>
            <rFont val="Tahoma"/>
            <family val="2"/>
          </rPr>
          <t>Windows User:</t>
        </r>
        <r>
          <rPr>
            <sz val="9"/>
            <color indexed="81"/>
            <rFont val="Tahoma"/>
            <family val="2"/>
          </rPr>
          <t xml:space="preserve">
30/08/2020
9,000/-</t>
        </r>
      </text>
    </comment>
    <comment ref="R132" authorId="0">
      <text>
        <r>
          <rPr>
            <b/>
            <sz val="9"/>
            <color indexed="81"/>
            <rFont val="Tahoma"/>
            <family val="2"/>
          </rPr>
          <t>Windows User:</t>
        </r>
        <r>
          <rPr>
            <sz val="9"/>
            <color indexed="81"/>
            <rFont val="Tahoma"/>
            <family val="2"/>
          </rPr>
          <t xml:space="preserve">
30/08/2020
9,000/-</t>
        </r>
      </text>
    </comment>
    <comment ref="T132" authorId="0">
      <text>
        <r>
          <rPr>
            <b/>
            <sz val="9"/>
            <color indexed="81"/>
            <rFont val="Tahoma"/>
            <family val="2"/>
          </rPr>
          <t>Windows User:</t>
        </r>
        <r>
          <rPr>
            <sz val="9"/>
            <color indexed="81"/>
            <rFont val="Tahoma"/>
            <family val="2"/>
          </rPr>
          <t xml:space="preserve">
30/08/2020
9,000/-</t>
        </r>
      </text>
    </comment>
    <comment ref="Z132" authorId="0">
      <text>
        <r>
          <rPr>
            <b/>
            <sz val="9"/>
            <color indexed="81"/>
            <rFont val="Tahoma"/>
            <family val="2"/>
          </rPr>
          <t>Windows User:</t>
        </r>
        <r>
          <rPr>
            <sz val="9"/>
            <color indexed="81"/>
            <rFont val="Tahoma"/>
            <family val="2"/>
          </rPr>
          <t xml:space="preserve">
30/01/21
2384
Oct=2980 Due=1640
Paid in janu/21</t>
        </r>
      </text>
    </comment>
    <comment ref="AF132" authorId="0">
      <text>
        <r>
          <rPr>
            <b/>
            <sz val="9"/>
            <color indexed="81"/>
            <rFont val="Tahoma"/>
            <family val="2"/>
          </rPr>
          <t>Windows User:</t>
        </r>
        <r>
          <rPr>
            <sz val="9"/>
            <color indexed="81"/>
            <rFont val="Tahoma"/>
            <family val="2"/>
          </rPr>
          <t xml:space="preserve">
30/01/21
2384
Oct=2980 Due=1640
Paid in janu/21</t>
        </r>
      </text>
    </comment>
    <comment ref="AP132" authorId="0">
      <text>
        <r>
          <rPr>
            <b/>
            <sz val="9"/>
            <color indexed="81"/>
            <rFont val="Tahoma"/>
            <family val="2"/>
          </rPr>
          <t>Windows User:</t>
        </r>
        <r>
          <rPr>
            <sz val="9"/>
            <color indexed="81"/>
            <rFont val="Tahoma"/>
            <family val="2"/>
          </rPr>
          <t xml:space="preserve">
06/06/21
2385
Up to Dec/21
Janu 3840/- Due=780/-</t>
        </r>
      </text>
    </comment>
    <comment ref="N133" authorId="0">
      <text>
        <r>
          <rPr>
            <b/>
            <sz val="9"/>
            <color indexed="81"/>
            <rFont val="Tahoma"/>
            <family val="2"/>
          </rPr>
          <t>Windows User:</t>
        </r>
        <r>
          <rPr>
            <sz val="9"/>
            <color indexed="81"/>
            <rFont val="Tahoma"/>
            <family val="2"/>
          </rPr>
          <t xml:space="preserve">
30/08/2020
9,000/-</t>
        </r>
      </text>
    </comment>
    <comment ref="P133" authorId="0">
      <text>
        <r>
          <rPr>
            <b/>
            <sz val="9"/>
            <color indexed="81"/>
            <rFont val="Tahoma"/>
            <family val="2"/>
          </rPr>
          <t>Windows User:</t>
        </r>
        <r>
          <rPr>
            <sz val="9"/>
            <color indexed="81"/>
            <rFont val="Tahoma"/>
            <family val="2"/>
          </rPr>
          <t xml:space="preserve">
30/08/2020
9,000/-</t>
        </r>
      </text>
    </comment>
    <comment ref="R133" authorId="0">
      <text>
        <r>
          <rPr>
            <b/>
            <sz val="9"/>
            <color indexed="81"/>
            <rFont val="Tahoma"/>
            <family val="2"/>
          </rPr>
          <t>Windows User:</t>
        </r>
        <r>
          <rPr>
            <sz val="9"/>
            <color indexed="81"/>
            <rFont val="Tahoma"/>
            <family val="2"/>
          </rPr>
          <t xml:space="preserve">
30/08/2020
9,000/-</t>
        </r>
      </text>
    </comment>
    <comment ref="T133" authorId="0">
      <text>
        <r>
          <rPr>
            <b/>
            <sz val="9"/>
            <color indexed="81"/>
            <rFont val="Tahoma"/>
            <family val="2"/>
          </rPr>
          <t>Windows User:</t>
        </r>
        <r>
          <rPr>
            <sz val="9"/>
            <color indexed="81"/>
            <rFont val="Tahoma"/>
            <family val="2"/>
          </rPr>
          <t xml:space="preserve">
30/08/2020
9,000/-
30/01/21
2407
O/fee=5000 Due=1500
Paid in janu/21</t>
        </r>
      </text>
    </comment>
    <comment ref="AF133" authorId="0">
      <text>
        <r>
          <rPr>
            <b/>
            <sz val="9"/>
            <color indexed="81"/>
            <rFont val="Tahoma"/>
            <family val="2"/>
          </rPr>
          <t>Windows User:</t>
        </r>
        <r>
          <rPr>
            <sz val="9"/>
            <color indexed="81"/>
            <rFont val="Tahoma"/>
            <family val="2"/>
          </rPr>
          <t xml:space="preserve">
30/01/21
2407
O/fee=5000 Due=1500
Paid in janu/21</t>
        </r>
      </text>
    </comment>
    <comment ref="AP133" authorId="0">
      <text>
        <r>
          <rPr>
            <b/>
            <sz val="9"/>
            <color indexed="81"/>
            <rFont val="Tahoma"/>
            <family val="2"/>
          </rPr>
          <t>Windows User:</t>
        </r>
        <r>
          <rPr>
            <sz val="9"/>
            <color indexed="81"/>
            <rFont val="Tahoma"/>
            <family val="2"/>
          </rPr>
          <t xml:space="preserve">
08/06/21
2408
Tution fee=Oct=2000 Due=2620
O/fee=1500  Paid
T=3500</t>
        </r>
      </text>
    </comment>
    <comment ref="N134" authorId="0">
      <text>
        <r>
          <rPr>
            <b/>
            <sz val="9"/>
            <color indexed="81"/>
            <rFont val="Tahoma"/>
            <family val="2"/>
          </rPr>
          <t>Windows User:</t>
        </r>
        <r>
          <rPr>
            <sz val="9"/>
            <color indexed="81"/>
            <rFont val="Tahoma"/>
            <family val="2"/>
          </rPr>
          <t xml:space="preserve">
30/08/2020
9,000/-</t>
        </r>
      </text>
    </comment>
    <comment ref="P134" authorId="0">
      <text>
        <r>
          <rPr>
            <b/>
            <sz val="9"/>
            <color indexed="81"/>
            <rFont val="Tahoma"/>
            <family val="2"/>
          </rPr>
          <t>Windows User:</t>
        </r>
        <r>
          <rPr>
            <sz val="9"/>
            <color indexed="81"/>
            <rFont val="Tahoma"/>
            <family val="2"/>
          </rPr>
          <t xml:space="preserve">
30/08/2020
9,000/-</t>
        </r>
      </text>
    </comment>
    <comment ref="R134" authorId="0">
      <text>
        <r>
          <rPr>
            <b/>
            <sz val="9"/>
            <color indexed="81"/>
            <rFont val="Tahoma"/>
            <family val="2"/>
          </rPr>
          <t>Windows User:</t>
        </r>
        <r>
          <rPr>
            <sz val="9"/>
            <color indexed="81"/>
            <rFont val="Tahoma"/>
            <family val="2"/>
          </rPr>
          <t xml:space="preserve">
30/08/2020
9,000/-</t>
        </r>
      </text>
    </comment>
    <comment ref="T134" authorId="0">
      <text>
        <r>
          <rPr>
            <b/>
            <sz val="9"/>
            <color indexed="81"/>
            <rFont val="Tahoma"/>
            <family val="2"/>
          </rPr>
          <t>Windows User:</t>
        </r>
        <r>
          <rPr>
            <sz val="9"/>
            <color indexed="81"/>
            <rFont val="Tahoma"/>
            <family val="2"/>
          </rPr>
          <t xml:space="preserve">
30/08/2020
9,000/-
09/11/2020
2432
O/fee6500/-
Paid to Nov/2020
</t>
        </r>
      </text>
    </comment>
    <comment ref="Z134" authorId="0">
      <text>
        <r>
          <rPr>
            <b/>
            <sz val="9"/>
            <color indexed="81"/>
            <rFont val="Tahoma"/>
            <family val="2"/>
          </rPr>
          <t>Windows User:</t>
        </r>
        <r>
          <rPr>
            <sz val="9"/>
            <color indexed="81"/>
            <rFont val="Tahoma"/>
            <family val="2"/>
          </rPr>
          <t xml:space="preserve">
09/10/20
2431
</t>
        </r>
      </text>
    </comment>
    <comment ref="AB134" authorId="0">
      <text>
        <r>
          <rPr>
            <b/>
            <sz val="9"/>
            <color indexed="81"/>
            <rFont val="Tahoma"/>
            <family val="2"/>
          </rPr>
          <t>Windows User:</t>
        </r>
        <r>
          <rPr>
            <sz val="9"/>
            <color indexed="81"/>
            <rFont val="Tahoma"/>
            <family val="2"/>
          </rPr>
          <t xml:space="preserve">
09/11/2020
2432
O/fee=6500/-</t>
        </r>
      </text>
    </comment>
    <comment ref="AD134" authorId="0">
      <text>
        <r>
          <rPr>
            <b/>
            <sz val="9"/>
            <color indexed="81"/>
            <rFont val="Tahoma"/>
            <family val="2"/>
          </rPr>
          <t>Windows User:</t>
        </r>
        <r>
          <rPr>
            <sz val="9"/>
            <color indexed="81"/>
            <rFont val="Tahoma"/>
            <family val="2"/>
          </rPr>
          <t xml:space="preserve">
09/12/2020
2433</t>
        </r>
      </text>
    </comment>
    <comment ref="AF134" authorId="0">
      <text>
        <r>
          <rPr>
            <b/>
            <sz val="9"/>
            <color indexed="81"/>
            <rFont val="Tahoma"/>
            <family val="2"/>
          </rPr>
          <t>Windows User:</t>
        </r>
        <r>
          <rPr>
            <sz val="9"/>
            <color indexed="81"/>
            <rFont val="Tahoma"/>
            <family val="2"/>
          </rPr>
          <t xml:space="preserve">
09/01/21
2434
</t>
        </r>
      </text>
    </comment>
    <comment ref="AH134" authorId="0">
      <text>
        <r>
          <rPr>
            <b/>
            <sz val="9"/>
            <color indexed="81"/>
            <rFont val="Tahoma"/>
            <family val="2"/>
          </rPr>
          <t>Windows User:</t>
        </r>
        <r>
          <rPr>
            <sz val="9"/>
            <color indexed="81"/>
            <rFont val="Tahoma"/>
            <family val="2"/>
          </rPr>
          <t xml:space="preserve">
10/02/21
2435</t>
        </r>
      </text>
    </comment>
    <comment ref="AJ134" authorId="0">
      <text>
        <r>
          <rPr>
            <b/>
            <sz val="9"/>
            <color indexed="81"/>
            <rFont val="Tahoma"/>
            <family val="2"/>
          </rPr>
          <t>Windows User:</t>
        </r>
        <r>
          <rPr>
            <sz val="9"/>
            <color indexed="81"/>
            <rFont val="Tahoma"/>
            <family val="2"/>
          </rPr>
          <t xml:space="preserve">
10/03/21
2436</t>
        </r>
      </text>
    </comment>
    <comment ref="AL134" authorId="0">
      <text>
        <r>
          <rPr>
            <b/>
            <sz val="9"/>
            <color indexed="81"/>
            <rFont val="Tahoma"/>
            <family val="2"/>
          </rPr>
          <t>Windows User:</t>
        </r>
        <r>
          <rPr>
            <sz val="9"/>
            <color indexed="81"/>
            <rFont val="Tahoma"/>
            <family val="2"/>
          </rPr>
          <t xml:space="preserve">
13/04/2021
2437
</t>
        </r>
      </text>
    </comment>
    <comment ref="AP134" authorId="0">
      <text>
        <r>
          <rPr>
            <b/>
            <sz val="9"/>
            <color indexed="81"/>
            <rFont val="Tahoma"/>
            <family val="2"/>
          </rPr>
          <t>Windows User:</t>
        </r>
        <r>
          <rPr>
            <sz val="9"/>
            <color indexed="81"/>
            <rFont val="Tahoma"/>
            <family val="2"/>
          </rPr>
          <t xml:space="preserve">
01/06/21
2438
</t>
        </r>
      </text>
    </comment>
    <comment ref="N135" authorId="0">
      <text>
        <r>
          <rPr>
            <b/>
            <sz val="9"/>
            <color indexed="81"/>
            <rFont val="Tahoma"/>
            <family val="2"/>
          </rPr>
          <t>Windows User:</t>
        </r>
        <r>
          <rPr>
            <sz val="9"/>
            <color indexed="81"/>
            <rFont val="Tahoma"/>
            <family val="2"/>
          </rPr>
          <t xml:space="preserve">
30/08/2020
4,000/-</t>
        </r>
      </text>
    </comment>
    <comment ref="P135" authorId="0">
      <text>
        <r>
          <rPr>
            <b/>
            <sz val="9"/>
            <color indexed="81"/>
            <rFont val="Tahoma"/>
            <family val="2"/>
          </rPr>
          <t>Windows User:</t>
        </r>
        <r>
          <rPr>
            <sz val="9"/>
            <color indexed="81"/>
            <rFont val="Tahoma"/>
            <family val="2"/>
          </rPr>
          <t xml:space="preserve">
30/08/2020
9,000/-</t>
        </r>
      </text>
    </comment>
    <comment ref="R135" authorId="0">
      <text>
        <r>
          <rPr>
            <b/>
            <sz val="9"/>
            <color indexed="81"/>
            <rFont val="Tahoma"/>
            <family val="2"/>
          </rPr>
          <t>Windows User:</t>
        </r>
        <r>
          <rPr>
            <sz val="9"/>
            <color indexed="81"/>
            <rFont val="Tahoma"/>
            <family val="2"/>
          </rPr>
          <t xml:space="preserve">
30/08/2020
9,000/-</t>
        </r>
      </text>
    </comment>
    <comment ref="W135" authorId="0">
      <text>
        <r>
          <rPr>
            <b/>
            <sz val="9"/>
            <color indexed="81"/>
            <rFont val="Tahoma"/>
            <family val="2"/>
          </rPr>
          <t>Windows User:</t>
        </r>
        <r>
          <rPr>
            <sz val="9"/>
            <color indexed="81"/>
            <rFont val="Tahoma"/>
            <family val="2"/>
          </rPr>
          <t xml:space="preserve">
Less 30% in Tuition fee for Oct/20.</t>
        </r>
      </text>
    </comment>
    <comment ref="X135" authorId="0">
      <text>
        <r>
          <rPr>
            <b/>
            <sz val="9"/>
            <color indexed="81"/>
            <rFont val="Tahoma"/>
            <family val="2"/>
          </rPr>
          <t>Windows User:</t>
        </r>
        <r>
          <rPr>
            <sz val="9"/>
            <color indexed="81"/>
            <rFont val="Tahoma"/>
            <family val="2"/>
          </rPr>
          <t xml:space="preserve">
26/01/2021
2479
Oct + Nov/21
Paid in Janu/21</t>
        </r>
      </text>
    </comment>
    <comment ref="Y135" authorId="0">
      <text>
        <r>
          <rPr>
            <b/>
            <sz val="9"/>
            <color indexed="81"/>
            <rFont val="Tahoma"/>
            <family val="2"/>
          </rPr>
          <t>Windows User:</t>
        </r>
        <r>
          <rPr>
            <sz val="9"/>
            <color indexed="81"/>
            <rFont val="Tahoma"/>
            <family val="2"/>
          </rPr>
          <t xml:space="preserve">
Less 30% in Tuition fee for Oct/20.</t>
        </r>
      </text>
    </comment>
    <comment ref="Z135" authorId="0">
      <text>
        <r>
          <rPr>
            <b/>
            <sz val="9"/>
            <color indexed="81"/>
            <rFont val="Tahoma"/>
            <family val="2"/>
          </rPr>
          <t>Windows User:</t>
        </r>
        <r>
          <rPr>
            <sz val="9"/>
            <color indexed="81"/>
            <rFont val="Tahoma"/>
            <family val="2"/>
          </rPr>
          <t xml:space="preserve">
26/01/2021
2479
Oct + Nov/21
Paid in Janu/21</t>
        </r>
      </text>
    </comment>
    <comment ref="AD135" authorId="0">
      <text>
        <r>
          <rPr>
            <b/>
            <sz val="9"/>
            <color indexed="81"/>
            <rFont val="Tahoma"/>
            <family val="2"/>
          </rPr>
          <t>Windows User:</t>
        </r>
        <r>
          <rPr>
            <sz val="9"/>
            <color indexed="81"/>
            <rFont val="Tahoma"/>
            <family val="2"/>
          </rPr>
          <t xml:space="preserve">
26/01/2021
2479
Oct + Nov/21
Paid in Janu/21</t>
        </r>
      </text>
    </comment>
    <comment ref="AN135" authorId="0">
      <text>
        <r>
          <rPr>
            <b/>
            <sz val="9"/>
            <color indexed="81"/>
            <rFont val="Tahoma"/>
            <family val="2"/>
          </rPr>
          <t>Windows User:</t>
        </r>
        <r>
          <rPr>
            <sz val="9"/>
            <color indexed="81"/>
            <rFont val="Tahoma"/>
            <family val="2"/>
          </rPr>
          <t xml:space="preserve">
26/01/21
2480
</t>
        </r>
      </text>
    </comment>
    <comment ref="N136" authorId="0">
      <text>
        <r>
          <rPr>
            <b/>
            <sz val="9"/>
            <color indexed="81"/>
            <rFont val="Tahoma"/>
            <family val="2"/>
          </rPr>
          <t>Windows User:</t>
        </r>
        <r>
          <rPr>
            <sz val="9"/>
            <color indexed="81"/>
            <rFont val="Tahoma"/>
            <family val="2"/>
          </rPr>
          <t xml:space="preserve">
30/08/2020
9,000/-</t>
        </r>
      </text>
    </comment>
    <comment ref="P136" authorId="0">
      <text>
        <r>
          <rPr>
            <b/>
            <sz val="9"/>
            <color indexed="81"/>
            <rFont val="Tahoma"/>
            <family val="2"/>
          </rPr>
          <t>Windows User:</t>
        </r>
        <r>
          <rPr>
            <sz val="9"/>
            <color indexed="81"/>
            <rFont val="Tahoma"/>
            <family val="2"/>
          </rPr>
          <t xml:space="preserve">
30/08/2020
9,000/-</t>
        </r>
      </text>
    </comment>
    <comment ref="R136" authorId="0">
      <text>
        <r>
          <rPr>
            <b/>
            <sz val="9"/>
            <color indexed="81"/>
            <rFont val="Tahoma"/>
            <family val="2"/>
          </rPr>
          <t>Windows User:</t>
        </r>
        <r>
          <rPr>
            <sz val="9"/>
            <color indexed="81"/>
            <rFont val="Tahoma"/>
            <family val="2"/>
          </rPr>
          <t xml:space="preserve">
30/08/2020
9,000/-</t>
        </r>
      </text>
    </comment>
    <comment ref="T136" authorId="0">
      <text>
        <r>
          <rPr>
            <b/>
            <sz val="9"/>
            <color indexed="81"/>
            <rFont val="Tahoma"/>
            <family val="2"/>
          </rPr>
          <t>Windows User:</t>
        </r>
        <r>
          <rPr>
            <sz val="9"/>
            <color indexed="81"/>
            <rFont val="Tahoma"/>
            <family val="2"/>
          </rPr>
          <t xml:space="preserve">
30/08/2020
9,000/-</t>
        </r>
      </text>
    </comment>
    <comment ref="W136" authorId="0">
      <text>
        <r>
          <rPr>
            <b/>
            <sz val="9"/>
            <color indexed="81"/>
            <rFont val="Tahoma"/>
            <family val="2"/>
          </rPr>
          <t>Windows User:</t>
        </r>
        <r>
          <rPr>
            <sz val="9"/>
            <color indexed="81"/>
            <rFont val="Tahoma"/>
            <family val="2"/>
          </rPr>
          <t xml:space="preserve">
Less 30% in Tuition fee for Oct/20.</t>
        </r>
      </text>
    </comment>
    <comment ref="Y136" authorId="0">
      <text>
        <r>
          <rPr>
            <b/>
            <sz val="9"/>
            <color indexed="81"/>
            <rFont val="Tahoma"/>
            <family val="2"/>
          </rPr>
          <t>Windows User:</t>
        </r>
        <r>
          <rPr>
            <sz val="9"/>
            <color indexed="81"/>
            <rFont val="Tahoma"/>
            <family val="2"/>
          </rPr>
          <t xml:space="preserve">
Less 30% in Tuition fee for Oct/20.</t>
        </r>
      </text>
    </comment>
    <comment ref="AB136" authorId="0">
      <text>
        <r>
          <rPr>
            <b/>
            <sz val="9"/>
            <color indexed="81"/>
            <rFont val="Tahoma"/>
            <family val="2"/>
          </rPr>
          <t>Windows User:</t>
        </r>
        <r>
          <rPr>
            <sz val="9"/>
            <color indexed="81"/>
            <rFont val="Tahoma"/>
            <family val="2"/>
          </rPr>
          <t xml:space="preserve">
09/12/2020
By bkash 
7,000+6,000=13,000/-
C-13,000/-
Ocr to Dec/20
H=0
T=13,000/-
Dec/20 Due=20
O/see Due=6,500/-</t>
        </r>
      </text>
    </comment>
    <comment ref="AF136" authorId="0">
      <text>
        <r>
          <rPr>
            <b/>
            <sz val="9"/>
            <color indexed="81"/>
            <rFont val="Tahoma"/>
            <family val="2"/>
          </rPr>
          <t>Windows User:</t>
        </r>
        <r>
          <rPr>
            <sz val="9"/>
            <color indexed="81"/>
            <rFont val="Tahoma"/>
            <family val="2"/>
          </rPr>
          <t xml:space="preserve">
10/02/21
2503</t>
        </r>
      </text>
    </comment>
    <comment ref="AJ136" authorId="0">
      <text>
        <r>
          <rPr>
            <b/>
            <sz val="9"/>
            <color indexed="81"/>
            <rFont val="Tahoma"/>
            <family val="2"/>
          </rPr>
          <t>Windows User:</t>
        </r>
        <r>
          <rPr>
            <sz val="9"/>
            <color indexed="81"/>
            <rFont val="Tahoma"/>
            <family val="2"/>
          </rPr>
          <t xml:space="preserve">
13/04/21
By bkash
C=7800
H=12200
T=20000
18/04/21
By bkash
C=6080
H=2040
T=8120</t>
        </r>
      </text>
    </comment>
    <comment ref="AL136" authorId="0">
      <text>
        <r>
          <rPr>
            <b/>
            <sz val="9"/>
            <color indexed="81"/>
            <rFont val="Tahoma"/>
            <family val="2"/>
          </rPr>
          <t>Windows User:</t>
        </r>
        <r>
          <rPr>
            <sz val="9"/>
            <color indexed="81"/>
            <rFont val="Tahoma"/>
            <family val="2"/>
          </rPr>
          <t xml:space="preserve">
06/05/21
By bkash
C=4340
F=2080
T=6420</t>
        </r>
      </text>
    </comment>
    <comment ref="H137" authorId="0">
      <text>
        <r>
          <rPr>
            <b/>
            <sz val="9"/>
            <color indexed="81"/>
            <rFont val="Tahoma"/>
            <family val="2"/>
          </rPr>
          <t>Windows User:</t>
        </r>
        <r>
          <rPr>
            <sz val="9"/>
            <color indexed="81"/>
            <rFont val="Tahoma"/>
            <family val="2"/>
          </rPr>
          <t xml:space="preserve">
Less-6,600/-</t>
        </r>
      </text>
    </comment>
    <comment ref="J137" authorId="0">
      <text>
        <r>
          <rPr>
            <b/>
            <sz val="9"/>
            <color indexed="81"/>
            <rFont val="Tahoma"/>
            <family val="2"/>
          </rPr>
          <t>Windows User:</t>
        </r>
        <r>
          <rPr>
            <sz val="9"/>
            <color indexed="81"/>
            <rFont val="Tahoma"/>
            <family val="2"/>
          </rPr>
          <t xml:space="preserve">
Less-6,600/-</t>
        </r>
      </text>
    </comment>
    <comment ref="N137" authorId="0">
      <text>
        <r>
          <rPr>
            <b/>
            <sz val="9"/>
            <color indexed="81"/>
            <rFont val="Tahoma"/>
            <family val="2"/>
          </rPr>
          <t>Windows User:</t>
        </r>
        <r>
          <rPr>
            <sz val="9"/>
            <color indexed="81"/>
            <rFont val="Tahoma"/>
            <family val="2"/>
          </rPr>
          <t xml:space="preserve">
30/08/2020
5,000/-</t>
        </r>
      </text>
    </comment>
    <comment ref="P137" authorId="0">
      <text>
        <r>
          <rPr>
            <b/>
            <sz val="9"/>
            <color indexed="81"/>
            <rFont val="Tahoma"/>
            <family val="2"/>
          </rPr>
          <t>Windows User:</t>
        </r>
        <r>
          <rPr>
            <sz val="9"/>
            <color indexed="81"/>
            <rFont val="Tahoma"/>
            <family val="2"/>
          </rPr>
          <t xml:space="preserve">
30/08/2020
9,000/-</t>
        </r>
      </text>
    </comment>
    <comment ref="R137" authorId="0">
      <text>
        <r>
          <rPr>
            <b/>
            <sz val="9"/>
            <color indexed="81"/>
            <rFont val="Tahoma"/>
            <family val="2"/>
          </rPr>
          <t>Windows User:</t>
        </r>
        <r>
          <rPr>
            <sz val="9"/>
            <color indexed="81"/>
            <rFont val="Tahoma"/>
            <family val="2"/>
          </rPr>
          <t xml:space="preserve">
30/08/2020
9,000/-</t>
        </r>
      </text>
    </comment>
    <comment ref="T137" authorId="0">
      <text>
        <r>
          <rPr>
            <b/>
            <sz val="9"/>
            <color indexed="81"/>
            <rFont val="Tahoma"/>
            <family val="2"/>
          </rPr>
          <t>Windows User:</t>
        </r>
        <r>
          <rPr>
            <sz val="9"/>
            <color indexed="81"/>
            <rFont val="Tahoma"/>
            <family val="2"/>
          </rPr>
          <t xml:space="preserve">
27/01/21
2768
O/fee=8000
S/c=2500
Paid in janu/21</t>
        </r>
      </text>
    </comment>
    <comment ref="AD137" authorId="0">
      <text>
        <r>
          <rPr>
            <b/>
            <sz val="9"/>
            <color indexed="81"/>
            <rFont val="Tahoma"/>
            <family val="2"/>
          </rPr>
          <t>Windows User:</t>
        </r>
        <r>
          <rPr>
            <sz val="9"/>
            <color indexed="81"/>
            <rFont val="Tahoma"/>
            <family val="2"/>
          </rPr>
          <t xml:space="preserve">
27/01/21
2768
O/fee=8000
S/c=2500
Paid in janu/21</t>
        </r>
      </text>
    </comment>
    <comment ref="N138" authorId="0">
      <text>
        <r>
          <rPr>
            <b/>
            <sz val="9"/>
            <color indexed="81"/>
            <rFont val="Tahoma"/>
            <family val="2"/>
          </rPr>
          <t>Windows User:</t>
        </r>
        <r>
          <rPr>
            <sz val="9"/>
            <color indexed="81"/>
            <rFont val="Tahoma"/>
            <family val="2"/>
          </rPr>
          <t xml:space="preserve">
31/08/2020
9,000/-</t>
        </r>
      </text>
    </comment>
    <comment ref="P138" authorId="0">
      <text>
        <r>
          <rPr>
            <b/>
            <sz val="9"/>
            <color indexed="81"/>
            <rFont val="Tahoma"/>
            <family val="2"/>
          </rPr>
          <t>Windows User:</t>
        </r>
        <r>
          <rPr>
            <sz val="9"/>
            <color indexed="81"/>
            <rFont val="Tahoma"/>
            <family val="2"/>
          </rPr>
          <t xml:space="preserve">
31/08/2020
9,000/-</t>
        </r>
      </text>
    </comment>
    <comment ref="R138" authorId="0">
      <text>
        <r>
          <rPr>
            <b/>
            <sz val="9"/>
            <color indexed="81"/>
            <rFont val="Tahoma"/>
            <family val="2"/>
          </rPr>
          <t>Windows User:</t>
        </r>
        <r>
          <rPr>
            <sz val="9"/>
            <color indexed="81"/>
            <rFont val="Tahoma"/>
            <family val="2"/>
          </rPr>
          <t xml:space="preserve">
31/08/2020
9,000/-</t>
        </r>
      </text>
    </comment>
    <comment ref="T138" authorId="0">
      <text>
        <r>
          <rPr>
            <b/>
            <sz val="9"/>
            <color indexed="81"/>
            <rFont val="Tahoma"/>
            <family val="2"/>
          </rPr>
          <t>Windows User:</t>
        </r>
        <r>
          <rPr>
            <sz val="9"/>
            <color indexed="81"/>
            <rFont val="Tahoma"/>
            <family val="2"/>
          </rPr>
          <t xml:space="preserve">
31/08/2020
9,000/-</t>
        </r>
      </text>
    </comment>
    <comment ref="W138" authorId="0">
      <text>
        <r>
          <rPr>
            <b/>
            <sz val="9"/>
            <color indexed="81"/>
            <rFont val="Tahoma"/>
            <family val="2"/>
          </rPr>
          <t>Windows User:</t>
        </r>
        <r>
          <rPr>
            <sz val="9"/>
            <color indexed="81"/>
            <rFont val="Tahoma"/>
            <family val="2"/>
          </rPr>
          <t xml:space="preserve">
Less 30% in Tuition fee for Oct/20.</t>
        </r>
      </text>
    </comment>
    <comment ref="X138" authorId="0">
      <text>
        <r>
          <rPr>
            <b/>
            <sz val="9"/>
            <color indexed="81"/>
            <rFont val="Tahoma"/>
            <family val="2"/>
          </rPr>
          <t>Windows User:</t>
        </r>
        <r>
          <rPr>
            <sz val="9"/>
            <color indexed="81"/>
            <rFont val="Tahoma"/>
            <family val="2"/>
          </rPr>
          <t xml:space="preserve">
27/01/21
411
Oct to Nov/20
Paid in Janu/21</t>
        </r>
      </text>
    </comment>
    <comment ref="Y138" authorId="0">
      <text>
        <r>
          <rPr>
            <b/>
            <sz val="9"/>
            <color indexed="81"/>
            <rFont val="Tahoma"/>
            <family val="2"/>
          </rPr>
          <t>Windows User:</t>
        </r>
        <r>
          <rPr>
            <sz val="9"/>
            <color indexed="81"/>
            <rFont val="Tahoma"/>
            <family val="2"/>
          </rPr>
          <t xml:space="preserve">
Less 30% in Tuition fee for Oct/20.</t>
        </r>
      </text>
    </comment>
    <comment ref="Z138" authorId="0">
      <text>
        <r>
          <rPr>
            <b/>
            <sz val="9"/>
            <color indexed="81"/>
            <rFont val="Tahoma"/>
            <family val="2"/>
          </rPr>
          <t>Windows User:</t>
        </r>
        <r>
          <rPr>
            <sz val="9"/>
            <color indexed="81"/>
            <rFont val="Tahoma"/>
            <family val="2"/>
          </rPr>
          <t xml:space="preserve">
27/01/21
411
Oct to Nov/20
Paid in Janu/21</t>
        </r>
      </text>
    </comment>
    <comment ref="AD138" authorId="0">
      <text>
        <r>
          <rPr>
            <b/>
            <sz val="9"/>
            <color indexed="81"/>
            <rFont val="Tahoma"/>
            <family val="2"/>
          </rPr>
          <t>Windows User:</t>
        </r>
        <r>
          <rPr>
            <sz val="9"/>
            <color indexed="81"/>
            <rFont val="Tahoma"/>
            <family val="2"/>
          </rPr>
          <t xml:space="preserve">
27/01/21
411
Oct to Nov/20
Paid in Janu/21</t>
        </r>
      </text>
    </comment>
    <comment ref="AN138" authorId="0">
      <text>
        <r>
          <rPr>
            <b/>
            <sz val="9"/>
            <color indexed="81"/>
            <rFont val="Tahoma"/>
            <family val="2"/>
          </rPr>
          <t>Windows User:</t>
        </r>
        <r>
          <rPr>
            <sz val="9"/>
            <color indexed="81"/>
            <rFont val="Tahoma"/>
            <family val="2"/>
          </rPr>
          <t xml:space="preserve">
07/06/21
412</t>
        </r>
      </text>
    </comment>
    <comment ref="N139" authorId="0">
      <text>
        <r>
          <rPr>
            <b/>
            <sz val="9"/>
            <color indexed="81"/>
            <rFont val="Tahoma"/>
            <family val="2"/>
          </rPr>
          <t>Windows User:</t>
        </r>
        <r>
          <rPr>
            <sz val="9"/>
            <color indexed="81"/>
            <rFont val="Tahoma"/>
            <family val="2"/>
          </rPr>
          <t xml:space="preserve">
31/08/2020
5,000/-</t>
        </r>
      </text>
    </comment>
    <comment ref="P139" authorId="0">
      <text>
        <r>
          <rPr>
            <b/>
            <sz val="9"/>
            <color indexed="81"/>
            <rFont val="Tahoma"/>
            <family val="2"/>
          </rPr>
          <t>Windows User:</t>
        </r>
        <r>
          <rPr>
            <sz val="9"/>
            <color indexed="81"/>
            <rFont val="Tahoma"/>
            <family val="2"/>
          </rPr>
          <t xml:space="preserve">
31/08/2020
5,000/-</t>
        </r>
      </text>
    </comment>
    <comment ref="R139" authorId="0">
      <text>
        <r>
          <rPr>
            <b/>
            <sz val="9"/>
            <color indexed="81"/>
            <rFont val="Tahoma"/>
            <family val="2"/>
          </rPr>
          <t>Windows User:</t>
        </r>
        <r>
          <rPr>
            <sz val="9"/>
            <color indexed="81"/>
            <rFont val="Tahoma"/>
            <family val="2"/>
          </rPr>
          <t xml:space="preserve">
31/08/2020
5,000/-
20/09/2020
S/c=2500
Paid to sep/20</t>
        </r>
      </text>
    </comment>
    <comment ref="T139" authorId="0">
      <text>
        <r>
          <rPr>
            <b/>
            <sz val="9"/>
            <color indexed="81"/>
            <rFont val="Tahoma"/>
            <family val="2"/>
          </rPr>
          <t>Windows User:</t>
        </r>
        <r>
          <rPr>
            <sz val="9"/>
            <color indexed="81"/>
            <rFont val="Tahoma"/>
            <family val="2"/>
          </rPr>
          <t xml:space="preserve">
20/09/2020
1347
O/fee=2,500
Due=5,500
15/10/20
1348
O/fee=6500
paid to Oct/20</t>
        </r>
      </text>
    </comment>
    <comment ref="X139" authorId="0">
      <text>
        <r>
          <rPr>
            <b/>
            <sz val="9"/>
            <color indexed="81"/>
            <rFont val="Tahoma"/>
            <family val="2"/>
          </rPr>
          <t>Windows User:</t>
        </r>
        <r>
          <rPr>
            <sz val="9"/>
            <color indexed="81"/>
            <rFont val="Tahoma"/>
            <family val="2"/>
          </rPr>
          <t xml:space="preserve">
20/09/2020
1347
S/c=2,500
O/fee=2500</t>
        </r>
      </text>
    </comment>
    <comment ref="Z139" authorId="0">
      <text>
        <r>
          <rPr>
            <b/>
            <sz val="9"/>
            <color indexed="81"/>
            <rFont val="Tahoma"/>
            <family val="2"/>
          </rPr>
          <t>Windows User:</t>
        </r>
        <r>
          <rPr>
            <sz val="9"/>
            <color indexed="81"/>
            <rFont val="Tahoma"/>
            <family val="2"/>
          </rPr>
          <t xml:space="preserve">
15/10/20
1348
O/fee=6500
Oct=4620</t>
        </r>
      </text>
    </comment>
    <comment ref="AB139" authorId="0">
      <text>
        <r>
          <rPr>
            <b/>
            <sz val="9"/>
            <color indexed="81"/>
            <rFont val="Tahoma"/>
            <family val="2"/>
          </rPr>
          <t>Windows User:</t>
        </r>
        <r>
          <rPr>
            <sz val="9"/>
            <color indexed="81"/>
            <rFont val="Tahoma"/>
            <family val="2"/>
          </rPr>
          <t xml:space="preserve">
09/11/2020
1349</t>
        </r>
      </text>
    </comment>
    <comment ref="AD139" authorId="0">
      <text>
        <r>
          <rPr>
            <b/>
            <sz val="9"/>
            <color indexed="81"/>
            <rFont val="Tahoma"/>
            <family val="2"/>
          </rPr>
          <t>Windows User:</t>
        </r>
        <r>
          <rPr>
            <sz val="9"/>
            <color indexed="81"/>
            <rFont val="Tahoma"/>
            <family val="2"/>
          </rPr>
          <t xml:space="preserve">
09/12/2020
1350</t>
        </r>
      </text>
    </comment>
    <comment ref="AF139" authorId="0">
      <text>
        <r>
          <rPr>
            <b/>
            <sz val="9"/>
            <color indexed="81"/>
            <rFont val="Tahoma"/>
            <family val="2"/>
          </rPr>
          <t>Windows User:</t>
        </r>
        <r>
          <rPr>
            <sz val="9"/>
            <color indexed="81"/>
            <rFont val="Tahoma"/>
            <family val="2"/>
          </rPr>
          <t xml:space="preserve">
07/01/2021
1351</t>
        </r>
      </text>
    </comment>
    <comment ref="AH139" authorId="0">
      <text>
        <r>
          <rPr>
            <b/>
            <sz val="9"/>
            <color indexed="81"/>
            <rFont val="Tahoma"/>
            <family val="2"/>
          </rPr>
          <t>Windows User:</t>
        </r>
        <r>
          <rPr>
            <sz val="9"/>
            <color indexed="81"/>
            <rFont val="Tahoma"/>
            <family val="2"/>
          </rPr>
          <t xml:space="preserve">
09/02/21
1352</t>
        </r>
      </text>
    </comment>
    <comment ref="AJ139" authorId="0">
      <text>
        <r>
          <rPr>
            <b/>
            <sz val="9"/>
            <color indexed="81"/>
            <rFont val="Tahoma"/>
            <family val="2"/>
          </rPr>
          <t>Windows User:</t>
        </r>
        <r>
          <rPr>
            <sz val="9"/>
            <color indexed="81"/>
            <rFont val="Tahoma"/>
            <family val="2"/>
          </rPr>
          <t xml:space="preserve">
13/03/21
1353
</t>
        </r>
      </text>
    </comment>
    <comment ref="AL139" authorId="0">
      <text>
        <r>
          <rPr>
            <b/>
            <sz val="9"/>
            <color indexed="81"/>
            <rFont val="Tahoma"/>
            <family val="2"/>
          </rPr>
          <t>Windows User:</t>
        </r>
        <r>
          <rPr>
            <sz val="9"/>
            <color indexed="81"/>
            <rFont val="Tahoma"/>
            <family val="2"/>
          </rPr>
          <t xml:space="preserve">
12/04/21
1354</t>
        </r>
      </text>
    </comment>
    <comment ref="AP139" authorId="0">
      <text>
        <r>
          <rPr>
            <b/>
            <sz val="9"/>
            <color indexed="81"/>
            <rFont val="Tahoma"/>
            <family val="2"/>
          </rPr>
          <t>Windows User:</t>
        </r>
        <r>
          <rPr>
            <sz val="9"/>
            <color indexed="81"/>
            <rFont val="Tahoma"/>
            <family val="2"/>
          </rPr>
          <t xml:space="preserve">
06/06/21
1355
May/21</t>
        </r>
      </text>
    </comment>
    <comment ref="H140" authorId="0">
      <text>
        <r>
          <rPr>
            <b/>
            <sz val="9"/>
            <color indexed="81"/>
            <rFont val="Tahoma"/>
            <family val="2"/>
          </rPr>
          <t>Windows User:</t>
        </r>
        <r>
          <rPr>
            <sz val="9"/>
            <color indexed="81"/>
            <rFont val="Tahoma"/>
            <family val="2"/>
          </rPr>
          <t xml:space="preserve">
Less-3,300/-</t>
        </r>
      </text>
    </comment>
    <comment ref="J140" authorId="0">
      <text>
        <r>
          <rPr>
            <b/>
            <sz val="9"/>
            <color indexed="81"/>
            <rFont val="Tahoma"/>
            <family val="2"/>
          </rPr>
          <t>Windows User:</t>
        </r>
        <r>
          <rPr>
            <sz val="9"/>
            <color indexed="81"/>
            <rFont val="Tahoma"/>
            <family val="2"/>
          </rPr>
          <t xml:space="preserve">
Less-3,300/-</t>
        </r>
      </text>
    </comment>
    <comment ref="N140" authorId="0">
      <text>
        <r>
          <rPr>
            <b/>
            <sz val="9"/>
            <color indexed="81"/>
            <rFont val="Tahoma"/>
            <family val="2"/>
          </rPr>
          <t>Windows User:</t>
        </r>
        <r>
          <rPr>
            <sz val="9"/>
            <color indexed="81"/>
            <rFont val="Tahoma"/>
            <family val="2"/>
          </rPr>
          <t xml:space="preserve">
31/08/2020
9,000/-</t>
        </r>
      </text>
    </comment>
    <comment ref="P140" authorId="0">
      <text>
        <r>
          <rPr>
            <b/>
            <sz val="9"/>
            <color indexed="81"/>
            <rFont val="Tahoma"/>
            <family val="2"/>
          </rPr>
          <t>Windows User:</t>
        </r>
        <r>
          <rPr>
            <sz val="9"/>
            <color indexed="81"/>
            <rFont val="Tahoma"/>
            <family val="2"/>
          </rPr>
          <t xml:space="preserve">
31/08/2020
9,000/-</t>
        </r>
      </text>
    </comment>
    <comment ref="R140" authorId="0">
      <text>
        <r>
          <rPr>
            <b/>
            <sz val="9"/>
            <color indexed="81"/>
            <rFont val="Tahoma"/>
            <family val="2"/>
          </rPr>
          <t>Windows User:</t>
        </r>
        <r>
          <rPr>
            <sz val="9"/>
            <color indexed="81"/>
            <rFont val="Tahoma"/>
            <family val="2"/>
          </rPr>
          <t xml:space="preserve">
31/08/2020
9,000/-</t>
        </r>
      </text>
    </comment>
    <comment ref="T140" authorId="0">
      <text>
        <r>
          <rPr>
            <b/>
            <sz val="9"/>
            <color indexed="81"/>
            <rFont val="Tahoma"/>
            <family val="2"/>
          </rPr>
          <t>Windows User:</t>
        </r>
        <r>
          <rPr>
            <sz val="9"/>
            <color indexed="81"/>
            <rFont val="Tahoma"/>
            <family val="2"/>
          </rPr>
          <t xml:space="preserve">
31/08/2020
9,000/
-09/11/2020
1372
O/fee6500/-
Paid to Nov/20</t>
        </r>
      </text>
    </comment>
    <comment ref="W140" authorId="0">
      <text>
        <r>
          <rPr>
            <b/>
            <sz val="9"/>
            <color indexed="81"/>
            <rFont val="Tahoma"/>
            <family val="2"/>
          </rPr>
          <t>Windows User:</t>
        </r>
        <r>
          <rPr>
            <sz val="9"/>
            <color indexed="81"/>
            <rFont val="Tahoma"/>
            <family val="2"/>
          </rPr>
          <t xml:space="preserve">
Less 30% in Tuition fee for Oct/20.</t>
        </r>
      </text>
    </comment>
    <comment ref="X140" authorId="0">
      <text>
        <r>
          <rPr>
            <b/>
            <sz val="9"/>
            <color indexed="81"/>
            <rFont val="Tahoma"/>
            <family val="2"/>
          </rPr>
          <t>Windows User:</t>
        </r>
        <r>
          <rPr>
            <sz val="9"/>
            <color indexed="81"/>
            <rFont val="Tahoma"/>
            <family val="2"/>
          </rPr>
          <t xml:space="preserve">
10.10.2020
1371
Oct/20 Less=30%
Others fee Due by P.sir</t>
        </r>
      </text>
    </comment>
    <comment ref="Y140" authorId="0">
      <text>
        <r>
          <rPr>
            <b/>
            <sz val="9"/>
            <color indexed="81"/>
            <rFont val="Tahoma"/>
            <family val="2"/>
          </rPr>
          <t>Windows User:</t>
        </r>
        <r>
          <rPr>
            <sz val="9"/>
            <color indexed="81"/>
            <rFont val="Tahoma"/>
            <family val="2"/>
          </rPr>
          <t xml:space="preserve">
Less 30% in Tuition fee for Oct/20.</t>
        </r>
      </text>
    </comment>
    <comment ref="Z140" authorId="0">
      <text>
        <r>
          <rPr>
            <b/>
            <sz val="9"/>
            <color indexed="81"/>
            <rFont val="Tahoma"/>
            <family val="2"/>
          </rPr>
          <t>Windows User:</t>
        </r>
        <r>
          <rPr>
            <sz val="9"/>
            <color indexed="81"/>
            <rFont val="Tahoma"/>
            <family val="2"/>
          </rPr>
          <t xml:space="preserve">
09/11/2020
1372
Nov/20
O/fee=6500/-</t>
        </r>
      </text>
    </comment>
    <comment ref="AB140" authorId="0">
      <text>
        <r>
          <rPr>
            <b/>
            <sz val="9"/>
            <color indexed="81"/>
            <rFont val="Tahoma"/>
            <family val="2"/>
          </rPr>
          <t>Windows User:</t>
        </r>
        <r>
          <rPr>
            <sz val="9"/>
            <color indexed="81"/>
            <rFont val="Tahoma"/>
            <family val="2"/>
          </rPr>
          <t xml:space="preserve">
07/12/2020
1373
</t>
        </r>
      </text>
    </comment>
    <comment ref="AD140" authorId="0">
      <text>
        <r>
          <rPr>
            <b/>
            <sz val="9"/>
            <color indexed="81"/>
            <rFont val="Tahoma"/>
            <family val="2"/>
          </rPr>
          <t>Windows User:</t>
        </r>
        <r>
          <rPr>
            <sz val="9"/>
            <color indexed="81"/>
            <rFont val="Tahoma"/>
            <family val="2"/>
          </rPr>
          <t xml:space="preserve">
07/01/2021
1374</t>
        </r>
      </text>
    </comment>
    <comment ref="AF140" authorId="0">
      <text>
        <r>
          <rPr>
            <b/>
            <sz val="9"/>
            <color indexed="81"/>
            <rFont val="Tahoma"/>
            <family val="2"/>
          </rPr>
          <t>Windows User:</t>
        </r>
        <r>
          <rPr>
            <sz val="9"/>
            <color indexed="81"/>
            <rFont val="Tahoma"/>
            <family val="2"/>
          </rPr>
          <t xml:space="preserve">
10/02/21
1375</t>
        </r>
      </text>
    </comment>
    <comment ref="AH140" authorId="0">
      <text>
        <r>
          <rPr>
            <b/>
            <sz val="9"/>
            <color indexed="81"/>
            <rFont val="Tahoma"/>
            <family val="2"/>
          </rPr>
          <t>Windows User:</t>
        </r>
        <r>
          <rPr>
            <sz val="9"/>
            <color indexed="81"/>
            <rFont val="Tahoma"/>
            <family val="2"/>
          </rPr>
          <t xml:space="preserve">
08/03/21
1376</t>
        </r>
      </text>
    </comment>
    <comment ref="AN140" authorId="0">
      <text>
        <r>
          <rPr>
            <b/>
            <sz val="9"/>
            <color indexed="81"/>
            <rFont val="Tahoma"/>
            <family val="2"/>
          </rPr>
          <t>Windows User:</t>
        </r>
        <r>
          <rPr>
            <sz val="9"/>
            <color indexed="81"/>
            <rFont val="Tahoma"/>
            <family val="2"/>
          </rPr>
          <t xml:space="preserve">
06/06/21
1377/78
April/21 + May/21</t>
        </r>
      </text>
    </comment>
    <comment ref="H141" authorId="0">
      <text>
        <r>
          <rPr>
            <b/>
            <sz val="9"/>
            <color indexed="81"/>
            <rFont val="Tahoma"/>
            <family val="2"/>
          </rPr>
          <t>Windows User:</t>
        </r>
        <r>
          <rPr>
            <sz val="9"/>
            <color indexed="81"/>
            <rFont val="Tahoma"/>
            <family val="2"/>
          </rPr>
          <t xml:space="preserve">
Less-3,300/-</t>
        </r>
      </text>
    </comment>
    <comment ref="J141" authorId="0">
      <text>
        <r>
          <rPr>
            <b/>
            <sz val="9"/>
            <color indexed="81"/>
            <rFont val="Tahoma"/>
            <family val="2"/>
          </rPr>
          <t>Windows User:</t>
        </r>
        <r>
          <rPr>
            <sz val="9"/>
            <color indexed="81"/>
            <rFont val="Tahoma"/>
            <family val="2"/>
          </rPr>
          <t xml:space="preserve">
Less-3,300/-</t>
        </r>
      </text>
    </comment>
    <comment ref="N141" authorId="0">
      <text>
        <r>
          <rPr>
            <b/>
            <sz val="9"/>
            <color indexed="81"/>
            <rFont val="Tahoma"/>
            <family val="2"/>
          </rPr>
          <t>Windows User:</t>
        </r>
        <r>
          <rPr>
            <sz val="9"/>
            <color indexed="81"/>
            <rFont val="Tahoma"/>
            <family val="2"/>
          </rPr>
          <t xml:space="preserve">
31/08/2020
9,000/-</t>
        </r>
      </text>
    </comment>
    <comment ref="P141" authorId="0">
      <text>
        <r>
          <rPr>
            <b/>
            <sz val="9"/>
            <color indexed="81"/>
            <rFont val="Tahoma"/>
            <family val="2"/>
          </rPr>
          <t>Windows User:</t>
        </r>
        <r>
          <rPr>
            <sz val="9"/>
            <color indexed="81"/>
            <rFont val="Tahoma"/>
            <family val="2"/>
          </rPr>
          <t xml:space="preserve">
31/08/2020
9,000/-</t>
        </r>
      </text>
    </comment>
    <comment ref="R141" authorId="0">
      <text>
        <r>
          <rPr>
            <b/>
            <sz val="9"/>
            <color indexed="81"/>
            <rFont val="Tahoma"/>
            <family val="2"/>
          </rPr>
          <t>Windows User:</t>
        </r>
        <r>
          <rPr>
            <sz val="9"/>
            <color indexed="81"/>
            <rFont val="Tahoma"/>
            <family val="2"/>
          </rPr>
          <t xml:space="preserve">
31/08/2020
9,000/-</t>
        </r>
      </text>
    </comment>
    <comment ref="T141" authorId="0">
      <text>
        <r>
          <rPr>
            <b/>
            <sz val="9"/>
            <color indexed="81"/>
            <rFont val="Tahoma"/>
            <family val="2"/>
          </rPr>
          <t>Windows User:</t>
        </r>
        <r>
          <rPr>
            <sz val="9"/>
            <color indexed="81"/>
            <rFont val="Tahoma"/>
            <family val="2"/>
          </rPr>
          <t xml:space="preserve">
31/08/2020
9,000/-
08.10.2020
1395
Oct/20 Less=30%
Others fee=6,500/-</t>
        </r>
      </text>
    </comment>
    <comment ref="W141" authorId="0">
      <text>
        <r>
          <rPr>
            <b/>
            <sz val="9"/>
            <color indexed="81"/>
            <rFont val="Tahoma"/>
            <family val="2"/>
          </rPr>
          <t>Windows User:</t>
        </r>
        <r>
          <rPr>
            <sz val="9"/>
            <color indexed="81"/>
            <rFont val="Tahoma"/>
            <family val="2"/>
          </rPr>
          <t xml:space="preserve">
Less 30% in Tuition fee for Oct/20.</t>
        </r>
      </text>
    </comment>
    <comment ref="X141" authorId="0">
      <text>
        <r>
          <rPr>
            <b/>
            <sz val="9"/>
            <color indexed="81"/>
            <rFont val="Tahoma"/>
            <family val="2"/>
          </rPr>
          <t>Windows User:</t>
        </r>
        <r>
          <rPr>
            <sz val="9"/>
            <color indexed="81"/>
            <rFont val="Tahoma"/>
            <family val="2"/>
          </rPr>
          <t xml:space="preserve">
08.10.2020
1395
Oct/20 Less=30%
Others fee=6,500/-</t>
        </r>
      </text>
    </comment>
    <comment ref="Y141" authorId="0">
      <text>
        <r>
          <rPr>
            <b/>
            <sz val="9"/>
            <color indexed="81"/>
            <rFont val="Tahoma"/>
            <family val="2"/>
          </rPr>
          <t>Windows User:</t>
        </r>
        <r>
          <rPr>
            <sz val="9"/>
            <color indexed="81"/>
            <rFont val="Tahoma"/>
            <family val="2"/>
          </rPr>
          <t xml:space="preserve">
Less 30% in Tuition fee for Oct/20.</t>
        </r>
      </text>
    </comment>
    <comment ref="Z141" authorId="0">
      <text>
        <r>
          <rPr>
            <b/>
            <sz val="9"/>
            <color indexed="81"/>
            <rFont val="Tahoma"/>
            <family val="2"/>
          </rPr>
          <t>Windows User:</t>
        </r>
        <r>
          <rPr>
            <sz val="9"/>
            <color indexed="81"/>
            <rFont val="Tahoma"/>
            <family val="2"/>
          </rPr>
          <t xml:space="preserve">
09/11/2020
1396
</t>
        </r>
      </text>
    </comment>
    <comment ref="AB141" authorId="0">
      <text>
        <r>
          <rPr>
            <b/>
            <sz val="9"/>
            <color indexed="81"/>
            <rFont val="Tahoma"/>
            <family val="2"/>
          </rPr>
          <t>Windows User:</t>
        </r>
        <r>
          <rPr>
            <sz val="9"/>
            <color indexed="81"/>
            <rFont val="Tahoma"/>
            <family val="2"/>
          </rPr>
          <t xml:space="preserve">
08/12/2020
1397</t>
        </r>
      </text>
    </comment>
    <comment ref="AD141" authorId="0">
      <text>
        <r>
          <rPr>
            <b/>
            <sz val="9"/>
            <color indexed="81"/>
            <rFont val="Tahoma"/>
            <family val="2"/>
          </rPr>
          <t>Windows User:</t>
        </r>
        <r>
          <rPr>
            <sz val="9"/>
            <color indexed="81"/>
            <rFont val="Tahoma"/>
            <family val="2"/>
          </rPr>
          <t xml:space="preserve">
07/01/2021
1398</t>
        </r>
      </text>
    </comment>
    <comment ref="AF141" authorId="0">
      <text>
        <r>
          <rPr>
            <b/>
            <sz val="9"/>
            <color indexed="81"/>
            <rFont val="Tahoma"/>
            <family val="2"/>
          </rPr>
          <t>Windows User:</t>
        </r>
        <r>
          <rPr>
            <sz val="9"/>
            <color indexed="81"/>
            <rFont val="Tahoma"/>
            <family val="2"/>
          </rPr>
          <t xml:space="preserve">
10/02/21
1399</t>
        </r>
      </text>
    </comment>
    <comment ref="AH141" authorId="0">
      <text>
        <r>
          <rPr>
            <b/>
            <sz val="9"/>
            <color indexed="81"/>
            <rFont val="Tahoma"/>
            <family val="2"/>
          </rPr>
          <t>Windows User:</t>
        </r>
        <r>
          <rPr>
            <sz val="9"/>
            <color indexed="81"/>
            <rFont val="Tahoma"/>
            <family val="2"/>
          </rPr>
          <t xml:space="preserve">
08/03/21
1400</t>
        </r>
      </text>
    </comment>
    <comment ref="AJ141" authorId="0">
      <text>
        <r>
          <rPr>
            <b/>
            <sz val="9"/>
            <color indexed="81"/>
            <rFont val="Tahoma"/>
            <family val="2"/>
          </rPr>
          <t>Windows User:</t>
        </r>
        <r>
          <rPr>
            <sz val="9"/>
            <color indexed="81"/>
            <rFont val="Tahoma"/>
            <family val="2"/>
          </rPr>
          <t xml:space="preserve">
04/04/021
1401
</t>
        </r>
      </text>
    </comment>
    <comment ref="AN141" authorId="0">
      <text>
        <r>
          <rPr>
            <b/>
            <sz val="9"/>
            <color indexed="81"/>
            <rFont val="Tahoma"/>
            <family val="2"/>
          </rPr>
          <t>Windows User:</t>
        </r>
        <r>
          <rPr>
            <sz val="9"/>
            <color indexed="81"/>
            <rFont val="Tahoma"/>
            <family val="2"/>
          </rPr>
          <t xml:space="preserve">
06/06/21
1402/03
Mat + June/21</t>
        </r>
      </text>
    </comment>
    <comment ref="N142" authorId="0">
      <text>
        <r>
          <rPr>
            <b/>
            <sz val="9"/>
            <color indexed="81"/>
            <rFont val="Tahoma"/>
            <family val="2"/>
          </rPr>
          <t>Windows User:</t>
        </r>
        <r>
          <rPr>
            <sz val="9"/>
            <color indexed="81"/>
            <rFont val="Tahoma"/>
            <family val="2"/>
          </rPr>
          <t xml:space="preserve">
31/08/2020
9,000/-</t>
        </r>
      </text>
    </comment>
    <comment ref="P142" authorId="0">
      <text>
        <r>
          <rPr>
            <b/>
            <sz val="9"/>
            <color indexed="81"/>
            <rFont val="Tahoma"/>
            <family val="2"/>
          </rPr>
          <t>Windows User:</t>
        </r>
        <r>
          <rPr>
            <sz val="9"/>
            <color indexed="81"/>
            <rFont val="Tahoma"/>
            <family val="2"/>
          </rPr>
          <t xml:space="preserve">
31/08/2020
9,000/-</t>
        </r>
      </text>
    </comment>
    <comment ref="R142" authorId="0">
      <text>
        <r>
          <rPr>
            <b/>
            <sz val="9"/>
            <color indexed="81"/>
            <rFont val="Tahoma"/>
            <family val="2"/>
          </rPr>
          <t>Windows User:</t>
        </r>
        <r>
          <rPr>
            <sz val="9"/>
            <color indexed="81"/>
            <rFont val="Tahoma"/>
            <family val="2"/>
          </rPr>
          <t xml:space="preserve">
31/08/2020
9,000/-</t>
        </r>
      </text>
    </comment>
    <comment ref="T142" authorId="0">
      <text>
        <r>
          <rPr>
            <b/>
            <sz val="9"/>
            <color indexed="81"/>
            <rFont val="Tahoma"/>
            <family val="2"/>
          </rPr>
          <t>Windows User:</t>
        </r>
        <r>
          <rPr>
            <sz val="9"/>
            <color indexed="81"/>
            <rFont val="Tahoma"/>
            <family val="2"/>
          </rPr>
          <t xml:space="preserve">
31/08/2020
9,000/-
09/01/21
1419
Oct/20
O/fee=6500
Paid in Janu/21</t>
        </r>
      </text>
    </comment>
    <comment ref="W142" authorId="0">
      <text>
        <r>
          <rPr>
            <b/>
            <sz val="9"/>
            <color indexed="81"/>
            <rFont val="Tahoma"/>
            <family val="2"/>
          </rPr>
          <t>Windows User:</t>
        </r>
        <r>
          <rPr>
            <sz val="9"/>
            <color indexed="81"/>
            <rFont val="Tahoma"/>
            <family val="2"/>
          </rPr>
          <t xml:space="preserve">
Less 30% in Tuition fee for Oct/20.</t>
        </r>
      </text>
    </comment>
    <comment ref="X142" authorId="0">
      <text>
        <r>
          <rPr>
            <b/>
            <sz val="9"/>
            <color indexed="81"/>
            <rFont val="Tahoma"/>
            <family val="2"/>
          </rPr>
          <t>Windows User:</t>
        </r>
        <r>
          <rPr>
            <sz val="9"/>
            <color indexed="81"/>
            <rFont val="Tahoma"/>
            <family val="2"/>
          </rPr>
          <t xml:space="preserve">
09/01/21
1419
Oct/20
O/fee=6500
Paid in Janu/21</t>
        </r>
      </text>
    </comment>
    <comment ref="Y142" authorId="0">
      <text>
        <r>
          <rPr>
            <b/>
            <sz val="9"/>
            <color indexed="81"/>
            <rFont val="Tahoma"/>
            <family val="2"/>
          </rPr>
          <t>Windows User:</t>
        </r>
        <r>
          <rPr>
            <sz val="9"/>
            <color indexed="81"/>
            <rFont val="Tahoma"/>
            <family val="2"/>
          </rPr>
          <t xml:space="preserve">
Less 30% in Tuition fee for Oct/20.</t>
        </r>
      </text>
    </comment>
    <comment ref="Z142" authorId="0">
      <text>
        <r>
          <rPr>
            <b/>
            <sz val="9"/>
            <color indexed="81"/>
            <rFont val="Tahoma"/>
            <family val="2"/>
          </rPr>
          <t>Windows User:</t>
        </r>
        <r>
          <rPr>
            <sz val="9"/>
            <color indexed="81"/>
            <rFont val="Tahoma"/>
            <family val="2"/>
          </rPr>
          <t xml:space="preserve">
09/01/21
1419
Oct/20
O/fee=6500
Paid in Janu/21
25/01/21
1421
Nov to janu/21
Paid in janu/21</t>
        </r>
      </text>
    </comment>
    <comment ref="AB142" authorId="0">
      <text>
        <r>
          <rPr>
            <b/>
            <sz val="9"/>
            <color indexed="81"/>
            <rFont val="Tahoma"/>
            <family val="2"/>
          </rPr>
          <t>Windows User:</t>
        </r>
        <r>
          <rPr>
            <sz val="9"/>
            <color indexed="81"/>
            <rFont val="Tahoma"/>
            <family val="2"/>
          </rPr>
          <t xml:space="preserve">
09/01/21
1419
Oct/20
O/fee=6500
Paid in Janu/21
25/01/21
1421
Nov to janu/21
Paid in janu/21</t>
        </r>
      </text>
    </comment>
    <comment ref="AD142" authorId="0">
      <text>
        <r>
          <rPr>
            <b/>
            <sz val="9"/>
            <color indexed="81"/>
            <rFont val="Tahoma"/>
            <family val="2"/>
          </rPr>
          <t>Windows User:</t>
        </r>
        <r>
          <rPr>
            <sz val="9"/>
            <color indexed="81"/>
            <rFont val="Tahoma"/>
            <family val="2"/>
          </rPr>
          <t xml:space="preserve">
09/01/21
1419
Oct/20
O/fee=6500
Paid in Janu/21
25/01/21
1421
Nov to janu/21
Paid in janu/21</t>
        </r>
      </text>
    </comment>
    <comment ref="AF142" authorId="0">
      <text>
        <r>
          <rPr>
            <b/>
            <sz val="9"/>
            <color indexed="81"/>
            <rFont val="Tahoma"/>
            <family val="2"/>
          </rPr>
          <t>Windows User:</t>
        </r>
        <r>
          <rPr>
            <sz val="9"/>
            <color indexed="81"/>
            <rFont val="Tahoma"/>
            <family val="2"/>
          </rPr>
          <t xml:space="preserve">
10/02/21
1422</t>
        </r>
      </text>
    </comment>
    <comment ref="AH142" authorId="0">
      <text>
        <r>
          <rPr>
            <b/>
            <sz val="9"/>
            <color indexed="81"/>
            <rFont val="Tahoma"/>
            <family val="2"/>
          </rPr>
          <t>Windows User:</t>
        </r>
        <r>
          <rPr>
            <sz val="9"/>
            <color indexed="81"/>
            <rFont val="Tahoma"/>
            <family val="2"/>
          </rPr>
          <t xml:space="preserve">
10/03/21
1423</t>
        </r>
      </text>
    </comment>
    <comment ref="AN142" authorId="0">
      <text>
        <r>
          <rPr>
            <b/>
            <sz val="9"/>
            <color indexed="81"/>
            <rFont val="Tahoma"/>
            <family val="2"/>
          </rPr>
          <t>Windows User:</t>
        </r>
        <r>
          <rPr>
            <sz val="9"/>
            <color indexed="81"/>
            <rFont val="Tahoma"/>
            <family val="2"/>
          </rPr>
          <t xml:space="preserve">
02/06/21
1424
April + May/21</t>
        </r>
      </text>
    </comment>
    <comment ref="H143" authorId="0">
      <text>
        <r>
          <rPr>
            <b/>
            <sz val="9"/>
            <color indexed="81"/>
            <rFont val="Tahoma"/>
            <family val="2"/>
          </rPr>
          <t>Windows User:</t>
        </r>
        <r>
          <rPr>
            <sz val="9"/>
            <color indexed="81"/>
            <rFont val="Tahoma"/>
            <family val="2"/>
          </rPr>
          <t xml:space="preserve">
Less-2,000/-</t>
        </r>
      </text>
    </comment>
    <comment ref="J143" authorId="0">
      <text>
        <r>
          <rPr>
            <b/>
            <sz val="9"/>
            <color indexed="81"/>
            <rFont val="Tahoma"/>
            <family val="2"/>
          </rPr>
          <t>Windows User:</t>
        </r>
        <r>
          <rPr>
            <sz val="9"/>
            <color indexed="81"/>
            <rFont val="Tahoma"/>
            <family val="2"/>
          </rPr>
          <t xml:space="preserve">
Less-2,000/-</t>
        </r>
      </text>
    </comment>
    <comment ref="N143" authorId="0">
      <text>
        <r>
          <rPr>
            <b/>
            <sz val="9"/>
            <color indexed="81"/>
            <rFont val="Tahoma"/>
            <family val="2"/>
          </rPr>
          <t>Windows User:</t>
        </r>
        <r>
          <rPr>
            <sz val="9"/>
            <color indexed="81"/>
            <rFont val="Tahoma"/>
            <family val="2"/>
          </rPr>
          <t xml:space="preserve">
01/09/2020
9,000/-</t>
        </r>
      </text>
    </comment>
    <comment ref="P143" authorId="0">
      <text>
        <r>
          <rPr>
            <b/>
            <sz val="9"/>
            <color indexed="81"/>
            <rFont val="Tahoma"/>
            <family val="2"/>
          </rPr>
          <t>Windows User:</t>
        </r>
        <r>
          <rPr>
            <sz val="9"/>
            <color indexed="81"/>
            <rFont val="Tahoma"/>
            <family val="2"/>
          </rPr>
          <t xml:space="preserve">
01/09/2020
9,000/-</t>
        </r>
      </text>
    </comment>
    <comment ref="R143" authorId="0">
      <text>
        <r>
          <rPr>
            <b/>
            <sz val="9"/>
            <color indexed="81"/>
            <rFont val="Tahoma"/>
            <family val="2"/>
          </rPr>
          <t>Windows User:</t>
        </r>
        <r>
          <rPr>
            <sz val="9"/>
            <color indexed="81"/>
            <rFont val="Tahoma"/>
            <family val="2"/>
          </rPr>
          <t xml:space="preserve">
01/09/2020
9,000/-</t>
        </r>
      </text>
    </comment>
    <comment ref="T143" authorId="0">
      <text>
        <r>
          <rPr>
            <b/>
            <sz val="9"/>
            <color indexed="81"/>
            <rFont val="Tahoma"/>
            <family val="2"/>
          </rPr>
          <t>Windows User:</t>
        </r>
        <r>
          <rPr>
            <sz val="9"/>
            <color indexed="81"/>
            <rFont val="Tahoma"/>
            <family val="2"/>
          </rPr>
          <t xml:space="preserve">
01/09/2020
9,000/-</t>
        </r>
      </text>
    </comment>
    <comment ref="Z143" authorId="0">
      <text>
        <r>
          <rPr>
            <b/>
            <sz val="9"/>
            <color indexed="81"/>
            <rFont val="Tahoma"/>
            <family val="2"/>
          </rPr>
          <t>Windows User:</t>
        </r>
        <r>
          <rPr>
            <sz val="9"/>
            <color indexed="81"/>
            <rFont val="Tahoma"/>
            <family val="2"/>
          </rPr>
          <t xml:space="preserve">
07/10/2020
By bkash
C=9720
H=2260</t>
        </r>
      </text>
    </comment>
    <comment ref="AB143" authorId="0">
      <text>
        <r>
          <rPr>
            <b/>
            <sz val="9"/>
            <color indexed="81"/>
            <rFont val="Tahoma"/>
            <family val="2"/>
          </rPr>
          <t>Windows User:</t>
        </r>
        <r>
          <rPr>
            <sz val="9"/>
            <color indexed="81"/>
            <rFont val="Tahoma"/>
            <family val="2"/>
          </rPr>
          <t xml:space="preserve">
08/11/2020
By bkash
C=3220
H=2060
T=5280</t>
        </r>
      </text>
    </comment>
    <comment ref="AD143" authorId="0">
      <text>
        <r>
          <rPr>
            <b/>
            <sz val="9"/>
            <color indexed="81"/>
            <rFont val="Tahoma"/>
            <family val="2"/>
          </rPr>
          <t>Windows User:</t>
        </r>
        <r>
          <rPr>
            <sz val="9"/>
            <color indexed="81"/>
            <rFont val="Tahoma"/>
            <family val="2"/>
          </rPr>
          <t xml:space="preserve">
09/12/2020
By bkash
C=3220
H=2040
T=5260</t>
        </r>
      </text>
    </comment>
    <comment ref="AF143" authorId="0">
      <text>
        <r>
          <rPr>
            <b/>
            <sz val="9"/>
            <color indexed="81"/>
            <rFont val="Tahoma"/>
            <family val="2"/>
          </rPr>
          <t>Windows User:</t>
        </r>
        <r>
          <rPr>
            <sz val="9"/>
            <color indexed="81"/>
            <rFont val="Tahoma"/>
            <family val="2"/>
          </rPr>
          <t xml:space="preserve">
09/01/2021
By bkash
C=3220
H=2040
T=5260
Janu/21</t>
        </r>
      </text>
    </comment>
    <comment ref="AH143" authorId="0">
      <text>
        <r>
          <rPr>
            <b/>
            <sz val="9"/>
            <color indexed="81"/>
            <rFont val="Tahoma"/>
            <family val="2"/>
          </rPr>
          <t>Windows User:</t>
        </r>
        <r>
          <rPr>
            <sz val="9"/>
            <color indexed="81"/>
            <rFont val="Tahoma"/>
            <family val="2"/>
          </rPr>
          <t xml:space="preserve">
08/02/21
By bkash
C=3220
H=2160
T=5380
Feb/21</t>
        </r>
      </text>
    </comment>
    <comment ref="AJ143" authorId="0">
      <text>
        <r>
          <rPr>
            <b/>
            <sz val="9"/>
            <color indexed="81"/>
            <rFont val="Tahoma"/>
            <family val="2"/>
          </rPr>
          <t>Windows User:</t>
        </r>
        <r>
          <rPr>
            <sz val="9"/>
            <color indexed="81"/>
            <rFont val="Tahoma"/>
            <family val="2"/>
          </rPr>
          <t xml:space="preserve">
09/03/21
By bkash
C=3220
H=2160
T=5380</t>
        </r>
      </text>
    </comment>
    <comment ref="AN143" authorId="0">
      <text>
        <r>
          <rPr>
            <b/>
            <sz val="9"/>
            <color indexed="81"/>
            <rFont val="Tahoma"/>
            <family val="2"/>
          </rPr>
          <t>Windows User:</t>
        </r>
        <r>
          <rPr>
            <sz val="9"/>
            <color indexed="81"/>
            <rFont val="Tahoma"/>
            <family val="2"/>
          </rPr>
          <t xml:space="preserve">
04/05/21
C=6440
H=4320
T=10760</t>
        </r>
      </text>
    </comment>
    <comment ref="N144" authorId="0">
      <text>
        <r>
          <rPr>
            <b/>
            <sz val="9"/>
            <color indexed="81"/>
            <rFont val="Tahoma"/>
            <family val="2"/>
          </rPr>
          <t>Windows User:</t>
        </r>
        <r>
          <rPr>
            <sz val="9"/>
            <color indexed="81"/>
            <rFont val="Tahoma"/>
            <family val="2"/>
          </rPr>
          <t xml:space="preserve">
01/09/2020
9,000/-</t>
        </r>
      </text>
    </comment>
    <comment ref="P144" authorId="0">
      <text>
        <r>
          <rPr>
            <b/>
            <sz val="9"/>
            <color indexed="81"/>
            <rFont val="Tahoma"/>
            <family val="2"/>
          </rPr>
          <t>Windows User:</t>
        </r>
        <r>
          <rPr>
            <sz val="9"/>
            <color indexed="81"/>
            <rFont val="Tahoma"/>
            <family val="2"/>
          </rPr>
          <t xml:space="preserve">
01/09/2020
9,000/-</t>
        </r>
      </text>
    </comment>
    <comment ref="R144" authorId="0">
      <text>
        <r>
          <rPr>
            <b/>
            <sz val="9"/>
            <color indexed="81"/>
            <rFont val="Tahoma"/>
            <family val="2"/>
          </rPr>
          <t>Windows User:</t>
        </r>
        <r>
          <rPr>
            <sz val="9"/>
            <color indexed="81"/>
            <rFont val="Tahoma"/>
            <family val="2"/>
          </rPr>
          <t xml:space="preserve">
01/09/2020
9,000/-</t>
        </r>
      </text>
    </comment>
    <comment ref="T144" authorId="0">
      <text>
        <r>
          <rPr>
            <b/>
            <sz val="9"/>
            <color indexed="81"/>
            <rFont val="Tahoma"/>
            <family val="2"/>
          </rPr>
          <t>Windows User:</t>
        </r>
        <r>
          <rPr>
            <sz val="9"/>
            <color indexed="81"/>
            <rFont val="Tahoma"/>
            <family val="2"/>
          </rPr>
          <t xml:space="preserve">
01/09/2020
9,000/-
08.10.2020
1467
Others fee=6,500/-</t>
        </r>
      </text>
    </comment>
    <comment ref="W144" authorId="0">
      <text>
        <r>
          <rPr>
            <b/>
            <sz val="9"/>
            <color indexed="81"/>
            <rFont val="Tahoma"/>
            <family val="2"/>
          </rPr>
          <t>Windows User:</t>
        </r>
        <r>
          <rPr>
            <sz val="9"/>
            <color indexed="81"/>
            <rFont val="Tahoma"/>
            <family val="2"/>
          </rPr>
          <t xml:space="preserve">
Less 30% in Tuition fee for Oct/20.</t>
        </r>
      </text>
    </comment>
    <comment ref="X144" authorId="0">
      <text>
        <r>
          <rPr>
            <b/>
            <sz val="9"/>
            <color indexed="81"/>
            <rFont val="Tahoma"/>
            <family val="2"/>
          </rPr>
          <t>Windows User:</t>
        </r>
        <r>
          <rPr>
            <sz val="9"/>
            <color indexed="81"/>
            <rFont val="Tahoma"/>
            <family val="2"/>
          </rPr>
          <t xml:space="preserve">
08.10.2020
1467
Others fee=6,500/-
08.10.2020
1468
Oct/20 Less=30%</t>
        </r>
      </text>
    </comment>
    <comment ref="Y144" authorId="0">
      <text>
        <r>
          <rPr>
            <b/>
            <sz val="9"/>
            <color indexed="81"/>
            <rFont val="Tahoma"/>
            <family val="2"/>
          </rPr>
          <t>Windows User:</t>
        </r>
        <r>
          <rPr>
            <sz val="9"/>
            <color indexed="81"/>
            <rFont val="Tahoma"/>
            <family val="2"/>
          </rPr>
          <t xml:space="preserve">
Less 30% in Tuition fee for Oct/20.</t>
        </r>
      </text>
    </comment>
    <comment ref="Z144" authorId="0">
      <text>
        <r>
          <rPr>
            <b/>
            <sz val="9"/>
            <color indexed="81"/>
            <rFont val="Tahoma"/>
            <family val="2"/>
          </rPr>
          <t>Windows User:</t>
        </r>
        <r>
          <rPr>
            <sz val="9"/>
            <color indexed="81"/>
            <rFont val="Tahoma"/>
            <family val="2"/>
          </rPr>
          <t xml:space="preserve">
10/11/2020
1465
30/11/2020
1470
Dec/20
</t>
        </r>
      </text>
    </comment>
    <comment ref="AB144" authorId="0">
      <text>
        <r>
          <rPr>
            <b/>
            <sz val="9"/>
            <color indexed="81"/>
            <rFont val="Tahoma"/>
            <family val="2"/>
          </rPr>
          <t>Windows User:</t>
        </r>
        <r>
          <rPr>
            <sz val="9"/>
            <color indexed="81"/>
            <rFont val="Tahoma"/>
            <family val="2"/>
          </rPr>
          <t xml:space="preserve">
30/11/2020
dec/20
Paid in Nov/20</t>
        </r>
      </text>
    </comment>
    <comment ref="AD144" authorId="0">
      <text>
        <r>
          <rPr>
            <b/>
            <sz val="9"/>
            <color indexed="81"/>
            <rFont val="Tahoma"/>
            <family val="2"/>
          </rPr>
          <t>Windows User:</t>
        </r>
        <r>
          <rPr>
            <sz val="9"/>
            <color indexed="81"/>
            <rFont val="Tahoma"/>
            <family val="2"/>
          </rPr>
          <t xml:space="preserve">
02/01/2021
1471
</t>
        </r>
      </text>
    </comment>
    <comment ref="AF144" authorId="0">
      <text>
        <r>
          <rPr>
            <b/>
            <sz val="9"/>
            <color indexed="81"/>
            <rFont val="Tahoma"/>
            <family val="2"/>
          </rPr>
          <t>Windows User:</t>
        </r>
        <r>
          <rPr>
            <sz val="9"/>
            <color indexed="81"/>
            <rFont val="Tahoma"/>
            <family val="2"/>
          </rPr>
          <t xml:space="preserve">
24/02/21
1472</t>
        </r>
      </text>
    </comment>
    <comment ref="AH144" authorId="0">
      <text>
        <r>
          <rPr>
            <b/>
            <sz val="9"/>
            <color indexed="81"/>
            <rFont val="Tahoma"/>
            <family val="2"/>
          </rPr>
          <t>Windows User:</t>
        </r>
        <r>
          <rPr>
            <sz val="9"/>
            <color indexed="81"/>
            <rFont val="Tahoma"/>
            <family val="2"/>
          </rPr>
          <t xml:space="preserve">
20/03/2021
1473
</t>
        </r>
      </text>
    </comment>
    <comment ref="AJ144" authorId="0">
      <text>
        <r>
          <rPr>
            <b/>
            <sz val="9"/>
            <color indexed="81"/>
            <rFont val="Tahoma"/>
            <family val="2"/>
          </rPr>
          <t>Windows User:</t>
        </r>
        <r>
          <rPr>
            <sz val="9"/>
            <color indexed="81"/>
            <rFont val="Tahoma"/>
            <family val="2"/>
          </rPr>
          <t xml:space="preserve">
11/04/2021
1474
</t>
        </r>
      </text>
    </comment>
    <comment ref="AL144" authorId="0">
      <text>
        <r>
          <rPr>
            <b/>
            <sz val="9"/>
            <color indexed="81"/>
            <rFont val="Tahoma"/>
            <family val="2"/>
          </rPr>
          <t>Windows User:</t>
        </r>
        <r>
          <rPr>
            <sz val="9"/>
            <color indexed="81"/>
            <rFont val="Tahoma"/>
            <family val="2"/>
          </rPr>
          <t xml:space="preserve">
06/05/21
1475</t>
        </r>
      </text>
    </comment>
    <comment ref="AN144" authorId="0">
      <text>
        <r>
          <rPr>
            <b/>
            <sz val="9"/>
            <color indexed="81"/>
            <rFont val="Tahoma"/>
            <family val="2"/>
          </rPr>
          <t>Windows User:</t>
        </r>
        <r>
          <rPr>
            <sz val="9"/>
            <color indexed="81"/>
            <rFont val="Tahoma"/>
            <family val="2"/>
          </rPr>
          <t xml:space="preserve">
02/06/21
1476</t>
        </r>
      </text>
    </comment>
    <comment ref="N145" authorId="0">
      <text>
        <r>
          <rPr>
            <b/>
            <sz val="9"/>
            <color indexed="81"/>
            <rFont val="Tahoma"/>
            <family val="2"/>
          </rPr>
          <t>Windows User:</t>
        </r>
        <r>
          <rPr>
            <sz val="9"/>
            <color indexed="81"/>
            <rFont val="Tahoma"/>
            <family val="2"/>
          </rPr>
          <t xml:space="preserve">
01/09/2020
9,000/-</t>
        </r>
      </text>
    </comment>
    <comment ref="P145" authorId="0">
      <text>
        <r>
          <rPr>
            <b/>
            <sz val="9"/>
            <color indexed="81"/>
            <rFont val="Tahoma"/>
            <family val="2"/>
          </rPr>
          <t>Windows User:</t>
        </r>
        <r>
          <rPr>
            <sz val="9"/>
            <color indexed="81"/>
            <rFont val="Tahoma"/>
            <family val="2"/>
          </rPr>
          <t xml:space="preserve">
01/09/2020
9,000/-</t>
        </r>
      </text>
    </comment>
    <comment ref="R145" authorId="0">
      <text>
        <r>
          <rPr>
            <b/>
            <sz val="9"/>
            <color indexed="81"/>
            <rFont val="Tahoma"/>
            <family val="2"/>
          </rPr>
          <t>Windows User:</t>
        </r>
        <r>
          <rPr>
            <sz val="9"/>
            <color indexed="81"/>
            <rFont val="Tahoma"/>
            <family val="2"/>
          </rPr>
          <t xml:space="preserve">
01/09/2020
9,000/-</t>
        </r>
      </text>
    </comment>
    <comment ref="T145" authorId="0">
      <text>
        <r>
          <rPr>
            <b/>
            <sz val="9"/>
            <color indexed="81"/>
            <rFont val="Tahoma"/>
            <family val="2"/>
          </rPr>
          <t>Windows User:</t>
        </r>
        <r>
          <rPr>
            <sz val="9"/>
            <color indexed="81"/>
            <rFont val="Tahoma"/>
            <family val="2"/>
          </rPr>
          <t xml:space="preserve">
01/09/2020
9,000/-
25/01/21
55934
O/fee=6500
Oct to Janu/21
Paid in Janu/21</t>
        </r>
      </text>
    </comment>
    <comment ref="Z145" authorId="0">
      <text>
        <r>
          <rPr>
            <b/>
            <sz val="9"/>
            <color indexed="81"/>
            <rFont val="Tahoma"/>
            <family val="2"/>
          </rPr>
          <t>Windows User:</t>
        </r>
        <r>
          <rPr>
            <sz val="9"/>
            <color indexed="81"/>
            <rFont val="Tahoma"/>
            <family val="2"/>
          </rPr>
          <t xml:space="preserve">
25/01/21
55934
O/fee=6500
Oct to Janu/21
Paid in Janu/21</t>
        </r>
      </text>
    </comment>
    <comment ref="AB145" authorId="0">
      <text>
        <r>
          <rPr>
            <b/>
            <sz val="9"/>
            <color indexed="81"/>
            <rFont val="Tahoma"/>
            <family val="2"/>
          </rPr>
          <t>Windows User:</t>
        </r>
        <r>
          <rPr>
            <sz val="9"/>
            <color indexed="81"/>
            <rFont val="Tahoma"/>
            <family val="2"/>
          </rPr>
          <t xml:space="preserve">
25/01/21
55934
O/fee=6500
Oct to Janu/21
Paid in Janu/21</t>
        </r>
      </text>
    </comment>
    <comment ref="AD145" authorId="0">
      <text>
        <r>
          <rPr>
            <b/>
            <sz val="9"/>
            <color indexed="81"/>
            <rFont val="Tahoma"/>
            <family val="2"/>
          </rPr>
          <t>Windows User:</t>
        </r>
        <r>
          <rPr>
            <sz val="9"/>
            <color indexed="81"/>
            <rFont val="Tahoma"/>
            <family val="2"/>
          </rPr>
          <t xml:space="preserve">
25/01/21
55934
O/fee=6500
Oct to Janu/21
Paid in Janu/21</t>
        </r>
      </text>
    </comment>
    <comment ref="AF145" authorId="0">
      <text>
        <r>
          <rPr>
            <b/>
            <sz val="9"/>
            <color indexed="81"/>
            <rFont val="Tahoma"/>
            <family val="2"/>
          </rPr>
          <t>Windows User:</t>
        </r>
        <r>
          <rPr>
            <sz val="9"/>
            <color indexed="81"/>
            <rFont val="Tahoma"/>
            <family val="2"/>
          </rPr>
          <t xml:space="preserve">
25/01/21
55934
O/fee=6500
Oct to Janu/21
Paid in Janu/21</t>
        </r>
      </text>
    </comment>
    <comment ref="AP145" authorId="0">
      <text>
        <r>
          <rPr>
            <b/>
            <sz val="9"/>
            <color indexed="81"/>
            <rFont val="Tahoma"/>
            <family val="2"/>
          </rPr>
          <t>Windows User:</t>
        </r>
        <r>
          <rPr>
            <sz val="9"/>
            <color indexed="81"/>
            <rFont val="Tahoma"/>
            <family val="2"/>
          </rPr>
          <t xml:space="preserve">
01/06/21
1491
Feb/21 May/21</t>
        </r>
      </text>
    </comment>
    <comment ref="N146" authorId="0">
      <text>
        <r>
          <rPr>
            <b/>
            <sz val="9"/>
            <color indexed="81"/>
            <rFont val="Tahoma"/>
            <family val="2"/>
          </rPr>
          <t>Windows User:</t>
        </r>
        <r>
          <rPr>
            <sz val="9"/>
            <color indexed="81"/>
            <rFont val="Tahoma"/>
            <family val="2"/>
          </rPr>
          <t xml:space="preserve">
02/09/2020
15,500/-</t>
        </r>
      </text>
    </comment>
    <comment ref="P146" authorId="0">
      <text>
        <r>
          <rPr>
            <b/>
            <sz val="9"/>
            <color indexed="81"/>
            <rFont val="Tahoma"/>
            <family val="2"/>
          </rPr>
          <t>Windows User:</t>
        </r>
        <r>
          <rPr>
            <sz val="9"/>
            <color indexed="81"/>
            <rFont val="Tahoma"/>
            <family val="2"/>
          </rPr>
          <t xml:space="preserve">
02/09/2020
15,500/-</t>
        </r>
      </text>
    </comment>
    <comment ref="R146" authorId="0">
      <text>
        <r>
          <rPr>
            <b/>
            <sz val="9"/>
            <color indexed="81"/>
            <rFont val="Tahoma"/>
            <family val="2"/>
          </rPr>
          <t>Windows User:</t>
        </r>
        <r>
          <rPr>
            <sz val="9"/>
            <color indexed="81"/>
            <rFont val="Tahoma"/>
            <family val="2"/>
          </rPr>
          <t xml:space="preserve">
02/09/2020
15,500/-</t>
        </r>
      </text>
    </comment>
    <comment ref="T146" authorId="0">
      <text>
        <r>
          <rPr>
            <b/>
            <sz val="9"/>
            <color indexed="81"/>
            <rFont val="Tahoma"/>
            <family val="2"/>
          </rPr>
          <t>Windows User:</t>
        </r>
        <r>
          <rPr>
            <sz val="9"/>
            <color indexed="81"/>
            <rFont val="Tahoma"/>
            <family val="2"/>
          </rPr>
          <t xml:space="preserve">
02/09/2020
15,500/-</t>
        </r>
      </text>
    </comment>
    <comment ref="W146" authorId="0">
      <text>
        <r>
          <rPr>
            <b/>
            <sz val="9"/>
            <color indexed="81"/>
            <rFont val="Tahoma"/>
            <family val="2"/>
          </rPr>
          <t>Windows User:</t>
        </r>
        <r>
          <rPr>
            <sz val="9"/>
            <color indexed="81"/>
            <rFont val="Tahoma"/>
            <family val="2"/>
          </rPr>
          <t xml:space="preserve">
Less 30% in Tuition fee for Oct/20.</t>
        </r>
      </text>
    </comment>
    <comment ref="X146" authorId="0">
      <text>
        <r>
          <rPr>
            <b/>
            <sz val="9"/>
            <color indexed="81"/>
            <rFont val="Tahoma"/>
            <family val="2"/>
          </rPr>
          <t>Windows User:</t>
        </r>
        <r>
          <rPr>
            <sz val="9"/>
            <color indexed="81"/>
            <rFont val="Tahoma"/>
            <family val="2"/>
          </rPr>
          <t xml:space="preserve">
09.10.2020
Campus-01
5186</t>
        </r>
      </text>
    </comment>
    <comment ref="Y146" authorId="0">
      <text>
        <r>
          <rPr>
            <b/>
            <sz val="9"/>
            <color indexed="81"/>
            <rFont val="Tahoma"/>
            <family val="2"/>
          </rPr>
          <t>Windows User:</t>
        </r>
        <r>
          <rPr>
            <sz val="9"/>
            <color indexed="81"/>
            <rFont val="Tahoma"/>
            <family val="2"/>
          </rPr>
          <t xml:space="preserve">
Less 30% in Tuition fee for Oct/20.</t>
        </r>
      </text>
    </comment>
    <comment ref="Z146" authorId="0">
      <text>
        <r>
          <rPr>
            <b/>
            <sz val="9"/>
            <color indexed="81"/>
            <rFont val="Tahoma"/>
            <family val="2"/>
          </rPr>
          <t>Windows User:</t>
        </r>
        <r>
          <rPr>
            <sz val="9"/>
            <color indexed="81"/>
            <rFont val="Tahoma"/>
            <family val="2"/>
          </rPr>
          <t xml:space="preserve">
08/11/2020
5187</t>
        </r>
      </text>
    </comment>
    <comment ref="AB146" authorId="0">
      <text>
        <r>
          <rPr>
            <b/>
            <sz val="9"/>
            <color indexed="81"/>
            <rFont val="Tahoma"/>
            <family val="2"/>
          </rPr>
          <t>Windows User:</t>
        </r>
        <r>
          <rPr>
            <sz val="9"/>
            <color indexed="81"/>
            <rFont val="Tahoma"/>
            <family val="2"/>
          </rPr>
          <t xml:space="preserve">
26/12/2020
5188
</t>
        </r>
      </text>
    </comment>
    <comment ref="AD146" authorId="0">
      <text>
        <r>
          <rPr>
            <b/>
            <sz val="9"/>
            <color indexed="81"/>
            <rFont val="Tahoma"/>
            <family val="2"/>
          </rPr>
          <t>Windows User:</t>
        </r>
        <r>
          <rPr>
            <sz val="9"/>
            <color indexed="81"/>
            <rFont val="Tahoma"/>
            <family val="2"/>
          </rPr>
          <t xml:space="preserve">
27/01/21
5189
</t>
        </r>
      </text>
    </comment>
    <comment ref="AH146" authorId="0">
      <text>
        <r>
          <rPr>
            <b/>
            <sz val="9"/>
            <color indexed="81"/>
            <rFont val="Tahoma"/>
            <family val="2"/>
          </rPr>
          <t>Windows User:</t>
        </r>
        <r>
          <rPr>
            <sz val="9"/>
            <color indexed="81"/>
            <rFont val="Tahoma"/>
            <family val="2"/>
          </rPr>
          <t xml:space="preserve">
13/03/21
5190
Feb/21</t>
        </r>
      </text>
    </comment>
    <comment ref="AJ146" authorId="0">
      <text>
        <r>
          <rPr>
            <b/>
            <sz val="9"/>
            <color indexed="81"/>
            <rFont val="Tahoma"/>
            <family val="2"/>
          </rPr>
          <t>Windows User:</t>
        </r>
        <r>
          <rPr>
            <sz val="9"/>
            <color indexed="81"/>
            <rFont val="Tahoma"/>
            <family val="2"/>
          </rPr>
          <t xml:space="preserve">
13/04/2021
5191
March/21</t>
        </r>
      </text>
    </comment>
    <comment ref="AL146" authorId="0">
      <text>
        <r>
          <rPr>
            <b/>
            <sz val="9"/>
            <color indexed="81"/>
            <rFont val="Tahoma"/>
            <family val="2"/>
          </rPr>
          <t>Windows User:</t>
        </r>
        <r>
          <rPr>
            <sz val="9"/>
            <color indexed="81"/>
            <rFont val="Tahoma"/>
            <family val="2"/>
          </rPr>
          <t xml:space="preserve">
02/05/21
5192
April + May/21</t>
        </r>
      </text>
    </comment>
    <comment ref="N147" authorId="0">
      <text>
        <r>
          <rPr>
            <b/>
            <sz val="9"/>
            <color indexed="81"/>
            <rFont val="Tahoma"/>
            <family val="2"/>
          </rPr>
          <t>Windows User:</t>
        </r>
        <r>
          <rPr>
            <sz val="9"/>
            <color indexed="81"/>
            <rFont val="Tahoma"/>
            <family val="2"/>
          </rPr>
          <t xml:space="preserve">
02/09/2020
4,000/-</t>
        </r>
      </text>
    </comment>
    <comment ref="P147" authorId="0">
      <text>
        <r>
          <rPr>
            <b/>
            <sz val="9"/>
            <color indexed="81"/>
            <rFont val="Tahoma"/>
            <family val="2"/>
          </rPr>
          <t>Windows User:</t>
        </r>
        <r>
          <rPr>
            <sz val="9"/>
            <color indexed="81"/>
            <rFont val="Tahoma"/>
            <family val="2"/>
          </rPr>
          <t xml:space="preserve">
02/09/2020
4,000/-</t>
        </r>
      </text>
    </comment>
    <comment ref="R147" authorId="0">
      <text>
        <r>
          <rPr>
            <b/>
            <sz val="9"/>
            <color indexed="81"/>
            <rFont val="Tahoma"/>
            <family val="2"/>
          </rPr>
          <t>Windows User:</t>
        </r>
        <r>
          <rPr>
            <sz val="9"/>
            <color indexed="81"/>
            <rFont val="Tahoma"/>
            <family val="2"/>
          </rPr>
          <t xml:space="preserve">
02/09/2020
4,000/-
19.09.2020
1539
S/c=3500
O. fee=1500</t>
        </r>
      </text>
    </comment>
    <comment ref="T147" authorId="0">
      <text>
        <r>
          <rPr>
            <b/>
            <sz val="9"/>
            <color indexed="81"/>
            <rFont val="Tahoma"/>
            <family val="2"/>
          </rPr>
          <t>Windows User:</t>
        </r>
        <r>
          <rPr>
            <sz val="9"/>
            <color indexed="81"/>
            <rFont val="Tahoma"/>
            <family val="2"/>
          </rPr>
          <t xml:space="preserve">
19.09.2020
1539
S/c=3500
O. fee=1500
10.10.2020
1538
Others fee=6,500/-</t>
        </r>
      </text>
    </comment>
    <comment ref="W147" authorId="0">
      <text>
        <r>
          <rPr>
            <b/>
            <sz val="9"/>
            <color indexed="81"/>
            <rFont val="Tahoma"/>
            <family val="2"/>
          </rPr>
          <t>Windows User:</t>
        </r>
        <r>
          <rPr>
            <sz val="9"/>
            <color indexed="81"/>
            <rFont val="Tahoma"/>
            <family val="2"/>
          </rPr>
          <t xml:space="preserve">
Less 30% in Tuition fee for Oct/20.</t>
        </r>
      </text>
    </comment>
    <comment ref="X147" authorId="0">
      <text>
        <r>
          <rPr>
            <b/>
            <sz val="9"/>
            <color indexed="81"/>
            <rFont val="Tahoma"/>
            <family val="2"/>
          </rPr>
          <t>Windows User:</t>
        </r>
        <r>
          <rPr>
            <sz val="9"/>
            <color indexed="81"/>
            <rFont val="Tahoma"/>
            <family val="2"/>
          </rPr>
          <t xml:space="preserve">
10.10.2020
1538
Others fee=6,500/-
15/12/2020
1540
Oct + Nov/20
Paid in Dec/20</t>
        </r>
      </text>
    </comment>
    <comment ref="Y147" authorId="0">
      <text>
        <r>
          <rPr>
            <b/>
            <sz val="9"/>
            <color indexed="81"/>
            <rFont val="Tahoma"/>
            <family val="2"/>
          </rPr>
          <t>Windows User:</t>
        </r>
        <r>
          <rPr>
            <sz val="9"/>
            <color indexed="81"/>
            <rFont val="Tahoma"/>
            <family val="2"/>
          </rPr>
          <t xml:space="preserve">
Less 30% in Tuition fee for Oct/20.</t>
        </r>
      </text>
    </comment>
    <comment ref="Z147" authorId="0">
      <text>
        <r>
          <rPr>
            <b/>
            <sz val="9"/>
            <color indexed="81"/>
            <rFont val="Tahoma"/>
            <family val="2"/>
          </rPr>
          <t>Windows User:</t>
        </r>
        <r>
          <rPr>
            <sz val="9"/>
            <color indexed="81"/>
            <rFont val="Tahoma"/>
            <family val="2"/>
          </rPr>
          <t xml:space="preserve">
15/12/2020
1540
Oct + Nov/20
Paid in Dec/20</t>
        </r>
      </text>
    </comment>
    <comment ref="AB147" authorId="0">
      <text>
        <r>
          <rPr>
            <b/>
            <sz val="9"/>
            <color indexed="81"/>
            <rFont val="Tahoma"/>
            <family val="2"/>
          </rPr>
          <t>Windows User:</t>
        </r>
        <r>
          <rPr>
            <sz val="9"/>
            <color indexed="81"/>
            <rFont val="Tahoma"/>
            <family val="2"/>
          </rPr>
          <t xml:space="preserve">
15/12/2020
1540
Oct + Nov/20
Paid in Dec/20
30/01/21
1541
Dec + Janu/21
Paid in janu/21</t>
        </r>
      </text>
    </comment>
    <comment ref="AD147" authorId="0">
      <text>
        <r>
          <rPr>
            <b/>
            <sz val="9"/>
            <color indexed="81"/>
            <rFont val="Tahoma"/>
            <family val="2"/>
          </rPr>
          <t>Windows User:</t>
        </r>
        <r>
          <rPr>
            <sz val="9"/>
            <color indexed="81"/>
            <rFont val="Tahoma"/>
            <family val="2"/>
          </rPr>
          <t xml:space="preserve">
30/01/21
1541
Dec + Janu/21
Paid in janu/21</t>
        </r>
      </text>
    </comment>
    <comment ref="AH147" authorId="0">
      <text>
        <r>
          <rPr>
            <b/>
            <sz val="9"/>
            <color indexed="81"/>
            <rFont val="Tahoma"/>
            <family val="2"/>
          </rPr>
          <t>Windows User:</t>
        </r>
        <r>
          <rPr>
            <sz val="9"/>
            <color indexed="81"/>
            <rFont val="Tahoma"/>
            <family val="2"/>
          </rPr>
          <t xml:space="preserve">
14/03/21
1542
Feb/21</t>
        </r>
      </text>
    </comment>
    <comment ref="AJ147" authorId="0">
      <text>
        <r>
          <rPr>
            <b/>
            <sz val="9"/>
            <color indexed="81"/>
            <rFont val="Tahoma"/>
            <family val="2"/>
          </rPr>
          <t>Windows User:</t>
        </r>
        <r>
          <rPr>
            <sz val="9"/>
            <color indexed="81"/>
            <rFont val="Tahoma"/>
            <family val="2"/>
          </rPr>
          <t xml:space="preserve">
13/04/2021
1543
March/21</t>
        </r>
      </text>
    </comment>
    <comment ref="AL147" authorId="0">
      <text>
        <r>
          <rPr>
            <b/>
            <sz val="9"/>
            <color indexed="81"/>
            <rFont val="Tahoma"/>
            <family val="2"/>
          </rPr>
          <t>Windows User:</t>
        </r>
        <r>
          <rPr>
            <sz val="9"/>
            <color indexed="81"/>
            <rFont val="Tahoma"/>
            <family val="2"/>
          </rPr>
          <t xml:space="preserve">
10/05/21
1544
</t>
        </r>
      </text>
    </comment>
    <comment ref="AN147" authorId="0">
      <text>
        <r>
          <rPr>
            <b/>
            <sz val="9"/>
            <color indexed="81"/>
            <rFont val="Tahoma"/>
            <family val="2"/>
          </rPr>
          <t>Windows User:</t>
        </r>
        <r>
          <rPr>
            <sz val="9"/>
            <color indexed="81"/>
            <rFont val="Tahoma"/>
            <family val="2"/>
          </rPr>
          <t xml:space="preserve">
05/06/21
1545</t>
        </r>
      </text>
    </comment>
    <comment ref="N148" authorId="0">
      <text>
        <r>
          <rPr>
            <b/>
            <sz val="9"/>
            <color indexed="81"/>
            <rFont val="Tahoma"/>
            <family val="2"/>
          </rPr>
          <t>Windows User:</t>
        </r>
        <r>
          <rPr>
            <sz val="9"/>
            <color indexed="81"/>
            <rFont val="Tahoma"/>
            <family val="2"/>
          </rPr>
          <t xml:space="preserve">
02/09/2020
9,000/-</t>
        </r>
      </text>
    </comment>
    <comment ref="P148" authorId="0">
      <text>
        <r>
          <rPr>
            <b/>
            <sz val="9"/>
            <color indexed="81"/>
            <rFont val="Tahoma"/>
            <family val="2"/>
          </rPr>
          <t>Windows User:</t>
        </r>
        <r>
          <rPr>
            <sz val="9"/>
            <color indexed="81"/>
            <rFont val="Tahoma"/>
            <family val="2"/>
          </rPr>
          <t xml:space="preserve">
02/09/2020
9,000/-</t>
        </r>
      </text>
    </comment>
    <comment ref="R148" authorId="0">
      <text>
        <r>
          <rPr>
            <b/>
            <sz val="9"/>
            <color indexed="81"/>
            <rFont val="Tahoma"/>
            <family val="2"/>
          </rPr>
          <t>Windows User:</t>
        </r>
        <r>
          <rPr>
            <sz val="9"/>
            <color indexed="81"/>
            <rFont val="Tahoma"/>
            <family val="2"/>
          </rPr>
          <t xml:space="preserve">
02/09/2020
9,000/-</t>
        </r>
      </text>
    </comment>
    <comment ref="T148" authorId="0">
      <text>
        <r>
          <rPr>
            <b/>
            <sz val="9"/>
            <color indexed="81"/>
            <rFont val="Tahoma"/>
            <family val="2"/>
          </rPr>
          <t>Windows User:</t>
        </r>
        <r>
          <rPr>
            <sz val="9"/>
            <color indexed="81"/>
            <rFont val="Tahoma"/>
            <family val="2"/>
          </rPr>
          <t xml:space="preserve">
02/09/2020
9,000/-
14/12/2020
1085
O/fee=6500/-
Dec/20
Paid in Dec/20</t>
        </r>
      </text>
    </comment>
    <comment ref="Z148" authorId="0">
      <text>
        <r>
          <rPr>
            <b/>
            <sz val="9"/>
            <color indexed="81"/>
            <rFont val="Tahoma"/>
            <family val="2"/>
          </rPr>
          <t>Windows User:</t>
        </r>
        <r>
          <rPr>
            <sz val="9"/>
            <color indexed="81"/>
            <rFont val="Tahoma"/>
            <family val="2"/>
          </rPr>
          <t xml:space="preserve">
11/10/20
1083
</t>
        </r>
      </text>
    </comment>
    <comment ref="AB148" authorId="0">
      <text>
        <r>
          <rPr>
            <b/>
            <sz val="9"/>
            <color indexed="81"/>
            <rFont val="Tahoma"/>
            <family val="2"/>
          </rPr>
          <t>Windows User:</t>
        </r>
        <r>
          <rPr>
            <sz val="9"/>
            <color indexed="81"/>
            <rFont val="Tahoma"/>
            <family val="2"/>
          </rPr>
          <t xml:space="preserve">
123/11/2020
1084
</t>
        </r>
      </text>
    </comment>
    <comment ref="AD148" authorId="0">
      <text>
        <r>
          <rPr>
            <b/>
            <sz val="9"/>
            <color indexed="81"/>
            <rFont val="Tahoma"/>
            <family val="2"/>
          </rPr>
          <t>Windows User:</t>
        </r>
        <r>
          <rPr>
            <sz val="9"/>
            <color indexed="81"/>
            <rFont val="Tahoma"/>
            <family val="2"/>
          </rPr>
          <t xml:space="preserve">
14/12/2020
1085
O/fee=6500/-
Dec/20
Paid in Dec/20</t>
        </r>
      </text>
    </comment>
    <comment ref="AF148" authorId="0">
      <text>
        <r>
          <rPr>
            <b/>
            <sz val="9"/>
            <color indexed="81"/>
            <rFont val="Tahoma"/>
            <family val="2"/>
          </rPr>
          <t>Windows User:</t>
        </r>
        <r>
          <rPr>
            <sz val="9"/>
            <color indexed="81"/>
            <rFont val="Tahoma"/>
            <family val="2"/>
          </rPr>
          <t xml:space="preserve">
25/01/21
1086
Janu/21
Paid in janu/21</t>
        </r>
      </text>
    </comment>
    <comment ref="AH148" authorId="0">
      <text>
        <r>
          <rPr>
            <b/>
            <sz val="9"/>
            <color indexed="81"/>
            <rFont val="Tahoma"/>
            <family val="2"/>
          </rPr>
          <t>Windows User:</t>
        </r>
        <r>
          <rPr>
            <sz val="9"/>
            <color indexed="81"/>
            <rFont val="Tahoma"/>
            <family val="2"/>
          </rPr>
          <t xml:space="preserve">
09/02/21
1087</t>
        </r>
      </text>
    </comment>
    <comment ref="AP148" authorId="0">
      <text>
        <r>
          <rPr>
            <b/>
            <sz val="9"/>
            <color indexed="81"/>
            <rFont val="Tahoma"/>
            <family val="2"/>
          </rPr>
          <t>Windows User:</t>
        </r>
        <r>
          <rPr>
            <sz val="9"/>
            <color indexed="81"/>
            <rFont val="Tahoma"/>
            <family val="2"/>
          </rPr>
          <t xml:space="preserve">
01/06/21
1089/1088
</t>
        </r>
      </text>
    </comment>
    <comment ref="H149" authorId="0">
      <text>
        <r>
          <rPr>
            <b/>
            <sz val="9"/>
            <color indexed="81"/>
            <rFont val="Tahoma"/>
            <family val="2"/>
          </rPr>
          <t>Windows User:</t>
        </r>
        <r>
          <rPr>
            <sz val="9"/>
            <color indexed="81"/>
            <rFont val="Tahoma"/>
            <family val="2"/>
          </rPr>
          <t xml:space="preserve">
Less-2,000/-</t>
        </r>
      </text>
    </comment>
    <comment ref="J149" authorId="0">
      <text>
        <r>
          <rPr>
            <b/>
            <sz val="9"/>
            <color indexed="81"/>
            <rFont val="Tahoma"/>
            <family val="2"/>
          </rPr>
          <t>Windows User:</t>
        </r>
        <r>
          <rPr>
            <sz val="9"/>
            <color indexed="81"/>
            <rFont val="Tahoma"/>
            <family val="2"/>
          </rPr>
          <t xml:space="preserve">
Less-2,000/-</t>
        </r>
      </text>
    </comment>
    <comment ref="N149" authorId="0">
      <text>
        <r>
          <rPr>
            <b/>
            <sz val="9"/>
            <color indexed="81"/>
            <rFont val="Tahoma"/>
            <family val="2"/>
          </rPr>
          <t>Windows User:</t>
        </r>
        <r>
          <rPr>
            <sz val="9"/>
            <color indexed="81"/>
            <rFont val="Tahoma"/>
            <family val="2"/>
          </rPr>
          <t xml:space="preserve">
02/09/2020
9,000/-</t>
        </r>
      </text>
    </comment>
    <comment ref="P149" authorId="0">
      <text>
        <r>
          <rPr>
            <b/>
            <sz val="9"/>
            <color indexed="81"/>
            <rFont val="Tahoma"/>
            <family val="2"/>
          </rPr>
          <t>Windows User:</t>
        </r>
        <r>
          <rPr>
            <sz val="9"/>
            <color indexed="81"/>
            <rFont val="Tahoma"/>
            <family val="2"/>
          </rPr>
          <t xml:space="preserve">
02/09/2020
9,000/-</t>
        </r>
      </text>
    </comment>
    <comment ref="R149" authorId="0">
      <text>
        <r>
          <rPr>
            <b/>
            <sz val="9"/>
            <color indexed="81"/>
            <rFont val="Tahoma"/>
            <family val="2"/>
          </rPr>
          <t>Windows User:</t>
        </r>
        <r>
          <rPr>
            <sz val="9"/>
            <color indexed="81"/>
            <rFont val="Tahoma"/>
            <family val="2"/>
          </rPr>
          <t xml:space="preserve">
02/09/2020
9,000/-</t>
        </r>
      </text>
    </comment>
    <comment ref="T149" authorId="0">
      <text>
        <r>
          <rPr>
            <b/>
            <sz val="9"/>
            <color indexed="81"/>
            <rFont val="Tahoma"/>
            <family val="2"/>
          </rPr>
          <t>Windows User:</t>
        </r>
        <r>
          <rPr>
            <sz val="9"/>
            <color indexed="81"/>
            <rFont val="Tahoma"/>
            <family val="2"/>
          </rPr>
          <t xml:space="preserve">
02/09/2020
9,000/-
27/01/21
1107
O/fee=6500
Paid in janu/21</t>
        </r>
      </text>
    </comment>
    <comment ref="AF149" authorId="0">
      <text>
        <r>
          <rPr>
            <b/>
            <sz val="9"/>
            <color indexed="81"/>
            <rFont val="Tahoma"/>
            <family val="2"/>
          </rPr>
          <t>Windows User:</t>
        </r>
        <r>
          <rPr>
            <sz val="9"/>
            <color indexed="81"/>
            <rFont val="Tahoma"/>
            <family val="2"/>
          </rPr>
          <t xml:space="preserve">
27/01/21
1107
O/fee=6500
Paid in janu/21</t>
        </r>
      </text>
    </comment>
    <comment ref="AH149" authorId="0">
      <text>
        <r>
          <rPr>
            <b/>
            <sz val="9"/>
            <color indexed="81"/>
            <rFont val="Tahoma"/>
            <family val="2"/>
          </rPr>
          <t>Windows User:</t>
        </r>
        <r>
          <rPr>
            <sz val="9"/>
            <color indexed="81"/>
            <rFont val="Tahoma"/>
            <family val="2"/>
          </rPr>
          <t xml:space="preserve">
10/02/21
1108
Up to Janu/21</t>
        </r>
      </text>
    </comment>
    <comment ref="AP149" authorId="0">
      <text>
        <r>
          <rPr>
            <b/>
            <sz val="9"/>
            <color indexed="81"/>
            <rFont val="Tahoma"/>
            <family val="2"/>
          </rPr>
          <t>Windows User:</t>
        </r>
        <r>
          <rPr>
            <sz val="9"/>
            <color indexed="81"/>
            <rFont val="Tahoma"/>
            <family val="2"/>
          </rPr>
          <t xml:space="preserve">
03/06/21
1109
</t>
        </r>
      </text>
    </comment>
    <comment ref="N150" authorId="0">
      <text>
        <r>
          <rPr>
            <b/>
            <sz val="9"/>
            <color indexed="81"/>
            <rFont val="Tahoma"/>
            <family val="2"/>
          </rPr>
          <t>Windows User:</t>
        </r>
        <r>
          <rPr>
            <sz val="9"/>
            <color indexed="81"/>
            <rFont val="Tahoma"/>
            <family val="2"/>
          </rPr>
          <t xml:space="preserve">
02/09/2020
9,000/-</t>
        </r>
      </text>
    </comment>
    <comment ref="P150" authorId="0">
      <text>
        <r>
          <rPr>
            <b/>
            <sz val="9"/>
            <color indexed="81"/>
            <rFont val="Tahoma"/>
            <family val="2"/>
          </rPr>
          <t>Windows User:</t>
        </r>
        <r>
          <rPr>
            <sz val="9"/>
            <color indexed="81"/>
            <rFont val="Tahoma"/>
            <family val="2"/>
          </rPr>
          <t xml:space="preserve">
02/09/2020
9,000/-</t>
        </r>
      </text>
    </comment>
    <comment ref="R150" authorId="0">
      <text>
        <r>
          <rPr>
            <b/>
            <sz val="9"/>
            <color indexed="81"/>
            <rFont val="Tahoma"/>
            <family val="2"/>
          </rPr>
          <t>Windows User:</t>
        </r>
        <r>
          <rPr>
            <sz val="9"/>
            <color indexed="81"/>
            <rFont val="Tahoma"/>
            <family val="2"/>
          </rPr>
          <t xml:space="preserve">
02/09/2020
9,000/-</t>
        </r>
      </text>
    </comment>
    <comment ref="T150" authorId="0">
      <text>
        <r>
          <rPr>
            <b/>
            <sz val="9"/>
            <color indexed="81"/>
            <rFont val="Tahoma"/>
            <family val="2"/>
          </rPr>
          <t>Windows User:</t>
        </r>
        <r>
          <rPr>
            <sz val="9"/>
            <color indexed="81"/>
            <rFont val="Tahoma"/>
            <family val="2"/>
          </rPr>
          <t xml:space="preserve">
02/09/2020
9,000/-
14.10.2020
Ridwan
1131
Oct/20 (Less=30%)
Others fee=6,500/-</t>
        </r>
      </text>
    </comment>
    <comment ref="Z150" authorId="0">
      <text>
        <r>
          <rPr>
            <b/>
            <sz val="9"/>
            <color indexed="81"/>
            <rFont val="Tahoma"/>
            <family val="2"/>
          </rPr>
          <t>Windows User:</t>
        </r>
        <r>
          <rPr>
            <sz val="9"/>
            <color indexed="81"/>
            <rFont val="Tahoma"/>
            <family val="2"/>
          </rPr>
          <t xml:space="preserve">
14.10.2020
Ridwan
1131
Oct/20 (Less=30%)
Others fee=6,500/-</t>
        </r>
      </text>
    </comment>
    <comment ref="AB150" authorId="0">
      <text>
        <r>
          <rPr>
            <b/>
            <sz val="9"/>
            <color indexed="81"/>
            <rFont val="Tahoma"/>
            <family val="2"/>
          </rPr>
          <t>Windows User:</t>
        </r>
        <r>
          <rPr>
            <sz val="9"/>
            <color indexed="81"/>
            <rFont val="Tahoma"/>
            <family val="2"/>
          </rPr>
          <t xml:space="preserve">
09/11/2020
1132
</t>
        </r>
      </text>
    </comment>
    <comment ref="AD150" authorId="0">
      <text>
        <r>
          <rPr>
            <b/>
            <sz val="9"/>
            <color indexed="81"/>
            <rFont val="Tahoma"/>
            <family val="2"/>
          </rPr>
          <t>Windows User:</t>
        </r>
        <r>
          <rPr>
            <sz val="9"/>
            <color indexed="81"/>
            <rFont val="Tahoma"/>
            <family val="2"/>
          </rPr>
          <t xml:space="preserve">
09/12/2020
By bkash
C=4620
H=1950
T=6570</t>
        </r>
      </text>
    </comment>
    <comment ref="AF150" authorId="0">
      <text>
        <r>
          <rPr>
            <b/>
            <sz val="9"/>
            <color indexed="81"/>
            <rFont val="Tahoma"/>
            <family val="2"/>
          </rPr>
          <t>Windows User:</t>
        </r>
        <r>
          <rPr>
            <sz val="9"/>
            <color indexed="81"/>
            <rFont val="Tahoma"/>
            <family val="2"/>
          </rPr>
          <t xml:space="preserve">
09/01/2021
By bkash
C=4620
H=1950
T=6570
Janu/21</t>
        </r>
      </text>
    </comment>
    <comment ref="AH150" authorId="0">
      <text>
        <r>
          <rPr>
            <b/>
            <sz val="9"/>
            <color indexed="81"/>
            <rFont val="Tahoma"/>
            <family val="2"/>
          </rPr>
          <t>Windows User:</t>
        </r>
        <r>
          <rPr>
            <sz val="9"/>
            <color indexed="81"/>
            <rFont val="Tahoma"/>
            <family val="2"/>
          </rPr>
          <t xml:space="preserve">
08/02/21
1136</t>
        </r>
      </text>
    </comment>
    <comment ref="AJ150" authorId="0">
      <text>
        <r>
          <rPr>
            <b/>
            <sz val="9"/>
            <color indexed="81"/>
            <rFont val="Tahoma"/>
            <family val="2"/>
          </rPr>
          <t>Windows User:</t>
        </r>
        <r>
          <rPr>
            <sz val="9"/>
            <color indexed="81"/>
            <rFont val="Tahoma"/>
            <family val="2"/>
          </rPr>
          <t xml:space="preserve">
09/03/21
1137</t>
        </r>
      </text>
    </comment>
    <comment ref="AN150" authorId="0">
      <text>
        <r>
          <rPr>
            <b/>
            <sz val="9"/>
            <color indexed="81"/>
            <rFont val="Tahoma"/>
            <family val="2"/>
          </rPr>
          <t>Windows User:</t>
        </r>
        <r>
          <rPr>
            <sz val="9"/>
            <color indexed="81"/>
            <rFont val="Tahoma"/>
            <family val="2"/>
          </rPr>
          <t xml:space="preserve">
06/05/21
By bkash
C=9240
H=3900
T=13140</t>
        </r>
      </text>
    </comment>
    <comment ref="AP150" authorId="0">
      <text>
        <r>
          <rPr>
            <b/>
            <sz val="9"/>
            <color indexed="81"/>
            <rFont val="Tahoma"/>
            <family val="2"/>
          </rPr>
          <t>Windows User:</t>
        </r>
        <r>
          <rPr>
            <sz val="9"/>
            <color indexed="81"/>
            <rFont val="Tahoma"/>
            <family val="2"/>
          </rPr>
          <t xml:space="preserve">
05/06/21
1139
June/21</t>
        </r>
      </text>
    </comment>
    <comment ref="N151" authorId="0">
      <text>
        <r>
          <rPr>
            <b/>
            <sz val="9"/>
            <color indexed="81"/>
            <rFont val="Tahoma"/>
            <family val="2"/>
          </rPr>
          <t>Windows User:</t>
        </r>
        <r>
          <rPr>
            <sz val="9"/>
            <color indexed="81"/>
            <rFont val="Tahoma"/>
            <family val="2"/>
          </rPr>
          <t xml:space="preserve">
02/09/2020
9,000/-</t>
        </r>
      </text>
    </comment>
    <comment ref="P151" authorId="0">
      <text>
        <r>
          <rPr>
            <b/>
            <sz val="9"/>
            <color indexed="81"/>
            <rFont val="Tahoma"/>
            <family val="2"/>
          </rPr>
          <t>Windows User:</t>
        </r>
        <r>
          <rPr>
            <sz val="9"/>
            <color indexed="81"/>
            <rFont val="Tahoma"/>
            <family val="2"/>
          </rPr>
          <t xml:space="preserve">
02/09/2020
9,000/-</t>
        </r>
      </text>
    </comment>
    <comment ref="R151" authorId="0">
      <text>
        <r>
          <rPr>
            <b/>
            <sz val="9"/>
            <color indexed="81"/>
            <rFont val="Tahoma"/>
            <family val="2"/>
          </rPr>
          <t>Windows User:</t>
        </r>
        <r>
          <rPr>
            <sz val="9"/>
            <color indexed="81"/>
            <rFont val="Tahoma"/>
            <family val="2"/>
          </rPr>
          <t xml:space="preserve">
02/09/2020
9,000/-</t>
        </r>
      </text>
    </comment>
    <comment ref="T151" authorId="0">
      <text>
        <r>
          <rPr>
            <b/>
            <sz val="9"/>
            <color indexed="81"/>
            <rFont val="Tahoma"/>
            <family val="2"/>
          </rPr>
          <t>Windows User:</t>
        </r>
        <r>
          <rPr>
            <sz val="9"/>
            <color indexed="81"/>
            <rFont val="Tahoma"/>
            <family val="2"/>
          </rPr>
          <t xml:space="preserve">
02/09/2020
9,000/-</t>
        </r>
      </text>
    </comment>
    <comment ref="W151" authorId="0">
      <text>
        <r>
          <rPr>
            <b/>
            <sz val="9"/>
            <color indexed="81"/>
            <rFont val="Tahoma"/>
            <family val="2"/>
          </rPr>
          <t>Windows User:</t>
        </r>
        <r>
          <rPr>
            <sz val="9"/>
            <color indexed="81"/>
            <rFont val="Tahoma"/>
            <family val="2"/>
          </rPr>
          <t xml:space="preserve">
Less 30% in Tuition fee for Oct/20.</t>
        </r>
      </text>
    </comment>
    <comment ref="X151" authorId="0">
      <text>
        <r>
          <rPr>
            <b/>
            <sz val="9"/>
            <color indexed="81"/>
            <rFont val="Tahoma"/>
            <family val="2"/>
          </rPr>
          <t>Windows User:</t>
        </r>
        <r>
          <rPr>
            <sz val="9"/>
            <color indexed="81"/>
            <rFont val="Tahoma"/>
            <family val="2"/>
          </rPr>
          <t xml:space="preserve">
09.10.2020
Bkash=13,160/-
College=11,120/-
Hostel=2,040/-</t>
        </r>
      </text>
    </comment>
    <comment ref="Y151" authorId="0">
      <text>
        <r>
          <rPr>
            <b/>
            <sz val="9"/>
            <color indexed="81"/>
            <rFont val="Tahoma"/>
            <family val="2"/>
          </rPr>
          <t>Windows User:</t>
        </r>
        <r>
          <rPr>
            <sz val="9"/>
            <color indexed="81"/>
            <rFont val="Tahoma"/>
            <family val="2"/>
          </rPr>
          <t xml:space="preserve">
Less 30% in Tuition fee for Oct/20.</t>
        </r>
      </text>
    </comment>
    <comment ref="Z151" authorId="0">
      <text>
        <r>
          <rPr>
            <b/>
            <sz val="9"/>
            <color indexed="81"/>
            <rFont val="Tahoma"/>
            <family val="2"/>
          </rPr>
          <t>Windows User:</t>
        </r>
        <r>
          <rPr>
            <sz val="9"/>
            <color indexed="81"/>
            <rFont val="Tahoma"/>
            <family val="2"/>
          </rPr>
          <t xml:space="preserve">
08/11/2020
By baksh
C=4620
H=2040
T=6660</t>
        </r>
      </text>
    </comment>
    <comment ref="AB151" authorId="0">
      <text>
        <r>
          <rPr>
            <b/>
            <sz val="9"/>
            <color indexed="81"/>
            <rFont val="Tahoma"/>
            <family val="2"/>
          </rPr>
          <t>Windows User:</t>
        </r>
        <r>
          <rPr>
            <sz val="9"/>
            <color indexed="81"/>
            <rFont val="Tahoma"/>
            <family val="2"/>
          </rPr>
          <t xml:space="preserve">
09/12/2020
By bkash
C=4620
H=2040
T=6660
Dec/20</t>
        </r>
      </text>
    </comment>
    <comment ref="AD151" authorId="0">
      <text>
        <r>
          <rPr>
            <b/>
            <sz val="9"/>
            <color indexed="81"/>
            <rFont val="Tahoma"/>
            <family val="2"/>
          </rPr>
          <t>Windows User:</t>
        </r>
        <r>
          <rPr>
            <sz val="9"/>
            <color indexed="81"/>
            <rFont val="Tahoma"/>
            <family val="2"/>
          </rPr>
          <t xml:space="preserve">
09/01/2021
By bkash
C=4620
H=2040
T=6660
Janu/21</t>
        </r>
      </text>
    </comment>
    <comment ref="AF151" authorId="0">
      <text>
        <r>
          <rPr>
            <b/>
            <sz val="9"/>
            <color indexed="81"/>
            <rFont val="Tahoma"/>
            <family val="2"/>
          </rPr>
          <t>Windows User:</t>
        </r>
        <r>
          <rPr>
            <sz val="9"/>
            <color indexed="81"/>
            <rFont val="Tahoma"/>
            <family val="2"/>
          </rPr>
          <t xml:space="preserve">
09/02/21
By bkash
C-4620
H=2040
T=6660
Feb/21</t>
        </r>
      </text>
    </comment>
    <comment ref="AH151" authorId="0">
      <text>
        <r>
          <rPr>
            <b/>
            <sz val="9"/>
            <color indexed="81"/>
            <rFont val="Tahoma"/>
            <family val="2"/>
          </rPr>
          <t>Windows User:</t>
        </r>
        <r>
          <rPr>
            <sz val="9"/>
            <color indexed="81"/>
            <rFont val="Tahoma"/>
            <family val="2"/>
          </rPr>
          <t xml:space="preserve">
18/03/21
C=4620
H=2040
T=6660</t>
        </r>
      </text>
    </comment>
    <comment ref="AJ151" authorId="0">
      <text>
        <r>
          <rPr>
            <b/>
            <sz val="9"/>
            <color indexed="81"/>
            <rFont val="Tahoma"/>
            <family val="2"/>
          </rPr>
          <t>Windows User:</t>
        </r>
        <r>
          <rPr>
            <sz val="9"/>
            <color indexed="81"/>
            <rFont val="Tahoma"/>
            <family val="2"/>
          </rPr>
          <t xml:space="preserve">
14/04/21
C=4620
H=2040
T=6660</t>
        </r>
      </text>
    </comment>
    <comment ref="N152" authorId="0">
      <text>
        <r>
          <rPr>
            <b/>
            <sz val="9"/>
            <color indexed="81"/>
            <rFont val="Tahoma"/>
            <family val="2"/>
          </rPr>
          <t>Windows User:</t>
        </r>
        <r>
          <rPr>
            <sz val="9"/>
            <color indexed="81"/>
            <rFont val="Tahoma"/>
            <family val="2"/>
          </rPr>
          <t xml:space="preserve">
02/09/2020
9,000/-</t>
        </r>
      </text>
    </comment>
    <comment ref="P152" authorId="0">
      <text>
        <r>
          <rPr>
            <b/>
            <sz val="9"/>
            <color indexed="81"/>
            <rFont val="Tahoma"/>
            <family val="2"/>
          </rPr>
          <t>Windows User:</t>
        </r>
        <r>
          <rPr>
            <sz val="9"/>
            <color indexed="81"/>
            <rFont val="Tahoma"/>
            <family val="2"/>
          </rPr>
          <t xml:space="preserve">
02/09/2020
9,000/-</t>
        </r>
      </text>
    </comment>
    <comment ref="R152" authorId="0">
      <text>
        <r>
          <rPr>
            <b/>
            <sz val="9"/>
            <color indexed="81"/>
            <rFont val="Tahoma"/>
            <family val="2"/>
          </rPr>
          <t>Windows User:</t>
        </r>
        <r>
          <rPr>
            <sz val="9"/>
            <color indexed="81"/>
            <rFont val="Tahoma"/>
            <family val="2"/>
          </rPr>
          <t xml:space="preserve">
02/09/2020
9,000/-</t>
        </r>
      </text>
    </comment>
    <comment ref="T152" authorId="0">
      <text>
        <r>
          <rPr>
            <b/>
            <sz val="9"/>
            <color indexed="81"/>
            <rFont val="Tahoma"/>
            <family val="2"/>
          </rPr>
          <t>Windows User:</t>
        </r>
        <r>
          <rPr>
            <sz val="9"/>
            <color indexed="81"/>
            <rFont val="Tahoma"/>
            <family val="2"/>
          </rPr>
          <t xml:space="preserve">
02/09/2020
9,000/-
28/01/21
40923
O/fee=6500
Oct=3500 Due=1120
Paid in Janu/21</t>
        </r>
      </text>
    </comment>
    <comment ref="W152" authorId="0">
      <text>
        <r>
          <rPr>
            <b/>
            <sz val="9"/>
            <color indexed="81"/>
            <rFont val="Tahoma"/>
            <family val="2"/>
          </rPr>
          <t>Windows User:</t>
        </r>
        <r>
          <rPr>
            <sz val="9"/>
            <color indexed="81"/>
            <rFont val="Tahoma"/>
            <family val="2"/>
          </rPr>
          <t xml:space="preserve">
Less 30% in Tuition fee for Oct/20.</t>
        </r>
      </text>
    </comment>
    <comment ref="X152" authorId="0">
      <text>
        <r>
          <rPr>
            <b/>
            <sz val="9"/>
            <color indexed="81"/>
            <rFont val="Tahoma"/>
            <family val="2"/>
          </rPr>
          <t>Windows User:</t>
        </r>
        <r>
          <rPr>
            <sz val="9"/>
            <color indexed="81"/>
            <rFont val="Tahoma"/>
            <family val="2"/>
          </rPr>
          <t xml:space="preserve">
28/01/21
40923
O/fee=6500
Oct=3500 Due=1120
Paid in Janu/21</t>
        </r>
      </text>
    </comment>
    <comment ref="Y152" authorId="0">
      <text>
        <r>
          <rPr>
            <b/>
            <sz val="9"/>
            <color indexed="81"/>
            <rFont val="Tahoma"/>
            <family val="2"/>
          </rPr>
          <t>Windows User:</t>
        </r>
        <r>
          <rPr>
            <sz val="9"/>
            <color indexed="81"/>
            <rFont val="Tahoma"/>
            <family val="2"/>
          </rPr>
          <t xml:space="preserve">
Less 30% in Tuition fee for Oct/20.</t>
        </r>
      </text>
    </comment>
    <comment ref="AD152" authorId="0">
      <text>
        <r>
          <rPr>
            <b/>
            <sz val="9"/>
            <color indexed="81"/>
            <rFont val="Tahoma"/>
            <family val="2"/>
          </rPr>
          <t>Windows User:</t>
        </r>
        <r>
          <rPr>
            <sz val="9"/>
            <color indexed="81"/>
            <rFont val="Tahoma"/>
            <family val="2"/>
          </rPr>
          <t xml:space="preserve">
28/01/21
40923
O/fee=6500
Oct=3500 Due=1120
Paid in Janu/21</t>
        </r>
      </text>
    </comment>
    <comment ref="AF152" authorId="0">
      <text>
        <r>
          <rPr>
            <b/>
            <sz val="9"/>
            <color indexed="81"/>
            <rFont val="Tahoma"/>
            <family val="2"/>
          </rPr>
          <t>Windows User:</t>
        </r>
        <r>
          <rPr>
            <sz val="9"/>
            <color indexed="81"/>
            <rFont val="Tahoma"/>
            <family val="2"/>
          </rPr>
          <t xml:space="preserve">
08/02/21
Oct=840
Nov + Dec/20
janu=530 due=3810
Pass book=100 (new)</t>
        </r>
      </text>
    </comment>
    <comment ref="AL152" authorId="0">
      <text>
        <r>
          <rPr>
            <b/>
            <sz val="9"/>
            <color indexed="81"/>
            <rFont val="Tahoma"/>
            <family val="2"/>
          </rPr>
          <t>Windows User:</t>
        </r>
        <r>
          <rPr>
            <sz val="9"/>
            <color indexed="81"/>
            <rFont val="Tahoma"/>
            <family val="2"/>
          </rPr>
          <t xml:space="preserve">
23/05/21
6844
Up to April/21</t>
        </r>
      </text>
    </comment>
    <comment ref="AN152" authorId="0">
      <text>
        <r>
          <rPr>
            <b/>
            <sz val="9"/>
            <color indexed="81"/>
            <rFont val="Tahoma"/>
            <family val="2"/>
          </rPr>
          <t>Windows User:</t>
        </r>
        <r>
          <rPr>
            <sz val="9"/>
            <color indexed="81"/>
            <rFont val="Tahoma"/>
            <family val="2"/>
          </rPr>
          <t xml:space="preserve">
01/06/21
6845
</t>
        </r>
      </text>
    </comment>
    <comment ref="N153" authorId="0">
      <text>
        <r>
          <rPr>
            <b/>
            <sz val="9"/>
            <color indexed="81"/>
            <rFont val="Tahoma"/>
            <family val="2"/>
          </rPr>
          <t>Windows User:</t>
        </r>
        <r>
          <rPr>
            <sz val="9"/>
            <color indexed="81"/>
            <rFont val="Tahoma"/>
            <family val="2"/>
          </rPr>
          <t xml:space="preserve">
02/09/2020
9,000/-</t>
        </r>
      </text>
    </comment>
    <comment ref="P153" authorId="0">
      <text>
        <r>
          <rPr>
            <b/>
            <sz val="9"/>
            <color indexed="81"/>
            <rFont val="Tahoma"/>
            <family val="2"/>
          </rPr>
          <t>Windows User:</t>
        </r>
        <r>
          <rPr>
            <sz val="9"/>
            <color indexed="81"/>
            <rFont val="Tahoma"/>
            <family val="2"/>
          </rPr>
          <t xml:space="preserve">
02/09/2020
9,000/-</t>
        </r>
      </text>
    </comment>
    <comment ref="R153" authorId="0">
      <text>
        <r>
          <rPr>
            <b/>
            <sz val="9"/>
            <color indexed="81"/>
            <rFont val="Tahoma"/>
            <family val="2"/>
          </rPr>
          <t>Windows User:</t>
        </r>
        <r>
          <rPr>
            <sz val="9"/>
            <color indexed="81"/>
            <rFont val="Tahoma"/>
            <family val="2"/>
          </rPr>
          <t xml:space="preserve">
02/09/2020
9,000/-</t>
        </r>
      </text>
    </comment>
    <comment ref="T153" authorId="0">
      <text>
        <r>
          <rPr>
            <b/>
            <sz val="9"/>
            <color indexed="81"/>
            <rFont val="Tahoma"/>
            <family val="2"/>
          </rPr>
          <t>Windows User:</t>
        </r>
        <r>
          <rPr>
            <sz val="9"/>
            <color indexed="81"/>
            <rFont val="Tahoma"/>
            <family val="2"/>
          </rPr>
          <t xml:space="preserve">
02/09/2020
9,000/-
10/11/2020
By Bkash
O/fee=6500/- Sep + Oct
Paid in Nov/20</t>
        </r>
      </text>
    </comment>
    <comment ref="W153" authorId="0">
      <text>
        <r>
          <rPr>
            <b/>
            <sz val="9"/>
            <color indexed="81"/>
            <rFont val="Tahoma"/>
            <family val="2"/>
          </rPr>
          <t>Windows User:</t>
        </r>
        <r>
          <rPr>
            <sz val="9"/>
            <color indexed="81"/>
            <rFont val="Tahoma"/>
            <family val="2"/>
          </rPr>
          <t xml:space="preserve">
Less 30% in Tuition fee for Oct/20.</t>
        </r>
      </text>
    </comment>
    <comment ref="X153" authorId="0">
      <text>
        <r>
          <rPr>
            <b/>
            <sz val="9"/>
            <color indexed="81"/>
            <rFont val="Tahoma"/>
            <family val="2"/>
          </rPr>
          <t>Windows User:</t>
        </r>
        <r>
          <rPr>
            <sz val="9"/>
            <color indexed="81"/>
            <rFont val="Tahoma"/>
            <family val="2"/>
          </rPr>
          <t xml:space="preserve">
10/11/2020
By bkash
C=15740 Oct + Nov+ O/f
H=4320
T=20060
Paid in Nov/20</t>
        </r>
      </text>
    </comment>
    <comment ref="Y153" authorId="0">
      <text>
        <r>
          <rPr>
            <b/>
            <sz val="9"/>
            <color indexed="81"/>
            <rFont val="Tahoma"/>
            <family val="2"/>
          </rPr>
          <t>Windows User:</t>
        </r>
        <r>
          <rPr>
            <sz val="9"/>
            <color indexed="81"/>
            <rFont val="Tahoma"/>
            <family val="2"/>
          </rPr>
          <t xml:space="preserve">
Less 30% in Tuition fee for Oct/20.</t>
        </r>
      </text>
    </comment>
    <comment ref="Z153" authorId="0">
      <text>
        <r>
          <rPr>
            <b/>
            <sz val="9"/>
            <color indexed="81"/>
            <rFont val="Tahoma"/>
            <family val="2"/>
          </rPr>
          <t>Windows User:</t>
        </r>
        <r>
          <rPr>
            <sz val="9"/>
            <color indexed="81"/>
            <rFont val="Tahoma"/>
            <family val="2"/>
          </rPr>
          <t xml:space="preserve">
10/11/2020
By bkash
C=15740 Oct + Nov+ O/f
H=4320
T=20060</t>
        </r>
      </text>
    </comment>
    <comment ref="AB153" authorId="0">
      <text>
        <r>
          <rPr>
            <b/>
            <sz val="9"/>
            <color indexed="81"/>
            <rFont val="Tahoma"/>
            <family val="2"/>
          </rPr>
          <t>Windows User:</t>
        </r>
        <r>
          <rPr>
            <sz val="9"/>
            <color indexed="81"/>
            <rFont val="Tahoma"/>
            <family val="2"/>
          </rPr>
          <t xml:space="preserve">
27/01/21
1204
Dec=4620
Janu=1380 due=3240
Paid in Janu/21</t>
        </r>
      </text>
    </comment>
    <comment ref="AD153" authorId="0">
      <text>
        <r>
          <rPr>
            <b/>
            <sz val="9"/>
            <color indexed="81"/>
            <rFont val="Tahoma"/>
            <family val="2"/>
          </rPr>
          <t>Windows User:</t>
        </r>
        <r>
          <rPr>
            <sz val="9"/>
            <color indexed="81"/>
            <rFont val="Tahoma"/>
            <family val="2"/>
          </rPr>
          <t xml:space="preserve">
27/01/21
1204
Dec=4620
Janu=1380 due=3240
Paid in Janu/21</t>
        </r>
      </text>
    </comment>
    <comment ref="AF153" authorId="0">
      <text>
        <r>
          <rPr>
            <b/>
            <sz val="9"/>
            <color indexed="81"/>
            <rFont val="Tahoma"/>
            <family val="2"/>
          </rPr>
          <t>Windows User:</t>
        </r>
        <r>
          <rPr>
            <sz val="9"/>
            <color indexed="81"/>
            <rFont val="Tahoma"/>
            <family val="2"/>
          </rPr>
          <t xml:space="preserve">
10/02/21
1205</t>
        </r>
      </text>
    </comment>
    <comment ref="H154" authorId="0">
      <text>
        <r>
          <rPr>
            <b/>
            <sz val="9"/>
            <color indexed="81"/>
            <rFont val="Tahoma"/>
            <family val="2"/>
          </rPr>
          <t>Windows User:</t>
        </r>
        <r>
          <rPr>
            <sz val="9"/>
            <color indexed="81"/>
            <rFont val="Tahoma"/>
            <family val="2"/>
          </rPr>
          <t xml:space="preserve">
Less-4,000/-</t>
        </r>
      </text>
    </comment>
    <comment ref="J154" authorId="0">
      <text>
        <r>
          <rPr>
            <b/>
            <sz val="9"/>
            <color indexed="81"/>
            <rFont val="Tahoma"/>
            <family val="2"/>
          </rPr>
          <t>Windows User:</t>
        </r>
        <r>
          <rPr>
            <sz val="9"/>
            <color indexed="81"/>
            <rFont val="Tahoma"/>
            <family val="2"/>
          </rPr>
          <t xml:space="preserve">
Less-4,000/-</t>
        </r>
      </text>
    </comment>
    <comment ref="N154" authorId="0">
      <text>
        <r>
          <rPr>
            <b/>
            <sz val="9"/>
            <color indexed="81"/>
            <rFont val="Tahoma"/>
            <family val="2"/>
          </rPr>
          <t>Windows User:</t>
        </r>
        <r>
          <rPr>
            <sz val="9"/>
            <color indexed="81"/>
            <rFont val="Tahoma"/>
            <family val="2"/>
          </rPr>
          <t xml:space="preserve">
03/09/2020
4,000/-</t>
        </r>
      </text>
    </comment>
    <comment ref="P154" authorId="0">
      <text>
        <r>
          <rPr>
            <b/>
            <sz val="9"/>
            <color indexed="81"/>
            <rFont val="Tahoma"/>
            <family val="2"/>
          </rPr>
          <t>Windows User:</t>
        </r>
        <r>
          <rPr>
            <sz val="9"/>
            <color indexed="81"/>
            <rFont val="Tahoma"/>
            <family val="2"/>
          </rPr>
          <t xml:space="preserve">
03/09/2020
4,000/-</t>
        </r>
      </text>
    </comment>
    <comment ref="R154" authorId="0">
      <text>
        <r>
          <rPr>
            <b/>
            <sz val="9"/>
            <color indexed="81"/>
            <rFont val="Tahoma"/>
            <family val="2"/>
          </rPr>
          <t>Windows User:</t>
        </r>
        <r>
          <rPr>
            <sz val="9"/>
            <color indexed="81"/>
            <rFont val="Tahoma"/>
            <family val="2"/>
          </rPr>
          <t xml:space="preserve">
03/09/2020
4,000/-
27/01/21
1226
Janu=700
S/c=3300 Due=200</t>
        </r>
      </text>
    </comment>
    <comment ref="W154" authorId="0">
      <text>
        <r>
          <rPr>
            <b/>
            <sz val="9"/>
            <color indexed="81"/>
            <rFont val="Tahoma"/>
            <family val="2"/>
          </rPr>
          <t>Windows User:</t>
        </r>
        <r>
          <rPr>
            <sz val="9"/>
            <color indexed="81"/>
            <rFont val="Tahoma"/>
            <family val="2"/>
          </rPr>
          <t xml:space="preserve">
Less 30% in Tuition fee for Oct/20.</t>
        </r>
      </text>
    </comment>
    <comment ref="X154" authorId="0">
      <text>
        <r>
          <rPr>
            <b/>
            <sz val="9"/>
            <color indexed="81"/>
            <rFont val="Tahoma"/>
            <family val="2"/>
          </rPr>
          <t>Windows User:</t>
        </r>
        <r>
          <rPr>
            <sz val="9"/>
            <color indexed="81"/>
            <rFont val="Tahoma"/>
            <family val="2"/>
          </rPr>
          <t xml:space="preserve">
08/11/2020
By bkash
C=1820
Oct/20
Paid in Nov/20
</t>
        </r>
      </text>
    </comment>
    <comment ref="Y154" authorId="0">
      <text>
        <r>
          <rPr>
            <b/>
            <sz val="9"/>
            <color indexed="81"/>
            <rFont val="Tahoma"/>
            <family val="2"/>
          </rPr>
          <t>Windows User:</t>
        </r>
        <r>
          <rPr>
            <sz val="9"/>
            <color indexed="81"/>
            <rFont val="Tahoma"/>
            <family val="2"/>
          </rPr>
          <t xml:space="preserve">
Less 30% in Tuition fee for Oct/20.</t>
        </r>
      </text>
    </comment>
    <comment ref="Z154" authorId="0">
      <text>
        <r>
          <rPr>
            <b/>
            <sz val="9"/>
            <color indexed="81"/>
            <rFont val="Tahoma"/>
            <family val="2"/>
          </rPr>
          <t>Windows User:</t>
        </r>
        <r>
          <rPr>
            <sz val="9"/>
            <color indexed="81"/>
            <rFont val="Tahoma"/>
            <family val="2"/>
          </rPr>
          <t xml:space="preserve">
08/11/2020
By bkash
C=1820
H=2160
T=3980
Oct/20
Paid in Nov/20</t>
        </r>
      </text>
    </comment>
    <comment ref="AB154" authorId="0">
      <text>
        <r>
          <rPr>
            <b/>
            <sz val="9"/>
            <color indexed="81"/>
            <rFont val="Tahoma"/>
            <family val="2"/>
          </rPr>
          <t>Windows User:</t>
        </r>
        <r>
          <rPr>
            <sz val="9"/>
            <color indexed="81"/>
            <rFont val="Tahoma"/>
            <family val="2"/>
          </rPr>
          <t xml:space="preserve">
16/12/2020
By bkash
C=1820 Dec/20 (Due=980)
H=2160
T=3,980/- 
S/c Due=3500
O/Fee Due-8,000</t>
        </r>
      </text>
    </comment>
    <comment ref="AD154" authorId="0">
      <text>
        <r>
          <rPr>
            <b/>
            <sz val="9"/>
            <color indexed="81"/>
            <rFont val="Tahoma"/>
            <family val="2"/>
          </rPr>
          <t>Windows User:</t>
        </r>
        <r>
          <rPr>
            <sz val="9"/>
            <color indexed="81"/>
            <rFont val="Tahoma"/>
            <family val="2"/>
          </rPr>
          <t xml:space="preserve">
20/01/2021
By bkash
C=1820
H=2160
T=3980
S/c Due=3500
O/fee Due=8000
Janu Due=700
27/01/21
1226
Janu=700
S/c=3300 Due=200
</t>
        </r>
      </text>
    </comment>
    <comment ref="AF154" authorId="0">
      <text>
        <r>
          <rPr>
            <b/>
            <sz val="9"/>
            <color indexed="81"/>
            <rFont val="Tahoma"/>
            <family val="2"/>
          </rPr>
          <t>Windows User:</t>
        </r>
        <r>
          <rPr>
            <sz val="9"/>
            <color indexed="81"/>
            <rFont val="Tahoma"/>
            <family val="2"/>
          </rPr>
          <t xml:space="preserve">
11/02/21
1228
Feb/21=1740
O/fee=4000 Due=4000</t>
        </r>
      </text>
    </comment>
    <comment ref="AJ154" authorId="0">
      <text>
        <r>
          <rPr>
            <b/>
            <sz val="9"/>
            <color indexed="81"/>
            <rFont val="Tahoma"/>
            <family val="2"/>
          </rPr>
          <t>Windows User:</t>
        </r>
        <r>
          <rPr>
            <sz val="9"/>
            <color indexed="81"/>
            <rFont val="Tahoma"/>
            <family val="2"/>
          </rPr>
          <t xml:space="preserve">
19/04/21
By bkash
C=3080 O/fee due=4000
H=4320
T=7400</t>
        </r>
      </text>
    </comment>
    <comment ref="AN154" authorId="0">
      <text>
        <r>
          <rPr>
            <b/>
            <sz val="9"/>
            <color indexed="81"/>
            <rFont val="Tahoma"/>
            <family val="2"/>
          </rPr>
          <t>Windows User:</t>
        </r>
        <r>
          <rPr>
            <sz val="9"/>
            <color indexed="81"/>
            <rFont val="Tahoma"/>
            <family val="2"/>
          </rPr>
          <t xml:space="preserve">
06/06/21
1230
1540/-</t>
        </r>
      </text>
    </comment>
    <comment ref="N155" authorId="0">
      <text>
        <r>
          <rPr>
            <b/>
            <sz val="9"/>
            <color indexed="81"/>
            <rFont val="Tahoma"/>
            <family val="2"/>
          </rPr>
          <t>Windows User:</t>
        </r>
        <r>
          <rPr>
            <sz val="9"/>
            <color indexed="81"/>
            <rFont val="Tahoma"/>
            <family val="2"/>
          </rPr>
          <t xml:space="preserve">
03/09/2020
9,000/-</t>
        </r>
      </text>
    </comment>
    <comment ref="P155" authorId="0">
      <text>
        <r>
          <rPr>
            <b/>
            <sz val="9"/>
            <color indexed="81"/>
            <rFont val="Tahoma"/>
            <family val="2"/>
          </rPr>
          <t>Windows User:</t>
        </r>
        <r>
          <rPr>
            <sz val="9"/>
            <color indexed="81"/>
            <rFont val="Tahoma"/>
            <family val="2"/>
          </rPr>
          <t xml:space="preserve">
03/09/2020
9,000/-</t>
        </r>
      </text>
    </comment>
    <comment ref="R155" authorId="0">
      <text>
        <r>
          <rPr>
            <b/>
            <sz val="9"/>
            <color indexed="81"/>
            <rFont val="Tahoma"/>
            <family val="2"/>
          </rPr>
          <t>Windows User:</t>
        </r>
        <r>
          <rPr>
            <sz val="9"/>
            <color indexed="81"/>
            <rFont val="Tahoma"/>
            <family val="2"/>
          </rPr>
          <t xml:space="preserve">
03/09/2020
9,000/-</t>
        </r>
      </text>
    </comment>
    <comment ref="T155" authorId="0">
      <text>
        <r>
          <rPr>
            <b/>
            <sz val="9"/>
            <color indexed="81"/>
            <rFont val="Tahoma"/>
            <family val="2"/>
          </rPr>
          <t>Windows User:</t>
        </r>
        <r>
          <rPr>
            <sz val="9"/>
            <color indexed="81"/>
            <rFont val="Tahoma"/>
            <family val="2"/>
          </rPr>
          <t xml:space="preserve">
03/09/2020
9,000/-
30/01/21
1252
O/fee=6500
Nov + Janu/21
Paid in Janu/21</t>
        </r>
      </text>
    </comment>
    <comment ref="W155" authorId="0">
      <text>
        <r>
          <rPr>
            <b/>
            <sz val="9"/>
            <color indexed="81"/>
            <rFont val="Tahoma"/>
            <family val="2"/>
          </rPr>
          <t>Windows User:</t>
        </r>
        <r>
          <rPr>
            <sz val="9"/>
            <color indexed="81"/>
            <rFont val="Tahoma"/>
            <family val="2"/>
          </rPr>
          <t xml:space="preserve">
Less 30% in Tuition fee for Oct/20.</t>
        </r>
      </text>
    </comment>
    <comment ref="X155" authorId="0">
      <text>
        <r>
          <rPr>
            <b/>
            <sz val="9"/>
            <color indexed="81"/>
            <rFont val="Tahoma"/>
            <family val="2"/>
          </rPr>
          <t>Windows User:</t>
        </r>
        <r>
          <rPr>
            <sz val="9"/>
            <color indexed="81"/>
            <rFont val="Tahoma"/>
            <family val="2"/>
          </rPr>
          <t xml:space="preserve">
04/11/2020
1251
Oct/2020
Paid to Npv/2020</t>
        </r>
      </text>
    </comment>
    <comment ref="Y155" authorId="0">
      <text>
        <r>
          <rPr>
            <b/>
            <sz val="9"/>
            <color indexed="81"/>
            <rFont val="Tahoma"/>
            <family val="2"/>
          </rPr>
          <t>Windows User:</t>
        </r>
        <r>
          <rPr>
            <sz val="9"/>
            <color indexed="81"/>
            <rFont val="Tahoma"/>
            <family val="2"/>
          </rPr>
          <t xml:space="preserve">
Less 30% in Tuition fee for Oct/20.</t>
        </r>
      </text>
    </comment>
    <comment ref="Z155" authorId="0">
      <text>
        <r>
          <rPr>
            <b/>
            <sz val="9"/>
            <color indexed="81"/>
            <rFont val="Tahoma"/>
            <family val="2"/>
          </rPr>
          <t>Windows User:</t>
        </r>
        <r>
          <rPr>
            <sz val="9"/>
            <color indexed="81"/>
            <rFont val="Tahoma"/>
            <family val="2"/>
          </rPr>
          <t xml:space="preserve">
04/11/2020
1251
Oct/2020
30/01/21
1252
O/fee=6500
Nov + Janu/21
Paid in Janu/21</t>
        </r>
      </text>
    </comment>
    <comment ref="AB155" authorId="0">
      <text>
        <r>
          <rPr>
            <b/>
            <sz val="9"/>
            <color indexed="81"/>
            <rFont val="Tahoma"/>
            <family val="2"/>
          </rPr>
          <t>Windows User:</t>
        </r>
        <r>
          <rPr>
            <sz val="9"/>
            <color indexed="81"/>
            <rFont val="Tahoma"/>
            <family val="2"/>
          </rPr>
          <t xml:space="preserve">
30/01/21
1252
O/fee=6500
Nov + Janu/21
Paid in Janu/21</t>
        </r>
      </text>
    </comment>
    <comment ref="AD155" authorId="0">
      <text>
        <r>
          <rPr>
            <b/>
            <sz val="9"/>
            <color indexed="81"/>
            <rFont val="Tahoma"/>
            <family val="2"/>
          </rPr>
          <t>Windows User:</t>
        </r>
        <r>
          <rPr>
            <sz val="9"/>
            <color indexed="81"/>
            <rFont val="Tahoma"/>
            <family val="2"/>
          </rPr>
          <t xml:space="preserve">
30/01/21
1252
O/fee=6500
Nov + Janu/21
Paid in Janu/21</t>
        </r>
      </text>
    </comment>
    <comment ref="AN155" authorId="0">
      <text>
        <r>
          <rPr>
            <b/>
            <sz val="9"/>
            <color indexed="81"/>
            <rFont val="Tahoma"/>
            <family val="2"/>
          </rPr>
          <t>Windows User:</t>
        </r>
        <r>
          <rPr>
            <sz val="9"/>
            <color indexed="81"/>
            <rFont val="Tahoma"/>
            <family val="2"/>
          </rPr>
          <t xml:space="preserve">
02/06/21
1253
</t>
        </r>
      </text>
    </comment>
    <comment ref="N156" authorId="0">
      <text>
        <r>
          <rPr>
            <b/>
            <sz val="9"/>
            <color indexed="81"/>
            <rFont val="Tahoma"/>
            <family val="2"/>
          </rPr>
          <t>Windows User:</t>
        </r>
        <r>
          <rPr>
            <sz val="9"/>
            <color indexed="81"/>
            <rFont val="Tahoma"/>
            <family val="2"/>
          </rPr>
          <t xml:space="preserve">
03/09/2020
4,000/-</t>
        </r>
      </text>
    </comment>
    <comment ref="P156" authorId="0">
      <text>
        <r>
          <rPr>
            <b/>
            <sz val="9"/>
            <color indexed="81"/>
            <rFont val="Tahoma"/>
            <family val="2"/>
          </rPr>
          <t>Windows User:</t>
        </r>
        <r>
          <rPr>
            <sz val="9"/>
            <color indexed="81"/>
            <rFont val="Tahoma"/>
            <family val="2"/>
          </rPr>
          <t xml:space="preserve">
03/09/2020
4,000/-</t>
        </r>
      </text>
    </comment>
    <comment ref="R156" authorId="0">
      <text>
        <r>
          <rPr>
            <b/>
            <sz val="9"/>
            <color indexed="81"/>
            <rFont val="Tahoma"/>
            <family val="2"/>
          </rPr>
          <t>Windows User:</t>
        </r>
        <r>
          <rPr>
            <sz val="9"/>
            <color indexed="81"/>
            <rFont val="Tahoma"/>
            <family val="2"/>
          </rPr>
          <t xml:space="preserve">
20/09/2020
1275
Paid to sep/20</t>
        </r>
      </text>
    </comment>
    <comment ref="T156" authorId="0">
      <text>
        <r>
          <rPr>
            <b/>
            <sz val="9"/>
            <color indexed="81"/>
            <rFont val="Tahoma"/>
            <family val="2"/>
          </rPr>
          <t>Windows User:</t>
        </r>
        <r>
          <rPr>
            <sz val="9"/>
            <color indexed="81"/>
            <rFont val="Tahoma"/>
            <family val="2"/>
          </rPr>
          <t xml:space="preserve">
03/09/2020
4,000/-
28/01/21
1276
O/fee=6500
Oct=1500 Due=3120
Paid in janu/21</t>
        </r>
      </text>
    </comment>
    <comment ref="X156" authorId="0">
      <text>
        <r>
          <rPr>
            <b/>
            <sz val="9"/>
            <color indexed="81"/>
            <rFont val="Tahoma"/>
            <family val="2"/>
          </rPr>
          <t>Windows User:</t>
        </r>
        <r>
          <rPr>
            <sz val="9"/>
            <color indexed="81"/>
            <rFont val="Tahoma"/>
            <family val="2"/>
          </rPr>
          <t xml:space="preserve">
20/09/2020
1275
S/c</t>
        </r>
      </text>
    </comment>
    <comment ref="Z156" authorId="0">
      <text>
        <r>
          <rPr>
            <b/>
            <sz val="9"/>
            <color indexed="81"/>
            <rFont val="Tahoma"/>
            <family val="2"/>
          </rPr>
          <t>Windows User:</t>
        </r>
        <r>
          <rPr>
            <sz val="9"/>
            <color indexed="81"/>
            <rFont val="Tahoma"/>
            <family val="2"/>
          </rPr>
          <t xml:space="preserve">
28/01/21
1276
O/fee=6500
Oct=1500 Due=3120
Paid in janu/21</t>
        </r>
      </text>
    </comment>
    <comment ref="AF156" authorId="0">
      <text>
        <r>
          <rPr>
            <b/>
            <sz val="9"/>
            <color indexed="81"/>
            <rFont val="Tahoma"/>
            <family val="2"/>
          </rPr>
          <t>Windows User:</t>
        </r>
        <r>
          <rPr>
            <sz val="9"/>
            <color indexed="81"/>
            <rFont val="Tahoma"/>
            <family val="2"/>
          </rPr>
          <t xml:space="preserve">
28/01/21
1276
O/fee=6500
Oct=1500 Due=3120
Paid in janu/21</t>
        </r>
      </text>
    </comment>
    <comment ref="AH156" authorId="0">
      <text>
        <r>
          <rPr>
            <b/>
            <sz val="9"/>
            <color indexed="81"/>
            <rFont val="Tahoma"/>
            <family val="2"/>
          </rPr>
          <t>Windows User:</t>
        </r>
        <r>
          <rPr>
            <sz val="9"/>
            <color indexed="81"/>
            <rFont val="Tahoma"/>
            <family val="2"/>
          </rPr>
          <t xml:space="preserve">
10/02/21
1277
Dec due=2260
</t>
        </r>
      </text>
    </comment>
    <comment ref="AP156" authorId="0">
      <text>
        <r>
          <rPr>
            <b/>
            <sz val="9"/>
            <color indexed="81"/>
            <rFont val="Tahoma"/>
            <family val="2"/>
          </rPr>
          <t>Windows User:</t>
        </r>
        <r>
          <rPr>
            <sz val="9"/>
            <color indexed="81"/>
            <rFont val="Tahoma"/>
            <family val="2"/>
          </rPr>
          <t xml:space="preserve">
06/06/21
1278
20,000/-
Janu/21 to March/21
April due=840/-</t>
        </r>
      </text>
    </comment>
    <comment ref="N157" authorId="0">
      <text>
        <r>
          <rPr>
            <b/>
            <sz val="9"/>
            <color indexed="81"/>
            <rFont val="Tahoma"/>
            <family val="2"/>
          </rPr>
          <t>Windows User:</t>
        </r>
        <r>
          <rPr>
            <sz val="9"/>
            <color indexed="81"/>
            <rFont val="Tahoma"/>
            <family val="2"/>
          </rPr>
          <t xml:space="preserve">
03/09/2020
9,000/-</t>
        </r>
      </text>
    </comment>
    <comment ref="P157" authorId="0">
      <text>
        <r>
          <rPr>
            <b/>
            <sz val="9"/>
            <color indexed="81"/>
            <rFont val="Tahoma"/>
            <family val="2"/>
          </rPr>
          <t>Windows User:</t>
        </r>
        <r>
          <rPr>
            <sz val="9"/>
            <color indexed="81"/>
            <rFont val="Tahoma"/>
            <family val="2"/>
          </rPr>
          <t xml:space="preserve">
03/09/2020
9,000/-</t>
        </r>
      </text>
    </comment>
    <comment ref="R157" authorId="0">
      <text>
        <r>
          <rPr>
            <b/>
            <sz val="9"/>
            <color indexed="81"/>
            <rFont val="Tahoma"/>
            <family val="2"/>
          </rPr>
          <t>Windows User:</t>
        </r>
        <r>
          <rPr>
            <sz val="9"/>
            <color indexed="81"/>
            <rFont val="Tahoma"/>
            <family val="2"/>
          </rPr>
          <t xml:space="preserve">
03/09/2020
9,000/-</t>
        </r>
      </text>
    </comment>
    <comment ref="T157" authorId="0">
      <text>
        <r>
          <rPr>
            <b/>
            <sz val="9"/>
            <color indexed="81"/>
            <rFont val="Tahoma"/>
            <family val="2"/>
          </rPr>
          <t>Windows User:</t>
        </r>
        <r>
          <rPr>
            <sz val="9"/>
            <color indexed="81"/>
            <rFont val="Tahoma"/>
            <family val="2"/>
          </rPr>
          <t xml:space="preserve">
03/09/2020
9,000/-
28/01/21
1299
O/fee=6500
Nov/20
Paid in Janu/21</t>
        </r>
      </text>
    </comment>
    <comment ref="Z157" authorId="0">
      <text>
        <r>
          <rPr>
            <b/>
            <sz val="9"/>
            <color indexed="81"/>
            <rFont val="Tahoma"/>
            <family val="2"/>
          </rPr>
          <t>Windows User:</t>
        </r>
        <r>
          <rPr>
            <sz val="9"/>
            <color indexed="81"/>
            <rFont val="Tahoma"/>
            <family val="2"/>
          </rPr>
          <t xml:space="preserve">
09/11/20
By bkash
C=4620 (Oct/20)
H-2040
T=6660
Paid in Nov/20
</t>
        </r>
      </text>
    </comment>
    <comment ref="AB157" authorId="0">
      <text>
        <r>
          <rPr>
            <b/>
            <sz val="9"/>
            <color indexed="81"/>
            <rFont val="Tahoma"/>
            <family val="2"/>
          </rPr>
          <t>Windows User:</t>
        </r>
        <r>
          <rPr>
            <sz val="9"/>
            <color indexed="81"/>
            <rFont val="Tahoma"/>
            <family val="2"/>
          </rPr>
          <t xml:space="preserve">
09/11/20
By bkash
C=4620 (Oct/20)
H-2040
T=6660
28/01/21
1299
O/fee=6500
Nov/20
Paid in Janu/21</t>
        </r>
      </text>
    </comment>
    <comment ref="AD157" authorId="0">
      <text>
        <r>
          <rPr>
            <b/>
            <sz val="9"/>
            <color indexed="81"/>
            <rFont val="Tahoma"/>
            <family val="2"/>
          </rPr>
          <t>Windows User:</t>
        </r>
        <r>
          <rPr>
            <sz val="9"/>
            <color indexed="81"/>
            <rFont val="Tahoma"/>
            <family val="2"/>
          </rPr>
          <t xml:space="preserve">
28/01/21
1299
O/fee=6500
Nov/20
Paid in Janu/21</t>
        </r>
      </text>
    </comment>
    <comment ref="AF157" authorId="0">
      <text>
        <r>
          <rPr>
            <b/>
            <sz val="9"/>
            <color indexed="81"/>
            <rFont val="Tahoma"/>
            <family val="2"/>
          </rPr>
          <t>Windows User:</t>
        </r>
        <r>
          <rPr>
            <sz val="9"/>
            <color indexed="81"/>
            <rFont val="Tahoma"/>
            <family val="2"/>
          </rPr>
          <t xml:space="preserve">
28/01/21
1299
O/fee=6500
Nov/20
Paid in Janu/21</t>
        </r>
      </text>
    </comment>
    <comment ref="AH157" authorId="0">
      <text>
        <r>
          <rPr>
            <b/>
            <sz val="9"/>
            <color indexed="81"/>
            <rFont val="Tahoma"/>
            <family val="2"/>
          </rPr>
          <t>Windows User:</t>
        </r>
        <r>
          <rPr>
            <sz val="9"/>
            <color indexed="81"/>
            <rFont val="Tahoma"/>
            <family val="2"/>
          </rPr>
          <t xml:space="preserve">
11/02/21
1301
Dec/20</t>
        </r>
      </text>
    </comment>
    <comment ref="AP157" authorId="0">
      <text>
        <r>
          <rPr>
            <b/>
            <sz val="9"/>
            <color indexed="81"/>
            <rFont val="Tahoma"/>
            <family val="2"/>
          </rPr>
          <t>Windows User:</t>
        </r>
        <r>
          <rPr>
            <sz val="9"/>
            <color indexed="81"/>
            <rFont val="Tahoma"/>
            <family val="2"/>
          </rPr>
          <t xml:space="preserve">
06/06/21
1302
Janu/21</t>
        </r>
      </text>
    </comment>
    <comment ref="N158" authorId="0">
      <text>
        <r>
          <rPr>
            <b/>
            <sz val="9"/>
            <color indexed="81"/>
            <rFont val="Tahoma"/>
            <family val="2"/>
          </rPr>
          <t>Windows User:</t>
        </r>
        <r>
          <rPr>
            <sz val="9"/>
            <color indexed="81"/>
            <rFont val="Tahoma"/>
            <family val="2"/>
          </rPr>
          <t xml:space="preserve">
</t>
        </r>
      </text>
    </comment>
    <comment ref="P158" authorId="0">
      <text>
        <r>
          <rPr>
            <b/>
            <sz val="9"/>
            <color indexed="81"/>
            <rFont val="Tahoma"/>
            <family val="2"/>
          </rPr>
          <t>Windows User:</t>
        </r>
        <r>
          <rPr>
            <sz val="9"/>
            <color indexed="81"/>
            <rFont val="Tahoma"/>
            <family val="2"/>
          </rPr>
          <t xml:space="preserve">
20/09/2020
Dev fee=500
Paid to sep/20</t>
        </r>
      </text>
    </comment>
    <comment ref="R158" authorId="0">
      <text>
        <r>
          <rPr>
            <b/>
            <sz val="9"/>
            <color indexed="81"/>
            <rFont val="Tahoma"/>
            <family val="2"/>
          </rPr>
          <t xml:space="preserve">Windows User:
</t>
        </r>
        <r>
          <rPr>
            <sz val="9"/>
            <color indexed="81"/>
            <rFont val="Tahoma"/>
            <family val="2"/>
          </rPr>
          <t>20/09/2020
9388
S/c
Up to O/fee
Paid to sep/20</t>
        </r>
      </text>
    </comment>
    <comment ref="T158" authorId="0">
      <text>
        <r>
          <rPr>
            <b/>
            <sz val="9"/>
            <color indexed="81"/>
            <rFont val="Tahoma"/>
            <family val="2"/>
          </rPr>
          <t xml:space="preserve">Windows User:
</t>
        </r>
        <r>
          <rPr>
            <sz val="9"/>
            <color indexed="81"/>
            <rFont val="Tahoma"/>
            <family val="2"/>
          </rPr>
          <t>20/09/2020
9388
Up to O/fee
Paid to Sep/20</t>
        </r>
      </text>
    </comment>
    <comment ref="X158" authorId="0">
      <text>
        <r>
          <rPr>
            <b/>
            <sz val="9"/>
            <color indexed="81"/>
            <rFont val="Tahoma"/>
            <family val="2"/>
          </rPr>
          <t>Windows User:</t>
        </r>
        <r>
          <rPr>
            <sz val="9"/>
            <color indexed="81"/>
            <rFont val="Tahoma"/>
            <family val="2"/>
          </rPr>
          <t xml:space="preserve">
20/09/2020
9388
Up  to O/fee</t>
        </r>
      </text>
    </comment>
    <comment ref="Z158" authorId="0">
      <text>
        <r>
          <rPr>
            <b/>
            <sz val="9"/>
            <color indexed="81"/>
            <rFont val="Tahoma"/>
            <family val="2"/>
          </rPr>
          <t>Windows User:</t>
        </r>
        <r>
          <rPr>
            <sz val="9"/>
            <color indexed="81"/>
            <rFont val="Tahoma"/>
            <family val="2"/>
          </rPr>
          <t xml:space="preserve">
08/10/2020
By bkash
C=4620
H=2160
T=6780</t>
        </r>
      </text>
    </comment>
    <comment ref="AB158" authorId="0">
      <text>
        <r>
          <rPr>
            <b/>
            <sz val="9"/>
            <color indexed="81"/>
            <rFont val="Tahoma"/>
            <family val="2"/>
          </rPr>
          <t>Windows User:</t>
        </r>
        <r>
          <rPr>
            <sz val="9"/>
            <color indexed="81"/>
            <rFont val="Tahoma"/>
            <family val="2"/>
          </rPr>
          <t xml:space="preserve">
08/11/21
By bkadd+h
C=4620
H=2160
Nov/21</t>
        </r>
      </text>
    </comment>
    <comment ref="AD158" authorId="0">
      <text>
        <r>
          <rPr>
            <b/>
            <sz val="9"/>
            <color indexed="81"/>
            <rFont val="Tahoma"/>
            <family val="2"/>
          </rPr>
          <t>Windows User:</t>
        </r>
        <r>
          <rPr>
            <sz val="9"/>
            <color indexed="81"/>
            <rFont val="Tahoma"/>
            <family val="2"/>
          </rPr>
          <t xml:space="preserve">
08/12/2020
By bkash
C=4620
H=2160
Dec/20
Paid in Dec/20
09/01/2021
By bkash
C=4620
H=2160
T=6780
Dec/20
Janu/21</t>
        </r>
      </text>
    </comment>
    <comment ref="AF158" authorId="0">
      <text>
        <r>
          <rPr>
            <b/>
            <sz val="9"/>
            <color indexed="81"/>
            <rFont val="Tahoma"/>
            <family val="2"/>
          </rPr>
          <t>Windows User:</t>
        </r>
        <r>
          <rPr>
            <sz val="9"/>
            <color indexed="81"/>
            <rFont val="Tahoma"/>
            <family val="2"/>
          </rPr>
          <t xml:space="preserve">
09/01/2021
By bkash
C=4620
H=2160
T=6780
Dec/20
Janu/21</t>
        </r>
      </text>
    </comment>
    <comment ref="AH158" authorId="0">
      <text>
        <r>
          <rPr>
            <b/>
            <sz val="9"/>
            <color indexed="81"/>
            <rFont val="Tahoma"/>
            <family val="2"/>
          </rPr>
          <t>Windows User:</t>
        </r>
        <r>
          <rPr>
            <sz val="9"/>
            <color indexed="81"/>
            <rFont val="Tahoma"/>
            <family val="2"/>
          </rPr>
          <t xml:space="preserve">
09/02/21
9390
</t>
        </r>
      </text>
    </comment>
    <comment ref="AJ158" authorId="0">
      <text>
        <r>
          <rPr>
            <b/>
            <sz val="9"/>
            <color indexed="81"/>
            <rFont val="Tahoma"/>
            <family val="2"/>
          </rPr>
          <t>Windows User:</t>
        </r>
        <r>
          <rPr>
            <sz val="9"/>
            <color indexed="81"/>
            <rFont val="Tahoma"/>
            <family val="2"/>
          </rPr>
          <t xml:space="preserve">
08/03/21
By bash
C=4620
H=2160
T=6780</t>
        </r>
      </text>
    </comment>
    <comment ref="AL158" authorId="0">
      <text>
        <r>
          <rPr>
            <b/>
            <sz val="9"/>
            <color indexed="81"/>
            <rFont val="Tahoma"/>
            <family val="2"/>
          </rPr>
          <t>Windows User:</t>
        </r>
        <r>
          <rPr>
            <sz val="9"/>
            <color indexed="81"/>
            <rFont val="Tahoma"/>
            <family val="2"/>
          </rPr>
          <t xml:space="preserve">
13/04/21
By bash
C=4620
H=2160
T=6780</t>
        </r>
      </text>
    </comment>
    <comment ref="AN158" authorId="0">
      <text>
        <r>
          <rPr>
            <b/>
            <sz val="9"/>
            <color indexed="81"/>
            <rFont val="Tahoma"/>
            <family val="2"/>
          </rPr>
          <t>Windows User:</t>
        </r>
        <r>
          <rPr>
            <sz val="9"/>
            <color indexed="81"/>
            <rFont val="Tahoma"/>
            <family val="2"/>
          </rPr>
          <t xml:space="preserve">
04/05/21
By bkash
C=4620
H=2160
T=6780</t>
        </r>
      </text>
    </comment>
    <comment ref="AP158" authorId="0">
      <text>
        <r>
          <rPr>
            <b/>
            <sz val="9"/>
            <color indexed="81"/>
            <rFont val="Tahoma"/>
            <family val="2"/>
          </rPr>
          <t>Windows User:</t>
        </r>
        <r>
          <rPr>
            <sz val="9"/>
            <color indexed="81"/>
            <rFont val="Tahoma"/>
            <family val="2"/>
          </rPr>
          <t xml:space="preserve">
03/06/21
9393</t>
        </r>
      </text>
    </comment>
    <comment ref="N159" authorId="0">
      <text>
        <r>
          <rPr>
            <b/>
            <sz val="9"/>
            <color indexed="81"/>
            <rFont val="Tahoma"/>
            <family val="2"/>
          </rPr>
          <t>Windows User:</t>
        </r>
        <r>
          <rPr>
            <sz val="9"/>
            <color indexed="81"/>
            <rFont val="Tahoma"/>
            <family val="2"/>
          </rPr>
          <t xml:space="preserve">
03/09/2020
9,000/-</t>
        </r>
      </text>
    </comment>
    <comment ref="P159" authorId="0">
      <text>
        <r>
          <rPr>
            <b/>
            <sz val="9"/>
            <color indexed="81"/>
            <rFont val="Tahoma"/>
            <family val="2"/>
          </rPr>
          <t>Windows User:</t>
        </r>
        <r>
          <rPr>
            <sz val="9"/>
            <color indexed="81"/>
            <rFont val="Tahoma"/>
            <family val="2"/>
          </rPr>
          <t xml:space="preserve">
03/09/2020
9,000/-</t>
        </r>
      </text>
    </comment>
    <comment ref="R159" authorId="0">
      <text>
        <r>
          <rPr>
            <b/>
            <sz val="9"/>
            <color indexed="81"/>
            <rFont val="Tahoma"/>
            <family val="2"/>
          </rPr>
          <t>Windows User:</t>
        </r>
        <r>
          <rPr>
            <sz val="9"/>
            <color indexed="81"/>
            <rFont val="Tahoma"/>
            <family val="2"/>
          </rPr>
          <t xml:space="preserve">
03/09/2020
9,000/-</t>
        </r>
      </text>
    </comment>
    <comment ref="T159" authorId="0">
      <text>
        <r>
          <rPr>
            <b/>
            <sz val="9"/>
            <color indexed="81"/>
            <rFont val="Tahoma"/>
            <family val="2"/>
          </rPr>
          <t>Windows User:</t>
        </r>
        <r>
          <rPr>
            <sz val="9"/>
            <color indexed="81"/>
            <rFont val="Tahoma"/>
            <family val="2"/>
          </rPr>
          <t xml:space="preserve">
03/09/2020
9,000/-</t>
        </r>
      </text>
    </comment>
    <comment ref="W159" authorId="0">
      <text>
        <r>
          <rPr>
            <b/>
            <sz val="9"/>
            <color indexed="81"/>
            <rFont val="Tahoma"/>
            <family val="2"/>
          </rPr>
          <t>Windows User:</t>
        </r>
        <r>
          <rPr>
            <sz val="9"/>
            <color indexed="81"/>
            <rFont val="Tahoma"/>
            <family val="2"/>
          </rPr>
          <t xml:space="preserve">
Less 30% in Tuition fee for Oct/20.</t>
        </r>
      </text>
    </comment>
    <comment ref="X159" authorId="0">
      <text>
        <r>
          <rPr>
            <b/>
            <sz val="9"/>
            <color indexed="81"/>
            <rFont val="Tahoma"/>
            <family val="2"/>
          </rPr>
          <t>Windows User:</t>
        </r>
        <r>
          <rPr>
            <sz val="9"/>
            <color indexed="81"/>
            <rFont val="Tahoma"/>
            <family val="2"/>
          </rPr>
          <t xml:space="preserve">
26/01/21
1999
Oct/20
Nov/20  Due=40
Paid in Janu/21</t>
        </r>
      </text>
    </comment>
    <comment ref="Y159" authorId="0">
      <text>
        <r>
          <rPr>
            <b/>
            <sz val="9"/>
            <color indexed="81"/>
            <rFont val="Tahoma"/>
            <family val="2"/>
          </rPr>
          <t>Windows User:</t>
        </r>
        <r>
          <rPr>
            <sz val="9"/>
            <color indexed="81"/>
            <rFont val="Tahoma"/>
            <family val="2"/>
          </rPr>
          <t xml:space="preserve">
Less 30% in Tuition fee for Oct/20.</t>
        </r>
      </text>
    </comment>
    <comment ref="Z159" authorId="0">
      <text>
        <r>
          <rPr>
            <b/>
            <sz val="9"/>
            <color indexed="81"/>
            <rFont val="Tahoma"/>
            <family val="2"/>
          </rPr>
          <t>Windows User:</t>
        </r>
        <r>
          <rPr>
            <sz val="9"/>
            <color indexed="81"/>
            <rFont val="Tahoma"/>
            <family val="2"/>
          </rPr>
          <t xml:space="preserve">
26/01/21
1999
Oct/20
Nov/20  Due=40
Paid in Janu/21</t>
        </r>
      </text>
    </comment>
    <comment ref="AD159" authorId="0">
      <text>
        <r>
          <rPr>
            <b/>
            <sz val="9"/>
            <color indexed="81"/>
            <rFont val="Tahoma"/>
            <family val="2"/>
          </rPr>
          <t>Windows User:</t>
        </r>
        <r>
          <rPr>
            <sz val="9"/>
            <color indexed="81"/>
            <rFont val="Tahoma"/>
            <family val="2"/>
          </rPr>
          <t xml:space="preserve">
26/01/21
1999
Oct/20
Nov/20  Due=40
Paid in Janu/21</t>
        </r>
      </text>
    </comment>
    <comment ref="AF159" authorId="0">
      <text>
        <r>
          <rPr>
            <b/>
            <sz val="9"/>
            <color indexed="81"/>
            <rFont val="Tahoma"/>
            <family val="2"/>
          </rPr>
          <t>Windows User:</t>
        </r>
        <r>
          <rPr>
            <sz val="9"/>
            <color indexed="81"/>
            <rFont val="Tahoma"/>
            <family val="2"/>
          </rPr>
          <t xml:space="preserve">
10/02/21
2000
16,000/-
Nov/20=40
Dec/20 + Janu/21
Feb/21=220 Due=4400/-
O/fee=6500
</t>
        </r>
      </text>
    </comment>
    <comment ref="AN159" authorId="0">
      <text>
        <r>
          <rPr>
            <b/>
            <sz val="9"/>
            <color indexed="81"/>
            <rFont val="Tahoma"/>
            <family val="2"/>
          </rPr>
          <t>Windows User:</t>
        </r>
        <r>
          <rPr>
            <sz val="9"/>
            <color indexed="81"/>
            <rFont val="Tahoma"/>
            <family val="2"/>
          </rPr>
          <t xml:space="preserve">
06/06/21
2001
Up to May/21</t>
        </r>
      </text>
    </comment>
    <comment ref="N160" authorId="0">
      <text>
        <r>
          <rPr>
            <b/>
            <sz val="9"/>
            <color indexed="81"/>
            <rFont val="Tahoma"/>
            <family val="2"/>
          </rPr>
          <t>Windows User:</t>
        </r>
        <r>
          <rPr>
            <sz val="9"/>
            <color indexed="81"/>
            <rFont val="Tahoma"/>
            <family val="2"/>
          </rPr>
          <t xml:space="preserve">
04/09/2020
9,000/-</t>
        </r>
      </text>
    </comment>
    <comment ref="P160" authorId="0">
      <text>
        <r>
          <rPr>
            <b/>
            <sz val="9"/>
            <color indexed="81"/>
            <rFont val="Tahoma"/>
            <family val="2"/>
          </rPr>
          <t>Windows User:</t>
        </r>
        <r>
          <rPr>
            <sz val="9"/>
            <color indexed="81"/>
            <rFont val="Tahoma"/>
            <family val="2"/>
          </rPr>
          <t xml:space="preserve">
04/09/2020
9,000/-</t>
        </r>
      </text>
    </comment>
    <comment ref="R160" authorId="0">
      <text>
        <r>
          <rPr>
            <b/>
            <sz val="9"/>
            <color indexed="81"/>
            <rFont val="Tahoma"/>
            <family val="2"/>
          </rPr>
          <t>Windows User:</t>
        </r>
        <r>
          <rPr>
            <sz val="9"/>
            <color indexed="81"/>
            <rFont val="Tahoma"/>
            <family val="2"/>
          </rPr>
          <t xml:space="preserve">
04/09/2020
9,000/-</t>
        </r>
      </text>
    </comment>
    <comment ref="T160" authorId="0">
      <text>
        <r>
          <rPr>
            <b/>
            <sz val="9"/>
            <color indexed="81"/>
            <rFont val="Tahoma"/>
            <family val="2"/>
          </rPr>
          <t>Windows User:</t>
        </r>
        <r>
          <rPr>
            <sz val="9"/>
            <color indexed="81"/>
            <rFont val="Tahoma"/>
            <family val="2"/>
          </rPr>
          <t xml:space="preserve">
04/09/2020
9,000/-</t>
        </r>
      </text>
    </comment>
    <comment ref="W160" authorId="0">
      <text>
        <r>
          <rPr>
            <b/>
            <sz val="9"/>
            <color indexed="81"/>
            <rFont val="Tahoma"/>
            <family val="2"/>
          </rPr>
          <t>Windows User:</t>
        </r>
        <r>
          <rPr>
            <sz val="9"/>
            <color indexed="81"/>
            <rFont val="Tahoma"/>
            <family val="2"/>
          </rPr>
          <t xml:space="preserve">
Less 30% in Tuition fee for Oct/20.</t>
        </r>
      </text>
    </comment>
    <comment ref="X160" authorId="0">
      <text>
        <r>
          <rPr>
            <b/>
            <sz val="9"/>
            <color indexed="81"/>
            <rFont val="Tahoma"/>
            <family val="2"/>
          </rPr>
          <t>Windows User:</t>
        </r>
        <r>
          <rPr>
            <sz val="9"/>
            <color indexed="81"/>
            <rFont val="Tahoma"/>
            <family val="2"/>
          </rPr>
          <t xml:space="preserve">
26/01/21
1563
Oct=4620
Nov=4620
Dec= 4620
Janu/21=320 Due=4300
Paid in Janu/21</t>
        </r>
      </text>
    </comment>
    <comment ref="Y160" authorId="0">
      <text>
        <r>
          <rPr>
            <b/>
            <sz val="9"/>
            <color indexed="81"/>
            <rFont val="Tahoma"/>
            <family val="2"/>
          </rPr>
          <t>Windows User:</t>
        </r>
        <r>
          <rPr>
            <sz val="9"/>
            <color indexed="81"/>
            <rFont val="Tahoma"/>
            <family val="2"/>
          </rPr>
          <t xml:space="preserve">
Less 30% in Tuition fee for Oct/20.</t>
        </r>
      </text>
    </comment>
    <comment ref="Z160" authorId="0">
      <text>
        <r>
          <rPr>
            <b/>
            <sz val="9"/>
            <color indexed="81"/>
            <rFont val="Tahoma"/>
            <family val="2"/>
          </rPr>
          <t>Windows User:</t>
        </r>
        <r>
          <rPr>
            <sz val="9"/>
            <color indexed="81"/>
            <rFont val="Tahoma"/>
            <family val="2"/>
          </rPr>
          <t xml:space="preserve">
26/01/21
1563
Oct=4620
Nov=4620
Dec= 4620
Janu/21=320 Due=4300
Paid in Janu/21</t>
        </r>
      </text>
    </comment>
    <comment ref="AB160" authorId="0">
      <text>
        <r>
          <rPr>
            <b/>
            <sz val="9"/>
            <color indexed="81"/>
            <rFont val="Tahoma"/>
            <family val="2"/>
          </rPr>
          <t>Windows User:</t>
        </r>
        <r>
          <rPr>
            <sz val="9"/>
            <color indexed="81"/>
            <rFont val="Tahoma"/>
            <family val="2"/>
          </rPr>
          <t xml:space="preserve">
26/01/21
1563
Oct=4620
Nov=4620
Dec= 4620
Janu/21=320 Due=4300
Paid in Janu/21</t>
        </r>
      </text>
    </comment>
    <comment ref="AD160" authorId="0">
      <text>
        <r>
          <rPr>
            <b/>
            <sz val="9"/>
            <color indexed="81"/>
            <rFont val="Tahoma"/>
            <family val="2"/>
          </rPr>
          <t>Windows User:</t>
        </r>
        <r>
          <rPr>
            <sz val="9"/>
            <color indexed="81"/>
            <rFont val="Tahoma"/>
            <family val="2"/>
          </rPr>
          <t xml:space="preserve">
26/01/21
1563
Oct=4620
Nov=4620
Dec= 4620
Janu/21=320 Due=4300
Paid in Janu/21
O/fee Due=6500</t>
        </r>
      </text>
    </comment>
    <comment ref="AF160" authorId="0">
      <text>
        <r>
          <rPr>
            <b/>
            <sz val="9"/>
            <color indexed="81"/>
            <rFont val="Tahoma"/>
            <family val="2"/>
          </rPr>
          <t>Windows User:</t>
        </r>
        <r>
          <rPr>
            <sz val="9"/>
            <color indexed="81"/>
            <rFont val="Tahoma"/>
            <family val="2"/>
          </rPr>
          <t xml:space="preserve">
11/022/1
By bkash
C=7080
H=6480
T=13560</t>
        </r>
      </text>
    </comment>
    <comment ref="N161" authorId="0">
      <text>
        <r>
          <rPr>
            <b/>
            <sz val="9"/>
            <color indexed="81"/>
            <rFont val="Tahoma"/>
            <family val="2"/>
          </rPr>
          <t>Windows User:</t>
        </r>
        <r>
          <rPr>
            <sz val="9"/>
            <color indexed="81"/>
            <rFont val="Tahoma"/>
            <family val="2"/>
          </rPr>
          <t xml:space="preserve">
05/09/2020
9,000/-</t>
        </r>
      </text>
    </comment>
    <comment ref="P161" authorId="0">
      <text>
        <r>
          <rPr>
            <b/>
            <sz val="9"/>
            <color indexed="81"/>
            <rFont val="Tahoma"/>
            <family val="2"/>
          </rPr>
          <t>Windows User:</t>
        </r>
        <r>
          <rPr>
            <sz val="9"/>
            <color indexed="81"/>
            <rFont val="Tahoma"/>
            <family val="2"/>
          </rPr>
          <t xml:space="preserve">
05/09/2020
9,000/-</t>
        </r>
      </text>
    </comment>
    <comment ref="R161" authorId="0">
      <text>
        <r>
          <rPr>
            <b/>
            <sz val="9"/>
            <color indexed="81"/>
            <rFont val="Tahoma"/>
            <family val="2"/>
          </rPr>
          <t>Windows User:</t>
        </r>
        <r>
          <rPr>
            <sz val="9"/>
            <color indexed="81"/>
            <rFont val="Tahoma"/>
            <family val="2"/>
          </rPr>
          <t xml:space="preserve">
05/09/2020
9,000/-</t>
        </r>
      </text>
    </comment>
    <comment ref="T161" authorId="0">
      <text>
        <r>
          <rPr>
            <b/>
            <sz val="9"/>
            <color indexed="81"/>
            <rFont val="Tahoma"/>
            <family val="2"/>
          </rPr>
          <t>Windows User:</t>
        </r>
        <r>
          <rPr>
            <sz val="9"/>
            <color indexed="81"/>
            <rFont val="Tahoma"/>
            <family val="2"/>
          </rPr>
          <t xml:space="preserve">
05/09/2020
9,000/-
09/11/2020
1589
O/fee=3500
Paid to Nov/2020</t>
        </r>
      </text>
    </comment>
    <comment ref="W161" authorId="0">
      <text>
        <r>
          <rPr>
            <b/>
            <sz val="9"/>
            <color indexed="81"/>
            <rFont val="Tahoma"/>
            <family val="2"/>
          </rPr>
          <t>Windows User:</t>
        </r>
        <r>
          <rPr>
            <sz val="9"/>
            <color indexed="81"/>
            <rFont val="Tahoma"/>
            <family val="2"/>
          </rPr>
          <t xml:space="preserve">
Less 30% in Tuition fee for Oct/20.</t>
        </r>
      </text>
    </comment>
    <comment ref="X161" authorId="0">
      <text>
        <r>
          <rPr>
            <b/>
            <sz val="9"/>
            <color indexed="81"/>
            <rFont val="Tahoma"/>
            <family val="2"/>
          </rPr>
          <t>Windows User:</t>
        </r>
        <r>
          <rPr>
            <sz val="9"/>
            <color indexed="81"/>
            <rFont val="Tahoma"/>
            <family val="2"/>
          </rPr>
          <t xml:space="preserve">
08.10.2020
Bkash=9,780/-
College=7,620/-
Hostel=2,160/-</t>
        </r>
      </text>
    </comment>
    <comment ref="Y161" authorId="0">
      <text>
        <r>
          <rPr>
            <b/>
            <sz val="9"/>
            <color indexed="81"/>
            <rFont val="Tahoma"/>
            <family val="2"/>
          </rPr>
          <t>Windows User:</t>
        </r>
        <r>
          <rPr>
            <sz val="9"/>
            <color indexed="81"/>
            <rFont val="Tahoma"/>
            <family val="2"/>
          </rPr>
          <t xml:space="preserve">
Less 30% in Tuition fee for Oct/20.</t>
        </r>
      </text>
    </comment>
    <comment ref="Z161" authorId="0">
      <text>
        <r>
          <rPr>
            <b/>
            <sz val="9"/>
            <color indexed="81"/>
            <rFont val="Tahoma"/>
            <family val="2"/>
          </rPr>
          <t>Windows User:</t>
        </r>
        <r>
          <rPr>
            <sz val="9"/>
            <color indexed="81"/>
            <rFont val="Tahoma"/>
            <family val="2"/>
          </rPr>
          <t xml:space="preserve">
09/11/2020
1588/1589
O/fee3500/-
</t>
        </r>
      </text>
    </comment>
    <comment ref="AB161" authorId="0">
      <text>
        <r>
          <rPr>
            <b/>
            <sz val="9"/>
            <color indexed="81"/>
            <rFont val="Tahoma"/>
            <family val="2"/>
          </rPr>
          <t>Windows User:</t>
        </r>
        <r>
          <rPr>
            <sz val="9"/>
            <color indexed="81"/>
            <rFont val="Tahoma"/>
            <family val="2"/>
          </rPr>
          <t xml:space="preserve">
07/01/2021
1590/1591
Dec/20 + Janu/21
Paid in Janu/21</t>
        </r>
      </text>
    </comment>
    <comment ref="AD161" authorId="0">
      <text>
        <r>
          <rPr>
            <b/>
            <sz val="9"/>
            <color indexed="81"/>
            <rFont val="Tahoma"/>
            <family val="2"/>
          </rPr>
          <t>Windows User:</t>
        </r>
        <r>
          <rPr>
            <sz val="9"/>
            <color indexed="81"/>
            <rFont val="Tahoma"/>
            <family val="2"/>
          </rPr>
          <t xml:space="preserve">
07/01/2021
1590/1591
Dec/20 + Janu/21
Paid in Janu/21</t>
        </r>
      </text>
    </comment>
    <comment ref="AH161" authorId="0">
      <text>
        <r>
          <rPr>
            <b/>
            <sz val="9"/>
            <color indexed="81"/>
            <rFont val="Tahoma"/>
            <family val="2"/>
          </rPr>
          <t>Windows User:</t>
        </r>
        <r>
          <rPr>
            <sz val="9"/>
            <color indexed="81"/>
            <rFont val="Tahoma"/>
            <family val="2"/>
          </rPr>
          <t xml:space="preserve">
07/03/21
1592
Feb + March/21</t>
        </r>
      </text>
    </comment>
    <comment ref="AJ161" authorId="0">
      <text>
        <r>
          <rPr>
            <b/>
            <sz val="9"/>
            <color indexed="81"/>
            <rFont val="Tahoma"/>
            <family val="2"/>
          </rPr>
          <t>Windows User:</t>
        </r>
        <r>
          <rPr>
            <sz val="9"/>
            <color indexed="81"/>
            <rFont val="Tahoma"/>
            <family val="2"/>
          </rPr>
          <t xml:space="preserve">
13/04/21
1593
</t>
        </r>
      </text>
    </comment>
    <comment ref="AL161" authorId="0">
      <text>
        <r>
          <rPr>
            <b/>
            <sz val="9"/>
            <color indexed="81"/>
            <rFont val="Tahoma"/>
            <family val="2"/>
          </rPr>
          <t>Windows User:</t>
        </r>
        <r>
          <rPr>
            <sz val="9"/>
            <color indexed="81"/>
            <rFont val="Tahoma"/>
            <family val="2"/>
          </rPr>
          <t xml:space="preserve">
03/05/21
1594
</t>
        </r>
      </text>
    </comment>
    <comment ref="AN161" authorId="0">
      <text>
        <r>
          <rPr>
            <b/>
            <sz val="9"/>
            <color indexed="81"/>
            <rFont val="Tahoma"/>
            <family val="2"/>
          </rPr>
          <t>Windows User:</t>
        </r>
        <r>
          <rPr>
            <sz val="9"/>
            <color indexed="81"/>
            <rFont val="Tahoma"/>
            <family val="2"/>
          </rPr>
          <t xml:space="preserve">
01/06/21
1595
</t>
        </r>
      </text>
    </comment>
    <comment ref="N162" authorId="0">
      <text>
        <r>
          <rPr>
            <b/>
            <sz val="9"/>
            <color indexed="81"/>
            <rFont val="Tahoma"/>
            <family val="2"/>
          </rPr>
          <t>Windows User:</t>
        </r>
        <r>
          <rPr>
            <sz val="9"/>
            <color indexed="81"/>
            <rFont val="Tahoma"/>
            <family val="2"/>
          </rPr>
          <t xml:space="preserve">
05/09/2020
15,500/-</t>
        </r>
      </text>
    </comment>
    <comment ref="P162" authorId="0">
      <text>
        <r>
          <rPr>
            <b/>
            <sz val="9"/>
            <color indexed="81"/>
            <rFont val="Tahoma"/>
            <family val="2"/>
          </rPr>
          <t>Windows User:</t>
        </r>
        <r>
          <rPr>
            <sz val="9"/>
            <color indexed="81"/>
            <rFont val="Tahoma"/>
            <family val="2"/>
          </rPr>
          <t xml:space="preserve">
05/09/2020
15,500/-</t>
        </r>
      </text>
    </comment>
    <comment ref="R162" authorId="0">
      <text>
        <r>
          <rPr>
            <b/>
            <sz val="9"/>
            <color indexed="81"/>
            <rFont val="Tahoma"/>
            <family val="2"/>
          </rPr>
          <t>Windows User:</t>
        </r>
        <r>
          <rPr>
            <sz val="9"/>
            <color indexed="81"/>
            <rFont val="Tahoma"/>
            <family val="2"/>
          </rPr>
          <t xml:space="preserve">
05/09/2020
15,500/-</t>
        </r>
      </text>
    </comment>
    <comment ref="T162" authorId="0">
      <text>
        <r>
          <rPr>
            <b/>
            <sz val="9"/>
            <color indexed="81"/>
            <rFont val="Tahoma"/>
            <family val="2"/>
          </rPr>
          <t>Windows User:</t>
        </r>
        <r>
          <rPr>
            <sz val="9"/>
            <color indexed="81"/>
            <rFont val="Tahoma"/>
            <family val="2"/>
          </rPr>
          <t xml:space="preserve">
05/09/2020
15,500/-</t>
        </r>
      </text>
    </comment>
    <comment ref="W162" authorId="0">
      <text>
        <r>
          <rPr>
            <b/>
            <sz val="9"/>
            <color indexed="81"/>
            <rFont val="Tahoma"/>
            <family val="2"/>
          </rPr>
          <t>Windows User:</t>
        </r>
        <r>
          <rPr>
            <sz val="9"/>
            <color indexed="81"/>
            <rFont val="Tahoma"/>
            <family val="2"/>
          </rPr>
          <t xml:space="preserve">
Less 30% in Tuition fee for Oct/20.</t>
        </r>
      </text>
    </comment>
    <comment ref="X162" authorId="0">
      <text>
        <r>
          <rPr>
            <b/>
            <sz val="9"/>
            <color indexed="81"/>
            <rFont val="Tahoma"/>
            <family val="2"/>
          </rPr>
          <t>Windows User:</t>
        </r>
        <r>
          <rPr>
            <sz val="9"/>
            <color indexed="81"/>
            <rFont val="Tahoma"/>
            <family val="2"/>
          </rPr>
          <t xml:space="preserve">
08.10.2020
Bkash=6,780/-
College=4,620/-
Hostel=2,160/-</t>
        </r>
      </text>
    </comment>
    <comment ref="Y162" authorId="0">
      <text>
        <r>
          <rPr>
            <b/>
            <sz val="9"/>
            <color indexed="81"/>
            <rFont val="Tahoma"/>
            <family val="2"/>
          </rPr>
          <t>Windows User:</t>
        </r>
        <r>
          <rPr>
            <sz val="9"/>
            <color indexed="81"/>
            <rFont val="Tahoma"/>
            <family val="2"/>
          </rPr>
          <t xml:space="preserve">
Less 30% in Tuition fee for Oct/20.</t>
        </r>
      </text>
    </comment>
    <comment ref="Z162" authorId="0">
      <text>
        <r>
          <rPr>
            <b/>
            <sz val="9"/>
            <color indexed="81"/>
            <rFont val="Tahoma"/>
            <family val="2"/>
          </rPr>
          <t>Windows User:</t>
        </r>
        <r>
          <rPr>
            <sz val="9"/>
            <color indexed="81"/>
            <rFont val="Tahoma"/>
            <family val="2"/>
          </rPr>
          <t xml:space="preserve">
05/11/2020
By bkash
C=4620
H=2160
T=6780</t>
        </r>
      </text>
    </comment>
    <comment ref="AB162" authorId="0">
      <text>
        <r>
          <rPr>
            <b/>
            <sz val="9"/>
            <color indexed="81"/>
            <rFont val="Tahoma"/>
            <family val="2"/>
          </rPr>
          <t>Windows User:</t>
        </r>
        <r>
          <rPr>
            <sz val="9"/>
            <color indexed="81"/>
            <rFont val="Tahoma"/>
            <family val="2"/>
          </rPr>
          <t xml:space="preserve">
05/12/2020
By bkash
C=4620
H=2160
T=6780</t>
        </r>
      </text>
    </comment>
    <comment ref="AD162" authorId="0">
      <text>
        <r>
          <rPr>
            <b/>
            <sz val="9"/>
            <color indexed="81"/>
            <rFont val="Tahoma"/>
            <family val="2"/>
          </rPr>
          <t>Windows User:</t>
        </r>
        <r>
          <rPr>
            <sz val="9"/>
            <color indexed="81"/>
            <rFont val="Tahoma"/>
            <family val="2"/>
          </rPr>
          <t xml:space="preserve">
09/01/2021
By bkash
C= 4620
H-2160
T=6780
Janu/21</t>
        </r>
      </text>
    </comment>
    <comment ref="AF162" authorId="0">
      <text>
        <r>
          <rPr>
            <b/>
            <sz val="9"/>
            <color indexed="81"/>
            <rFont val="Tahoma"/>
            <family val="2"/>
          </rPr>
          <t>Windows User:</t>
        </r>
        <r>
          <rPr>
            <sz val="9"/>
            <color indexed="81"/>
            <rFont val="Tahoma"/>
            <family val="2"/>
          </rPr>
          <t xml:space="preserve">
06/02/21
By bkash
C=4620
H=2160
T=6780
Feb/21</t>
        </r>
      </text>
    </comment>
    <comment ref="AH162" authorId="0">
      <text>
        <r>
          <rPr>
            <b/>
            <sz val="9"/>
            <color indexed="81"/>
            <rFont val="Tahoma"/>
            <family val="2"/>
          </rPr>
          <t>Windows User:</t>
        </r>
        <r>
          <rPr>
            <sz val="9"/>
            <color indexed="81"/>
            <rFont val="Tahoma"/>
            <family val="2"/>
          </rPr>
          <t xml:space="preserve">
06/03/21
By bkash
C=4620
H-2160
T=6780</t>
        </r>
      </text>
    </comment>
    <comment ref="AJ162" authorId="0">
      <text>
        <r>
          <rPr>
            <b/>
            <sz val="9"/>
            <color indexed="81"/>
            <rFont val="Tahoma"/>
            <family val="2"/>
          </rPr>
          <t>Windows User:</t>
        </r>
        <r>
          <rPr>
            <sz val="9"/>
            <color indexed="81"/>
            <rFont val="Tahoma"/>
            <family val="2"/>
          </rPr>
          <t xml:space="preserve">
08/04/21
By bkash
C=4620
H-2160
T=6780</t>
        </r>
      </text>
    </comment>
    <comment ref="AL162" authorId="0">
      <text>
        <r>
          <rPr>
            <b/>
            <sz val="9"/>
            <color indexed="81"/>
            <rFont val="Tahoma"/>
            <family val="2"/>
          </rPr>
          <t>Windows User:</t>
        </r>
        <r>
          <rPr>
            <sz val="9"/>
            <color indexed="81"/>
            <rFont val="Tahoma"/>
            <family val="2"/>
          </rPr>
          <t xml:space="preserve">
04/05/21
By bkash
C=4620
H=2160
T=6780</t>
        </r>
      </text>
    </comment>
    <comment ref="N163" authorId="0">
      <text>
        <r>
          <rPr>
            <b/>
            <sz val="9"/>
            <color indexed="81"/>
            <rFont val="Tahoma"/>
            <family val="2"/>
          </rPr>
          <t>Windows User:</t>
        </r>
        <r>
          <rPr>
            <sz val="9"/>
            <color indexed="81"/>
            <rFont val="Tahoma"/>
            <family val="2"/>
          </rPr>
          <t xml:space="preserve">
05/09/2020
15,500/-</t>
        </r>
      </text>
    </comment>
    <comment ref="P163" authorId="0">
      <text>
        <r>
          <rPr>
            <b/>
            <sz val="9"/>
            <color indexed="81"/>
            <rFont val="Tahoma"/>
            <family val="2"/>
          </rPr>
          <t>Windows User:</t>
        </r>
        <r>
          <rPr>
            <sz val="9"/>
            <color indexed="81"/>
            <rFont val="Tahoma"/>
            <family val="2"/>
          </rPr>
          <t xml:space="preserve">
05/09/2020
15,500/-</t>
        </r>
      </text>
    </comment>
    <comment ref="R163" authorId="0">
      <text>
        <r>
          <rPr>
            <b/>
            <sz val="9"/>
            <color indexed="81"/>
            <rFont val="Tahoma"/>
            <family val="2"/>
          </rPr>
          <t>Windows User:</t>
        </r>
        <r>
          <rPr>
            <sz val="9"/>
            <color indexed="81"/>
            <rFont val="Tahoma"/>
            <family val="2"/>
          </rPr>
          <t xml:space="preserve">
05/09/2020
15,500/-</t>
        </r>
      </text>
    </comment>
    <comment ref="T163" authorId="0">
      <text>
        <r>
          <rPr>
            <b/>
            <sz val="9"/>
            <color indexed="81"/>
            <rFont val="Tahoma"/>
            <family val="2"/>
          </rPr>
          <t>Windows User:</t>
        </r>
        <r>
          <rPr>
            <sz val="9"/>
            <color indexed="81"/>
            <rFont val="Tahoma"/>
            <family val="2"/>
          </rPr>
          <t xml:space="preserve">
05/09/2020
15,500/-</t>
        </r>
      </text>
    </comment>
    <comment ref="W163" authorId="0">
      <text>
        <r>
          <rPr>
            <b/>
            <sz val="9"/>
            <color indexed="81"/>
            <rFont val="Tahoma"/>
            <family val="2"/>
          </rPr>
          <t>Windows User:</t>
        </r>
        <r>
          <rPr>
            <sz val="9"/>
            <color indexed="81"/>
            <rFont val="Tahoma"/>
            <family val="2"/>
          </rPr>
          <t xml:space="preserve">
Less 30% in Tuition fee for Oct/20.</t>
        </r>
      </text>
    </comment>
    <comment ref="X163" authorId="0">
      <text>
        <r>
          <rPr>
            <b/>
            <sz val="9"/>
            <color indexed="81"/>
            <rFont val="Tahoma"/>
            <family val="2"/>
          </rPr>
          <t>Windows User:</t>
        </r>
        <r>
          <rPr>
            <sz val="9"/>
            <color indexed="81"/>
            <rFont val="Tahoma"/>
            <family val="2"/>
          </rPr>
          <t xml:space="preserve">
15.10.2020
Bkash=6,780/-
College=4,620/-
Hostel=2,160/-</t>
        </r>
      </text>
    </comment>
    <comment ref="Y163" authorId="0">
      <text>
        <r>
          <rPr>
            <b/>
            <sz val="9"/>
            <color indexed="81"/>
            <rFont val="Tahoma"/>
            <family val="2"/>
          </rPr>
          <t>Windows User:</t>
        </r>
        <r>
          <rPr>
            <sz val="9"/>
            <color indexed="81"/>
            <rFont val="Tahoma"/>
            <family val="2"/>
          </rPr>
          <t xml:space="preserve">
Less 30% in Tuition fee for Oct/20.</t>
        </r>
      </text>
    </comment>
    <comment ref="AB163" authorId="0">
      <text>
        <r>
          <rPr>
            <b/>
            <sz val="9"/>
            <color indexed="81"/>
            <rFont val="Tahoma"/>
            <family val="2"/>
          </rPr>
          <t xml:space="preserve">Windows User:
</t>
        </r>
        <r>
          <rPr>
            <sz val="9"/>
            <color indexed="81"/>
            <rFont val="Tahoma"/>
            <family val="2"/>
          </rPr>
          <t>05/12/2020
C=4620
H=2160
T=6780
Nov/20
Paid in Dec/20
26/01/21
56552
Dec + Janu/21
Paid in Janu/21</t>
        </r>
      </text>
    </comment>
    <comment ref="AD163" authorId="0">
      <text>
        <r>
          <rPr>
            <b/>
            <sz val="9"/>
            <color indexed="81"/>
            <rFont val="Tahoma"/>
            <family val="2"/>
          </rPr>
          <t>Windows User:</t>
        </r>
        <r>
          <rPr>
            <sz val="9"/>
            <color indexed="81"/>
            <rFont val="Tahoma"/>
            <family val="2"/>
          </rPr>
          <t xml:space="preserve">
26/01/21
56552
Dec + Janu/21
Paid in Janu/21</t>
        </r>
      </text>
    </comment>
    <comment ref="AF163" authorId="0">
      <text>
        <r>
          <rPr>
            <b/>
            <sz val="9"/>
            <color indexed="81"/>
            <rFont val="Tahoma"/>
            <family val="2"/>
          </rPr>
          <t>Windows User:</t>
        </r>
        <r>
          <rPr>
            <sz val="9"/>
            <color indexed="81"/>
            <rFont val="Tahoma"/>
            <family val="2"/>
          </rPr>
          <t xml:space="preserve">
10/02/21
1637</t>
        </r>
      </text>
    </comment>
    <comment ref="AJ163" authorId="0">
      <text>
        <r>
          <rPr>
            <b/>
            <sz val="9"/>
            <color indexed="81"/>
            <rFont val="Tahoma"/>
            <family val="2"/>
          </rPr>
          <t>Windows User:</t>
        </r>
        <r>
          <rPr>
            <sz val="9"/>
            <color indexed="81"/>
            <rFont val="Tahoma"/>
            <family val="2"/>
          </rPr>
          <t xml:space="preserve">
10/04/21
By bkash
C=4620</t>
        </r>
      </text>
    </comment>
    <comment ref="AL163" authorId="0">
      <text>
        <r>
          <rPr>
            <b/>
            <sz val="9"/>
            <color indexed="81"/>
            <rFont val="Tahoma"/>
            <family val="2"/>
          </rPr>
          <t>Windows User:</t>
        </r>
        <r>
          <rPr>
            <sz val="9"/>
            <color indexed="81"/>
            <rFont val="Tahoma"/>
            <family val="2"/>
          </rPr>
          <t xml:space="preserve">
03/05/21
By bkash
C=4620</t>
        </r>
      </text>
    </comment>
    <comment ref="AN163" authorId="0">
      <text>
        <r>
          <rPr>
            <b/>
            <sz val="9"/>
            <color indexed="81"/>
            <rFont val="Tahoma"/>
            <family val="2"/>
          </rPr>
          <t>Windows User:</t>
        </r>
        <r>
          <rPr>
            <sz val="9"/>
            <color indexed="81"/>
            <rFont val="Tahoma"/>
            <family val="2"/>
          </rPr>
          <t xml:space="preserve">
03/06/21
1639
</t>
        </r>
      </text>
    </comment>
    <comment ref="N164" authorId="0">
      <text>
        <r>
          <rPr>
            <b/>
            <sz val="9"/>
            <color indexed="81"/>
            <rFont val="Tahoma"/>
            <family val="2"/>
          </rPr>
          <t>Windows User:</t>
        </r>
        <r>
          <rPr>
            <sz val="9"/>
            <color indexed="81"/>
            <rFont val="Tahoma"/>
            <family val="2"/>
          </rPr>
          <t xml:space="preserve">
05/09/2020
9,000/-</t>
        </r>
      </text>
    </comment>
    <comment ref="P164" authorId="0">
      <text>
        <r>
          <rPr>
            <b/>
            <sz val="9"/>
            <color indexed="81"/>
            <rFont val="Tahoma"/>
            <family val="2"/>
          </rPr>
          <t>Windows User:</t>
        </r>
        <r>
          <rPr>
            <sz val="9"/>
            <color indexed="81"/>
            <rFont val="Tahoma"/>
            <family val="2"/>
          </rPr>
          <t xml:space="preserve">
05/09/2020
9,000/-</t>
        </r>
      </text>
    </comment>
    <comment ref="R164" authorId="0">
      <text>
        <r>
          <rPr>
            <b/>
            <sz val="9"/>
            <color indexed="81"/>
            <rFont val="Tahoma"/>
            <family val="2"/>
          </rPr>
          <t>Windows User:</t>
        </r>
        <r>
          <rPr>
            <sz val="9"/>
            <color indexed="81"/>
            <rFont val="Tahoma"/>
            <family val="2"/>
          </rPr>
          <t xml:space="preserve">
05/09/2020
9,000/-</t>
        </r>
      </text>
    </comment>
    <comment ref="T164" authorId="0">
      <text>
        <r>
          <rPr>
            <b/>
            <sz val="9"/>
            <color indexed="81"/>
            <rFont val="Tahoma"/>
            <family val="2"/>
          </rPr>
          <t>Windows User:</t>
        </r>
        <r>
          <rPr>
            <sz val="9"/>
            <color indexed="81"/>
            <rFont val="Tahoma"/>
            <family val="2"/>
          </rPr>
          <t xml:space="preserve">
05/09/2020
9,000/-
10.10.2020
1659
Oct/20 Less=30%
Others fee=6,500/-</t>
        </r>
      </text>
    </comment>
    <comment ref="W164" authorId="0">
      <text>
        <r>
          <rPr>
            <b/>
            <sz val="9"/>
            <color indexed="81"/>
            <rFont val="Tahoma"/>
            <family val="2"/>
          </rPr>
          <t>Windows User:</t>
        </r>
        <r>
          <rPr>
            <sz val="9"/>
            <color indexed="81"/>
            <rFont val="Tahoma"/>
            <family val="2"/>
          </rPr>
          <t xml:space="preserve">
Less 30% in Tuition fee for Oct/20.</t>
        </r>
      </text>
    </comment>
    <comment ref="X164" authorId="0">
      <text>
        <r>
          <rPr>
            <b/>
            <sz val="9"/>
            <color indexed="81"/>
            <rFont val="Tahoma"/>
            <family val="2"/>
          </rPr>
          <t>Windows User:</t>
        </r>
        <r>
          <rPr>
            <sz val="9"/>
            <color indexed="81"/>
            <rFont val="Tahoma"/>
            <family val="2"/>
          </rPr>
          <t xml:space="preserve">
10.10.2020
1659
Oct/20 Less=30%
Others fee=6,500/-</t>
        </r>
      </text>
    </comment>
    <comment ref="Y164" authorId="0">
      <text>
        <r>
          <rPr>
            <b/>
            <sz val="9"/>
            <color indexed="81"/>
            <rFont val="Tahoma"/>
            <family val="2"/>
          </rPr>
          <t>Windows User:</t>
        </r>
        <r>
          <rPr>
            <sz val="9"/>
            <color indexed="81"/>
            <rFont val="Tahoma"/>
            <family val="2"/>
          </rPr>
          <t xml:space="preserve">
Less 30% in Tuition fee for Oct/20.</t>
        </r>
      </text>
    </comment>
    <comment ref="Z164" authorId="0">
      <text>
        <r>
          <rPr>
            <b/>
            <sz val="9"/>
            <color indexed="81"/>
            <rFont val="Tahoma"/>
            <family val="2"/>
          </rPr>
          <t>Windows User:</t>
        </r>
        <r>
          <rPr>
            <sz val="9"/>
            <color indexed="81"/>
            <rFont val="Tahoma"/>
            <family val="2"/>
          </rPr>
          <t xml:space="preserve">
16/11/2020
1660</t>
        </r>
      </text>
    </comment>
    <comment ref="AB164" authorId="0">
      <text>
        <r>
          <rPr>
            <b/>
            <sz val="9"/>
            <color indexed="81"/>
            <rFont val="Tahoma"/>
            <family val="2"/>
          </rPr>
          <t>Windows User:</t>
        </r>
        <r>
          <rPr>
            <sz val="9"/>
            <color indexed="81"/>
            <rFont val="Tahoma"/>
            <family val="2"/>
          </rPr>
          <t xml:space="preserve">
05/12/2020
1661
</t>
        </r>
      </text>
    </comment>
    <comment ref="AD164" authorId="0">
      <text>
        <r>
          <rPr>
            <b/>
            <sz val="9"/>
            <color indexed="81"/>
            <rFont val="Tahoma"/>
            <family val="2"/>
          </rPr>
          <t>Windows User:</t>
        </r>
        <r>
          <rPr>
            <sz val="9"/>
            <color indexed="81"/>
            <rFont val="Tahoma"/>
            <family val="2"/>
          </rPr>
          <t xml:space="preserve">
26/01/21
1662
</t>
        </r>
      </text>
    </comment>
    <comment ref="AF164" authorId="0">
      <text>
        <r>
          <rPr>
            <b/>
            <sz val="9"/>
            <color indexed="81"/>
            <rFont val="Tahoma"/>
            <family val="2"/>
          </rPr>
          <t>Windows User:</t>
        </r>
        <r>
          <rPr>
            <sz val="9"/>
            <color indexed="81"/>
            <rFont val="Tahoma"/>
            <family val="2"/>
          </rPr>
          <t xml:space="preserve">
10/02/21
1663</t>
        </r>
      </text>
    </comment>
    <comment ref="AN164" authorId="0">
      <text>
        <r>
          <rPr>
            <b/>
            <sz val="9"/>
            <color indexed="81"/>
            <rFont val="Tahoma"/>
            <family val="2"/>
          </rPr>
          <t>Windows User:</t>
        </r>
        <r>
          <rPr>
            <sz val="9"/>
            <color indexed="81"/>
            <rFont val="Tahoma"/>
            <family val="2"/>
          </rPr>
          <t xml:space="preserve">
03/06/21
1664
Up  to June/21</t>
        </r>
      </text>
    </comment>
    <comment ref="N165" authorId="0">
      <text>
        <r>
          <rPr>
            <b/>
            <sz val="9"/>
            <color indexed="81"/>
            <rFont val="Tahoma"/>
            <family val="2"/>
          </rPr>
          <t>Windows User:</t>
        </r>
        <r>
          <rPr>
            <sz val="9"/>
            <color indexed="81"/>
            <rFont val="Tahoma"/>
            <family val="2"/>
          </rPr>
          <t xml:space="preserve">
05/09/2020
9,000/-</t>
        </r>
      </text>
    </comment>
    <comment ref="P165" authorId="0">
      <text>
        <r>
          <rPr>
            <b/>
            <sz val="9"/>
            <color indexed="81"/>
            <rFont val="Tahoma"/>
            <family val="2"/>
          </rPr>
          <t>Windows User:</t>
        </r>
        <r>
          <rPr>
            <sz val="9"/>
            <color indexed="81"/>
            <rFont val="Tahoma"/>
            <family val="2"/>
          </rPr>
          <t xml:space="preserve">
05/09/2020
9,000/-</t>
        </r>
      </text>
    </comment>
    <comment ref="R165" authorId="0">
      <text>
        <r>
          <rPr>
            <b/>
            <sz val="9"/>
            <color indexed="81"/>
            <rFont val="Tahoma"/>
            <family val="2"/>
          </rPr>
          <t>Windows User:</t>
        </r>
        <r>
          <rPr>
            <sz val="9"/>
            <color indexed="81"/>
            <rFont val="Tahoma"/>
            <family val="2"/>
          </rPr>
          <t xml:space="preserve">
05/09/2020
9,000/-</t>
        </r>
      </text>
    </comment>
    <comment ref="T165" authorId="0">
      <text>
        <r>
          <rPr>
            <b/>
            <sz val="9"/>
            <color indexed="81"/>
            <rFont val="Tahoma"/>
            <family val="2"/>
          </rPr>
          <t>Windows User:</t>
        </r>
        <r>
          <rPr>
            <sz val="9"/>
            <color indexed="81"/>
            <rFont val="Tahoma"/>
            <family val="2"/>
          </rPr>
          <t xml:space="preserve">
05/09/2020
9,000/-
08.10.2020
316
Oct/20 Less=30%
Others fee=6,500/-</t>
        </r>
      </text>
    </comment>
    <comment ref="W165" authorId="0">
      <text>
        <r>
          <rPr>
            <b/>
            <sz val="9"/>
            <color indexed="81"/>
            <rFont val="Tahoma"/>
            <family val="2"/>
          </rPr>
          <t>Windows User:</t>
        </r>
        <r>
          <rPr>
            <sz val="9"/>
            <color indexed="81"/>
            <rFont val="Tahoma"/>
            <family val="2"/>
          </rPr>
          <t xml:space="preserve">
Less 30% in Tuition fee for Oct/20.</t>
        </r>
      </text>
    </comment>
    <comment ref="X165" authorId="0">
      <text>
        <r>
          <rPr>
            <b/>
            <sz val="9"/>
            <color indexed="81"/>
            <rFont val="Tahoma"/>
            <family val="2"/>
          </rPr>
          <t>Windows User:</t>
        </r>
        <r>
          <rPr>
            <sz val="9"/>
            <color indexed="81"/>
            <rFont val="Tahoma"/>
            <family val="2"/>
          </rPr>
          <t xml:space="preserve">
08.10.2020
316
Oct/20 Less=30%
Others fee=6,500/-</t>
        </r>
      </text>
    </comment>
    <comment ref="Y165" authorId="0">
      <text>
        <r>
          <rPr>
            <b/>
            <sz val="9"/>
            <color indexed="81"/>
            <rFont val="Tahoma"/>
            <family val="2"/>
          </rPr>
          <t>Windows User:</t>
        </r>
        <r>
          <rPr>
            <sz val="9"/>
            <color indexed="81"/>
            <rFont val="Tahoma"/>
            <family val="2"/>
          </rPr>
          <t xml:space="preserve">
Less 30% in Tuition fee for Oct/20.</t>
        </r>
      </text>
    </comment>
    <comment ref="Z165" authorId="0">
      <text>
        <r>
          <rPr>
            <b/>
            <sz val="9"/>
            <color indexed="81"/>
            <rFont val="Tahoma"/>
            <family val="2"/>
          </rPr>
          <t>Windows User:</t>
        </r>
        <r>
          <rPr>
            <sz val="9"/>
            <color indexed="81"/>
            <rFont val="Tahoma"/>
            <family val="2"/>
          </rPr>
          <t xml:space="preserve">
16/11/2020
317</t>
        </r>
      </text>
    </comment>
    <comment ref="AB165" authorId="0">
      <text>
        <r>
          <rPr>
            <b/>
            <sz val="9"/>
            <color indexed="81"/>
            <rFont val="Tahoma"/>
            <family val="2"/>
          </rPr>
          <t>Windows User:</t>
        </r>
        <r>
          <rPr>
            <sz val="9"/>
            <color indexed="81"/>
            <rFont val="Tahoma"/>
            <family val="2"/>
          </rPr>
          <t xml:space="preserve">
26/01/21
318
Dec + Janu/21
Paid in Janu/21</t>
        </r>
      </text>
    </comment>
    <comment ref="AD165" authorId="0">
      <text>
        <r>
          <rPr>
            <b/>
            <sz val="9"/>
            <color indexed="81"/>
            <rFont val="Tahoma"/>
            <family val="2"/>
          </rPr>
          <t>Windows User:</t>
        </r>
        <r>
          <rPr>
            <sz val="9"/>
            <color indexed="81"/>
            <rFont val="Tahoma"/>
            <family val="2"/>
          </rPr>
          <t xml:space="preserve">
26/01/21
318
Dec + Janu/21
Paid in Janu/21</t>
        </r>
      </text>
    </comment>
    <comment ref="AN165" authorId="0">
      <text>
        <r>
          <rPr>
            <b/>
            <sz val="9"/>
            <color indexed="81"/>
            <rFont val="Tahoma"/>
            <family val="2"/>
          </rPr>
          <t>Windows User:</t>
        </r>
        <r>
          <rPr>
            <sz val="9"/>
            <color indexed="81"/>
            <rFont val="Tahoma"/>
            <family val="2"/>
          </rPr>
          <t xml:space="preserve">
05/06/21
319</t>
        </r>
      </text>
    </comment>
    <comment ref="N166" authorId="0">
      <text>
        <r>
          <rPr>
            <b/>
            <sz val="9"/>
            <color indexed="81"/>
            <rFont val="Tahoma"/>
            <family val="2"/>
          </rPr>
          <t>Windows User:</t>
        </r>
        <r>
          <rPr>
            <sz val="9"/>
            <color indexed="81"/>
            <rFont val="Tahoma"/>
            <family val="2"/>
          </rPr>
          <t xml:space="preserve">
05/09/2020
9,000/-</t>
        </r>
      </text>
    </comment>
    <comment ref="P166" authorId="0">
      <text>
        <r>
          <rPr>
            <b/>
            <sz val="9"/>
            <color indexed="81"/>
            <rFont val="Tahoma"/>
            <family val="2"/>
          </rPr>
          <t>Windows User:</t>
        </r>
        <r>
          <rPr>
            <sz val="9"/>
            <color indexed="81"/>
            <rFont val="Tahoma"/>
            <family val="2"/>
          </rPr>
          <t xml:space="preserve">
05/09/2020
9,000/-</t>
        </r>
      </text>
    </comment>
    <comment ref="R166" authorId="0">
      <text>
        <r>
          <rPr>
            <b/>
            <sz val="9"/>
            <color indexed="81"/>
            <rFont val="Tahoma"/>
            <family val="2"/>
          </rPr>
          <t>Windows User:</t>
        </r>
        <r>
          <rPr>
            <sz val="9"/>
            <color indexed="81"/>
            <rFont val="Tahoma"/>
            <family val="2"/>
          </rPr>
          <t xml:space="preserve">
05/09/2020
9,000/-</t>
        </r>
      </text>
    </comment>
    <comment ref="T166" authorId="0">
      <text>
        <r>
          <rPr>
            <b/>
            <sz val="9"/>
            <color indexed="81"/>
            <rFont val="Tahoma"/>
            <family val="2"/>
          </rPr>
          <t>Windows User:</t>
        </r>
        <r>
          <rPr>
            <sz val="9"/>
            <color indexed="81"/>
            <rFont val="Tahoma"/>
            <family val="2"/>
          </rPr>
          <t xml:space="preserve">
05/09/2020
9,000/-
08.10.2020
339
Oct/20 Less=30%
Others fee=6,500/-</t>
        </r>
      </text>
    </comment>
    <comment ref="W166" authorId="0">
      <text>
        <r>
          <rPr>
            <b/>
            <sz val="9"/>
            <color indexed="81"/>
            <rFont val="Tahoma"/>
            <family val="2"/>
          </rPr>
          <t>Windows User:</t>
        </r>
        <r>
          <rPr>
            <sz val="9"/>
            <color indexed="81"/>
            <rFont val="Tahoma"/>
            <family val="2"/>
          </rPr>
          <t xml:space="preserve">
Less 30% in Tuition fee for Oct/20.</t>
        </r>
      </text>
    </comment>
    <comment ref="X166" authorId="0">
      <text>
        <r>
          <rPr>
            <b/>
            <sz val="9"/>
            <color indexed="81"/>
            <rFont val="Tahoma"/>
            <family val="2"/>
          </rPr>
          <t>Windows User:</t>
        </r>
        <r>
          <rPr>
            <sz val="9"/>
            <color indexed="81"/>
            <rFont val="Tahoma"/>
            <family val="2"/>
          </rPr>
          <t xml:space="preserve">
08.10.2020
339
Oct/20 Less=30%
Others fee=6,500/-</t>
        </r>
      </text>
    </comment>
    <comment ref="Y166" authorId="0">
      <text>
        <r>
          <rPr>
            <b/>
            <sz val="9"/>
            <color indexed="81"/>
            <rFont val="Tahoma"/>
            <family val="2"/>
          </rPr>
          <t>Windows User:</t>
        </r>
        <r>
          <rPr>
            <sz val="9"/>
            <color indexed="81"/>
            <rFont val="Tahoma"/>
            <family val="2"/>
          </rPr>
          <t xml:space="preserve">
Less 30% in Tuition fee for Oct/20.</t>
        </r>
      </text>
    </comment>
    <comment ref="Z166" authorId="0">
      <text>
        <r>
          <rPr>
            <b/>
            <sz val="9"/>
            <color indexed="81"/>
            <rFont val="Tahoma"/>
            <family val="2"/>
          </rPr>
          <t>Windows User:</t>
        </r>
        <r>
          <rPr>
            <sz val="9"/>
            <color indexed="81"/>
            <rFont val="Tahoma"/>
            <family val="2"/>
          </rPr>
          <t xml:space="preserve">
05/11/2020
640
Nov/2020</t>
        </r>
      </text>
    </comment>
    <comment ref="AB166" authorId="0">
      <text>
        <r>
          <rPr>
            <b/>
            <sz val="9"/>
            <color indexed="81"/>
            <rFont val="Tahoma"/>
            <family val="2"/>
          </rPr>
          <t>Windows User:</t>
        </r>
        <r>
          <rPr>
            <sz val="9"/>
            <color indexed="81"/>
            <rFont val="Tahoma"/>
            <family val="2"/>
          </rPr>
          <t xml:space="preserve">
03/12/2020
341
</t>
        </r>
      </text>
    </comment>
    <comment ref="AD166" authorId="0">
      <text>
        <r>
          <rPr>
            <b/>
            <sz val="9"/>
            <color indexed="81"/>
            <rFont val="Tahoma"/>
            <family val="2"/>
          </rPr>
          <t>Windows User:</t>
        </r>
        <r>
          <rPr>
            <sz val="9"/>
            <color indexed="81"/>
            <rFont val="Tahoma"/>
            <family val="2"/>
          </rPr>
          <t xml:space="preserve">
07/01/2021
342
</t>
        </r>
      </text>
    </comment>
    <comment ref="AH166" authorId="0">
      <text>
        <r>
          <rPr>
            <b/>
            <sz val="9"/>
            <color indexed="81"/>
            <rFont val="Tahoma"/>
            <family val="2"/>
          </rPr>
          <t>Windows User:</t>
        </r>
        <r>
          <rPr>
            <sz val="9"/>
            <color indexed="81"/>
            <rFont val="Tahoma"/>
            <family val="2"/>
          </rPr>
          <t xml:space="preserve">
17/03/21
343
Feb/21</t>
        </r>
      </text>
    </comment>
    <comment ref="AN166" authorId="0">
      <text>
        <r>
          <rPr>
            <b/>
            <sz val="9"/>
            <color indexed="81"/>
            <rFont val="Tahoma"/>
            <family val="2"/>
          </rPr>
          <t>Windows User:</t>
        </r>
        <r>
          <rPr>
            <sz val="9"/>
            <color indexed="81"/>
            <rFont val="Tahoma"/>
            <family val="2"/>
          </rPr>
          <t xml:space="preserve">
03/06/21
344
Up to June/21</t>
        </r>
      </text>
    </comment>
    <comment ref="N167" authorId="0">
      <text>
        <r>
          <rPr>
            <b/>
            <sz val="9"/>
            <color indexed="81"/>
            <rFont val="Tahoma"/>
            <family val="2"/>
          </rPr>
          <t>Windows User:</t>
        </r>
        <r>
          <rPr>
            <sz val="9"/>
            <color indexed="81"/>
            <rFont val="Tahoma"/>
            <family val="2"/>
          </rPr>
          <t xml:space="preserve">
05/09/2020
9,000/-</t>
        </r>
      </text>
    </comment>
    <comment ref="P167" authorId="0">
      <text>
        <r>
          <rPr>
            <b/>
            <sz val="9"/>
            <color indexed="81"/>
            <rFont val="Tahoma"/>
            <family val="2"/>
          </rPr>
          <t>Windows User:</t>
        </r>
        <r>
          <rPr>
            <sz val="9"/>
            <color indexed="81"/>
            <rFont val="Tahoma"/>
            <family val="2"/>
          </rPr>
          <t xml:space="preserve">
05/09/2020
9,000/-</t>
        </r>
      </text>
    </comment>
    <comment ref="R167" authorId="0">
      <text>
        <r>
          <rPr>
            <b/>
            <sz val="9"/>
            <color indexed="81"/>
            <rFont val="Tahoma"/>
            <family val="2"/>
          </rPr>
          <t>Windows User:</t>
        </r>
        <r>
          <rPr>
            <sz val="9"/>
            <color indexed="81"/>
            <rFont val="Tahoma"/>
            <family val="2"/>
          </rPr>
          <t xml:space="preserve">
05/09/2020
9,000/-</t>
        </r>
      </text>
    </comment>
    <comment ref="T167" authorId="0">
      <text>
        <r>
          <rPr>
            <b/>
            <sz val="9"/>
            <color indexed="81"/>
            <rFont val="Tahoma"/>
            <family val="2"/>
          </rPr>
          <t>Windows User:</t>
        </r>
        <r>
          <rPr>
            <sz val="9"/>
            <color indexed="81"/>
            <rFont val="Tahoma"/>
            <family val="2"/>
          </rPr>
          <t xml:space="preserve">
05/09/2020
9,000/-</t>
        </r>
      </text>
    </comment>
    <comment ref="W167" authorId="0">
      <text>
        <r>
          <rPr>
            <b/>
            <sz val="9"/>
            <color indexed="81"/>
            <rFont val="Tahoma"/>
            <family val="2"/>
          </rPr>
          <t>Windows User:</t>
        </r>
        <r>
          <rPr>
            <sz val="9"/>
            <color indexed="81"/>
            <rFont val="Tahoma"/>
            <family val="2"/>
          </rPr>
          <t xml:space="preserve">
Less 30% in Tuition fee for Oct/20.</t>
        </r>
      </text>
    </comment>
    <comment ref="X167" authorId="0">
      <text>
        <r>
          <rPr>
            <b/>
            <sz val="9"/>
            <color indexed="81"/>
            <rFont val="Tahoma"/>
            <family val="2"/>
          </rPr>
          <t>Windows User:</t>
        </r>
        <r>
          <rPr>
            <sz val="9"/>
            <color indexed="81"/>
            <rFont val="Tahoma"/>
            <family val="2"/>
          </rPr>
          <t xml:space="preserve">
21/01/21
363
Oct to Janu/21
Paid in Janu/21</t>
        </r>
      </text>
    </comment>
    <comment ref="Y167" authorId="0">
      <text>
        <r>
          <rPr>
            <b/>
            <sz val="9"/>
            <color indexed="81"/>
            <rFont val="Tahoma"/>
            <family val="2"/>
          </rPr>
          <t>Windows User:</t>
        </r>
        <r>
          <rPr>
            <sz val="9"/>
            <color indexed="81"/>
            <rFont val="Tahoma"/>
            <family val="2"/>
          </rPr>
          <t xml:space="preserve">
Less 30% in Tuition fee for Oct/20.</t>
        </r>
      </text>
    </comment>
    <comment ref="Z167" authorId="0">
      <text>
        <r>
          <rPr>
            <b/>
            <sz val="9"/>
            <color indexed="81"/>
            <rFont val="Tahoma"/>
            <family val="2"/>
          </rPr>
          <t>Windows User:</t>
        </r>
        <r>
          <rPr>
            <sz val="9"/>
            <color indexed="81"/>
            <rFont val="Tahoma"/>
            <family val="2"/>
          </rPr>
          <t xml:space="preserve">
21/01/21
363
Oct to Janu/21
Paid in Janu/21</t>
        </r>
      </text>
    </comment>
    <comment ref="AB167" authorId="0">
      <text>
        <r>
          <rPr>
            <b/>
            <sz val="9"/>
            <color indexed="81"/>
            <rFont val="Tahoma"/>
            <family val="2"/>
          </rPr>
          <t>Windows User:</t>
        </r>
        <r>
          <rPr>
            <sz val="9"/>
            <color indexed="81"/>
            <rFont val="Tahoma"/>
            <family val="2"/>
          </rPr>
          <t xml:space="preserve">
21/01/21
363
Oct to Janu/21
Paid in Janu/21</t>
        </r>
      </text>
    </comment>
    <comment ref="AD167" authorId="0">
      <text>
        <r>
          <rPr>
            <b/>
            <sz val="9"/>
            <color indexed="81"/>
            <rFont val="Tahoma"/>
            <family val="2"/>
          </rPr>
          <t>Windows User:</t>
        </r>
        <r>
          <rPr>
            <sz val="9"/>
            <color indexed="81"/>
            <rFont val="Tahoma"/>
            <family val="2"/>
          </rPr>
          <t xml:space="preserve">
21/01/21
363
Oct to Janu/21
Paid in Janu/21</t>
        </r>
      </text>
    </comment>
    <comment ref="AL167" authorId="0">
      <text>
        <r>
          <rPr>
            <b/>
            <sz val="9"/>
            <color indexed="81"/>
            <rFont val="Tahoma"/>
            <family val="2"/>
          </rPr>
          <t>Windows User:</t>
        </r>
        <r>
          <rPr>
            <sz val="9"/>
            <color indexed="81"/>
            <rFont val="Tahoma"/>
            <family val="2"/>
          </rPr>
          <t xml:space="preserve">
02/05/21
Up to May/21
O/fee due=6500</t>
        </r>
      </text>
    </comment>
    <comment ref="AN167" authorId="0">
      <text>
        <r>
          <rPr>
            <b/>
            <sz val="9"/>
            <color indexed="81"/>
            <rFont val="Tahoma"/>
            <family val="2"/>
          </rPr>
          <t>Windows User:</t>
        </r>
        <r>
          <rPr>
            <sz val="9"/>
            <color indexed="81"/>
            <rFont val="Tahoma"/>
            <family val="2"/>
          </rPr>
          <t xml:space="preserve">
06/06/21
O/fee=6500</t>
        </r>
      </text>
    </comment>
    <comment ref="H168" authorId="0">
      <text>
        <r>
          <rPr>
            <b/>
            <sz val="9"/>
            <color indexed="81"/>
            <rFont val="Tahoma"/>
            <family val="2"/>
          </rPr>
          <t>Windows User:</t>
        </r>
        <r>
          <rPr>
            <sz val="9"/>
            <color indexed="81"/>
            <rFont val="Tahoma"/>
            <family val="2"/>
          </rPr>
          <t xml:space="preserve">
Less-6,600/-</t>
        </r>
      </text>
    </comment>
    <comment ref="J168" authorId="0">
      <text>
        <r>
          <rPr>
            <b/>
            <sz val="9"/>
            <color indexed="81"/>
            <rFont val="Tahoma"/>
            <family val="2"/>
          </rPr>
          <t>Windows User:</t>
        </r>
        <r>
          <rPr>
            <sz val="9"/>
            <color indexed="81"/>
            <rFont val="Tahoma"/>
            <family val="2"/>
          </rPr>
          <t xml:space="preserve">
Less-6,600/-</t>
        </r>
      </text>
    </comment>
    <comment ref="N168" authorId="0">
      <text>
        <r>
          <rPr>
            <b/>
            <sz val="9"/>
            <color indexed="81"/>
            <rFont val="Tahoma"/>
            <family val="2"/>
          </rPr>
          <t>Windows User:</t>
        </r>
        <r>
          <rPr>
            <sz val="9"/>
            <color indexed="81"/>
            <rFont val="Tahoma"/>
            <family val="2"/>
          </rPr>
          <t xml:space="preserve">
05/09/2020
2,000/-  
Add Purpose Pay=2000
By Committe</t>
        </r>
      </text>
    </comment>
    <comment ref="O168" authorId="0">
      <text>
        <r>
          <rPr>
            <b/>
            <sz val="9"/>
            <color indexed="81"/>
            <rFont val="Tahoma"/>
            <family val="2"/>
          </rPr>
          <t>Windows User:</t>
        </r>
        <r>
          <rPr>
            <sz val="9"/>
            <color indexed="81"/>
            <rFont val="Tahoma"/>
            <family val="2"/>
          </rPr>
          <t xml:space="preserve">
Less-500/-
Dev  fee</t>
        </r>
      </text>
    </comment>
    <comment ref="P168" authorId="0">
      <text>
        <r>
          <rPr>
            <b/>
            <sz val="9"/>
            <color indexed="81"/>
            <rFont val="Tahoma"/>
            <family val="2"/>
          </rPr>
          <t>Windows User:</t>
        </r>
        <r>
          <rPr>
            <sz val="9"/>
            <color indexed="81"/>
            <rFont val="Tahoma"/>
            <family val="2"/>
          </rPr>
          <t xml:space="preserve">
05/09/2020</t>
        </r>
      </text>
    </comment>
    <comment ref="Q168" authorId="0">
      <text>
        <r>
          <rPr>
            <b/>
            <sz val="9"/>
            <color indexed="81"/>
            <rFont val="Tahoma"/>
            <family val="2"/>
          </rPr>
          <t>Windows User:</t>
        </r>
        <r>
          <rPr>
            <sz val="9"/>
            <color indexed="81"/>
            <rFont val="Tahoma"/>
            <family val="2"/>
          </rPr>
          <t xml:space="preserve">
Less-S/c</t>
        </r>
      </text>
    </comment>
    <comment ref="S168" authorId="0">
      <text>
        <r>
          <rPr>
            <b/>
            <sz val="9"/>
            <color indexed="81"/>
            <rFont val="Tahoma"/>
            <family val="2"/>
          </rPr>
          <t>Windows User:</t>
        </r>
        <r>
          <rPr>
            <sz val="9"/>
            <color indexed="81"/>
            <rFont val="Tahoma"/>
            <family val="2"/>
          </rPr>
          <t xml:space="preserve">
Other fee Pay=6500
3 Inst Student</t>
        </r>
      </text>
    </comment>
    <comment ref="T168" authorId="0">
      <text>
        <r>
          <rPr>
            <b/>
            <sz val="9"/>
            <color indexed="81"/>
            <rFont val="Tahoma"/>
            <family val="2"/>
          </rPr>
          <t>Windows User:</t>
        </r>
        <r>
          <rPr>
            <sz val="9"/>
            <color indexed="81"/>
            <rFont val="Tahoma"/>
            <family val="2"/>
          </rPr>
          <t xml:space="preserve">
26/01/21
56659
1st Installment=2000
Due=2nd &amp; 3rd Inst Due</t>
        </r>
      </text>
    </comment>
    <comment ref="AF168" authorId="0">
      <text>
        <r>
          <rPr>
            <b/>
            <sz val="9"/>
            <color indexed="81"/>
            <rFont val="Tahoma"/>
            <family val="2"/>
          </rPr>
          <t>Windows User:</t>
        </r>
        <r>
          <rPr>
            <sz val="9"/>
            <color indexed="81"/>
            <rFont val="Tahoma"/>
            <family val="2"/>
          </rPr>
          <t xml:space="preserve">
26/01/21
56659
1st Installment=2000
Due=2nd &amp; 3rd Inst Due</t>
        </r>
      </text>
    </comment>
    <comment ref="AP168" authorId="0">
      <text>
        <r>
          <rPr>
            <b/>
            <sz val="9"/>
            <color indexed="81"/>
            <rFont val="Tahoma"/>
            <family val="2"/>
          </rPr>
          <t>Windows User:</t>
        </r>
        <r>
          <rPr>
            <sz val="9"/>
            <color indexed="81"/>
            <rFont val="Tahoma"/>
            <family val="2"/>
          </rPr>
          <t xml:space="preserve">
03/06/21
9410
O/fee Due=3500/-</t>
        </r>
      </text>
    </comment>
    <comment ref="N169" authorId="0">
      <text>
        <r>
          <rPr>
            <b/>
            <sz val="9"/>
            <color indexed="81"/>
            <rFont val="Tahoma"/>
            <family val="2"/>
          </rPr>
          <t>Windows User:</t>
        </r>
        <r>
          <rPr>
            <sz val="9"/>
            <color indexed="81"/>
            <rFont val="Tahoma"/>
            <family val="2"/>
          </rPr>
          <t xml:space="preserve">
05/09/2020
15,500/-</t>
        </r>
      </text>
    </comment>
    <comment ref="P169" authorId="0">
      <text>
        <r>
          <rPr>
            <b/>
            <sz val="9"/>
            <color indexed="81"/>
            <rFont val="Tahoma"/>
            <family val="2"/>
          </rPr>
          <t>Windows User:</t>
        </r>
        <r>
          <rPr>
            <sz val="9"/>
            <color indexed="81"/>
            <rFont val="Tahoma"/>
            <family val="2"/>
          </rPr>
          <t xml:space="preserve">
05/09/2020
15,500/-</t>
        </r>
      </text>
    </comment>
    <comment ref="R169" authorId="0">
      <text>
        <r>
          <rPr>
            <b/>
            <sz val="9"/>
            <color indexed="81"/>
            <rFont val="Tahoma"/>
            <family val="2"/>
          </rPr>
          <t>Windows User:</t>
        </r>
        <r>
          <rPr>
            <sz val="9"/>
            <color indexed="81"/>
            <rFont val="Tahoma"/>
            <family val="2"/>
          </rPr>
          <t xml:space="preserve">
05/09/2020
15,500/-</t>
        </r>
      </text>
    </comment>
    <comment ref="T169" authorId="0">
      <text>
        <r>
          <rPr>
            <b/>
            <sz val="9"/>
            <color indexed="81"/>
            <rFont val="Tahoma"/>
            <family val="2"/>
          </rPr>
          <t>Windows User:</t>
        </r>
        <r>
          <rPr>
            <sz val="9"/>
            <color indexed="81"/>
            <rFont val="Tahoma"/>
            <family val="2"/>
          </rPr>
          <t xml:space="preserve">
05/09/2020
15,500/-</t>
        </r>
      </text>
    </comment>
    <comment ref="W169" authorId="0">
      <text>
        <r>
          <rPr>
            <b/>
            <sz val="9"/>
            <color indexed="81"/>
            <rFont val="Tahoma"/>
            <family val="2"/>
          </rPr>
          <t>Windows User:</t>
        </r>
        <r>
          <rPr>
            <sz val="9"/>
            <color indexed="81"/>
            <rFont val="Tahoma"/>
            <family val="2"/>
          </rPr>
          <t xml:space="preserve">
Less 30% in Tuition fee for Oct/20.</t>
        </r>
      </text>
    </comment>
    <comment ref="X169" authorId="0">
      <text>
        <r>
          <rPr>
            <b/>
            <sz val="9"/>
            <color indexed="81"/>
            <rFont val="Tahoma"/>
            <family val="2"/>
          </rPr>
          <t>Windows User:</t>
        </r>
        <r>
          <rPr>
            <sz val="9"/>
            <color indexed="81"/>
            <rFont val="Tahoma"/>
            <family val="2"/>
          </rPr>
          <t xml:space="preserve">
13.10.2020
Bkash=6,570/-
College=4,620/-
Hostel=1,950/-</t>
        </r>
      </text>
    </comment>
    <comment ref="Y169" authorId="0">
      <text>
        <r>
          <rPr>
            <b/>
            <sz val="9"/>
            <color indexed="81"/>
            <rFont val="Tahoma"/>
            <family val="2"/>
          </rPr>
          <t>Windows User:</t>
        </r>
        <r>
          <rPr>
            <sz val="9"/>
            <color indexed="81"/>
            <rFont val="Tahoma"/>
            <family val="2"/>
          </rPr>
          <t xml:space="preserve">
Less 30% in Tuition fee for Oct/20.</t>
        </r>
      </text>
    </comment>
    <comment ref="Z169" authorId="0">
      <text>
        <r>
          <rPr>
            <b/>
            <sz val="9"/>
            <color indexed="81"/>
            <rFont val="Tahoma"/>
            <family val="2"/>
          </rPr>
          <t>Windows User:</t>
        </r>
        <r>
          <rPr>
            <sz val="9"/>
            <color indexed="81"/>
            <rFont val="Tahoma"/>
            <family val="2"/>
          </rPr>
          <t xml:space="preserve">
By bkash
C=4620
H=1950
T=6570</t>
        </r>
      </text>
    </comment>
    <comment ref="AB169" authorId="0">
      <text>
        <r>
          <rPr>
            <b/>
            <sz val="9"/>
            <color indexed="81"/>
            <rFont val="Tahoma"/>
            <family val="2"/>
          </rPr>
          <t>Windows User:</t>
        </r>
        <r>
          <rPr>
            <sz val="9"/>
            <color indexed="81"/>
            <rFont val="Tahoma"/>
            <family val="2"/>
          </rPr>
          <t xml:space="preserve">
21/12/2020
C=4620
H=1950
T=6570</t>
        </r>
      </text>
    </comment>
    <comment ref="AD169" authorId="0">
      <text>
        <r>
          <rPr>
            <b/>
            <sz val="9"/>
            <color indexed="81"/>
            <rFont val="Tahoma"/>
            <family val="2"/>
          </rPr>
          <t>Windows User:</t>
        </r>
        <r>
          <rPr>
            <sz val="9"/>
            <color indexed="81"/>
            <rFont val="Tahoma"/>
            <family val="2"/>
          </rPr>
          <t xml:space="preserve">
24/01/2021
By bksh
C=4620
H=1950
T6570</t>
        </r>
      </text>
    </comment>
    <comment ref="AH169" authorId="0">
      <text>
        <r>
          <rPr>
            <b/>
            <sz val="9"/>
            <color indexed="81"/>
            <rFont val="Tahoma"/>
            <family val="2"/>
          </rPr>
          <t>Windows User:</t>
        </r>
        <r>
          <rPr>
            <sz val="9"/>
            <color indexed="81"/>
            <rFont val="Tahoma"/>
            <family val="2"/>
          </rPr>
          <t xml:space="preserve">
20/03/21
By bkash
C=4620
H=1950
T=6570
Feb/21</t>
        </r>
      </text>
    </comment>
    <comment ref="N170" authorId="0">
      <text>
        <r>
          <rPr>
            <b/>
            <sz val="9"/>
            <color indexed="81"/>
            <rFont val="Tahoma"/>
            <family val="2"/>
          </rPr>
          <t>Windows User:</t>
        </r>
        <r>
          <rPr>
            <sz val="9"/>
            <color indexed="81"/>
            <rFont val="Tahoma"/>
            <family val="2"/>
          </rPr>
          <t xml:space="preserve">
05/09/2020
4,000/-</t>
        </r>
      </text>
    </comment>
    <comment ref="P170" authorId="0">
      <text>
        <r>
          <rPr>
            <b/>
            <sz val="9"/>
            <color indexed="81"/>
            <rFont val="Tahoma"/>
            <family val="2"/>
          </rPr>
          <t>Windows User:</t>
        </r>
        <r>
          <rPr>
            <sz val="9"/>
            <color indexed="81"/>
            <rFont val="Tahoma"/>
            <family val="2"/>
          </rPr>
          <t xml:space="preserve">
05/09/2020
4,000/-</t>
        </r>
      </text>
    </comment>
    <comment ref="R170" authorId="0">
      <text>
        <r>
          <rPr>
            <b/>
            <sz val="9"/>
            <color indexed="81"/>
            <rFont val="Tahoma"/>
            <family val="2"/>
          </rPr>
          <t>Windows User:</t>
        </r>
        <r>
          <rPr>
            <sz val="9"/>
            <color indexed="81"/>
            <rFont val="Tahoma"/>
            <family val="2"/>
          </rPr>
          <t xml:space="preserve">
20.09.2020
9435</t>
        </r>
      </text>
    </comment>
    <comment ref="T170" authorId="0">
      <text>
        <r>
          <rPr>
            <b/>
            <sz val="9"/>
            <color indexed="81"/>
            <rFont val="Tahoma"/>
            <family val="2"/>
          </rPr>
          <t>Windows User:</t>
        </r>
        <r>
          <rPr>
            <sz val="9"/>
            <color indexed="81"/>
            <rFont val="Tahoma"/>
            <family val="2"/>
          </rPr>
          <t xml:space="preserve">
05/09/2020
4,000/-
09/11/2020
9438
O/fee6500/-
paid to Nov/20</t>
        </r>
      </text>
    </comment>
    <comment ref="W170" authorId="0">
      <text>
        <r>
          <rPr>
            <b/>
            <sz val="9"/>
            <color indexed="81"/>
            <rFont val="Tahoma"/>
            <family val="2"/>
          </rPr>
          <t>Windows User:</t>
        </r>
        <r>
          <rPr>
            <sz val="9"/>
            <color indexed="81"/>
            <rFont val="Tahoma"/>
            <family val="2"/>
          </rPr>
          <t xml:space="preserve">
Less 30% in Tuition fee for Oct/20.</t>
        </r>
      </text>
    </comment>
    <comment ref="X170" authorId="0">
      <text>
        <r>
          <rPr>
            <b/>
            <sz val="9"/>
            <color indexed="81"/>
            <rFont val="Tahoma"/>
            <family val="2"/>
          </rPr>
          <t>Windows User:</t>
        </r>
        <r>
          <rPr>
            <sz val="9"/>
            <color indexed="81"/>
            <rFont val="Tahoma"/>
            <family val="2"/>
          </rPr>
          <t xml:space="preserve">
11.10.2020
9436
Oct/20 (Less=30%)
Others fee due by P.sir</t>
        </r>
      </text>
    </comment>
    <comment ref="Y170" authorId="0">
      <text>
        <r>
          <rPr>
            <b/>
            <sz val="9"/>
            <color indexed="81"/>
            <rFont val="Tahoma"/>
            <family val="2"/>
          </rPr>
          <t>Windows User:</t>
        </r>
        <r>
          <rPr>
            <sz val="9"/>
            <color indexed="81"/>
            <rFont val="Tahoma"/>
            <family val="2"/>
          </rPr>
          <t xml:space="preserve">
Less 30% in Tuition fee for Oct/20.</t>
        </r>
      </text>
    </comment>
    <comment ref="Z170" authorId="0">
      <text>
        <r>
          <rPr>
            <b/>
            <sz val="9"/>
            <color indexed="81"/>
            <rFont val="Tahoma"/>
            <family val="2"/>
          </rPr>
          <t>Windows User:</t>
        </r>
        <r>
          <rPr>
            <sz val="9"/>
            <color indexed="81"/>
            <rFont val="Tahoma"/>
            <family val="2"/>
          </rPr>
          <t xml:space="preserve">
09/11/2020
9438
Nov/2020
O/fee6500/-</t>
        </r>
      </text>
    </comment>
    <comment ref="AB170" authorId="0">
      <text>
        <r>
          <rPr>
            <b/>
            <sz val="9"/>
            <color indexed="81"/>
            <rFont val="Tahoma"/>
            <family val="2"/>
          </rPr>
          <t>Windows User:</t>
        </r>
        <r>
          <rPr>
            <sz val="9"/>
            <color indexed="81"/>
            <rFont val="Tahoma"/>
            <family val="2"/>
          </rPr>
          <t xml:space="preserve">
21/12/2020
9437
</t>
        </r>
      </text>
    </comment>
    <comment ref="AD170" authorId="0">
      <text>
        <r>
          <rPr>
            <b/>
            <sz val="9"/>
            <color indexed="81"/>
            <rFont val="Tahoma"/>
            <family val="2"/>
          </rPr>
          <t>Windows User:</t>
        </r>
        <r>
          <rPr>
            <sz val="9"/>
            <color indexed="81"/>
            <rFont val="Tahoma"/>
            <family val="2"/>
          </rPr>
          <t xml:space="preserve">
26/01/21
9439
</t>
        </r>
      </text>
    </comment>
    <comment ref="AH170" authorId="0">
      <text>
        <r>
          <rPr>
            <b/>
            <sz val="9"/>
            <color indexed="81"/>
            <rFont val="Tahoma"/>
            <family val="2"/>
          </rPr>
          <t>Windows User:</t>
        </r>
        <r>
          <rPr>
            <sz val="9"/>
            <color indexed="81"/>
            <rFont val="Tahoma"/>
            <family val="2"/>
          </rPr>
          <t xml:space="preserve">
06/03/21
9440
Feb/21</t>
        </r>
      </text>
    </comment>
    <comment ref="AL170" authorId="0">
      <text>
        <r>
          <rPr>
            <b/>
            <sz val="9"/>
            <color indexed="81"/>
            <rFont val="Tahoma"/>
            <family val="2"/>
          </rPr>
          <t>Windows User:</t>
        </r>
        <r>
          <rPr>
            <sz val="9"/>
            <color indexed="81"/>
            <rFont val="Tahoma"/>
            <family val="2"/>
          </rPr>
          <t xml:space="preserve">
24/05/21
9441
Up to May/21</t>
        </r>
      </text>
    </comment>
    <comment ref="AN170" authorId="0">
      <text>
        <r>
          <rPr>
            <b/>
            <sz val="9"/>
            <color indexed="81"/>
            <rFont val="Tahoma"/>
            <family val="2"/>
          </rPr>
          <t>Windows User:</t>
        </r>
        <r>
          <rPr>
            <sz val="9"/>
            <color indexed="81"/>
            <rFont val="Tahoma"/>
            <family val="2"/>
          </rPr>
          <t xml:space="preserve">
06/06/21
9442
</t>
        </r>
      </text>
    </comment>
    <comment ref="H171" authorId="0">
      <text>
        <r>
          <rPr>
            <b/>
            <sz val="9"/>
            <color indexed="81"/>
            <rFont val="Tahoma"/>
            <family val="2"/>
          </rPr>
          <t>Windows User:</t>
        </r>
        <r>
          <rPr>
            <sz val="9"/>
            <color indexed="81"/>
            <rFont val="Tahoma"/>
            <family val="2"/>
          </rPr>
          <t xml:space="preserve">
Less-3,300/-</t>
        </r>
      </text>
    </comment>
    <comment ref="J171" authorId="0">
      <text>
        <r>
          <rPr>
            <b/>
            <sz val="9"/>
            <color indexed="81"/>
            <rFont val="Tahoma"/>
            <family val="2"/>
          </rPr>
          <t>Windows User:</t>
        </r>
        <r>
          <rPr>
            <sz val="9"/>
            <color indexed="81"/>
            <rFont val="Tahoma"/>
            <family val="2"/>
          </rPr>
          <t xml:space="preserve">
Less-3,300/-</t>
        </r>
      </text>
    </comment>
    <comment ref="N171" authorId="0">
      <text>
        <r>
          <rPr>
            <b/>
            <sz val="9"/>
            <color indexed="81"/>
            <rFont val="Tahoma"/>
            <family val="2"/>
          </rPr>
          <t>Windows User:</t>
        </r>
        <r>
          <rPr>
            <sz val="9"/>
            <color indexed="81"/>
            <rFont val="Tahoma"/>
            <family val="2"/>
          </rPr>
          <t xml:space="preserve">
05/09/2020
9,000/-</t>
        </r>
      </text>
    </comment>
    <comment ref="P171" authorId="0">
      <text>
        <r>
          <rPr>
            <b/>
            <sz val="9"/>
            <color indexed="81"/>
            <rFont val="Tahoma"/>
            <family val="2"/>
          </rPr>
          <t>Windows User:</t>
        </r>
        <r>
          <rPr>
            <sz val="9"/>
            <color indexed="81"/>
            <rFont val="Tahoma"/>
            <family val="2"/>
          </rPr>
          <t xml:space="preserve">
05/09/2020
9,000/-</t>
        </r>
      </text>
    </comment>
    <comment ref="R171" authorId="0">
      <text>
        <r>
          <rPr>
            <b/>
            <sz val="9"/>
            <color indexed="81"/>
            <rFont val="Tahoma"/>
            <family val="2"/>
          </rPr>
          <t>Windows User:</t>
        </r>
        <r>
          <rPr>
            <sz val="9"/>
            <color indexed="81"/>
            <rFont val="Tahoma"/>
            <family val="2"/>
          </rPr>
          <t xml:space="preserve">
05/09/2020
9,000/-</t>
        </r>
      </text>
    </comment>
    <comment ref="T171" authorId="0">
      <text>
        <r>
          <rPr>
            <b/>
            <sz val="9"/>
            <color indexed="81"/>
            <rFont val="Tahoma"/>
            <family val="2"/>
          </rPr>
          <t>Windows User:</t>
        </r>
        <r>
          <rPr>
            <sz val="9"/>
            <color indexed="81"/>
            <rFont val="Tahoma"/>
            <family val="2"/>
          </rPr>
          <t xml:space="preserve">
05/09/2020
9,000/-
05/11/2020
1975
O/fee=6500
Paid to Nov/2020</t>
        </r>
      </text>
    </comment>
    <comment ref="Z171" authorId="0">
      <text>
        <r>
          <rPr>
            <b/>
            <sz val="9"/>
            <color indexed="81"/>
            <rFont val="Tahoma"/>
            <family val="2"/>
          </rPr>
          <t>Windows User:</t>
        </r>
        <r>
          <rPr>
            <sz val="9"/>
            <color indexed="81"/>
            <rFont val="Tahoma"/>
            <family val="2"/>
          </rPr>
          <t xml:space="preserve">
05/11/2020
1975
O/fee With
Oct + Nov/2020
Paid to Nov/2020</t>
        </r>
      </text>
    </comment>
    <comment ref="AB171" authorId="0">
      <text>
        <r>
          <rPr>
            <b/>
            <sz val="9"/>
            <color indexed="81"/>
            <rFont val="Tahoma"/>
            <family val="2"/>
          </rPr>
          <t>Windows User:</t>
        </r>
        <r>
          <rPr>
            <sz val="9"/>
            <color indexed="81"/>
            <rFont val="Tahoma"/>
            <family val="2"/>
          </rPr>
          <t xml:space="preserve">
05/11/2020
1975
O/fee With
Oct + Nov/2020</t>
        </r>
      </text>
    </comment>
    <comment ref="AD171" authorId="0">
      <text>
        <r>
          <rPr>
            <b/>
            <sz val="9"/>
            <color indexed="81"/>
            <rFont val="Tahoma"/>
            <family val="2"/>
          </rPr>
          <t>Windows User:</t>
        </r>
        <r>
          <rPr>
            <sz val="9"/>
            <color indexed="81"/>
            <rFont val="Tahoma"/>
            <family val="2"/>
          </rPr>
          <t xml:space="preserve">
30/01/21
1976
Dec/20
Janu/21 Due=1000
Paid in Janu/21</t>
        </r>
      </text>
    </comment>
    <comment ref="AF171" authorId="0">
      <text>
        <r>
          <rPr>
            <b/>
            <sz val="9"/>
            <color indexed="81"/>
            <rFont val="Tahoma"/>
            <family val="2"/>
          </rPr>
          <t>Windows User:</t>
        </r>
        <r>
          <rPr>
            <sz val="9"/>
            <color indexed="81"/>
            <rFont val="Tahoma"/>
            <family val="2"/>
          </rPr>
          <t xml:space="preserve">
30/01/21
1976
Dec/20
Janu/21 Due=1000
Paid in Janu/21</t>
        </r>
      </text>
    </comment>
    <comment ref="AP171" authorId="0">
      <text>
        <r>
          <rPr>
            <b/>
            <sz val="9"/>
            <color indexed="81"/>
            <rFont val="Tahoma"/>
            <family val="2"/>
          </rPr>
          <t>Windows User:</t>
        </r>
        <r>
          <rPr>
            <sz val="9"/>
            <color indexed="81"/>
            <rFont val="Tahoma"/>
            <family val="2"/>
          </rPr>
          <t xml:space="preserve">
05/06/21
1977</t>
        </r>
      </text>
    </comment>
    <comment ref="N172" authorId="0">
      <text>
        <r>
          <rPr>
            <b/>
            <sz val="9"/>
            <color indexed="81"/>
            <rFont val="Tahoma"/>
            <family val="2"/>
          </rPr>
          <t>Windows User:</t>
        </r>
        <r>
          <rPr>
            <sz val="9"/>
            <color indexed="81"/>
            <rFont val="Tahoma"/>
            <family val="2"/>
          </rPr>
          <t xml:space="preserve">
06/09/2020
9,000/-</t>
        </r>
      </text>
    </comment>
    <comment ref="P172" authorId="0">
      <text>
        <r>
          <rPr>
            <b/>
            <sz val="9"/>
            <color indexed="81"/>
            <rFont val="Tahoma"/>
            <family val="2"/>
          </rPr>
          <t>Windows User:</t>
        </r>
        <r>
          <rPr>
            <sz val="9"/>
            <color indexed="81"/>
            <rFont val="Tahoma"/>
            <family val="2"/>
          </rPr>
          <t xml:space="preserve">
06/09/2020
9,000/-</t>
        </r>
      </text>
    </comment>
    <comment ref="R172" authorId="0">
      <text>
        <r>
          <rPr>
            <b/>
            <sz val="9"/>
            <color indexed="81"/>
            <rFont val="Tahoma"/>
            <family val="2"/>
          </rPr>
          <t>Windows User:</t>
        </r>
        <r>
          <rPr>
            <sz val="9"/>
            <color indexed="81"/>
            <rFont val="Tahoma"/>
            <family val="2"/>
          </rPr>
          <t xml:space="preserve">
06/09/2020
9,000/-</t>
        </r>
      </text>
    </comment>
    <comment ref="T172" authorId="0">
      <text>
        <r>
          <rPr>
            <b/>
            <sz val="9"/>
            <color indexed="81"/>
            <rFont val="Tahoma"/>
            <family val="2"/>
          </rPr>
          <t>Windows User:</t>
        </r>
        <r>
          <rPr>
            <sz val="9"/>
            <color indexed="81"/>
            <rFont val="Tahoma"/>
            <family val="2"/>
          </rPr>
          <t xml:space="preserve">
06/09/2020
9,000/-
26/01/21
388
O/fee=6500
Janu/21
Paid in Janu/21</t>
        </r>
      </text>
    </comment>
    <comment ref="Z172" authorId="0">
      <text>
        <r>
          <rPr>
            <b/>
            <sz val="9"/>
            <color indexed="81"/>
            <rFont val="Tahoma"/>
            <family val="2"/>
          </rPr>
          <t>Windows User:</t>
        </r>
        <r>
          <rPr>
            <sz val="9"/>
            <color indexed="81"/>
            <rFont val="Tahoma"/>
            <family val="2"/>
          </rPr>
          <t xml:space="preserve">
10/10/2020
By bash
C=4620
H=2160
T=6780</t>
        </r>
      </text>
    </comment>
    <comment ref="AB172" authorId="0">
      <text>
        <r>
          <rPr>
            <b/>
            <sz val="9"/>
            <color indexed="81"/>
            <rFont val="Tahoma"/>
            <family val="2"/>
          </rPr>
          <t>Windows User:</t>
        </r>
        <r>
          <rPr>
            <sz val="9"/>
            <color indexed="81"/>
            <rFont val="Tahoma"/>
            <family val="2"/>
          </rPr>
          <t xml:space="preserve">
11/11/2020
By bkash
C=4620
H=2160
T=6780</t>
        </r>
      </text>
    </comment>
    <comment ref="AD172" authorId="0">
      <text>
        <r>
          <rPr>
            <b/>
            <sz val="9"/>
            <color indexed="81"/>
            <rFont val="Tahoma"/>
            <family val="2"/>
          </rPr>
          <t>Windows User:</t>
        </r>
        <r>
          <rPr>
            <sz val="9"/>
            <color indexed="81"/>
            <rFont val="Tahoma"/>
            <family val="2"/>
          </rPr>
          <t xml:space="preserve">
15/12/2020
By bkash
C=4620
H=2160
T=6780
Dec/20</t>
        </r>
      </text>
    </comment>
    <comment ref="AF172" authorId="0">
      <text>
        <r>
          <rPr>
            <b/>
            <sz val="9"/>
            <color indexed="81"/>
            <rFont val="Tahoma"/>
            <family val="2"/>
          </rPr>
          <t>Windows User:</t>
        </r>
        <r>
          <rPr>
            <sz val="9"/>
            <color indexed="81"/>
            <rFont val="Tahoma"/>
            <family val="2"/>
          </rPr>
          <t xml:space="preserve">
26/01/21
388
O/fee=6500
Janu/21
Paid in Janu/21</t>
        </r>
      </text>
    </comment>
    <comment ref="AH172" authorId="0">
      <text>
        <r>
          <rPr>
            <b/>
            <sz val="9"/>
            <color indexed="81"/>
            <rFont val="Tahoma"/>
            <family val="2"/>
          </rPr>
          <t>Windows User:</t>
        </r>
        <r>
          <rPr>
            <sz val="9"/>
            <color indexed="81"/>
            <rFont val="Tahoma"/>
            <family val="2"/>
          </rPr>
          <t xml:space="preserve">
11/02/21
390</t>
        </r>
      </text>
    </comment>
    <comment ref="AJ172" authorId="0">
      <text>
        <r>
          <rPr>
            <b/>
            <sz val="9"/>
            <color indexed="81"/>
            <rFont val="Tahoma"/>
            <family val="2"/>
          </rPr>
          <t>Windows User:</t>
        </r>
        <r>
          <rPr>
            <sz val="9"/>
            <color indexed="81"/>
            <rFont val="Tahoma"/>
            <family val="2"/>
          </rPr>
          <t xml:space="preserve">
20/03/2021
391
</t>
        </r>
      </text>
    </comment>
    <comment ref="N173" authorId="0">
      <text>
        <r>
          <rPr>
            <b/>
            <sz val="9"/>
            <color indexed="81"/>
            <rFont val="Tahoma"/>
            <family val="2"/>
          </rPr>
          <t>Windows User:</t>
        </r>
        <r>
          <rPr>
            <sz val="9"/>
            <color indexed="81"/>
            <rFont val="Tahoma"/>
            <family val="2"/>
          </rPr>
          <t xml:space="preserve">
06/09/2020
9,000/-</t>
        </r>
      </text>
    </comment>
    <comment ref="P173" authorId="0">
      <text>
        <r>
          <rPr>
            <b/>
            <sz val="9"/>
            <color indexed="81"/>
            <rFont val="Tahoma"/>
            <family val="2"/>
          </rPr>
          <t>Windows User:</t>
        </r>
        <r>
          <rPr>
            <sz val="9"/>
            <color indexed="81"/>
            <rFont val="Tahoma"/>
            <family val="2"/>
          </rPr>
          <t xml:space="preserve">
06/09/2020
9,000/-</t>
        </r>
      </text>
    </comment>
    <comment ref="R173" authorId="0">
      <text>
        <r>
          <rPr>
            <b/>
            <sz val="9"/>
            <color indexed="81"/>
            <rFont val="Tahoma"/>
            <family val="2"/>
          </rPr>
          <t>Windows User:</t>
        </r>
        <r>
          <rPr>
            <sz val="9"/>
            <color indexed="81"/>
            <rFont val="Tahoma"/>
            <family val="2"/>
          </rPr>
          <t xml:space="preserve">
06/09/2020
9,000/-</t>
        </r>
      </text>
    </comment>
    <comment ref="T173" authorId="0">
      <text>
        <r>
          <rPr>
            <b/>
            <sz val="9"/>
            <color indexed="81"/>
            <rFont val="Tahoma"/>
            <family val="2"/>
          </rPr>
          <t>Windows User:</t>
        </r>
        <r>
          <rPr>
            <sz val="9"/>
            <color indexed="81"/>
            <rFont val="Tahoma"/>
            <family val="2"/>
          </rPr>
          <t xml:space="preserve">
06/09/2020
9,000/-
10/10/20
1611
O/fee6500
paid to Oct/20</t>
        </r>
      </text>
    </comment>
    <comment ref="Z173" authorId="0">
      <text>
        <r>
          <rPr>
            <b/>
            <sz val="9"/>
            <color indexed="81"/>
            <rFont val="Tahoma"/>
            <family val="2"/>
          </rPr>
          <t>Windows User:</t>
        </r>
        <r>
          <rPr>
            <sz val="9"/>
            <color indexed="81"/>
            <rFont val="Tahoma"/>
            <family val="2"/>
          </rPr>
          <t xml:space="preserve">
10/10/20
1611
O/fee=6500
Oct=4620</t>
        </r>
      </text>
    </comment>
    <comment ref="AB173" authorId="0">
      <text>
        <r>
          <rPr>
            <b/>
            <sz val="9"/>
            <color indexed="81"/>
            <rFont val="Tahoma"/>
            <family val="2"/>
          </rPr>
          <t>Windows User:</t>
        </r>
        <r>
          <rPr>
            <sz val="9"/>
            <color indexed="81"/>
            <rFont val="Tahoma"/>
            <family val="2"/>
          </rPr>
          <t xml:space="preserve">
05/11/2020
By bkash 
C=4620
H=1950
T=6570/-</t>
        </r>
      </text>
    </comment>
    <comment ref="AD173" authorId="0">
      <text>
        <r>
          <rPr>
            <b/>
            <sz val="9"/>
            <color indexed="81"/>
            <rFont val="Tahoma"/>
            <family val="2"/>
          </rPr>
          <t>Windows User:</t>
        </r>
        <r>
          <rPr>
            <sz val="9"/>
            <color indexed="81"/>
            <rFont val="Tahoma"/>
            <family val="2"/>
          </rPr>
          <t xml:space="preserve">
06/12/2020
By bkash
C=3780
H=1950
Dec/2020</t>
        </r>
      </text>
    </comment>
    <comment ref="AF173" authorId="0">
      <text>
        <r>
          <rPr>
            <b/>
            <sz val="9"/>
            <color indexed="81"/>
            <rFont val="Tahoma"/>
            <family val="2"/>
          </rPr>
          <t>Windows User:</t>
        </r>
        <r>
          <rPr>
            <sz val="9"/>
            <color indexed="81"/>
            <rFont val="Tahoma"/>
            <family val="2"/>
          </rPr>
          <t xml:space="preserve">
05/01/2021
By bkash
C=4340
H=1950
T=6290
Janu/21</t>
        </r>
      </text>
    </comment>
    <comment ref="AH173" authorId="0">
      <text>
        <r>
          <rPr>
            <b/>
            <sz val="9"/>
            <color indexed="81"/>
            <rFont val="Tahoma"/>
            <family val="2"/>
          </rPr>
          <t>Windows User:</t>
        </r>
        <r>
          <rPr>
            <sz val="9"/>
            <color indexed="81"/>
            <rFont val="Tahoma"/>
            <family val="2"/>
          </rPr>
          <t xml:space="preserve">
06/02/21
By bkash
C=4340
H=1950
T=6290</t>
        </r>
      </text>
    </comment>
    <comment ref="AJ173" authorId="0">
      <text>
        <r>
          <rPr>
            <b/>
            <sz val="9"/>
            <color indexed="81"/>
            <rFont val="Tahoma"/>
            <family val="2"/>
          </rPr>
          <t>Windows User:</t>
        </r>
        <r>
          <rPr>
            <sz val="9"/>
            <color indexed="81"/>
            <rFont val="Tahoma"/>
            <family val="2"/>
          </rPr>
          <t xml:space="preserve">
04/03/21
By bkash
C=4340</t>
        </r>
      </text>
    </comment>
    <comment ref="AL173" authorId="0">
      <text>
        <r>
          <rPr>
            <b/>
            <sz val="9"/>
            <color indexed="81"/>
            <rFont val="Tahoma"/>
            <family val="2"/>
          </rPr>
          <t>Windows User:</t>
        </r>
        <r>
          <rPr>
            <sz val="9"/>
            <color indexed="81"/>
            <rFont val="Tahoma"/>
            <family val="2"/>
          </rPr>
          <t xml:space="preserve">
04/04/21
By bkash
C=4340
H=0</t>
        </r>
      </text>
    </comment>
    <comment ref="AN173" authorId="0">
      <text>
        <r>
          <rPr>
            <b/>
            <sz val="9"/>
            <color indexed="81"/>
            <rFont val="Tahoma"/>
            <family val="2"/>
          </rPr>
          <t>Windows User:</t>
        </r>
        <r>
          <rPr>
            <sz val="9"/>
            <color indexed="81"/>
            <rFont val="Tahoma"/>
            <family val="2"/>
          </rPr>
          <t xml:space="preserve">
03/05/21
By bkash
C=4340</t>
        </r>
      </text>
    </comment>
    <comment ref="B174" authorId="0">
      <text>
        <r>
          <rPr>
            <b/>
            <sz val="9"/>
            <color indexed="81"/>
            <rFont val="Tahoma"/>
            <family val="2"/>
          </rPr>
          <t>Windows User:</t>
        </r>
        <r>
          <rPr>
            <sz val="9"/>
            <color indexed="81"/>
            <rFont val="Tahoma"/>
            <family val="2"/>
          </rPr>
          <t xml:space="preserve">
Tc purpose less 
O/fee=4000/-</t>
        </r>
      </text>
    </comment>
    <comment ref="H174" authorId="0">
      <text>
        <r>
          <rPr>
            <b/>
            <sz val="9"/>
            <color indexed="81"/>
            <rFont val="Tahoma"/>
            <family val="2"/>
          </rPr>
          <t>Windows User:</t>
        </r>
        <r>
          <rPr>
            <sz val="9"/>
            <color indexed="81"/>
            <rFont val="Tahoma"/>
            <family val="2"/>
          </rPr>
          <t xml:space="preserve">
T.c Order By
 board  28/03/21
College=03/04/21</t>
        </r>
      </text>
    </comment>
    <comment ref="J174" authorId="0">
      <text>
        <r>
          <rPr>
            <b/>
            <sz val="9"/>
            <color indexed="81"/>
            <rFont val="Tahoma"/>
            <family val="2"/>
          </rPr>
          <t>Windows User:</t>
        </r>
        <r>
          <rPr>
            <sz val="9"/>
            <color indexed="81"/>
            <rFont val="Tahoma"/>
            <family val="2"/>
          </rPr>
          <t xml:space="preserve">
T.c Order By
 board  28/03/21
College=03/04/21</t>
        </r>
      </text>
    </comment>
    <comment ref="N174" authorId="0">
      <text>
        <r>
          <rPr>
            <b/>
            <sz val="9"/>
            <color indexed="81"/>
            <rFont val="Tahoma"/>
            <family val="2"/>
          </rPr>
          <t>Windows User:</t>
        </r>
        <r>
          <rPr>
            <sz val="9"/>
            <color indexed="81"/>
            <rFont val="Tahoma"/>
            <family val="2"/>
          </rPr>
          <t xml:space="preserve">
06/09/2020
2,000/-</t>
        </r>
      </text>
    </comment>
    <comment ref="P174" authorId="0">
      <text>
        <r>
          <rPr>
            <b/>
            <sz val="9"/>
            <color indexed="81"/>
            <rFont val="Tahoma"/>
            <family val="2"/>
          </rPr>
          <t>Windows User:</t>
        </r>
        <r>
          <rPr>
            <sz val="9"/>
            <color indexed="81"/>
            <rFont val="Tahoma"/>
            <family val="2"/>
          </rPr>
          <t xml:space="preserve">
06/09/2020
2,000/-
19/09/2020
555
Dev=500
Paid to sep/2020</t>
        </r>
      </text>
    </comment>
    <comment ref="R174" authorId="0">
      <text>
        <r>
          <rPr>
            <b/>
            <sz val="9"/>
            <color indexed="81"/>
            <rFont val="Tahoma"/>
            <family val="2"/>
          </rPr>
          <t>Windows User:</t>
        </r>
        <r>
          <rPr>
            <sz val="9"/>
            <color indexed="81"/>
            <rFont val="Tahoma"/>
            <family val="2"/>
          </rPr>
          <t xml:space="preserve">
19/09/2020
555
S/c
Paid to sep/20</t>
        </r>
      </text>
    </comment>
    <comment ref="S174" authorId="0">
      <text>
        <r>
          <rPr>
            <b/>
            <sz val="9"/>
            <color indexed="81"/>
            <rFont val="Tahoma"/>
            <family val="2"/>
          </rPr>
          <t>Windows User:</t>
        </r>
        <r>
          <rPr>
            <sz val="9"/>
            <color indexed="81"/>
            <rFont val="Tahoma"/>
            <family val="2"/>
          </rPr>
          <t xml:space="preserve">
T.C purposr Less 4,000/-
1St Year</t>
        </r>
      </text>
    </comment>
    <comment ref="X174" authorId="0">
      <text>
        <r>
          <rPr>
            <b/>
            <sz val="9"/>
            <color indexed="81"/>
            <rFont val="Tahoma"/>
            <family val="2"/>
          </rPr>
          <t>Windows User:</t>
        </r>
        <r>
          <rPr>
            <sz val="9"/>
            <color indexed="81"/>
            <rFont val="Tahoma"/>
            <family val="2"/>
          </rPr>
          <t xml:space="preserve">
19/09/2020
S/c=5,000
Dev=500</t>
        </r>
      </text>
    </comment>
    <comment ref="AH174" authorId="0">
      <text>
        <r>
          <rPr>
            <b/>
            <sz val="9"/>
            <color indexed="81"/>
            <rFont val="Tahoma"/>
            <family val="2"/>
          </rPr>
          <t>Windows User:</t>
        </r>
        <r>
          <rPr>
            <sz val="9"/>
            <color indexed="81"/>
            <rFont val="Tahoma"/>
            <family val="2"/>
          </rPr>
          <t xml:space="preserve">
10/02/21
557
</t>
        </r>
      </text>
    </comment>
    <comment ref="AJ174" authorId="0">
      <text>
        <r>
          <rPr>
            <b/>
            <sz val="9"/>
            <color indexed="81"/>
            <rFont val="Tahoma"/>
            <family val="2"/>
          </rPr>
          <t>Windows User:</t>
        </r>
        <r>
          <rPr>
            <sz val="9"/>
            <color indexed="81"/>
            <rFont val="Tahoma"/>
            <family val="2"/>
          </rPr>
          <t xml:space="preserve">
09/03/21
558</t>
        </r>
      </text>
    </comment>
    <comment ref="AL174" authorId="0">
      <text>
        <r>
          <rPr>
            <b/>
            <sz val="9"/>
            <color indexed="81"/>
            <rFont val="Tahoma"/>
            <family val="2"/>
          </rPr>
          <t>Windows User:</t>
        </r>
        <r>
          <rPr>
            <sz val="9"/>
            <color indexed="81"/>
            <rFont val="Tahoma"/>
            <family val="2"/>
          </rPr>
          <t xml:space="preserve">
03/04/2021
559
</t>
        </r>
      </text>
    </comment>
    <comment ref="N175" authorId="0">
      <text>
        <r>
          <rPr>
            <b/>
            <sz val="9"/>
            <color indexed="81"/>
            <rFont val="Tahoma"/>
            <family val="2"/>
          </rPr>
          <t>Windows User:</t>
        </r>
        <r>
          <rPr>
            <sz val="9"/>
            <color indexed="81"/>
            <rFont val="Tahoma"/>
            <family val="2"/>
          </rPr>
          <t xml:space="preserve">
06/09/2020
9,000/-</t>
        </r>
      </text>
    </comment>
    <comment ref="P175" authorId="0">
      <text>
        <r>
          <rPr>
            <b/>
            <sz val="9"/>
            <color indexed="81"/>
            <rFont val="Tahoma"/>
            <family val="2"/>
          </rPr>
          <t>Windows User:</t>
        </r>
        <r>
          <rPr>
            <sz val="9"/>
            <color indexed="81"/>
            <rFont val="Tahoma"/>
            <family val="2"/>
          </rPr>
          <t xml:space="preserve">
06/09/2020
9,000/-</t>
        </r>
      </text>
    </comment>
    <comment ref="R175" authorId="0">
      <text>
        <r>
          <rPr>
            <b/>
            <sz val="9"/>
            <color indexed="81"/>
            <rFont val="Tahoma"/>
            <family val="2"/>
          </rPr>
          <t>Windows User:</t>
        </r>
        <r>
          <rPr>
            <sz val="9"/>
            <color indexed="81"/>
            <rFont val="Tahoma"/>
            <family val="2"/>
          </rPr>
          <t xml:space="preserve">
06/09/2020
9,000/-</t>
        </r>
      </text>
    </comment>
    <comment ref="T175" authorId="0">
      <text>
        <r>
          <rPr>
            <b/>
            <sz val="9"/>
            <color indexed="81"/>
            <rFont val="Tahoma"/>
            <family val="2"/>
          </rPr>
          <t>Windows User:</t>
        </r>
        <r>
          <rPr>
            <sz val="9"/>
            <color indexed="81"/>
            <rFont val="Tahoma"/>
            <family val="2"/>
          </rPr>
          <t xml:space="preserve">
06/09/2020
9,000/-</t>
        </r>
      </text>
    </comment>
    <comment ref="Z175" authorId="0">
      <text>
        <r>
          <rPr>
            <b/>
            <sz val="9"/>
            <color indexed="81"/>
            <rFont val="Tahoma"/>
            <family val="2"/>
          </rPr>
          <t>Windows User:</t>
        </r>
        <r>
          <rPr>
            <sz val="9"/>
            <color indexed="81"/>
            <rFont val="Tahoma"/>
            <family val="2"/>
          </rPr>
          <t xml:space="preserve">
09/10/2020
By bkash
C=11120
H=1950
T=13070</t>
        </r>
      </text>
    </comment>
    <comment ref="AB175" authorId="0">
      <text>
        <r>
          <rPr>
            <b/>
            <sz val="9"/>
            <color indexed="81"/>
            <rFont val="Tahoma"/>
            <family val="2"/>
          </rPr>
          <t>Windows User:</t>
        </r>
        <r>
          <rPr>
            <sz val="9"/>
            <color indexed="81"/>
            <rFont val="Tahoma"/>
            <family val="2"/>
          </rPr>
          <t xml:space="preserve">
09/11/2020
By bkash
C=4620
H=1950
T=6570</t>
        </r>
      </text>
    </comment>
    <comment ref="AD175" authorId="0">
      <text>
        <r>
          <rPr>
            <b/>
            <sz val="9"/>
            <color indexed="81"/>
            <rFont val="Tahoma"/>
            <family val="2"/>
          </rPr>
          <t>Windows User:</t>
        </r>
        <r>
          <rPr>
            <sz val="9"/>
            <color indexed="81"/>
            <rFont val="Tahoma"/>
            <family val="2"/>
          </rPr>
          <t xml:space="preserve">
10/12/2020
By bkash
C=3780
H=1950
T=5730
Dec/20</t>
        </r>
      </text>
    </comment>
    <comment ref="AF175" authorId="0">
      <text>
        <r>
          <rPr>
            <b/>
            <sz val="9"/>
            <color indexed="81"/>
            <rFont val="Tahoma"/>
            <family val="2"/>
          </rPr>
          <t>Windows User:</t>
        </r>
        <r>
          <rPr>
            <sz val="9"/>
            <color indexed="81"/>
            <rFont val="Tahoma"/>
            <family val="2"/>
          </rPr>
          <t xml:space="preserve">
26/01/21
459</t>
        </r>
      </text>
    </comment>
    <comment ref="AH175" authorId="0">
      <text>
        <r>
          <rPr>
            <b/>
            <sz val="9"/>
            <color indexed="81"/>
            <rFont val="Tahoma"/>
            <family val="2"/>
          </rPr>
          <t>Windows User:</t>
        </r>
        <r>
          <rPr>
            <sz val="9"/>
            <color indexed="81"/>
            <rFont val="Tahoma"/>
            <family val="2"/>
          </rPr>
          <t xml:space="preserve">
10/02/21
By bkash
C=4340
H=1950
T=6290</t>
        </r>
      </text>
    </comment>
    <comment ref="AN175" authorId="0">
      <text>
        <r>
          <rPr>
            <b/>
            <sz val="9"/>
            <color indexed="81"/>
            <rFont val="Tahoma"/>
            <family val="2"/>
          </rPr>
          <t>Windows User:</t>
        </r>
        <r>
          <rPr>
            <sz val="9"/>
            <color indexed="81"/>
            <rFont val="Tahoma"/>
            <family val="2"/>
          </rPr>
          <t xml:space="preserve">
04/05/21
By bkash
C=13020</t>
        </r>
      </text>
    </comment>
    <comment ref="N176" authorId="0">
      <text>
        <r>
          <rPr>
            <b/>
            <sz val="9"/>
            <color indexed="81"/>
            <rFont val="Tahoma"/>
            <family val="2"/>
          </rPr>
          <t>Windows User:</t>
        </r>
        <r>
          <rPr>
            <sz val="9"/>
            <color indexed="81"/>
            <rFont val="Tahoma"/>
            <family val="2"/>
          </rPr>
          <t xml:space="preserve">
06/09/2020
9,000/-</t>
        </r>
      </text>
    </comment>
    <comment ref="P176" authorId="0">
      <text>
        <r>
          <rPr>
            <b/>
            <sz val="9"/>
            <color indexed="81"/>
            <rFont val="Tahoma"/>
            <family val="2"/>
          </rPr>
          <t>Windows User:</t>
        </r>
        <r>
          <rPr>
            <sz val="9"/>
            <color indexed="81"/>
            <rFont val="Tahoma"/>
            <family val="2"/>
          </rPr>
          <t xml:space="preserve">
06/09/2020
9,000/-</t>
        </r>
      </text>
    </comment>
    <comment ref="R176" authorId="0">
      <text>
        <r>
          <rPr>
            <b/>
            <sz val="9"/>
            <color indexed="81"/>
            <rFont val="Tahoma"/>
            <family val="2"/>
          </rPr>
          <t>Windows User:</t>
        </r>
        <r>
          <rPr>
            <sz val="9"/>
            <color indexed="81"/>
            <rFont val="Tahoma"/>
            <family val="2"/>
          </rPr>
          <t xml:space="preserve">
06/09/2020
9,000/-</t>
        </r>
      </text>
    </comment>
    <comment ref="T176" authorId="0">
      <text>
        <r>
          <rPr>
            <b/>
            <sz val="9"/>
            <color indexed="81"/>
            <rFont val="Tahoma"/>
            <family val="2"/>
          </rPr>
          <t>Windows User:</t>
        </r>
        <r>
          <rPr>
            <sz val="9"/>
            <color indexed="81"/>
            <rFont val="Tahoma"/>
            <family val="2"/>
          </rPr>
          <t xml:space="preserve">
06/09/2020
9,000/-</t>
        </r>
      </text>
    </comment>
    <comment ref="W176" authorId="0">
      <text>
        <r>
          <rPr>
            <b/>
            <sz val="9"/>
            <color indexed="81"/>
            <rFont val="Tahoma"/>
            <family val="2"/>
          </rPr>
          <t>Windows User:</t>
        </r>
        <r>
          <rPr>
            <sz val="9"/>
            <color indexed="81"/>
            <rFont val="Tahoma"/>
            <family val="2"/>
          </rPr>
          <t xml:space="preserve">
Less 30% in Tuition fee for Oct/20.</t>
        </r>
      </text>
    </comment>
    <comment ref="X176" authorId="0">
      <text>
        <r>
          <rPr>
            <b/>
            <sz val="9"/>
            <color indexed="81"/>
            <rFont val="Tahoma"/>
            <family val="2"/>
          </rPr>
          <t>Windows User:</t>
        </r>
        <r>
          <rPr>
            <sz val="9"/>
            <color indexed="81"/>
            <rFont val="Tahoma"/>
            <family val="2"/>
          </rPr>
          <t xml:space="preserve">
09/11/2020
By bkash
C=4620
Oct/20
Paid in Nov/20</t>
        </r>
      </text>
    </comment>
    <comment ref="Y176" authorId="0">
      <text>
        <r>
          <rPr>
            <b/>
            <sz val="9"/>
            <color indexed="81"/>
            <rFont val="Tahoma"/>
            <family val="2"/>
          </rPr>
          <t>Windows User:</t>
        </r>
        <r>
          <rPr>
            <sz val="9"/>
            <color indexed="81"/>
            <rFont val="Tahoma"/>
            <family val="2"/>
          </rPr>
          <t xml:space="preserve">
Less 30% in Tuition fee for Oct/20.</t>
        </r>
      </text>
    </comment>
    <comment ref="Z176" authorId="0">
      <text>
        <r>
          <rPr>
            <b/>
            <sz val="9"/>
            <color indexed="81"/>
            <rFont val="Tahoma"/>
            <family val="2"/>
          </rPr>
          <t>Windows User:</t>
        </r>
        <r>
          <rPr>
            <sz val="9"/>
            <color indexed="81"/>
            <rFont val="Tahoma"/>
            <family val="2"/>
          </rPr>
          <t xml:space="preserve">
09/11/2020
By bkash
C=4620
Oct/20</t>
        </r>
      </text>
    </comment>
    <comment ref="AB176" authorId="0">
      <text>
        <r>
          <rPr>
            <b/>
            <sz val="9"/>
            <color indexed="81"/>
            <rFont val="Tahoma"/>
            <family val="2"/>
          </rPr>
          <t>Windows User:</t>
        </r>
        <r>
          <rPr>
            <sz val="9"/>
            <color indexed="81"/>
            <rFont val="Tahoma"/>
            <family val="2"/>
          </rPr>
          <t xml:space="preserve">
25/01/2021
By bkash
C=9240
 Nov + Dec/20
Paid in Janu/21</t>
        </r>
      </text>
    </comment>
    <comment ref="AD176" authorId="0">
      <text>
        <r>
          <rPr>
            <b/>
            <sz val="9"/>
            <color indexed="81"/>
            <rFont val="Tahoma"/>
            <family val="2"/>
          </rPr>
          <t>Windows User:</t>
        </r>
        <r>
          <rPr>
            <sz val="9"/>
            <color indexed="81"/>
            <rFont val="Tahoma"/>
            <family val="2"/>
          </rPr>
          <t xml:space="preserve">
25/01/2021
By bkash
C=9240
 Nov + Dec/20
Paid in Janu/21</t>
        </r>
      </text>
    </comment>
    <comment ref="AN176" authorId="0">
      <text>
        <r>
          <rPr>
            <b/>
            <sz val="9"/>
            <color indexed="81"/>
            <rFont val="Tahoma"/>
            <family val="2"/>
          </rPr>
          <t>Windows User:</t>
        </r>
        <r>
          <rPr>
            <sz val="9"/>
            <color indexed="81"/>
            <rFont val="Tahoma"/>
            <family val="2"/>
          </rPr>
          <t xml:space="preserve">
05/0621
9343
Janu/21</t>
        </r>
      </text>
    </comment>
    <comment ref="N177" authorId="0">
      <text>
        <r>
          <rPr>
            <b/>
            <sz val="9"/>
            <color indexed="81"/>
            <rFont val="Tahoma"/>
            <family val="2"/>
          </rPr>
          <t>Windows User:</t>
        </r>
        <r>
          <rPr>
            <sz val="9"/>
            <color indexed="81"/>
            <rFont val="Tahoma"/>
            <family val="2"/>
          </rPr>
          <t xml:space="preserve">
06/09/2020
9,000/-</t>
        </r>
      </text>
    </comment>
    <comment ref="P177" authorId="0">
      <text>
        <r>
          <rPr>
            <b/>
            <sz val="9"/>
            <color indexed="81"/>
            <rFont val="Tahoma"/>
            <family val="2"/>
          </rPr>
          <t>Windows User:</t>
        </r>
        <r>
          <rPr>
            <sz val="9"/>
            <color indexed="81"/>
            <rFont val="Tahoma"/>
            <family val="2"/>
          </rPr>
          <t xml:space="preserve">
06/09/2020
9,000/-</t>
        </r>
      </text>
    </comment>
    <comment ref="R177" authorId="0">
      <text>
        <r>
          <rPr>
            <b/>
            <sz val="9"/>
            <color indexed="81"/>
            <rFont val="Tahoma"/>
            <family val="2"/>
          </rPr>
          <t>Windows User:</t>
        </r>
        <r>
          <rPr>
            <sz val="9"/>
            <color indexed="81"/>
            <rFont val="Tahoma"/>
            <family val="2"/>
          </rPr>
          <t xml:space="preserve">
06/09/2020
9,000/-</t>
        </r>
      </text>
    </comment>
    <comment ref="T177" authorId="0">
      <text>
        <r>
          <rPr>
            <b/>
            <sz val="9"/>
            <color indexed="81"/>
            <rFont val="Tahoma"/>
            <family val="2"/>
          </rPr>
          <t>Windows User:</t>
        </r>
        <r>
          <rPr>
            <sz val="9"/>
            <color indexed="81"/>
            <rFont val="Tahoma"/>
            <family val="2"/>
          </rPr>
          <t xml:space="preserve">
06/09/2020
9,000/-
25/01/2021
By bkash
C=24980
O/fee =6500
Oct to Jnau/21
Paid in Janu/21</t>
        </r>
      </text>
    </comment>
    <comment ref="W177" authorId="0">
      <text>
        <r>
          <rPr>
            <b/>
            <sz val="9"/>
            <color indexed="81"/>
            <rFont val="Tahoma"/>
            <family val="2"/>
          </rPr>
          <t>Windows User:</t>
        </r>
        <r>
          <rPr>
            <sz val="9"/>
            <color indexed="81"/>
            <rFont val="Tahoma"/>
            <family val="2"/>
          </rPr>
          <t xml:space="preserve">
Less 30% in Tuition fee for Oct/20.</t>
        </r>
      </text>
    </comment>
    <comment ref="X177" authorId="0">
      <text>
        <r>
          <rPr>
            <b/>
            <sz val="9"/>
            <color indexed="81"/>
            <rFont val="Tahoma"/>
            <family val="2"/>
          </rPr>
          <t>Windows User:</t>
        </r>
        <r>
          <rPr>
            <sz val="9"/>
            <color indexed="81"/>
            <rFont val="Tahoma"/>
            <family val="2"/>
          </rPr>
          <t xml:space="preserve">
25/01/2021
By bkash
C=24980
O/fee =6500
Oct to Jnau/21
Paid in Janu/21</t>
        </r>
      </text>
    </comment>
    <comment ref="Y177" authorId="0">
      <text>
        <r>
          <rPr>
            <b/>
            <sz val="9"/>
            <color indexed="81"/>
            <rFont val="Tahoma"/>
            <family val="2"/>
          </rPr>
          <t>Windows User:</t>
        </r>
        <r>
          <rPr>
            <sz val="9"/>
            <color indexed="81"/>
            <rFont val="Tahoma"/>
            <family val="2"/>
          </rPr>
          <t xml:space="preserve">
Less 30% in Tuition fee for Oct/20.</t>
        </r>
      </text>
    </comment>
    <comment ref="Z177" authorId="0">
      <text>
        <r>
          <rPr>
            <b/>
            <sz val="9"/>
            <color indexed="81"/>
            <rFont val="Tahoma"/>
            <family val="2"/>
          </rPr>
          <t>Windows User:</t>
        </r>
        <r>
          <rPr>
            <sz val="9"/>
            <color indexed="81"/>
            <rFont val="Tahoma"/>
            <family val="2"/>
          </rPr>
          <t xml:space="preserve">
25/01/2021
By bkash
C=24980
O/fee =6500
Oct to Jnau/21
Paid in Janu/21</t>
        </r>
      </text>
    </comment>
    <comment ref="AB177" authorId="0">
      <text>
        <r>
          <rPr>
            <b/>
            <sz val="9"/>
            <color indexed="81"/>
            <rFont val="Tahoma"/>
            <family val="2"/>
          </rPr>
          <t>Windows User:</t>
        </r>
        <r>
          <rPr>
            <sz val="9"/>
            <color indexed="81"/>
            <rFont val="Tahoma"/>
            <family val="2"/>
          </rPr>
          <t xml:space="preserve">
25/01/2021
By bkash
C=24980
O/fee =6500
Oct to Jnau/21
Paid in Janu/21</t>
        </r>
      </text>
    </comment>
    <comment ref="AD177" authorId="0">
      <text>
        <r>
          <rPr>
            <b/>
            <sz val="9"/>
            <color indexed="81"/>
            <rFont val="Tahoma"/>
            <family val="2"/>
          </rPr>
          <t>Windows User:</t>
        </r>
        <r>
          <rPr>
            <sz val="9"/>
            <color indexed="81"/>
            <rFont val="Tahoma"/>
            <family val="2"/>
          </rPr>
          <t xml:space="preserve">
25/01/2021
By bkash
C=24980
O/fee =6500
Oct to Jnau/21
Paid in Janu/21</t>
        </r>
      </text>
    </comment>
    <comment ref="N178" authorId="0">
      <text>
        <r>
          <rPr>
            <b/>
            <sz val="9"/>
            <color indexed="81"/>
            <rFont val="Tahoma"/>
            <family val="2"/>
          </rPr>
          <t>Windows User:</t>
        </r>
        <r>
          <rPr>
            <sz val="9"/>
            <color indexed="81"/>
            <rFont val="Tahoma"/>
            <family val="2"/>
          </rPr>
          <t xml:space="preserve">
06/09/2020
9,000/-</t>
        </r>
      </text>
    </comment>
    <comment ref="P178" authorId="0">
      <text>
        <r>
          <rPr>
            <b/>
            <sz val="9"/>
            <color indexed="81"/>
            <rFont val="Tahoma"/>
            <family val="2"/>
          </rPr>
          <t>Windows User:</t>
        </r>
        <r>
          <rPr>
            <sz val="9"/>
            <color indexed="81"/>
            <rFont val="Tahoma"/>
            <family val="2"/>
          </rPr>
          <t xml:space="preserve">
06/09/2020
9,000/-</t>
        </r>
      </text>
    </comment>
    <comment ref="R178" authorId="0">
      <text>
        <r>
          <rPr>
            <b/>
            <sz val="9"/>
            <color indexed="81"/>
            <rFont val="Tahoma"/>
            <family val="2"/>
          </rPr>
          <t>Windows User:</t>
        </r>
        <r>
          <rPr>
            <sz val="9"/>
            <color indexed="81"/>
            <rFont val="Tahoma"/>
            <family val="2"/>
          </rPr>
          <t xml:space="preserve">
06/09/2020
9,000/-</t>
        </r>
      </text>
    </comment>
    <comment ref="T178" authorId="0">
      <text>
        <r>
          <rPr>
            <b/>
            <sz val="9"/>
            <color indexed="81"/>
            <rFont val="Tahoma"/>
            <family val="2"/>
          </rPr>
          <t>Windows User:</t>
        </r>
        <r>
          <rPr>
            <sz val="9"/>
            <color indexed="81"/>
            <rFont val="Tahoma"/>
            <family val="2"/>
          </rPr>
          <t xml:space="preserve">
06/09/2020
9,000/-
19/12/2020
By bkash
C=20360
H=5400
T=25760/-
O/fee=6500
Oct to Dec/20
Paid in Dec/20</t>
        </r>
      </text>
    </comment>
    <comment ref="Z178" authorId="0">
      <text>
        <r>
          <rPr>
            <b/>
            <sz val="9"/>
            <color indexed="81"/>
            <rFont val="Tahoma"/>
            <family val="2"/>
          </rPr>
          <t>Windows User:</t>
        </r>
        <r>
          <rPr>
            <sz val="9"/>
            <color indexed="81"/>
            <rFont val="Tahoma"/>
            <family val="2"/>
          </rPr>
          <t xml:space="preserve">
19/12/2020
By bkash
C=20360
H=5400
T=25760/-
O/fee=6500
Oct to Dec/20
Paid in Dec/20</t>
        </r>
      </text>
    </comment>
    <comment ref="AB178" authorId="0">
      <text>
        <r>
          <rPr>
            <b/>
            <sz val="9"/>
            <color indexed="81"/>
            <rFont val="Tahoma"/>
            <family val="2"/>
          </rPr>
          <t>Windows User:</t>
        </r>
        <r>
          <rPr>
            <sz val="9"/>
            <color indexed="81"/>
            <rFont val="Tahoma"/>
            <family val="2"/>
          </rPr>
          <t xml:space="preserve">
19/12/2020
By bkash
C=20360
H=5400
T=25760/-
O/fee=6500
Oct to Dec/20
Paid in Dec/20</t>
        </r>
      </text>
    </comment>
    <comment ref="AD178" authorId="0">
      <text>
        <r>
          <rPr>
            <b/>
            <sz val="9"/>
            <color indexed="81"/>
            <rFont val="Tahoma"/>
            <family val="2"/>
          </rPr>
          <t>Windows User:</t>
        </r>
        <r>
          <rPr>
            <sz val="9"/>
            <color indexed="81"/>
            <rFont val="Tahoma"/>
            <family val="2"/>
          </rPr>
          <t xml:space="preserve">
19/12/2020
By bkash
C=20360
H=5400
T=25760/-
O/fee=6500
Oct to Dec/20
Paid in Dec/20</t>
        </r>
      </text>
    </comment>
    <comment ref="AF178" authorId="0">
      <text>
        <r>
          <rPr>
            <b/>
            <sz val="9"/>
            <color indexed="81"/>
            <rFont val="Tahoma"/>
            <family val="2"/>
          </rPr>
          <t>Windows User:</t>
        </r>
        <r>
          <rPr>
            <sz val="9"/>
            <color indexed="81"/>
            <rFont val="Tahoma"/>
            <family val="2"/>
          </rPr>
          <t xml:space="preserve">
26/01/21
51</t>
        </r>
      </text>
    </comment>
    <comment ref="AN178" authorId="0">
      <text>
        <r>
          <rPr>
            <b/>
            <sz val="9"/>
            <color indexed="81"/>
            <rFont val="Tahoma"/>
            <family val="2"/>
          </rPr>
          <t>Windows User:</t>
        </r>
        <r>
          <rPr>
            <sz val="9"/>
            <color indexed="81"/>
            <rFont val="Tahoma"/>
            <family val="2"/>
          </rPr>
          <t xml:space="preserve">
04/05/21
By bkash
C=18480
H=9000
T=27480</t>
        </r>
      </text>
    </comment>
    <comment ref="H179" authorId="0">
      <text>
        <r>
          <rPr>
            <b/>
            <sz val="9"/>
            <color indexed="81"/>
            <rFont val="Tahoma"/>
            <family val="2"/>
          </rPr>
          <t xml:space="preserve">Windows User:
</t>
        </r>
        <r>
          <rPr>
            <sz val="9"/>
            <color indexed="81"/>
            <rFont val="Tahoma"/>
            <family val="2"/>
          </rPr>
          <t xml:space="preserve">Note-149
Less=2,000/-
Opening to Clossing Period
Meeting=20/10/2020
</t>
        </r>
      </text>
    </comment>
    <comment ref="J179" authorId="0">
      <text>
        <r>
          <rPr>
            <b/>
            <sz val="9"/>
            <color indexed="81"/>
            <rFont val="Tahoma"/>
            <family val="2"/>
          </rPr>
          <t xml:space="preserve">Windows User:
</t>
        </r>
        <r>
          <rPr>
            <sz val="9"/>
            <color indexed="81"/>
            <rFont val="Tahoma"/>
            <family val="2"/>
          </rPr>
          <t xml:space="preserve">Note-149
Less=2,000/-
Opening to Clossing Period
Meeting=20/10/2020
</t>
        </r>
      </text>
    </comment>
    <comment ref="N179" authorId="0">
      <text>
        <r>
          <rPr>
            <b/>
            <sz val="9"/>
            <color indexed="81"/>
            <rFont val="Tahoma"/>
            <family val="2"/>
          </rPr>
          <t>Windows User:</t>
        </r>
        <r>
          <rPr>
            <sz val="9"/>
            <color indexed="81"/>
            <rFont val="Tahoma"/>
            <family val="2"/>
          </rPr>
          <t xml:space="preserve">
06/09/2020
4,000/-</t>
        </r>
      </text>
    </comment>
    <comment ref="P179" authorId="0">
      <text>
        <r>
          <rPr>
            <b/>
            <sz val="9"/>
            <color indexed="81"/>
            <rFont val="Tahoma"/>
            <family val="2"/>
          </rPr>
          <t>Windows User:</t>
        </r>
        <r>
          <rPr>
            <sz val="9"/>
            <color indexed="81"/>
            <rFont val="Tahoma"/>
            <family val="2"/>
          </rPr>
          <t xml:space="preserve">
06/09/2020
4,000/-</t>
        </r>
      </text>
    </comment>
    <comment ref="R179" authorId="0">
      <text>
        <r>
          <rPr>
            <b/>
            <sz val="9"/>
            <color indexed="81"/>
            <rFont val="Tahoma"/>
            <family val="2"/>
          </rPr>
          <t>Windows User:</t>
        </r>
        <r>
          <rPr>
            <sz val="9"/>
            <color indexed="81"/>
            <rFont val="Tahoma"/>
            <family val="2"/>
          </rPr>
          <t xml:space="preserve">
06/09/2020
4,000/-</t>
        </r>
      </text>
    </comment>
    <comment ref="AF179" authorId="0">
      <text>
        <r>
          <rPr>
            <b/>
            <sz val="9"/>
            <color indexed="81"/>
            <rFont val="Tahoma"/>
            <family val="2"/>
          </rPr>
          <t>Windows User:</t>
        </r>
        <r>
          <rPr>
            <sz val="9"/>
            <color indexed="81"/>
            <rFont val="Tahoma"/>
            <family val="2"/>
          </rPr>
          <t xml:space="preserve">
26/01/21
56549</t>
        </r>
      </text>
    </comment>
    <comment ref="AH179" authorId="0">
      <text>
        <r>
          <rPr>
            <b/>
            <sz val="9"/>
            <color indexed="81"/>
            <rFont val="Tahoma"/>
            <family val="2"/>
          </rPr>
          <t>Windows User:</t>
        </r>
        <r>
          <rPr>
            <sz val="9"/>
            <color indexed="81"/>
            <rFont val="Tahoma"/>
            <family val="2"/>
          </rPr>
          <t xml:space="preserve">
10/02/21
075</t>
        </r>
      </text>
    </comment>
    <comment ref="AP179" authorId="0">
      <text>
        <r>
          <rPr>
            <b/>
            <sz val="9"/>
            <color indexed="81"/>
            <rFont val="Tahoma"/>
            <family val="2"/>
          </rPr>
          <t>Windows User:</t>
        </r>
        <r>
          <rPr>
            <sz val="9"/>
            <color indexed="81"/>
            <rFont val="Tahoma"/>
            <family val="2"/>
          </rPr>
          <t xml:space="preserve">
05/06/21
076
Janu + Feb/21
O/fee=5500 
T=16940</t>
        </r>
      </text>
    </comment>
    <comment ref="H180"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
</t>
        </r>
      </text>
    </comment>
    <comment ref="J180"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
</t>
        </r>
      </text>
    </comment>
    <comment ref="N180" authorId="0">
      <text>
        <r>
          <rPr>
            <b/>
            <sz val="9"/>
            <color indexed="81"/>
            <rFont val="Tahoma"/>
            <family val="2"/>
          </rPr>
          <t>Windows User:</t>
        </r>
        <r>
          <rPr>
            <sz val="9"/>
            <color indexed="81"/>
            <rFont val="Tahoma"/>
            <family val="2"/>
          </rPr>
          <t xml:space="preserve">
06/09/2020
4,000/-</t>
        </r>
      </text>
    </comment>
    <comment ref="P180" authorId="0">
      <text>
        <r>
          <rPr>
            <b/>
            <sz val="9"/>
            <color indexed="81"/>
            <rFont val="Tahoma"/>
            <family val="2"/>
          </rPr>
          <t>Windows User:</t>
        </r>
        <r>
          <rPr>
            <sz val="9"/>
            <color indexed="81"/>
            <rFont val="Tahoma"/>
            <family val="2"/>
          </rPr>
          <t xml:space="preserve">
06/09/2020
4,000/-</t>
        </r>
      </text>
    </comment>
    <comment ref="R180" authorId="0">
      <text>
        <r>
          <rPr>
            <b/>
            <sz val="9"/>
            <color indexed="81"/>
            <rFont val="Tahoma"/>
            <family val="2"/>
          </rPr>
          <t>Windows User:</t>
        </r>
        <r>
          <rPr>
            <sz val="9"/>
            <color indexed="81"/>
            <rFont val="Tahoma"/>
            <family val="2"/>
          </rPr>
          <t xml:space="preserve">
06/09/2020
4,000/-
27/01/21
099
S/c=3500
O/fee=8000
Oct=1500 Due=2130
Paid in Janu/21</t>
        </r>
      </text>
    </comment>
    <comment ref="T180" authorId="0">
      <text>
        <r>
          <rPr>
            <b/>
            <sz val="9"/>
            <color indexed="81"/>
            <rFont val="Tahoma"/>
            <family val="2"/>
          </rPr>
          <t>Windows User:</t>
        </r>
        <r>
          <rPr>
            <sz val="9"/>
            <color indexed="81"/>
            <rFont val="Tahoma"/>
            <family val="2"/>
          </rPr>
          <t xml:space="preserve">
27/01/21
099
S/c=3500
O/fee=8000
Oct=1500 Due=2130
Paid in Janu/21
27/01/21
099
S/c=3500
O/fee=8000
Oct=1500 Due=2130
Paid in Janu/21</t>
        </r>
      </text>
    </comment>
    <comment ref="W180" authorId="0">
      <text>
        <r>
          <rPr>
            <b/>
            <sz val="9"/>
            <color indexed="81"/>
            <rFont val="Tahoma"/>
            <family val="2"/>
          </rPr>
          <t>Windows User:</t>
        </r>
        <r>
          <rPr>
            <sz val="9"/>
            <color indexed="81"/>
            <rFont val="Tahoma"/>
            <family val="2"/>
          </rPr>
          <t xml:space="preserve">
Less 30% in Tuition fee for Oct/20.</t>
        </r>
      </text>
    </comment>
    <comment ref="X180" authorId="0">
      <text>
        <r>
          <rPr>
            <b/>
            <sz val="9"/>
            <color indexed="81"/>
            <rFont val="Tahoma"/>
            <family val="2"/>
          </rPr>
          <t>Windows User:</t>
        </r>
        <r>
          <rPr>
            <sz val="9"/>
            <color indexed="81"/>
            <rFont val="Tahoma"/>
            <family val="2"/>
          </rPr>
          <t xml:space="preserve">
27/01/21
099
S/c=3500
O/fee=8000
Oct=1500 Due=2130
Paid in Janu/21</t>
        </r>
      </text>
    </comment>
    <comment ref="Y180" authorId="0">
      <text>
        <r>
          <rPr>
            <b/>
            <sz val="9"/>
            <color indexed="81"/>
            <rFont val="Tahoma"/>
            <family val="2"/>
          </rPr>
          <t>Windows User:</t>
        </r>
        <r>
          <rPr>
            <sz val="9"/>
            <color indexed="81"/>
            <rFont val="Tahoma"/>
            <family val="2"/>
          </rPr>
          <t xml:space="preserve">
Less 30% in Tuition fee for Oct/20.</t>
        </r>
      </text>
    </comment>
    <comment ref="AD180" authorId="0">
      <text>
        <r>
          <rPr>
            <b/>
            <sz val="9"/>
            <color indexed="81"/>
            <rFont val="Tahoma"/>
            <family val="2"/>
          </rPr>
          <t>Windows User:</t>
        </r>
        <r>
          <rPr>
            <sz val="9"/>
            <color indexed="81"/>
            <rFont val="Tahoma"/>
            <family val="2"/>
          </rPr>
          <t xml:space="preserve">
27/01/21
099
S/c=3500
O/fee=8000
Oct=1500 Due=2130
Paid in Janu/21</t>
        </r>
      </text>
    </comment>
    <comment ref="AF180" authorId="0">
      <text>
        <r>
          <rPr>
            <b/>
            <sz val="9"/>
            <color indexed="81"/>
            <rFont val="Tahoma"/>
            <family val="2"/>
          </rPr>
          <t>Windows User:</t>
        </r>
        <r>
          <rPr>
            <sz val="9"/>
            <color indexed="81"/>
            <rFont val="Tahoma"/>
            <family val="2"/>
          </rPr>
          <t xml:space="preserve">
10/02/21
101</t>
        </r>
      </text>
    </comment>
    <comment ref="AN180" authorId="0">
      <text>
        <r>
          <rPr>
            <b/>
            <sz val="9"/>
            <color indexed="81"/>
            <rFont val="Tahoma"/>
            <family val="2"/>
          </rPr>
          <t>Windows User:</t>
        </r>
        <r>
          <rPr>
            <sz val="9"/>
            <color indexed="81"/>
            <rFont val="Tahoma"/>
            <family val="2"/>
          </rPr>
          <t xml:space="preserve">
06/06/21
102
Up to May/21</t>
        </r>
      </text>
    </comment>
    <comment ref="N181" authorId="0">
      <text>
        <r>
          <rPr>
            <b/>
            <sz val="9"/>
            <color indexed="81"/>
            <rFont val="Tahoma"/>
            <family val="2"/>
          </rPr>
          <t>Windows User:</t>
        </r>
        <r>
          <rPr>
            <sz val="9"/>
            <color indexed="81"/>
            <rFont val="Tahoma"/>
            <family val="2"/>
          </rPr>
          <t xml:space="preserve">
07/09/2020
9,000/-</t>
        </r>
      </text>
    </comment>
    <comment ref="P181" authorId="0">
      <text>
        <r>
          <rPr>
            <b/>
            <sz val="9"/>
            <color indexed="81"/>
            <rFont val="Tahoma"/>
            <family val="2"/>
          </rPr>
          <t>Windows User:</t>
        </r>
        <r>
          <rPr>
            <sz val="9"/>
            <color indexed="81"/>
            <rFont val="Tahoma"/>
            <family val="2"/>
          </rPr>
          <t xml:space="preserve">
07/09/2020
9,000/-</t>
        </r>
      </text>
    </comment>
    <comment ref="R181" authorId="0">
      <text>
        <r>
          <rPr>
            <b/>
            <sz val="9"/>
            <color indexed="81"/>
            <rFont val="Tahoma"/>
            <family val="2"/>
          </rPr>
          <t>Windows User:</t>
        </r>
        <r>
          <rPr>
            <sz val="9"/>
            <color indexed="81"/>
            <rFont val="Tahoma"/>
            <family val="2"/>
          </rPr>
          <t xml:space="preserve">
07/09/2020
9,000/-</t>
        </r>
      </text>
    </comment>
    <comment ref="T181" authorId="0">
      <text>
        <r>
          <rPr>
            <b/>
            <sz val="9"/>
            <color indexed="81"/>
            <rFont val="Tahoma"/>
            <family val="2"/>
          </rPr>
          <t>Windows User:</t>
        </r>
        <r>
          <rPr>
            <sz val="9"/>
            <color indexed="81"/>
            <rFont val="Tahoma"/>
            <family val="2"/>
          </rPr>
          <t xml:space="preserve">
07/09/2020
9,000/-</t>
        </r>
      </text>
    </comment>
    <comment ref="W181" authorId="0">
      <text>
        <r>
          <rPr>
            <b/>
            <sz val="9"/>
            <color indexed="81"/>
            <rFont val="Tahoma"/>
            <family val="2"/>
          </rPr>
          <t>Windows User:</t>
        </r>
        <r>
          <rPr>
            <sz val="9"/>
            <color indexed="81"/>
            <rFont val="Tahoma"/>
            <family val="2"/>
          </rPr>
          <t xml:space="preserve">
Less 30% in Tuition fee for Oct/20.</t>
        </r>
      </text>
    </comment>
    <comment ref="X181" authorId="0">
      <text>
        <r>
          <rPr>
            <b/>
            <sz val="9"/>
            <color indexed="81"/>
            <rFont val="Tahoma"/>
            <family val="2"/>
          </rPr>
          <t>Windows User:</t>
        </r>
        <r>
          <rPr>
            <sz val="9"/>
            <color indexed="81"/>
            <rFont val="Tahoma"/>
            <family val="2"/>
          </rPr>
          <t xml:space="preserve">
04/11/2020
123
Oct/2020
Paid to Nov/2020</t>
        </r>
      </text>
    </comment>
    <comment ref="Y181" authorId="0">
      <text>
        <r>
          <rPr>
            <b/>
            <sz val="9"/>
            <color indexed="81"/>
            <rFont val="Tahoma"/>
            <family val="2"/>
          </rPr>
          <t>Windows User:</t>
        </r>
        <r>
          <rPr>
            <sz val="9"/>
            <color indexed="81"/>
            <rFont val="Tahoma"/>
            <family val="2"/>
          </rPr>
          <t xml:space="preserve">
Less 30% in Tuition fee for Oct/20.</t>
        </r>
      </text>
    </comment>
    <comment ref="Z181" authorId="0">
      <text>
        <r>
          <rPr>
            <b/>
            <sz val="9"/>
            <color indexed="81"/>
            <rFont val="Tahoma"/>
            <family val="2"/>
          </rPr>
          <t>Windows User:</t>
        </r>
        <r>
          <rPr>
            <sz val="9"/>
            <color indexed="81"/>
            <rFont val="Tahoma"/>
            <family val="2"/>
          </rPr>
          <t xml:space="preserve">
04/11/2020
123
Oct/2020</t>
        </r>
      </text>
    </comment>
    <comment ref="AF181" authorId="0">
      <text>
        <r>
          <rPr>
            <b/>
            <sz val="9"/>
            <color indexed="81"/>
            <rFont val="Tahoma"/>
            <family val="2"/>
          </rPr>
          <t>Windows User:</t>
        </r>
        <r>
          <rPr>
            <sz val="9"/>
            <color indexed="81"/>
            <rFont val="Tahoma"/>
            <family val="2"/>
          </rPr>
          <t xml:space="preserve">
01/02/21
124</t>
        </r>
      </text>
    </comment>
    <comment ref="AJ181" authorId="0">
      <text>
        <r>
          <rPr>
            <b/>
            <sz val="9"/>
            <color indexed="81"/>
            <rFont val="Tahoma"/>
            <family val="2"/>
          </rPr>
          <t>Windows User:</t>
        </r>
        <r>
          <rPr>
            <sz val="9"/>
            <color indexed="81"/>
            <rFont val="Tahoma"/>
            <family val="2"/>
          </rPr>
          <t xml:space="preserve">
04/04/2021
125
Feb/21</t>
        </r>
      </text>
    </comment>
    <comment ref="N182" authorId="0">
      <text>
        <r>
          <rPr>
            <b/>
            <sz val="9"/>
            <color indexed="81"/>
            <rFont val="Tahoma"/>
            <family val="2"/>
          </rPr>
          <t>Windows User:</t>
        </r>
        <r>
          <rPr>
            <sz val="9"/>
            <color indexed="81"/>
            <rFont val="Tahoma"/>
            <family val="2"/>
          </rPr>
          <t xml:space="preserve">
07/09/2020
2,000/-</t>
        </r>
      </text>
    </comment>
    <comment ref="P182" authorId="0">
      <text>
        <r>
          <rPr>
            <b/>
            <sz val="9"/>
            <color indexed="81"/>
            <rFont val="Tahoma"/>
            <family val="2"/>
          </rPr>
          <t>Windows User:</t>
        </r>
        <r>
          <rPr>
            <sz val="9"/>
            <color indexed="81"/>
            <rFont val="Tahoma"/>
            <family val="2"/>
          </rPr>
          <t xml:space="preserve">
07/09/2020
2,000/-
14.09.2020
147
S/C=5,000/-
Dev-fee=500/-</t>
        </r>
      </text>
    </comment>
    <comment ref="R182" authorId="0">
      <text>
        <r>
          <rPr>
            <b/>
            <sz val="9"/>
            <color indexed="81"/>
            <rFont val="Tahoma"/>
            <family val="2"/>
          </rPr>
          <t>Windows User:</t>
        </r>
        <r>
          <rPr>
            <sz val="9"/>
            <color indexed="81"/>
            <rFont val="Tahoma"/>
            <family val="2"/>
          </rPr>
          <t xml:space="preserve">
14.09.2020
147
S/C=5,000/-
Dev-fee=500/-</t>
        </r>
      </text>
    </comment>
    <comment ref="T182" authorId="0">
      <text>
        <r>
          <rPr>
            <b/>
            <sz val="9"/>
            <color indexed="81"/>
            <rFont val="Tahoma"/>
            <family val="2"/>
          </rPr>
          <t>Windows User:</t>
        </r>
        <r>
          <rPr>
            <sz val="9"/>
            <color indexed="81"/>
            <rFont val="Tahoma"/>
            <family val="2"/>
          </rPr>
          <t xml:space="preserve">
09/11/2020
By bkash =6,000/-
Nov=4620/-
O/fee=1380 Due=6,620
11/02/21
150
O/fee</t>
        </r>
      </text>
    </comment>
    <comment ref="Z182" authorId="0">
      <text>
        <r>
          <rPr>
            <b/>
            <sz val="9"/>
            <color indexed="81"/>
            <rFont val="Tahoma"/>
            <family val="2"/>
          </rPr>
          <t>Windows User:</t>
        </r>
        <r>
          <rPr>
            <sz val="9"/>
            <color indexed="81"/>
            <rFont val="Tahoma"/>
            <family val="2"/>
          </rPr>
          <t xml:space="preserve">
10/10/2020
By bash
C=4620
H=2160
T=6780</t>
        </r>
      </text>
    </comment>
    <comment ref="AB182" authorId="0">
      <text>
        <r>
          <rPr>
            <b/>
            <sz val="9"/>
            <color indexed="81"/>
            <rFont val="Tahoma"/>
            <family val="2"/>
          </rPr>
          <t>Windows User:</t>
        </r>
        <r>
          <rPr>
            <sz val="9"/>
            <color indexed="81"/>
            <rFont val="Tahoma"/>
            <family val="2"/>
          </rPr>
          <t xml:space="preserve">
09/11/2020
By bkash
C=6,000/-
H=0
Nov=4620/-
O/fee=1380 Due=6,620</t>
        </r>
      </text>
    </comment>
    <comment ref="AD182" authorId="0">
      <text>
        <r>
          <rPr>
            <b/>
            <sz val="9"/>
            <color indexed="81"/>
            <rFont val="Tahoma"/>
            <family val="2"/>
          </rPr>
          <t>Windows User:</t>
        </r>
        <r>
          <rPr>
            <sz val="9"/>
            <color indexed="81"/>
            <rFont val="Tahoma"/>
            <family val="2"/>
          </rPr>
          <t xml:space="preserve">
14/12/2020
By bkash 
C=3680
H=4320
T=8,000/-
Dec/20
O/fee Due=7,560/-</t>
        </r>
      </text>
    </comment>
    <comment ref="AF182" authorId="0">
      <text>
        <r>
          <rPr>
            <b/>
            <sz val="9"/>
            <color indexed="81"/>
            <rFont val="Tahoma"/>
            <family val="2"/>
          </rPr>
          <t>Windows User:</t>
        </r>
        <r>
          <rPr>
            <sz val="9"/>
            <color indexed="81"/>
            <rFont val="Tahoma"/>
            <family val="2"/>
          </rPr>
          <t xml:space="preserve">
12/01/2021
By bkash
C=4620
H=2160
T=6780
Janu/21
O/fe due=6620</t>
        </r>
      </text>
    </comment>
    <comment ref="AH182" authorId="0">
      <text>
        <r>
          <rPr>
            <b/>
            <sz val="9"/>
            <color indexed="81"/>
            <rFont val="Tahoma"/>
            <family val="2"/>
          </rPr>
          <t>Windows User:</t>
        </r>
        <r>
          <rPr>
            <sz val="9"/>
            <color indexed="81"/>
            <rFont val="Tahoma"/>
            <family val="2"/>
          </rPr>
          <t xml:space="preserve">
11/02/21
149
O/fee 
Feb/21</t>
        </r>
      </text>
    </comment>
    <comment ref="AJ182" authorId="0">
      <text>
        <r>
          <rPr>
            <b/>
            <sz val="9"/>
            <color indexed="81"/>
            <rFont val="Tahoma"/>
            <family val="2"/>
          </rPr>
          <t>Windows User:</t>
        </r>
        <r>
          <rPr>
            <sz val="9"/>
            <color indexed="81"/>
            <rFont val="Tahoma"/>
            <family val="2"/>
          </rPr>
          <t xml:space="preserve">
15/03/21
151
</t>
        </r>
      </text>
    </comment>
    <comment ref="AL182" authorId="0">
      <text>
        <r>
          <rPr>
            <b/>
            <sz val="9"/>
            <color indexed="81"/>
            <rFont val="Tahoma"/>
            <family val="2"/>
          </rPr>
          <t>Windows User:</t>
        </r>
        <r>
          <rPr>
            <sz val="9"/>
            <color indexed="81"/>
            <rFont val="Tahoma"/>
            <family val="2"/>
          </rPr>
          <t xml:space="preserve">
15/04/21
By bkash
C=4340
H=2160
T=6500</t>
        </r>
      </text>
    </comment>
    <comment ref="AN182" authorId="0">
      <text>
        <r>
          <rPr>
            <b/>
            <sz val="9"/>
            <color indexed="81"/>
            <rFont val="Tahoma"/>
            <family val="2"/>
          </rPr>
          <t>Windows User:</t>
        </r>
        <r>
          <rPr>
            <sz val="9"/>
            <color indexed="81"/>
            <rFont val="Tahoma"/>
            <family val="2"/>
          </rPr>
          <t xml:space="preserve">
23/05/21
By bksh
C=2660
H=2160
T=4820</t>
        </r>
      </text>
    </comment>
    <comment ref="N183" authorId="0">
      <text>
        <r>
          <rPr>
            <b/>
            <sz val="9"/>
            <color indexed="81"/>
            <rFont val="Tahoma"/>
            <family val="2"/>
          </rPr>
          <t>Windows User:</t>
        </r>
        <r>
          <rPr>
            <sz val="9"/>
            <color indexed="81"/>
            <rFont val="Tahoma"/>
            <family val="2"/>
          </rPr>
          <t xml:space="preserve">
07/09/2020
9,000/-</t>
        </r>
      </text>
    </comment>
    <comment ref="P183" authorId="0">
      <text>
        <r>
          <rPr>
            <b/>
            <sz val="9"/>
            <color indexed="81"/>
            <rFont val="Tahoma"/>
            <family val="2"/>
          </rPr>
          <t>Windows User:</t>
        </r>
        <r>
          <rPr>
            <sz val="9"/>
            <color indexed="81"/>
            <rFont val="Tahoma"/>
            <family val="2"/>
          </rPr>
          <t xml:space="preserve">
07/09/2020
9,000/-</t>
        </r>
      </text>
    </comment>
    <comment ref="R183" authorId="0">
      <text>
        <r>
          <rPr>
            <b/>
            <sz val="9"/>
            <color indexed="81"/>
            <rFont val="Tahoma"/>
            <family val="2"/>
          </rPr>
          <t>Windows User:</t>
        </r>
        <r>
          <rPr>
            <sz val="9"/>
            <color indexed="81"/>
            <rFont val="Tahoma"/>
            <family val="2"/>
          </rPr>
          <t xml:space="preserve">
07/09/2020
9,000/-</t>
        </r>
      </text>
    </comment>
    <comment ref="T183" authorId="0">
      <text>
        <r>
          <rPr>
            <b/>
            <sz val="9"/>
            <color indexed="81"/>
            <rFont val="Tahoma"/>
            <family val="2"/>
          </rPr>
          <t>Windows User:</t>
        </r>
        <r>
          <rPr>
            <sz val="9"/>
            <color indexed="81"/>
            <rFont val="Tahoma"/>
            <family val="2"/>
          </rPr>
          <t xml:space="preserve">
07/09/2020
9,000/-
25/01/21
171
O/fee=6500
Oct + nov/20
Paid in janu/21</t>
        </r>
      </text>
    </comment>
    <comment ref="W183" authorId="0">
      <text>
        <r>
          <rPr>
            <b/>
            <sz val="9"/>
            <color indexed="81"/>
            <rFont val="Tahoma"/>
            <family val="2"/>
          </rPr>
          <t>Windows User:</t>
        </r>
        <r>
          <rPr>
            <sz val="9"/>
            <color indexed="81"/>
            <rFont val="Tahoma"/>
            <family val="2"/>
          </rPr>
          <t xml:space="preserve">
Less 30% in Tuition fee for Oct/20.</t>
        </r>
      </text>
    </comment>
    <comment ref="X183" authorId="0">
      <text>
        <r>
          <rPr>
            <b/>
            <sz val="9"/>
            <color indexed="81"/>
            <rFont val="Tahoma"/>
            <family val="2"/>
          </rPr>
          <t>Windows User:</t>
        </r>
        <r>
          <rPr>
            <sz val="9"/>
            <color indexed="81"/>
            <rFont val="Tahoma"/>
            <family val="2"/>
          </rPr>
          <t xml:space="preserve">
25/01/21
171
O/fee=6500
Oct + nov/20
Paid in janu/21</t>
        </r>
      </text>
    </comment>
    <comment ref="Y183" authorId="0">
      <text>
        <r>
          <rPr>
            <b/>
            <sz val="9"/>
            <color indexed="81"/>
            <rFont val="Tahoma"/>
            <family val="2"/>
          </rPr>
          <t>Windows User:</t>
        </r>
        <r>
          <rPr>
            <sz val="9"/>
            <color indexed="81"/>
            <rFont val="Tahoma"/>
            <family val="2"/>
          </rPr>
          <t xml:space="preserve">
Less 30% in Tuition fee for Oct/20.</t>
        </r>
      </text>
    </comment>
    <comment ref="Z183" authorId="0">
      <text>
        <r>
          <rPr>
            <b/>
            <sz val="9"/>
            <color indexed="81"/>
            <rFont val="Tahoma"/>
            <family val="2"/>
          </rPr>
          <t>Windows User:</t>
        </r>
        <r>
          <rPr>
            <sz val="9"/>
            <color indexed="81"/>
            <rFont val="Tahoma"/>
            <family val="2"/>
          </rPr>
          <t xml:space="preserve">
25/01/21
171
O/fee=6500
Oct + nov/20
Paid in janu/21</t>
        </r>
      </text>
    </comment>
    <comment ref="AD183" authorId="0">
      <text>
        <r>
          <rPr>
            <b/>
            <sz val="9"/>
            <color indexed="81"/>
            <rFont val="Tahoma"/>
            <family val="2"/>
          </rPr>
          <t>Windows User:</t>
        </r>
        <r>
          <rPr>
            <sz val="9"/>
            <color indexed="81"/>
            <rFont val="Tahoma"/>
            <family val="2"/>
          </rPr>
          <t xml:space="preserve">
25/01/21
171
O/fee=6500
Oct + nov/20
Paid in janu/21</t>
        </r>
      </text>
    </comment>
    <comment ref="AF183" authorId="0">
      <text>
        <r>
          <rPr>
            <b/>
            <sz val="9"/>
            <color indexed="81"/>
            <rFont val="Tahoma"/>
            <family val="2"/>
          </rPr>
          <t>Windows User:</t>
        </r>
        <r>
          <rPr>
            <sz val="9"/>
            <color indexed="81"/>
            <rFont val="Tahoma"/>
            <family val="2"/>
          </rPr>
          <t xml:space="preserve">
04/02/21
172</t>
        </r>
      </text>
    </comment>
    <comment ref="N184" authorId="0">
      <text>
        <r>
          <rPr>
            <b/>
            <sz val="9"/>
            <color indexed="81"/>
            <rFont val="Tahoma"/>
            <family val="2"/>
          </rPr>
          <t>Windows User:</t>
        </r>
        <r>
          <rPr>
            <sz val="9"/>
            <color indexed="81"/>
            <rFont val="Tahoma"/>
            <family val="2"/>
          </rPr>
          <t xml:space="preserve">
07/09/2020
9,000/-</t>
        </r>
      </text>
    </comment>
    <comment ref="P184" authorId="0">
      <text>
        <r>
          <rPr>
            <b/>
            <sz val="9"/>
            <color indexed="81"/>
            <rFont val="Tahoma"/>
            <family val="2"/>
          </rPr>
          <t>Windows User:</t>
        </r>
        <r>
          <rPr>
            <sz val="9"/>
            <color indexed="81"/>
            <rFont val="Tahoma"/>
            <family val="2"/>
          </rPr>
          <t xml:space="preserve">
07/09/2020
9,000/-</t>
        </r>
      </text>
    </comment>
    <comment ref="R184" authorId="0">
      <text>
        <r>
          <rPr>
            <b/>
            <sz val="9"/>
            <color indexed="81"/>
            <rFont val="Tahoma"/>
            <family val="2"/>
          </rPr>
          <t>Windows User:</t>
        </r>
        <r>
          <rPr>
            <sz val="9"/>
            <color indexed="81"/>
            <rFont val="Tahoma"/>
            <family val="2"/>
          </rPr>
          <t xml:space="preserve">
07/09/2020
9,000/-</t>
        </r>
      </text>
    </comment>
    <comment ref="T184" authorId="0">
      <text>
        <r>
          <rPr>
            <b/>
            <sz val="9"/>
            <color indexed="81"/>
            <rFont val="Tahoma"/>
            <family val="2"/>
          </rPr>
          <t>Windows User:</t>
        </r>
        <r>
          <rPr>
            <sz val="9"/>
            <color indexed="81"/>
            <rFont val="Tahoma"/>
            <family val="2"/>
          </rPr>
          <t xml:space="preserve">
07/09/2020
9,000/-
28/12/2020
195
Oct to Dec/20
O/fee=6500
Paid in Dec/20</t>
        </r>
      </text>
    </comment>
    <comment ref="W184" authorId="0">
      <text>
        <r>
          <rPr>
            <b/>
            <sz val="9"/>
            <color indexed="81"/>
            <rFont val="Tahoma"/>
            <family val="2"/>
          </rPr>
          <t>Windows User:</t>
        </r>
        <r>
          <rPr>
            <sz val="9"/>
            <color indexed="81"/>
            <rFont val="Tahoma"/>
            <family val="2"/>
          </rPr>
          <t xml:space="preserve">
Less 30% in Tuition fee for Oct/20.</t>
        </r>
      </text>
    </comment>
    <comment ref="X184" authorId="0">
      <text>
        <r>
          <rPr>
            <b/>
            <sz val="9"/>
            <color indexed="81"/>
            <rFont val="Tahoma"/>
            <family val="2"/>
          </rPr>
          <t>Windows User:</t>
        </r>
        <r>
          <rPr>
            <sz val="9"/>
            <color indexed="81"/>
            <rFont val="Tahoma"/>
            <family val="2"/>
          </rPr>
          <t xml:space="preserve">
28/12/2020
195
Oct to Dec/20
O/fee=6500
Paid in Dec/20</t>
        </r>
      </text>
    </comment>
    <comment ref="Y184" authorId="0">
      <text>
        <r>
          <rPr>
            <b/>
            <sz val="9"/>
            <color indexed="81"/>
            <rFont val="Tahoma"/>
            <family val="2"/>
          </rPr>
          <t>Windows User:</t>
        </r>
        <r>
          <rPr>
            <sz val="9"/>
            <color indexed="81"/>
            <rFont val="Tahoma"/>
            <family val="2"/>
          </rPr>
          <t xml:space="preserve">
Less 30% in Tuition fee for Oct/20.</t>
        </r>
      </text>
    </comment>
    <comment ref="Z184" authorId="0">
      <text>
        <r>
          <rPr>
            <b/>
            <sz val="9"/>
            <color indexed="81"/>
            <rFont val="Tahoma"/>
            <family val="2"/>
          </rPr>
          <t>Windows User:</t>
        </r>
        <r>
          <rPr>
            <sz val="9"/>
            <color indexed="81"/>
            <rFont val="Tahoma"/>
            <family val="2"/>
          </rPr>
          <t xml:space="preserve">
28/12/2020
195
Oct to Dec/20
O/fee=6500
Paid in Dec/20</t>
        </r>
      </text>
    </comment>
    <comment ref="AB184" authorId="0">
      <text>
        <r>
          <rPr>
            <b/>
            <sz val="9"/>
            <color indexed="81"/>
            <rFont val="Tahoma"/>
            <family val="2"/>
          </rPr>
          <t>Windows User:</t>
        </r>
        <r>
          <rPr>
            <sz val="9"/>
            <color indexed="81"/>
            <rFont val="Tahoma"/>
            <family val="2"/>
          </rPr>
          <t xml:space="preserve">
28/12/2020
195
Oct to Dec/20
O/fee=6500
Paid in Dec/20</t>
        </r>
      </text>
    </comment>
    <comment ref="AD184" authorId="0">
      <text>
        <r>
          <rPr>
            <b/>
            <sz val="9"/>
            <color indexed="81"/>
            <rFont val="Tahoma"/>
            <family val="2"/>
          </rPr>
          <t>Windows User:</t>
        </r>
        <r>
          <rPr>
            <sz val="9"/>
            <color indexed="81"/>
            <rFont val="Tahoma"/>
            <family val="2"/>
          </rPr>
          <t xml:space="preserve">
26/01/2021
196
</t>
        </r>
      </text>
    </comment>
    <comment ref="AH184" authorId="0">
      <text>
        <r>
          <rPr>
            <b/>
            <sz val="9"/>
            <color indexed="81"/>
            <rFont val="Tahoma"/>
            <family val="2"/>
          </rPr>
          <t>Windows User:</t>
        </r>
        <r>
          <rPr>
            <sz val="9"/>
            <color indexed="81"/>
            <rFont val="Tahoma"/>
            <family val="2"/>
          </rPr>
          <t xml:space="preserve">
09/03/21
197
Feb/21
20/03/2021
198
Marcg/21</t>
        </r>
      </text>
    </comment>
    <comment ref="AN184" authorId="0">
      <text>
        <r>
          <rPr>
            <b/>
            <sz val="9"/>
            <color indexed="81"/>
            <rFont val="Tahoma"/>
            <family val="2"/>
          </rPr>
          <t>Windows User:</t>
        </r>
        <r>
          <rPr>
            <sz val="9"/>
            <color indexed="81"/>
            <rFont val="Tahoma"/>
            <family val="2"/>
          </rPr>
          <t xml:space="preserve">
06/06/21
200
</t>
        </r>
      </text>
    </comment>
    <comment ref="N185" authorId="0">
      <text>
        <r>
          <rPr>
            <b/>
            <sz val="9"/>
            <color indexed="81"/>
            <rFont val="Tahoma"/>
            <family val="2"/>
          </rPr>
          <t>Windows User:</t>
        </r>
        <r>
          <rPr>
            <sz val="9"/>
            <color indexed="81"/>
            <rFont val="Tahoma"/>
            <family val="2"/>
          </rPr>
          <t xml:space="preserve">
07/09/2020
9,000/-</t>
        </r>
      </text>
    </comment>
    <comment ref="P185" authorId="0">
      <text>
        <r>
          <rPr>
            <b/>
            <sz val="9"/>
            <color indexed="81"/>
            <rFont val="Tahoma"/>
            <family val="2"/>
          </rPr>
          <t>Windows User:</t>
        </r>
        <r>
          <rPr>
            <sz val="9"/>
            <color indexed="81"/>
            <rFont val="Tahoma"/>
            <family val="2"/>
          </rPr>
          <t xml:space="preserve">
07/09/2020
9,000/-</t>
        </r>
      </text>
    </comment>
    <comment ref="R185" authorId="0">
      <text>
        <r>
          <rPr>
            <b/>
            <sz val="9"/>
            <color indexed="81"/>
            <rFont val="Tahoma"/>
            <family val="2"/>
          </rPr>
          <t>Windows User:</t>
        </r>
        <r>
          <rPr>
            <sz val="9"/>
            <color indexed="81"/>
            <rFont val="Tahoma"/>
            <family val="2"/>
          </rPr>
          <t xml:space="preserve">
07/09/2020
9,000/-</t>
        </r>
      </text>
    </comment>
    <comment ref="T185" authorId="0">
      <text>
        <r>
          <rPr>
            <b/>
            <sz val="9"/>
            <color indexed="81"/>
            <rFont val="Tahoma"/>
            <family val="2"/>
          </rPr>
          <t>Windows User:</t>
        </r>
        <r>
          <rPr>
            <sz val="9"/>
            <color indexed="81"/>
            <rFont val="Tahoma"/>
            <family val="2"/>
          </rPr>
          <t xml:space="preserve">
07/09/2020
9,000/-
08/10/20
219
Ofee6500 Paid to Oct/20</t>
        </r>
      </text>
    </comment>
    <comment ref="Z185" authorId="0">
      <text>
        <r>
          <rPr>
            <b/>
            <sz val="9"/>
            <color indexed="81"/>
            <rFont val="Tahoma"/>
            <family val="2"/>
          </rPr>
          <t>Windows User:</t>
        </r>
        <r>
          <rPr>
            <sz val="9"/>
            <color indexed="81"/>
            <rFont val="Tahoma"/>
            <family val="2"/>
          </rPr>
          <t xml:space="preserve">
08/10/20
219
O/fee=6500
Oct/20=4620</t>
        </r>
      </text>
    </comment>
    <comment ref="AB185" authorId="0">
      <text>
        <r>
          <rPr>
            <b/>
            <sz val="9"/>
            <color indexed="81"/>
            <rFont val="Tahoma"/>
            <family val="2"/>
          </rPr>
          <t>Windows User:</t>
        </r>
        <r>
          <rPr>
            <sz val="9"/>
            <color indexed="81"/>
            <rFont val="Tahoma"/>
            <family val="2"/>
          </rPr>
          <t xml:space="preserve">
10/11/2020
220
</t>
        </r>
      </text>
    </comment>
    <comment ref="AD185" authorId="0">
      <text>
        <r>
          <rPr>
            <b/>
            <sz val="9"/>
            <color indexed="81"/>
            <rFont val="Tahoma"/>
            <family val="2"/>
          </rPr>
          <t>Windows User:</t>
        </r>
        <r>
          <rPr>
            <sz val="9"/>
            <color indexed="81"/>
            <rFont val="Tahoma"/>
            <family val="2"/>
          </rPr>
          <t xml:space="preserve">
07/.12/2020
221
</t>
        </r>
      </text>
    </comment>
    <comment ref="AF185" authorId="0">
      <text>
        <r>
          <rPr>
            <b/>
            <sz val="9"/>
            <color indexed="81"/>
            <rFont val="Tahoma"/>
            <family val="2"/>
          </rPr>
          <t>Windows User:</t>
        </r>
        <r>
          <rPr>
            <sz val="9"/>
            <color indexed="81"/>
            <rFont val="Tahoma"/>
            <family val="2"/>
          </rPr>
          <t xml:space="preserve">
09/01/2021
222</t>
        </r>
      </text>
    </comment>
    <comment ref="AH185" authorId="0">
      <text>
        <r>
          <rPr>
            <b/>
            <sz val="9"/>
            <color indexed="81"/>
            <rFont val="Tahoma"/>
            <family val="2"/>
          </rPr>
          <t>Windows User:</t>
        </r>
        <r>
          <rPr>
            <sz val="9"/>
            <color indexed="81"/>
            <rFont val="Tahoma"/>
            <family val="2"/>
          </rPr>
          <t xml:space="preserve">
10/02/21
223</t>
        </r>
      </text>
    </comment>
    <comment ref="AJ185" authorId="0">
      <text>
        <r>
          <rPr>
            <b/>
            <sz val="9"/>
            <color indexed="81"/>
            <rFont val="Tahoma"/>
            <family val="2"/>
          </rPr>
          <t>Windows User:</t>
        </r>
        <r>
          <rPr>
            <sz val="9"/>
            <color indexed="81"/>
            <rFont val="Tahoma"/>
            <family val="2"/>
          </rPr>
          <t xml:space="preserve">
10/03/21
224</t>
        </r>
      </text>
    </comment>
    <comment ref="AL185" authorId="0">
      <text>
        <r>
          <rPr>
            <b/>
            <sz val="9"/>
            <color indexed="81"/>
            <rFont val="Tahoma"/>
            <family val="2"/>
          </rPr>
          <t>Windows User:</t>
        </r>
        <r>
          <rPr>
            <sz val="9"/>
            <color indexed="81"/>
            <rFont val="Tahoma"/>
            <family val="2"/>
          </rPr>
          <t xml:space="preserve">
12/04/21
225</t>
        </r>
      </text>
    </comment>
    <comment ref="AN185" authorId="0">
      <text>
        <r>
          <rPr>
            <b/>
            <sz val="9"/>
            <color indexed="81"/>
            <rFont val="Tahoma"/>
            <family val="2"/>
          </rPr>
          <t>Windows User:</t>
        </r>
        <r>
          <rPr>
            <sz val="9"/>
            <color indexed="81"/>
            <rFont val="Tahoma"/>
            <family val="2"/>
          </rPr>
          <t xml:space="preserve">
06/05/21
226
</t>
        </r>
      </text>
    </comment>
    <comment ref="AP185" authorId="0">
      <text>
        <r>
          <rPr>
            <b/>
            <sz val="9"/>
            <color indexed="81"/>
            <rFont val="Tahoma"/>
            <family val="2"/>
          </rPr>
          <t>Windows User:</t>
        </r>
        <r>
          <rPr>
            <sz val="9"/>
            <color indexed="81"/>
            <rFont val="Tahoma"/>
            <family val="2"/>
          </rPr>
          <t xml:space="preserve">
03/06/21
227</t>
        </r>
      </text>
    </comment>
    <comment ref="N186" authorId="0">
      <text>
        <r>
          <rPr>
            <b/>
            <sz val="9"/>
            <color indexed="81"/>
            <rFont val="Tahoma"/>
            <family val="2"/>
          </rPr>
          <t>Windows User:</t>
        </r>
        <r>
          <rPr>
            <sz val="9"/>
            <color indexed="81"/>
            <rFont val="Tahoma"/>
            <family val="2"/>
          </rPr>
          <t xml:space="preserve">
07/09/2020
9,000/-</t>
        </r>
      </text>
    </comment>
    <comment ref="P186" authorId="0">
      <text>
        <r>
          <rPr>
            <b/>
            <sz val="9"/>
            <color indexed="81"/>
            <rFont val="Tahoma"/>
            <family val="2"/>
          </rPr>
          <t>Windows User:</t>
        </r>
        <r>
          <rPr>
            <sz val="9"/>
            <color indexed="81"/>
            <rFont val="Tahoma"/>
            <family val="2"/>
          </rPr>
          <t xml:space="preserve">
07/09/2020
9,000/-</t>
        </r>
      </text>
    </comment>
    <comment ref="R186" authorId="0">
      <text>
        <r>
          <rPr>
            <b/>
            <sz val="9"/>
            <color indexed="81"/>
            <rFont val="Tahoma"/>
            <family val="2"/>
          </rPr>
          <t>Windows User:</t>
        </r>
        <r>
          <rPr>
            <sz val="9"/>
            <color indexed="81"/>
            <rFont val="Tahoma"/>
            <family val="2"/>
          </rPr>
          <t xml:space="preserve">
07/09/2020
9,000/-</t>
        </r>
      </text>
    </comment>
    <comment ref="T186" authorId="0">
      <text>
        <r>
          <rPr>
            <b/>
            <sz val="9"/>
            <color indexed="81"/>
            <rFont val="Tahoma"/>
            <family val="2"/>
          </rPr>
          <t>Windows User:</t>
        </r>
        <r>
          <rPr>
            <sz val="9"/>
            <color indexed="81"/>
            <rFont val="Tahoma"/>
            <family val="2"/>
          </rPr>
          <t xml:space="preserve">
07/09/2020
9,000/-
17.10.2020
243
Oct/20 (Less=30%)
Others fee=6,500/-</t>
        </r>
      </text>
    </comment>
    <comment ref="W186" authorId="0">
      <text>
        <r>
          <rPr>
            <b/>
            <sz val="9"/>
            <color indexed="81"/>
            <rFont val="Tahoma"/>
            <family val="2"/>
          </rPr>
          <t>Windows User:</t>
        </r>
        <r>
          <rPr>
            <sz val="9"/>
            <color indexed="81"/>
            <rFont val="Tahoma"/>
            <family val="2"/>
          </rPr>
          <t xml:space="preserve">
Less 30% in Tuition fee for Oct/20.</t>
        </r>
      </text>
    </comment>
    <comment ref="X186" authorId="0">
      <text>
        <r>
          <rPr>
            <b/>
            <sz val="9"/>
            <color indexed="81"/>
            <rFont val="Tahoma"/>
            <family val="2"/>
          </rPr>
          <t>Windows User:</t>
        </r>
        <r>
          <rPr>
            <sz val="9"/>
            <color indexed="81"/>
            <rFont val="Tahoma"/>
            <family val="2"/>
          </rPr>
          <t xml:space="preserve">
17.10.2020
243
Oct/20 (Less=30%)
Others fee=6,500/-</t>
        </r>
      </text>
    </comment>
    <comment ref="Y186" authorId="0">
      <text>
        <r>
          <rPr>
            <b/>
            <sz val="9"/>
            <color indexed="81"/>
            <rFont val="Tahoma"/>
            <family val="2"/>
          </rPr>
          <t>Windows User:</t>
        </r>
        <r>
          <rPr>
            <sz val="9"/>
            <color indexed="81"/>
            <rFont val="Tahoma"/>
            <family val="2"/>
          </rPr>
          <t xml:space="preserve">
Less 30% in Tuition fee for Oct/20.</t>
        </r>
      </text>
    </comment>
    <comment ref="Z186" authorId="0">
      <text>
        <r>
          <rPr>
            <b/>
            <sz val="9"/>
            <color indexed="81"/>
            <rFont val="Tahoma"/>
            <family val="2"/>
          </rPr>
          <t>Windows User:</t>
        </r>
        <r>
          <rPr>
            <sz val="9"/>
            <color indexed="81"/>
            <rFont val="Tahoma"/>
            <family val="2"/>
          </rPr>
          <t xml:space="preserve">
09/11/2020
244
</t>
        </r>
      </text>
    </comment>
    <comment ref="AB186" authorId="0">
      <text>
        <r>
          <rPr>
            <b/>
            <sz val="9"/>
            <color indexed="81"/>
            <rFont val="Tahoma"/>
            <family val="2"/>
          </rPr>
          <t>Windows User:</t>
        </r>
        <r>
          <rPr>
            <sz val="9"/>
            <color indexed="81"/>
            <rFont val="Tahoma"/>
            <family val="2"/>
          </rPr>
          <t xml:space="preserve">
09/12/2020
245</t>
        </r>
      </text>
    </comment>
    <comment ref="AD186" authorId="0">
      <text>
        <r>
          <rPr>
            <b/>
            <sz val="9"/>
            <color indexed="81"/>
            <rFont val="Tahoma"/>
            <family val="2"/>
          </rPr>
          <t>Windows User:</t>
        </r>
        <r>
          <rPr>
            <sz val="9"/>
            <color indexed="81"/>
            <rFont val="Tahoma"/>
            <family val="2"/>
          </rPr>
          <t xml:space="preserve">
09/01/21
246
</t>
        </r>
      </text>
    </comment>
    <comment ref="AF186" authorId="0">
      <text>
        <r>
          <rPr>
            <b/>
            <sz val="9"/>
            <color indexed="81"/>
            <rFont val="Tahoma"/>
            <family val="2"/>
          </rPr>
          <t>Windows User:</t>
        </r>
        <r>
          <rPr>
            <sz val="9"/>
            <color indexed="81"/>
            <rFont val="Tahoma"/>
            <family val="2"/>
          </rPr>
          <t xml:space="preserve">
09/02/21
247</t>
        </r>
      </text>
    </comment>
    <comment ref="AH186" authorId="0">
      <text>
        <r>
          <rPr>
            <b/>
            <sz val="9"/>
            <color indexed="81"/>
            <rFont val="Tahoma"/>
            <family val="2"/>
          </rPr>
          <t>Windows User:</t>
        </r>
        <r>
          <rPr>
            <sz val="9"/>
            <color indexed="81"/>
            <rFont val="Tahoma"/>
            <family val="2"/>
          </rPr>
          <t xml:space="preserve">
08/03/21
248</t>
        </r>
      </text>
    </comment>
    <comment ref="AJ186" authorId="0">
      <text>
        <r>
          <rPr>
            <b/>
            <sz val="9"/>
            <color indexed="81"/>
            <rFont val="Tahoma"/>
            <family val="2"/>
          </rPr>
          <t>Windows User:</t>
        </r>
        <r>
          <rPr>
            <sz val="9"/>
            <color indexed="81"/>
            <rFont val="Tahoma"/>
            <family val="2"/>
          </rPr>
          <t xml:space="preserve">
28/04/21
By bkash
C=4620
April/21</t>
        </r>
      </text>
    </comment>
    <comment ref="N187" authorId="0">
      <text>
        <r>
          <rPr>
            <b/>
            <sz val="9"/>
            <color indexed="81"/>
            <rFont val="Tahoma"/>
            <family val="2"/>
          </rPr>
          <t>Windows User:</t>
        </r>
        <r>
          <rPr>
            <sz val="9"/>
            <color indexed="81"/>
            <rFont val="Tahoma"/>
            <family val="2"/>
          </rPr>
          <t xml:space="preserve">
07/09/2020
9,000/-</t>
        </r>
      </text>
    </comment>
    <comment ref="P187" authorId="0">
      <text>
        <r>
          <rPr>
            <b/>
            <sz val="9"/>
            <color indexed="81"/>
            <rFont val="Tahoma"/>
            <family val="2"/>
          </rPr>
          <t>Windows User:</t>
        </r>
        <r>
          <rPr>
            <sz val="9"/>
            <color indexed="81"/>
            <rFont val="Tahoma"/>
            <family val="2"/>
          </rPr>
          <t xml:space="preserve">
07/09/2020
9,000/-</t>
        </r>
      </text>
    </comment>
    <comment ref="R187" authorId="0">
      <text>
        <r>
          <rPr>
            <b/>
            <sz val="9"/>
            <color indexed="81"/>
            <rFont val="Tahoma"/>
            <family val="2"/>
          </rPr>
          <t>Windows User:</t>
        </r>
        <r>
          <rPr>
            <sz val="9"/>
            <color indexed="81"/>
            <rFont val="Tahoma"/>
            <family val="2"/>
          </rPr>
          <t xml:space="preserve">
07/09/2020
9,000/-</t>
        </r>
      </text>
    </comment>
    <comment ref="T187" authorId="0">
      <text>
        <r>
          <rPr>
            <b/>
            <sz val="9"/>
            <color indexed="81"/>
            <rFont val="Tahoma"/>
            <family val="2"/>
          </rPr>
          <t>Windows User:</t>
        </r>
        <r>
          <rPr>
            <sz val="9"/>
            <color indexed="81"/>
            <rFont val="Tahoma"/>
            <family val="2"/>
          </rPr>
          <t xml:space="preserve">
07/09/2020
9,000/-
15/12/2020
40669
O/fee=6500
Paid in Dec/2</t>
        </r>
      </text>
    </comment>
    <comment ref="W187" authorId="0">
      <text>
        <r>
          <rPr>
            <b/>
            <sz val="9"/>
            <color indexed="81"/>
            <rFont val="Tahoma"/>
            <family val="2"/>
          </rPr>
          <t>Windows User:</t>
        </r>
        <r>
          <rPr>
            <sz val="9"/>
            <color indexed="81"/>
            <rFont val="Tahoma"/>
            <family val="2"/>
          </rPr>
          <t xml:space="preserve">
Less 30% in Tuition fee for Oct/20.</t>
        </r>
      </text>
    </comment>
    <comment ref="X187" authorId="0">
      <text>
        <r>
          <rPr>
            <b/>
            <sz val="9"/>
            <color indexed="81"/>
            <rFont val="Tahoma"/>
            <family val="2"/>
          </rPr>
          <t>Windows User:</t>
        </r>
        <r>
          <rPr>
            <sz val="9"/>
            <color indexed="81"/>
            <rFont val="Tahoma"/>
            <family val="2"/>
          </rPr>
          <t xml:space="preserve">
09/11/2020
By bkash
C=4620
Oct/20
H=2160
T=6780
Paid in Npv/20</t>
        </r>
      </text>
    </comment>
    <comment ref="Y187" authorId="0">
      <text>
        <r>
          <rPr>
            <b/>
            <sz val="9"/>
            <color indexed="81"/>
            <rFont val="Tahoma"/>
            <family val="2"/>
          </rPr>
          <t>Windows User:</t>
        </r>
        <r>
          <rPr>
            <sz val="9"/>
            <color indexed="81"/>
            <rFont val="Tahoma"/>
            <family val="2"/>
          </rPr>
          <t xml:space="preserve">
Less 30% in Tuition fee for Oct/20.</t>
        </r>
      </text>
    </comment>
    <comment ref="Z187" authorId="0">
      <text>
        <r>
          <rPr>
            <b/>
            <sz val="9"/>
            <color indexed="81"/>
            <rFont val="Tahoma"/>
            <family val="2"/>
          </rPr>
          <t>Windows User:</t>
        </r>
        <r>
          <rPr>
            <sz val="9"/>
            <color indexed="81"/>
            <rFont val="Tahoma"/>
            <family val="2"/>
          </rPr>
          <t xml:space="preserve">
09/11/2020
By bkash
C=4620
Oct/20
H=2160
T=6780</t>
        </r>
      </text>
    </comment>
    <comment ref="AB187" authorId="0">
      <text>
        <r>
          <rPr>
            <b/>
            <sz val="9"/>
            <color indexed="81"/>
            <rFont val="Tahoma"/>
            <family val="2"/>
          </rPr>
          <t>Windows User:</t>
        </r>
        <r>
          <rPr>
            <sz val="9"/>
            <color indexed="81"/>
            <rFont val="Tahoma"/>
            <family val="2"/>
          </rPr>
          <t xml:space="preserve">
15/12/2020
40669
O/fee=6500
Paid in Dec/20
27/01/21
267
Nov/20
Paid in Janu/21</t>
        </r>
      </text>
    </comment>
    <comment ref="AD187" authorId="0">
      <text>
        <r>
          <rPr>
            <b/>
            <sz val="9"/>
            <color indexed="81"/>
            <rFont val="Tahoma"/>
            <family val="2"/>
          </rPr>
          <t>Windows User:</t>
        </r>
        <r>
          <rPr>
            <sz val="9"/>
            <color indexed="81"/>
            <rFont val="Tahoma"/>
            <family val="2"/>
          </rPr>
          <t xml:space="preserve">
27/01/21
267
Nov/20
Paid in Janu/21</t>
        </r>
      </text>
    </comment>
    <comment ref="AN187" authorId="0">
      <text>
        <r>
          <rPr>
            <b/>
            <sz val="9"/>
            <color indexed="81"/>
            <rFont val="Tahoma"/>
            <family val="2"/>
          </rPr>
          <t>Windows User:</t>
        </r>
        <r>
          <rPr>
            <sz val="9"/>
            <color indexed="81"/>
            <rFont val="Tahoma"/>
            <family val="2"/>
          </rPr>
          <t xml:space="preserve">
07/06/21
270
</t>
        </r>
      </text>
    </comment>
    <comment ref="N188" authorId="0">
      <text>
        <r>
          <rPr>
            <b/>
            <sz val="9"/>
            <color indexed="81"/>
            <rFont val="Tahoma"/>
            <family val="2"/>
          </rPr>
          <t>Windows User:</t>
        </r>
        <r>
          <rPr>
            <sz val="9"/>
            <color indexed="81"/>
            <rFont val="Tahoma"/>
            <family val="2"/>
          </rPr>
          <t xml:space="preserve">
08/09/2020
9,000/-</t>
        </r>
      </text>
    </comment>
    <comment ref="P188" authorId="0">
      <text>
        <r>
          <rPr>
            <b/>
            <sz val="9"/>
            <color indexed="81"/>
            <rFont val="Tahoma"/>
            <family val="2"/>
          </rPr>
          <t>Windows User:</t>
        </r>
        <r>
          <rPr>
            <sz val="9"/>
            <color indexed="81"/>
            <rFont val="Tahoma"/>
            <family val="2"/>
          </rPr>
          <t xml:space="preserve">
08/09/2020
9,000/-</t>
        </r>
      </text>
    </comment>
    <comment ref="R188" authorId="0">
      <text>
        <r>
          <rPr>
            <b/>
            <sz val="9"/>
            <color indexed="81"/>
            <rFont val="Tahoma"/>
            <family val="2"/>
          </rPr>
          <t>Windows User:</t>
        </r>
        <r>
          <rPr>
            <sz val="9"/>
            <color indexed="81"/>
            <rFont val="Tahoma"/>
            <family val="2"/>
          </rPr>
          <t xml:space="preserve">
08/09/2020
9,000/-</t>
        </r>
      </text>
    </comment>
    <comment ref="T188" authorId="0">
      <text>
        <r>
          <rPr>
            <b/>
            <sz val="9"/>
            <color indexed="81"/>
            <rFont val="Tahoma"/>
            <family val="2"/>
          </rPr>
          <t>Windows User:</t>
        </r>
        <r>
          <rPr>
            <sz val="9"/>
            <color indexed="81"/>
            <rFont val="Tahoma"/>
            <family val="2"/>
          </rPr>
          <t xml:space="preserve">
08/09/2020
9,000/-
27/01/2021
291
O/fee6500
Oct=4620
Nov=3860 Due=760
Paid in Janu/21</t>
        </r>
      </text>
    </comment>
    <comment ref="W188" authorId="0">
      <text>
        <r>
          <rPr>
            <b/>
            <sz val="9"/>
            <color indexed="81"/>
            <rFont val="Tahoma"/>
            <family val="2"/>
          </rPr>
          <t>Windows User:</t>
        </r>
        <r>
          <rPr>
            <sz val="9"/>
            <color indexed="81"/>
            <rFont val="Tahoma"/>
            <family val="2"/>
          </rPr>
          <t xml:space="preserve">
Less 30% in Tuition fee for Oct/20.</t>
        </r>
      </text>
    </comment>
    <comment ref="X188" authorId="0">
      <text>
        <r>
          <rPr>
            <b/>
            <sz val="9"/>
            <color indexed="81"/>
            <rFont val="Tahoma"/>
            <family val="2"/>
          </rPr>
          <t>Windows User:</t>
        </r>
        <r>
          <rPr>
            <sz val="9"/>
            <color indexed="81"/>
            <rFont val="Tahoma"/>
            <family val="2"/>
          </rPr>
          <t xml:space="preserve">
27/01/2021
291
O/fee6500
Oct=4620
Nov=3860 Due=760
Paid in Janu/21
</t>
        </r>
      </text>
    </comment>
    <comment ref="Y188" authorId="0">
      <text>
        <r>
          <rPr>
            <b/>
            <sz val="9"/>
            <color indexed="81"/>
            <rFont val="Tahoma"/>
            <family val="2"/>
          </rPr>
          <t>Windows User:</t>
        </r>
        <r>
          <rPr>
            <sz val="9"/>
            <color indexed="81"/>
            <rFont val="Tahoma"/>
            <family val="2"/>
          </rPr>
          <t xml:space="preserve">
Less 30% in Tuition fee for Oct/20.</t>
        </r>
      </text>
    </comment>
    <comment ref="Z188" authorId="0">
      <text>
        <r>
          <rPr>
            <b/>
            <sz val="9"/>
            <color indexed="81"/>
            <rFont val="Tahoma"/>
            <family val="2"/>
          </rPr>
          <t>Windows User:</t>
        </r>
        <r>
          <rPr>
            <sz val="9"/>
            <color indexed="81"/>
            <rFont val="Tahoma"/>
            <family val="2"/>
          </rPr>
          <t xml:space="preserve">
27/01/2021
291
O/fee6500
Oct=4620
Nov=3860 Due=760
Paid in Janu/21
</t>
        </r>
      </text>
    </comment>
    <comment ref="AD188" authorId="0">
      <text>
        <r>
          <rPr>
            <b/>
            <sz val="9"/>
            <color indexed="81"/>
            <rFont val="Tahoma"/>
            <family val="2"/>
          </rPr>
          <t>Windows User:</t>
        </r>
        <r>
          <rPr>
            <sz val="9"/>
            <color indexed="81"/>
            <rFont val="Tahoma"/>
            <family val="2"/>
          </rPr>
          <t xml:space="preserve">
27/01/2021
291
O/fee6500
Oct=4620
Nov=3860 Due=760
Paid in Janu/21
</t>
        </r>
      </text>
    </comment>
    <comment ref="AF188" authorId="0">
      <text>
        <r>
          <rPr>
            <b/>
            <sz val="9"/>
            <color indexed="81"/>
            <rFont val="Tahoma"/>
            <family val="2"/>
          </rPr>
          <t>Windows User:</t>
        </r>
        <r>
          <rPr>
            <sz val="9"/>
            <color indexed="81"/>
            <rFont val="Tahoma"/>
            <family val="2"/>
          </rPr>
          <t xml:space="preserve">
10/02/21
292</t>
        </r>
      </text>
    </comment>
    <comment ref="AN188" authorId="0">
      <text>
        <r>
          <rPr>
            <b/>
            <sz val="9"/>
            <color indexed="81"/>
            <rFont val="Tahoma"/>
            <family val="2"/>
          </rPr>
          <t>Windows User:</t>
        </r>
        <r>
          <rPr>
            <sz val="9"/>
            <color indexed="81"/>
            <rFont val="Tahoma"/>
            <family val="2"/>
          </rPr>
          <t xml:space="preserve">
07/06/21
293
Up to june/21</t>
        </r>
      </text>
    </comment>
    <comment ref="N189" authorId="0">
      <text>
        <r>
          <rPr>
            <b/>
            <sz val="9"/>
            <color indexed="81"/>
            <rFont val="Tahoma"/>
            <family val="2"/>
          </rPr>
          <t>Windows User:</t>
        </r>
        <r>
          <rPr>
            <sz val="9"/>
            <color indexed="81"/>
            <rFont val="Tahoma"/>
            <family val="2"/>
          </rPr>
          <t xml:space="preserve">
08/09/2020
9,000/-</t>
        </r>
      </text>
    </comment>
    <comment ref="P189" authorId="0">
      <text>
        <r>
          <rPr>
            <b/>
            <sz val="9"/>
            <color indexed="81"/>
            <rFont val="Tahoma"/>
            <family val="2"/>
          </rPr>
          <t>Windows User:</t>
        </r>
        <r>
          <rPr>
            <sz val="9"/>
            <color indexed="81"/>
            <rFont val="Tahoma"/>
            <family val="2"/>
          </rPr>
          <t xml:space="preserve">
08/09/2020
9,000/-</t>
        </r>
      </text>
    </comment>
    <comment ref="R189" authorId="0">
      <text>
        <r>
          <rPr>
            <b/>
            <sz val="9"/>
            <color indexed="81"/>
            <rFont val="Tahoma"/>
            <family val="2"/>
          </rPr>
          <t>Windows User:</t>
        </r>
        <r>
          <rPr>
            <sz val="9"/>
            <color indexed="81"/>
            <rFont val="Tahoma"/>
            <family val="2"/>
          </rPr>
          <t xml:space="preserve">
08/09/2020
9,000/-</t>
        </r>
      </text>
    </comment>
    <comment ref="T189" authorId="0">
      <text>
        <r>
          <rPr>
            <b/>
            <sz val="9"/>
            <color indexed="81"/>
            <rFont val="Tahoma"/>
            <family val="2"/>
          </rPr>
          <t>Windows User:</t>
        </r>
        <r>
          <rPr>
            <sz val="9"/>
            <color indexed="81"/>
            <rFont val="Tahoma"/>
            <family val="2"/>
          </rPr>
          <t xml:space="preserve">
08/09/2020
9,000/-
08/10/20
O/fee=6500
paid to Oct/20</t>
        </r>
      </text>
    </comment>
    <comment ref="Z189" authorId="0">
      <text>
        <r>
          <rPr>
            <b/>
            <sz val="9"/>
            <color indexed="81"/>
            <rFont val="Tahoma"/>
            <family val="2"/>
          </rPr>
          <t>Windows User:</t>
        </r>
        <r>
          <rPr>
            <sz val="9"/>
            <color indexed="81"/>
            <rFont val="Tahoma"/>
            <family val="2"/>
          </rPr>
          <t xml:space="preserve">
08/10/20
1323
O/fee=6500
Oct=4620</t>
        </r>
      </text>
    </comment>
    <comment ref="AB189" authorId="0">
      <text>
        <r>
          <rPr>
            <b/>
            <sz val="9"/>
            <color indexed="81"/>
            <rFont val="Tahoma"/>
            <family val="2"/>
          </rPr>
          <t>Windows User:</t>
        </r>
        <r>
          <rPr>
            <sz val="9"/>
            <color indexed="81"/>
            <rFont val="Tahoma"/>
            <family val="2"/>
          </rPr>
          <t xml:space="preserve">
05/11/2020
1324
Nov/2020</t>
        </r>
      </text>
    </comment>
    <comment ref="AD189" authorId="0">
      <text>
        <r>
          <rPr>
            <b/>
            <sz val="9"/>
            <color indexed="81"/>
            <rFont val="Tahoma"/>
            <family val="2"/>
          </rPr>
          <t>Windows User:</t>
        </r>
        <r>
          <rPr>
            <sz val="9"/>
            <color indexed="81"/>
            <rFont val="Tahoma"/>
            <family val="2"/>
          </rPr>
          <t xml:space="preserve">
06/12/2020
1325
</t>
        </r>
      </text>
    </comment>
    <comment ref="AF189" authorId="0">
      <text>
        <r>
          <rPr>
            <b/>
            <sz val="9"/>
            <color indexed="81"/>
            <rFont val="Tahoma"/>
            <family val="2"/>
          </rPr>
          <t>Windows User:</t>
        </r>
        <r>
          <rPr>
            <sz val="9"/>
            <color indexed="81"/>
            <rFont val="Tahoma"/>
            <family val="2"/>
          </rPr>
          <t xml:space="preserve">
27/01/21
1326
</t>
        </r>
      </text>
    </comment>
    <comment ref="AN189" authorId="0">
      <text>
        <r>
          <rPr>
            <b/>
            <sz val="9"/>
            <color indexed="81"/>
            <rFont val="Tahoma"/>
            <family val="2"/>
          </rPr>
          <t>Windows User:</t>
        </r>
        <r>
          <rPr>
            <sz val="9"/>
            <color indexed="81"/>
            <rFont val="Tahoma"/>
            <family val="2"/>
          </rPr>
          <t xml:space="preserve">
02/05/21
by bkash
C=9240
H=3900</t>
        </r>
      </text>
    </comment>
    <comment ref="N190" authorId="0">
      <text>
        <r>
          <rPr>
            <b/>
            <sz val="9"/>
            <color indexed="81"/>
            <rFont val="Tahoma"/>
            <family val="2"/>
          </rPr>
          <t>Windows User:</t>
        </r>
        <r>
          <rPr>
            <sz val="9"/>
            <color indexed="81"/>
            <rFont val="Tahoma"/>
            <family val="2"/>
          </rPr>
          <t xml:space="preserve">
08/09/2020
9,000/-</t>
        </r>
      </text>
    </comment>
    <comment ref="P190" authorId="0">
      <text>
        <r>
          <rPr>
            <b/>
            <sz val="9"/>
            <color indexed="81"/>
            <rFont val="Tahoma"/>
            <family val="2"/>
          </rPr>
          <t>Windows User:</t>
        </r>
        <r>
          <rPr>
            <sz val="9"/>
            <color indexed="81"/>
            <rFont val="Tahoma"/>
            <family val="2"/>
          </rPr>
          <t xml:space="preserve">
08/09/2020
9,000/-</t>
        </r>
      </text>
    </comment>
    <comment ref="R190" authorId="0">
      <text>
        <r>
          <rPr>
            <b/>
            <sz val="9"/>
            <color indexed="81"/>
            <rFont val="Tahoma"/>
            <family val="2"/>
          </rPr>
          <t>Windows User:</t>
        </r>
        <r>
          <rPr>
            <sz val="9"/>
            <color indexed="81"/>
            <rFont val="Tahoma"/>
            <family val="2"/>
          </rPr>
          <t xml:space="preserve">
08/09/2020
9,000/-</t>
        </r>
      </text>
    </comment>
    <comment ref="T190" authorId="0">
      <text>
        <r>
          <rPr>
            <b/>
            <sz val="9"/>
            <color indexed="81"/>
            <rFont val="Tahoma"/>
            <family val="2"/>
          </rPr>
          <t>Windows User:</t>
        </r>
        <r>
          <rPr>
            <sz val="9"/>
            <color indexed="81"/>
            <rFont val="Tahoma"/>
            <family val="2"/>
          </rPr>
          <t xml:space="preserve">
08/09/2020
9,000/-</t>
        </r>
      </text>
    </comment>
    <comment ref="W190" authorId="0">
      <text>
        <r>
          <rPr>
            <b/>
            <sz val="9"/>
            <color indexed="81"/>
            <rFont val="Tahoma"/>
            <family val="2"/>
          </rPr>
          <t>Windows User:</t>
        </r>
        <r>
          <rPr>
            <sz val="9"/>
            <color indexed="81"/>
            <rFont val="Tahoma"/>
            <family val="2"/>
          </rPr>
          <t xml:space="preserve">
Less 30% in Tuition fee for Oct/20.</t>
        </r>
      </text>
    </comment>
    <comment ref="X190" authorId="0">
      <text>
        <r>
          <rPr>
            <b/>
            <sz val="9"/>
            <color indexed="81"/>
            <rFont val="Tahoma"/>
            <family val="2"/>
          </rPr>
          <t>Windows User:</t>
        </r>
        <r>
          <rPr>
            <sz val="9"/>
            <color indexed="81"/>
            <rFont val="Tahoma"/>
            <family val="2"/>
          </rPr>
          <t xml:space="preserve">
13.10.2020
Bkash=4,620/-
</t>
        </r>
      </text>
    </comment>
    <comment ref="Y190" authorId="0">
      <text>
        <r>
          <rPr>
            <b/>
            <sz val="9"/>
            <color indexed="81"/>
            <rFont val="Tahoma"/>
            <family val="2"/>
          </rPr>
          <t>Windows User:</t>
        </r>
        <r>
          <rPr>
            <sz val="9"/>
            <color indexed="81"/>
            <rFont val="Tahoma"/>
            <family val="2"/>
          </rPr>
          <t xml:space="preserve">
Less 30% in Tuition fee for Oct/20.</t>
        </r>
      </text>
    </comment>
    <comment ref="Z190" authorId="0">
      <text>
        <r>
          <rPr>
            <b/>
            <sz val="9"/>
            <color indexed="81"/>
            <rFont val="Tahoma"/>
            <family val="2"/>
          </rPr>
          <t>Windows User:</t>
        </r>
        <r>
          <rPr>
            <sz val="9"/>
            <color indexed="81"/>
            <rFont val="Tahoma"/>
            <family val="2"/>
          </rPr>
          <t xml:space="preserve">
14/11/2020
By bkash
C=4620</t>
        </r>
      </text>
    </comment>
    <comment ref="AB190" authorId="0">
      <text>
        <r>
          <rPr>
            <b/>
            <sz val="9"/>
            <color indexed="81"/>
            <rFont val="Tahoma"/>
            <family val="2"/>
          </rPr>
          <t>Windows User:</t>
        </r>
        <r>
          <rPr>
            <sz val="9"/>
            <color indexed="81"/>
            <rFont val="Tahoma"/>
            <family val="2"/>
          </rPr>
          <t xml:space="preserve">
27/01/21
2791
Oct + Nov/21
Paid in Janu/21</t>
        </r>
      </text>
    </comment>
    <comment ref="AD190" authorId="0">
      <text>
        <r>
          <rPr>
            <b/>
            <sz val="9"/>
            <color indexed="81"/>
            <rFont val="Tahoma"/>
            <family val="2"/>
          </rPr>
          <t>Windows User:</t>
        </r>
        <r>
          <rPr>
            <sz val="9"/>
            <color indexed="81"/>
            <rFont val="Tahoma"/>
            <family val="2"/>
          </rPr>
          <t xml:space="preserve">
27/01/21
2791
Oct + Nov/21
Paid in Janu/21</t>
        </r>
      </text>
    </comment>
    <comment ref="AF190" authorId="0">
      <text>
        <r>
          <rPr>
            <b/>
            <sz val="9"/>
            <color indexed="81"/>
            <rFont val="Tahoma"/>
            <family val="2"/>
          </rPr>
          <t>Windows User:</t>
        </r>
        <r>
          <rPr>
            <sz val="9"/>
            <color indexed="81"/>
            <rFont val="Tahoma"/>
            <family val="2"/>
          </rPr>
          <t xml:space="preserve">
10/02/21
2792
O/fee-6500</t>
        </r>
      </text>
    </comment>
    <comment ref="AN190" authorId="0">
      <text>
        <r>
          <rPr>
            <b/>
            <sz val="9"/>
            <color indexed="81"/>
            <rFont val="Tahoma"/>
            <family val="2"/>
          </rPr>
          <t>Windows User:</t>
        </r>
        <r>
          <rPr>
            <sz val="9"/>
            <color indexed="81"/>
            <rFont val="Tahoma"/>
            <family val="2"/>
          </rPr>
          <t xml:space="preserve">
03/06/21
2794
March + April/21</t>
        </r>
      </text>
    </comment>
    <comment ref="N191" authorId="0">
      <text>
        <r>
          <rPr>
            <b/>
            <sz val="9"/>
            <color indexed="81"/>
            <rFont val="Tahoma"/>
            <family val="2"/>
          </rPr>
          <t>Windows User:</t>
        </r>
        <r>
          <rPr>
            <sz val="9"/>
            <color indexed="81"/>
            <rFont val="Tahoma"/>
            <family val="2"/>
          </rPr>
          <t xml:space="preserve">
08/09/2020
9,000/-</t>
        </r>
      </text>
    </comment>
    <comment ref="P191" authorId="0">
      <text>
        <r>
          <rPr>
            <b/>
            <sz val="9"/>
            <color indexed="81"/>
            <rFont val="Tahoma"/>
            <family val="2"/>
          </rPr>
          <t>Windows User:</t>
        </r>
        <r>
          <rPr>
            <sz val="9"/>
            <color indexed="81"/>
            <rFont val="Tahoma"/>
            <family val="2"/>
          </rPr>
          <t xml:space="preserve">
08/09/2020
9,000/-</t>
        </r>
      </text>
    </comment>
    <comment ref="R191" authorId="0">
      <text>
        <r>
          <rPr>
            <b/>
            <sz val="9"/>
            <color indexed="81"/>
            <rFont val="Tahoma"/>
            <family val="2"/>
          </rPr>
          <t>Windows User:</t>
        </r>
        <r>
          <rPr>
            <sz val="9"/>
            <color indexed="81"/>
            <rFont val="Tahoma"/>
            <family val="2"/>
          </rPr>
          <t xml:space="preserve">
08/09/2020
9,000/-</t>
        </r>
      </text>
    </comment>
    <comment ref="T191" authorId="0">
      <text>
        <r>
          <rPr>
            <b/>
            <sz val="9"/>
            <color indexed="81"/>
            <rFont val="Tahoma"/>
            <family val="2"/>
          </rPr>
          <t>Windows User:</t>
        </r>
        <r>
          <rPr>
            <sz val="9"/>
            <color indexed="81"/>
            <rFont val="Tahoma"/>
            <family val="2"/>
          </rPr>
          <t xml:space="preserve">
08/09/2020
9,000/-</t>
        </r>
      </text>
    </comment>
    <comment ref="W191" authorId="0">
      <text>
        <r>
          <rPr>
            <b/>
            <sz val="9"/>
            <color indexed="81"/>
            <rFont val="Tahoma"/>
            <family val="2"/>
          </rPr>
          <t>Windows User:</t>
        </r>
        <r>
          <rPr>
            <sz val="9"/>
            <color indexed="81"/>
            <rFont val="Tahoma"/>
            <family val="2"/>
          </rPr>
          <t xml:space="preserve">
Less 30% in Tuition fee for Oct/20.</t>
        </r>
      </text>
    </comment>
    <comment ref="X191" authorId="0">
      <text>
        <r>
          <rPr>
            <b/>
            <sz val="9"/>
            <color indexed="81"/>
            <rFont val="Tahoma"/>
            <family val="2"/>
          </rPr>
          <t>Windows User:</t>
        </r>
        <r>
          <rPr>
            <sz val="9"/>
            <color indexed="81"/>
            <rFont val="Tahoma"/>
            <family val="2"/>
          </rPr>
          <t xml:space="preserve">
13.10.2020
Bkash=4,620/-
</t>
        </r>
      </text>
    </comment>
    <comment ref="Y191" authorId="0">
      <text>
        <r>
          <rPr>
            <b/>
            <sz val="9"/>
            <color indexed="81"/>
            <rFont val="Tahoma"/>
            <family val="2"/>
          </rPr>
          <t>Windows User:</t>
        </r>
        <r>
          <rPr>
            <sz val="9"/>
            <color indexed="81"/>
            <rFont val="Tahoma"/>
            <family val="2"/>
          </rPr>
          <t xml:space="preserve">
Less 30% in Tuition fee for Oct/20.</t>
        </r>
      </text>
    </comment>
    <comment ref="Z191" authorId="0">
      <text>
        <r>
          <rPr>
            <b/>
            <sz val="9"/>
            <color indexed="81"/>
            <rFont val="Tahoma"/>
            <family val="2"/>
          </rPr>
          <t>Windows User:</t>
        </r>
        <r>
          <rPr>
            <sz val="9"/>
            <color indexed="81"/>
            <rFont val="Tahoma"/>
            <family val="2"/>
          </rPr>
          <t xml:space="preserve">
14/11/2020
By bkash
C=4620
Nov/20</t>
        </r>
      </text>
    </comment>
    <comment ref="AB191" authorId="0">
      <text>
        <r>
          <rPr>
            <b/>
            <sz val="9"/>
            <color indexed="81"/>
            <rFont val="Tahoma"/>
            <family val="2"/>
          </rPr>
          <t>Windows User:</t>
        </r>
        <r>
          <rPr>
            <sz val="9"/>
            <color indexed="81"/>
            <rFont val="Tahoma"/>
            <family val="2"/>
          </rPr>
          <t xml:space="preserve">
27/01/21
2815
Oct to Dec/21
Paid in Janu/21</t>
        </r>
      </text>
    </comment>
    <comment ref="AD191" authorId="0">
      <text>
        <r>
          <rPr>
            <b/>
            <sz val="9"/>
            <color indexed="81"/>
            <rFont val="Tahoma"/>
            <family val="2"/>
          </rPr>
          <t>Windows User:</t>
        </r>
        <r>
          <rPr>
            <sz val="9"/>
            <color indexed="81"/>
            <rFont val="Tahoma"/>
            <family val="2"/>
          </rPr>
          <t xml:space="preserve">
27/01/21
2815
Dec/20 + Dec/21
Paid in Janu/21</t>
        </r>
      </text>
    </comment>
    <comment ref="AF191" authorId="0">
      <text>
        <r>
          <rPr>
            <b/>
            <sz val="9"/>
            <color indexed="81"/>
            <rFont val="Tahoma"/>
            <family val="2"/>
          </rPr>
          <t>Windows User:</t>
        </r>
        <r>
          <rPr>
            <sz val="9"/>
            <color indexed="81"/>
            <rFont val="Tahoma"/>
            <family val="2"/>
          </rPr>
          <t xml:space="preserve">
10/02/21
49912</t>
        </r>
      </text>
    </comment>
    <comment ref="AL191" authorId="0">
      <text>
        <r>
          <rPr>
            <b/>
            <sz val="9"/>
            <color indexed="81"/>
            <rFont val="Tahoma"/>
            <family val="2"/>
          </rPr>
          <t>Windows User:</t>
        </r>
        <r>
          <rPr>
            <sz val="9"/>
            <color indexed="81"/>
            <rFont val="Tahoma"/>
            <family val="2"/>
          </rPr>
          <t xml:space="preserve">
06/05/21
2816
Feb/21 to April/21</t>
        </r>
      </text>
    </comment>
    <comment ref="H192" authorId="0">
      <text>
        <r>
          <rPr>
            <b/>
            <sz val="9"/>
            <color indexed="81"/>
            <rFont val="Tahoma"/>
            <family val="2"/>
          </rPr>
          <t xml:space="preserve">Windows User:
</t>
        </r>
        <r>
          <rPr>
            <sz val="9"/>
            <color indexed="81"/>
            <rFont val="Tahoma"/>
            <family val="2"/>
          </rPr>
          <t xml:space="preserve">Note= 168
Tuition Fee  + Hostel Fee 
Full Less.
</t>
        </r>
      </text>
    </comment>
    <comment ref="J192" authorId="0">
      <text>
        <r>
          <rPr>
            <b/>
            <sz val="9"/>
            <color indexed="81"/>
            <rFont val="Tahoma"/>
            <family val="2"/>
          </rPr>
          <t xml:space="preserve">Windows User:
</t>
        </r>
        <r>
          <rPr>
            <sz val="9"/>
            <color indexed="81"/>
            <rFont val="Tahoma"/>
            <family val="2"/>
          </rPr>
          <t xml:space="preserve">Note= 168
Tuition Fee  + Hostel Fee 
Full Less.
</t>
        </r>
      </text>
    </comment>
    <comment ref="N192" authorId="0">
      <text>
        <r>
          <rPr>
            <b/>
            <sz val="9"/>
            <color indexed="81"/>
            <rFont val="Tahoma"/>
            <family val="2"/>
          </rPr>
          <t>Windows User:</t>
        </r>
        <r>
          <rPr>
            <sz val="9"/>
            <color indexed="81"/>
            <rFont val="Tahoma"/>
            <family val="2"/>
          </rPr>
          <t xml:space="preserve">
08/09/2020
9,000/-</t>
        </r>
      </text>
    </comment>
    <comment ref="P192" authorId="0">
      <text>
        <r>
          <rPr>
            <b/>
            <sz val="9"/>
            <color indexed="81"/>
            <rFont val="Tahoma"/>
            <family val="2"/>
          </rPr>
          <t>Windows User:</t>
        </r>
        <r>
          <rPr>
            <sz val="9"/>
            <color indexed="81"/>
            <rFont val="Tahoma"/>
            <family val="2"/>
          </rPr>
          <t xml:space="preserve">
08/09/2020
9,000/-</t>
        </r>
      </text>
    </comment>
    <comment ref="R192" authorId="0">
      <text>
        <r>
          <rPr>
            <b/>
            <sz val="9"/>
            <color indexed="81"/>
            <rFont val="Tahoma"/>
            <family val="2"/>
          </rPr>
          <t>Windows User:</t>
        </r>
        <r>
          <rPr>
            <sz val="9"/>
            <color indexed="81"/>
            <rFont val="Tahoma"/>
            <family val="2"/>
          </rPr>
          <t xml:space="preserve">
08/09/2020
9,000/-</t>
        </r>
      </text>
    </comment>
    <comment ref="T192" authorId="0">
      <text>
        <r>
          <rPr>
            <b/>
            <sz val="9"/>
            <color indexed="81"/>
            <rFont val="Tahoma"/>
            <family val="2"/>
          </rPr>
          <t>Windows User:</t>
        </r>
        <r>
          <rPr>
            <sz val="9"/>
            <color indexed="81"/>
            <rFont val="Tahoma"/>
            <family val="2"/>
          </rPr>
          <t xml:space="preserve">
08/09/2020
9,000/-</t>
        </r>
      </text>
    </comment>
    <comment ref="N193" authorId="0">
      <text>
        <r>
          <rPr>
            <b/>
            <sz val="9"/>
            <color indexed="81"/>
            <rFont val="Tahoma"/>
            <family val="2"/>
          </rPr>
          <t>Windows User:</t>
        </r>
        <r>
          <rPr>
            <sz val="9"/>
            <color indexed="81"/>
            <rFont val="Tahoma"/>
            <family val="2"/>
          </rPr>
          <t xml:space="preserve">
09/09/2020
9,000/-</t>
        </r>
      </text>
    </comment>
    <comment ref="P193" authorId="0">
      <text>
        <r>
          <rPr>
            <b/>
            <sz val="9"/>
            <color indexed="81"/>
            <rFont val="Tahoma"/>
            <family val="2"/>
          </rPr>
          <t>Windows User:</t>
        </r>
        <r>
          <rPr>
            <sz val="9"/>
            <color indexed="81"/>
            <rFont val="Tahoma"/>
            <family val="2"/>
          </rPr>
          <t xml:space="preserve">
09/09/2020
9,000/-</t>
        </r>
      </text>
    </comment>
    <comment ref="R193" authorId="0">
      <text>
        <r>
          <rPr>
            <b/>
            <sz val="9"/>
            <color indexed="81"/>
            <rFont val="Tahoma"/>
            <family val="2"/>
          </rPr>
          <t>Windows User:</t>
        </r>
        <r>
          <rPr>
            <sz val="9"/>
            <color indexed="81"/>
            <rFont val="Tahoma"/>
            <family val="2"/>
          </rPr>
          <t xml:space="preserve">
09/09/2020
9,000/-</t>
        </r>
      </text>
    </comment>
    <comment ref="T193" authorId="0">
      <text>
        <r>
          <rPr>
            <b/>
            <sz val="9"/>
            <color indexed="81"/>
            <rFont val="Tahoma"/>
            <family val="2"/>
          </rPr>
          <t>Windows User:</t>
        </r>
        <r>
          <rPr>
            <sz val="9"/>
            <color indexed="81"/>
            <rFont val="Tahoma"/>
            <family val="2"/>
          </rPr>
          <t xml:space="preserve">
09/09/2020
9,000/-
27/01/21
2959
O/fee=6500
Oct to Janu/21
Paid  in janu/21</t>
        </r>
      </text>
    </comment>
    <comment ref="W193" authorId="0">
      <text>
        <r>
          <rPr>
            <b/>
            <sz val="9"/>
            <color indexed="81"/>
            <rFont val="Tahoma"/>
            <family val="2"/>
          </rPr>
          <t>Windows User:</t>
        </r>
        <r>
          <rPr>
            <sz val="9"/>
            <color indexed="81"/>
            <rFont val="Tahoma"/>
            <family val="2"/>
          </rPr>
          <t xml:space="preserve">
Less 30% in Tuition fee for Oct/20.</t>
        </r>
      </text>
    </comment>
    <comment ref="X193" authorId="0">
      <text>
        <r>
          <rPr>
            <b/>
            <sz val="9"/>
            <color indexed="81"/>
            <rFont val="Tahoma"/>
            <family val="2"/>
          </rPr>
          <t>Windows User:</t>
        </r>
        <r>
          <rPr>
            <sz val="9"/>
            <color indexed="81"/>
            <rFont val="Tahoma"/>
            <family val="2"/>
          </rPr>
          <t xml:space="preserve">
27/01/21
2959
O/fee=6500
Oct to Janu/21
Paid  in janu/21</t>
        </r>
      </text>
    </comment>
    <comment ref="Y193" authorId="0">
      <text>
        <r>
          <rPr>
            <b/>
            <sz val="9"/>
            <color indexed="81"/>
            <rFont val="Tahoma"/>
            <family val="2"/>
          </rPr>
          <t>Windows User:</t>
        </r>
        <r>
          <rPr>
            <sz val="9"/>
            <color indexed="81"/>
            <rFont val="Tahoma"/>
            <family val="2"/>
          </rPr>
          <t xml:space="preserve">
Less 30% in Tuition fee for Oct/20.</t>
        </r>
      </text>
    </comment>
    <comment ref="Z193" authorId="0">
      <text>
        <r>
          <rPr>
            <b/>
            <sz val="9"/>
            <color indexed="81"/>
            <rFont val="Tahoma"/>
            <family val="2"/>
          </rPr>
          <t>Windows User:</t>
        </r>
        <r>
          <rPr>
            <sz val="9"/>
            <color indexed="81"/>
            <rFont val="Tahoma"/>
            <family val="2"/>
          </rPr>
          <t xml:space="preserve">
27/01/21
2959
O/fee=6500
Oct to Janu/21
Paid  in janu/21</t>
        </r>
      </text>
    </comment>
    <comment ref="AB193" authorId="0">
      <text>
        <r>
          <rPr>
            <b/>
            <sz val="9"/>
            <color indexed="81"/>
            <rFont val="Tahoma"/>
            <family val="2"/>
          </rPr>
          <t>Windows User:</t>
        </r>
        <r>
          <rPr>
            <sz val="9"/>
            <color indexed="81"/>
            <rFont val="Tahoma"/>
            <family val="2"/>
          </rPr>
          <t xml:space="preserve">
27/01/21
2959
O/fee=6500
Oct to Janu/21
Paid  in janu/21</t>
        </r>
      </text>
    </comment>
    <comment ref="AD193" authorId="0">
      <text>
        <r>
          <rPr>
            <b/>
            <sz val="9"/>
            <color indexed="81"/>
            <rFont val="Tahoma"/>
            <family val="2"/>
          </rPr>
          <t>Windows User:</t>
        </r>
        <r>
          <rPr>
            <sz val="9"/>
            <color indexed="81"/>
            <rFont val="Tahoma"/>
            <family val="2"/>
          </rPr>
          <t xml:space="preserve">
27/01/21
2959
O/fee=6500
Oct to Janu/21
Paid  in janu/21</t>
        </r>
      </text>
    </comment>
    <comment ref="AN193" authorId="0">
      <text>
        <r>
          <rPr>
            <b/>
            <sz val="9"/>
            <color indexed="81"/>
            <rFont val="Tahoma"/>
            <family val="2"/>
          </rPr>
          <t>Windows User:</t>
        </r>
        <r>
          <rPr>
            <sz val="9"/>
            <color indexed="81"/>
            <rFont val="Tahoma"/>
            <family val="2"/>
          </rPr>
          <t xml:space="preserve">
05/06/21
9341
Up to June/21</t>
        </r>
      </text>
    </comment>
    <comment ref="N194" authorId="0">
      <text>
        <r>
          <rPr>
            <b/>
            <sz val="9"/>
            <color indexed="81"/>
            <rFont val="Tahoma"/>
            <family val="2"/>
          </rPr>
          <t>Windows User:</t>
        </r>
        <r>
          <rPr>
            <sz val="9"/>
            <color indexed="81"/>
            <rFont val="Tahoma"/>
            <family val="2"/>
          </rPr>
          <t xml:space="preserve">
09/09/2020
15,500/-</t>
        </r>
      </text>
    </comment>
    <comment ref="P194" authorId="0">
      <text>
        <r>
          <rPr>
            <b/>
            <sz val="9"/>
            <color indexed="81"/>
            <rFont val="Tahoma"/>
            <family val="2"/>
          </rPr>
          <t>Windows User:</t>
        </r>
        <r>
          <rPr>
            <sz val="9"/>
            <color indexed="81"/>
            <rFont val="Tahoma"/>
            <family val="2"/>
          </rPr>
          <t xml:space="preserve">
09/09/2020
15,500/-</t>
        </r>
      </text>
    </comment>
    <comment ref="R194" authorId="0">
      <text>
        <r>
          <rPr>
            <b/>
            <sz val="9"/>
            <color indexed="81"/>
            <rFont val="Tahoma"/>
            <family val="2"/>
          </rPr>
          <t>Windows User:</t>
        </r>
        <r>
          <rPr>
            <sz val="9"/>
            <color indexed="81"/>
            <rFont val="Tahoma"/>
            <family val="2"/>
          </rPr>
          <t xml:space="preserve">
09/09/2020
15,500/-</t>
        </r>
      </text>
    </comment>
    <comment ref="T194" authorId="0">
      <text>
        <r>
          <rPr>
            <b/>
            <sz val="9"/>
            <color indexed="81"/>
            <rFont val="Tahoma"/>
            <family val="2"/>
          </rPr>
          <t>Windows User:</t>
        </r>
        <r>
          <rPr>
            <sz val="9"/>
            <color indexed="81"/>
            <rFont val="Tahoma"/>
            <family val="2"/>
          </rPr>
          <t xml:space="preserve">
09/09/2020
15,500/-</t>
        </r>
      </text>
    </comment>
    <comment ref="Z194" authorId="0">
      <text>
        <r>
          <rPr>
            <b/>
            <sz val="9"/>
            <color indexed="81"/>
            <rFont val="Tahoma"/>
            <family val="2"/>
          </rPr>
          <t>Windows User:</t>
        </r>
        <r>
          <rPr>
            <sz val="9"/>
            <color indexed="81"/>
            <rFont val="Tahoma"/>
            <family val="2"/>
          </rPr>
          <t xml:space="preserve">
08/10/20
2912
</t>
        </r>
      </text>
    </comment>
    <comment ref="AB194" authorId="0">
      <text>
        <r>
          <rPr>
            <b/>
            <sz val="9"/>
            <color indexed="81"/>
            <rFont val="Tahoma"/>
            <family val="2"/>
          </rPr>
          <t>Windows User:</t>
        </r>
        <r>
          <rPr>
            <sz val="9"/>
            <color indexed="81"/>
            <rFont val="Tahoma"/>
            <family val="2"/>
          </rPr>
          <t xml:space="preserve">
03/11/2020
2913
</t>
        </r>
      </text>
    </comment>
    <comment ref="AD194" authorId="0">
      <text>
        <r>
          <rPr>
            <b/>
            <sz val="9"/>
            <color indexed="81"/>
            <rFont val="Tahoma"/>
            <family val="2"/>
          </rPr>
          <t>Windows User:</t>
        </r>
        <r>
          <rPr>
            <sz val="9"/>
            <color indexed="81"/>
            <rFont val="Tahoma"/>
            <family val="2"/>
          </rPr>
          <t xml:space="preserve">
06/12/2020
2914
</t>
        </r>
      </text>
    </comment>
    <comment ref="AF194" authorId="0">
      <text>
        <r>
          <rPr>
            <b/>
            <sz val="9"/>
            <color indexed="81"/>
            <rFont val="Tahoma"/>
            <family val="2"/>
          </rPr>
          <t>Windows User:</t>
        </r>
        <r>
          <rPr>
            <sz val="9"/>
            <color indexed="81"/>
            <rFont val="Tahoma"/>
            <family val="2"/>
          </rPr>
          <t xml:space="preserve">
06/01/2021
2915
25/01/21
2916
Feb/21
Paid in Janu/21</t>
        </r>
      </text>
    </comment>
    <comment ref="AH194" authorId="0">
      <text>
        <r>
          <rPr>
            <b/>
            <sz val="9"/>
            <color indexed="81"/>
            <rFont val="Tahoma"/>
            <family val="2"/>
          </rPr>
          <t>Windows User:</t>
        </r>
        <r>
          <rPr>
            <sz val="9"/>
            <color indexed="81"/>
            <rFont val="Tahoma"/>
            <family val="2"/>
          </rPr>
          <t xml:space="preserve">
25/01/21
2916
Feb/21
Paid in Janu/21</t>
        </r>
      </text>
    </comment>
    <comment ref="AJ194" authorId="0">
      <text>
        <r>
          <rPr>
            <b/>
            <sz val="9"/>
            <color indexed="81"/>
            <rFont val="Tahoma"/>
            <family val="2"/>
          </rPr>
          <t>Windows User:</t>
        </r>
        <r>
          <rPr>
            <sz val="9"/>
            <color indexed="81"/>
            <rFont val="Tahoma"/>
            <family val="2"/>
          </rPr>
          <t xml:space="preserve">
06/03/21
2917</t>
        </r>
      </text>
    </comment>
    <comment ref="AL194" authorId="0">
      <text>
        <r>
          <rPr>
            <b/>
            <sz val="9"/>
            <color indexed="81"/>
            <rFont val="Tahoma"/>
            <family val="2"/>
          </rPr>
          <t>Windows User:</t>
        </r>
        <r>
          <rPr>
            <sz val="9"/>
            <color indexed="81"/>
            <rFont val="Tahoma"/>
            <family val="2"/>
          </rPr>
          <t xml:space="preserve">
03/04/2021
2918
</t>
        </r>
      </text>
    </comment>
    <comment ref="AN194" authorId="0">
      <text>
        <r>
          <rPr>
            <b/>
            <sz val="9"/>
            <color indexed="81"/>
            <rFont val="Tahoma"/>
            <family val="2"/>
          </rPr>
          <t>Windows User:</t>
        </r>
        <r>
          <rPr>
            <sz val="9"/>
            <color indexed="81"/>
            <rFont val="Tahoma"/>
            <family val="2"/>
          </rPr>
          <t xml:space="preserve">
05/05/21
2919</t>
        </r>
      </text>
    </comment>
    <comment ref="AP194" authorId="0">
      <text>
        <r>
          <rPr>
            <b/>
            <sz val="9"/>
            <color indexed="81"/>
            <rFont val="Tahoma"/>
            <family val="2"/>
          </rPr>
          <t>Windows User:</t>
        </r>
        <r>
          <rPr>
            <sz val="9"/>
            <color indexed="81"/>
            <rFont val="Tahoma"/>
            <family val="2"/>
          </rPr>
          <t xml:space="preserve">
03/06/21
2920</t>
        </r>
      </text>
    </comment>
    <comment ref="N195" authorId="0">
      <text>
        <r>
          <rPr>
            <b/>
            <sz val="9"/>
            <color indexed="81"/>
            <rFont val="Tahoma"/>
            <family val="2"/>
          </rPr>
          <t>Windows User:</t>
        </r>
        <r>
          <rPr>
            <sz val="9"/>
            <color indexed="81"/>
            <rFont val="Tahoma"/>
            <family val="2"/>
          </rPr>
          <t xml:space="preserve">
09/09/2020
15,500/-</t>
        </r>
      </text>
    </comment>
    <comment ref="P195" authorId="0">
      <text>
        <r>
          <rPr>
            <b/>
            <sz val="9"/>
            <color indexed="81"/>
            <rFont val="Tahoma"/>
            <family val="2"/>
          </rPr>
          <t>Windows User:</t>
        </r>
        <r>
          <rPr>
            <sz val="9"/>
            <color indexed="81"/>
            <rFont val="Tahoma"/>
            <family val="2"/>
          </rPr>
          <t xml:space="preserve">
09/09/2020
15,500/-</t>
        </r>
      </text>
    </comment>
    <comment ref="R195" authorId="0">
      <text>
        <r>
          <rPr>
            <b/>
            <sz val="9"/>
            <color indexed="81"/>
            <rFont val="Tahoma"/>
            <family val="2"/>
          </rPr>
          <t>Windows User:</t>
        </r>
        <r>
          <rPr>
            <sz val="9"/>
            <color indexed="81"/>
            <rFont val="Tahoma"/>
            <family val="2"/>
          </rPr>
          <t xml:space="preserve">
09/09/2020
15,500/-</t>
        </r>
      </text>
    </comment>
    <comment ref="T195" authorId="0">
      <text>
        <r>
          <rPr>
            <b/>
            <sz val="9"/>
            <color indexed="81"/>
            <rFont val="Tahoma"/>
            <family val="2"/>
          </rPr>
          <t>Windows User:</t>
        </r>
        <r>
          <rPr>
            <sz val="9"/>
            <color indexed="81"/>
            <rFont val="Tahoma"/>
            <family val="2"/>
          </rPr>
          <t xml:space="preserve">
09/09/2020
15,500/-</t>
        </r>
      </text>
    </comment>
    <comment ref="W195" authorId="0">
      <text>
        <r>
          <rPr>
            <b/>
            <sz val="9"/>
            <color indexed="81"/>
            <rFont val="Tahoma"/>
            <family val="2"/>
          </rPr>
          <t>Windows User:</t>
        </r>
        <r>
          <rPr>
            <sz val="9"/>
            <color indexed="81"/>
            <rFont val="Tahoma"/>
            <family val="2"/>
          </rPr>
          <t xml:space="preserve">
Less 30% in Tuition fee for Oct/20.</t>
        </r>
      </text>
    </comment>
    <comment ref="X195" authorId="0">
      <text>
        <r>
          <rPr>
            <b/>
            <sz val="9"/>
            <color indexed="81"/>
            <rFont val="Tahoma"/>
            <family val="2"/>
          </rPr>
          <t>Windows User:</t>
        </r>
        <r>
          <rPr>
            <sz val="9"/>
            <color indexed="81"/>
            <rFont val="Tahoma"/>
            <family val="2"/>
          </rPr>
          <t xml:space="preserve">
23/01/2021
By bkash
C=18480
Oct to Janu/21
Paid in Janu/21</t>
        </r>
      </text>
    </comment>
    <comment ref="Y195" authorId="0">
      <text>
        <r>
          <rPr>
            <b/>
            <sz val="9"/>
            <color indexed="81"/>
            <rFont val="Tahoma"/>
            <family val="2"/>
          </rPr>
          <t>Windows User:</t>
        </r>
        <r>
          <rPr>
            <sz val="9"/>
            <color indexed="81"/>
            <rFont val="Tahoma"/>
            <family val="2"/>
          </rPr>
          <t xml:space="preserve">
Less 30% in Tuition fee for Oct/20.</t>
        </r>
      </text>
    </comment>
    <comment ref="Z195" authorId="0">
      <text>
        <r>
          <rPr>
            <b/>
            <sz val="9"/>
            <color indexed="81"/>
            <rFont val="Tahoma"/>
            <family val="2"/>
          </rPr>
          <t>Windows User:</t>
        </r>
        <r>
          <rPr>
            <sz val="9"/>
            <color indexed="81"/>
            <rFont val="Tahoma"/>
            <family val="2"/>
          </rPr>
          <t xml:space="preserve">
23/01/2021
By bkash
C=18480
Oct to Janu/21
Paid in Janu/21</t>
        </r>
      </text>
    </comment>
    <comment ref="AB195" authorId="0">
      <text>
        <r>
          <rPr>
            <b/>
            <sz val="9"/>
            <color indexed="81"/>
            <rFont val="Tahoma"/>
            <family val="2"/>
          </rPr>
          <t>Windows User:</t>
        </r>
        <r>
          <rPr>
            <sz val="9"/>
            <color indexed="81"/>
            <rFont val="Tahoma"/>
            <family val="2"/>
          </rPr>
          <t xml:space="preserve">
23/01/2021
By bkash
C=18480
Oct to Janu/21
Paid in Janu/21</t>
        </r>
      </text>
    </comment>
    <comment ref="AD195" authorId="0">
      <text>
        <r>
          <rPr>
            <b/>
            <sz val="9"/>
            <color indexed="81"/>
            <rFont val="Tahoma"/>
            <family val="2"/>
          </rPr>
          <t>Windows User:</t>
        </r>
        <r>
          <rPr>
            <sz val="9"/>
            <color indexed="81"/>
            <rFont val="Tahoma"/>
            <family val="2"/>
          </rPr>
          <t xml:space="preserve">
23/01/2021
By bkash
C=18480
Oct to Janu/21
Paid in Janu/21</t>
        </r>
      </text>
    </comment>
    <comment ref="AL195" authorId="0">
      <text>
        <r>
          <rPr>
            <b/>
            <sz val="9"/>
            <color indexed="81"/>
            <rFont val="Tahoma"/>
            <family val="2"/>
          </rPr>
          <t>Windows User:</t>
        </r>
        <r>
          <rPr>
            <sz val="9"/>
            <color indexed="81"/>
            <rFont val="Tahoma"/>
            <family val="2"/>
          </rPr>
          <t xml:space="preserve">
30/05/21
By bkash
C=18480/-</t>
        </r>
      </text>
    </comment>
    <comment ref="N196" authorId="0">
      <text>
        <r>
          <rPr>
            <b/>
            <sz val="9"/>
            <color indexed="81"/>
            <rFont val="Tahoma"/>
            <family val="2"/>
          </rPr>
          <t>Windows User:</t>
        </r>
        <r>
          <rPr>
            <sz val="9"/>
            <color indexed="81"/>
            <rFont val="Tahoma"/>
            <family val="2"/>
          </rPr>
          <t xml:space="preserve">
09/09/2020
9,000/-</t>
        </r>
      </text>
    </comment>
    <comment ref="P196" authorId="0">
      <text>
        <r>
          <rPr>
            <b/>
            <sz val="9"/>
            <color indexed="81"/>
            <rFont val="Tahoma"/>
            <family val="2"/>
          </rPr>
          <t>Windows User:</t>
        </r>
        <r>
          <rPr>
            <sz val="9"/>
            <color indexed="81"/>
            <rFont val="Tahoma"/>
            <family val="2"/>
          </rPr>
          <t xml:space="preserve">
09/09/2020
9,000/-</t>
        </r>
      </text>
    </comment>
    <comment ref="R196" authorId="0">
      <text>
        <r>
          <rPr>
            <b/>
            <sz val="9"/>
            <color indexed="81"/>
            <rFont val="Tahoma"/>
            <family val="2"/>
          </rPr>
          <t>Windows User:</t>
        </r>
        <r>
          <rPr>
            <sz val="9"/>
            <color indexed="81"/>
            <rFont val="Tahoma"/>
            <family val="2"/>
          </rPr>
          <t xml:space="preserve">
09/09/2020
9,000/-</t>
        </r>
      </text>
    </comment>
    <comment ref="T196" authorId="0">
      <text>
        <r>
          <rPr>
            <b/>
            <sz val="9"/>
            <color indexed="81"/>
            <rFont val="Tahoma"/>
            <family val="2"/>
          </rPr>
          <t>Windows User:</t>
        </r>
        <r>
          <rPr>
            <sz val="9"/>
            <color indexed="81"/>
            <rFont val="Tahoma"/>
            <family val="2"/>
          </rPr>
          <t xml:space="preserve">
09/09/2020
9,000/-</t>
        </r>
      </text>
    </comment>
    <comment ref="W196" authorId="0">
      <text>
        <r>
          <rPr>
            <b/>
            <sz val="9"/>
            <color indexed="81"/>
            <rFont val="Tahoma"/>
            <family val="2"/>
          </rPr>
          <t>Windows User:</t>
        </r>
        <r>
          <rPr>
            <sz val="9"/>
            <color indexed="81"/>
            <rFont val="Tahoma"/>
            <family val="2"/>
          </rPr>
          <t xml:space="preserve">
Less 30% in Tuition fee for Oct/20.</t>
        </r>
      </text>
    </comment>
    <comment ref="X196" authorId="0">
      <text>
        <r>
          <rPr>
            <b/>
            <sz val="9"/>
            <color indexed="81"/>
            <rFont val="Tahoma"/>
            <family val="2"/>
          </rPr>
          <t>Windows User:</t>
        </r>
        <r>
          <rPr>
            <sz val="9"/>
            <color indexed="81"/>
            <rFont val="Tahoma"/>
            <family val="2"/>
          </rPr>
          <t xml:space="preserve">
17.10.2020
Bkash=12,770/-
College=11,120/-
Hostel=1,650/-</t>
        </r>
      </text>
    </comment>
    <comment ref="Y196" authorId="0">
      <text>
        <r>
          <rPr>
            <b/>
            <sz val="9"/>
            <color indexed="81"/>
            <rFont val="Tahoma"/>
            <family val="2"/>
          </rPr>
          <t>Windows User:</t>
        </r>
        <r>
          <rPr>
            <sz val="9"/>
            <color indexed="81"/>
            <rFont val="Tahoma"/>
            <family val="2"/>
          </rPr>
          <t xml:space="preserve">
Less 30% in Tuition fee for Oct/20.</t>
        </r>
      </text>
    </comment>
    <comment ref="Z196" authorId="0">
      <text>
        <r>
          <rPr>
            <b/>
            <sz val="9"/>
            <color indexed="81"/>
            <rFont val="Tahoma"/>
            <family val="2"/>
          </rPr>
          <t>Windows User:</t>
        </r>
        <r>
          <rPr>
            <sz val="9"/>
            <color indexed="81"/>
            <rFont val="Tahoma"/>
            <family val="2"/>
          </rPr>
          <t xml:space="preserve">
26/12/2020
By bkash
C=9240
H=3300
T=12540
Nov + Dec/20
Paid in Dec/20</t>
        </r>
      </text>
    </comment>
    <comment ref="AB196" authorId="0">
      <text>
        <r>
          <rPr>
            <b/>
            <sz val="9"/>
            <color indexed="81"/>
            <rFont val="Tahoma"/>
            <family val="2"/>
          </rPr>
          <t>Windows User:</t>
        </r>
        <r>
          <rPr>
            <sz val="9"/>
            <color indexed="81"/>
            <rFont val="Tahoma"/>
            <family val="2"/>
          </rPr>
          <t xml:space="preserve">
26/12/2020
By bkash
C=9240
H=3300
T=12540
Nov + Dec/20
Paid in Dec/20</t>
        </r>
      </text>
    </comment>
    <comment ref="AD196" authorId="0">
      <text>
        <r>
          <rPr>
            <b/>
            <sz val="9"/>
            <color indexed="81"/>
            <rFont val="Tahoma"/>
            <family val="2"/>
          </rPr>
          <t>Windows User:</t>
        </r>
        <r>
          <rPr>
            <sz val="9"/>
            <color indexed="81"/>
            <rFont val="Tahoma"/>
            <family val="2"/>
          </rPr>
          <t xml:space="preserve">
26/01/2021
By bkash
C=4620
H=1650
T=6270</t>
        </r>
      </text>
    </comment>
    <comment ref="AL196" authorId="0">
      <text>
        <r>
          <rPr>
            <b/>
            <sz val="9"/>
            <color indexed="81"/>
            <rFont val="Tahoma"/>
            <family val="2"/>
          </rPr>
          <t>Windows User:</t>
        </r>
        <r>
          <rPr>
            <sz val="9"/>
            <color indexed="81"/>
            <rFont val="Tahoma"/>
            <family val="2"/>
          </rPr>
          <t xml:space="preserve">
04/05/21
By kbash
C=13860
H=4950
T=18810
</t>
        </r>
      </text>
    </comment>
    <comment ref="N197" authorId="0">
      <text>
        <r>
          <rPr>
            <b/>
            <sz val="9"/>
            <color indexed="81"/>
            <rFont val="Tahoma"/>
            <family val="2"/>
          </rPr>
          <t>Windows User:</t>
        </r>
        <r>
          <rPr>
            <sz val="9"/>
            <color indexed="81"/>
            <rFont val="Tahoma"/>
            <family val="2"/>
          </rPr>
          <t xml:space="preserve">
09/09/2020
9,000/-</t>
        </r>
      </text>
    </comment>
    <comment ref="P197" authorId="0">
      <text>
        <r>
          <rPr>
            <b/>
            <sz val="9"/>
            <color indexed="81"/>
            <rFont val="Tahoma"/>
            <family val="2"/>
          </rPr>
          <t>Windows User:</t>
        </r>
        <r>
          <rPr>
            <sz val="9"/>
            <color indexed="81"/>
            <rFont val="Tahoma"/>
            <family val="2"/>
          </rPr>
          <t xml:space="preserve">
09/09/2020
9,000/-</t>
        </r>
      </text>
    </comment>
    <comment ref="R197" authorId="0">
      <text>
        <r>
          <rPr>
            <b/>
            <sz val="9"/>
            <color indexed="81"/>
            <rFont val="Tahoma"/>
            <family val="2"/>
          </rPr>
          <t>Windows User:</t>
        </r>
        <r>
          <rPr>
            <sz val="9"/>
            <color indexed="81"/>
            <rFont val="Tahoma"/>
            <family val="2"/>
          </rPr>
          <t xml:space="preserve">
09/09/2020
9,000/-</t>
        </r>
      </text>
    </comment>
    <comment ref="T197" authorId="0">
      <text>
        <r>
          <rPr>
            <b/>
            <sz val="9"/>
            <color indexed="81"/>
            <rFont val="Tahoma"/>
            <family val="2"/>
          </rPr>
          <t>Windows User:</t>
        </r>
        <r>
          <rPr>
            <sz val="9"/>
            <color indexed="81"/>
            <rFont val="Tahoma"/>
            <family val="2"/>
          </rPr>
          <t xml:space="preserve">
09/09/2020
9,000/-
27/01/21
40906
O/fee=6500
Janu/21=500 Jan 3000
Paid in janu/21</t>
        </r>
      </text>
    </comment>
    <comment ref="W197" authorId="0">
      <text>
        <r>
          <rPr>
            <b/>
            <sz val="9"/>
            <color indexed="81"/>
            <rFont val="Tahoma"/>
            <family val="2"/>
          </rPr>
          <t>Windows User:</t>
        </r>
        <r>
          <rPr>
            <sz val="9"/>
            <color indexed="81"/>
            <rFont val="Tahoma"/>
            <family val="2"/>
          </rPr>
          <t xml:space="preserve">
Less 30% in Tuition fee for Oct/20.</t>
        </r>
      </text>
    </comment>
    <comment ref="X197" authorId="0">
      <text>
        <r>
          <rPr>
            <b/>
            <sz val="9"/>
            <color indexed="81"/>
            <rFont val="Tahoma"/>
            <family val="2"/>
          </rPr>
          <t>Windows User:</t>
        </r>
        <r>
          <rPr>
            <sz val="9"/>
            <color indexed="81"/>
            <rFont val="Tahoma"/>
            <family val="2"/>
          </rPr>
          <t xml:space="preserve">
15.10.2020
Bkash=6,270/-
College=4,620/-
Hostel=1,650/-</t>
        </r>
      </text>
    </comment>
    <comment ref="Y197" authorId="0">
      <text>
        <r>
          <rPr>
            <b/>
            <sz val="9"/>
            <color indexed="81"/>
            <rFont val="Tahoma"/>
            <family val="2"/>
          </rPr>
          <t>Windows User:</t>
        </r>
        <r>
          <rPr>
            <sz val="9"/>
            <color indexed="81"/>
            <rFont val="Tahoma"/>
            <family val="2"/>
          </rPr>
          <t xml:space="preserve">
Less 30% in Tuition fee for Oct/20.</t>
        </r>
      </text>
    </comment>
    <comment ref="Z197" authorId="0">
      <text>
        <r>
          <rPr>
            <b/>
            <sz val="9"/>
            <color indexed="81"/>
            <rFont val="Tahoma"/>
            <family val="2"/>
          </rPr>
          <t>Windows User:</t>
        </r>
        <r>
          <rPr>
            <sz val="9"/>
            <color indexed="81"/>
            <rFont val="Tahoma"/>
            <family val="2"/>
          </rPr>
          <t xml:space="preserve">
09/11/2020
By bkash
C=4620
H=1650
T=6270</t>
        </r>
      </text>
    </comment>
    <comment ref="AB197" authorId="0">
      <text>
        <r>
          <rPr>
            <b/>
            <sz val="9"/>
            <color indexed="81"/>
            <rFont val="Tahoma"/>
            <family val="2"/>
          </rPr>
          <t>Windows User:</t>
        </r>
        <r>
          <rPr>
            <sz val="9"/>
            <color indexed="81"/>
            <rFont val="Tahoma"/>
            <family val="2"/>
          </rPr>
          <t xml:space="preserve">
09/12/2020
By bkash
C=4620
H=1650
T=6270
Dec/20</t>
        </r>
      </text>
    </comment>
    <comment ref="AD197" authorId="0">
      <text>
        <r>
          <rPr>
            <b/>
            <sz val="9"/>
            <color indexed="81"/>
            <rFont val="Tahoma"/>
            <family val="2"/>
          </rPr>
          <t>Windows User:</t>
        </r>
        <r>
          <rPr>
            <sz val="9"/>
            <color indexed="81"/>
            <rFont val="Tahoma"/>
            <family val="2"/>
          </rPr>
          <t xml:space="preserve">
27/01/21
40906
O/fee=6500
Janu/21=500 Jan 3000
Paid in janu/21</t>
        </r>
      </text>
    </comment>
    <comment ref="AF197" authorId="0">
      <text>
        <r>
          <rPr>
            <b/>
            <sz val="9"/>
            <color indexed="81"/>
            <rFont val="Tahoma"/>
            <family val="2"/>
          </rPr>
          <t>Windows User:</t>
        </r>
        <r>
          <rPr>
            <sz val="9"/>
            <color indexed="81"/>
            <rFont val="Tahoma"/>
            <family val="2"/>
          </rPr>
          <t xml:space="preserve">
10/02/21
By bkash
C=7570
H=3300
T=10870</t>
        </r>
      </text>
    </comment>
    <comment ref="AH197" authorId="0">
      <text>
        <r>
          <rPr>
            <b/>
            <sz val="9"/>
            <color indexed="81"/>
            <rFont val="Tahoma"/>
            <family val="2"/>
          </rPr>
          <t>Windows User:</t>
        </r>
        <r>
          <rPr>
            <sz val="9"/>
            <color indexed="81"/>
            <rFont val="Tahoma"/>
            <family val="2"/>
          </rPr>
          <t xml:space="preserve">
03/03/21
By bkash
C=4620
H=1650
T=6270
March/21</t>
        </r>
      </text>
    </comment>
    <comment ref="AL197" authorId="0">
      <text>
        <r>
          <rPr>
            <b/>
            <sz val="9"/>
            <color indexed="81"/>
            <rFont val="Tahoma"/>
            <family val="2"/>
          </rPr>
          <t>Windows User:</t>
        </r>
        <r>
          <rPr>
            <sz val="9"/>
            <color indexed="81"/>
            <rFont val="Tahoma"/>
            <family val="2"/>
          </rPr>
          <t xml:space="preserve">
05/05/21
By bkash
C=8170
H=3300
T=11470</t>
        </r>
      </text>
    </comment>
    <comment ref="N198" authorId="0">
      <text>
        <r>
          <rPr>
            <b/>
            <sz val="9"/>
            <color indexed="81"/>
            <rFont val="Tahoma"/>
            <family val="2"/>
          </rPr>
          <t>Windows User:</t>
        </r>
        <r>
          <rPr>
            <sz val="9"/>
            <color indexed="81"/>
            <rFont val="Tahoma"/>
            <family val="2"/>
          </rPr>
          <t xml:space="preserve">
09/09/2020
9,000/-</t>
        </r>
      </text>
    </comment>
    <comment ref="P198" authorId="0">
      <text>
        <r>
          <rPr>
            <b/>
            <sz val="9"/>
            <color indexed="81"/>
            <rFont val="Tahoma"/>
            <family val="2"/>
          </rPr>
          <t>Windows User:</t>
        </r>
        <r>
          <rPr>
            <sz val="9"/>
            <color indexed="81"/>
            <rFont val="Tahoma"/>
            <family val="2"/>
          </rPr>
          <t xml:space="preserve">
09/09/2020
9,000/-</t>
        </r>
      </text>
    </comment>
    <comment ref="R198" authorId="0">
      <text>
        <r>
          <rPr>
            <b/>
            <sz val="9"/>
            <color indexed="81"/>
            <rFont val="Tahoma"/>
            <family val="2"/>
          </rPr>
          <t>Windows User:</t>
        </r>
        <r>
          <rPr>
            <sz val="9"/>
            <color indexed="81"/>
            <rFont val="Tahoma"/>
            <family val="2"/>
          </rPr>
          <t xml:space="preserve">
09/09/2020
9,000/-</t>
        </r>
      </text>
    </comment>
    <comment ref="T198" authorId="0">
      <text>
        <r>
          <rPr>
            <b/>
            <sz val="9"/>
            <color indexed="81"/>
            <rFont val="Tahoma"/>
            <family val="2"/>
          </rPr>
          <t>Windows User:</t>
        </r>
        <r>
          <rPr>
            <sz val="9"/>
            <color indexed="81"/>
            <rFont val="Tahoma"/>
            <family val="2"/>
          </rPr>
          <t xml:space="preserve">
09/09/2020
9,000/-</t>
        </r>
      </text>
    </comment>
    <comment ref="W198" authorId="0">
      <text>
        <r>
          <rPr>
            <b/>
            <sz val="9"/>
            <color indexed="81"/>
            <rFont val="Tahoma"/>
            <family val="2"/>
          </rPr>
          <t>Windows User:</t>
        </r>
        <r>
          <rPr>
            <sz val="9"/>
            <color indexed="81"/>
            <rFont val="Tahoma"/>
            <family val="2"/>
          </rPr>
          <t xml:space="preserve">
Less 30% in Tuition fee for Oct/20.</t>
        </r>
      </text>
    </comment>
    <comment ref="X198" authorId="0">
      <text>
        <r>
          <rPr>
            <b/>
            <sz val="9"/>
            <color indexed="81"/>
            <rFont val="Tahoma"/>
            <family val="2"/>
          </rPr>
          <t>Windows User:</t>
        </r>
        <r>
          <rPr>
            <sz val="9"/>
            <color indexed="81"/>
            <rFont val="Tahoma"/>
            <family val="2"/>
          </rPr>
          <t xml:space="preserve">
25.10.2020
Bkash=13,160/-
College=11,120/-
Hostel=2,040/-</t>
        </r>
      </text>
    </comment>
    <comment ref="Y198" authorId="0">
      <text>
        <r>
          <rPr>
            <b/>
            <sz val="9"/>
            <color indexed="81"/>
            <rFont val="Tahoma"/>
            <family val="2"/>
          </rPr>
          <t>Windows User:</t>
        </r>
        <r>
          <rPr>
            <sz val="9"/>
            <color indexed="81"/>
            <rFont val="Tahoma"/>
            <family val="2"/>
          </rPr>
          <t xml:space="preserve">
Less 30% in Tuition fee for Oct/20.</t>
        </r>
      </text>
    </comment>
    <comment ref="Z198" authorId="0">
      <text>
        <r>
          <rPr>
            <b/>
            <sz val="9"/>
            <color indexed="81"/>
            <rFont val="Tahoma"/>
            <family val="2"/>
          </rPr>
          <t>Windows User:</t>
        </r>
        <r>
          <rPr>
            <sz val="9"/>
            <color indexed="81"/>
            <rFont val="Tahoma"/>
            <family val="2"/>
          </rPr>
          <t xml:space="preserve">
23/12/2020
By bkash
C=4620
H=2040
T=6660
Nov/20
Paid in Dec/20</t>
        </r>
      </text>
    </comment>
    <comment ref="AB198" authorId="0">
      <text>
        <r>
          <rPr>
            <b/>
            <sz val="9"/>
            <color indexed="81"/>
            <rFont val="Tahoma"/>
            <family val="2"/>
          </rPr>
          <t>Windows User:</t>
        </r>
        <r>
          <rPr>
            <sz val="9"/>
            <color indexed="81"/>
            <rFont val="Tahoma"/>
            <family val="2"/>
          </rPr>
          <t xml:space="preserve">
23/12/2020
By bkash
C=4620
H=2040
T=6660
Nov/20
Paid in Dec/20
27/01/21
2840
Dec + Janu/21
Paid in janu/21</t>
        </r>
      </text>
    </comment>
    <comment ref="AD198" authorId="0">
      <text>
        <r>
          <rPr>
            <b/>
            <sz val="9"/>
            <color indexed="81"/>
            <rFont val="Tahoma"/>
            <family val="2"/>
          </rPr>
          <t>Windows User:</t>
        </r>
        <r>
          <rPr>
            <sz val="9"/>
            <color indexed="81"/>
            <rFont val="Tahoma"/>
            <family val="2"/>
          </rPr>
          <t xml:space="preserve">
27/01/21
2840
Dec + Janu/21
Paid in janu/21</t>
        </r>
      </text>
    </comment>
    <comment ref="AN198" authorId="0">
      <text>
        <r>
          <rPr>
            <b/>
            <sz val="9"/>
            <color indexed="81"/>
            <rFont val="Tahoma"/>
            <family val="2"/>
          </rPr>
          <t>Windows User:</t>
        </r>
        <r>
          <rPr>
            <sz val="9"/>
            <color indexed="81"/>
            <rFont val="Tahoma"/>
            <family val="2"/>
          </rPr>
          <t xml:space="preserve">
05/06/21
2841
</t>
        </r>
      </text>
    </comment>
    <comment ref="N199" authorId="0">
      <text>
        <r>
          <rPr>
            <b/>
            <sz val="9"/>
            <color indexed="81"/>
            <rFont val="Tahoma"/>
            <family val="2"/>
          </rPr>
          <t>Windows User:</t>
        </r>
        <r>
          <rPr>
            <sz val="9"/>
            <color indexed="81"/>
            <rFont val="Tahoma"/>
            <family val="2"/>
          </rPr>
          <t xml:space="preserve">
09/09/2020
9,000/-</t>
        </r>
      </text>
    </comment>
    <comment ref="P199" authorId="0">
      <text>
        <r>
          <rPr>
            <b/>
            <sz val="9"/>
            <color indexed="81"/>
            <rFont val="Tahoma"/>
            <family val="2"/>
          </rPr>
          <t>Windows User:</t>
        </r>
        <r>
          <rPr>
            <sz val="9"/>
            <color indexed="81"/>
            <rFont val="Tahoma"/>
            <family val="2"/>
          </rPr>
          <t xml:space="preserve">
09/09/2020
9,000/-</t>
        </r>
      </text>
    </comment>
    <comment ref="R199" authorId="0">
      <text>
        <r>
          <rPr>
            <b/>
            <sz val="9"/>
            <color indexed="81"/>
            <rFont val="Tahoma"/>
            <family val="2"/>
          </rPr>
          <t>Windows User:</t>
        </r>
        <r>
          <rPr>
            <sz val="9"/>
            <color indexed="81"/>
            <rFont val="Tahoma"/>
            <family val="2"/>
          </rPr>
          <t xml:space="preserve">
09/09/2020
9,000/-</t>
        </r>
      </text>
    </comment>
    <comment ref="T199" authorId="0">
      <text>
        <r>
          <rPr>
            <b/>
            <sz val="9"/>
            <color indexed="81"/>
            <rFont val="Tahoma"/>
            <family val="2"/>
          </rPr>
          <t>Windows User:</t>
        </r>
        <r>
          <rPr>
            <sz val="9"/>
            <color indexed="81"/>
            <rFont val="Tahoma"/>
            <family val="2"/>
          </rPr>
          <t xml:space="preserve">
09/09/2020
9,000/-</t>
        </r>
      </text>
    </comment>
    <comment ref="W199" authorId="0">
      <text>
        <r>
          <rPr>
            <b/>
            <sz val="9"/>
            <color indexed="81"/>
            <rFont val="Tahoma"/>
            <family val="2"/>
          </rPr>
          <t>Windows User:</t>
        </r>
        <r>
          <rPr>
            <sz val="9"/>
            <color indexed="81"/>
            <rFont val="Tahoma"/>
            <family val="2"/>
          </rPr>
          <t xml:space="preserve">
Less 30% in Tuition fee for Oct/20.</t>
        </r>
      </text>
    </comment>
    <comment ref="X199" authorId="0">
      <text>
        <r>
          <rPr>
            <b/>
            <sz val="9"/>
            <color indexed="81"/>
            <rFont val="Tahoma"/>
            <family val="2"/>
          </rPr>
          <t>Windows User:</t>
        </r>
        <r>
          <rPr>
            <sz val="9"/>
            <color indexed="81"/>
            <rFont val="Tahoma"/>
            <family val="2"/>
          </rPr>
          <t xml:space="preserve">
27/01/21
2983
Oct + Nov/20
Paid in Janu/21</t>
        </r>
      </text>
    </comment>
    <comment ref="Y199" authorId="0">
      <text>
        <r>
          <rPr>
            <b/>
            <sz val="9"/>
            <color indexed="81"/>
            <rFont val="Tahoma"/>
            <family val="2"/>
          </rPr>
          <t>Windows User:</t>
        </r>
        <r>
          <rPr>
            <sz val="9"/>
            <color indexed="81"/>
            <rFont val="Tahoma"/>
            <family val="2"/>
          </rPr>
          <t xml:space="preserve">
Less 30% in Tuition fee for Oct/20.</t>
        </r>
      </text>
    </comment>
    <comment ref="Z199" authorId="0">
      <text>
        <r>
          <rPr>
            <b/>
            <sz val="9"/>
            <color indexed="81"/>
            <rFont val="Tahoma"/>
            <family val="2"/>
          </rPr>
          <t>Windows User:</t>
        </r>
        <r>
          <rPr>
            <sz val="9"/>
            <color indexed="81"/>
            <rFont val="Tahoma"/>
            <family val="2"/>
          </rPr>
          <t xml:space="preserve">
27/01/21
2983
Oct + Nov/20
Paid in Janu/21</t>
        </r>
      </text>
    </comment>
    <comment ref="AD199" authorId="0">
      <text>
        <r>
          <rPr>
            <b/>
            <sz val="9"/>
            <color indexed="81"/>
            <rFont val="Tahoma"/>
            <family val="2"/>
          </rPr>
          <t>Windows User:</t>
        </r>
        <r>
          <rPr>
            <sz val="9"/>
            <color indexed="81"/>
            <rFont val="Tahoma"/>
            <family val="2"/>
          </rPr>
          <t xml:space="preserve">
27/01/21
2983
Oct + Nov/20
Paid in Janu/21</t>
        </r>
      </text>
    </comment>
    <comment ref="AJ199" authorId="0">
      <text>
        <r>
          <rPr>
            <b/>
            <sz val="9"/>
            <color indexed="81"/>
            <rFont val="Tahoma"/>
            <family val="2"/>
          </rPr>
          <t>Windows User:</t>
        </r>
        <r>
          <rPr>
            <sz val="9"/>
            <color indexed="81"/>
            <rFont val="Tahoma"/>
            <family val="2"/>
          </rPr>
          <t xml:space="preserve">
12/04/21
2984
Dec/20
Janu/21
Feb=760 Due=3860</t>
        </r>
      </text>
    </comment>
    <comment ref="AL199" authorId="0">
      <text>
        <r>
          <rPr>
            <b/>
            <sz val="9"/>
            <color indexed="81"/>
            <rFont val="Tahoma"/>
            <family val="2"/>
          </rPr>
          <t>Windows User:</t>
        </r>
        <r>
          <rPr>
            <sz val="9"/>
            <color indexed="81"/>
            <rFont val="Tahoma"/>
            <family val="2"/>
          </rPr>
          <t xml:space="preserve">
04/05/21
2986
Up to May/21
O/fee=6500/=</t>
        </r>
      </text>
    </comment>
    <comment ref="H200" authorId="0">
      <text>
        <r>
          <rPr>
            <b/>
            <sz val="9"/>
            <color indexed="81"/>
            <rFont val="Tahoma"/>
            <family val="2"/>
          </rPr>
          <t>Windows User:</t>
        </r>
        <r>
          <rPr>
            <sz val="9"/>
            <color indexed="81"/>
            <rFont val="Tahoma"/>
            <family val="2"/>
          </rPr>
          <t xml:space="preserve">
Less-6,600/-</t>
        </r>
      </text>
    </comment>
    <comment ref="J200" authorId="0">
      <text>
        <r>
          <rPr>
            <b/>
            <sz val="9"/>
            <color indexed="81"/>
            <rFont val="Tahoma"/>
            <family val="2"/>
          </rPr>
          <t>Windows User:</t>
        </r>
        <r>
          <rPr>
            <sz val="9"/>
            <color indexed="81"/>
            <rFont val="Tahoma"/>
            <family val="2"/>
          </rPr>
          <t xml:space="preserve">
Less-6,600/-</t>
        </r>
      </text>
    </comment>
    <comment ref="N200" authorId="0">
      <text>
        <r>
          <rPr>
            <b/>
            <sz val="9"/>
            <color indexed="81"/>
            <rFont val="Tahoma"/>
            <family val="2"/>
          </rPr>
          <t>Windows User:</t>
        </r>
        <r>
          <rPr>
            <sz val="9"/>
            <color indexed="81"/>
            <rFont val="Tahoma"/>
            <family val="2"/>
          </rPr>
          <t xml:space="preserve">
09/09/2020
9,000/-</t>
        </r>
      </text>
    </comment>
    <comment ref="P200" authorId="0">
      <text>
        <r>
          <rPr>
            <b/>
            <sz val="9"/>
            <color indexed="81"/>
            <rFont val="Tahoma"/>
            <family val="2"/>
          </rPr>
          <t>Windows User:</t>
        </r>
        <r>
          <rPr>
            <sz val="9"/>
            <color indexed="81"/>
            <rFont val="Tahoma"/>
            <family val="2"/>
          </rPr>
          <t xml:space="preserve">
09/09/2020
9,000/-</t>
        </r>
      </text>
    </comment>
    <comment ref="R200" authorId="0">
      <text>
        <r>
          <rPr>
            <b/>
            <sz val="9"/>
            <color indexed="81"/>
            <rFont val="Tahoma"/>
            <family val="2"/>
          </rPr>
          <t>Windows User:</t>
        </r>
        <r>
          <rPr>
            <sz val="9"/>
            <color indexed="81"/>
            <rFont val="Tahoma"/>
            <family val="2"/>
          </rPr>
          <t xml:space="preserve">
09/09/2020
9,000/-</t>
        </r>
      </text>
    </comment>
    <comment ref="T200" authorId="0">
      <text>
        <r>
          <rPr>
            <b/>
            <sz val="9"/>
            <color indexed="81"/>
            <rFont val="Tahoma"/>
            <family val="2"/>
          </rPr>
          <t>Windows User:</t>
        </r>
        <r>
          <rPr>
            <sz val="9"/>
            <color indexed="81"/>
            <rFont val="Tahoma"/>
            <family val="2"/>
          </rPr>
          <t xml:space="preserve">
09/09/2020
9,000/-
26/01/21
2143
O/fee=6500
Paid in Janu/21</t>
        </r>
      </text>
    </comment>
    <comment ref="AD200" authorId="0">
      <text>
        <r>
          <rPr>
            <b/>
            <sz val="9"/>
            <color indexed="81"/>
            <rFont val="Tahoma"/>
            <family val="2"/>
          </rPr>
          <t>Windows User:</t>
        </r>
        <r>
          <rPr>
            <sz val="9"/>
            <color indexed="81"/>
            <rFont val="Tahoma"/>
            <family val="2"/>
          </rPr>
          <t xml:space="preserve">
26/01/21
2143
O/fee=6500
Paid in Janu/21</t>
        </r>
      </text>
    </comment>
    <comment ref="N201" authorId="0">
      <text>
        <r>
          <rPr>
            <b/>
            <sz val="9"/>
            <color indexed="81"/>
            <rFont val="Tahoma"/>
            <family val="2"/>
          </rPr>
          <t>Windows User:</t>
        </r>
        <r>
          <rPr>
            <sz val="9"/>
            <color indexed="81"/>
            <rFont val="Tahoma"/>
            <family val="2"/>
          </rPr>
          <t xml:space="preserve">
09/09/2020
9,000/-</t>
        </r>
      </text>
    </comment>
    <comment ref="P201" authorId="0">
      <text>
        <r>
          <rPr>
            <b/>
            <sz val="9"/>
            <color indexed="81"/>
            <rFont val="Tahoma"/>
            <family val="2"/>
          </rPr>
          <t>Windows User:</t>
        </r>
        <r>
          <rPr>
            <sz val="9"/>
            <color indexed="81"/>
            <rFont val="Tahoma"/>
            <family val="2"/>
          </rPr>
          <t xml:space="preserve">
09/09/2020
9,000/-</t>
        </r>
      </text>
    </comment>
    <comment ref="R201" authorId="0">
      <text>
        <r>
          <rPr>
            <b/>
            <sz val="9"/>
            <color indexed="81"/>
            <rFont val="Tahoma"/>
            <family val="2"/>
          </rPr>
          <t>Windows User:</t>
        </r>
        <r>
          <rPr>
            <sz val="9"/>
            <color indexed="81"/>
            <rFont val="Tahoma"/>
            <family val="2"/>
          </rPr>
          <t xml:space="preserve">
09/09/2020
9,000/-</t>
        </r>
      </text>
    </comment>
    <comment ref="T201" authorId="0">
      <text>
        <r>
          <rPr>
            <b/>
            <sz val="9"/>
            <color indexed="81"/>
            <rFont val="Tahoma"/>
            <family val="2"/>
          </rPr>
          <t>Windows User:</t>
        </r>
        <r>
          <rPr>
            <sz val="9"/>
            <color indexed="81"/>
            <rFont val="Tahoma"/>
            <family val="2"/>
          </rPr>
          <t xml:space="preserve">
09/09/2020
9,000/-
28.09.2020
2166
6,500/-</t>
        </r>
      </text>
    </comment>
    <comment ref="W201" authorId="0">
      <text>
        <r>
          <rPr>
            <b/>
            <sz val="9"/>
            <color indexed="81"/>
            <rFont val="Tahoma"/>
            <family val="2"/>
          </rPr>
          <t>Windows User:</t>
        </r>
        <r>
          <rPr>
            <sz val="9"/>
            <color indexed="81"/>
            <rFont val="Tahoma"/>
            <family val="2"/>
          </rPr>
          <t xml:space="preserve">
Less 30% in Tuition fee for Oct/20.</t>
        </r>
      </text>
    </comment>
    <comment ref="X201" authorId="0">
      <text>
        <r>
          <rPr>
            <b/>
            <sz val="9"/>
            <color indexed="81"/>
            <rFont val="Tahoma"/>
            <family val="2"/>
          </rPr>
          <t>Windows User:</t>
        </r>
        <r>
          <rPr>
            <sz val="9"/>
            <color indexed="81"/>
            <rFont val="Tahoma"/>
            <family val="2"/>
          </rPr>
          <t xml:space="preserve">
09/12/2020
2167
Oct + Nov/20
Paid in Dec/20</t>
        </r>
      </text>
    </comment>
    <comment ref="Y201" authorId="0">
      <text>
        <r>
          <rPr>
            <b/>
            <sz val="9"/>
            <color indexed="81"/>
            <rFont val="Tahoma"/>
            <family val="2"/>
          </rPr>
          <t>Windows User:</t>
        </r>
        <r>
          <rPr>
            <sz val="9"/>
            <color indexed="81"/>
            <rFont val="Tahoma"/>
            <family val="2"/>
          </rPr>
          <t xml:space="preserve">
Less 30% in Tuition fee for Oct/20.</t>
        </r>
      </text>
    </comment>
    <comment ref="Z201" authorId="0">
      <text>
        <r>
          <rPr>
            <b/>
            <sz val="9"/>
            <color indexed="81"/>
            <rFont val="Tahoma"/>
            <family val="2"/>
          </rPr>
          <t>Windows User:</t>
        </r>
        <r>
          <rPr>
            <sz val="9"/>
            <color indexed="81"/>
            <rFont val="Tahoma"/>
            <family val="2"/>
          </rPr>
          <t xml:space="preserve">
09/12/2020
2167
Oct + Nov/20
Paid in Dec/20</t>
        </r>
      </text>
    </comment>
    <comment ref="AB201" authorId="0">
      <text>
        <r>
          <rPr>
            <b/>
            <sz val="9"/>
            <color indexed="81"/>
            <rFont val="Tahoma"/>
            <family val="2"/>
          </rPr>
          <t>Windows User:</t>
        </r>
        <r>
          <rPr>
            <sz val="9"/>
            <color indexed="81"/>
            <rFont val="Tahoma"/>
            <family val="2"/>
          </rPr>
          <t xml:space="preserve">
09/12/2020
2167
Oct + Nov/20
Paid in Dec/20
27/01/21
2168
Dec + Jnau/21
Paid in janu/21</t>
        </r>
      </text>
    </comment>
    <comment ref="AD201" authorId="0">
      <text>
        <r>
          <rPr>
            <b/>
            <sz val="9"/>
            <color indexed="81"/>
            <rFont val="Tahoma"/>
            <family val="2"/>
          </rPr>
          <t>Windows User:</t>
        </r>
        <r>
          <rPr>
            <sz val="9"/>
            <color indexed="81"/>
            <rFont val="Tahoma"/>
            <family val="2"/>
          </rPr>
          <t xml:space="preserve">
27/01/21
2168
Dec + Jnau/21
Paid in janu/21
27/01/21
2168
Dec + Jnau/21
Paid in janu/21</t>
        </r>
      </text>
    </comment>
    <comment ref="AJ201" authorId="0">
      <text>
        <r>
          <rPr>
            <b/>
            <sz val="9"/>
            <color indexed="81"/>
            <rFont val="Tahoma"/>
            <family val="2"/>
          </rPr>
          <t>Windows User:</t>
        </r>
        <r>
          <rPr>
            <sz val="9"/>
            <color indexed="81"/>
            <rFont val="Tahoma"/>
            <family val="2"/>
          </rPr>
          <t xml:space="preserve">
10/04/21
2169</t>
        </r>
      </text>
    </comment>
    <comment ref="AN201" authorId="0">
      <text>
        <r>
          <rPr>
            <b/>
            <sz val="9"/>
            <color indexed="81"/>
            <rFont val="Tahoma"/>
            <family val="2"/>
          </rPr>
          <t>Windows User:</t>
        </r>
        <r>
          <rPr>
            <sz val="9"/>
            <color indexed="81"/>
            <rFont val="Tahoma"/>
            <family val="2"/>
          </rPr>
          <t xml:space="preserve">
06/06/21
2170</t>
        </r>
      </text>
    </comment>
    <comment ref="H202" authorId="0">
      <text>
        <r>
          <rPr>
            <b/>
            <sz val="9"/>
            <color indexed="81"/>
            <rFont val="Tahoma"/>
            <family val="2"/>
          </rPr>
          <t>Windows User:</t>
        </r>
        <r>
          <rPr>
            <sz val="9"/>
            <color indexed="81"/>
            <rFont val="Tahoma"/>
            <family val="2"/>
          </rPr>
          <t xml:space="preserve">
Less-2,000/-</t>
        </r>
      </text>
    </comment>
    <comment ref="J202" authorId="0">
      <text>
        <r>
          <rPr>
            <b/>
            <sz val="9"/>
            <color indexed="81"/>
            <rFont val="Tahoma"/>
            <family val="2"/>
          </rPr>
          <t>Windows User:</t>
        </r>
        <r>
          <rPr>
            <sz val="9"/>
            <color indexed="81"/>
            <rFont val="Tahoma"/>
            <family val="2"/>
          </rPr>
          <t xml:space="preserve">
Less-2,000/-</t>
        </r>
      </text>
    </comment>
    <comment ref="N202" authorId="0">
      <text>
        <r>
          <rPr>
            <b/>
            <sz val="9"/>
            <color indexed="81"/>
            <rFont val="Tahoma"/>
            <family val="2"/>
          </rPr>
          <t>Windows User:</t>
        </r>
        <r>
          <rPr>
            <sz val="9"/>
            <color indexed="81"/>
            <rFont val="Tahoma"/>
            <family val="2"/>
          </rPr>
          <t xml:space="preserve">
09/09/2020
9,000/-</t>
        </r>
      </text>
    </comment>
    <comment ref="P202" authorId="0">
      <text>
        <r>
          <rPr>
            <b/>
            <sz val="9"/>
            <color indexed="81"/>
            <rFont val="Tahoma"/>
            <family val="2"/>
          </rPr>
          <t>Windows User:</t>
        </r>
        <r>
          <rPr>
            <sz val="9"/>
            <color indexed="81"/>
            <rFont val="Tahoma"/>
            <family val="2"/>
          </rPr>
          <t xml:space="preserve">
09/09/2020
9,000/-</t>
        </r>
      </text>
    </comment>
    <comment ref="R202" authorId="0">
      <text>
        <r>
          <rPr>
            <b/>
            <sz val="9"/>
            <color indexed="81"/>
            <rFont val="Tahoma"/>
            <family val="2"/>
          </rPr>
          <t>Windows User:</t>
        </r>
        <r>
          <rPr>
            <sz val="9"/>
            <color indexed="81"/>
            <rFont val="Tahoma"/>
            <family val="2"/>
          </rPr>
          <t xml:space="preserve">
09/09/2020
9,000/-</t>
        </r>
      </text>
    </comment>
    <comment ref="T202" authorId="0">
      <text>
        <r>
          <rPr>
            <b/>
            <sz val="9"/>
            <color indexed="81"/>
            <rFont val="Tahoma"/>
            <family val="2"/>
          </rPr>
          <t>Windows User:</t>
        </r>
        <r>
          <rPr>
            <sz val="9"/>
            <color indexed="81"/>
            <rFont val="Tahoma"/>
            <family val="2"/>
          </rPr>
          <t xml:space="preserve">
09/09/2020
9,000/-
15.10.2020
2190
Oct/20 (Less=30%)
Others fee=6,500/-</t>
        </r>
      </text>
    </comment>
    <comment ref="W202" authorId="0">
      <text>
        <r>
          <rPr>
            <b/>
            <sz val="9"/>
            <color indexed="81"/>
            <rFont val="Tahoma"/>
            <family val="2"/>
          </rPr>
          <t>Windows User:</t>
        </r>
        <r>
          <rPr>
            <sz val="9"/>
            <color indexed="81"/>
            <rFont val="Tahoma"/>
            <family val="2"/>
          </rPr>
          <t xml:space="preserve">
Less 30% in Tuition fee for Oct/20.</t>
        </r>
      </text>
    </comment>
    <comment ref="X202" authorId="0">
      <text>
        <r>
          <rPr>
            <b/>
            <sz val="9"/>
            <color indexed="81"/>
            <rFont val="Tahoma"/>
            <family val="2"/>
          </rPr>
          <t>Windows User:</t>
        </r>
        <r>
          <rPr>
            <sz val="9"/>
            <color indexed="81"/>
            <rFont val="Tahoma"/>
            <family val="2"/>
          </rPr>
          <t xml:space="preserve">
15.10.2020
2190
Oct/20 (Less=30%)
Others fee=6,500/-</t>
        </r>
      </text>
    </comment>
    <comment ref="Y202" authorId="0">
      <text>
        <r>
          <rPr>
            <b/>
            <sz val="9"/>
            <color indexed="81"/>
            <rFont val="Tahoma"/>
            <family val="2"/>
          </rPr>
          <t>Windows User:</t>
        </r>
        <r>
          <rPr>
            <sz val="9"/>
            <color indexed="81"/>
            <rFont val="Tahoma"/>
            <family val="2"/>
          </rPr>
          <t xml:space="preserve">
Less 30% in Tuition fee for Oct/20.</t>
        </r>
      </text>
    </comment>
    <comment ref="Z202" authorId="0">
      <text>
        <r>
          <rPr>
            <b/>
            <sz val="9"/>
            <color indexed="81"/>
            <rFont val="Tahoma"/>
            <family val="2"/>
          </rPr>
          <t>Windows User:</t>
        </r>
        <r>
          <rPr>
            <sz val="9"/>
            <color indexed="81"/>
            <rFont val="Tahoma"/>
            <family val="2"/>
          </rPr>
          <t xml:space="preserve">
09/10/2020
2191
</t>
        </r>
      </text>
    </comment>
    <comment ref="AB202" authorId="0">
      <text>
        <r>
          <rPr>
            <b/>
            <sz val="9"/>
            <color indexed="81"/>
            <rFont val="Tahoma"/>
            <family val="2"/>
          </rPr>
          <t>Windows User:</t>
        </r>
        <r>
          <rPr>
            <sz val="9"/>
            <color indexed="81"/>
            <rFont val="Tahoma"/>
            <family val="2"/>
          </rPr>
          <t xml:space="preserve">
09/01/2021
2192
Dec + Janu/21
Paid in Janu/2021</t>
        </r>
      </text>
    </comment>
    <comment ref="AD202" authorId="0">
      <text>
        <r>
          <rPr>
            <b/>
            <sz val="9"/>
            <color indexed="81"/>
            <rFont val="Tahoma"/>
            <family val="2"/>
          </rPr>
          <t>Windows User:</t>
        </r>
        <r>
          <rPr>
            <sz val="9"/>
            <color indexed="81"/>
            <rFont val="Tahoma"/>
            <family val="2"/>
          </rPr>
          <t xml:space="preserve">
09/01/2021
2192
Dec + Janu/21
Paid in Janu/2021</t>
        </r>
      </text>
    </comment>
    <comment ref="AH202" authorId="0">
      <text>
        <r>
          <rPr>
            <b/>
            <sz val="9"/>
            <color indexed="81"/>
            <rFont val="Tahoma"/>
            <family val="2"/>
          </rPr>
          <t>Windows User:</t>
        </r>
        <r>
          <rPr>
            <sz val="9"/>
            <color indexed="81"/>
            <rFont val="Tahoma"/>
            <family val="2"/>
          </rPr>
          <t xml:space="preserve">
14/03/21
2193
fEb+  March/21</t>
        </r>
      </text>
    </comment>
    <comment ref="AN202" authorId="0">
      <text>
        <r>
          <rPr>
            <b/>
            <sz val="9"/>
            <color indexed="81"/>
            <rFont val="Tahoma"/>
            <family val="2"/>
          </rPr>
          <t>Windows User:</t>
        </r>
        <r>
          <rPr>
            <sz val="9"/>
            <color indexed="81"/>
            <rFont val="Tahoma"/>
            <family val="2"/>
          </rPr>
          <t xml:space="preserve">
02/06/21
2194</t>
        </r>
      </text>
    </comment>
    <comment ref="N203" authorId="0">
      <text>
        <r>
          <rPr>
            <b/>
            <sz val="9"/>
            <color indexed="81"/>
            <rFont val="Tahoma"/>
            <family val="2"/>
          </rPr>
          <t>Windows User:</t>
        </r>
        <r>
          <rPr>
            <sz val="9"/>
            <color indexed="81"/>
            <rFont val="Tahoma"/>
            <family val="2"/>
          </rPr>
          <t xml:space="preserve">
09/09/2020
9,000/-</t>
        </r>
      </text>
    </comment>
    <comment ref="P203" authorId="0">
      <text>
        <r>
          <rPr>
            <b/>
            <sz val="9"/>
            <color indexed="81"/>
            <rFont val="Tahoma"/>
            <family val="2"/>
          </rPr>
          <t>Windows User:</t>
        </r>
        <r>
          <rPr>
            <sz val="9"/>
            <color indexed="81"/>
            <rFont val="Tahoma"/>
            <family val="2"/>
          </rPr>
          <t xml:space="preserve">
09/09/2020
9,000/-</t>
        </r>
      </text>
    </comment>
    <comment ref="R203" authorId="0">
      <text>
        <r>
          <rPr>
            <b/>
            <sz val="9"/>
            <color indexed="81"/>
            <rFont val="Tahoma"/>
            <family val="2"/>
          </rPr>
          <t>Windows User:</t>
        </r>
        <r>
          <rPr>
            <sz val="9"/>
            <color indexed="81"/>
            <rFont val="Tahoma"/>
            <family val="2"/>
          </rPr>
          <t xml:space="preserve">
09/09/2020
9,000/-</t>
        </r>
      </text>
    </comment>
    <comment ref="T203" authorId="0">
      <text>
        <r>
          <rPr>
            <b/>
            <sz val="9"/>
            <color indexed="81"/>
            <rFont val="Tahoma"/>
            <family val="2"/>
          </rPr>
          <t>Windows User:</t>
        </r>
        <r>
          <rPr>
            <sz val="9"/>
            <color indexed="81"/>
            <rFont val="Tahoma"/>
            <family val="2"/>
          </rPr>
          <t xml:space="preserve">
09/09/2020
9,000/-</t>
        </r>
      </text>
    </comment>
    <comment ref="Z203" authorId="0">
      <text>
        <r>
          <rPr>
            <b/>
            <sz val="9"/>
            <color indexed="81"/>
            <rFont val="Tahoma"/>
            <family val="2"/>
          </rPr>
          <t>Windows User:</t>
        </r>
        <r>
          <rPr>
            <sz val="9"/>
            <color indexed="81"/>
            <rFont val="Tahoma"/>
            <family val="2"/>
          </rPr>
          <t xml:space="preserve">
10/10/2020
By bash
C=11120
H=2040
T=13160</t>
        </r>
      </text>
    </comment>
    <comment ref="AB203" authorId="0">
      <text>
        <r>
          <rPr>
            <b/>
            <sz val="9"/>
            <color indexed="81"/>
            <rFont val="Tahoma"/>
            <family val="2"/>
          </rPr>
          <t>Windows User:</t>
        </r>
        <r>
          <rPr>
            <sz val="9"/>
            <color indexed="81"/>
            <rFont val="Tahoma"/>
            <family val="2"/>
          </rPr>
          <t xml:space="preserve">
22/12/2020
40676
Nov + Dec/20
Paid in Dec/20</t>
        </r>
      </text>
    </comment>
    <comment ref="AD203" authorId="0">
      <text>
        <r>
          <rPr>
            <b/>
            <sz val="9"/>
            <color indexed="81"/>
            <rFont val="Tahoma"/>
            <family val="2"/>
          </rPr>
          <t>Windows User:</t>
        </r>
        <r>
          <rPr>
            <sz val="9"/>
            <color indexed="81"/>
            <rFont val="Tahoma"/>
            <family val="2"/>
          </rPr>
          <t xml:space="preserve">
22/12/2020
40676
Nov + Dec/20
Paid in Dec/20</t>
        </r>
      </text>
    </comment>
    <comment ref="AF203" authorId="0">
      <text>
        <r>
          <rPr>
            <b/>
            <sz val="9"/>
            <color indexed="81"/>
            <rFont val="Tahoma"/>
            <family val="2"/>
          </rPr>
          <t>Windows User:</t>
        </r>
        <r>
          <rPr>
            <sz val="9"/>
            <color indexed="81"/>
            <rFont val="Tahoma"/>
            <family val="2"/>
          </rPr>
          <t xml:space="preserve">
26/01/21
2214</t>
        </r>
      </text>
    </comment>
    <comment ref="H204"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t>
        </r>
      </text>
    </comment>
    <comment ref="J204"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t>
        </r>
      </text>
    </comment>
    <comment ref="N204" authorId="0">
      <text>
        <r>
          <rPr>
            <b/>
            <sz val="9"/>
            <color indexed="81"/>
            <rFont val="Tahoma"/>
            <family val="2"/>
          </rPr>
          <t>Windows User:</t>
        </r>
        <r>
          <rPr>
            <sz val="9"/>
            <color indexed="81"/>
            <rFont val="Tahoma"/>
            <family val="2"/>
          </rPr>
          <t xml:space="preserve">
09/09/2020
15,500/-</t>
        </r>
      </text>
    </comment>
    <comment ref="P204" authorId="0">
      <text>
        <r>
          <rPr>
            <b/>
            <sz val="9"/>
            <color indexed="81"/>
            <rFont val="Tahoma"/>
            <family val="2"/>
          </rPr>
          <t>Windows User:</t>
        </r>
        <r>
          <rPr>
            <sz val="9"/>
            <color indexed="81"/>
            <rFont val="Tahoma"/>
            <family val="2"/>
          </rPr>
          <t xml:space="preserve">
09/09/2020
15,500/-</t>
        </r>
      </text>
    </comment>
    <comment ref="R204" authorId="0">
      <text>
        <r>
          <rPr>
            <b/>
            <sz val="9"/>
            <color indexed="81"/>
            <rFont val="Tahoma"/>
            <family val="2"/>
          </rPr>
          <t>Windows User:</t>
        </r>
        <r>
          <rPr>
            <sz val="9"/>
            <color indexed="81"/>
            <rFont val="Tahoma"/>
            <family val="2"/>
          </rPr>
          <t xml:space="preserve">
09/09/2020
15,500/-</t>
        </r>
      </text>
    </comment>
    <comment ref="T204" authorId="0">
      <text>
        <r>
          <rPr>
            <b/>
            <sz val="9"/>
            <color indexed="81"/>
            <rFont val="Tahoma"/>
            <family val="2"/>
          </rPr>
          <t>Windows User:</t>
        </r>
        <r>
          <rPr>
            <sz val="9"/>
            <color indexed="81"/>
            <rFont val="Tahoma"/>
            <family val="2"/>
          </rPr>
          <t xml:space="preserve">
09/09/2020
15,500/-</t>
        </r>
      </text>
    </comment>
    <comment ref="W204" authorId="0">
      <text>
        <r>
          <rPr>
            <b/>
            <sz val="9"/>
            <color indexed="81"/>
            <rFont val="Tahoma"/>
            <family val="2"/>
          </rPr>
          <t>Windows User:</t>
        </r>
        <r>
          <rPr>
            <sz val="9"/>
            <color indexed="81"/>
            <rFont val="Tahoma"/>
            <family val="2"/>
          </rPr>
          <t xml:space="preserve">
Less 30% in Tuition fee for Oct/20.</t>
        </r>
      </text>
    </comment>
    <comment ref="X204" authorId="0">
      <text>
        <r>
          <rPr>
            <b/>
            <sz val="9"/>
            <color indexed="81"/>
            <rFont val="Tahoma"/>
            <family val="2"/>
          </rPr>
          <t>Windows User:</t>
        </r>
        <r>
          <rPr>
            <sz val="9"/>
            <color indexed="81"/>
            <rFont val="Tahoma"/>
            <family val="2"/>
          </rPr>
          <t xml:space="preserve">
18/11/2020
By bkash
C=3220 
 Oct/20
Paid in Nov/20</t>
        </r>
      </text>
    </comment>
    <comment ref="Y204" authorId="0">
      <text>
        <r>
          <rPr>
            <b/>
            <sz val="9"/>
            <color indexed="81"/>
            <rFont val="Tahoma"/>
            <family val="2"/>
          </rPr>
          <t>Windows User:</t>
        </r>
        <r>
          <rPr>
            <sz val="9"/>
            <color indexed="81"/>
            <rFont val="Tahoma"/>
            <family val="2"/>
          </rPr>
          <t xml:space="preserve">
Less 30% in Tuition fee for Oct/20.</t>
        </r>
      </text>
    </comment>
    <comment ref="Z204" authorId="0">
      <text>
        <r>
          <rPr>
            <b/>
            <sz val="9"/>
            <color indexed="81"/>
            <rFont val="Tahoma"/>
            <family val="2"/>
          </rPr>
          <t>Windows User:</t>
        </r>
        <r>
          <rPr>
            <sz val="9"/>
            <color indexed="81"/>
            <rFont val="Tahoma"/>
            <family val="2"/>
          </rPr>
          <t xml:space="preserve">
18/11/2020
By bkash
C=3220  Oct
18/01/2021
By bkash
C=3220
Nov/20
Paid in Janu/21</t>
        </r>
      </text>
    </comment>
    <comment ref="AD204" authorId="0">
      <text>
        <r>
          <rPr>
            <b/>
            <sz val="9"/>
            <color indexed="81"/>
            <rFont val="Tahoma"/>
            <family val="2"/>
          </rPr>
          <t>Windows User:</t>
        </r>
        <r>
          <rPr>
            <sz val="9"/>
            <color indexed="81"/>
            <rFont val="Tahoma"/>
            <family val="2"/>
          </rPr>
          <t xml:space="preserve">
18/01/2021
By bkash
C=3220
Nov/20
Paid in Janu/21
</t>
        </r>
      </text>
    </comment>
    <comment ref="AF204" authorId="0">
      <text>
        <r>
          <rPr>
            <b/>
            <sz val="9"/>
            <color indexed="81"/>
            <rFont val="Tahoma"/>
            <family val="2"/>
          </rPr>
          <t>Windows User:</t>
        </r>
        <r>
          <rPr>
            <sz val="9"/>
            <color indexed="81"/>
            <rFont val="Tahoma"/>
            <family val="2"/>
          </rPr>
          <t xml:space="preserve">
07/02/21
By bkash
C=3220
Dec/20</t>
        </r>
      </text>
    </comment>
    <comment ref="AH204" authorId="0">
      <text>
        <r>
          <rPr>
            <b/>
            <sz val="9"/>
            <color indexed="81"/>
            <rFont val="Tahoma"/>
            <family val="2"/>
          </rPr>
          <t>Windows User:</t>
        </r>
        <r>
          <rPr>
            <sz val="9"/>
            <color indexed="81"/>
            <rFont val="Tahoma"/>
            <family val="2"/>
          </rPr>
          <t xml:space="preserve">
27/03/2021
By bkash
C= 3220
27/03/2021
By bkash
C= 3220
6,440/-</t>
        </r>
      </text>
    </comment>
    <comment ref="AL204" authorId="0">
      <text>
        <r>
          <rPr>
            <b/>
            <sz val="9"/>
            <color indexed="81"/>
            <rFont val="Tahoma"/>
            <family val="2"/>
          </rPr>
          <t>Windows User:</t>
        </r>
        <r>
          <rPr>
            <sz val="9"/>
            <color indexed="81"/>
            <rFont val="Tahoma"/>
            <family val="2"/>
          </rPr>
          <t xml:space="preserve">
31/05/21
2242
Up to May/21</t>
        </r>
      </text>
    </comment>
    <comment ref="N205" authorId="0">
      <text>
        <r>
          <rPr>
            <b/>
            <sz val="9"/>
            <color indexed="81"/>
            <rFont val="Tahoma"/>
            <family val="2"/>
          </rPr>
          <t>Windows User:</t>
        </r>
        <r>
          <rPr>
            <sz val="9"/>
            <color indexed="81"/>
            <rFont val="Tahoma"/>
            <family val="2"/>
          </rPr>
          <t xml:space="preserve">
09/09/2020
9,000/-</t>
        </r>
      </text>
    </comment>
    <comment ref="P205" authorId="0">
      <text>
        <r>
          <rPr>
            <b/>
            <sz val="9"/>
            <color indexed="81"/>
            <rFont val="Tahoma"/>
            <family val="2"/>
          </rPr>
          <t>Windows User:</t>
        </r>
        <r>
          <rPr>
            <sz val="9"/>
            <color indexed="81"/>
            <rFont val="Tahoma"/>
            <family val="2"/>
          </rPr>
          <t xml:space="preserve">
09/09/2020
9,000/-</t>
        </r>
      </text>
    </comment>
    <comment ref="R205" authorId="0">
      <text>
        <r>
          <rPr>
            <b/>
            <sz val="9"/>
            <color indexed="81"/>
            <rFont val="Tahoma"/>
            <family val="2"/>
          </rPr>
          <t>Windows User:</t>
        </r>
        <r>
          <rPr>
            <sz val="9"/>
            <color indexed="81"/>
            <rFont val="Tahoma"/>
            <family val="2"/>
          </rPr>
          <t xml:space="preserve">
09/09/2020
9,000/-</t>
        </r>
      </text>
    </comment>
    <comment ref="T205" authorId="0">
      <text>
        <r>
          <rPr>
            <b/>
            <sz val="9"/>
            <color indexed="81"/>
            <rFont val="Tahoma"/>
            <family val="2"/>
          </rPr>
          <t>Windows User:</t>
        </r>
        <r>
          <rPr>
            <sz val="9"/>
            <color indexed="81"/>
            <rFont val="Tahoma"/>
            <family val="2"/>
          </rPr>
          <t xml:space="preserve">
09/09/2020
9,000/-
14.09.2020
2526
6,500/-</t>
        </r>
      </text>
    </comment>
    <comment ref="W205" authorId="0">
      <text>
        <r>
          <rPr>
            <b/>
            <sz val="9"/>
            <color indexed="81"/>
            <rFont val="Tahoma"/>
            <family val="2"/>
          </rPr>
          <t>Windows User:</t>
        </r>
        <r>
          <rPr>
            <sz val="9"/>
            <color indexed="81"/>
            <rFont val="Tahoma"/>
            <family val="2"/>
          </rPr>
          <t xml:space="preserve">
Less 30% in Tuition fee for Oct/20.</t>
        </r>
      </text>
    </comment>
    <comment ref="X205" authorId="0">
      <text>
        <r>
          <rPr>
            <b/>
            <sz val="9"/>
            <color indexed="81"/>
            <rFont val="Tahoma"/>
            <family val="2"/>
          </rPr>
          <t>Windows User:</t>
        </r>
        <r>
          <rPr>
            <sz val="9"/>
            <color indexed="81"/>
            <rFont val="Tahoma"/>
            <family val="2"/>
          </rPr>
          <t xml:space="preserve">
21/11/2020
By bkash
C=9240 Oct + Nov
Oct/20
Paid in Nov/20
</t>
        </r>
      </text>
    </comment>
    <comment ref="Y205" authorId="0">
      <text>
        <r>
          <rPr>
            <b/>
            <sz val="9"/>
            <color indexed="81"/>
            <rFont val="Tahoma"/>
            <family val="2"/>
          </rPr>
          <t>Windows User:</t>
        </r>
        <r>
          <rPr>
            <sz val="9"/>
            <color indexed="81"/>
            <rFont val="Tahoma"/>
            <family val="2"/>
          </rPr>
          <t xml:space="preserve">
Less 30% in Tuition fee for Oct/20.</t>
        </r>
      </text>
    </comment>
    <comment ref="Z205" authorId="0">
      <text>
        <r>
          <rPr>
            <b/>
            <sz val="9"/>
            <color indexed="81"/>
            <rFont val="Tahoma"/>
            <family val="2"/>
          </rPr>
          <t>Windows User:</t>
        </r>
        <r>
          <rPr>
            <sz val="9"/>
            <color indexed="81"/>
            <rFont val="Tahoma"/>
            <family val="2"/>
          </rPr>
          <t xml:space="preserve">
21/11/2020
By bkash
C=9240 Oct + Nov
H=4320
T=13420</t>
        </r>
      </text>
    </comment>
    <comment ref="AB205" authorId="0">
      <text>
        <r>
          <rPr>
            <b/>
            <sz val="9"/>
            <color indexed="81"/>
            <rFont val="Tahoma"/>
            <family val="2"/>
          </rPr>
          <t>Windows User:</t>
        </r>
        <r>
          <rPr>
            <sz val="9"/>
            <color indexed="81"/>
            <rFont val="Tahoma"/>
            <family val="2"/>
          </rPr>
          <t xml:space="preserve">
27/01/21
2527
Dec + Janu/21
Paid in Janu/21</t>
        </r>
      </text>
    </comment>
    <comment ref="AD205" authorId="0">
      <text>
        <r>
          <rPr>
            <b/>
            <sz val="9"/>
            <color indexed="81"/>
            <rFont val="Tahoma"/>
            <family val="2"/>
          </rPr>
          <t>Windows User:</t>
        </r>
        <r>
          <rPr>
            <sz val="9"/>
            <color indexed="81"/>
            <rFont val="Tahoma"/>
            <family val="2"/>
          </rPr>
          <t xml:space="preserve">
27/01/21
2527
Dec + Janu/21
Paid in Janu/21</t>
        </r>
      </text>
    </comment>
    <comment ref="AL205" authorId="0">
      <text>
        <r>
          <rPr>
            <b/>
            <sz val="9"/>
            <color indexed="81"/>
            <rFont val="Tahoma"/>
            <family val="2"/>
          </rPr>
          <t>Windows User:</t>
        </r>
        <r>
          <rPr>
            <sz val="9"/>
            <color indexed="81"/>
            <rFont val="Tahoma"/>
            <family val="2"/>
          </rPr>
          <t xml:space="preserve">
08/05/21
2529
Feb/21</t>
        </r>
      </text>
    </comment>
    <comment ref="AN205" authorId="0">
      <text>
        <r>
          <rPr>
            <b/>
            <sz val="9"/>
            <color indexed="81"/>
            <rFont val="Tahoma"/>
            <family val="2"/>
          </rPr>
          <t>Windows User:</t>
        </r>
        <r>
          <rPr>
            <sz val="9"/>
            <color indexed="81"/>
            <rFont val="Tahoma"/>
            <family val="2"/>
          </rPr>
          <t xml:space="preserve">
05/06/21
2530</t>
        </r>
      </text>
    </comment>
    <comment ref="N206" authorId="0">
      <text>
        <r>
          <rPr>
            <b/>
            <sz val="9"/>
            <color indexed="81"/>
            <rFont val="Tahoma"/>
            <family val="2"/>
          </rPr>
          <t>Windows User:</t>
        </r>
        <r>
          <rPr>
            <sz val="9"/>
            <color indexed="81"/>
            <rFont val="Tahoma"/>
            <family val="2"/>
          </rPr>
          <t xml:space="preserve">
09/09/2020
15,500/-</t>
        </r>
      </text>
    </comment>
    <comment ref="P206" authorId="0">
      <text>
        <r>
          <rPr>
            <b/>
            <sz val="9"/>
            <color indexed="81"/>
            <rFont val="Tahoma"/>
            <family val="2"/>
          </rPr>
          <t>Windows User:</t>
        </r>
        <r>
          <rPr>
            <sz val="9"/>
            <color indexed="81"/>
            <rFont val="Tahoma"/>
            <family val="2"/>
          </rPr>
          <t xml:space="preserve">
09/09/2020
15,500/-</t>
        </r>
      </text>
    </comment>
    <comment ref="R206" authorId="0">
      <text>
        <r>
          <rPr>
            <b/>
            <sz val="9"/>
            <color indexed="81"/>
            <rFont val="Tahoma"/>
            <family val="2"/>
          </rPr>
          <t>Windows User:</t>
        </r>
        <r>
          <rPr>
            <sz val="9"/>
            <color indexed="81"/>
            <rFont val="Tahoma"/>
            <family val="2"/>
          </rPr>
          <t xml:space="preserve">
09/09/2020
15,500/-</t>
        </r>
      </text>
    </comment>
    <comment ref="T206" authorId="0">
      <text>
        <r>
          <rPr>
            <b/>
            <sz val="9"/>
            <color indexed="81"/>
            <rFont val="Tahoma"/>
            <family val="2"/>
          </rPr>
          <t>Windows User:</t>
        </r>
        <r>
          <rPr>
            <sz val="9"/>
            <color indexed="81"/>
            <rFont val="Tahoma"/>
            <family val="2"/>
          </rPr>
          <t xml:space="preserve">
09/09/2020
15,500/-</t>
        </r>
      </text>
    </comment>
    <comment ref="W206" authorId="0">
      <text>
        <r>
          <rPr>
            <b/>
            <sz val="9"/>
            <color indexed="81"/>
            <rFont val="Tahoma"/>
            <family val="2"/>
          </rPr>
          <t>Windows User:</t>
        </r>
        <r>
          <rPr>
            <sz val="9"/>
            <color indexed="81"/>
            <rFont val="Tahoma"/>
            <family val="2"/>
          </rPr>
          <t xml:space="preserve">
Less 30% in Tuition fee for Oct/20.</t>
        </r>
      </text>
    </comment>
    <comment ref="X206" authorId="0">
      <text>
        <r>
          <rPr>
            <b/>
            <sz val="9"/>
            <color indexed="81"/>
            <rFont val="Tahoma"/>
            <family val="2"/>
          </rPr>
          <t>Windows User:</t>
        </r>
        <r>
          <rPr>
            <sz val="9"/>
            <color indexed="81"/>
            <rFont val="Tahoma"/>
            <family val="2"/>
          </rPr>
          <t xml:space="preserve">
08/11/2020
2551
Oct/2020
paid to Nov/20</t>
        </r>
      </text>
    </comment>
    <comment ref="Y206" authorId="0">
      <text>
        <r>
          <rPr>
            <b/>
            <sz val="9"/>
            <color indexed="81"/>
            <rFont val="Tahoma"/>
            <family val="2"/>
          </rPr>
          <t>Windows User:</t>
        </r>
        <r>
          <rPr>
            <sz val="9"/>
            <color indexed="81"/>
            <rFont val="Tahoma"/>
            <family val="2"/>
          </rPr>
          <t xml:space="preserve">
Less 30% in Tuition fee for Oct/20.</t>
        </r>
      </text>
    </comment>
    <comment ref="Z206" authorId="0">
      <text>
        <r>
          <rPr>
            <b/>
            <sz val="9"/>
            <color indexed="81"/>
            <rFont val="Tahoma"/>
            <family val="2"/>
          </rPr>
          <t>Windows User:</t>
        </r>
        <r>
          <rPr>
            <sz val="9"/>
            <color indexed="81"/>
            <rFont val="Tahoma"/>
            <family val="2"/>
          </rPr>
          <t xml:space="preserve">
08/11/2020
2551
Oct/2020
04/01/2021
2552
Nov + Dec/20
Paid in Janu/21</t>
        </r>
      </text>
    </comment>
    <comment ref="AB206" authorId="0">
      <text>
        <r>
          <rPr>
            <b/>
            <sz val="9"/>
            <color indexed="81"/>
            <rFont val="Tahoma"/>
            <family val="2"/>
          </rPr>
          <t>Windows User:</t>
        </r>
        <r>
          <rPr>
            <sz val="9"/>
            <color indexed="81"/>
            <rFont val="Tahoma"/>
            <family val="2"/>
          </rPr>
          <t xml:space="preserve">
04/01/2021
2552
Nov + Dec/20
Paid in Janu/21</t>
        </r>
      </text>
    </comment>
    <comment ref="AD206" authorId="0">
      <text>
        <r>
          <rPr>
            <b/>
            <sz val="9"/>
            <color indexed="81"/>
            <rFont val="Tahoma"/>
            <family val="2"/>
          </rPr>
          <t>Windows User:</t>
        </r>
        <r>
          <rPr>
            <sz val="9"/>
            <color indexed="81"/>
            <rFont val="Tahoma"/>
            <family val="2"/>
          </rPr>
          <t xml:space="preserve">
04/01/2021
2552
Nov + Dec/20
Paid in Janu/21</t>
        </r>
      </text>
    </comment>
    <comment ref="AH206" authorId="0">
      <text>
        <r>
          <rPr>
            <b/>
            <sz val="9"/>
            <color indexed="81"/>
            <rFont val="Tahoma"/>
            <family val="2"/>
          </rPr>
          <t>Windows User:</t>
        </r>
        <r>
          <rPr>
            <sz val="9"/>
            <color indexed="81"/>
            <rFont val="Tahoma"/>
            <family val="2"/>
          </rPr>
          <t xml:space="preserve">
08/03/21
2553
Janu + Feb/21</t>
        </r>
      </text>
    </comment>
    <comment ref="AN206" authorId="0">
      <text>
        <r>
          <rPr>
            <b/>
            <sz val="9"/>
            <color indexed="81"/>
            <rFont val="Tahoma"/>
            <family val="2"/>
          </rPr>
          <t>Windows User:</t>
        </r>
        <r>
          <rPr>
            <sz val="9"/>
            <color indexed="81"/>
            <rFont val="Tahoma"/>
            <family val="2"/>
          </rPr>
          <t xml:space="preserve">
05/06/21
2554
March + April/21</t>
        </r>
      </text>
    </comment>
    <comment ref="N207" authorId="0">
      <text>
        <r>
          <rPr>
            <b/>
            <sz val="9"/>
            <color indexed="81"/>
            <rFont val="Tahoma"/>
            <family val="2"/>
          </rPr>
          <t>Windows User:</t>
        </r>
        <r>
          <rPr>
            <sz val="9"/>
            <color indexed="81"/>
            <rFont val="Tahoma"/>
            <family val="2"/>
          </rPr>
          <t xml:space="preserve">
09/09/2020
9,000/-</t>
        </r>
      </text>
    </comment>
    <comment ref="P207" authorId="0">
      <text>
        <r>
          <rPr>
            <b/>
            <sz val="9"/>
            <color indexed="81"/>
            <rFont val="Tahoma"/>
            <family val="2"/>
          </rPr>
          <t>Windows User:</t>
        </r>
        <r>
          <rPr>
            <sz val="9"/>
            <color indexed="81"/>
            <rFont val="Tahoma"/>
            <family val="2"/>
          </rPr>
          <t xml:space="preserve">
09/09/2020
9,000/-</t>
        </r>
      </text>
    </comment>
    <comment ref="R207" authorId="0">
      <text>
        <r>
          <rPr>
            <b/>
            <sz val="9"/>
            <color indexed="81"/>
            <rFont val="Tahoma"/>
            <family val="2"/>
          </rPr>
          <t>Windows User:</t>
        </r>
        <r>
          <rPr>
            <sz val="9"/>
            <color indexed="81"/>
            <rFont val="Tahoma"/>
            <family val="2"/>
          </rPr>
          <t xml:space="preserve">
09/09/2020
9,000/-</t>
        </r>
      </text>
    </comment>
    <comment ref="T207" authorId="0">
      <text>
        <r>
          <rPr>
            <b/>
            <sz val="9"/>
            <color indexed="81"/>
            <rFont val="Tahoma"/>
            <family val="2"/>
          </rPr>
          <t>Windows User:</t>
        </r>
        <r>
          <rPr>
            <sz val="9"/>
            <color indexed="81"/>
            <rFont val="Tahoma"/>
            <family val="2"/>
          </rPr>
          <t xml:space="preserve">
09/09/2020
9,000/-
26/01/21
2574
Janu/21
O/fee=6500</t>
        </r>
      </text>
    </comment>
    <comment ref="W207" authorId="0">
      <text>
        <r>
          <rPr>
            <b/>
            <sz val="9"/>
            <color indexed="81"/>
            <rFont val="Tahoma"/>
            <family val="2"/>
          </rPr>
          <t>Windows User:</t>
        </r>
        <r>
          <rPr>
            <sz val="9"/>
            <color indexed="81"/>
            <rFont val="Tahoma"/>
            <family val="2"/>
          </rPr>
          <t xml:space="preserve">
Less 30% in Tuition fee for Oct/20.</t>
        </r>
      </text>
    </comment>
    <comment ref="Y207" authorId="0">
      <text>
        <r>
          <rPr>
            <b/>
            <sz val="9"/>
            <color indexed="81"/>
            <rFont val="Tahoma"/>
            <family val="2"/>
          </rPr>
          <t>Windows User:</t>
        </r>
        <r>
          <rPr>
            <sz val="9"/>
            <color indexed="81"/>
            <rFont val="Tahoma"/>
            <family val="2"/>
          </rPr>
          <t xml:space="preserve">
Less 30% in Tuition fee for Oct/20.</t>
        </r>
      </text>
    </comment>
    <comment ref="Z207" authorId="0">
      <text>
        <r>
          <rPr>
            <b/>
            <sz val="9"/>
            <color indexed="81"/>
            <rFont val="Tahoma"/>
            <family val="2"/>
          </rPr>
          <t>Windows User:</t>
        </r>
        <r>
          <rPr>
            <sz val="9"/>
            <color indexed="81"/>
            <rFont val="Tahoma"/>
            <family val="2"/>
          </rPr>
          <t xml:space="preserve">
07/11/2020
By bkash
C=9240
H=4080
T=13320</t>
        </r>
      </text>
    </comment>
    <comment ref="AB207" authorId="0">
      <text>
        <r>
          <rPr>
            <b/>
            <sz val="9"/>
            <color indexed="81"/>
            <rFont val="Tahoma"/>
            <family val="2"/>
          </rPr>
          <t>Windows User:</t>
        </r>
        <r>
          <rPr>
            <sz val="9"/>
            <color indexed="81"/>
            <rFont val="Tahoma"/>
            <family val="2"/>
          </rPr>
          <t xml:space="preserve">
13/12/202
By bkash
C=4620
H=2040
T=6660
Dec/20</t>
        </r>
      </text>
    </comment>
    <comment ref="AD207" authorId="0">
      <text>
        <r>
          <rPr>
            <b/>
            <sz val="9"/>
            <color indexed="81"/>
            <rFont val="Tahoma"/>
            <family val="2"/>
          </rPr>
          <t>Windows User:</t>
        </r>
        <r>
          <rPr>
            <sz val="9"/>
            <color indexed="81"/>
            <rFont val="Tahoma"/>
            <family val="2"/>
          </rPr>
          <t xml:space="preserve">
26/01/21
2574
Janu/21
O/fee=6500
</t>
        </r>
      </text>
    </comment>
    <comment ref="AF207" authorId="0">
      <text>
        <r>
          <rPr>
            <b/>
            <sz val="9"/>
            <color indexed="81"/>
            <rFont val="Tahoma"/>
            <family val="2"/>
          </rPr>
          <t>Windows User:</t>
        </r>
        <r>
          <rPr>
            <sz val="9"/>
            <color indexed="81"/>
            <rFont val="Tahoma"/>
            <family val="2"/>
          </rPr>
          <t xml:space="preserve">
10/02/21
9575</t>
        </r>
      </text>
    </comment>
    <comment ref="AJ207" authorId="0">
      <text>
        <r>
          <rPr>
            <b/>
            <sz val="9"/>
            <color indexed="81"/>
            <rFont val="Tahoma"/>
            <family val="2"/>
          </rPr>
          <t>Windows User:</t>
        </r>
        <r>
          <rPr>
            <sz val="9"/>
            <color indexed="81"/>
            <rFont val="Tahoma"/>
            <family val="2"/>
          </rPr>
          <t xml:space="preserve">
19/04/21
By bkash
C=4620  March/21
H=2040
T=6660</t>
        </r>
      </text>
    </comment>
    <comment ref="H208" authorId="0">
      <text>
        <r>
          <rPr>
            <b/>
            <sz val="9"/>
            <color indexed="81"/>
            <rFont val="Tahoma"/>
            <family val="2"/>
          </rPr>
          <t>Windows User:</t>
        </r>
        <r>
          <rPr>
            <sz val="9"/>
            <color indexed="81"/>
            <rFont val="Tahoma"/>
            <family val="2"/>
          </rPr>
          <t xml:space="preserve">
Less-2,000/-</t>
        </r>
      </text>
    </comment>
    <comment ref="J208" authorId="0">
      <text>
        <r>
          <rPr>
            <b/>
            <sz val="9"/>
            <color indexed="81"/>
            <rFont val="Tahoma"/>
            <family val="2"/>
          </rPr>
          <t>Windows User:</t>
        </r>
        <r>
          <rPr>
            <sz val="9"/>
            <color indexed="81"/>
            <rFont val="Tahoma"/>
            <family val="2"/>
          </rPr>
          <t xml:space="preserve">
Less-2,000/-</t>
        </r>
      </text>
    </comment>
    <comment ref="N208" authorId="0">
      <text>
        <r>
          <rPr>
            <b/>
            <sz val="9"/>
            <color indexed="81"/>
            <rFont val="Tahoma"/>
            <family val="2"/>
          </rPr>
          <t>Windows User:</t>
        </r>
        <r>
          <rPr>
            <sz val="9"/>
            <color indexed="81"/>
            <rFont val="Tahoma"/>
            <family val="2"/>
          </rPr>
          <t xml:space="preserve">
10/09/2020
9,000/-</t>
        </r>
      </text>
    </comment>
    <comment ref="P208" authorId="0">
      <text>
        <r>
          <rPr>
            <b/>
            <sz val="9"/>
            <color indexed="81"/>
            <rFont val="Tahoma"/>
            <family val="2"/>
          </rPr>
          <t>Windows User:</t>
        </r>
        <r>
          <rPr>
            <sz val="9"/>
            <color indexed="81"/>
            <rFont val="Tahoma"/>
            <family val="2"/>
          </rPr>
          <t xml:space="preserve">
10/09/2020
9,000/-</t>
        </r>
      </text>
    </comment>
    <comment ref="R208" authorId="0">
      <text>
        <r>
          <rPr>
            <b/>
            <sz val="9"/>
            <color indexed="81"/>
            <rFont val="Tahoma"/>
            <family val="2"/>
          </rPr>
          <t>Windows User:</t>
        </r>
        <r>
          <rPr>
            <sz val="9"/>
            <color indexed="81"/>
            <rFont val="Tahoma"/>
            <family val="2"/>
          </rPr>
          <t xml:space="preserve">
10/09/2020
9,000/-</t>
        </r>
      </text>
    </comment>
    <comment ref="T208" authorId="0">
      <text>
        <r>
          <rPr>
            <b/>
            <sz val="9"/>
            <color indexed="81"/>
            <rFont val="Tahoma"/>
            <family val="2"/>
          </rPr>
          <t>Windows User:</t>
        </r>
        <r>
          <rPr>
            <sz val="9"/>
            <color indexed="81"/>
            <rFont val="Tahoma"/>
            <family val="2"/>
          </rPr>
          <t xml:space="preserve">
13/09/2020
9,000/-
26/01/21
2598
O/fee=6500
Nov to Janu/21
Paid in Janu/21</t>
        </r>
      </text>
    </comment>
    <comment ref="Z208" authorId="0">
      <text>
        <r>
          <rPr>
            <b/>
            <sz val="9"/>
            <color indexed="81"/>
            <rFont val="Tahoma"/>
            <family val="2"/>
          </rPr>
          <t>Windows User:</t>
        </r>
        <r>
          <rPr>
            <sz val="9"/>
            <color indexed="81"/>
            <rFont val="Tahoma"/>
            <family val="2"/>
          </rPr>
          <t xml:space="preserve">
10/10/2020
By bash
C=3220
H=1950
T=5170</t>
        </r>
      </text>
    </comment>
    <comment ref="AB208" authorId="0">
      <text>
        <r>
          <rPr>
            <b/>
            <sz val="9"/>
            <color indexed="81"/>
            <rFont val="Tahoma"/>
            <family val="2"/>
          </rPr>
          <t>Windows User:</t>
        </r>
        <r>
          <rPr>
            <sz val="9"/>
            <color indexed="81"/>
            <rFont val="Tahoma"/>
            <family val="2"/>
          </rPr>
          <t xml:space="preserve">
26/01/21
2598
O/fee=6500
Nov to Janu/21
Paid in Janu/21</t>
        </r>
      </text>
    </comment>
    <comment ref="AD208" authorId="0">
      <text>
        <r>
          <rPr>
            <b/>
            <sz val="9"/>
            <color indexed="81"/>
            <rFont val="Tahoma"/>
            <family val="2"/>
          </rPr>
          <t>Windows User:</t>
        </r>
        <r>
          <rPr>
            <sz val="9"/>
            <color indexed="81"/>
            <rFont val="Tahoma"/>
            <family val="2"/>
          </rPr>
          <t xml:space="preserve">
26/01/21
2598
O/fee=6500
Nov to Janu/21
Paid in Janu/21</t>
        </r>
      </text>
    </comment>
    <comment ref="AF208" authorId="0">
      <text>
        <r>
          <rPr>
            <b/>
            <sz val="9"/>
            <color indexed="81"/>
            <rFont val="Tahoma"/>
            <family val="2"/>
          </rPr>
          <t>Windows User:</t>
        </r>
        <r>
          <rPr>
            <sz val="9"/>
            <color indexed="81"/>
            <rFont val="Tahoma"/>
            <family val="2"/>
          </rPr>
          <t xml:space="preserve">
26/01/21
2598
O/fee=6500
Nov to Janu/21
Paid in Janu/21</t>
        </r>
      </text>
    </comment>
    <comment ref="AH208" authorId="0">
      <text>
        <r>
          <rPr>
            <b/>
            <sz val="9"/>
            <color indexed="81"/>
            <rFont val="Tahoma"/>
            <family val="2"/>
          </rPr>
          <t>Windows User:</t>
        </r>
        <r>
          <rPr>
            <sz val="9"/>
            <color indexed="81"/>
            <rFont val="Tahoma"/>
            <family val="2"/>
          </rPr>
          <t xml:space="preserve">
11/02/21
2599</t>
        </r>
      </text>
    </comment>
    <comment ref="AP208" authorId="0">
      <text>
        <r>
          <rPr>
            <b/>
            <sz val="9"/>
            <color indexed="81"/>
            <rFont val="Tahoma"/>
            <family val="2"/>
          </rPr>
          <t>Windows User:</t>
        </r>
        <r>
          <rPr>
            <sz val="9"/>
            <color indexed="81"/>
            <rFont val="Tahoma"/>
            <family val="2"/>
          </rPr>
          <t xml:space="preserve">
02/06/21
2600
Up to june/21</t>
        </r>
      </text>
    </comment>
    <comment ref="H209" authorId="0">
      <text>
        <r>
          <rPr>
            <b/>
            <sz val="9"/>
            <color indexed="81"/>
            <rFont val="Tahoma"/>
            <family val="2"/>
          </rPr>
          <t>Windows User:</t>
        </r>
        <r>
          <rPr>
            <sz val="9"/>
            <color indexed="81"/>
            <rFont val="Tahoma"/>
            <family val="2"/>
          </rPr>
          <t xml:space="preserve">
Less-2,000/-</t>
        </r>
      </text>
    </comment>
    <comment ref="J209" authorId="0">
      <text>
        <r>
          <rPr>
            <b/>
            <sz val="9"/>
            <color indexed="81"/>
            <rFont val="Tahoma"/>
            <family val="2"/>
          </rPr>
          <t>Windows User:</t>
        </r>
        <r>
          <rPr>
            <sz val="9"/>
            <color indexed="81"/>
            <rFont val="Tahoma"/>
            <family val="2"/>
          </rPr>
          <t xml:space="preserve">
Less-2,000/-</t>
        </r>
      </text>
    </comment>
    <comment ref="N209" authorId="0">
      <text>
        <r>
          <rPr>
            <b/>
            <sz val="9"/>
            <color indexed="81"/>
            <rFont val="Tahoma"/>
            <family val="2"/>
          </rPr>
          <t>Windows User:</t>
        </r>
        <r>
          <rPr>
            <sz val="9"/>
            <color indexed="81"/>
            <rFont val="Tahoma"/>
            <family val="2"/>
          </rPr>
          <t xml:space="preserve">
10/09/2020
15,500/-</t>
        </r>
      </text>
    </comment>
    <comment ref="P209" authorId="0">
      <text>
        <r>
          <rPr>
            <b/>
            <sz val="9"/>
            <color indexed="81"/>
            <rFont val="Tahoma"/>
            <family val="2"/>
          </rPr>
          <t>Windows User:</t>
        </r>
        <r>
          <rPr>
            <sz val="9"/>
            <color indexed="81"/>
            <rFont val="Tahoma"/>
            <family val="2"/>
          </rPr>
          <t xml:space="preserve">
10/09/2020
15,500/-</t>
        </r>
      </text>
    </comment>
    <comment ref="R209" authorId="0">
      <text>
        <r>
          <rPr>
            <b/>
            <sz val="9"/>
            <color indexed="81"/>
            <rFont val="Tahoma"/>
            <family val="2"/>
          </rPr>
          <t>Windows User:</t>
        </r>
        <r>
          <rPr>
            <sz val="9"/>
            <color indexed="81"/>
            <rFont val="Tahoma"/>
            <family val="2"/>
          </rPr>
          <t xml:space="preserve">
10/09/2020
15,500/-</t>
        </r>
      </text>
    </comment>
    <comment ref="T209" authorId="0">
      <text>
        <r>
          <rPr>
            <b/>
            <sz val="9"/>
            <color indexed="81"/>
            <rFont val="Tahoma"/>
            <family val="2"/>
          </rPr>
          <t>Windows User:</t>
        </r>
        <r>
          <rPr>
            <sz val="9"/>
            <color indexed="81"/>
            <rFont val="Tahoma"/>
            <family val="2"/>
          </rPr>
          <t xml:space="preserve">
10/09/2020
15,500/-</t>
        </r>
      </text>
    </comment>
    <comment ref="Z209" authorId="0">
      <text>
        <r>
          <rPr>
            <b/>
            <sz val="9"/>
            <color indexed="81"/>
            <rFont val="Tahoma"/>
            <family val="2"/>
          </rPr>
          <t>Windows User:</t>
        </r>
        <r>
          <rPr>
            <sz val="9"/>
            <color indexed="81"/>
            <rFont val="Tahoma"/>
            <family val="2"/>
          </rPr>
          <t xml:space="preserve">
08/10/20
2623
</t>
        </r>
      </text>
    </comment>
    <comment ref="AB209" authorId="0">
      <text>
        <r>
          <rPr>
            <b/>
            <sz val="9"/>
            <color indexed="81"/>
            <rFont val="Tahoma"/>
            <family val="2"/>
          </rPr>
          <t>Windows User:</t>
        </r>
        <r>
          <rPr>
            <sz val="9"/>
            <color indexed="81"/>
            <rFont val="Tahoma"/>
            <family val="2"/>
          </rPr>
          <t xml:space="preserve">
09/11/2020
2624
</t>
        </r>
      </text>
    </comment>
    <comment ref="AD209" authorId="0">
      <text>
        <r>
          <rPr>
            <b/>
            <sz val="9"/>
            <color indexed="81"/>
            <rFont val="Tahoma"/>
            <family val="2"/>
          </rPr>
          <t>Windows User:</t>
        </r>
        <r>
          <rPr>
            <sz val="9"/>
            <color indexed="81"/>
            <rFont val="Tahoma"/>
            <family val="2"/>
          </rPr>
          <t xml:space="preserve">
06/12/2020
2625</t>
        </r>
      </text>
    </comment>
    <comment ref="AF209" authorId="0">
      <text>
        <r>
          <rPr>
            <b/>
            <sz val="9"/>
            <color indexed="81"/>
            <rFont val="Tahoma"/>
            <family val="2"/>
          </rPr>
          <t>Windows User:</t>
        </r>
        <r>
          <rPr>
            <sz val="9"/>
            <color indexed="81"/>
            <rFont val="Tahoma"/>
            <family val="2"/>
          </rPr>
          <t xml:space="preserve">
06/01/2021
2626</t>
        </r>
      </text>
    </comment>
    <comment ref="AH209" authorId="0">
      <text>
        <r>
          <rPr>
            <b/>
            <sz val="9"/>
            <color indexed="81"/>
            <rFont val="Tahoma"/>
            <family val="2"/>
          </rPr>
          <t>Windows User:</t>
        </r>
        <r>
          <rPr>
            <sz val="9"/>
            <color indexed="81"/>
            <rFont val="Tahoma"/>
            <family val="2"/>
          </rPr>
          <t xml:space="preserve">
09/02/21
2627</t>
        </r>
      </text>
    </comment>
    <comment ref="AJ209" authorId="0">
      <text>
        <r>
          <rPr>
            <b/>
            <sz val="9"/>
            <color indexed="81"/>
            <rFont val="Tahoma"/>
            <family val="2"/>
          </rPr>
          <t>Windows User:</t>
        </r>
        <r>
          <rPr>
            <sz val="9"/>
            <color indexed="81"/>
            <rFont val="Tahoma"/>
            <family val="2"/>
          </rPr>
          <t xml:space="preserve">
07/03/21
2628</t>
        </r>
      </text>
    </comment>
    <comment ref="AL209" authorId="0">
      <text>
        <r>
          <rPr>
            <b/>
            <sz val="9"/>
            <color indexed="81"/>
            <rFont val="Tahoma"/>
            <family val="2"/>
          </rPr>
          <t>Windows User:</t>
        </r>
        <r>
          <rPr>
            <sz val="9"/>
            <color indexed="81"/>
            <rFont val="Tahoma"/>
            <family val="2"/>
          </rPr>
          <t xml:space="preserve">
06/04/2021
2629
</t>
        </r>
      </text>
    </comment>
    <comment ref="AN209" authorId="0">
      <text>
        <r>
          <rPr>
            <b/>
            <sz val="9"/>
            <color indexed="81"/>
            <rFont val="Tahoma"/>
            <family val="2"/>
          </rPr>
          <t>Windows User:</t>
        </r>
        <r>
          <rPr>
            <sz val="9"/>
            <color indexed="81"/>
            <rFont val="Tahoma"/>
            <family val="2"/>
          </rPr>
          <t xml:space="preserve">
05/05/21
2630</t>
        </r>
      </text>
    </comment>
    <comment ref="AP209" authorId="0">
      <text>
        <r>
          <rPr>
            <b/>
            <sz val="9"/>
            <color indexed="81"/>
            <rFont val="Tahoma"/>
            <family val="2"/>
          </rPr>
          <t>Windows User:</t>
        </r>
        <r>
          <rPr>
            <sz val="9"/>
            <color indexed="81"/>
            <rFont val="Tahoma"/>
            <family val="2"/>
          </rPr>
          <t xml:space="preserve">
06/06/21
2631
June/21</t>
        </r>
      </text>
    </comment>
    <comment ref="N210" authorId="0">
      <text>
        <r>
          <rPr>
            <b/>
            <sz val="9"/>
            <color indexed="81"/>
            <rFont val="Tahoma"/>
            <family val="2"/>
          </rPr>
          <t>Windows User:</t>
        </r>
        <r>
          <rPr>
            <sz val="9"/>
            <color indexed="81"/>
            <rFont val="Tahoma"/>
            <family val="2"/>
          </rPr>
          <t xml:space="preserve">
10/09/2020
9,000/-</t>
        </r>
      </text>
    </comment>
    <comment ref="P210" authorId="0">
      <text>
        <r>
          <rPr>
            <b/>
            <sz val="9"/>
            <color indexed="81"/>
            <rFont val="Tahoma"/>
            <family val="2"/>
          </rPr>
          <t>Windows User:</t>
        </r>
        <r>
          <rPr>
            <sz val="9"/>
            <color indexed="81"/>
            <rFont val="Tahoma"/>
            <family val="2"/>
          </rPr>
          <t xml:space="preserve">
10/09/2020
9,000/-</t>
        </r>
      </text>
    </comment>
    <comment ref="R210" authorId="0">
      <text>
        <r>
          <rPr>
            <b/>
            <sz val="9"/>
            <color indexed="81"/>
            <rFont val="Tahoma"/>
            <family val="2"/>
          </rPr>
          <t>Windows User:</t>
        </r>
        <r>
          <rPr>
            <sz val="9"/>
            <color indexed="81"/>
            <rFont val="Tahoma"/>
            <family val="2"/>
          </rPr>
          <t xml:space="preserve">
10/09/2020
9,000/-</t>
        </r>
      </text>
    </comment>
    <comment ref="T210" authorId="0">
      <text>
        <r>
          <rPr>
            <b/>
            <sz val="9"/>
            <color indexed="81"/>
            <rFont val="Tahoma"/>
            <family val="2"/>
          </rPr>
          <t>Windows User:</t>
        </r>
        <r>
          <rPr>
            <sz val="9"/>
            <color indexed="81"/>
            <rFont val="Tahoma"/>
            <family val="2"/>
          </rPr>
          <t xml:space="preserve">
10/09/2020
9,000/-</t>
        </r>
      </text>
    </comment>
    <comment ref="Z210" authorId="0">
      <text>
        <r>
          <rPr>
            <b/>
            <sz val="9"/>
            <color indexed="81"/>
            <rFont val="Tahoma"/>
            <family val="2"/>
          </rPr>
          <t>Windows User:</t>
        </r>
        <r>
          <rPr>
            <sz val="9"/>
            <color indexed="81"/>
            <rFont val="Tahoma"/>
            <family val="2"/>
          </rPr>
          <t xml:space="preserve">
30/01/21
Oct=4620
Nov-4620
Dec=3280 Due=1360
Paid in Janu/21</t>
        </r>
      </text>
    </comment>
    <comment ref="AB210" authorId="0">
      <text>
        <r>
          <rPr>
            <b/>
            <sz val="9"/>
            <color indexed="81"/>
            <rFont val="Tahoma"/>
            <family val="2"/>
          </rPr>
          <t>Windows User:</t>
        </r>
        <r>
          <rPr>
            <sz val="9"/>
            <color indexed="81"/>
            <rFont val="Tahoma"/>
            <family val="2"/>
          </rPr>
          <t xml:space="preserve">
30/01/21
Oct=4620
Nov-4620
Dec=3280 Due=1360
Paid in Janu/21</t>
        </r>
      </text>
    </comment>
    <comment ref="AD210" authorId="0">
      <text>
        <r>
          <rPr>
            <b/>
            <sz val="9"/>
            <color indexed="81"/>
            <rFont val="Tahoma"/>
            <family val="2"/>
          </rPr>
          <t>Windows User:</t>
        </r>
        <r>
          <rPr>
            <sz val="9"/>
            <color indexed="81"/>
            <rFont val="Tahoma"/>
            <family val="2"/>
          </rPr>
          <t xml:space="preserve">
30/01/21
Oct=4620
Nov-4620
Dec=3280 Due=1360
Paid in Janu/21</t>
        </r>
      </text>
    </comment>
    <comment ref="AF210" authorId="0">
      <text>
        <r>
          <rPr>
            <b/>
            <sz val="9"/>
            <color indexed="81"/>
            <rFont val="Tahoma"/>
            <family val="2"/>
          </rPr>
          <t>Windows User:</t>
        </r>
        <r>
          <rPr>
            <sz val="9"/>
            <color indexed="81"/>
            <rFont val="Tahoma"/>
            <family val="2"/>
          </rPr>
          <t xml:space="preserve">
30/01/21
2647
Oct=4620
Nov-4620
Dec=3280 Due=1360
Paid in Janu/21</t>
        </r>
      </text>
    </comment>
    <comment ref="AP210" authorId="0">
      <text>
        <r>
          <rPr>
            <b/>
            <sz val="9"/>
            <color indexed="81"/>
            <rFont val="Tahoma"/>
            <family val="2"/>
          </rPr>
          <t>Windows User:</t>
        </r>
        <r>
          <rPr>
            <sz val="9"/>
            <color indexed="81"/>
            <rFont val="Tahoma"/>
            <family val="2"/>
          </rPr>
          <t xml:space="preserve">
07/06/21
2648
Fec/20</t>
        </r>
      </text>
    </comment>
    <comment ref="N211" authorId="0">
      <text>
        <r>
          <rPr>
            <b/>
            <sz val="9"/>
            <color indexed="81"/>
            <rFont val="Tahoma"/>
            <family val="2"/>
          </rPr>
          <t>Windows User:</t>
        </r>
        <r>
          <rPr>
            <sz val="9"/>
            <color indexed="81"/>
            <rFont val="Tahoma"/>
            <family val="2"/>
          </rPr>
          <t xml:space="preserve">
10/09/2020
9,000/-</t>
        </r>
      </text>
    </comment>
    <comment ref="P211" authorId="0">
      <text>
        <r>
          <rPr>
            <b/>
            <sz val="9"/>
            <color indexed="81"/>
            <rFont val="Tahoma"/>
            <family val="2"/>
          </rPr>
          <t>Windows User:</t>
        </r>
        <r>
          <rPr>
            <sz val="9"/>
            <color indexed="81"/>
            <rFont val="Tahoma"/>
            <family val="2"/>
          </rPr>
          <t xml:space="preserve">
10/09/2020
9,000/-</t>
        </r>
      </text>
    </comment>
    <comment ref="R211" authorId="0">
      <text>
        <r>
          <rPr>
            <b/>
            <sz val="9"/>
            <color indexed="81"/>
            <rFont val="Tahoma"/>
            <family val="2"/>
          </rPr>
          <t>Windows User:</t>
        </r>
        <r>
          <rPr>
            <sz val="9"/>
            <color indexed="81"/>
            <rFont val="Tahoma"/>
            <family val="2"/>
          </rPr>
          <t xml:space="preserve">
10/09/2020
9,000/-</t>
        </r>
      </text>
    </comment>
    <comment ref="T211" authorId="0">
      <text>
        <r>
          <rPr>
            <b/>
            <sz val="9"/>
            <color indexed="81"/>
            <rFont val="Tahoma"/>
            <family val="2"/>
          </rPr>
          <t>Windows User:</t>
        </r>
        <r>
          <rPr>
            <sz val="9"/>
            <color indexed="81"/>
            <rFont val="Tahoma"/>
            <family val="2"/>
          </rPr>
          <t xml:space="preserve">
10/09/2020
9,000/-</t>
        </r>
      </text>
    </comment>
    <comment ref="Z211" authorId="0">
      <text>
        <r>
          <rPr>
            <b/>
            <sz val="9"/>
            <color indexed="81"/>
            <rFont val="Tahoma"/>
            <family val="2"/>
          </rPr>
          <t>Windows User:</t>
        </r>
        <r>
          <rPr>
            <sz val="9"/>
            <color indexed="81"/>
            <rFont val="Tahoma"/>
            <family val="2"/>
          </rPr>
          <t xml:space="preserve">
30/01/21
2671
Oct=4620
Nov-4620
Dec=3280 Due=1360
Paid in Janu/21</t>
        </r>
      </text>
    </comment>
    <comment ref="AB211" authorId="0">
      <text>
        <r>
          <rPr>
            <b/>
            <sz val="9"/>
            <color indexed="81"/>
            <rFont val="Tahoma"/>
            <family val="2"/>
          </rPr>
          <t>Windows User:</t>
        </r>
        <r>
          <rPr>
            <sz val="9"/>
            <color indexed="81"/>
            <rFont val="Tahoma"/>
            <family val="2"/>
          </rPr>
          <t xml:space="preserve">
30/01/21
2671
Oct=4620
Nov-4620
Dec=3280 Due=1360
Paid in Janu/21</t>
        </r>
      </text>
    </comment>
    <comment ref="AD211" authorId="0">
      <text>
        <r>
          <rPr>
            <b/>
            <sz val="9"/>
            <color indexed="81"/>
            <rFont val="Tahoma"/>
            <family val="2"/>
          </rPr>
          <t>Windows User:</t>
        </r>
        <r>
          <rPr>
            <sz val="9"/>
            <color indexed="81"/>
            <rFont val="Tahoma"/>
            <family val="2"/>
          </rPr>
          <t xml:space="preserve">
30/01/21
2671
Oct=4620
Nov-4620
Dec=3280 Due=1360
Paid in Janu/21</t>
        </r>
      </text>
    </comment>
    <comment ref="AF211" authorId="0">
      <text>
        <r>
          <rPr>
            <b/>
            <sz val="9"/>
            <color indexed="81"/>
            <rFont val="Tahoma"/>
            <family val="2"/>
          </rPr>
          <t>Windows User:</t>
        </r>
        <r>
          <rPr>
            <sz val="9"/>
            <color indexed="81"/>
            <rFont val="Tahoma"/>
            <family val="2"/>
          </rPr>
          <t xml:space="preserve">
30/01/21
2671
Oct=4620
Nov-4620
Dec=3280 Due=1360
Paid in Janu/21</t>
        </r>
      </text>
    </comment>
    <comment ref="AP211" authorId="0">
      <text>
        <r>
          <rPr>
            <b/>
            <sz val="9"/>
            <color indexed="81"/>
            <rFont val="Tahoma"/>
            <family val="2"/>
          </rPr>
          <t>Windows User:</t>
        </r>
        <r>
          <rPr>
            <sz val="9"/>
            <color indexed="81"/>
            <rFont val="Tahoma"/>
            <family val="2"/>
          </rPr>
          <t xml:space="preserve">
07/06/21
2672
Dec/20 1360
O/fee=6500
T=7860</t>
        </r>
      </text>
    </comment>
    <comment ref="N212" authorId="0">
      <text>
        <r>
          <rPr>
            <b/>
            <sz val="9"/>
            <color indexed="81"/>
            <rFont val="Tahoma"/>
            <family val="2"/>
          </rPr>
          <t>Windows User:</t>
        </r>
        <r>
          <rPr>
            <sz val="9"/>
            <color indexed="81"/>
            <rFont val="Tahoma"/>
            <family val="2"/>
          </rPr>
          <t xml:space="preserve">
10/09/2020
9,000/-</t>
        </r>
      </text>
    </comment>
    <comment ref="P212" authorId="0">
      <text>
        <r>
          <rPr>
            <b/>
            <sz val="9"/>
            <color indexed="81"/>
            <rFont val="Tahoma"/>
            <family val="2"/>
          </rPr>
          <t>Windows User:</t>
        </r>
        <r>
          <rPr>
            <sz val="9"/>
            <color indexed="81"/>
            <rFont val="Tahoma"/>
            <family val="2"/>
          </rPr>
          <t xml:space="preserve">
10/09/2020
9,000/-</t>
        </r>
      </text>
    </comment>
    <comment ref="R212" authorId="0">
      <text>
        <r>
          <rPr>
            <b/>
            <sz val="9"/>
            <color indexed="81"/>
            <rFont val="Tahoma"/>
            <family val="2"/>
          </rPr>
          <t>Windows User:</t>
        </r>
        <r>
          <rPr>
            <sz val="9"/>
            <color indexed="81"/>
            <rFont val="Tahoma"/>
            <family val="2"/>
          </rPr>
          <t xml:space="preserve">
10/09/2020
9,000/-</t>
        </r>
      </text>
    </comment>
    <comment ref="T212" authorId="0">
      <text>
        <r>
          <rPr>
            <b/>
            <sz val="9"/>
            <color indexed="81"/>
            <rFont val="Tahoma"/>
            <family val="2"/>
          </rPr>
          <t>Windows User:</t>
        </r>
        <r>
          <rPr>
            <sz val="9"/>
            <color indexed="81"/>
            <rFont val="Tahoma"/>
            <family val="2"/>
          </rPr>
          <t xml:space="preserve">
10/09/2020
9,000/-
17/12/2020
2694
O/fee=6500
Oct to Sec/20
Paid in Dec/20</t>
        </r>
      </text>
    </comment>
    <comment ref="W212" authorId="0">
      <text>
        <r>
          <rPr>
            <b/>
            <sz val="9"/>
            <color indexed="81"/>
            <rFont val="Tahoma"/>
            <family val="2"/>
          </rPr>
          <t>Windows User:</t>
        </r>
        <r>
          <rPr>
            <sz val="9"/>
            <color indexed="81"/>
            <rFont val="Tahoma"/>
            <family val="2"/>
          </rPr>
          <t xml:space="preserve">
Less 30% in Tuition fee for Oct/20.</t>
        </r>
      </text>
    </comment>
    <comment ref="X212" authorId="0">
      <text>
        <r>
          <rPr>
            <b/>
            <sz val="9"/>
            <color indexed="81"/>
            <rFont val="Tahoma"/>
            <family val="2"/>
          </rPr>
          <t>Windows User:</t>
        </r>
        <r>
          <rPr>
            <sz val="9"/>
            <color indexed="81"/>
            <rFont val="Tahoma"/>
            <family val="2"/>
          </rPr>
          <t xml:space="preserve">
17/12/2020
2694
O/fee=6500
Oct to Sec/20
Paid in Dec/20</t>
        </r>
      </text>
    </comment>
    <comment ref="Y212" authorId="0">
      <text>
        <r>
          <rPr>
            <b/>
            <sz val="9"/>
            <color indexed="81"/>
            <rFont val="Tahoma"/>
            <family val="2"/>
          </rPr>
          <t>Windows User:</t>
        </r>
        <r>
          <rPr>
            <sz val="9"/>
            <color indexed="81"/>
            <rFont val="Tahoma"/>
            <family val="2"/>
          </rPr>
          <t xml:space="preserve">
Less 30% in Tuition fee for Oct/20.</t>
        </r>
      </text>
    </comment>
    <comment ref="Z212" authorId="0">
      <text>
        <r>
          <rPr>
            <b/>
            <sz val="9"/>
            <color indexed="81"/>
            <rFont val="Tahoma"/>
            <family val="2"/>
          </rPr>
          <t>Windows User:</t>
        </r>
        <r>
          <rPr>
            <sz val="9"/>
            <color indexed="81"/>
            <rFont val="Tahoma"/>
            <family val="2"/>
          </rPr>
          <t xml:space="preserve">
17/12/2020
2694
O/fee=6500
Oct to Sec/20
Paid in Dec/20</t>
        </r>
      </text>
    </comment>
    <comment ref="AB212" authorId="0">
      <text>
        <r>
          <rPr>
            <b/>
            <sz val="9"/>
            <color indexed="81"/>
            <rFont val="Tahoma"/>
            <family val="2"/>
          </rPr>
          <t>Windows User:</t>
        </r>
        <r>
          <rPr>
            <sz val="9"/>
            <color indexed="81"/>
            <rFont val="Tahoma"/>
            <family val="2"/>
          </rPr>
          <t xml:space="preserve">
17/12/2020
2694
O/fee=6500
Oct to Sec/20
Paid in Dec/20</t>
        </r>
      </text>
    </comment>
    <comment ref="AD212" authorId="0">
      <text>
        <r>
          <rPr>
            <b/>
            <sz val="9"/>
            <color indexed="81"/>
            <rFont val="Tahoma"/>
            <family val="2"/>
          </rPr>
          <t>Windows User:</t>
        </r>
        <r>
          <rPr>
            <sz val="9"/>
            <color indexed="81"/>
            <rFont val="Tahoma"/>
            <family val="2"/>
          </rPr>
          <t xml:space="preserve">
25/01/21
2965
</t>
        </r>
      </text>
    </comment>
    <comment ref="AF212" authorId="0">
      <text>
        <r>
          <rPr>
            <b/>
            <sz val="9"/>
            <color indexed="81"/>
            <rFont val="Tahoma"/>
            <family val="2"/>
          </rPr>
          <t>Windows User:</t>
        </r>
        <r>
          <rPr>
            <sz val="9"/>
            <color indexed="81"/>
            <rFont val="Tahoma"/>
            <family val="2"/>
          </rPr>
          <t xml:space="preserve">
10/02/21
2696</t>
        </r>
      </text>
    </comment>
    <comment ref="AJ212" authorId="0">
      <text>
        <r>
          <rPr>
            <b/>
            <sz val="9"/>
            <color indexed="81"/>
            <rFont val="Tahoma"/>
            <family val="2"/>
          </rPr>
          <t>Windows User:</t>
        </r>
        <r>
          <rPr>
            <sz val="9"/>
            <color indexed="81"/>
            <rFont val="Tahoma"/>
            <family val="2"/>
          </rPr>
          <t xml:space="preserve">
09/04/21
By bkash
C=4450
H=2160
March/21
T=6610
27/04/21
By bkash
C=4450
H=2160
April/21
T=6610</t>
        </r>
      </text>
    </comment>
    <comment ref="AL212" authorId="0">
      <text>
        <r>
          <rPr>
            <b/>
            <sz val="9"/>
            <color indexed="81"/>
            <rFont val="Tahoma"/>
            <family val="2"/>
          </rPr>
          <t>Windows User:</t>
        </r>
        <r>
          <rPr>
            <sz val="9"/>
            <color indexed="81"/>
            <rFont val="Tahoma"/>
            <family val="2"/>
          </rPr>
          <t xml:space="preserve">
26/05/21
By bkash
C=4450
H=2160
T=6610</t>
        </r>
      </text>
    </comment>
    <comment ref="H213"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20/10/20 </t>
        </r>
      </text>
    </comment>
    <comment ref="J213"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20/10/20 </t>
        </r>
      </text>
    </comment>
    <comment ref="N213" authorId="0">
      <text>
        <r>
          <rPr>
            <b/>
            <sz val="9"/>
            <color indexed="81"/>
            <rFont val="Tahoma"/>
            <family val="2"/>
          </rPr>
          <t>Windows User:</t>
        </r>
        <r>
          <rPr>
            <sz val="9"/>
            <color indexed="81"/>
            <rFont val="Tahoma"/>
            <family val="2"/>
          </rPr>
          <t xml:space="preserve">
10/09/2020
9,000/-</t>
        </r>
      </text>
    </comment>
    <comment ref="P213" authorId="0">
      <text>
        <r>
          <rPr>
            <b/>
            <sz val="9"/>
            <color indexed="81"/>
            <rFont val="Tahoma"/>
            <family val="2"/>
          </rPr>
          <t>Windows User:</t>
        </r>
        <r>
          <rPr>
            <sz val="9"/>
            <color indexed="81"/>
            <rFont val="Tahoma"/>
            <family val="2"/>
          </rPr>
          <t xml:space="preserve">
10/09/2020
9,000/-</t>
        </r>
      </text>
    </comment>
    <comment ref="R213" authorId="0">
      <text>
        <r>
          <rPr>
            <b/>
            <sz val="9"/>
            <color indexed="81"/>
            <rFont val="Tahoma"/>
            <family val="2"/>
          </rPr>
          <t>Windows User:</t>
        </r>
        <r>
          <rPr>
            <sz val="9"/>
            <color indexed="81"/>
            <rFont val="Tahoma"/>
            <family val="2"/>
          </rPr>
          <t xml:space="preserve">
10/09/2020
9,000/-</t>
        </r>
      </text>
    </comment>
    <comment ref="T213" authorId="0">
      <text>
        <r>
          <rPr>
            <b/>
            <sz val="9"/>
            <color indexed="81"/>
            <rFont val="Tahoma"/>
            <family val="2"/>
          </rPr>
          <t>Windows User:</t>
        </r>
        <r>
          <rPr>
            <sz val="9"/>
            <color indexed="81"/>
            <rFont val="Tahoma"/>
            <family val="2"/>
          </rPr>
          <t xml:space="preserve">
10/09/2020
9,000/-
08.10.2020
2718
Oct/20 Less=30%
Others fee=6,500/-</t>
        </r>
      </text>
    </comment>
    <comment ref="W213" authorId="0">
      <text>
        <r>
          <rPr>
            <b/>
            <sz val="9"/>
            <color indexed="81"/>
            <rFont val="Tahoma"/>
            <family val="2"/>
          </rPr>
          <t>Windows User:</t>
        </r>
        <r>
          <rPr>
            <sz val="9"/>
            <color indexed="81"/>
            <rFont val="Tahoma"/>
            <family val="2"/>
          </rPr>
          <t xml:space="preserve">
Less 30% in Tuition fee for Oct/20.</t>
        </r>
      </text>
    </comment>
    <comment ref="X213" authorId="0">
      <text>
        <r>
          <rPr>
            <b/>
            <sz val="9"/>
            <color indexed="81"/>
            <rFont val="Tahoma"/>
            <family val="2"/>
          </rPr>
          <t>Windows User:</t>
        </r>
        <r>
          <rPr>
            <sz val="9"/>
            <color indexed="81"/>
            <rFont val="Tahoma"/>
            <family val="2"/>
          </rPr>
          <t xml:space="preserve">
08.10.2020
2718
Oct/20 Less=30%
Others fee=6,500/-</t>
        </r>
      </text>
    </comment>
    <comment ref="Y213" authorId="0">
      <text>
        <r>
          <rPr>
            <b/>
            <sz val="9"/>
            <color indexed="81"/>
            <rFont val="Tahoma"/>
            <family val="2"/>
          </rPr>
          <t>Windows User:</t>
        </r>
        <r>
          <rPr>
            <sz val="9"/>
            <color indexed="81"/>
            <rFont val="Tahoma"/>
            <family val="2"/>
          </rPr>
          <t xml:space="preserve">
Less 30% in Tuition fee for Oct/20.</t>
        </r>
      </text>
    </comment>
    <comment ref="Z213" authorId="0">
      <text>
        <r>
          <rPr>
            <b/>
            <sz val="9"/>
            <color indexed="81"/>
            <rFont val="Tahoma"/>
            <family val="2"/>
          </rPr>
          <t>Windows User:</t>
        </r>
        <r>
          <rPr>
            <sz val="9"/>
            <color indexed="81"/>
            <rFont val="Tahoma"/>
            <family val="2"/>
          </rPr>
          <t xml:space="preserve">
08/11/2020
2719
</t>
        </r>
      </text>
    </comment>
    <comment ref="AB213" authorId="0">
      <text>
        <r>
          <rPr>
            <b/>
            <sz val="9"/>
            <color indexed="81"/>
            <rFont val="Tahoma"/>
            <family val="2"/>
          </rPr>
          <t>Windows User:</t>
        </r>
        <r>
          <rPr>
            <sz val="9"/>
            <color indexed="81"/>
            <rFont val="Tahoma"/>
            <family val="2"/>
          </rPr>
          <t xml:space="preserve">
09/12/2020
2720</t>
        </r>
      </text>
    </comment>
    <comment ref="AD213" authorId="0">
      <text>
        <r>
          <rPr>
            <b/>
            <sz val="9"/>
            <color indexed="81"/>
            <rFont val="Tahoma"/>
            <family val="2"/>
          </rPr>
          <t>Windows User:</t>
        </r>
        <r>
          <rPr>
            <sz val="9"/>
            <color indexed="81"/>
            <rFont val="Tahoma"/>
            <family val="2"/>
          </rPr>
          <t xml:space="preserve">
14/01/2021
2721
</t>
        </r>
      </text>
    </comment>
    <comment ref="AF213" authorId="0">
      <text>
        <r>
          <rPr>
            <b/>
            <sz val="9"/>
            <color indexed="81"/>
            <rFont val="Tahoma"/>
            <family val="2"/>
          </rPr>
          <t>Windows User:</t>
        </r>
        <r>
          <rPr>
            <sz val="9"/>
            <color indexed="81"/>
            <rFont val="Tahoma"/>
            <family val="2"/>
          </rPr>
          <t xml:space="preserve">
25/02/21
2722
Feb/21</t>
        </r>
      </text>
    </comment>
    <comment ref="AH213" authorId="0">
      <text>
        <r>
          <rPr>
            <b/>
            <sz val="9"/>
            <color indexed="81"/>
            <rFont val="Tahoma"/>
            <family val="2"/>
          </rPr>
          <t>Windows User:</t>
        </r>
        <r>
          <rPr>
            <sz val="9"/>
            <color indexed="81"/>
            <rFont val="Tahoma"/>
            <family val="2"/>
          </rPr>
          <t xml:space="preserve">
22/03/2021
2723
</t>
        </r>
      </text>
    </comment>
    <comment ref="AL213" authorId="0">
      <text>
        <r>
          <rPr>
            <b/>
            <sz val="9"/>
            <color indexed="81"/>
            <rFont val="Tahoma"/>
            <family val="2"/>
          </rPr>
          <t>Windows User:</t>
        </r>
        <r>
          <rPr>
            <sz val="9"/>
            <color indexed="81"/>
            <rFont val="Tahoma"/>
            <family val="2"/>
          </rPr>
          <t xml:space="preserve">
24/05/21
2724
April/21</t>
        </r>
      </text>
    </comment>
    <comment ref="AN213" authorId="0">
      <text>
        <r>
          <rPr>
            <b/>
            <sz val="9"/>
            <color indexed="81"/>
            <rFont val="Tahoma"/>
            <family val="2"/>
          </rPr>
          <t>Windows User:</t>
        </r>
        <r>
          <rPr>
            <sz val="9"/>
            <color indexed="81"/>
            <rFont val="Tahoma"/>
            <family val="2"/>
          </rPr>
          <t xml:space="preserve">
05/06/21
2725
May/21</t>
        </r>
      </text>
    </comment>
    <comment ref="N214" authorId="0">
      <text>
        <r>
          <rPr>
            <b/>
            <sz val="9"/>
            <color indexed="81"/>
            <rFont val="Tahoma"/>
            <family val="2"/>
          </rPr>
          <t>Windows User:</t>
        </r>
        <r>
          <rPr>
            <sz val="9"/>
            <color indexed="81"/>
            <rFont val="Tahoma"/>
            <family val="2"/>
          </rPr>
          <t xml:space="preserve">
10/09/2020
9,000/-</t>
        </r>
      </text>
    </comment>
    <comment ref="P214" authorId="0">
      <text>
        <r>
          <rPr>
            <b/>
            <sz val="9"/>
            <color indexed="81"/>
            <rFont val="Tahoma"/>
            <family val="2"/>
          </rPr>
          <t>Windows User:</t>
        </r>
        <r>
          <rPr>
            <sz val="9"/>
            <color indexed="81"/>
            <rFont val="Tahoma"/>
            <family val="2"/>
          </rPr>
          <t xml:space="preserve">
10/09/2020
9,000/-</t>
        </r>
      </text>
    </comment>
    <comment ref="R214" authorId="0">
      <text>
        <r>
          <rPr>
            <b/>
            <sz val="9"/>
            <color indexed="81"/>
            <rFont val="Tahoma"/>
            <family val="2"/>
          </rPr>
          <t>Windows User:</t>
        </r>
        <r>
          <rPr>
            <sz val="9"/>
            <color indexed="81"/>
            <rFont val="Tahoma"/>
            <family val="2"/>
          </rPr>
          <t xml:space="preserve">
10/09/2020
9,000/-</t>
        </r>
      </text>
    </comment>
    <comment ref="T214" authorId="0">
      <text>
        <r>
          <rPr>
            <b/>
            <sz val="9"/>
            <color indexed="81"/>
            <rFont val="Tahoma"/>
            <family val="2"/>
          </rPr>
          <t>Windows User:</t>
        </r>
        <r>
          <rPr>
            <sz val="9"/>
            <color indexed="81"/>
            <rFont val="Tahoma"/>
            <family val="2"/>
          </rPr>
          <t xml:space="preserve">
10/09/2020
9,000/-
27/01/21
56562
O/fee=6500
Oct/20
Nov=2160 Due=2180
Paid in Janu/21</t>
        </r>
      </text>
    </comment>
    <comment ref="W214" authorId="0">
      <text>
        <r>
          <rPr>
            <b/>
            <sz val="9"/>
            <color indexed="81"/>
            <rFont val="Tahoma"/>
            <family val="2"/>
          </rPr>
          <t>Windows User:</t>
        </r>
        <r>
          <rPr>
            <sz val="9"/>
            <color indexed="81"/>
            <rFont val="Tahoma"/>
            <family val="2"/>
          </rPr>
          <t xml:space="preserve">
Less 30% in Tuition fee for Oct/20.</t>
        </r>
      </text>
    </comment>
    <comment ref="X214" authorId="0">
      <text>
        <r>
          <rPr>
            <b/>
            <sz val="9"/>
            <color indexed="81"/>
            <rFont val="Tahoma"/>
            <family val="2"/>
          </rPr>
          <t>Windows User:</t>
        </r>
        <r>
          <rPr>
            <sz val="9"/>
            <color indexed="81"/>
            <rFont val="Tahoma"/>
            <family val="2"/>
          </rPr>
          <t xml:space="preserve">
27/01/21
56562
O/fee=6500
Oct/20
Nov=2160 Due=2180
Paid in Janu/21</t>
        </r>
      </text>
    </comment>
    <comment ref="Y214" authorId="0">
      <text>
        <r>
          <rPr>
            <b/>
            <sz val="9"/>
            <color indexed="81"/>
            <rFont val="Tahoma"/>
            <family val="2"/>
          </rPr>
          <t>Windows User:</t>
        </r>
        <r>
          <rPr>
            <sz val="9"/>
            <color indexed="81"/>
            <rFont val="Tahoma"/>
            <family val="2"/>
          </rPr>
          <t xml:space="preserve">
Less 30% in Tuition fee for Oct/20.</t>
        </r>
      </text>
    </comment>
    <comment ref="Z214" authorId="0">
      <text>
        <r>
          <rPr>
            <b/>
            <sz val="9"/>
            <color indexed="81"/>
            <rFont val="Tahoma"/>
            <family val="2"/>
          </rPr>
          <t>Windows User:</t>
        </r>
        <r>
          <rPr>
            <sz val="9"/>
            <color indexed="81"/>
            <rFont val="Tahoma"/>
            <family val="2"/>
          </rPr>
          <t xml:space="preserve">
27/01/21
56562
O/fee=6500
Oct/20
Nov=2160 Due=2180
Paid in Janu/21</t>
        </r>
      </text>
    </comment>
    <comment ref="AD214" authorId="0">
      <text>
        <r>
          <rPr>
            <b/>
            <sz val="9"/>
            <color indexed="81"/>
            <rFont val="Tahoma"/>
            <family val="2"/>
          </rPr>
          <t>Windows User:</t>
        </r>
        <r>
          <rPr>
            <sz val="9"/>
            <color indexed="81"/>
            <rFont val="Tahoma"/>
            <family val="2"/>
          </rPr>
          <t xml:space="preserve">
27/01/21
56562
O/fee=6500
Oct/20
Nov=2160 Due=2180
Paid in Janu/21</t>
        </r>
      </text>
    </comment>
    <comment ref="AF214" authorId="0">
      <text>
        <r>
          <rPr>
            <b/>
            <sz val="9"/>
            <color indexed="81"/>
            <rFont val="Tahoma"/>
            <family val="2"/>
          </rPr>
          <t>Windows User:</t>
        </r>
        <r>
          <rPr>
            <sz val="9"/>
            <color indexed="81"/>
            <rFont val="Tahoma"/>
            <family val="2"/>
          </rPr>
          <t xml:space="preserve">
10/02/21
2742</t>
        </r>
      </text>
    </comment>
    <comment ref="AN214" authorId="0">
      <text>
        <r>
          <rPr>
            <b/>
            <sz val="9"/>
            <color indexed="81"/>
            <rFont val="Tahoma"/>
            <family val="2"/>
          </rPr>
          <t>Windows User:</t>
        </r>
        <r>
          <rPr>
            <sz val="9"/>
            <color indexed="81"/>
            <rFont val="Tahoma"/>
            <family val="2"/>
          </rPr>
          <t xml:space="preserve">
04/06/21
2743
12,000/-</t>
        </r>
      </text>
    </comment>
    <comment ref="N215" authorId="0">
      <text>
        <r>
          <rPr>
            <b/>
            <sz val="9"/>
            <color indexed="81"/>
            <rFont val="Tahoma"/>
            <family val="2"/>
          </rPr>
          <t>Windows User:</t>
        </r>
        <r>
          <rPr>
            <sz val="9"/>
            <color indexed="81"/>
            <rFont val="Tahoma"/>
            <family val="2"/>
          </rPr>
          <t xml:space="preserve">
10/09/2020
4,000/-</t>
        </r>
      </text>
    </comment>
    <comment ref="P215" authorId="0">
      <text>
        <r>
          <rPr>
            <b/>
            <sz val="9"/>
            <color indexed="81"/>
            <rFont val="Tahoma"/>
            <family val="2"/>
          </rPr>
          <t>Windows User:</t>
        </r>
        <r>
          <rPr>
            <sz val="9"/>
            <color indexed="81"/>
            <rFont val="Tahoma"/>
            <family val="2"/>
          </rPr>
          <t xml:space="preserve">
10/09/2020
4,000/-</t>
        </r>
      </text>
    </comment>
    <comment ref="R215" authorId="0">
      <text>
        <r>
          <rPr>
            <b/>
            <sz val="9"/>
            <color indexed="81"/>
            <rFont val="Tahoma"/>
            <family val="2"/>
          </rPr>
          <t>Windows User:</t>
        </r>
        <r>
          <rPr>
            <sz val="9"/>
            <color indexed="81"/>
            <rFont val="Tahoma"/>
            <family val="2"/>
          </rPr>
          <t xml:space="preserve">
10/09/2020
4,000/-
19.09.2020
11522
S/c=3500
O. fee=3500</t>
        </r>
      </text>
    </comment>
    <comment ref="T215" authorId="0">
      <text>
        <r>
          <rPr>
            <b/>
            <sz val="9"/>
            <color indexed="81"/>
            <rFont val="Tahoma"/>
            <family val="2"/>
          </rPr>
          <t>Windows User:</t>
        </r>
        <r>
          <rPr>
            <sz val="9"/>
            <color indexed="81"/>
            <rFont val="Tahoma"/>
            <family val="2"/>
          </rPr>
          <t xml:space="preserve">
19.09.2020
11522
S/c=3500
O. fee=3500
20.10.2020
11523
Oct/20
Others fee=4,500/-</t>
        </r>
      </text>
    </comment>
    <comment ref="W215" authorId="0">
      <text>
        <r>
          <rPr>
            <b/>
            <sz val="9"/>
            <color indexed="81"/>
            <rFont val="Tahoma"/>
            <family val="2"/>
          </rPr>
          <t>Windows User:</t>
        </r>
        <r>
          <rPr>
            <sz val="9"/>
            <color indexed="81"/>
            <rFont val="Tahoma"/>
            <family val="2"/>
          </rPr>
          <t xml:space="preserve">
Less 30% in Tuition fee for Oct/20.</t>
        </r>
      </text>
    </comment>
    <comment ref="X215" authorId="1">
      <text>
        <r>
          <rPr>
            <b/>
            <sz val="9"/>
            <color indexed="81"/>
            <rFont val="Tahoma"/>
            <family val="2"/>
          </rPr>
          <t>hp:</t>
        </r>
        <r>
          <rPr>
            <sz val="9"/>
            <color indexed="81"/>
            <rFont val="Tahoma"/>
            <family val="2"/>
          </rPr>
          <t xml:space="preserve">
20.10.2020
11523
Oct/20
Others fee=4,500/-</t>
        </r>
      </text>
    </comment>
    <comment ref="Y215" authorId="0">
      <text>
        <r>
          <rPr>
            <b/>
            <sz val="9"/>
            <color indexed="81"/>
            <rFont val="Tahoma"/>
            <family val="2"/>
          </rPr>
          <t>Windows User:</t>
        </r>
        <r>
          <rPr>
            <sz val="9"/>
            <color indexed="81"/>
            <rFont val="Tahoma"/>
            <family val="2"/>
          </rPr>
          <t xml:space="preserve">
Less 30% in Tuition fee for Oct/20.</t>
        </r>
      </text>
    </comment>
    <comment ref="Z215" authorId="0">
      <text>
        <r>
          <rPr>
            <b/>
            <sz val="9"/>
            <color indexed="81"/>
            <rFont val="Tahoma"/>
            <family val="2"/>
          </rPr>
          <t>Windows User:</t>
        </r>
        <r>
          <rPr>
            <sz val="9"/>
            <color indexed="81"/>
            <rFont val="Tahoma"/>
            <family val="2"/>
          </rPr>
          <t xml:space="preserve">
25/01/21
11524
Nov to jau/21
Paid in janu/21</t>
        </r>
      </text>
    </comment>
    <comment ref="AB215" authorId="0">
      <text>
        <r>
          <rPr>
            <b/>
            <sz val="9"/>
            <color indexed="81"/>
            <rFont val="Tahoma"/>
            <family val="2"/>
          </rPr>
          <t>Windows User:</t>
        </r>
        <r>
          <rPr>
            <sz val="9"/>
            <color indexed="81"/>
            <rFont val="Tahoma"/>
            <family val="2"/>
          </rPr>
          <t xml:space="preserve">
25/01/21
11524
Nov to jau/21
Paid in janu/21</t>
        </r>
      </text>
    </comment>
    <comment ref="AD215" authorId="0">
      <text>
        <r>
          <rPr>
            <b/>
            <sz val="9"/>
            <color indexed="81"/>
            <rFont val="Tahoma"/>
            <family val="2"/>
          </rPr>
          <t>Windows User:</t>
        </r>
        <r>
          <rPr>
            <sz val="9"/>
            <color indexed="81"/>
            <rFont val="Tahoma"/>
            <family val="2"/>
          </rPr>
          <t xml:space="preserve">
25/01/21
11524
Nov to jau/21
Paid in janu/21</t>
        </r>
      </text>
    </comment>
    <comment ref="AN215" authorId="0">
      <text>
        <r>
          <rPr>
            <b/>
            <sz val="9"/>
            <color indexed="81"/>
            <rFont val="Tahoma"/>
            <family val="2"/>
          </rPr>
          <t>Windows User:</t>
        </r>
        <r>
          <rPr>
            <sz val="9"/>
            <color indexed="81"/>
            <rFont val="Tahoma"/>
            <family val="2"/>
          </rPr>
          <t xml:space="preserve">
07/06/21
11526
</t>
        </r>
      </text>
    </comment>
    <comment ref="H216" authorId="0">
      <text>
        <r>
          <rPr>
            <b/>
            <sz val="9"/>
            <color indexed="81"/>
            <rFont val="Tahoma"/>
            <family val="2"/>
          </rPr>
          <t>Windows User:</t>
        </r>
        <r>
          <rPr>
            <sz val="9"/>
            <color indexed="81"/>
            <rFont val="Tahoma"/>
            <family val="2"/>
          </rPr>
          <t xml:space="preserve">
Less-2,000/-</t>
        </r>
      </text>
    </comment>
    <comment ref="J216" authorId="0">
      <text>
        <r>
          <rPr>
            <b/>
            <sz val="9"/>
            <color indexed="81"/>
            <rFont val="Tahoma"/>
            <family val="2"/>
          </rPr>
          <t>Windows User:</t>
        </r>
        <r>
          <rPr>
            <sz val="9"/>
            <color indexed="81"/>
            <rFont val="Tahoma"/>
            <family val="2"/>
          </rPr>
          <t xml:space="preserve">
Less-2,000/-</t>
        </r>
      </text>
    </comment>
    <comment ref="N216" authorId="0">
      <text>
        <r>
          <rPr>
            <b/>
            <sz val="9"/>
            <color indexed="81"/>
            <rFont val="Tahoma"/>
            <family val="2"/>
          </rPr>
          <t>Windows User:</t>
        </r>
        <r>
          <rPr>
            <sz val="9"/>
            <color indexed="81"/>
            <rFont val="Tahoma"/>
            <family val="2"/>
          </rPr>
          <t xml:space="preserve">
10/09/2020
9,000/-</t>
        </r>
      </text>
    </comment>
    <comment ref="P216" authorId="0">
      <text>
        <r>
          <rPr>
            <b/>
            <sz val="9"/>
            <color indexed="81"/>
            <rFont val="Tahoma"/>
            <family val="2"/>
          </rPr>
          <t>Windows User:</t>
        </r>
        <r>
          <rPr>
            <sz val="9"/>
            <color indexed="81"/>
            <rFont val="Tahoma"/>
            <family val="2"/>
          </rPr>
          <t xml:space="preserve">
10/09/2020
9,000/-</t>
        </r>
      </text>
    </comment>
    <comment ref="R216" authorId="0">
      <text>
        <r>
          <rPr>
            <b/>
            <sz val="9"/>
            <color indexed="81"/>
            <rFont val="Tahoma"/>
            <family val="2"/>
          </rPr>
          <t>Windows User:</t>
        </r>
        <r>
          <rPr>
            <sz val="9"/>
            <color indexed="81"/>
            <rFont val="Tahoma"/>
            <family val="2"/>
          </rPr>
          <t xml:space="preserve">
10/09/2020
9,000/-</t>
        </r>
      </text>
    </comment>
    <comment ref="T216" authorId="0">
      <text>
        <r>
          <rPr>
            <b/>
            <sz val="9"/>
            <color indexed="81"/>
            <rFont val="Tahoma"/>
            <family val="2"/>
          </rPr>
          <t>Windows User:</t>
        </r>
        <r>
          <rPr>
            <sz val="9"/>
            <color indexed="81"/>
            <rFont val="Tahoma"/>
            <family val="2"/>
          </rPr>
          <t xml:space="preserve">
10/09/2020
9,000/-
26/01/21
11546
O/fee=6500
Oct to Janbu/21
Paid in Janu/21</t>
        </r>
      </text>
    </comment>
    <comment ref="Z216" authorId="0">
      <text>
        <r>
          <rPr>
            <b/>
            <sz val="9"/>
            <color indexed="81"/>
            <rFont val="Tahoma"/>
            <family val="2"/>
          </rPr>
          <t>Windows User:</t>
        </r>
        <r>
          <rPr>
            <sz val="9"/>
            <color indexed="81"/>
            <rFont val="Tahoma"/>
            <family val="2"/>
          </rPr>
          <t xml:space="preserve">
26/01/21
11546
O/fee=6500
Oct to Janbu/21
Paid in Janu/21</t>
        </r>
      </text>
    </comment>
    <comment ref="AB216" authorId="0">
      <text>
        <r>
          <rPr>
            <b/>
            <sz val="9"/>
            <color indexed="81"/>
            <rFont val="Tahoma"/>
            <family val="2"/>
          </rPr>
          <t>Windows User:</t>
        </r>
        <r>
          <rPr>
            <sz val="9"/>
            <color indexed="81"/>
            <rFont val="Tahoma"/>
            <family val="2"/>
          </rPr>
          <t xml:space="preserve">
26/01/21
11546
O/fee=6500
Oct to Janbu/21
Paid in Janu/21</t>
        </r>
      </text>
    </comment>
    <comment ref="AD216" authorId="0">
      <text>
        <r>
          <rPr>
            <b/>
            <sz val="9"/>
            <color indexed="81"/>
            <rFont val="Tahoma"/>
            <family val="2"/>
          </rPr>
          <t>Windows User:</t>
        </r>
        <r>
          <rPr>
            <sz val="9"/>
            <color indexed="81"/>
            <rFont val="Tahoma"/>
            <family val="2"/>
          </rPr>
          <t xml:space="preserve">
26/01/21
11546
O/fee=6500
Oct to Janbu/21
Paid in Janu/21</t>
        </r>
      </text>
    </comment>
    <comment ref="AF216" authorId="0">
      <text>
        <r>
          <rPr>
            <b/>
            <sz val="9"/>
            <color indexed="81"/>
            <rFont val="Tahoma"/>
            <family val="2"/>
          </rPr>
          <t>Windows User:</t>
        </r>
        <r>
          <rPr>
            <sz val="9"/>
            <color indexed="81"/>
            <rFont val="Tahoma"/>
            <family val="2"/>
          </rPr>
          <t xml:space="preserve">
26/01/21
11546
O/fee=6500
Oct to Janbu/21
Paid in Janu/21</t>
        </r>
      </text>
    </comment>
    <comment ref="AP216" authorId="0">
      <text>
        <r>
          <rPr>
            <b/>
            <sz val="9"/>
            <color indexed="81"/>
            <rFont val="Tahoma"/>
            <family val="2"/>
          </rPr>
          <t>Windows User:</t>
        </r>
        <r>
          <rPr>
            <sz val="9"/>
            <color indexed="81"/>
            <rFont val="Tahoma"/>
            <family val="2"/>
          </rPr>
          <t xml:space="preserve">
06/06/21
11547
Up to March/21</t>
        </r>
      </text>
    </comment>
    <comment ref="N217" authorId="0">
      <text>
        <r>
          <rPr>
            <b/>
            <sz val="9"/>
            <color indexed="81"/>
            <rFont val="Tahoma"/>
            <family val="2"/>
          </rPr>
          <t>Windows User:</t>
        </r>
        <r>
          <rPr>
            <sz val="9"/>
            <color indexed="81"/>
            <rFont val="Tahoma"/>
            <family val="2"/>
          </rPr>
          <t xml:space="preserve">
10/09/2020
9,000/-</t>
        </r>
      </text>
    </comment>
    <comment ref="P217" authorId="0">
      <text>
        <r>
          <rPr>
            <b/>
            <sz val="9"/>
            <color indexed="81"/>
            <rFont val="Tahoma"/>
            <family val="2"/>
          </rPr>
          <t>Windows User:</t>
        </r>
        <r>
          <rPr>
            <sz val="9"/>
            <color indexed="81"/>
            <rFont val="Tahoma"/>
            <family val="2"/>
          </rPr>
          <t xml:space="preserve">
10/09/2020
9,000/-</t>
        </r>
      </text>
    </comment>
    <comment ref="R217" authorId="0">
      <text>
        <r>
          <rPr>
            <b/>
            <sz val="9"/>
            <color indexed="81"/>
            <rFont val="Tahoma"/>
            <family val="2"/>
          </rPr>
          <t>Windows User:</t>
        </r>
        <r>
          <rPr>
            <sz val="9"/>
            <color indexed="81"/>
            <rFont val="Tahoma"/>
            <family val="2"/>
          </rPr>
          <t xml:space="preserve">
10/09/2020
9,000/-</t>
        </r>
      </text>
    </comment>
    <comment ref="T217" authorId="0">
      <text>
        <r>
          <rPr>
            <b/>
            <sz val="9"/>
            <color indexed="81"/>
            <rFont val="Tahoma"/>
            <family val="2"/>
          </rPr>
          <t>Windows User:</t>
        </r>
        <r>
          <rPr>
            <sz val="9"/>
            <color indexed="81"/>
            <rFont val="Tahoma"/>
            <family val="2"/>
          </rPr>
          <t xml:space="preserve">
10/09/2020
9,000/-
27/01/2021
11570
O/fee=6500
Oct to jasnu/21
Paid in Janu/21</t>
        </r>
      </text>
    </comment>
    <comment ref="W217" authorId="0">
      <text>
        <r>
          <rPr>
            <b/>
            <sz val="9"/>
            <color indexed="81"/>
            <rFont val="Tahoma"/>
            <family val="2"/>
          </rPr>
          <t>Windows User:</t>
        </r>
        <r>
          <rPr>
            <sz val="9"/>
            <color indexed="81"/>
            <rFont val="Tahoma"/>
            <family val="2"/>
          </rPr>
          <t xml:space="preserve">
Less 30% in Tuition fee for Oct/20.</t>
        </r>
      </text>
    </comment>
    <comment ref="X217" authorId="0">
      <text>
        <r>
          <rPr>
            <b/>
            <sz val="9"/>
            <color indexed="81"/>
            <rFont val="Tahoma"/>
            <family val="2"/>
          </rPr>
          <t>Windows User:</t>
        </r>
        <r>
          <rPr>
            <sz val="9"/>
            <color indexed="81"/>
            <rFont val="Tahoma"/>
            <family val="2"/>
          </rPr>
          <t xml:space="preserve">
27/01/2021
11570
O/fee=6500
Oct to jasnu/21
Paid in Janu/21</t>
        </r>
      </text>
    </comment>
    <comment ref="Y217" authorId="0">
      <text>
        <r>
          <rPr>
            <b/>
            <sz val="9"/>
            <color indexed="81"/>
            <rFont val="Tahoma"/>
            <family val="2"/>
          </rPr>
          <t>Windows User:</t>
        </r>
        <r>
          <rPr>
            <sz val="9"/>
            <color indexed="81"/>
            <rFont val="Tahoma"/>
            <family val="2"/>
          </rPr>
          <t xml:space="preserve">
Less 30% in Tuition fee for Oct/20.</t>
        </r>
      </text>
    </comment>
    <comment ref="Z217" authorId="0">
      <text>
        <r>
          <rPr>
            <b/>
            <sz val="9"/>
            <color indexed="81"/>
            <rFont val="Tahoma"/>
            <family val="2"/>
          </rPr>
          <t>Windows User:</t>
        </r>
        <r>
          <rPr>
            <sz val="9"/>
            <color indexed="81"/>
            <rFont val="Tahoma"/>
            <family val="2"/>
          </rPr>
          <t xml:space="preserve">
27/01/2021
11570
O/fee=6500
Oct to jasnu/21
Paid in Janu/21</t>
        </r>
      </text>
    </comment>
    <comment ref="AB217" authorId="0">
      <text>
        <r>
          <rPr>
            <b/>
            <sz val="9"/>
            <color indexed="81"/>
            <rFont val="Tahoma"/>
            <family val="2"/>
          </rPr>
          <t>Windows User:</t>
        </r>
        <r>
          <rPr>
            <sz val="9"/>
            <color indexed="81"/>
            <rFont val="Tahoma"/>
            <family val="2"/>
          </rPr>
          <t xml:space="preserve">
27/01/2021
11570
O/fee=6500
Oct to jasnu/21
Paid in Janu/21</t>
        </r>
      </text>
    </comment>
    <comment ref="AD217" authorId="0">
      <text>
        <r>
          <rPr>
            <b/>
            <sz val="9"/>
            <color indexed="81"/>
            <rFont val="Tahoma"/>
            <family val="2"/>
          </rPr>
          <t>Windows User:</t>
        </r>
        <r>
          <rPr>
            <sz val="9"/>
            <color indexed="81"/>
            <rFont val="Tahoma"/>
            <family val="2"/>
          </rPr>
          <t xml:space="preserve">
27/01/2021
11570
O/fee=6500
Oct to jasnu/21
Paid in Janu/21</t>
        </r>
      </text>
    </comment>
    <comment ref="AN217" authorId="0">
      <text>
        <r>
          <rPr>
            <b/>
            <sz val="9"/>
            <color indexed="81"/>
            <rFont val="Tahoma"/>
            <family val="2"/>
          </rPr>
          <t>Windows User:</t>
        </r>
        <r>
          <rPr>
            <sz val="9"/>
            <color indexed="81"/>
            <rFont val="Tahoma"/>
            <family val="2"/>
          </rPr>
          <t xml:space="preserve">
06/06/21
11571
Up to June/21</t>
        </r>
      </text>
    </comment>
    <comment ref="N218" authorId="0">
      <text>
        <r>
          <rPr>
            <b/>
            <sz val="9"/>
            <color indexed="81"/>
            <rFont val="Tahoma"/>
            <family val="2"/>
          </rPr>
          <t>Windows User:</t>
        </r>
        <r>
          <rPr>
            <sz val="9"/>
            <color indexed="81"/>
            <rFont val="Tahoma"/>
            <family val="2"/>
          </rPr>
          <t xml:space="preserve">
10/09/2020
9,000/-</t>
        </r>
      </text>
    </comment>
    <comment ref="P218" authorId="0">
      <text>
        <r>
          <rPr>
            <b/>
            <sz val="9"/>
            <color indexed="81"/>
            <rFont val="Tahoma"/>
            <family val="2"/>
          </rPr>
          <t>Windows User:</t>
        </r>
        <r>
          <rPr>
            <sz val="9"/>
            <color indexed="81"/>
            <rFont val="Tahoma"/>
            <family val="2"/>
          </rPr>
          <t xml:space="preserve">
10/09/2020
9,000/-</t>
        </r>
      </text>
    </comment>
    <comment ref="R218" authorId="0">
      <text>
        <r>
          <rPr>
            <b/>
            <sz val="9"/>
            <color indexed="81"/>
            <rFont val="Tahoma"/>
            <family val="2"/>
          </rPr>
          <t>Windows User:</t>
        </r>
        <r>
          <rPr>
            <sz val="9"/>
            <color indexed="81"/>
            <rFont val="Tahoma"/>
            <family val="2"/>
          </rPr>
          <t xml:space="preserve">
10/09/2020
9,000/-</t>
        </r>
      </text>
    </comment>
    <comment ref="T218" authorId="0">
      <text>
        <r>
          <rPr>
            <b/>
            <sz val="9"/>
            <color indexed="81"/>
            <rFont val="Tahoma"/>
            <family val="2"/>
          </rPr>
          <t>Windows User:</t>
        </r>
        <r>
          <rPr>
            <sz val="9"/>
            <color indexed="81"/>
            <rFont val="Tahoma"/>
            <family val="2"/>
          </rPr>
          <t xml:space="preserve">
10/09/2020
9,000/-
19/12/2020
11595
O/fe=6500
Nov/20
paid in Dec/20</t>
        </r>
      </text>
    </comment>
    <comment ref="W218" authorId="0">
      <text>
        <r>
          <rPr>
            <b/>
            <sz val="9"/>
            <color indexed="81"/>
            <rFont val="Tahoma"/>
            <family val="2"/>
          </rPr>
          <t>Windows User:</t>
        </r>
        <r>
          <rPr>
            <sz val="9"/>
            <color indexed="81"/>
            <rFont val="Tahoma"/>
            <family val="2"/>
          </rPr>
          <t xml:space="preserve">
Less 30% in Tuition fee for Oct/20.</t>
        </r>
      </text>
    </comment>
    <comment ref="X218" authorId="0">
      <text>
        <r>
          <rPr>
            <b/>
            <sz val="9"/>
            <color indexed="81"/>
            <rFont val="Tahoma"/>
            <family val="2"/>
          </rPr>
          <t>Windows User:</t>
        </r>
        <r>
          <rPr>
            <sz val="9"/>
            <color indexed="81"/>
            <rFont val="Tahoma"/>
            <family val="2"/>
          </rPr>
          <t xml:space="preserve">
13.10.2020
11594
Oct/20 Less=30%
Others fee due by P.sir</t>
        </r>
      </text>
    </comment>
    <comment ref="Y218" authorId="0">
      <text>
        <r>
          <rPr>
            <b/>
            <sz val="9"/>
            <color indexed="81"/>
            <rFont val="Tahoma"/>
            <family val="2"/>
          </rPr>
          <t>Windows User:</t>
        </r>
        <r>
          <rPr>
            <sz val="9"/>
            <color indexed="81"/>
            <rFont val="Tahoma"/>
            <family val="2"/>
          </rPr>
          <t xml:space="preserve">
Less 30% in Tuition fee for Oct/20.</t>
        </r>
      </text>
    </comment>
    <comment ref="Z218" authorId="0">
      <text>
        <r>
          <rPr>
            <b/>
            <sz val="9"/>
            <color indexed="81"/>
            <rFont val="Tahoma"/>
            <family val="2"/>
          </rPr>
          <t>Windows User:</t>
        </r>
        <r>
          <rPr>
            <sz val="9"/>
            <color indexed="81"/>
            <rFont val="Tahoma"/>
            <family val="2"/>
          </rPr>
          <t xml:space="preserve">
19/12/2020
11595
O/fe=6500
Nov/20
paid in Dec/20</t>
        </r>
      </text>
    </comment>
    <comment ref="AB218" authorId="0">
      <text>
        <r>
          <rPr>
            <b/>
            <sz val="9"/>
            <color indexed="81"/>
            <rFont val="Tahoma"/>
            <family val="2"/>
          </rPr>
          <t>Windows User:</t>
        </r>
        <r>
          <rPr>
            <sz val="9"/>
            <color indexed="81"/>
            <rFont val="Tahoma"/>
            <family val="2"/>
          </rPr>
          <t xml:space="preserve">
19/12/2020
11595
O/fe=6500
Nov/20
paid in Dec/20</t>
        </r>
      </text>
    </comment>
    <comment ref="AF218" authorId="0">
      <text>
        <r>
          <rPr>
            <b/>
            <sz val="9"/>
            <color indexed="81"/>
            <rFont val="Tahoma"/>
            <family val="2"/>
          </rPr>
          <t>Windows User:</t>
        </r>
        <r>
          <rPr>
            <sz val="9"/>
            <color indexed="81"/>
            <rFont val="Tahoma"/>
            <family val="2"/>
          </rPr>
          <t xml:space="preserve">
10/02/21
11596</t>
        </r>
      </text>
    </comment>
    <comment ref="AN218" authorId="0">
      <text>
        <r>
          <rPr>
            <b/>
            <sz val="9"/>
            <color indexed="81"/>
            <rFont val="Tahoma"/>
            <family val="2"/>
          </rPr>
          <t>Windows User:</t>
        </r>
        <r>
          <rPr>
            <sz val="9"/>
            <color indexed="81"/>
            <rFont val="Tahoma"/>
            <family val="2"/>
          </rPr>
          <t xml:space="preserve">
05/06/21
11597
</t>
        </r>
      </text>
    </comment>
    <comment ref="H219" authorId="0">
      <text>
        <r>
          <rPr>
            <b/>
            <sz val="9"/>
            <color indexed="81"/>
            <rFont val="Tahoma"/>
            <family val="2"/>
          </rPr>
          <t>Windows User:</t>
        </r>
        <r>
          <rPr>
            <sz val="9"/>
            <color indexed="81"/>
            <rFont val="Tahoma"/>
            <family val="2"/>
          </rPr>
          <t xml:space="preserve">
Less-3,300/-</t>
        </r>
      </text>
    </comment>
    <comment ref="J219" authorId="0">
      <text>
        <r>
          <rPr>
            <b/>
            <sz val="9"/>
            <color indexed="81"/>
            <rFont val="Tahoma"/>
            <family val="2"/>
          </rPr>
          <t>Windows User:</t>
        </r>
        <r>
          <rPr>
            <sz val="9"/>
            <color indexed="81"/>
            <rFont val="Tahoma"/>
            <family val="2"/>
          </rPr>
          <t xml:space="preserve">
Less-3,300/-</t>
        </r>
      </text>
    </comment>
    <comment ref="N219" authorId="0">
      <text>
        <r>
          <rPr>
            <b/>
            <sz val="9"/>
            <color indexed="81"/>
            <rFont val="Tahoma"/>
            <family val="2"/>
          </rPr>
          <t>Windows User:</t>
        </r>
        <r>
          <rPr>
            <sz val="9"/>
            <color indexed="81"/>
            <rFont val="Tahoma"/>
            <family val="2"/>
          </rPr>
          <t xml:space="preserve">
10/09/2020
9,000/-</t>
        </r>
      </text>
    </comment>
    <comment ref="P219" authorId="0">
      <text>
        <r>
          <rPr>
            <b/>
            <sz val="9"/>
            <color indexed="81"/>
            <rFont val="Tahoma"/>
            <family val="2"/>
          </rPr>
          <t>Windows User:</t>
        </r>
        <r>
          <rPr>
            <sz val="9"/>
            <color indexed="81"/>
            <rFont val="Tahoma"/>
            <family val="2"/>
          </rPr>
          <t xml:space="preserve">
10/09/2020
9,000/-</t>
        </r>
      </text>
    </comment>
    <comment ref="R219" authorId="0">
      <text>
        <r>
          <rPr>
            <b/>
            <sz val="9"/>
            <color indexed="81"/>
            <rFont val="Tahoma"/>
            <family val="2"/>
          </rPr>
          <t>Windows User:</t>
        </r>
        <r>
          <rPr>
            <sz val="9"/>
            <color indexed="81"/>
            <rFont val="Tahoma"/>
            <family val="2"/>
          </rPr>
          <t xml:space="preserve">
10/09/2020
9,000/-</t>
        </r>
      </text>
    </comment>
    <comment ref="T219" authorId="0">
      <text>
        <r>
          <rPr>
            <b/>
            <sz val="9"/>
            <color indexed="81"/>
            <rFont val="Tahoma"/>
            <family val="2"/>
          </rPr>
          <t>Windows User:</t>
        </r>
        <r>
          <rPr>
            <sz val="9"/>
            <color indexed="81"/>
            <rFont val="Tahoma"/>
            <family val="2"/>
          </rPr>
          <t xml:space="preserve">
10/09/2020
9,000/-
30/01/21
11619
O/fee=6500
Paid in Janu/21</t>
        </r>
      </text>
    </comment>
    <comment ref="Z219" authorId="0">
      <text>
        <r>
          <rPr>
            <b/>
            <sz val="9"/>
            <color indexed="81"/>
            <rFont val="Tahoma"/>
            <family val="2"/>
          </rPr>
          <t>Windows User:</t>
        </r>
        <r>
          <rPr>
            <sz val="9"/>
            <color indexed="81"/>
            <rFont val="Tahoma"/>
            <family val="2"/>
          </rPr>
          <t xml:space="preserve">
10/01/2021
11618
Oct/20 to Janu/21
Paid in Janu/21</t>
        </r>
      </text>
    </comment>
    <comment ref="AB219" authorId="0">
      <text>
        <r>
          <rPr>
            <b/>
            <sz val="9"/>
            <color indexed="81"/>
            <rFont val="Tahoma"/>
            <family val="2"/>
          </rPr>
          <t>Windows User:</t>
        </r>
        <r>
          <rPr>
            <sz val="9"/>
            <color indexed="81"/>
            <rFont val="Tahoma"/>
            <family val="2"/>
          </rPr>
          <t xml:space="preserve">
10/01/2021
11618
Oct/20 to Janu/21
Paid in Janu/21</t>
        </r>
      </text>
    </comment>
    <comment ref="AD219" authorId="0">
      <text>
        <r>
          <rPr>
            <b/>
            <sz val="9"/>
            <color indexed="81"/>
            <rFont val="Tahoma"/>
            <family val="2"/>
          </rPr>
          <t>Windows User:</t>
        </r>
        <r>
          <rPr>
            <sz val="9"/>
            <color indexed="81"/>
            <rFont val="Tahoma"/>
            <family val="2"/>
          </rPr>
          <t xml:space="preserve">
10/01/2021
11618
Oct/20 to Janu/21
Paid in Janu/21</t>
        </r>
      </text>
    </comment>
    <comment ref="AF219" authorId="0">
      <text>
        <r>
          <rPr>
            <b/>
            <sz val="9"/>
            <color indexed="81"/>
            <rFont val="Tahoma"/>
            <family val="2"/>
          </rPr>
          <t>Windows User:</t>
        </r>
        <r>
          <rPr>
            <sz val="9"/>
            <color indexed="81"/>
            <rFont val="Tahoma"/>
            <family val="2"/>
          </rPr>
          <t xml:space="preserve">
10/01/2021
11618
Oct/20 to Janu/21
Paid in Janu/21
30/01/21
11619
O/fee=6500
Paid in Janu/21</t>
        </r>
      </text>
    </comment>
    <comment ref="AP219" authorId="0">
      <text>
        <r>
          <rPr>
            <b/>
            <sz val="9"/>
            <color indexed="81"/>
            <rFont val="Tahoma"/>
            <family val="2"/>
          </rPr>
          <t>Windows User:</t>
        </r>
        <r>
          <rPr>
            <sz val="9"/>
            <color indexed="81"/>
            <rFont val="Tahoma"/>
            <family val="2"/>
          </rPr>
          <t xml:space="preserve">
13/06/21
11620
Feb/21</t>
        </r>
      </text>
    </comment>
    <comment ref="H220" authorId="0">
      <text>
        <r>
          <rPr>
            <b/>
            <sz val="9"/>
            <color indexed="81"/>
            <rFont val="Tahoma"/>
            <family val="2"/>
          </rPr>
          <t>Windows User:</t>
        </r>
        <r>
          <rPr>
            <sz val="9"/>
            <color indexed="81"/>
            <rFont val="Tahoma"/>
            <family val="2"/>
          </rPr>
          <t xml:space="preserve">
Less-3,300/-</t>
        </r>
      </text>
    </comment>
    <comment ref="J220" authorId="0">
      <text>
        <r>
          <rPr>
            <b/>
            <sz val="9"/>
            <color indexed="81"/>
            <rFont val="Tahoma"/>
            <family val="2"/>
          </rPr>
          <t>Windows User:</t>
        </r>
        <r>
          <rPr>
            <sz val="9"/>
            <color indexed="81"/>
            <rFont val="Tahoma"/>
            <family val="2"/>
          </rPr>
          <t xml:space="preserve">
Less-3,300/-</t>
        </r>
      </text>
    </comment>
    <comment ref="N220" authorId="0">
      <text>
        <r>
          <rPr>
            <b/>
            <sz val="9"/>
            <color indexed="81"/>
            <rFont val="Tahoma"/>
            <family val="2"/>
          </rPr>
          <t>Windows User:</t>
        </r>
        <r>
          <rPr>
            <sz val="9"/>
            <color indexed="81"/>
            <rFont val="Tahoma"/>
            <family val="2"/>
          </rPr>
          <t xml:space="preserve">
10/09/2020
9,000/-</t>
        </r>
      </text>
    </comment>
    <comment ref="P220" authorId="0">
      <text>
        <r>
          <rPr>
            <b/>
            <sz val="9"/>
            <color indexed="81"/>
            <rFont val="Tahoma"/>
            <family val="2"/>
          </rPr>
          <t>Windows User:</t>
        </r>
        <r>
          <rPr>
            <sz val="9"/>
            <color indexed="81"/>
            <rFont val="Tahoma"/>
            <family val="2"/>
          </rPr>
          <t xml:space="preserve">
10/09/2020
9,000/-</t>
        </r>
      </text>
    </comment>
    <comment ref="R220" authorId="0">
      <text>
        <r>
          <rPr>
            <b/>
            <sz val="9"/>
            <color indexed="81"/>
            <rFont val="Tahoma"/>
            <family val="2"/>
          </rPr>
          <t>Windows User:</t>
        </r>
        <r>
          <rPr>
            <sz val="9"/>
            <color indexed="81"/>
            <rFont val="Tahoma"/>
            <family val="2"/>
          </rPr>
          <t xml:space="preserve">
10/09/2020
9,000/-</t>
        </r>
      </text>
    </comment>
    <comment ref="T220" authorId="0">
      <text>
        <r>
          <rPr>
            <b/>
            <sz val="9"/>
            <color indexed="81"/>
            <rFont val="Tahoma"/>
            <family val="2"/>
          </rPr>
          <t>Windows User:</t>
        </r>
        <r>
          <rPr>
            <sz val="9"/>
            <color indexed="81"/>
            <rFont val="Tahoma"/>
            <family val="2"/>
          </rPr>
          <t xml:space="preserve">
10/09/2020
9,000/-
28/01/21
11644
O/fee=6500
Dec + Janu/20
Paid  in Janu/21</t>
        </r>
      </text>
    </comment>
    <comment ref="Z220" authorId="0">
      <text>
        <r>
          <rPr>
            <b/>
            <sz val="9"/>
            <color indexed="81"/>
            <rFont val="Tahoma"/>
            <family val="2"/>
          </rPr>
          <t>Windows User:</t>
        </r>
        <r>
          <rPr>
            <sz val="9"/>
            <color indexed="81"/>
            <rFont val="Tahoma"/>
            <family val="2"/>
          </rPr>
          <t xml:space="preserve">
13/10/20
11642</t>
        </r>
      </text>
    </comment>
    <comment ref="AB220" authorId="0">
      <text>
        <r>
          <rPr>
            <b/>
            <sz val="9"/>
            <color indexed="81"/>
            <rFont val="Tahoma"/>
            <family val="2"/>
          </rPr>
          <t>Windows User:</t>
        </r>
        <r>
          <rPr>
            <sz val="9"/>
            <color indexed="81"/>
            <rFont val="Tahoma"/>
            <family val="2"/>
          </rPr>
          <t xml:space="preserve">
12/11/2020
11643
</t>
        </r>
      </text>
    </comment>
    <comment ref="AD220" authorId="0">
      <text>
        <r>
          <rPr>
            <b/>
            <sz val="9"/>
            <color indexed="81"/>
            <rFont val="Tahoma"/>
            <family val="2"/>
          </rPr>
          <t>Windows User:</t>
        </r>
        <r>
          <rPr>
            <sz val="9"/>
            <color indexed="81"/>
            <rFont val="Tahoma"/>
            <family val="2"/>
          </rPr>
          <t xml:space="preserve">
28/01/21
11644
O/fee=6500
Dec + Janu/20
Paid  in Janu/21</t>
        </r>
      </text>
    </comment>
    <comment ref="AF220" authorId="0">
      <text>
        <r>
          <rPr>
            <b/>
            <sz val="9"/>
            <color indexed="81"/>
            <rFont val="Tahoma"/>
            <family val="2"/>
          </rPr>
          <t>Windows User:</t>
        </r>
        <r>
          <rPr>
            <sz val="9"/>
            <color indexed="81"/>
            <rFont val="Tahoma"/>
            <family val="2"/>
          </rPr>
          <t xml:space="preserve">
28/01/21
11644
O/fee=6500
Dec + Janu/20
Paid  in Janu/21</t>
        </r>
      </text>
    </comment>
    <comment ref="AP220" authorId="0">
      <text>
        <r>
          <rPr>
            <b/>
            <sz val="9"/>
            <color indexed="81"/>
            <rFont val="Tahoma"/>
            <family val="2"/>
          </rPr>
          <t>Windows User:</t>
        </r>
        <r>
          <rPr>
            <sz val="9"/>
            <color indexed="81"/>
            <rFont val="Tahoma"/>
            <family val="2"/>
          </rPr>
          <t xml:space="preserve">
07/06/21
11645
Feb + March/21</t>
        </r>
      </text>
    </comment>
    <comment ref="N221" authorId="0">
      <text>
        <r>
          <rPr>
            <b/>
            <sz val="9"/>
            <color indexed="81"/>
            <rFont val="Tahoma"/>
            <family val="2"/>
          </rPr>
          <t>Windows User:</t>
        </r>
        <r>
          <rPr>
            <sz val="9"/>
            <color indexed="81"/>
            <rFont val="Tahoma"/>
            <family val="2"/>
          </rPr>
          <t xml:space="preserve">
10/09/2020
9,000/-</t>
        </r>
      </text>
    </comment>
    <comment ref="P221" authorId="0">
      <text>
        <r>
          <rPr>
            <b/>
            <sz val="9"/>
            <color indexed="81"/>
            <rFont val="Tahoma"/>
            <family val="2"/>
          </rPr>
          <t>Windows User:</t>
        </r>
        <r>
          <rPr>
            <sz val="9"/>
            <color indexed="81"/>
            <rFont val="Tahoma"/>
            <family val="2"/>
          </rPr>
          <t xml:space="preserve">
10/09/2020
9,000/-</t>
        </r>
      </text>
    </comment>
    <comment ref="R221" authorId="0">
      <text>
        <r>
          <rPr>
            <b/>
            <sz val="9"/>
            <color indexed="81"/>
            <rFont val="Tahoma"/>
            <family val="2"/>
          </rPr>
          <t>Windows User:</t>
        </r>
        <r>
          <rPr>
            <sz val="9"/>
            <color indexed="81"/>
            <rFont val="Tahoma"/>
            <family val="2"/>
          </rPr>
          <t xml:space="preserve">
10/09/2020
9,000/-</t>
        </r>
      </text>
    </comment>
    <comment ref="T221" authorId="0">
      <text>
        <r>
          <rPr>
            <b/>
            <sz val="9"/>
            <color indexed="81"/>
            <rFont val="Tahoma"/>
            <family val="2"/>
          </rPr>
          <t>Windows User:</t>
        </r>
        <r>
          <rPr>
            <sz val="9"/>
            <color indexed="81"/>
            <rFont val="Tahoma"/>
            <family val="2"/>
          </rPr>
          <t xml:space="preserve">
10/09/2020
9,000/-
30/01/21
11667
O/fee=6500
Oct=2500 Due=2120
Paid in Janu/21</t>
        </r>
      </text>
    </comment>
    <comment ref="AF221" authorId="0">
      <text>
        <r>
          <rPr>
            <b/>
            <sz val="9"/>
            <color indexed="81"/>
            <rFont val="Tahoma"/>
            <family val="2"/>
          </rPr>
          <t>Windows User:</t>
        </r>
        <r>
          <rPr>
            <sz val="9"/>
            <color indexed="81"/>
            <rFont val="Tahoma"/>
            <family val="2"/>
          </rPr>
          <t xml:space="preserve">
30/01/21
11667
O/fee=6500
Oct=2500 Due=2120
Paid in Janu/21</t>
        </r>
      </text>
    </comment>
    <comment ref="AL221" authorId="0">
      <text>
        <r>
          <rPr>
            <b/>
            <sz val="9"/>
            <color indexed="81"/>
            <rFont val="Tahoma"/>
            <family val="2"/>
          </rPr>
          <t>Windows User:</t>
        </r>
        <r>
          <rPr>
            <sz val="9"/>
            <color indexed="81"/>
            <rFont val="Tahoma"/>
            <family val="2"/>
          </rPr>
          <t xml:space="preserve">
13/04/2021
11668
Oct/20
Nov/20=1840 Due=2500</t>
        </r>
      </text>
    </comment>
    <comment ref="N222" authorId="0">
      <text>
        <r>
          <rPr>
            <b/>
            <sz val="9"/>
            <color indexed="81"/>
            <rFont val="Tahoma"/>
            <family val="2"/>
          </rPr>
          <t>Windows User:</t>
        </r>
        <r>
          <rPr>
            <sz val="9"/>
            <color indexed="81"/>
            <rFont val="Tahoma"/>
            <family val="2"/>
          </rPr>
          <t xml:space="preserve">
10/09/2020
9,000/-</t>
        </r>
      </text>
    </comment>
    <comment ref="P222" authorId="0">
      <text>
        <r>
          <rPr>
            <b/>
            <sz val="9"/>
            <color indexed="81"/>
            <rFont val="Tahoma"/>
            <family val="2"/>
          </rPr>
          <t>Windows User:</t>
        </r>
        <r>
          <rPr>
            <sz val="9"/>
            <color indexed="81"/>
            <rFont val="Tahoma"/>
            <family val="2"/>
          </rPr>
          <t xml:space="preserve">
10/09/2020
9,000/-</t>
        </r>
      </text>
    </comment>
    <comment ref="R222" authorId="0">
      <text>
        <r>
          <rPr>
            <b/>
            <sz val="9"/>
            <color indexed="81"/>
            <rFont val="Tahoma"/>
            <family val="2"/>
          </rPr>
          <t>Windows User:</t>
        </r>
        <r>
          <rPr>
            <sz val="9"/>
            <color indexed="81"/>
            <rFont val="Tahoma"/>
            <family val="2"/>
          </rPr>
          <t xml:space="preserve">
10/09/2020
9,000/-</t>
        </r>
      </text>
    </comment>
    <comment ref="T222" authorId="0">
      <text>
        <r>
          <rPr>
            <b/>
            <sz val="9"/>
            <color indexed="81"/>
            <rFont val="Tahoma"/>
            <family val="2"/>
          </rPr>
          <t>Windows User:</t>
        </r>
        <r>
          <rPr>
            <sz val="9"/>
            <color indexed="81"/>
            <rFont val="Tahoma"/>
            <family val="2"/>
          </rPr>
          <t xml:space="preserve">
10/09/2020
9,000/-
26/01/2021
11692
O/fee6500
Nov + Dec/20
Paid in Janu/21</t>
        </r>
      </text>
    </comment>
    <comment ref="W222" authorId="0">
      <text>
        <r>
          <rPr>
            <b/>
            <sz val="9"/>
            <color indexed="81"/>
            <rFont val="Tahoma"/>
            <family val="2"/>
          </rPr>
          <t>Windows User:</t>
        </r>
        <r>
          <rPr>
            <sz val="9"/>
            <color indexed="81"/>
            <rFont val="Tahoma"/>
            <family val="2"/>
          </rPr>
          <t xml:space="preserve">
Less 30% in Tuition fee for Oct/20.</t>
        </r>
      </text>
    </comment>
    <comment ref="X222" authorId="0">
      <text>
        <r>
          <rPr>
            <b/>
            <sz val="9"/>
            <color indexed="81"/>
            <rFont val="Tahoma"/>
            <family val="2"/>
          </rPr>
          <t>Windows User:</t>
        </r>
        <r>
          <rPr>
            <sz val="9"/>
            <color indexed="81"/>
            <rFont val="Tahoma"/>
            <family val="2"/>
          </rPr>
          <t xml:space="preserve">
13.10.2020
11691
Oct/20 Less=30%
Others fee due by P.sir</t>
        </r>
      </text>
    </comment>
    <comment ref="Y222" authorId="0">
      <text>
        <r>
          <rPr>
            <b/>
            <sz val="9"/>
            <color indexed="81"/>
            <rFont val="Tahoma"/>
            <family val="2"/>
          </rPr>
          <t>Windows User:</t>
        </r>
        <r>
          <rPr>
            <sz val="9"/>
            <color indexed="81"/>
            <rFont val="Tahoma"/>
            <family val="2"/>
          </rPr>
          <t xml:space="preserve">
Less 30% in Tuition fee for Oct/20.</t>
        </r>
      </text>
    </comment>
    <comment ref="Z222" authorId="0">
      <text>
        <r>
          <rPr>
            <b/>
            <sz val="9"/>
            <color indexed="81"/>
            <rFont val="Tahoma"/>
            <family val="2"/>
          </rPr>
          <t>Windows User:</t>
        </r>
        <r>
          <rPr>
            <sz val="9"/>
            <color indexed="81"/>
            <rFont val="Tahoma"/>
            <family val="2"/>
          </rPr>
          <t xml:space="preserve">
26/01/2021
11692
O/fee6500
Nov + Dec/20
Paid in Janu/21</t>
        </r>
      </text>
    </comment>
    <comment ref="AB222" authorId="0">
      <text>
        <r>
          <rPr>
            <b/>
            <sz val="9"/>
            <color indexed="81"/>
            <rFont val="Tahoma"/>
            <family val="2"/>
          </rPr>
          <t>Windows User:</t>
        </r>
        <r>
          <rPr>
            <sz val="9"/>
            <color indexed="81"/>
            <rFont val="Tahoma"/>
            <family val="2"/>
          </rPr>
          <t xml:space="preserve">
26/01/2021
11692
O/fee6500
Nov + Dec/20
Paid in Janu/21</t>
        </r>
      </text>
    </comment>
    <comment ref="AD222" authorId="0">
      <text>
        <r>
          <rPr>
            <b/>
            <sz val="9"/>
            <color indexed="81"/>
            <rFont val="Tahoma"/>
            <family val="2"/>
          </rPr>
          <t>Windows User:</t>
        </r>
        <r>
          <rPr>
            <sz val="9"/>
            <color indexed="81"/>
            <rFont val="Tahoma"/>
            <family val="2"/>
          </rPr>
          <t xml:space="preserve">
26/01/2021
11692
O/fee6500
Nov + Dec/20
Paid in Janu/21</t>
        </r>
      </text>
    </comment>
    <comment ref="AF222" authorId="0">
      <text>
        <r>
          <rPr>
            <b/>
            <sz val="9"/>
            <color indexed="81"/>
            <rFont val="Tahoma"/>
            <family val="2"/>
          </rPr>
          <t>Windows User:</t>
        </r>
        <r>
          <rPr>
            <sz val="9"/>
            <color indexed="81"/>
            <rFont val="Tahoma"/>
            <family val="2"/>
          </rPr>
          <t xml:space="preserve">
10/02/21
11693</t>
        </r>
      </text>
    </comment>
    <comment ref="AN222" authorId="0">
      <text>
        <r>
          <rPr>
            <b/>
            <sz val="9"/>
            <color indexed="81"/>
            <rFont val="Tahoma"/>
            <family val="2"/>
          </rPr>
          <t>Windows User:</t>
        </r>
        <r>
          <rPr>
            <sz val="9"/>
            <color indexed="81"/>
            <rFont val="Tahoma"/>
            <family val="2"/>
          </rPr>
          <t xml:space="preserve">
06/06/21
11694
Up to May/21</t>
        </r>
      </text>
    </comment>
    <comment ref="N223" authorId="0">
      <text>
        <r>
          <rPr>
            <b/>
            <sz val="9"/>
            <color indexed="81"/>
            <rFont val="Tahoma"/>
            <family val="2"/>
          </rPr>
          <t>Windows User:</t>
        </r>
        <r>
          <rPr>
            <sz val="9"/>
            <color indexed="81"/>
            <rFont val="Tahoma"/>
            <family val="2"/>
          </rPr>
          <t xml:space="preserve">
10/09/2020
9,000/-</t>
        </r>
      </text>
    </comment>
    <comment ref="P223" authorId="0">
      <text>
        <r>
          <rPr>
            <b/>
            <sz val="9"/>
            <color indexed="81"/>
            <rFont val="Tahoma"/>
            <family val="2"/>
          </rPr>
          <t>Windows User:</t>
        </r>
        <r>
          <rPr>
            <sz val="9"/>
            <color indexed="81"/>
            <rFont val="Tahoma"/>
            <family val="2"/>
          </rPr>
          <t xml:space="preserve">
10/09/2020
9,000/-</t>
        </r>
      </text>
    </comment>
    <comment ref="R223" authorId="0">
      <text>
        <r>
          <rPr>
            <b/>
            <sz val="9"/>
            <color indexed="81"/>
            <rFont val="Tahoma"/>
            <family val="2"/>
          </rPr>
          <t>Windows User:</t>
        </r>
        <r>
          <rPr>
            <sz val="9"/>
            <color indexed="81"/>
            <rFont val="Tahoma"/>
            <family val="2"/>
          </rPr>
          <t xml:space="preserve">
10/09/2020
9,000/-</t>
        </r>
      </text>
    </comment>
    <comment ref="T223" authorId="0">
      <text>
        <r>
          <rPr>
            <b/>
            <sz val="9"/>
            <color indexed="81"/>
            <rFont val="Tahoma"/>
            <family val="2"/>
          </rPr>
          <t>Windows User:</t>
        </r>
        <r>
          <rPr>
            <sz val="9"/>
            <color indexed="81"/>
            <rFont val="Tahoma"/>
            <family val="2"/>
          </rPr>
          <t xml:space="preserve">
10/09/2020
9,000/-
12/11/2020
By bkash
O/fee 6500
Paid in Nov.20</t>
        </r>
      </text>
    </comment>
    <comment ref="W223" authorId="0">
      <text>
        <r>
          <rPr>
            <b/>
            <sz val="9"/>
            <color indexed="81"/>
            <rFont val="Tahoma"/>
            <family val="2"/>
          </rPr>
          <t>Windows User:</t>
        </r>
        <r>
          <rPr>
            <sz val="9"/>
            <color indexed="81"/>
            <rFont val="Tahoma"/>
            <family val="2"/>
          </rPr>
          <t xml:space="preserve">
Less 30% in Tuition fee for Oct/20.</t>
        </r>
      </text>
    </comment>
    <comment ref="X223" authorId="0">
      <text>
        <r>
          <rPr>
            <b/>
            <sz val="9"/>
            <color indexed="81"/>
            <rFont val="Tahoma"/>
            <family val="2"/>
          </rPr>
          <t>Windows User:</t>
        </r>
        <r>
          <rPr>
            <sz val="9"/>
            <color indexed="81"/>
            <rFont val="Tahoma"/>
            <family val="2"/>
          </rPr>
          <t xml:space="preserve">
10.10.2020
11715
Oct/20 Less=30%
Others fee due by P.sir</t>
        </r>
      </text>
    </comment>
    <comment ref="Y223" authorId="0">
      <text>
        <r>
          <rPr>
            <b/>
            <sz val="9"/>
            <color indexed="81"/>
            <rFont val="Tahoma"/>
            <family val="2"/>
          </rPr>
          <t>Windows User:</t>
        </r>
        <r>
          <rPr>
            <sz val="9"/>
            <color indexed="81"/>
            <rFont val="Tahoma"/>
            <family val="2"/>
          </rPr>
          <t xml:space="preserve">
Less 30% in Tuition fee for Oct/20.</t>
        </r>
      </text>
    </comment>
    <comment ref="Z223" authorId="0">
      <text>
        <r>
          <rPr>
            <b/>
            <sz val="9"/>
            <color indexed="81"/>
            <rFont val="Tahoma"/>
            <family val="2"/>
          </rPr>
          <t>Windows User:</t>
        </r>
        <r>
          <rPr>
            <sz val="9"/>
            <color indexed="81"/>
            <rFont val="Tahoma"/>
            <family val="2"/>
          </rPr>
          <t xml:space="preserve">
12/11/2020
By bkash
C-11120  With O/fee
H=2160
T=13280 </t>
        </r>
      </text>
    </comment>
    <comment ref="AB223" authorId="0">
      <text>
        <r>
          <rPr>
            <b/>
            <sz val="9"/>
            <color indexed="81"/>
            <rFont val="Tahoma"/>
            <family val="2"/>
          </rPr>
          <t>Windows User:</t>
        </r>
        <r>
          <rPr>
            <sz val="9"/>
            <color indexed="81"/>
            <rFont val="Tahoma"/>
            <family val="2"/>
          </rPr>
          <t xml:space="preserve">
27/12/2020
By bkash
C=4620
H=2160
Dec/20</t>
        </r>
      </text>
    </comment>
    <comment ref="AD223" authorId="0">
      <text>
        <r>
          <rPr>
            <b/>
            <sz val="9"/>
            <color indexed="81"/>
            <rFont val="Tahoma"/>
            <family val="2"/>
          </rPr>
          <t>Windows User:</t>
        </r>
        <r>
          <rPr>
            <sz val="9"/>
            <color indexed="81"/>
            <rFont val="Tahoma"/>
            <family val="2"/>
          </rPr>
          <t xml:space="preserve">
19/01/021
By bkash
C=3500
H=2160
T=5660
</t>
        </r>
      </text>
    </comment>
    <comment ref="AF223" authorId="0">
      <text>
        <r>
          <rPr>
            <b/>
            <sz val="9"/>
            <color indexed="81"/>
            <rFont val="Tahoma"/>
            <family val="2"/>
          </rPr>
          <t>Windows User:</t>
        </r>
        <r>
          <rPr>
            <sz val="9"/>
            <color indexed="81"/>
            <rFont val="Tahoma"/>
            <family val="2"/>
          </rPr>
          <t xml:space="preserve">
10/02/21
11719</t>
        </r>
      </text>
    </comment>
    <comment ref="AH223" authorId="0">
      <text>
        <r>
          <rPr>
            <b/>
            <sz val="9"/>
            <color indexed="81"/>
            <rFont val="Tahoma"/>
            <family val="2"/>
          </rPr>
          <t>Windows User:</t>
        </r>
        <r>
          <rPr>
            <sz val="9"/>
            <color indexed="81"/>
            <rFont val="Tahoma"/>
            <family val="2"/>
          </rPr>
          <t xml:space="preserve">
16/03/21
By bkash
C=3500
H=2160
T=5660</t>
        </r>
      </text>
    </comment>
    <comment ref="AJ223" authorId="0">
      <text>
        <r>
          <rPr>
            <b/>
            <sz val="9"/>
            <color indexed="81"/>
            <rFont val="Tahoma"/>
            <family val="2"/>
          </rPr>
          <t>Windows User:</t>
        </r>
        <r>
          <rPr>
            <sz val="9"/>
            <color indexed="81"/>
            <rFont val="Tahoma"/>
            <family val="2"/>
          </rPr>
          <t xml:space="preserve">
10/04/21
By bkash
C=3500
H=2160
T=5660</t>
        </r>
      </text>
    </comment>
    <comment ref="AL223" authorId="0">
      <text>
        <r>
          <rPr>
            <b/>
            <sz val="9"/>
            <color indexed="81"/>
            <rFont val="Tahoma"/>
            <family val="2"/>
          </rPr>
          <t>Windows User:</t>
        </r>
        <r>
          <rPr>
            <sz val="9"/>
            <color indexed="81"/>
            <rFont val="Tahoma"/>
            <family val="2"/>
          </rPr>
          <t xml:space="preserve">
04/05/21
By bkash
C=6860
H=2160
T=9020</t>
        </r>
      </text>
    </comment>
    <comment ref="AN223" authorId="0">
      <text>
        <r>
          <rPr>
            <b/>
            <sz val="9"/>
            <color indexed="81"/>
            <rFont val="Tahoma"/>
            <family val="2"/>
          </rPr>
          <t>Windows User:</t>
        </r>
        <r>
          <rPr>
            <sz val="9"/>
            <color indexed="81"/>
            <rFont val="Tahoma"/>
            <family val="2"/>
          </rPr>
          <t xml:space="preserve">
03/06/21
11723</t>
        </r>
      </text>
    </comment>
    <comment ref="N224" authorId="0">
      <text>
        <r>
          <rPr>
            <b/>
            <sz val="9"/>
            <color indexed="81"/>
            <rFont val="Tahoma"/>
            <family val="2"/>
          </rPr>
          <t>Windows User:</t>
        </r>
        <r>
          <rPr>
            <sz val="9"/>
            <color indexed="81"/>
            <rFont val="Tahoma"/>
            <family val="2"/>
          </rPr>
          <t xml:space="preserve">
10/09/2020
9,000/-</t>
        </r>
      </text>
    </comment>
    <comment ref="P224" authorId="0">
      <text>
        <r>
          <rPr>
            <b/>
            <sz val="9"/>
            <color indexed="81"/>
            <rFont val="Tahoma"/>
            <family val="2"/>
          </rPr>
          <t>Windows User:</t>
        </r>
        <r>
          <rPr>
            <sz val="9"/>
            <color indexed="81"/>
            <rFont val="Tahoma"/>
            <family val="2"/>
          </rPr>
          <t xml:space="preserve">
10/09/2020
9,000/-</t>
        </r>
      </text>
    </comment>
    <comment ref="R224" authorId="0">
      <text>
        <r>
          <rPr>
            <b/>
            <sz val="9"/>
            <color indexed="81"/>
            <rFont val="Tahoma"/>
            <family val="2"/>
          </rPr>
          <t>Windows User:</t>
        </r>
        <r>
          <rPr>
            <sz val="9"/>
            <color indexed="81"/>
            <rFont val="Tahoma"/>
            <family val="2"/>
          </rPr>
          <t xml:space="preserve">
10/09/2020
9,000/-</t>
        </r>
      </text>
    </comment>
    <comment ref="T224" authorId="0">
      <text>
        <r>
          <rPr>
            <b/>
            <sz val="9"/>
            <color indexed="81"/>
            <rFont val="Tahoma"/>
            <family val="2"/>
          </rPr>
          <t>Windows User:</t>
        </r>
        <r>
          <rPr>
            <sz val="9"/>
            <color indexed="81"/>
            <rFont val="Tahoma"/>
            <family val="2"/>
          </rPr>
          <t xml:space="preserve">
10/09/2020
9,000/-</t>
        </r>
      </text>
    </comment>
    <comment ref="W224" authorId="0">
      <text>
        <r>
          <rPr>
            <b/>
            <sz val="9"/>
            <color indexed="81"/>
            <rFont val="Tahoma"/>
            <family val="2"/>
          </rPr>
          <t>Windows User:</t>
        </r>
        <r>
          <rPr>
            <sz val="9"/>
            <color indexed="81"/>
            <rFont val="Tahoma"/>
            <family val="2"/>
          </rPr>
          <t xml:space="preserve">
Less 30% in Tuition fee for Oct/20.</t>
        </r>
      </text>
    </comment>
    <comment ref="X224" authorId="0">
      <text>
        <r>
          <rPr>
            <b/>
            <sz val="9"/>
            <color indexed="81"/>
            <rFont val="Tahoma"/>
            <family val="2"/>
          </rPr>
          <t>Windows User:</t>
        </r>
        <r>
          <rPr>
            <sz val="9"/>
            <color indexed="81"/>
            <rFont val="Tahoma"/>
            <family val="2"/>
          </rPr>
          <t xml:space="preserve">
19/01/2021
Oct to Jany/21
paid in Janu/21</t>
        </r>
      </text>
    </comment>
    <comment ref="Y224" authorId="0">
      <text>
        <r>
          <rPr>
            <b/>
            <sz val="9"/>
            <color indexed="81"/>
            <rFont val="Tahoma"/>
            <family val="2"/>
          </rPr>
          <t>Windows User:</t>
        </r>
        <r>
          <rPr>
            <sz val="9"/>
            <color indexed="81"/>
            <rFont val="Tahoma"/>
            <family val="2"/>
          </rPr>
          <t xml:space="preserve">
Less 30% in Tuition fee for Oct/20.</t>
        </r>
      </text>
    </comment>
    <comment ref="Z224" authorId="0">
      <text>
        <r>
          <rPr>
            <b/>
            <sz val="9"/>
            <color indexed="81"/>
            <rFont val="Tahoma"/>
            <family val="2"/>
          </rPr>
          <t>Windows User:</t>
        </r>
        <r>
          <rPr>
            <sz val="9"/>
            <color indexed="81"/>
            <rFont val="Tahoma"/>
            <family val="2"/>
          </rPr>
          <t xml:space="preserve">
19/01/2021
Oct to Jany/21
paid in Janu/21</t>
        </r>
      </text>
    </comment>
    <comment ref="AB224" authorId="0">
      <text>
        <r>
          <rPr>
            <b/>
            <sz val="9"/>
            <color indexed="81"/>
            <rFont val="Tahoma"/>
            <family val="2"/>
          </rPr>
          <t>Windows User:</t>
        </r>
        <r>
          <rPr>
            <sz val="9"/>
            <color indexed="81"/>
            <rFont val="Tahoma"/>
            <family val="2"/>
          </rPr>
          <t xml:space="preserve">
19/01/2021
Oct to Jany/21
paid in Janu/21</t>
        </r>
      </text>
    </comment>
    <comment ref="AD224" authorId="0">
      <text>
        <r>
          <rPr>
            <b/>
            <sz val="9"/>
            <color indexed="81"/>
            <rFont val="Tahoma"/>
            <family val="2"/>
          </rPr>
          <t>Windows User:</t>
        </r>
        <r>
          <rPr>
            <sz val="9"/>
            <color indexed="81"/>
            <rFont val="Tahoma"/>
            <family val="2"/>
          </rPr>
          <t xml:space="preserve">
19/01/2021
Oct to Jany/21
paid in Janu/21</t>
        </r>
      </text>
    </comment>
    <comment ref="AF224" authorId="0">
      <text>
        <r>
          <rPr>
            <b/>
            <sz val="9"/>
            <color indexed="81"/>
            <rFont val="Tahoma"/>
            <family val="2"/>
          </rPr>
          <t>Windows User:</t>
        </r>
        <r>
          <rPr>
            <sz val="9"/>
            <color indexed="81"/>
            <rFont val="Tahoma"/>
            <family val="2"/>
          </rPr>
          <t xml:space="preserve">
09/02/21
By bkash
C=4550
H=1950
T=6500
Feb/21
24/02/21
By bkash
C=6290
Up to Feb/21 Ok</t>
        </r>
      </text>
    </comment>
    <comment ref="B225" authorId="0">
      <text>
        <r>
          <rPr>
            <b/>
            <sz val="9"/>
            <color indexed="81"/>
            <rFont val="Tahoma"/>
            <family val="2"/>
          </rPr>
          <t>Windows User:</t>
        </r>
        <r>
          <rPr>
            <sz val="9"/>
            <color indexed="81"/>
            <rFont val="Tahoma"/>
            <family val="2"/>
          </rPr>
          <t xml:space="preserve">
Note-149
Less 50%
Oening to Clossing Tuition fee</t>
        </r>
      </text>
    </comment>
    <comment ref="H225"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J225"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N225" authorId="0">
      <text>
        <r>
          <rPr>
            <b/>
            <sz val="9"/>
            <color indexed="81"/>
            <rFont val="Tahoma"/>
            <family val="2"/>
          </rPr>
          <t>Windows User:</t>
        </r>
        <r>
          <rPr>
            <sz val="9"/>
            <color indexed="81"/>
            <rFont val="Tahoma"/>
            <family val="2"/>
          </rPr>
          <t xml:space="preserve">
11/09/2020
7,500/-</t>
        </r>
      </text>
    </comment>
    <comment ref="P225" authorId="0">
      <text>
        <r>
          <rPr>
            <b/>
            <sz val="9"/>
            <color indexed="81"/>
            <rFont val="Tahoma"/>
            <family val="2"/>
          </rPr>
          <t>Windows User:</t>
        </r>
        <r>
          <rPr>
            <sz val="9"/>
            <color indexed="81"/>
            <rFont val="Tahoma"/>
            <family val="2"/>
          </rPr>
          <t xml:space="preserve">
11/09/2020
7,500/-</t>
        </r>
      </text>
    </comment>
    <comment ref="R225" authorId="0">
      <text>
        <r>
          <rPr>
            <b/>
            <sz val="9"/>
            <color indexed="81"/>
            <rFont val="Tahoma"/>
            <family val="2"/>
          </rPr>
          <t>Windows User:</t>
        </r>
        <r>
          <rPr>
            <sz val="9"/>
            <color indexed="81"/>
            <rFont val="Tahoma"/>
            <family val="2"/>
          </rPr>
          <t xml:space="preserve">
11/09/2020
7,500/-</t>
        </r>
      </text>
    </comment>
    <comment ref="Z225" authorId="0">
      <text>
        <r>
          <rPr>
            <b/>
            <sz val="9"/>
            <color indexed="81"/>
            <rFont val="Tahoma"/>
            <family val="2"/>
          </rPr>
          <t>Windows User:</t>
        </r>
        <r>
          <rPr>
            <sz val="9"/>
            <color indexed="81"/>
            <rFont val="Tahoma"/>
            <family val="2"/>
          </rPr>
          <t xml:space="preserve">
22/11/2020
11762
Oct/20
Paid in Nov/20</t>
        </r>
      </text>
    </comment>
    <comment ref="AB225" authorId="0">
      <text>
        <r>
          <rPr>
            <b/>
            <sz val="9"/>
            <color indexed="81"/>
            <rFont val="Tahoma"/>
            <family val="2"/>
          </rPr>
          <t>Windows User:</t>
        </r>
        <r>
          <rPr>
            <sz val="9"/>
            <color indexed="81"/>
            <rFont val="Tahoma"/>
            <family val="2"/>
          </rPr>
          <t xml:space="preserve">
22/11/2020
11762
Oct/20
Paid in Nov/20
23/12/2020
11763
Nov/20
Paid in Dec/20</t>
        </r>
      </text>
    </comment>
    <comment ref="AD225" authorId="0">
      <text>
        <r>
          <rPr>
            <b/>
            <sz val="9"/>
            <color indexed="81"/>
            <rFont val="Tahoma"/>
            <family val="2"/>
          </rPr>
          <t>Windows User:</t>
        </r>
        <r>
          <rPr>
            <sz val="9"/>
            <color indexed="81"/>
            <rFont val="Tahoma"/>
            <family val="2"/>
          </rPr>
          <t xml:space="preserve">
23/12/2020
11763
Nov/20
Paid in Dec/20
28/01/21
11764
Dec/20
Paid in Janu/21</t>
        </r>
      </text>
    </comment>
    <comment ref="AF225" authorId="0">
      <text>
        <r>
          <rPr>
            <b/>
            <sz val="9"/>
            <color indexed="81"/>
            <rFont val="Tahoma"/>
            <family val="2"/>
          </rPr>
          <t>Windows User:</t>
        </r>
        <r>
          <rPr>
            <sz val="9"/>
            <color indexed="81"/>
            <rFont val="Tahoma"/>
            <family val="2"/>
          </rPr>
          <t xml:space="preserve">
28/01/21
11764
Dec/20
Paid in Janu/21</t>
        </r>
      </text>
    </comment>
    <comment ref="G226"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Less-3,300/-
Meeting 20/10/2020</t>
        </r>
      </text>
    </comment>
    <comment ref="H226" authorId="0">
      <text>
        <r>
          <rPr>
            <b/>
            <sz val="9"/>
            <color indexed="81"/>
            <rFont val="Tahoma"/>
            <family val="2"/>
          </rPr>
          <t>Windows User:</t>
        </r>
        <r>
          <rPr>
            <sz val="9"/>
            <color indexed="81"/>
            <rFont val="Tahoma"/>
            <family val="2"/>
          </rPr>
          <t xml:space="preserve">
T.c Order By
 board  11/02/21
College=17/02/21</t>
        </r>
      </text>
    </comment>
    <comment ref="J226" authorId="0">
      <text>
        <r>
          <rPr>
            <b/>
            <sz val="9"/>
            <color indexed="81"/>
            <rFont val="Tahoma"/>
            <family val="2"/>
          </rPr>
          <t>Windows User:</t>
        </r>
        <r>
          <rPr>
            <sz val="9"/>
            <color indexed="81"/>
            <rFont val="Tahoma"/>
            <family val="2"/>
          </rPr>
          <t xml:space="preserve">
T.c Order By
 board  11/02/21
College=17/02/21</t>
        </r>
      </text>
    </comment>
    <comment ref="N226" authorId="0">
      <text>
        <r>
          <rPr>
            <b/>
            <sz val="9"/>
            <color indexed="81"/>
            <rFont val="Tahoma"/>
            <family val="2"/>
          </rPr>
          <t>Windows User:</t>
        </r>
        <r>
          <rPr>
            <sz val="9"/>
            <color indexed="81"/>
            <rFont val="Tahoma"/>
            <family val="2"/>
          </rPr>
          <t xml:space="preserve">
11/09/2020
7,500/-</t>
        </r>
      </text>
    </comment>
    <comment ref="P226" authorId="0">
      <text>
        <r>
          <rPr>
            <b/>
            <sz val="9"/>
            <color indexed="81"/>
            <rFont val="Tahoma"/>
            <family val="2"/>
          </rPr>
          <t>Windows User:</t>
        </r>
        <r>
          <rPr>
            <sz val="9"/>
            <color indexed="81"/>
            <rFont val="Tahoma"/>
            <family val="2"/>
          </rPr>
          <t xml:space="preserve">
11/09/2020
7,500/-</t>
        </r>
      </text>
    </comment>
    <comment ref="R226" authorId="0">
      <text>
        <r>
          <rPr>
            <b/>
            <sz val="9"/>
            <color indexed="81"/>
            <rFont val="Tahoma"/>
            <family val="2"/>
          </rPr>
          <t>Windows User:</t>
        </r>
        <r>
          <rPr>
            <sz val="9"/>
            <color indexed="81"/>
            <rFont val="Tahoma"/>
            <family val="2"/>
          </rPr>
          <t xml:space="preserve">
11/09/2020
7,500/-</t>
        </r>
      </text>
    </comment>
    <comment ref="W226" authorId="0">
      <text>
        <r>
          <rPr>
            <b/>
            <sz val="9"/>
            <color indexed="81"/>
            <rFont val="Tahoma"/>
            <family val="2"/>
          </rPr>
          <t>Windows User:</t>
        </r>
        <r>
          <rPr>
            <sz val="9"/>
            <color indexed="81"/>
            <rFont val="Tahoma"/>
            <family val="2"/>
          </rPr>
          <t xml:space="preserve">
Less 30% in Tuition fee for Oct/20.</t>
        </r>
      </text>
    </comment>
    <comment ref="X226" authorId="0">
      <text>
        <r>
          <rPr>
            <b/>
            <sz val="9"/>
            <color indexed="81"/>
            <rFont val="Tahoma"/>
            <family val="2"/>
          </rPr>
          <t>Windows User:</t>
        </r>
        <r>
          <rPr>
            <sz val="9"/>
            <color indexed="81"/>
            <rFont val="Tahoma"/>
            <family val="2"/>
          </rPr>
          <t xml:space="preserve">
27/01/21
11786
Ot=2310
No=2310
Dec=2310
Janu=310 Due=2000
Paid in Janu/21</t>
        </r>
      </text>
    </comment>
    <comment ref="Y226" authorId="0">
      <text>
        <r>
          <rPr>
            <b/>
            <sz val="9"/>
            <color indexed="81"/>
            <rFont val="Tahoma"/>
            <family val="2"/>
          </rPr>
          <t>Windows User:</t>
        </r>
        <r>
          <rPr>
            <sz val="9"/>
            <color indexed="81"/>
            <rFont val="Tahoma"/>
            <family val="2"/>
          </rPr>
          <t xml:space="preserve">
Less 30% in Tuition fee for Oct/20.</t>
        </r>
      </text>
    </comment>
    <comment ref="Z226" authorId="0">
      <text>
        <r>
          <rPr>
            <b/>
            <sz val="9"/>
            <color indexed="81"/>
            <rFont val="Tahoma"/>
            <family val="2"/>
          </rPr>
          <t>Windows User:</t>
        </r>
        <r>
          <rPr>
            <sz val="9"/>
            <color indexed="81"/>
            <rFont val="Tahoma"/>
            <family val="2"/>
          </rPr>
          <t xml:space="preserve">
27/01/21
11786
Ot=2310
No=2310
Dec=2310
Janu=310 Due=2000
Paid in Janu/21</t>
        </r>
      </text>
    </comment>
    <comment ref="AB226" authorId="0">
      <text>
        <r>
          <rPr>
            <b/>
            <sz val="9"/>
            <color indexed="81"/>
            <rFont val="Tahoma"/>
            <family val="2"/>
          </rPr>
          <t>Windows User:</t>
        </r>
        <r>
          <rPr>
            <sz val="9"/>
            <color indexed="81"/>
            <rFont val="Tahoma"/>
            <family val="2"/>
          </rPr>
          <t xml:space="preserve">
27/01/21
11786
Ot=2310
No=2310
Dec=2310
Janu=310 Due=2000
Paid in Janu/21</t>
        </r>
      </text>
    </comment>
    <comment ref="AD226" authorId="0">
      <text>
        <r>
          <rPr>
            <b/>
            <sz val="9"/>
            <color indexed="81"/>
            <rFont val="Tahoma"/>
            <family val="2"/>
          </rPr>
          <t>Windows User:</t>
        </r>
        <r>
          <rPr>
            <sz val="9"/>
            <color indexed="81"/>
            <rFont val="Tahoma"/>
            <family val="2"/>
          </rPr>
          <t xml:space="preserve">
27/01/21
11786
Ot=2310
No=2310
Dec=2310
Janu=310 Due=2000
Paid in Janu/21</t>
        </r>
      </text>
    </comment>
    <comment ref="AF226" authorId="0">
      <text>
        <r>
          <rPr>
            <b/>
            <sz val="9"/>
            <color indexed="81"/>
            <rFont val="Tahoma"/>
            <family val="2"/>
          </rPr>
          <t>Windows User:</t>
        </r>
        <r>
          <rPr>
            <sz val="9"/>
            <color indexed="81"/>
            <rFont val="Tahoma"/>
            <family val="2"/>
          </rPr>
          <t xml:space="preserve">
17/02/21
11788
T/c
11/02/21</t>
        </r>
      </text>
    </comment>
    <comment ref="H227"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t>
        </r>
      </text>
    </comment>
    <comment ref="J227"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t>
        </r>
      </text>
    </comment>
    <comment ref="N227" authorId="0">
      <text>
        <r>
          <rPr>
            <b/>
            <sz val="9"/>
            <color indexed="81"/>
            <rFont val="Tahoma"/>
            <family val="2"/>
          </rPr>
          <t>Windows User:</t>
        </r>
        <r>
          <rPr>
            <sz val="9"/>
            <color indexed="81"/>
            <rFont val="Tahoma"/>
            <family val="2"/>
          </rPr>
          <t xml:space="preserve">
12/09/2020
15,500/-</t>
        </r>
      </text>
    </comment>
    <comment ref="P227" authorId="0">
      <text>
        <r>
          <rPr>
            <b/>
            <sz val="9"/>
            <color indexed="81"/>
            <rFont val="Tahoma"/>
            <family val="2"/>
          </rPr>
          <t>Windows User:</t>
        </r>
        <r>
          <rPr>
            <sz val="9"/>
            <color indexed="81"/>
            <rFont val="Tahoma"/>
            <family val="2"/>
          </rPr>
          <t xml:space="preserve">
12/09/2020
15,500/-</t>
        </r>
      </text>
    </comment>
    <comment ref="R227" authorId="0">
      <text>
        <r>
          <rPr>
            <b/>
            <sz val="9"/>
            <color indexed="81"/>
            <rFont val="Tahoma"/>
            <family val="2"/>
          </rPr>
          <t>Windows User:</t>
        </r>
        <r>
          <rPr>
            <sz val="9"/>
            <color indexed="81"/>
            <rFont val="Tahoma"/>
            <family val="2"/>
          </rPr>
          <t xml:space="preserve">
12/09/2020
15,500/-</t>
        </r>
      </text>
    </comment>
    <comment ref="T227" authorId="0">
      <text>
        <r>
          <rPr>
            <b/>
            <sz val="9"/>
            <color indexed="81"/>
            <rFont val="Tahoma"/>
            <family val="2"/>
          </rPr>
          <t>Windows User:</t>
        </r>
        <r>
          <rPr>
            <sz val="9"/>
            <color indexed="81"/>
            <rFont val="Tahoma"/>
            <family val="2"/>
          </rPr>
          <t xml:space="preserve">
12/09/2020
15,500/-</t>
        </r>
      </text>
    </comment>
    <comment ref="W227" authorId="0">
      <text>
        <r>
          <rPr>
            <b/>
            <sz val="9"/>
            <color indexed="81"/>
            <rFont val="Tahoma"/>
            <family val="2"/>
          </rPr>
          <t>Windows User:</t>
        </r>
        <r>
          <rPr>
            <sz val="9"/>
            <color indexed="81"/>
            <rFont val="Tahoma"/>
            <family val="2"/>
          </rPr>
          <t xml:space="preserve">
Less 30% in Tuition fee for Oct/20.</t>
        </r>
      </text>
    </comment>
    <comment ref="X227" authorId="0">
      <text>
        <r>
          <rPr>
            <b/>
            <sz val="9"/>
            <color indexed="81"/>
            <rFont val="Tahoma"/>
            <family val="2"/>
          </rPr>
          <t>Windows User:</t>
        </r>
        <r>
          <rPr>
            <sz val="9"/>
            <color indexed="81"/>
            <rFont val="Tahoma"/>
            <family val="2"/>
          </rPr>
          <t xml:space="preserve">
26/11/2020
54925
Oct + Nov/20
Paid in Nov/20</t>
        </r>
      </text>
    </comment>
    <comment ref="Y227" authorId="0">
      <text>
        <r>
          <rPr>
            <b/>
            <sz val="9"/>
            <color indexed="81"/>
            <rFont val="Tahoma"/>
            <family val="2"/>
          </rPr>
          <t>Windows User:</t>
        </r>
        <r>
          <rPr>
            <sz val="9"/>
            <color indexed="81"/>
            <rFont val="Tahoma"/>
            <family val="2"/>
          </rPr>
          <t xml:space="preserve">
Less 30% in Tuition fee for Oct/20.</t>
        </r>
      </text>
    </comment>
    <comment ref="Z227" authorId="0">
      <text>
        <r>
          <rPr>
            <b/>
            <sz val="9"/>
            <color indexed="81"/>
            <rFont val="Tahoma"/>
            <family val="2"/>
          </rPr>
          <t>Windows User:</t>
        </r>
        <r>
          <rPr>
            <sz val="9"/>
            <color indexed="81"/>
            <rFont val="Tahoma"/>
            <family val="2"/>
          </rPr>
          <t xml:space="preserve">
26/11/2020
54925
Oct + Nov/20</t>
        </r>
      </text>
    </comment>
    <comment ref="AB227" authorId="0">
      <text>
        <r>
          <rPr>
            <b/>
            <sz val="9"/>
            <color indexed="81"/>
            <rFont val="Tahoma"/>
            <family val="2"/>
          </rPr>
          <t>Windows User:</t>
        </r>
        <r>
          <rPr>
            <sz val="9"/>
            <color indexed="81"/>
            <rFont val="Tahoma"/>
            <family val="2"/>
          </rPr>
          <t xml:space="preserve">
09/01/21
11810
Dec + Janu/21
Paid in Jnu/21</t>
        </r>
      </text>
    </comment>
    <comment ref="AD227" authorId="0">
      <text>
        <r>
          <rPr>
            <b/>
            <sz val="9"/>
            <color indexed="81"/>
            <rFont val="Tahoma"/>
            <family val="2"/>
          </rPr>
          <t>Windows User:</t>
        </r>
        <r>
          <rPr>
            <sz val="9"/>
            <color indexed="81"/>
            <rFont val="Tahoma"/>
            <family val="2"/>
          </rPr>
          <t xml:space="preserve">
09/01/21
11810
Dec + Janu/21
Paid in Jnu/21</t>
        </r>
      </text>
    </comment>
    <comment ref="AH227" authorId="0">
      <text>
        <r>
          <rPr>
            <b/>
            <sz val="9"/>
            <color indexed="81"/>
            <rFont val="Tahoma"/>
            <family val="2"/>
          </rPr>
          <t>Windows User:</t>
        </r>
        <r>
          <rPr>
            <sz val="9"/>
            <color indexed="81"/>
            <rFont val="Tahoma"/>
            <family val="2"/>
          </rPr>
          <t xml:space="preserve">
20/03/2021
11811
Feb + March/21</t>
        </r>
      </text>
    </comment>
    <comment ref="AL227" authorId="0">
      <text>
        <r>
          <rPr>
            <b/>
            <sz val="9"/>
            <color indexed="81"/>
            <rFont val="Tahoma"/>
            <family val="2"/>
          </rPr>
          <t>Windows User:</t>
        </r>
        <r>
          <rPr>
            <sz val="9"/>
            <color indexed="81"/>
            <rFont val="Tahoma"/>
            <family val="2"/>
          </rPr>
          <t xml:space="preserve">
01/05/21
11812
April + may/21</t>
        </r>
      </text>
    </comment>
    <comment ref="AN227" authorId="0">
      <text>
        <r>
          <rPr>
            <b/>
            <sz val="9"/>
            <color indexed="81"/>
            <rFont val="Tahoma"/>
            <family val="2"/>
          </rPr>
          <t>Windows User:</t>
        </r>
        <r>
          <rPr>
            <sz val="9"/>
            <color indexed="81"/>
            <rFont val="Tahoma"/>
            <family val="2"/>
          </rPr>
          <t xml:space="preserve">
06/06/21
11813</t>
        </r>
      </text>
    </comment>
    <comment ref="N228" authorId="0">
      <text>
        <r>
          <rPr>
            <b/>
            <sz val="9"/>
            <color indexed="81"/>
            <rFont val="Tahoma"/>
            <family val="2"/>
          </rPr>
          <t>Windows User:</t>
        </r>
        <r>
          <rPr>
            <sz val="9"/>
            <color indexed="81"/>
            <rFont val="Tahoma"/>
            <family val="2"/>
          </rPr>
          <t xml:space="preserve">
12/09/2020
7,500/-</t>
        </r>
      </text>
    </comment>
    <comment ref="P228" authorId="0">
      <text>
        <r>
          <rPr>
            <b/>
            <sz val="9"/>
            <color indexed="81"/>
            <rFont val="Tahoma"/>
            <family val="2"/>
          </rPr>
          <t>Windows User:</t>
        </r>
        <r>
          <rPr>
            <sz val="9"/>
            <color indexed="81"/>
            <rFont val="Tahoma"/>
            <family val="2"/>
          </rPr>
          <t xml:space="preserve">
12/09/2020
7,500/-</t>
        </r>
      </text>
    </comment>
    <comment ref="R228" authorId="0">
      <text>
        <r>
          <rPr>
            <b/>
            <sz val="9"/>
            <color indexed="81"/>
            <rFont val="Tahoma"/>
            <family val="2"/>
          </rPr>
          <t>Windows User:</t>
        </r>
        <r>
          <rPr>
            <sz val="9"/>
            <color indexed="81"/>
            <rFont val="Tahoma"/>
            <family val="2"/>
          </rPr>
          <t xml:space="preserve">
12/09/2020
7,500/-</t>
        </r>
      </text>
    </comment>
    <comment ref="T228" authorId="0">
      <text>
        <r>
          <rPr>
            <b/>
            <sz val="9"/>
            <color indexed="81"/>
            <rFont val="Tahoma"/>
            <family val="2"/>
          </rPr>
          <t>Windows User:</t>
        </r>
        <r>
          <rPr>
            <sz val="9"/>
            <color indexed="81"/>
            <rFont val="Tahoma"/>
            <family val="2"/>
          </rPr>
          <t xml:space="preserve">
17/12/2020
11834
O/fee=8,000/-
Oct to Dec/20
Paid in Dec/20</t>
        </r>
      </text>
    </comment>
    <comment ref="Z228" authorId="0">
      <text>
        <r>
          <rPr>
            <b/>
            <sz val="9"/>
            <color indexed="81"/>
            <rFont val="Tahoma"/>
            <family val="2"/>
          </rPr>
          <t>Windows User:</t>
        </r>
        <r>
          <rPr>
            <sz val="9"/>
            <color indexed="81"/>
            <rFont val="Tahoma"/>
            <family val="2"/>
          </rPr>
          <t xml:space="preserve">
17/12/2020
11834
O/fee=8,000/-
Oct to Dec/20
Paid in Dec/20</t>
        </r>
      </text>
    </comment>
    <comment ref="AB228" authorId="0">
      <text>
        <r>
          <rPr>
            <b/>
            <sz val="9"/>
            <color indexed="81"/>
            <rFont val="Tahoma"/>
            <family val="2"/>
          </rPr>
          <t>Windows User:</t>
        </r>
        <r>
          <rPr>
            <sz val="9"/>
            <color indexed="81"/>
            <rFont val="Tahoma"/>
            <family val="2"/>
          </rPr>
          <t xml:space="preserve">
17/12/2020
11834
O/fee=8,000/-
Oct to Dec/20
Paid in Dec/20</t>
        </r>
      </text>
    </comment>
    <comment ref="AD228" authorId="0">
      <text>
        <r>
          <rPr>
            <b/>
            <sz val="9"/>
            <color indexed="81"/>
            <rFont val="Tahoma"/>
            <family val="2"/>
          </rPr>
          <t>Windows User:</t>
        </r>
        <r>
          <rPr>
            <sz val="9"/>
            <color indexed="81"/>
            <rFont val="Tahoma"/>
            <family val="2"/>
          </rPr>
          <t xml:space="preserve">
17/12/2020
11834
O/fee=8,000/-
Oct to Dec/20
Paid in Dec/20</t>
        </r>
      </text>
    </comment>
    <comment ref="AF228" authorId="0">
      <text>
        <r>
          <rPr>
            <b/>
            <sz val="9"/>
            <color indexed="81"/>
            <rFont val="Tahoma"/>
            <family val="2"/>
          </rPr>
          <t>Windows User:</t>
        </r>
        <r>
          <rPr>
            <sz val="9"/>
            <color indexed="81"/>
            <rFont val="Tahoma"/>
            <family val="2"/>
          </rPr>
          <t xml:space="preserve">
27/01/21
11835</t>
        </r>
      </text>
    </comment>
    <comment ref="AP228" authorId="0">
      <text>
        <r>
          <rPr>
            <b/>
            <sz val="9"/>
            <color indexed="81"/>
            <rFont val="Tahoma"/>
            <family val="2"/>
          </rPr>
          <t>Windows User:</t>
        </r>
        <r>
          <rPr>
            <sz val="9"/>
            <color indexed="81"/>
            <rFont val="Tahoma"/>
            <family val="2"/>
          </rPr>
          <t xml:space="preserve">
07/06/21
17360
</t>
        </r>
      </text>
    </comment>
    <comment ref="N229" authorId="0">
      <text>
        <r>
          <rPr>
            <b/>
            <sz val="9"/>
            <color indexed="81"/>
            <rFont val="Tahoma"/>
            <family val="2"/>
          </rPr>
          <t>Windows User:</t>
        </r>
        <r>
          <rPr>
            <sz val="9"/>
            <color indexed="81"/>
            <rFont val="Tahoma"/>
            <family val="2"/>
          </rPr>
          <t xml:space="preserve">
12/09/2020
7,500/-</t>
        </r>
      </text>
    </comment>
    <comment ref="P229" authorId="0">
      <text>
        <r>
          <rPr>
            <b/>
            <sz val="9"/>
            <color indexed="81"/>
            <rFont val="Tahoma"/>
            <family val="2"/>
          </rPr>
          <t>Windows User:</t>
        </r>
        <r>
          <rPr>
            <sz val="9"/>
            <color indexed="81"/>
            <rFont val="Tahoma"/>
            <family val="2"/>
          </rPr>
          <t xml:space="preserve">
12/09/2020
7,500/-</t>
        </r>
      </text>
    </comment>
    <comment ref="R229" authorId="0">
      <text>
        <r>
          <rPr>
            <b/>
            <sz val="9"/>
            <color indexed="81"/>
            <rFont val="Tahoma"/>
            <family val="2"/>
          </rPr>
          <t>Windows User:</t>
        </r>
        <r>
          <rPr>
            <sz val="9"/>
            <color indexed="81"/>
            <rFont val="Tahoma"/>
            <family val="2"/>
          </rPr>
          <t xml:space="preserve">
12/09/2020
7,500/-</t>
        </r>
      </text>
    </comment>
    <comment ref="T229" authorId="0">
      <text>
        <r>
          <rPr>
            <b/>
            <sz val="9"/>
            <color indexed="81"/>
            <rFont val="Tahoma"/>
            <family val="2"/>
          </rPr>
          <t>Windows User:</t>
        </r>
        <r>
          <rPr>
            <sz val="9"/>
            <color indexed="81"/>
            <rFont val="Tahoma"/>
            <family val="2"/>
          </rPr>
          <t xml:space="preserve">
09/12/2020
11858
21860/-
O/fee With
Oct to Dec/20
Paid in Dec/20</t>
        </r>
      </text>
    </comment>
    <comment ref="Z229" authorId="0">
      <text>
        <r>
          <rPr>
            <b/>
            <sz val="9"/>
            <color indexed="81"/>
            <rFont val="Tahoma"/>
            <family val="2"/>
          </rPr>
          <t>Windows User:</t>
        </r>
        <r>
          <rPr>
            <sz val="9"/>
            <color indexed="81"/>
            <rFont val="Tahoma"/>
            <family val="2"/>
          </rPr>
          <t xml:space="preserve">
09/12/2020
11858
21860/-
O/fee With
Oct to Dec/20
Paid in Dec/20</t>
        </r>
      </text>
    </comment>
    <comment ref="AB229" authorId="0">
      <text>
        <r>
          <rPr>
            <b/>
            <sz val="9"/>
            <color indexed="81"/>
            <rFont val="Tahoma"/>
            <family val="2"/>
          </rPr>
          <t>Windows User:</t>
        </r>
        <r>
          <rPr>
            <sz val="9"/>
            <color indexed="81"/>
            <rFont val="Tahoma"/>
            <family val="2"/>
          </rPr>
          <t xml:space="preserve">
09/12/2020
11858
21860/-
O/fee With
Oct to Dec/20
Paid in Dec/20</t>
        </r>
      </text>
    </comment>
    <comment ref="AD229" authorId="0">
      <text>
        <r>
          <rPr>
            <b/>
            <sz val="9"/>
            <color indexed="81"/>
            <rFont val="Tahoma"/>
            <family val="2"/>
          </rPr>
          <t>Windows User:</t>
        </r>
        <r>
          <rPr>
            <sz val="9"/>
            <color indexed="81"/>
            <rFont val="Tahoma"/>
            <family val="2"/>
          </rPr>
          <t xml:space="preserve">
09/12/2020
11858
21860/-
O/fee With
Oct to Dec/20
Paid in Dec/20</t>
        </r>
      </text>
    </comment>
    <comment ref="AF229" authorId="0">
      <text>
        <r>
          <rPr>
            <b/>
            <sz val="9"/>
            <color indexed="81"/>
            <rFont val="Tahoma"/>
            <family val="2"/>
          </rPr>
          <t>Windows User:</t>
        </r>
        <r>
          <rPr>
            <sz val="9"/>
            <color indexed="81"/>
            <rFont val="Tahoma"/>
            <family val="2"/>
          </rPr>
          <t xml:space="preserve">
27/01/21
11859</t>
        </r>
      </text>
    </comment>
    <comment ref="AH229" authorId="0">
      <text>
        <r>
          <rPr>
            <b/>
            <sz val="9"/>
            <color indexed="81"/>
            <rFont val="Tahoma"/>
            <family val="2"/>
          </rPr>
          <t>Windows User:</t>
        </r>
        <r>
          <rPr>
            <sz val="9"/>
            <color indexed="81"/>
            <rFont val="Tahoma"/>
            <family val="2"/>
          </rPr>
          <t xml:space="preserve">
10/02/21
11860</t>
        </r>
      </text>
    </comment>
    <comment ref="AN229" authorId="0">
      <text>
        <r>
          <rPr>
            <b/>
            <sz val="9"/>
            <color indexed="81"/>
            <rFont val="Tahoma"/>
            <family val="2"/>
          </rPr>
          <t>Windows User:</t>
        </r>
        <r>
          <rPr>
            <sz val="9"/>
            <color indexed="81"/>
            <rFont val="Tahoma"/>
            <family val="2"/>
          </rPr>
          <t xml:space="preserve">
09/05/21
By bkash
C=13860
H=5850
T=19710
</t>
        </r>
      </text>
    </comment>
    <comment ref="N230" authorId="0">
      <text>
        <r>
          <rPr>
            <b/>
            <sz val="9"/>
            <color indexed="81"/>
            <rFont val="Tahoma"/>
            <family val="2"/>
          </rPr>
          <t>Windows User:</t>
        </r>
        <r>
          <rPr>
            <sz val="9"/>
            <color indexed="81"/>
            <rFont val="Tahoma"/>
            <family val="2"/>
          </rPr>
          <t xml:space="preserve">
12/09/2020
7,500/-</t>
        </r>
      </text>
    </comment>
    <comment ref="P230" authorId="0">
      <text>
        <r>
          <rPr>
            <b/>
            <sz val="9"/>
            <color indexed="81"/>
            <rFont val="Tahoma"/>
            <family val="2"/>
          </rPr>
          <t>Windows User:</t>
        </r>
        <r>
          <rPr>
            <sz val="9"/>
            <color indexed="81"/>
            <rFont val="Tahoma"/>
            <family val="2"/>
          </rPr>
          <t xml:space="preserve">
12/09/2020
7,500/-</t>
        </r>
      </text>
    </comment>
    <comment ref="R230" authorId="0">
      <text>
        <r>
          <rPr>
            <b/>
            <sz val="9"/>
            <color indexed="81"/>
            <rFont val="Tahoma"/>
            <family val="2"/>
          </rPr>
          <t>Windows User:</t>
        </r>
        <r>
          <rPr>
            <sz val="9"/>
            <color indexed="81"/>
            <rFont val="Tahoma"/>
            <family val="2"/>
          </rPr>
          <t xml:space="preserve">
12/09/2020
7,500/-</t>
        </r>
      </text>
    </comment>
    <comment ref="W230" authorId="0">
      <text>
        <r>
          <rPr>
            <b/>
            <sz val="9"/>
            <color indexed="81"/>
            <rFont val="Tahoma"/>
            <family val="2"/>
          </rPr>
          <t>Windows User:</t>
        </r>
        <r>
          <rPr>
            <sz val="9"/>
            <color indexed="81"/>
            <rFont val="Tahoma"/>
            <family val="2"/>
          </rPr>
          <t xml:space="preserve">
Less 30% in Tuition fee for Oct/20.</t>
        </r>
      </text>
    </comment>
    <comment ref="X230" authorId="0">
      <text>
        <r>
          <rPr>
            <b/>
            <sz val="9"/>
            <color indexed="81"/>
            <rFont val="Tahoma"/>
            <family val="2"/>
          </rPr>
          <t>Windows User:</t>
        </r>
        <r>
          <rPr>
            <sz val="9"/>
            <color indexed="81"/>
            <rFont val="Tahoma"/>
            <family val="2"/>
          </rPr>
          <t xml:space="preserve">
11.10.2020
11882
Oct/20 (Less=30%)
Others fee due by P.sir</t>
        </r>
      </text>
    </comment>
    <comment ref="Y230" authorId="0">
      <text>
        <r>
          <rPr>
            <b/>
            <sz val="9"/>
            <color indexed="81"/>
            <rFont val="Tahoma"/>
            <family val="2"/>
          </rPr>
          <t>Windows User:</t>
        </r>
        <r>
          <rPr>
            <sz val="9"/>
            <color indexed="81"/>
            <rFont val="Tahoma"/>
            <family val="2"/>
          </rPr>
          <t xml:space="preserve">
Less 30% in Tuition fee for Oct/20.</t>
        </r>
      </text>
    </comment>
    <comment ref="Z230" authorId="0">
      <text>
        <r>
          <rPr>
            <b/>
            <sz val="9"/>
            <color indexed="81"/>
            <rFont val="Tahoma"/>
            <family val="2"/>
          </rPr>
          <t>Windows User:</t>
        </r>
        <r>
          <rPr>
            <sz val="9"/>
            <color indexed="81"/>
            <rFont val="Tahoma"/>
            <family val="2"/>
          </rPr>
          <t xml:space="preserve">
08/11/2020
11883</t>
        </r>
      </text>
    </comment>
    <comment ref="AB230" authorId="0">
      <text>
        <r>
          <rPr>
            <b/>
            <sz val="9"/>
            <color indexed="81"/>
            <rFont val="Tahoma"/>
            <family val="2"/>
          </rPr>
          <t>Windows User:</t>
        </r>
        <r>
          <rPr>
            <sz val="9"/>
            <color indexed="81"/>
            <rFont val="Tahoma"/>
            <family val="2"/>
          </rPr>
          <t xml:space="preserve">
08/12/2020
11884
</t>
        </r>
      </text>
    </comment>
    <comment ref="AD230" authorId="0">
      <text>
        <r>
          <rPr>
            <b/>
            <sz val="9"/>
            <color indexed="81"/>
            <rFont val="Tahoma"/>
            <family val="2"/>
          </rPr>
          <t>Windows User:</t>
        </r>
        <r>
          <rPr>
            <sz val="9"/>
            <color indexed="81"/>
            <rFont val="Tahoma"/>
            <family val="2"/>
          </rPr>
          <t xml:space="preserve">
13/01/2021
11885
</t>
        </r>
      </text>
    </comment>
    <comment ref="AF230" authorId="0">
      <text>
        <r>
          <rPr>
            <b/>
            <sz val="9"/>
            <color indexed="81"/>
            <rFont val="Tahoma"/>
            <family val="2"/>
          </rPr>
          <t>Windows User:</t>
        </r>
        <r>
          <rPr>
            <sz val="9"/>
            <color indexed="81"/>
            <rFont val="Tahoma"/>
            <family val="2"/>
          </rPr>
          <t xml:space="preserve">
10/02/21
11886</t>
        </r>
      </text>
    </comment>
    <comment ref="AH230" authorId="0">
      <text>
        <r>
          <rPr>
            <b/>
            <sz val="9"/>
            <color indexed="81"/>
            <rFont val="Tahoma"/>
            <family val="2"/>
          </rPr>
          <t>Windows User:</t>
        </r>
        <r>
          <rPr>
            <sz val="9"/>
            <color indexed="81"/>
            <rFont val="Tahoma"/>
            <family val="2"/>
          </rPr>
          <t xml:space="preserve">
18/03/2021
11887
</t>
        </r>
      </text>
    </comment>
    <comment ref="AJ230" authorId="0">
      <text>
        <r>
          <rPr>
            <b/>
            <sz val="9"/>
            <color indexed="81"/>
            <rFont val="Tahoma"/>
            <family val="2"/>
          </rPr>
          <t>Windows User:</t>
        </r>
        <r>
          <rPr>
            <sz val="9"/>
            <color indexed="81"/>
            <rFont val="Tahoma"/>
            <family val="2"/>
          </rPr>
          <t xml:space="preserve">
10/04/021
11886
</t>
        </r>
      </text>
    </comment>
    <comment ref="AL230" authorId="0">
      <text>
        <r>
          <rPr>
            <b/>
            <sz val="9"/>
            <color indexed="81"/>
            <rFont val="Tahoma"/>
            <family val="2"/>
          </rPr>
          <t>Windows User:</t>
        </r>
        <r>
          <rPr>
            <sz val="9"/>
            <color indexed="81"/>
            <rFont val="Tahoma"/>
            <family val="2"/>
          </rPr>
          <t xml:space="preserve">
30/05/21
11889
</t>
        </r>
      </text>
    </comment>
    <comment ref="N231" authorId="0">
      <text>
        <r>
          <rPr>
            <b/>
            <sz val="9"/>
            <color indexed="81"/>
            <rFont val="Tahoma"/>
            <family val="2"/>
          </rPr>
          <t>Windows User:</t>
        </r>
        <r>
          <rPr>
            <sz val="9"/>
            <color indexed="81"/>
            <rFont val="Tahoma"/>
            <family val="2"/>
          </rPr>
          <t xml:space="preserve">
12/09/2020
7,500/-</t>
        </r>
      </text>
    </comment>
    <comment ref="P231" authorId="0">
      <text>
        <r>
          <rPr>
            <b/>
            <sz val="9"/>
            <color indexed="81"/>
            <rFont val="Tahoma"/>
            <family val="2"/>
          </rPr>
          <t>Windows User:</t>
        </r>
        <r>
          <rPr>
            <sz val="9"/>
            <color indexed="81"/>
            <rFont val="Tahoma"/>
            <family val="2"/>
          </rPr>
          <t xml:space="preserve">
12/09/2020
7,500/-</t>
        </r>
      </text>
    </comment>
    <comment ref="R231" authorId="0">
      <text>
        <r>
          <rPr>
            <b/>
            <sz val="9"/>
            <color indexed="81"/>
            <rFont val="Tahoma"/>
            <family val="2"/>
          </rPr>
          <t>Windows User:</t>
        </r>
        <r>
          <rPr>
            <sz val="9"/>
            <color indexed="81"/>
            <rFont val="Tahoma"/>
            <family val="2"/>
          </rPr>
          <t xml:space="preserve">
12/09/2020
7,500/-</t>
        </r>
      </text>
    </comment>
    <comment ref="T231" authorId="0">
      <text>
        <r>
          <rPr>
            <b/>
            <sz val="9"/>
            <color indexed="81"/>
            <rFont val="Tahoma"/>
            <family val="2"/>
          </rPr>
          <t>Windows User:</t>
        </r>
        <r>
          <rPr>
            <sz val="9"/>
            <color indexed="81"/>
            <rFont val="Tahoma"/>
            <family val="2"/>
          </rPr>
          <t xml:space="preserve">
26/01/21
11906
O/fee=8000
Oct + Nov/20
Paid in Janu/21</t>
        </r>
      </text>
    </comment>
    <comment ref="W231" authorId="0">
      <text>
        <r>
          <rPr>
            <b/>
            <sz val="9"/>
            <color indexed="81"/>
            <rFont val="Tahoma"/>
            <family val="2"/>
          </rPr>
          <t>Windows User:</t>
        </r>
        <r>
          <rPr>
            <sz val="9"/>
            <color indexed="81"/>
            <rFont val="Tahoma"/>
            <family val="2"/>
          </rPr>
          <t xml:space="preserve">
Less 30% in Tuition fee for Oct/20.</t>
        </r>
      </text>
    </comment>
    <comment ref="X231" authorId="0">
      <text>
        <r>
          <rPr>
            <b/>
            <sz val="9"/>
            <color indexed="81"/>
            <rFont val="Tahoma"/>
            <family val="2"/>
          </rPr>
          <t>Windows User:</t>
        </r>
        <r>
          <rPr>
            <sz val="9"/>
            <color indexed="81"/>
            <rFont val="Tahoma"/>
            <family val="2"/>
          </rPr>
          <t xml:space="preserve">
26/01/21
11906
O/fee=8000
Oct + Nov/20
Paid in Janu/21</t>
        </r>
      </text>
    </comment>
    <comment ref="Y231" authorId="0">
      <text>
        <r>
          <rPr>
            <b/>
            <sz val="9"/>
            <color indexed="81"/>
            <rFont val="Tahoma"/>
            <family val="2"/>
          </rPr>
          <t>Windows User:</t>
        </r>
        <r>
          <rPr>
            <sz val="9"/>
            <color indexed="81"/>
            <rFont val="Tahoma"/>
            <family val="2"/>
          </rPr>
          <t xml:space="preserve">
Less 30% in Tuition fee for Oct/20.</t>
        </r>
      </text>
    </comment>
    <comment ref="Z231" authorId="0">
      <text>
        <r>
          <rPr>
            <b/>
            <sz val="9"/>
            <color indexed="81"/>
            <rFont val="Tahoma"/>
            <family val="2"/>
          </rPr>
          <t>Windows User:</t>
        </r>
        <r>
          <rPr>
            <sz val="9"/>
            <color indexed="81"/>
            <rFont val="Tahoma"/>
            <family val="2"/>
          </rPr>
          <t xml:space="preserve">
26/01/21
11906
O/fee=8000
Oct + Nov/20
Paid in Janu/21</t>
        </r>
      </text>
    </comment>
    <comment ref="AD231" authorId="0">
      <text>
        <r>
          <rPr>
            <b/>
            <sz val="9"/>
            <color indexed="81"/>
            <rFont val="Tahoma"/>
            <family val="2"/>
          </rPr>
          <t>Windows User:</t>
        </r>
        <r>
          <rPr>
            <sz val="9"/>
            <color indexed="81"/>
            <rFont val="Tahoma"/>
            <family val="2"/>
          </rPr>
          <t xml:space="preserve">
26/01/21
11906
O/fee=8000
Oct + Nov/20
Paid in Janu/21</t>
        </r>
      </text>
    </comment>
    <comment ref="AN231" authorId="0">
      <text>
        <r>
          <rPr>
            <b/>
            <sz val="9"/>
            <color indexed="81"/>
            <rFont val="Tahoma"/>
            <family val="2"/>
          </rPr>
          <t>Windows User:</t>
        </r>
        <r>
          <rPr>
            <sz val="9"/>
            <color indexed="81"/>
            <rFont val="Tahoma"/>
            <family val="2"/>
          </rPr>
          <t xml:space="preserve">
05/06/21
11907
Up  to Feb/21</t>
        </r>
      </text>
    </comment>
    <comment ref="N232" authorId="0">
      <text>
        <r>
          <rPr>
            <b/>
            <sz val="9"/>
            <color indexed="81"/>
            <rFont val="Tahoma"/>
            <family val="2"/>
          </rPr>
          <t>Windows User:</t>
        </r>
        <r>
          <rPr>
            <sz val="9"/>
            <color indexed="81"/>
            <rFont val="Tahoma"/>
            <family val="2"/>
          </rPr>
          <t xml:space="preserve">
12/09/2020
7,500/-</t>
        </r>
      </text>
    </comment>
    <comment ref="P232" authorId="0">
      <text>
        <r>
          <rPr>
            <b/>
            <sz val="9"/>
            <color indexed="81"/>
            <rFont val="Tahoma"/>
            <family val="2"/>
          </rPr>
          <t>Windows User:</t>
        </r>
        <r>
          <rPr>
            <sz val="9"/>
            <color indexed="81"/>
            <rFont val="Tahoma"/>
            <family val="2"/>
          </rPr>
          <t xml:space="preserve">
12/09/2020
7,500/-</t>
        </r>
      </text>
    </comment>
    <comment ref="R232" authorId="0">
      <text>
        <r>
          <rPr>
            <b/>
            <sz val="9"/>
            <color indexed="81"/>
            <rFont val="Tahoma"/>
            <family val="2"/>
          </rPr>
          <t>Windows User:</t>
        </r>
        <r>
          <rPr>
            <sz val="9"/>
            <color indexed="81"/>
            <rFont val="Tahoma"/>
            <family val="2"/>
          </rPr>
          <t xml:space="preserve">
12/09/2020
7,500/-</t>
        </r>
      </text>
    </comment>
    <comment ref="T232" authorId="0">
      <text>
        <r>
          <rPr>
            <b/>
            <sz val="9"/>
            <color indexed="81"/>
            <rFont val="Tahoma"/>
            <family val="2"/>
          </rPr>
          <t>Windows User:</t>
        </r>
        <r>
          <rPr>
            <sz val="9"/>
            <color indexed="81"/>
            <rFont val="Tahoma"/>
            <family val="2"/>
          </rPr>
          <t xml:space="preserve">
270/1/21
11930
O/fee=8000
Oct to Janu/21
Paid in Janu/21</t>
        </r>
      </text>
    </comment>
    <comment ref="W232" authorId="0">
      <text>
        <r>
          <rPr>
            <b/>
            <sz val="9"/>
            <color indexed="81"/>
            <rFont val="Tahoma"/>
            <family val="2"/>
          </rPr>
          <t>Windows User:</t>
        </r>
        <r>
          <rPr>
            <sz val="9"/>
            <color indexed="81"/>
            <rFont val="Tahoma"/>
            <family val="2"/>
          </rPr>
          <t xml:space="preserve">
Less 30% in Tuition fee for Oct/20.</t>
        </r>
      </text>
    </comment>
    <comment ref="X232" authorId="0">
      <text>
        <r>
          <rPr>
            <b/>
            <sz val="9"/>
            <color indexed="81"/>
            <rFont val="Tahoma"/>
            <family val="2"/>
          </rPr>
          <t>Windows User:</t>
        </r>
        <r>
          <rPr>
            <sz val="9"/>
            <color indexed="81"/>
            <rFont val="Tahoma"/>
            <family val="2"/>
          </rPr>
          <t xml:space="preserve">
270/1/21
11930
O/fee=8000
Oct to Janu/21
Paid in Janu/21</t>
        </r>
      </text>
    </comment>
    <comment ref="Y232" authorId="0">
      <text>
        <r>
          <rPr>
            <b/>
            <sz val="9"/>
            <color indexed="81"/>
            <rFont val="Tahoma"/>
            <family val="2"/>
          </rPr>
          <t>Windows User:</t>
        </r>
        <r>
          <rPr>
            <sz val="9"/>
            <color indexed="81"/>
            <rFont val="Tahoma"/>
            <family val="2"/>
          </rPr>
          <t xml:space="preserve">
Less 30% in Tuition fee for Oct/20.</t>
        </r>
      </text>
    </comment>
    <comment ref="Z232" authorId="0">
      <text>
        <r>
          <rPr>
            <b/>
            <sz val="9"/>
            <color indexed="81"/>
            <rFont val="Tahoma"/>
            <family val="2"/>
          </rPr>
          <t>Windows User:</t>
        </r>
        <r>
          <rPr>
            <sz val="9"/>
            <color indexed="81"/>
            <rFont val="Tahoma"/>
            <family val="2"/>
          </rPr>
          <t xml:space="preserve">
270/1/21
11930
O/fee=8000
Oct to Janu/21
Paid in Janu/21</t>
        </r>
      </text>
    </comment>
    <comment ref="AB232" authorId="0">
      <text>
        <r>
          <rPr>
            <b/>
            <sz val="9"/>
            <color indexed="81"/>
            <rFont val="Tahoma"/>
            <family val="2"/>
          </rPr>
          <t>Windows User:</t>
        </r>
        <r>
          <rPr>
            <sz val="9"/>
            <color indexed="81"/>
            <rFont val="Tahoma"/>
            <family val="2"/>
          </rPr>
          <t xml:space="preserve">
270/1/21
11930
O/fee=8000
Oct to Janu/21
Paid in Janu/21</t>
        </r>
      </text>
    </comment>
    <comment ref="AD232" authorId="0">
      <text>
        <r>
          <rPr>
            <b/>
            <sz val="9"/>
            <color indexed="81"/>
            <rFont val="Tahoma"/>
            <family val="2"/>
          </rPr>
          <t>Windows User:</t>
        </r>
        <r>
          <rPr>
            <sz val="9"/>
            <color indexed="81"/>
            <rFont val="Tahoma"/>
            <family val="2"/>
          </rPr>
          <t xml:space="preserve">
270/1/21
11930
O/fee=8000
Oct to Janu/21
Paid in Janu/21</t>
        </r>
      </text>
    </comment>
    <comment ref="AN232" authorId="0">
      <text>
        <r>
          <rPr>
            <b/>
            <sz val="9"/>
            <color indexed="81"/>
            <rFont val="Tahoma"/>
            <family val="2"/>
          </rPr>
          <t>Windows User:</t>
        </r>
        <r>
          <rPr>
            <sz val="9"/>
            <color indexed="81"/>
            <rFont val="Tahoma"/>
            <family val="2"/>
          </rPr>
          <t xml:space="preserve">
03/06/21
11931
Up to June/21</t>
        </r>
      </text>
    </comment>
    <comment ref="N233" authorId="0">
      <text>
        <r>
          <rPr>
            <b/>
            <sz val="9"/>
            <color indexed="81"/>
            <rFont val="Tahoma"/>
            <family val="2"/>
          </rPr>
          <t>Windows User:</t>
        </r>
        <r>
          <rPr>
            <sz val="9"/>
            <color indexed="81"/>
            <rFont val="Tahoma"/>
            <family val="2"/>
          </rPr>
          <t xml:space="preserve">
12/09/2020
7,500/-</t>
        </r>
      </text>
    </comment>
    <comment ref="P233" authorId="0">
      <text>
        <r>
          <rPr>
            <b/>
            <sz val="9"/>
            <color indexed="81"/>
            <rFont val="Tahoma"/>
            <family val="2"/>
          </rPr>
          <t>Windows User:</t>
        </r>
        <r>
          <rPr>
            <sz val="9"/>
            <color indexed="81"/>
            <rFont val="Tahoma"/>
            <family val="2"/>
          </rPr>
          <t xml:space="preserve">
12/09/2020
7,500/-</t>
        </r>
      </text>
    </comment>
    <comment ref="R233" authorId="0">
      <text>
        <r>
          <rPr>
            <b/>
            <sz val="9"/>
            <color indexed="81"/>
            <rFont val="Tahoma"/>
            <family val="2"/>
          </rPr>
          <t>Windows User:</t>
        </r>
        <r>
          <rPr>
            <sz val="9"/>
            <color indexed="81"/>
            <rFont val="Tahoma"/>
            <family val="2"/>
          </rPr>
          <t xml:space="preserve">
12/09/2020
7,500/-</t>
        </r>
      </text>
    </comment>
    <comment ref="T233" authorId="0">
      <text>
        <r>
          <rPr>
            <b/>
            <sz val="9"/>
            <color indexed="81"/>
            <rFont val="Tahoma"/>
            <family val="2"/>
          </rPr>
          <t>Windows User:</t>
        </r>
        <r>
          <rPr>
            <sz val="9"/>
            <color indexed="81"/>
            <rFont val="Tahoma"/>
            <family val="2"/>
          </rPr>
          <t xml:space="preserve">
10/10/20
11954
O/fee=3000
Paid to Oct/20
08/11/2020
11955
O/fee=5000/-</t>
        </r>
      </text>
    </comment>
    <comment ref="Z233" authorId="0">
      <text>
        <r>
          <rPr>
            <b/>
            <sz val="9"/>
            <color indexed="81"/>
            <rFont val="Tahoma"/>
            <family val="2"/>
          </rPr>
          <t>Windows User:</t>
        </r>
        <r>
          <rPr>
            <sz val="9"/>
            <color indexed="81"/>
            <rFont val="Tahoma"/>
            <family val="2"/>
          </rPr>
          <t xml:space="preserve">
10/10/20
11954
O/fee=3000
Oct=4620</t>
        </r>
      </text>
    </comment>
    <comment ref="AB233" authorId="0">
      <text>
        <r>
          <rPr>
            <b/>
            <sz val="9"/>
            <color indexed="81"/>
            <rFont val="Tahoma"/>
            <family val="2"/>
          </rPr>
          <t>Windows User:</t>
        </r>
        <r>
          <rPr>
            <sz val="9"/>
            <color indexed="81"/>
            <rFont val="Tahoma"/>
            <family val="2"/>
          </rPr>
          <t xml:space="preserve">
08/11/2020
11955
O/fee 5,000/-</t>
        </r>
      </text>
    </comment>
    <comment ref="AD233" authorId="0">
      <text>
        <r>
          <rPr>
            <b/>
            <sz val="9"/>
            <color indexed="81"/>
            <rFont val="Tahoma"/>
            <family val="2"/>
          </rPr>
          <t>Windows User:</t>
        </r>
        <r>
          <rPr>
            <sz val="9"/>
            <color indexed="81"/>
            <rFont val="Tahoma"/>
            <family val="2"/>
          </rPr>
          <t xml:space="preserve">
06/12/2020
11956
T. quata adj</t>
        </r>
      </text>
    </comment>
    <comment ref="AF233" authorId="0">
      <text>
        <r>
          <rPr>
            <b/>
            <sz val="9"/>
            <color indexed="81"/>
            <rFont val="Tahoma"/>
            <family val="2"/>
          </rPr>
          <t>Windows User:</t>
        </r>
        <r>
          <rPr>
            <sz val="9"/>
            <color indexed="81"/>
            <rFont val="Tahoma"/>
            <family val="2"/>
          </rPr>
          <t xml:space="preserve">
10/01/2021
11957</t>
        </r>
      </text>
    </comment>
    <comment ref="AH233" authorId="0">
      <text>
        <r>
          <rPr>
            <b/>
            <sz val="9"/>
            <color indexed="81"/>
            <rFont val="Tahoma"/>
            <family val="2"/>
          </rPr>
          <t>Windows User:</t>
        </r>
        <r>
          <rPr>
            <sz val="9"/>
            <color indexed="81"/>
            <rFont val="Tahoma"/>
            <family val="2"/>
          </rPr>
          <t xml:space="preserve">
09/02/21
11958</t>
        </r>
      </text>
    </comment>
    <comment ref="AJ233" authorId="0">
      <text>
        <r>
          <rPr>
            <b/>
            <sz val="9"/>
            <color indexed="81"/>
            <rFont val="Tahoma"/>
            <family val="2"/>
          </rPr>
          <t>Windows User:</t>
        </r>
        <r>
          <rPr>
            <sz val="9"/>
            <color indexed="81"/>
            <rFont val="Tahoma"/>
            <family val="2"/>
          </rPr>
          <t xml:space="preserve">
08/03/21
11959
</t>
        </r>
      </text>
    </comment>
    <comment ref="AL233" authorId="0">
      <text>
        <r>
          <rPr>
            <b/>
            <sz val="9"/>
            <color indexed="81"/>
            <rFont val="Tahoma"/>
            <family val="2"/>
          </rPr>
          <t>Windows User:</t>
        </r>
        <r>
          <rPr>
            <sz val="9"/>
            <color indexed="81"/>
            <rFont val="Tahoma"/>
            <family val="2"/>
          </rPr>
          <t xml:space="preserve">
08/04/2021
11960
</t>
        </r>
      </text>
    </comment>
    <comment ref="AN233" authorId="0">
      <text>
        <r>
          <rPr>
            <b/>
            <sz val="9"/>
            <color indexed="81"/>
            <rFont val="Tahoma"/>
            <family val="2"/>
          </rPr>
          <t>Windows User:</t>
        </r>
        <r>
          <rPr>
            <sz val="9"/>
            <color indexed="81"/>
            <rFont val="Tahoma"/>
            <family val="2"/>
          </rPr>
          <t xml:space="preserve">
08/05/21
By bkash
C=4340
G=1950
T=6290</t>
        </r>
      </text>
    </comment>
    <comment ref="AP233" authorId="0">
      <text>
        <r>
          <rPr>
            <b/>
            <sz val="9"/>
            <color indexed="81"/>
            <rFont val="Tahoma"/>
            <family val="2"/>
          </rPr>
          <t>Windows User:</t>
        </r>
        <r>
          <rPr>
            <sz val="9"/>
            <color indexed="81"/>
            <rFont val="Tahoma"/>
            <family val="2"/>
          </rPr>
          <t xml:space="preserve">
05/06/21
11962
</t>
        </r>
      </text>
    </comment>
    <comment ref="H234"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J234"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N234" authorId="0">
      <text>
        <r>
          <rPr>
            <b/>
            <sz val="9"/>
            <color indexed="81"/>
            <rFont val="Tahoma"/>
            <family val="2"/>
          </rPr>
          <t>Windows User:</t>
        </r>
        <r>
          <rPr>
            <sz val="9"/>
            <color indexed="81"/>
            <rFont val="Tahoma"/>
            <family val="2"/>
          </rPr>
          <t xml:space="preserve">
12/09/2020
7,500/-</t>
        </r>
      </text>
    </comment>
    <comment ref="P234" authorId="0">
      <text>
        <r>
          <rPr>
            <b/>
            <sz val="9"/>
            <color indexed="81"/>
            <rFont val="Tahoma"/>
            <family val="2"/>
          </rPr>
          <t>Windows User:</t>
        </r>
        <r>
          <rPr>
            <sz val="9"/>
            <color indexed="81"/>
            <rFont val="Tahoma"/>
            <family val="2"/>
          </rPr>
          <t xml:space="preserve">
12/09/2020
7,500/-</t>
        </r>
      </text>
    </comment>
    <comment ref="R234" authorId="0">
      <text>
        <r>
          <rPr>
            <b/>
            <sz val="9"/>
            <color indexed="81"/>
            <rFont val="Tahoma"/>
            <family val="2"/>
          </rPr>
          <t>Windows User:</t>
        </r>
        <r>
          <rPr>
            <sz val="9"/>
            <color indexed="81"/>
            <rFont val="Tahoma"/>
            <family val="2"/>
          </rPr>
          <t xml:space="preserve">
12/09/2020
7,500/-</t>
        </r>
      </text>
    </comment>
    <comment ref="T234" authorId="0">
      <text>
        <r>
          <rPr>
            <b/>
            <sz val="9"/>
            <color indexed="81"/>
            <rFont val="Tahoma"/>
            <family val="2"/>
          </rPr>
          <t>Windows User:</t>
        </r>
        <r>
          <rPr>
            <sz val="9"/>
            <color indexed="81"/>
            <rFont val="Tahoma"/>
            <family val="2"/>
          </rPr>
          <t xml:space="preserve">
08/10/2020
11978
Paid to oct/20</t>
        </r>
      </text>
    </comment>
    <comment ref="Z234" authorId="0">
      <text>
        <r>
          <rPr>
            <b/>
            <sz val="9"/>
            <color indexed="81"/>
            <rFont val="Tahoma"/>
            <family val="2"/>
          </rPr>
          <t>Windows User:</t>
        </r>
        <r>
          <rPr>
            <sz val="9"/>
            <color indexed="81"/>
            <rFont val="Tahoma"/>
            <family val="2"/>
          </rPr>
          <t xml:space="preserve">
08/10/2020
11978
O/fee8000
Oct+ Nov/20=4620</t>
        </r>
      </text>
    </comment>
    <comment ref="AB234" authorId="0">
      <text>
        <r>
          <rPr>
            <b/>
            <sz val="9"/>
            <color indexed="81"/>
            <rFont val="Tahoma"/>
            <family val="2"/>
          </rPr>
          <t>Windows User:</t>
        </r>
        <r>
          <rPr>
            <sz val="9"/>
            <color indexed="81"/>
            <rFont val="Tahoma"/>
            <family val="2"/>
          </rPr>
          <t xml:space="preserve">
08/10/2020
11978
O/fee8000
Oct+ Nov/20=4620</t>
        </r>
      </text>
    </comment>
    <comment ref="AD234" authorId="0">
      <text>
        <r>
          <rPr>
            <b/>
            <sz val="9"/>
            <color indexed="81"/>
            <rFont val="Tahoma"/>
            <family val="2"/>
          </rPr>
          <t>Windows User:</t>
        </r>
        <r>
          <rPr>
            <sz val="9"/>
            <color indexed="81"/>
            <rFont val="Tahoma"/>
            <family val="2"/>
          </rPr>
          <t xml:space="preserve">
26/01/21
11979
Dec + Janu/21
Paid in Janu/21</t>
        </r>
      </text>
    </comment>
    <comment ref="AF234" authorId="0">
      <text>
        <r>
          <rPr>
            <b/>
            <sz val="9"/>
            <color indexed="81"/>
            <rFont val="Tahoma"/>
            <family val="2"/>
          </rPr>
          <t>Windows User:</t>
        </r>
        <r>
          <rPr>
            <sz val="9"/>
            <color indexed="81"/>
            <rFont val="Tahoma"/>
            <family val="2"/>
          </rPr>
          <t xml:space="preserve">
26/01/21
11979
Dec + Janu/21
Paid in Janu/21</t>
        </r>
      </text>
    </comment>
    <comment ref="AP234" authorId="0">
      <text>
        <r>
          <rPr>
            <b/>
            <sz val="9"/>
            <color indexed="81"/>
            <rFont val="Tahoma"/>
            <family val="2"/>
          </rPr>
          <t>Windows User:</t>
        </r>
        <r>
          <rPr>
            <sz val="9"/>
            <color indexed="81"/>
            <rFont val="Tahoma"/>
            <family val="2"/>
          </rPr>
          <t xml:space="preserve">
03/06/21
11981
Feb /21  to June/21</t>
        </r>
      </text>
    </comment>
    <comment ref="B235" authorId="0">
      <text>
        <r>
          <rPr>
            <b/>
            <sz val="9"/>
            <color indexed="81"/>
            <rFont val="Tahoma"/>
            <family val="2"/>
          </rPr>
          <t>Windows User:</t>
        </r>
        <r>
          <rPr>
            <sz val="9"/>
            <color indexed="81"/>
            <rFont val="Tahoma"/>
            <family val="2"/>
          </rPr>
          <t xml:space="preserve">
May Be 50%
By Mannan Sin
Moukhik Order Mukul Sir</t>
        </r>
      </text>
    </comment>
    <comment ref="N235" authorId="0">
      <text>
        <r>
          <rPr>
            <b/>
            <sz val="9"/>
            <color indexed="81"/>
            <rFont val="Tahoma"/>
            <family val="2"/>
          </rPr>
          <t>Windows User:</t>
        </r>
        <r>
          <rPr>
            <sz val="9"/>
            <color indexed="81"/>
            <rFont val="Tahoma"/>
            <family val="2"/>
          </rPr>
          <t xml:space="preserve">
12/09/2020
7,500/-</t>
        </r>
      </text>
    </comment>
    <comment ref="P235" authorId="0">
      <text>
        <r>
          <rPr>
            <b/>
            <sz val="9"/>
            <color indexed="81"/>
            <rFont val="Tahoma"/>
            <family val="2"/>
          </rPr>
          <t>Windows User:</t>
        </r>
        <r>
          <rPr>
            <sz val="9"/>
            <color indexed="81"/>
            <rFont val="Tahoma"/>
            <family val="2"/>
          </rPr>
          <t xml:space="preserve">
12/09/2020
7,500/-</t>
        </r>
      </text>
    </comment>
    <comment ref="R235" authorId="0">
      <text>
        <r>
          <rPr>
            <b/>
            <sz val="9"/>
            <color indexed="81"/>
            <rFont val="Tahoma"/>
            <family val="2"/>
          </rPr>
          <t>Windows User:</t>
        </r>
        <r>
          <rPr>
            <sz val="9"/>
            <color indexed="81"/>
            <rFont val="Tahoma"/>
            <family val="2"/>
          </rPr>
          <t xml:space="preserve">
12/09/2020
7,500/-</t>
        </r>
      </text>
    </comment>
    <comment ref="T235" authorId="0">
      <text>
        <r>
          <rPr>
            <b/>
            <sz val="9"/>
            <color indexed="81"/>
            <rFont val="Tahoma"/>
            <family val="2"/>
          </rPr>
          <t>Windows User:</t>
        </r>
        <r>
          <rPr>
            <sz val="9"/>
            <color indexed="81"/>
            <rFont val="Tahoma"/>
            <family val="2"/>
          </rPr>
          <t xml:space="preserve">
25/01/21
11043
Oct + nov/20
O/fee=4380
Paid in janu/21</t>
        </r>
      </text>
    </comment>
    <comment ref="W235" authorId="0">
      <text>
        <r>
          <rPr>
            <b/>
            <sz val="9"/>
            <color indexed="81"/>
            <rFont val="Tahoma"/>
            <family val="2"/>
          </rPr>
          <t>Windows User:</t>
        </r>
        <r>
          <rPr>
            <sz val="9"/>
            <color indexed="81"/>
            <rFont val="Tahoma"/>
            <family val="2"/>
          </rPr>
          <t xml:space="preserve">
Less 30% in Tuition fee for Oct/20.</t>
        </r>
      </text>
    </comment>
    <comment ref="X235" authorId="0">
      <text>
        <r>
          <rPr>
            <b/>
            <sz val="9"/>
            <color indexed="81"/>
            <rFont val="Tahoma"/>
            <family val="2"/>
          </rPr>
          <t>Windows User:</t>
        </r>
        <r>
          <rPr>
            <sz val="9"/>
            <color indexed="81"/>
            <rFont val="Tahoma"/>
            <family val="2"/>
          </rPr>
          <t xml:space="preserve">
10.10.2020
Bkash=4,620/-</t>
        </r>
      </text>
    </comment>
    <comment ref="Y235" authorId="0">
      <text>
        <r>
          <rPr>
            <b/>
            <sz val="9"/>
            <color indexed="81"/>
            <rFont val="Tahoma"/>
            <family val="2"/>
          </rPr>
          <t>Windows User:</t>
        </r>
        <r>
          <rPr>
            <sz val="9"/>
            <color indexed="81"/>
            <rFont val="Tahoma"/>
            <family val="2"/>
          </rPr>
          <t xml:space="preserve">
Less 30% in Tuition fee for Oct/20.</t>
        </r>
      </text>
    </comment>
    <comment ref="Z235" authorId="0">
      <text>
        <r>
          <rPr>
            <b/>
            <sz val="9"/>
            <color indexed="81"/>
            <rFont val="Tahoma"/>
            <family val="2"/>
          </rPr>
          <t>Windows User:</t>
        </r>
        <r>
          <rPr>
            <sz val="9"/>
            <color indexed="81"/>
            <rFont val="Tahoma"/>
            <family val="2"/>
          </rPr>
          <t xml:space="preserve">
25/01/21
11043
Oct + nov/20
Paid in janu/21</t>
        </r>
      </text>
    </comment>
    <comment ref="AD235" authorId="0">
      <text>
        <r>
          <rPr>
            <b/>
            <sz val="9"/>
            <color indexed="81"/>
            <rFont val="Tahoma"/>
            <family val="2"/>
          </rPr>
          <t>Windows User:</t>
        </r>
        <r>
          <rPr>
            <sz val="9"/>
            <color indexed="81"/>
            <rFont val="Tahoma"/>
            <family val="2"/>
          </rPr>
          <t xml:space="preserve">
25/01/21
11043
Oct + nov/20
O/fee=4380
Paid in janu/21</t>
        </r>
      </text>
    </comment>
    <comment ref="AN235" authorId="0">
      <text>
        <r>
          <rPr>
            <b/>
            <sz val="9"/>
            <color indexed="81"/>
            <rFont val="Tahoma"/>
            <family val="2"/>
          </rPr>
          <t>Windows User:</t>
        </r>
        <r>
          <rPr>
            <sz val="9"/>
            <color indexed="81"/>
            <rFont val="Tahoma"/>
            <family val="2"/>
          </rPr>
          <t xml:space="preserve">
03/06/21
11044
Dec/20 to Feb/21
O/Fee=3620/-
T=10550/-</t>
        </r>
      </text>
    </comment>
    <comment ref="H236" authorId="0">
      <text>
        <r>
          <rPr>
            <b/>
            <sz val="9"/>
            <color indexed="81"/>
            <rFont val="Tahoma"/>
            <family val="2"/>
          </rPr>
          <t>Windows User:</t>
        </r>
        <r>
          <rPr>
            <sz val="9"/>
            <color indexed="81"/>
            <rFont val="Tahoma"/>
            <family val="2"/>
          </rPr>
          <t xml:space="preserve">
17/10/2020
Cash Return-7,000/-
24/11/2020
Receive Mother</t>
        </r>
      </text>
    </comment>
    <comment ref="J236" authorId="0">
      <text>
        <r>
          <rPr>
            <b/>
            <sz val="9"/>
            <color indexed="81"/>
            <rFont val="Tahoma"/>
            <family val="2"/>
          </rPr>
          <t>Windows User:</t>
        </r>
        <r>
          <rPr>
            <sz val="9"/>
            <color indexed="81"/>
            <rFont val="Tahoma"/>
            <family val="2"/>
          </rPr>
          <t xml:space="preserve">
17/10/2020
Cash Return-7,000/-
24/11/2020
Receive Mother</t>
        </r>
      </text>
    </comment>
    <comment ref="N236" authorId="0">
      <text>
        <r>
          <rPr>
            <b/>
            <sz val="9"/>
            <color indexed="81"/>
            <rFont val="Tahoma"/>
            <family val="2"/>
          </rPr>
          <t>Windows User:</t>
        </r>
        <r>
          <rPr>
            <sz val="9"/>
            <color indexed="81"/>
            <rFont val="Tahoma"/>
            <family val="2"/>
          </rPr>
          <t xml:space="preserve">
12/09/2020
7,500/-</t>
        </r>
      </text>
    </comment>
    <comment ref="P236" authorId="0">
      <text>
        <r>
          <rPr>
            <b/>
            <sz val="9"/>
            <color indexed="81"/>
            <rFont val="Tahoma"/>
            <family val="2"/>
          </rPr>
          <t>Windows User:</t>
        </r>
        <r>
          <rPr>
            <sz val="9"/>
            <color indexed="81"/>
            <rFont val="Tahoma"/>
            <family val="2"/>
          </rPr>
          <t xml:space="preserve">
12/09/2020
7,500/-</t>
        </r>
      </text>
    </comment>
    <comment ref="R236" authorId="0">
      <text>
        <r>
          <rPr>
            <b/>
            <sz val="9"/>
            <color indexed="81"/>
            <rFont val="Tahoma"/>
            <family val="2"/>
          </rPr>
          <t>Windows User:</t>
        </r>
        <r>
          <rPr>
            <sz val="9"/>
            <color indexed="81"/>
            <rFont val="Tahoma"/>
            <family val="2"/>
          </rPr>
          <t xml:space="preserve">
12/09/2020
7,500/-</t>
        </r>
      </text>
    </comment>
    <comment ref="W236" authorId="0">
      <text>
        <r>
          <rPr>
            <b/>
            <sz val="9"/>
            <color indexed="81"/>
            <rFont val="Tahoma"/>
            <family val="2"/>
          </rPr>
          <t>Windows User:</t>
        </r>
        <r>
          <rPr>
            <sz val="9"/>
            <color indexed="81"/>
            <rFont val="Tahoma"/>
            <family val="2"/>
          </rPr>
          <t xml:space="preserve">
Less 30% in Tuition fee for Oct/20.</t>
        </r>
      </text>
    </comment>
    <comment ref="Y236" authorId="0">
      <text>
        <r>
          <rPr>
            <b/>
            <sz val="9"/>
            <color indexed="81"/>
            <rFont val="Tahoma"/>
            <family val="2"/>
          </rPr>
          <t>Windows User:</t>
        </r>
        <r>
          <rPr>
            <sz val="9"/>
            <color indexed="81"/>
            <rFont val="Tahoma"/>
            <family val="2"/>
          </rPr>
          <t xml:space="preserve">
Less 30% in Tuition fee for Oct/20.</t>
        </r>
      </text>
    </comment>
    <comment ref="B237" authorId="0">
      <text>
        <r>
          <rPr>
            <b/>
            <sz val="9"/>
            <color indexed="81"/>
            <rFont val="Tahoma"/>
            <family val="2"/>
          </rPr>
          <t xml:space="preserve">Windows User:
13/02/219
</t>
        </r>
        <r>
          <rPr>
            <sz val="9"/>
            <color indexed="81"/>
            <rFont val="Tahoma"/>
            <family val="2"/>
          </rPr>
          <t>Less=10,000 May be 
App H/o</t>
        </r>
        <r>
          <rPr>
            <sz val="9"/>
            <color indexed="81"/>
            <rFont val="Tahoma"/>
            <family val="2"/>
          </rPr>
          <t xml:space="preserve">
C=10,000/-
H=7,280/-
Total=17,280/-</t>
        </r>
      </text>
    </comment>
    <comment ref="H237" authorId="0">
      <text>
        <r>
          <rPr>
            <b/>
            <sz val="9"/>
            <color indexed="81"/>
            <rFont val="Tahoma"/>
            <family val="2"/>
          </rPr>
          <t>Windows User:</t>
        </r>
        <r>
          <rPr>
            <sz val="9"/>
            <color indexed="81"/>
            <rFont val="Tahoma"/>
            <family val="2"/>
          </rPr>
          <t xml:space="preserve">
T.c Order By
 board  /02/21
College=/02/21
Paper ekhono painee.</t>
        </r>
      </text>
    </comment>
    <comment ref="J237" authorId="0">
      <text>
        <r>
          <rPr>
            <b/>
            <sz val="9"/>
            <color indexed="81"/>
            <rFont val="Tahoma"/>
            <family val="2"/>
          </rPr>
          <t>Windows User:</t>
        </r>
        <r>
          <rPr>
            <sz val="9"/>
            <color indexed="81"/>
            <rFont val="Tahoma"/>
            <family val="2"/>
          </rPr>
          <t xml:space="preserve">
T.c Order By
 board  /02/21
College=/02/21
Paper ekhono painee.</t>
        </r>
      </text>
    </comment>
    <comment ref="N237" authorId="0">
      <text>
        <r>
          <rPr>
            <b/>
            <sz val="9"/>
            <color indexed="81"/>
            <rFont val="Tahoma"/>
            <family val="2"/>
          </rPr>
          <t>Windows User:</t>
        </r>
        <r>
          <rPr>
            <sz val="9"/>
            <color indexed="81"/>
            <rFont val="Tahoma"/>
            <family val="2"/>
          </rPr>
          <t xml:space="preserve">
12/09/2020
7,500/-</t>
        </r>
      </text>
    </comment>
    <comment ref="P237" authorId="0">
      <text>
        <r>
          <rPr>
            <b/>
            <sz val="9"/>
            <color indexed="81"/>
            <rFont val="Tahoma"/>
            <family val="2"/>
          </rPr>
          <t>Windows User:</t>
        </r>
        <r>
          <rPr>
            <sz val="9"/>
            <color indexed="81"/>
            <rFont val="Tahoma"/>
            <family val="2"/>
          </rPr>
          <t xml:space="preserve">
12/09/2020
7,500/-</t>
        </r>
      </text>
    </comment>
    <comment ref="R237" authorId="0">
      <text>
        <r>
          <rPr>
            <b/>
            <sz val="9"/>
            <color indexed="81"/>
            <rFont val="Tahoma"/>
            <family val="2"/>
          </rPr>
          <t>Windows User:</t>
        </r>
        <r>
          <rPr>
            <sz val="9"/>
            <color indexed="81"/>
            <rFont val="Tahoma"/>
            <family val="2"/>
          </rPr>
          <t xml:space="preserve">
12/09/2020
7,500/-</t>
        </r>
      </text>
    </comment>
    <comment ref="S237" authorId="0">
      <text>
        <r>
          <rPr>
            <b/>
            <sz val="9"/>
            <color indexed="81"/>
            <rFont val="Tahoma"/>
            <family val="2"/>
          </rPr>
          <t>Windows User:</t>
        </r>
        <r>
          <rPr>
            <sz val="9"/>
            <color indexed="81"/>
            <rFont val="Tahoma"/>
            <family val="2"/>
          </rPr>
          <t xml:space="preserve">
13/02/219
Less=10,000 May be 
App H/o
C=10,000/-
H=7,280/-
Total=17,280/-</t>
        </r>
      </text>
    </comment>
    <comment ref="W237" authorId="0">
      <text>
        <r>
          <rPr>
            <b/>
            <sz val="9"/>
            <color indexed="81"/>
            <rFont val="Tahoma"/>
            <family val="2"/>
          </rPr>
          <t>Windows User:</t>
        </r>
        <r>
          <rPr>
            <sz val="9"/>
            <color indexed="81"/>
            <rFont val="Tahoma"/>
            <family val="2"/>
          </rPr>
          <t xml:space="preserve">
Less 30% in Tuition fee for Oct/20.</t>
        </r>
      </text>
    </comment>
    <comment ref="Y237" authorId="0">
      <text>
        <r>
          <rPr>
            <b/>
            <sz val="9"/>
            <color indexed="81"/>
            <rFont val="Tahoma"/>
            <family val="2"/>
          </rPr>
          <t>Windows User:</t>
        </r>
        <r>
          <rPr>
            <sz val="9"/>
            <color indexed="81"/>
            <rFont val="Tahoma"/>
            <family val="2"/>
          </rPr>
          <t xml:space="preserve">
Less 30% in Tuition fee for Oct/20.</t>
        </r>
      </text>
    </comment>
    <comment ref="AC237" authorId="0">
      <text>
        <r>
          <rPr>
            <b/>
            <sz val="9"/>
            <color indexed="81"/>
            <rFont val="Tahoma"/>
            <family val="2"/>
          </rPr>
          <t>Windows User:</t>
        </r>
        <r>
          <rPr>
            <sz val="9"/>
            <color indexed="81"/>
            <rFont val="Tahoma"/>
            <family val="2"/>
          </rPr>
          <t xml:space="preserve">
13/02/219
Less=10,000 May be 
App H/o
C=10,000/-
H=7,280/-
Total=17,280/-</t>
        </r>
      </text>
    </comment>
    <comment ref="AE237" authorId="0">
      <text>
        <r>
          <rPr>
            <b/>
            <sz val="9"/>
            <color indexed="81"/>
            <rFont val="Tahoma"/>
            <family val="2"/>
          </rPr>
          <t>Windows User:</t>
        </r>
        <r>
          <rPr>
            <sz val="9"/>
            <color indexed="81"/>
            <rFont val="Tahoma"/>
            <family val="2"/>
          </rPr>
          <t xml:space="preserve">
13/02/219
Less=10,000 May be 
App H/o
C=10,000/-
H=7,280/-
Total=17,280/-</t>
        </r>
      </text>
    </comment>
    <comment ref="AF237" authorId="0">
      <text>
        <r>
          <rPr>
            <b/>
            <sz val="9"/>
            <color indexed="81"/>
            <rFont val="Tahoma"/>
            <family val="2"/>
          </rPr>
          <t>Windows User:</t>
        </r>
        <r>
          <rPr>
            <sz val="9"/>
            <color indexed="81"/>
            <rFont val="Tahoma"/>
            <family val="2"/>
          </rPr>
          <t xml:space="preserve">
13/02/21
16480/-
Tc</t>
        </r>
      </text>
    </comment>
    <comment ref="AG237" authorId="0">
      <text>
        <r>
          <rPr>
            <b/>
            <sz val="9"/>
            <color indexed="81"/>
            <rFont val="Tahoma"/>
            <family val="2"/>
          </rPr>
          <t>Windows User:</t>
        </r>
        <r>
          <rPr>
            <sz val="9"/>
            <color indexed="81"/>
            <rFont val="Tahoma"/>
            <family val="2"/>
          </rPr>
          <t xml:space="preserve">
13/02/219
Less=10,000 May be 
App H/o
C=10,000/-
H=7,280/-
Total=17,280/-</t>
        </r>
      </text>
    </comment>
    <comment ref="AI237" authorId="0">
      <text>
        <r>
          <rPr>
            <b/>
            <sz val="9"/>
            <color indexed="81"/>
            <rFont val="Tahoma"/>
            <family val="2"/>
          </rPr>
          <t>Windows User:</t>
        </r>
        <r>
          <rPr>
            <sz val="9"/>
            <color indexed="81"/>
            <rFont val="Tahoma"/>
            <family val="2"/>
          </rPr>
          <t xml:space="preserve">
13/02/219
Less=10,000 May be 
App H/o
C=10,000/-
H=7,280/-
Total=17,280/-</t>
        </r>
      </text>
    </comment>
    <comment ref="AK237" authorId="0">
      <text>
        <r>
          <rPr>
            <b/>
            <sz val="9"/>
            <color indexed="81"/>
            <rFont val="Tahoma"/>
            <family val="2"/>
          </rPr>
          <t>Windows User:</t>
        </r>
        <r>
          <rPr>
            <sz val="9"/>
            <color indexed="81"/>
            <rFont val="Tahoma"/>
            <family val="2"/>
          </rPr>
          <t xml:space="preserve">
13/02/219
Less=10,000 May be 
App H/o
C=10,000/-
H=7,280/-
Total=17,280/-</t>
        </r>
      </text>
    </comment>
    <comment ref="AM237" authorId="0">
      <text>
        <r>
          <rPr>
            <b/>
            <sz val="9"/>
            <color indexed="81"/>
            <rFont val="Tahoma"/>
            <family val="2"/>
          </rPr>
          <t>Windows User:</t>
        </r>
        <r>
          <rPr>
            <sz val="9"/>
            <color indexed="81"/>
            <rFont val="Tahoma"/>
            <family val="2"/>
          </rPr>
          <t xml:space="preserve">
13/02/219
Less=10,000 May be 
App H/o
C=10,000/-
H=7,280/-
Total=17,280/-</t>
        </r>
      </text>
    </comment>
    <comment ref="H238"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Metting 20/10/2020</t>
        </r>
      </text>
    </comment>
    <comment ref="J238"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Metting 20/10/2020</t>
        </r>
      </text>
    </comment>
    <comment ref="N238" authorId="0">
      <text>
        <r>
          <rPr>
            <b/>
            <sz val="9"/>
            <color indexed="81"/>
            <rFont val="Tahoma"/>
            <family val="2"/>
          </rPr>
          <t>Windows User:</t>
        </r>
        <r>
          <rPr>
            <sz val="9"/>
            <color indexed="81"/>
            <rFont val="Tahoma"/>
            <family val="2"/>
          </rPr>
          <t xml:space="preserve">
12/09/2020
7,500/-</t>
        </r>
      </text>
    </comment>
    <comment ref="P238" authorId="0">
      <text>
        <r>
          <rPr>
            <b/>
            <sz val="9"/>
            <color indexed="81"/>
            <rFont val="Tahoma"/>
            <family val="2"/>
          </rPr>
          <t>Windows User:</t>
        </r>
        <r>
          <rPr>
            <sz val="9"/>
            <color indexed="81"/>
            <rFont val="Tahoma"/>
            <family val="2"/>
          </rPr>
          <t xml:space="preserve">
12/09/2020
7,500/-</t>
        </r>
      </text>
    </comment>
    <comment ref="R238" authorId="0">
      <text>
        <r>
          <rPr>
            <b/>
            <sz val="9"/>
            <color indexed="81"/>
            <rFont val="Tahoma"/>
            <family val="2"/>
          </rPr>
          <t>Windows User:</t>
        </r>
        <r>
          <rPr>
            <sz val="9"/>
            <color indexed="81"/>
            <rFont val="Tahoma"/>
            <family val="2"/>
          </rPr>
          <t xml:space="preserve">
12/09/2020
7,500/-</t>
        </r>
      </text>
    </comment>
    <comment ref="T238" authorId="0">
      <text>
        <r>
          <rPr>
            <b/>
            <sz val="9"/>
            <color indexed="81"/>
            <rFont val="Tahoma"/>
            <family val="2"/>
          </rPr>
          <t>Windows User:</t>
        </r>
        <r>
          <rPr>
            <sz val="9"/>
            <color indexed="81"/>
            <rFont val="Tahoma"/>
            <family val="2"/>
          </rPr>
          <t xml:space="preserve">
08/11/2020
11115
O/fee=8,000/-
Paid to Nov/2020</t>
        </r>
      </text>
    </comment>
    <comment ref="W238" authorId="0">
      <text>
        <r>
          <rPr>
            <b/>
            <sz val="9"/>
            <color indexed="81"/>
            <rFont val="Tahoma"/>
            <family val="2"/>
          </rPr>
          <t>Windows User:</t>
        </r>
        <r>
          <rPr>
            <sz val="9"/>
            <color indexed="81"/>
            <rFont val="Tahoma"/>
            <family val="2"/>
          </rPr>
          <t xml:space="preserve">
Less 30% in Tuition fee for Oct/20.</t>
        </r>
      </text>
    </comment>
    <comment ref="X238" authorId="0">
      <text>
        <r>
          <rPr>
            <b/>
            <sz val="9"/>
            <color indexed="81"/>
            <rFont val="Tahoma"/>
            <family val="2"/>
          </rPr>
          <t>Windows User:</t>
        </r>
        <r>
          <rPr>
            <sz val="9"/>
            <color indexed="81"/>
            <rFont val="Tahoma"/>
            <family val="2"/>
          </rPr>
          <t xml:space="preserve">
11.10.2020
11114
Oct/20 (Less=30%)
Others fee due by P.sir</t>
        </r>
      </text>
    </comment>
    <comment ref="Y238" authorId="0">
      <text>
        <r>
          <rPr>
            <b/>
            <sz val="9"/>
            <color indexed="81"/>
            <rFont val="Tahoma"/>
            <family val="2"/>
          </rPr>
          <t>Windows User:</t>
        </r>
        <r>
          <rPr>
            <sz val="9"/>
            <color indexed="81"/>
            <rFont val="Tahoma"/>
            <family val="2"/>
          </rPr>
          <t xml:space="preserve">
Less 30% in Tuition fee for Oct/20.</t>
        </r>
      </text>
    </comment>
    <comment ref="Z238" authorId="0">
      <text>
        <r>
          <rPr>
            <b/>
            <sz val="9"/>
            <color indexed="81"/>
            <rFont val="Tahoma"/>
            <family val="2"/>
          </rPr>
          <t>Windows User:</t>
        </r>
        <r>
          <rPr>
            <sz val="9"/>
            <color indexed="81"/>
            <rFont val="Tahoma"/>
            <family val="2"/>
          </rPr>
          <t xml:space="preserve">
08/11/2020
11115
O/fee=8,000/-</t>
        </r>
      </text>
    </comment>
    <comment ref="AB238" authorId="0">
      <text>
        <r>
          <rPr>
            <b/>
            <sz val="9"/>
            <color indexed="81"/>
            <rFont val="Tahoma"/>
            <family val="2"/>
          </rPr>
          <t>Windows User:</t>
        </r>
        <r>
          <rPr>
            <sz val="9"/>
            <color indexed="81"/>
            <rFont val="Tahoma"/>
            <family val="2"/>
          </rPr>
          <t xml:space="preserve">
12/12/2020
11116
Dec/20</t>
        </r>
      </text>
    </comment>
    <comment ref="AD238" authorId="0">
      <text>
        <r>
          <rPr>
            <b/>
            <sz val="9"/>
            <color indexed="81"/>
            <rFont val="Tahoma"/>
            <family val="2"/>
          </rPr>
          <t>Windows User:</t>
        </r>
        <r>
          <rPr>
            <sz val="9"/>
            <color indexed="81"/>
            <rFont val="Tahoma"/>
            <family val="2"/>
          </rPr>
          <t xml:space="preserve">
25/01/21
11117</t>
        </r>
      </text>
    </comment>
    <comment ref="AF238" authorId="0">
      <text>
        <r>
          <rPr>
            <b/>
            <sz val="9"/>
            <color indexed="81"/>
            <rFont val="Tahoma"/>
            <family val="2"/>
          </rPr>
          <t>Windows User:</t>
        </r>
        <r>
          <rPr>
            <sz val="9"/>
            <color indexed="81"/>
            <rFont val="Tahoma"/>
            <family val="2"/>
          </rPr>
          <t xml:space="preserve">
10/02/21
11118
</t>
        </r>
      </text>
    </comment>
    <comment ref="AH238" authorId="0">
      <text>
        <r>
          <rPr>
            <b/>
            <sz val="9"/>
            <color indexed="81"/>
            <rFont val="Tahoma"/>
            <family val="2"/>
          </rPr>
          <t>Windows User:</t>
        </r>
        <r>
          <rPr>
            <sz val="9"/>
            <color indexed="81"/>
            <rFont val="Tahoma"/>
            <family val="2"/>
          </rPr>
          <t xml:space="preserve">
15/03/21
11119
</t>
        </r>
      </text>
    </comment>
    <comment ref="AN238" authorId="0">
      <text>
        <r>
          <rPr>
            <b/>
            <sz val="9"/>
            <color indexed="81"/>
            <rFont val="Tahoma"/>
            <family val="2"/>
          </rPr>
          <t>Windows User:</t>
        </r>
        <r>
          <rPr>
            <sz val="9"/>
            <color indexed="81"/>
            <rFont val="Tahoma"/>
            <family val="2"/>
          </rPr>
          <t xml:space="preserve">
06/06/21
11120/21/22
April/21 to June/21</t>
        </r>
      </text>
    </comment>
    <comment ref="N239" authorId="0">
      <text>
        <r>
          <rPr>
            <b/>
            <sz val="9"/>
            <color indexed="81"/>
            <rFont val="Tahoma"/>
            <family val="2"/>
          </rPr>
          <t>Windows User:</t>
        </r>
        <r>
          <rPr>
            <sz val="9"/>
            <color indexed="81"/>
            <rFont val="Tahoma"/>
            <family val="2"/>
          </rPr>
          <t xml:space="preserve">
12/09/2020
7,500/-</t>
        </r>
      </text>
    </comment>
    <comment ref="P239" authorId="0">
      <text>
        <r>
          <rPr>
            <b/>
            <sz val="9"/>
            <color indexed="81"/>
            <rFont val="Tahoma"/>
            <family val="2"/>
          </rPr>
          <t>Windows User:</t>
        </r>
        <r>
          <rPr>
            <sz val="9"/>
            <color indexed="81"/>
            <rFont val="Tahoma"/>
            <family val="2"/>
          </rPr>
          <t xml:space="preserve">
12/09/2020
7,500/-</t>
        </r>
      </text>
    </comment>
    <comment ref="R239" authorId="0">
      <text>
        <r>
          <rPr>
            <b/>
            <sz val="9"/>
            <color indexed="81"/>
            <rFont val="Tahoma"/>
            <family val="2"/>
          </rPr>
          <t>Windows User:</t>
        </r>
        <r>
          <rPr>
            <sz val="9"/>
            <color indexed="81"/>
            <rFont val="Tahoma"/>
            <family val="2"/>
          </rPr>
          <t xml:space="preserve">
12/09/2020
7,500/-</t>
        </r>
      </text>
    </comment>
    <comment ref="W239" authorId="0">
      <text>
        <r>
          <rPr>
            <b/>
            <sz val="9"/>
            <color indexed="81"/>
            <rFont val="Tahoma"/>
            <family val="2"/>
          </rPr>
          <t>Windows User:</t>
        </r>
        <r>
          <rPr>
            <sz val="9"/>
            <color indexed="81"/>
            <rFont val="Tahoma"/>
            <family val="2"/>
          </rPr>
          <t xml:space="preserve">
Less 30% in Tuition fee for Oct/20.</t>
        </r>
      </text>
    </comment>
    <comment ref="X239" authorId="0">
      <text>
        <r>
          <rPr>
            <b/>
            <sz val="9"/>
            <color indexed="81"/>
            <rFont val="Tahoma"/>
            <family val="2"/>
          </rPr>
          <t>Windows User:</t>
        </r>
        <r>
          <rPr>
            <sz val="9"/>
            <color indexed="81"/>
            <rFont val="Tahoma"/>
            <family val="2"/>
          </rPr>
          <t xml:space="preserve">
12.10.2020
Campus-01
11138
Oct/20</t>
        </r>
      </text>
    </comment>
    <comment ref="Y239" authorId="0">
      <text>
        <r>
          <rPr>
            <b/>
            <sz val="9"/>
            <color indexed="81"/>
            <rFont val="Tahoma"/>
            <family val="2"/>
          </rPr>
          <t>Windows User:</t>
        </r>
        <r>
          <rPr>
            <sz val="9"/>
            <color indexed="81"/>
            <rFont val="Tahoma"/>
            <family val="2"/>
          </rPr>
          <t xml:space="preserve">
Less 30% in Tuition fee for Oct/20.</t>
        </r>
      </text>
    </comment>
    <comment ref="Z239" authorId="0">
      <text>
        <r>
          <rPr>
            <b/>
            <sz val="9"/>
            <color indexed="81"/>
            <rFont val="Tahoma"/>
            <family val="2"/>
          </rPr>
          <t>Windows User:</t>
        </r>
        <r>
          <rPr>
            <sz val="9"/>
            <color indexed="81"/>
            <rFont val="Tahoma"/>
            <family val="2"/>
          </rPr>
          <t xml:space="preserve">
30/01/21
11140
Nov + Dec/21
Paid in Dec/21</t>
        </r>
      </text>
    </comment>
    <comment ref="AB239" authorId="0">
      <text>
        <r>
          <rPr>
            <b/>
            <sz val="9"/>
            <color indexed="81"/>
            <rFont val="Tahoma"/>
            <family val="2"/>
          </rPr>
          <t>Windows User:</t>
        </r>
        <r>
          <rPr>
            <sz val="9"/>
            <color indexed="81"/>
            <rFont val="Tahoma"/>
            <family val="2"/>
          </rPr>
          <t xml:space="preserve">
30/01/21
11140
Nov + Dec/21
Paid in Dec/21</t>
        </r>
      </text>
    </comment>
    <comment ref="AD239" authorId="0">
      <text>
        <r>
          <rPr>
            <b/>
            <sz val="9"/>
            <color indexed="81"/>
            <rFont val="Tahoma"/>
            <family val="2"/>
          </rPr>
          <t>Windows User:</t>
        </r>
        <r>
          <rPr>
            <sz val="9"/>
            <color indexed="81"/>
            <rFont val="Tahoma"/>
            <family val="2"/>
          </rPr>
          <t xml:space="preserve">
30/01/21
11140
Nov + Dec/21
Paid in Dec/21</t>
        </r>
      </text>
    </comment>
    <comment ref="AN239" authorId="0">
      <text>
        <r>
          <rPr>
            <b/>
            <sz val="9"/>
            <color indexed="81"/>
            <rFont val="Tahoma"/>
            <family val="2"/>
          </rPr>
          <t>Windows User:</t>
        </r>
        <r>
          <rPr>
            <sz val="9"/>
            <color indexed="81"/>
            <rFont val="Tahoma"/>
            <family val="2"/>
          </rPr>
          <t xml:space="preserve">
07/06/21
11114
O/fee due</t>
        </r>
      </text>
    </comment>
    <comment ref="N240" authorId="0">
      <text>
        <r>
          <rPr>
            <b/>
            <sz val="9"/>
            <color indexed="81"/>
            <rFont val="Tahoma"/>
            <family val="2"/>
          </rPr>
          <t>Windows User:</t>
        </r>
        <r>
          <rPr>
            <sz val="9"/>
            <color indexed="81"/>
            <rFont val="Tahoma"/>
            <family val="2"/>
          </rPr>
          <t xml:space="preserve">
12/09/2020
7,500/-</t>
        </r>
      </text>
    </comment>
    <comment ref="P240" authorId="0">
      <text>
        <r>
          <rPr>
            <b/>
            <sz val="9"/>
            <color indexed="81"/>
            <rFont val="Tahoma"/>
            <family val="2"/>
          </rPr>
          <t>Windows User:</t>
        </r>
        <r>
          <rPr>
            <sz val="9"/>
            <color indexed="81"/>
            <rFont val="Tahoma"/>
            <family val="2"/>
          </rPr>
          <t xml:space="preserve">
12/09/2020
7,500/-</t>
        </r>
      </text>
    </comment>
    <comment ref="R240" authorId="0">
      <text>
        <r>
          <rPr>
            <b/>
            <sz val="9"/>
            <color indexed="81"/>
            <rFont val="Tahoma"/>
            <family val="2"/>
          </rPr>
          <t>Windows User:</t>
        </r>
        <r>
          <rPr>
            <sz val="9"/>
            <color indexed="81"/>
            <rFont val="Tahoma"/>
            <family val="2"/>
          </rPr>
          <t xml:space="preserve">
12/09/2020
7,500/-</t>
        </r>
      </text>
    </comment>
    <comment ref="T240" authorId="0">
      <text>
        <r>
          <rPr>
            <b/>
            <sz val="9"/>
            <color indexed="81"/>
            <rFont val="Tahoma"/>
            <family val="2"/>
          </rPr>
          <t>Windows User:</t>
        </r>
        <r>
          <rPr>
            <sz val="9"/>
            <color indexed="81"/>
            <rFont val="Tahoma"/>
            <family val="2"/>
          </rPr>
          <t xml:space="preserve">
26/01/21
11162
O/fee=8000
Oct t+ Janu/21
Paid in Janu/21</t>
        </r>
      </text>
    </comment>
    <comment ref="W240" authorId="0">
      <text>
        <r>
          <rPr>
            <b/>
            <sz val="9"/>
            <color indexed="81"/>
            <rFont val="Tahoma"/>
            <family val="2"/>
          </rPr>
          <t>Windows User:</t>
        </r>
        <r>
          <rPr>
            <sz val="9"/>
            <color indexed="81"/>
            <rFont val="Tahoma"/>
            <family val="2"/>
          </rPr>
          <t xml:space="preserve">
Less 30% in Tuition fee for Oct/20.</t>
        </r>
      </text>
    </comment>
    <comment ref="X240" authorId="0">
      <text>
        <r>
          <rPr>
            <b/>
            <sz val="9"/>
            <color indexed="81"/>
            <rFont val="Tahoma"/>
            <family val="2"/>
          </rPr>
          <t>Windows User:</t>
        </r>
        <r>
          <rPr>
            <sz val="9"/>
            <color indexed="81"/>
            <rFont val="Tahoma"/>
            <family val="2"/>
          </rPr>
          <t xml:space="preserve">
26/01/21
11162
O/fee=8000
Oct t+ Janu/21
Paid in Janu/21</t>
        </r>
      </text>
    </comment>
    <comment ref="Y240" authorId="0">
      <text>
        <r>
          <rPr>
            <b/>
            <sz val="9"/>
            <color indexed="81"/>
            <rFont val="Tahoma"/>
            <family val="2"/>
          </rPr>
          <t>Windows User:</t>
        </r>
        <r>
          <rPr>
            <sz val="9"/>
            <color indexed="81"/>
            <rFont val="Tahoma"/>
            <family val="2"/>
          </rPr>
          <t xml:space="preserve">
Less 30% in Tuition fee for Oct/20.</t>
        </r>
      </text>
    </comment>
    <comment ref="Z240" authorId="0">
      <text>
        <r>
          <rPr>
            <b/>
            <sz val="9"/>
            <color indexed="81"/>
            <rFont val="Tahoma"/>
            <family val="2"/>
          </rPr>
          <t>Windows User:</t>
        </r>
        <r>
          <rPr>
            <sz val="9"/>
            <color indexed="81"/>
            <rFont val="Tahoma"/>
            <family val="2"/>
          </rPr>
          <t xml:space="preserve">
26/01/21
11162
O/fee=8000
Oct t+ Janu/21
Paid in Janu/21</t>
        </r>
      </text>
    </comment>
    <comment ref="AB240" authorId="0">
      <text>
        <r>
          <rPr>
            <b/>
            <sz val="9"/>
            <color indexed="81"/>
            <rFont val="Tahoma"/>
            <family val="2"/>
          </rPr>
          <t>Windows User:</t>
        </r>
        <r>
          <rPr>
            <sz val="9"/>
            <color indexed="81"/>
            <rFont val="Tahoma"/>
            <family val="2"/>
          </rPr>
          <t xml:space="preserve">
26/01/21
11162
O/fee=8000
Oct t+ Janu/21
Paid in Janu/21</t>
        </r>
      </text>
    </comment>
    <comment ref="AD240" authorId="0">
      <text>
        <r>
          <rPr>
            <b/>
            <sz val="9"/>
            <color indexed="81"/>
            <rFont val="Tahoma"/>
            <family val="2"/>
          </rPr>
          <t>Windows User:</t>
        </r>
        <r>
          <rPr>
            <sz val="9"/>
            <color indexed="81"/>
            <rFont val="Tahoma"/>
            <family val="2"/>
          </rPr>
          <t xml:space="preserve">
26/01/21
11162
O/fee=8000
Oct t+ Janu/21
Paid in Janu/21</t>
        </r>
      </text>
    </comment>
    <comment ref="AL240" authorId="0">
      <text>
        <r>
          <rPr>
            <b/>
            <sz val="9"/>
            <color indexed="81"/>
            <rFont val="Tahoma"/>
            <family val="2"/>
          </rPr>
          <t>Windows User:</t>
        </r>
        <r>
          <rPr>
            <sz val="9"/>
            <color indexed="81"/>
            <rFont val="Tahoma"/>
            <family val="2"/>
          </rPr>
          <t xml:space="preserve">
05/05/21
11163
Feb/21
  April/21</t>
        </r>
      </text>
    </comment>
    <comment ref="N241" authorId="0">
      <text>
        <r>
          <rPr>
            <b/>
            <sz val="9"/>
            <color indexed="81"/>
            <rFont val="Tahoma"/>
            <family val="2"/>
          </rPr>
          <t>Windows User:</t>
        </r>
        <r>
          <rPr>
            <sz val="9"/>
            <color indexed="81"/>
            <rFont val="Tahoma"/>
            <family val="2"/>
          </rPr>
          <t xml:space="preserve">
12/09/2020
7,500/-</t>
        </r>
      </text>
    </comment>
    <comment ref="P241" authorId="0">
      <text>
        <r>
          <rPr>
            <b/>
            <sz val="9"/>
            <color indexed="81"/>
            <rFont val="Tahoma"/>
            <family val="2"/>
          </rPr>
          <t>Windows User:</t>
        </r>
        <r>
          <rPr>
            <sz val="9"/>
            <color indexed="81"/>
            <rFont val="Tahoma"/>
            <family val="2"/>
          </rPr>
          <t xml:space="preserve">
12/09/2020
7,500/-</t>
        </r>
      </text>
    </comment>
    <comment ref="R241" authorId="0">
      <text>
        <r>
          <rPr>
            <b/>
            <sz val="9"/>
            <color indexed="81"/>
            <rFont val="Tahoma"/>
            <family val="2"/>
          </rPr>
          <t>Windows User:</t>
        </r>
        <r>
          <rPr>
            <sz val="9"/>
            <color indexed="81"/>
            <rFont val="Tahoma"/>
            <family val="2"/>
          </rPr>
          <t xml:space="preserve">
12/09/2020
7,500/-</t>
        </r>
      </text>
    </comment>
    <comment ref="T241" authorId="0">
      <text>
        <r>
          <rPr>
            <b/>
            <sz val="9"/>
            <color indexed="81"/>
            <rFont val="Tahoma"/>
            <family val="2"/>
          </rPr>
          <t>Windows User:</t>
        </r>
        <r>
          <rPr>
            <sz val="9"/>
            <color indexed="81"/>
            <rFont val="Tahoma"/>
            <family val="2"/>
          </rPr>
          <t xml:space="preserve">
08/10/2020
By bkash
C=12350 With O/fee
H=0
T=12350</t>
        </r>
      </text>
    </comment>
    <comment ref="Z241" authorId="0">
      <text>
        <r>
          <rPr>
            <b/>
            <sz val="9"/>
            <color indexed="81"/>
            <rFont val="Tahoma"/>
            <family val="2"/>
          </rPr>
          <t>Windows User:</t>
        </r>
        <r>
          <rPr>
            <sz val="9"/>
            <color indexed="81"/>
            <rFont val="Tahoma"/>
            <family val="2"/>
          </rPr>
          <t xml:space="preserve">
08/10/2020
By bkash
C=12350
H=0
T=12350</t>
        </r>
      </text>
    </comment>
    <comment ref="AB241" authorId="0">
      <text>
        <r>
          <rPr>
            <b/>
            <sz val="9"/>
            <color indexed="81"/>
            <rFont val="Tahoma"/>
            <family val="2"/>
          </rPr>
          <t>Windows User:</t>
        </r>
        <r>
          <rPr>
            <sz val="9"/>
            <color indexed="81"/>
            <rFont val="Tahoma"/>
            <family val="2"/>
          </rPr>
          <t xml:space="preserve">
10/01/2021
11187
Nov to Janu/21
Paid in Janu/21</t>
        </r>
      </text>
    </comment>
    <comment ref="AD241" authorId="0">
      <text>
        <r>
          <rPr>
            <b/>
            <sz val="9"/>
            <color indexed="81"/>
            <rFont val="Tahoma"/>
            <family val="2"/>
          </rPr>
          <t>Windows User:</t>
        </r>
        <r>
          <rPr>
            <sz val="9"/>
            <color indexed="81"/>
            <rFont val="Tahoma"/>
            <family val="2"/>
          </rPr>
          <t xml:space="preserve">
10/01/2021
11187
Nov to Janu/21
Paid in Janu/21</t>
        </r>
      </text>
    </comment>
    <comment ref="AF241" authorId="0">
      <text>
        <r>
          <rPr>
            <b/>
            <sz val="9"/>
            <color indexed="81"/>
            <rFont val="Tahoma"/>
            <family val="2"/>
          </rPr>
          <t>Windows User:</t>
        </r>
        <r>
          <rPr>
            <sz val="9"/>
            <color indexed="81"/>
            <rFont val="Tahoma"/>
            <family val="2"/>
          </rPr>
          <t xml:space="preserve">
10/01/2021
11187
Nov to Janu/21
Paid in Janu/21</t>
        </r>
      </text>
    </comment>
    <comment ref="AH241" authorId="0">
      <text>
        <r>
          <rPr>
            <b/>
            <sz val="9"/>
            <color indexed="81"/>
            <rFont val="Tahoma"/>
            <family val="2"/>
          </rPr>
          <t>Windows User:</t>
        </r>
        <r>
          <rPr>
            <sz val="9"/>
            <color indexed="81"/>
            <rFont val="Tahoma"/>
            <family val="2"/>
          </rPr>
          <t xml:space="preserve">
10/02/21
11188</t>
        </r>
      </text>
    </comment>
    <comment ref="AN241" authorId="0">
      <text>
        <r>
          <rPr>
            <b/>
            <sz val="9"/>
            <color indexed="81"/>
            <rFont val="Tahoma"/>
            <family val="2"/>
          </rPr>
          <t>Windows User:</t>
        </r>
        <r>
          <rPr>
            <sz val="9"/>
            <color indexed="81"/>
            <rFont val="Tahoma"/>
            <family val="2"/>
          </rPr>
          <t xml:space="preserve">
08/05/21
By bkash
C=13860</t>
        </r>
      </text>
    </comment>
    <comment ref="AP241" authorId="0">
      <text>
        <r>
          <rPr>
            <b/>
            <sz val="9"/>
            <color indexed="81"/>
            <rFont val="Tahoma"/>
            <family val="2"/>
          </rPr>
          <t>Windows User:</t>
        </r>
        <r>
          <rPr>
            <sz val="9"/>
            <color indexed="81"/>
            <rFont val="Tahoma"/>
            <family val="2"/>
          </rPr>
          <t xml:space="preserve">
05/06/21
11190
Up to June/21</t>
        </r>
      </text>
    </comment>
    <comment ref="N242" authorId="0">
      <text>
        <r>
          <rPr>
            <b/>
            <sz val="9"/>
            <color indexed="81"/>
            <rFont val="Tahoma"/>
            <family val="2"/>
          </rPr>
          <t>Windows User:</t>
        </r>
        <r>
          <rPr>
            <sz val="9"/>
            <color indexed="81"/>
            <rFont val="Tahoma"/>
            <family val="2"/>
          </rPr>
          <t xml:space="preserve">
12/09/2020
7,500/-</t>
        </r>
      </text>
    </comment>
    <comment ref="P242" authorId="0">
      <text>
        <r>
          <rPr>
            <b/>
            <sz val="9"/>
            <color indexed="81"/>
            <rFont val="Tahoma"/>
            <family val="2"/>
          </rPr>
          <t>Windows User:</t>
        </r>
        <r>
          <rPr>
            <sz val="9"/>
            <color indexed="81"/>
            <rFont val="Tahoma"/>
            <family val="2"/>
          </rPr>
          <t xml:space="preserve">
12/09/2020
7,500/-</t>
        </r>
      </text>
    </comment>
    <comment ref="R242" authorId="0">
      <text>
        <r>
          <rPr>
            <b/>
            <sz val="9"/>
            <color indexed="81"/>
            <rFont val="Tahoma"/>
            <family val="2"/>
          </rPr>
          <t>Windows User:</t>
        </r>
        <r>
          <rPr>
            <sz val="9"/>
            <color indexed="81"/>
            <rFont val="Tahoma"/>
            <family val="2"/>
          </rPr>
          <t xml:space="preserve">
12/09/2020
7,500/-</t>
        </r>
      </text>
    </comment>
    <comment ref="T242" authorId="0">
      <text>
        <r>
          <rPr>
            <b/>
            <sz val="9"/>
            <color indexed="81"/>
            <rFont val="Tahoma"/>
            <family val="2"/>
          </rPr>
          <t>Windows User:</t>
        </r>
        <r>
          <rPr>
            <sz val="9"/>
            <color indexed="81"/>
            <rFont val="Tahoma"/>
            <family val="2"/>
          </rPr>
          <t xml:space="preserve">
10.10.2020
11210
Oct/20 Less=30%
Others fee=8,000/-</t>
        </r>
      </text>
    </comment>
    <comment ref="W242" authorId="0">
      <text>
        <r>
          <rPr>
            <b/>
            <sz val="9"/>
            <color indexed="81"/>
            <rFont val="Tahoma"/>
            <family val="2"/>
          </rPr>
          <t>Windows User:</t>
        </r>
        <r>
          <rPr>
            <sz val="9"/>
            <color indexed="81"/>
            <rFont val="Tahoma"/>
            <family val="2"/>
          </rPr>
          <t xml:space="preserve">
Less 30% in Tuition fee for Oct/20.</t>
        </r>
      </text>
    </comment>
    <comment ref="X242" authorId="0">
      <text>
        <r>
          <rPr>
            <b/>
            <sz val="9"/>
            <color indexed="81"/>
            <rFont val="Tahoma"/>
            <family val="2"/>
          </rPr>
          <t>Windows User:</t>
        </r>
        <r>
          <rPr>
            <sz val="9"/>
            <color indexed="81"/>
            <rFont val="Tahoma"/>
            <family val="2"/>
          </rPr>
          <t xml:space="preserve">
10.10.2020
11210
Oct/20 Less=30%
Others fee=8,000/-</t>
        </r>
      </text>
    </comment>
    <comment ref="Y242" authorId="0">
      <text>
        <r>
          <rPr>
            <b/>
            <sz val="9"/>
            <color indexed="81"/>
            <rFont val="Tahoma"/>
            <family val="2"/>
          </rPr>
          <t>Windows User:</t>
        </r>
        <r>
          <rPr>
            <sz val="9"/>
            <color indexed="81"/>
            <rFont val="Tahoma"/>
            <family val="2"/>
          </rPr>
          <t xml:space="preserve">
Less 30% in Tuition fee for Oct/20.</t>
        </r>
      </text>
    </comment>
    <comment ref="Z242" authorId="0">
      <text>
        <r>
          <rPr>
            <b/>
            <sz val="9"/>
            <color indexed="81"/>
            <rFont val="Tahoma"/>
            <family val="2"/>
          </rPr>
          <t>Windows User:</t>
        </r>
        <r>
          <rPr>
            <sz val="9"/>
            <color indexed="81"/>
            <rFont val="Tahoma"/>
            <family val="2"/>
          </rPr>
          <t xml:space="preserve">
04/11/2020
11211
Nov/2020</t>
        </r>
      </text>
    </comment>
    <comment ref="AB242" authorId="0">
      <text>
        <r>
          <rPr>
            <b/>
            <sz val="9"/>
            <color indexed="81"/>
            <rFont val="Tahoma"/>
            <family val="2"/>
          </rPr>
          <t>Windows User:</t>
        </r>
        <r>
          <rPr>
            <sz val="9"/>
            <color indexed="81"/>
            <rFont val="Tahoma"/>
            <family val="2"/>
          </rPr>
          <t xml:space="preserve">
14/12/2020
11212
</t>
        </r>
      </text>
    </comment>
    <comment ref="AD242" authorId="0">
      <text>
        <r>
          <rPr>
            <b/>
            <sz val="9"/>
            <color indexed="81"/>
            <rFont val="Tahoma"/>
            <family val="2"/>
          </rPr>
          <t>Windows User:</t>
        </r>
        <r>
          <rPr>
            <sz val="9"/>
            <color indexed="81"/>
            <rFont val="Tahoma"/>
            <family val="2"/>
          </rPr>
          <t xml:space="preserve">
10/01/2021
11213</t>
        </r>
      </text>
    </comment>
    <comment ref="AF242" authorId="0">
      <text>
        <r>
          <rPr>
            <b/>
            <sz val="9"/>
            <color indexed="81"/>
            <rFont val="Tahoma"/>
            <family val="2"/>
          </rPr>
          <t>Windows User:</t>
        </r>
        <r>
          <rPr>
            <sz val="9"/>
            <color indexed="81"/>
            <rFont val="Tahoma"/>
            <family val="2"/>
          </rPr>
          <t xml:space="preserve">
10/02/21
11214</t>
        </r>
      </text>
    </comment>
    <comment ref="AH242" authorId="0">
      <text>
        <r>
          <rPr>
            <b/>
            <sz val="9"/>
            <color indexed="81"/>
            <rFont val="Tahoma"/>
            <family val="2"/>
          </rPr>
          <t>Windows User:</t>
        </r>
        <r>
          <rPr>
            <sz val="9"/>
            <color indexed="81"/>
            <rFont val="Tahoma"/>
            <family val="2"/>
          </rPr>
          <t xml:space="preserve">
10/03/21
11215</t>
        </r>
      </text>
    </comment>
    <comment ref="AL242" authorId="0">
      <text>
        <r>
          <rPr>
            <b/>
            <sz val="9"/>
            <color indexed="81"/>
            <rFont val="Tahoma"/>
            <family val="2"/>
          </rPr>
          <t>Windows User:</t>
        </r>
        <r>
          <rPr>
            <sz val="9"/>
            <color indexed="81"/>
            <rFont val="Tahoma"/>
            <family val="2"/>
          </rPr>
          <t xml:space="preserve">
08/05/21
By bkash
C=9240</t>
        </r>
      </text>
    </comment>
    <comment ref="AN242" authorId="0">
      <text>
        <r>
          <rPr>
            <b/>
            <sz val="9"/>
            <color indexed="81"/>
            <rFont val="Tahoma"/>
            <family val="2"/>
          </rPr>
          <t>Windows User:</t>
        </r>
        <r>
          <rPr>
            <sz val="9"/>
            <color indexed="81"/>
            <rFont val="Tahoma"/>
            <family val="2"/>
          </rPr>
          <t xml:space="preserve">
05/06/21
11217</t>
        </r>
      </text>
    </comment>
    <comment ref="N243" authorId="0">
      <text>
        <r>
          <rPr>
            <b/>
            <sz val="9"/>
            <color indexed="81"/>
            <rFont val="Tahoma"/>
            <family val="2"/>
          </rPr>
          <t>Windows User:</t>
        </r>
        <r>
          <rPr>
            <sz val="9"/>
            <color indexed="81"/>
            <rFont val="Tahoma"/>
            <family val="2"/>
          </rPr>
          <t xml:space="preserve">
12/09/2020
7,500/-</t>
        </r>
      </text>
    </comment>
    <comment ref="P243" authorId="0">
      <text>
        <r>
          <rPr>
            <b/>
            <sz val="9"/>
            <color indexed="81"/>
            <rFont val="Tahoma"/>
            <family val="2"/>
          </rPr>
          <t>Windows User:</t>
        </r>
        <r>
          <rPr>
            <sz val="9"/>
            <color indexed="81"/>
            <rFont val="Tahoma"/>
            <family val="2"/>
          </rPr>
          <t xml:space="preserve">
12/09/2020
7,500/-</t>
        </r>
      </text>
    </comment>
    <comment ref="R243" authorId="0">
      <text>
        <r>
          <rPr>
            <b/>
            <sz val="9"/>
            <color indexed="81"/>
            <rFont val="Tahoma"/>
            <family val="2"/>
          </rPr>
          <t>Windows User:</t>
        </r>
        <r>
          <rPr>
            <sz val="9"/>
            <color indexed="81"/>
            <rFont val="Tahoma"/>
            <family val="2"/>
          </rPr>
          <t xml:space="preserve">
12/09/2020
7,500/-</t>
        </r>
      </text>
    </comment>
    <comment ref="Z243" authorId="0">
      <text>
        <r>
          <rPr>
            <b/>
            <sz val="9"/>
            <color indexed="81"/>
            <rFont val="Tahoma"/>
            <family val="2"/>
          </rPr>
          <t>Windows User:</t>
        </r>
        <r>
          <rPr>
            <sz val="9"/>
            <color indexed="81"/>
            <rFont val="Tahoma"/>
            <family val="2"/>
          </rPr>
          <t xml:space="preserve">
09/11/2020
11234
Oct/2020
Paid to nov/20</t>
        </r>
      </text>
    </comment>
    <comment ref="AB243" authorId="0">
      <text>
        <r>
          <rPr>
            <b/>
            <sz val="9"/>
            <color indexed="81"/>
            <rFont val="Tahoma"/>
            <family val="2"/>
          </rPr>
          <t>Windows User:</t>
        </r>
        <r>
          <rPr>
            <sz val="9"/>
            <color indexed="81"/>
            <rFont val="Tahoma"/>
            <family val="2"/>
          </rPr>
          <t xml:space="preserve">
09/11/2020
11234
Oct/2020
24/01/2021
11235
Nov + Dec/20
Paid in Janu/21
 O/fee Due</t>
        </r>
      </text>
    </comment>
    <comment ref="AD243" authorId="0">
      <text>
        <r>
          <rPr>
            <b/>
            <sz val="9"/>
            <color indexed="81"/>
            <rFont val="Tahoma"/>
            <family val="2"/>
          </rPr>
          <t>Windows User:</t>
        </r>
        <r>
          <rPr>
            <sz val="9"/>
            <color indexed="81"/>
            <rFont val="Tahoma"/>
            <family val="2"/>
          </rPr>
          <t xml:space="preserve">
24/01/2021
11235
Nov + Dec/20
Paid in Janu/21
 O/fee Due</t>
        </r>
      </text>
    </comment>
    <comment ref="AF243" authorId="0">
      <text>
        <r>
          <rPr>
            <b/>
            <sz val="9"/>
            <color indexed="81"/>
            <rFont val="Tahoma"/>
            <family val="2"/>
          </rPr>
          <t>Windows User:</t>
        </r>
        <r>
          <rPr>
            <sz val="9"/>
            <color indexed="81"/>
            <rFont val="Tahoma"/>
            <family val="2"/>
          </rPr>
          <t xml:space="preserve">
24/01/2021
11235
Nov + Dec/20
Paid in Janu/21
 O/fee Due</t>
        </r>
      </text>
    </comment>
    <comment ref="AJ243" authorId="0">
      <text>
        <r>
          <rPr>
            <b/>
            <sz val="9"/>
            <color indexed="81"/>
            <rFont val="Tahoma"/>
            <family val="2"/>
          </rPr>
          <t>Windows User:</t>
        </r>
        <r>
          <rPr>
            <sz val="9"/>
            <color indexed="81"/>
            <rFont val="Tahoma"/>
            <family val="2"/>
          </rPr>
          <t xml:space="preserve">
16/03/21
11236
O/fee=8000
Janu/21</t>
        </r>
      </text>
    </comment>
    <comment ref="H244" authorId="0">
      <text>
        <r>
          <rPr>
            <b/>
            <sz val="9"/>
            <color indexed="81"/>
            <rFont val="Tahoma"/>
            <family val="2"/>
          </rPr>
          <t>Windows User:</t>
        </r>
        <r>
          <rPr>
            <sz val="9"/>
            <color indexed="81"/>
            <rFont val="Tahoma"/>
            <family val="2"/>
          </rPr>
          <t xml:space="preserve">
Less-3,300/-</t>
        </r>
      </text>
    </comment>
    <comment ref="J244" authorId="0">
      <text>
        <r>
          <rPr>
            <b/>
            <sz val="9"/>
            <color indexed="81"/>
            <rFont val="Tahoma"/>
            <family val="2"/>
          </rPr>
          <t>Windows User:</t>
        </r>
        <r>
          <rPr>
            <sz val="9"/>
            <color indexed="81"/>
            <rFont val="Tahoma"/>
            <family val="2"/>
          </rPr>
          <t xml:space="preserve">
Less-3,300/-</t>
        </r>
      </text>
    </comment>
    <comment ref="N244" authorId="0">
      <text>
        <r>
          <rPr>
            <b/>
            <sz val="9"/>
            <color indexed="81"/>
            <rFont val="Tahoma"/>
            <family val="2"/>
          </rPr>
          <t>Windows User:</t>
        </r>
        <r>
          <rPr>
            <sz val="9"/>
            <color indexed="81"/>
            <rFont val="Tahoma"/>
            <family val="2"/>
          </rPr>
          <t xml:space="preserve">
12/09/2020
7,500/-</t>
        </r>
      </text>
    </comment>
    <comment ref="P244" authorId="0">
      <text>
        <r>
          <rPr>
            <b/>
            <sz val="9"/>
            <color indexed="81"/>
            <rFont val="Tahoma"/>
            <family val="2"/>
          </rPr>
          <t>Windows User:</t>
        </r>
        <r>
          <rPr>
            <sz val="9"/>
            <color indexed="81"/>
            <rFont val="Tahoma"/>
            <family val="2"/>
          </rPr>
          <t xml:space="preserve">
12/09/2020
7,500/-</t>
        </r>
      </text>
    </comment>
    <comment ref="R244" authorId="0">
      <text>
        <r>
          <rPr>
            <b/>
            <sz val="9"/>
            <color indexed="81"/>
            <rFont val="Tahoma"/>
            <family val="2"/>
          </rPr>
          <t>Windows User:</t>
        </r>
        <r>
          <rPr>
            <sz val="9"/>
            <color indexed="81"/>
            <rFont val="Tahoma"/>
            <family val="2"/>
          </rPr>
          <t xml:space="preserve">
12/09/2020
7,500/-</t>
        </r>
      </text>
    </comment>
    <comment ref="T244" authorId="0">
      <text>
        <r>
          <rPr>
            <b/>
            <sz val="9"/>
            <color indexed="81"/>
            <rFont val="Tahoma"/>
            <family val="2"/>
          </rPr>
          <t>Windows User:</t>
        </r>
        <r>
          <rPr>
            <sz val="9"/>
            <color indexed="81"/>
            <rFont val="Tahoma"/>
            <family val="2"/>
          </rPr>
          <t xml:space="preserve">
08/11/2020
11258
Oct + Nov/20
O/fee=8000/-
Paid to Nov/2020</t>
        </r>
      </text>
    </comment>
    <comment ref="Z244" authorId="0">
      <text>
        <r>
          <rPr>
            <b/>
            <sz val="9"/>
            <color indexed="81"/>
            <rFont val="Tahoma"/>
            <family val="2"/>
          </rPr>
          <t>Windows User:</t>
        </r>
        <r>
          <rPr>
            <sz val="9"/>
            <color indexed="81"/>
            <rFont val="Tahoma"/>
            <family val="2"/>
          </rPr>
          <t xml:space="preserve">
08/11/2020
11258
Oct + Nov/20
O/fee=8000/-
Paid to Nov/2020</t>
        </r>
      </text>
    </comment>
    <comment ref="AB244" authorId="0">
      <text>
        <r>
          <rPr>
            <b/>
            <sz val="9"/>
            <color indexed="81"/>
            <rFont val="Tahoma"/>
            <family val="2"/>
          </rPr>
          <t>Windows User:</t>
        </r>
        <r>
          <rPr>
            <sz val="9"/>
            <color indexed="81"/>
            <rFont val="Tahoma"/>
            <family val="2"/>
          </rPr>
          <t xml:space="preserve">
08/11/2020
11258
Oct + Nov/20
O/fee=8000/-
Paid to Nov/2020</t>
        </r>
      </text>
    </comment>
    <comment ref="AD244" authorId="0">
      <text>
        <r>
          <rPr>
            <b/>
            <sz val="9"/>
            <color indexed="81"/>
            <rFont val="Tahoma"/>
            <family val="2"/>
          </rPr>
          <t>Windows User:</t>
        </r>
        <r>
          <rPr>
            <sz val="9"/>
            <color indexed="81"/>
            <rFont val="Tahoma"/>
            <family val="2"/>
          </rPr>
          <t xml:space="preserve">
27/01/2021
11261
Dec=1160 Due=1150
Paid in Janu/21</t>
        </r>
      </text>
    </comment>
    <comment ref="AF244" authorId="0">
      <text>
        <r>
          <rPr>
            <b/>
            <sz val="9"/>
            <color indexed="81"/>
            <rFont val="Tahoma"/>
            <family val="2"/>
          </rPr>
          <t>Windows User:</t>
        </r>
        <r>
          <rPr>
            <sz val="9"/>
            <color indexed="81"/>
            <rFont val="Tahoma"/>
            <family val="2"/>
          </rPr>
          <t xml:space="preserve">
27/01/2021
11261
Dec=1160 Due=1150
Paid in Janu/21</t>
        </r>
      </text>
    </comment>
    <comment ref="AH244" authorId="0">
      <text>
        <r>
          <rPr>
            <b/>
            <sz val="9"/>
            <color indexed="81"/>
            <rFont val="Tahoma"/>
            <family val="2"/>
          </rPr>
          <t>Windows User:</t>
        </r>
        <r>
          <rPr>
            <sz val="9"/>
            <color indexed="81"/>
            <rFont val="Tahoma"/>
            <family val="2"/>
          </rPr>
          <t xml:space="preserve">
09/02/21
11262</t>
        </r>
      </text>
    </comment>
    <comment ref="AN244" authorId="0">
      <text>
        <r>
          <rPr>
            <b/>
            <sz val="9"/>
            <color indexed="81"/>
            <rFont val="Tahoma"/>
            <family val="2"/>
          </rPr>
          <t>Windows User:</t>
        </r>
        <r>
          <rPr>
            <sz val="9"/>
            <color indexed="81"/>
            <rFont val="Tahoma"/>
            <family val="2"/>
          </rPr>
          <t xml:space="preserve">
05/05/21
11263
March to May/21</t>
        </r>
      </text>
    </comment>
    <comment ref="AP244" authorId="0">
      <text>
        <r>
          <rPr>
            <b/>
            <sz val="9"/>
            <color indexed="81"/>
            <rFont val="Tahoma"/>
            <family val="2"/>
          </rPr>
          <t>Windows User:</t>
        </r>
        <r>
          <rPr>
            <sz val="9"/>
            <color indexed="81"/>
            <rFont val="Tahoma"/>
            <family val="2"/>
          </rPr>
          <t xml:space="preserve">
05/06/21
11264
June/21</t>
        </r>
      </text>
    </comment>
    <comment ref="N245" authorId="0">
      <text>
        <r>
          <rPr>
            <b/>
            <sz val="9"/>
            <color indexed="81"/>
            <rFont val="Tahoma"/>
            <family val="2"/>
          </rPr>
          <t>Windows User:</t>
        </r>
        <r>
          <rPr>
            <sz val="9"/>
            <color indexed="81"/>
            <rFont val="Tahoma"/>
            <family val="2"/>
          </rPr>
          <t xml:space="preserve">
12/09/2020
7,500/-</t>
        </r>
      </text>
    </comment>
    <comment ref="P245" authorId="0">
      <text>
        <r>
          <rPr>
            <b/>
            <sz val="9"/>
            <color indexed="81"/>
            <rFont val="Tahoma"/>
            <family val="2"/>
          </rPr>
          <t>Windows User:</t>
        </r>
        <r>
          <rPr>
            <sz val="9"/>
            <color indexed="81"/>
            <rFont val="Tahoma"/>
            <family val="2"/>
          </rPr>
          <t xml:space="preserve">
12/09/2020
7,500/-</t>
        </r>
      </text>
    </comment>
    <comment ref="R245" authorId="0">
      <text>
        <r>
          <rPr>
            <b/>
            <sz val="9"/>
            <color indexed="81"/>
            <rFont val="Tahoma"/>
            <family val="2"/>
          </rPr>
          <t>Windows User:</t>
        </r>
        <r>
          <rPr>
            <sz val="9"/>
            <color indexed="81"/>
            <rFont val="Tahoma"/>
            <family val="2"/>
          </rPr>
          <t xml:space="preserve">
12/09/2020
7,500/-</t>
        </r>
      </text>
    </comment>
    <comment ref="T245" authorId="0">
      <text>
        <r>
          <rPr>
            <b/>
            <sz val="9"/>
            <color indexed="81"/>
            <rFont val="Tahoma"/>
            <family val="2"/>
          </rPr>
          <t>Windows User:</t>
        </r>
        <r>
          <rPr>
            <sz val="9"/>
            <color indexed="81"/>
            <rFont val="Tahoma"/>
            <family val="2"/>
          </rPr>
          <t xml:space="preserve">
24/02/21
11284
o/fee=8000
Up to Dec/21
Paid in Feb/21</t>
        </r>
      </text>
    </comment>
    <comment ref="W245" authorId="0">
      <text>
        <r>
          <rPr>
            <b/>
            <sz val="9"/>
            <color indexed="81"/>
            <rFont val="Tahoma"/>
            <family val="2"/>
          </rPr>
          <t>Windows User:</t>
        </r>
        <r>
          <rPr>
            <sz val="9"/>
            <color indexed="81"/>
            <rFont val="Tahoma"/>
            <family val="2"/>
          </rPr>
          <t xml:space="preserve">
Less 30% in Tuition fee for Oct/20.</t>
        </r>
      </text>
    </comment>
    <comment ref="X245" authorId="0">
      <text>
        <r>
          <rPr>
            <b/>
            <sz val="9"/>
            <color indexed="81"/>
            <rFont val="Tahoma"/>
            <family val="2"/>
          </rPr>
          <t>Windows User:</t>
        </r>
        <r>
          <rPr>
            <sz val="9"/>
            <color indexed="81"/>
            <rFont val="Tahoma"/>
            <family val="2"/>
          </rPr>
          <t xml:space="preserve">
09/112/020
11282
Oct/2020
Paid to Nov/2020</t>
        </r>
      </text>
    </comment>
    <comment ref="Y245" authorId="0">
      <text>
        <r>
          <rPr>
            <b/>
            <sz val="9"/>
            <color indexed="81"/>
            <rFont val="Tahoma"/>
            <family val="2"/>
          </rPr>
          <t>Windows User:</t>
        </r>
        <r>
          <rPr>
            <sz val="9"/>
            <color indexed="81"/>
            <rFont val="Tahoma"/>
            <family val="2"/>
          </rPr>
          <t xml:space="preserve">
Less 30% in Tuition fee for Oct/20.</t>
        </r>
      </text>
    </comment>
    <comment ref="Z245" authorId="0">
      <text>
        <r>
          <rPr>
            <b/>
            <sz val="9"/>
            <color indexed="81"/>
            <rFont val="Tahoma"/>
            <family val="2"/>
          </rPr>
          <t>Windows User:</t>
        </r>
        <r>
          <rPr>
            <sz val="9"/>
            <color indexed="81"/>
            <rFont val="Tahoma"/>
            <family val="2"/>
          </rPr>
          <t xml:space="preserve">
09/112/020
11282
Oct/2020
27/01/21
11283
Nov=4620
Paid in Janu/21</t>
        </r>
      </text>
    </comment>
    <comment ref="AD245" authorId="0">
      <text>
        <r>
          <rPr>
            <b/>
            <sz val="9"/>
            <color indexed="81"/>
            <rFont val="Tahoma"/>
            <family val="2"/>
          </rPr>
          <t>Windows User:</t>
        </r>
        <r>
          <rPr>
            <sz val="9"/>
            <color indexed="81"/>
            <rFont val="Tahoma"/>
            <family val="2"/>
          </rPr>
          <t xml:space="preserve">
27/01/21
11283
Nov=4620
Paid in Janu/21</t>
        </r>
      </text>
    </comment>
    <comment ref="AF245" authorId="0">
      <text>
        <r>
          <rPr>
            <b/>
            <sz val="9"/>
            <color indexed="81"/>
            <rFont val="Tahoma"/>
            <family val="2"/>
          </rPr>
          <t>Windows User:</t>
        </r>
        <r>
          <rPr>
            <sz val="9"/>
            <color indexed="81"/>
            <rFont val="Tahoma"/>
            <family val="2"/>
          </rPr>
          <t xml:space="preserve">
24/02/21
11284
o/fee=8000
Up to Dec/21</t>
        </r>
      </text>
    </comment>
    <comment ref="AN245" authorId="0">
      <text>
        <r>
          <rPr>
            <b/>
            <sz val="9"/>
            <color indexed="81"/>
            <rFont val="Tahoma"/>
            <family val="2"/>
          </rPr>
          <t>Windows User:</t>
        </r>
        <r>
          <rPr>
            <sz val="9"/>
            <color indexed="81"/>
            <rFont val="Tahoma"/>
            <family val="2"/>
          </rPr>
          <t xml:space="preserve">
06/06/21
11285
Up to May/21</t>
        </r>
      </text>
    </comment>
    <comment ref="B246" authorId="0">
      <text>
        <r>
          <rPr>
            <b/>
            <sz val="9"/>
            <color indexed="81"/>
            <rFont val="Tahoma"/>
            <family val="2"/>
          </rPr>
          <t>Windows User:</t>
        </r>
        <r>
          <rPr>
            <sz val="9"/>
            <color indexed="81"/>
            <rFont val="Tahoma"/>
            <family val="2"/>
          </rPr>
          <t xml:space="preserve">
Note=154
25/11/2020
Half Free</t>
        </r>
      </text>
    </comment>
    <comment ref="H246" authorId="0">
      <text>
        <r>
          <rPr>
            <b/>
            <sz val="8"/>
            <color indexed="81"/>
            <rFont val="Tahoma"/>
            <family val="2"/>
          </rPr>
          <t>Windows User:</t>
        </r>
        <r>
          <rPr>
            <sz val="8"/>
            <color indexed="81"/>
            <rFont val="Tahoma"/>
            <family val="2"/>
          </rPr>
          <t xml:space="preserve">
Note=154
25/11/2020
Half Free</t>
        </r>
      </text>
    </comment>
    <comment ref="J246" authorId="0">
      <text>
        <r>
          <rPr>
            <b/>
            <sz val="8"/>
            <color indexed="81"/>
            <rFont val="Tahoma"/>
            <family val="2"/>
          </rPr>
          <t>Windows User:</t>
        </r>
        <r>
          <rPr>
            <sz val="8"/>
            <color indexed="81"/>
            <rFont val="Tahoma"/>
            <family val="2"/>
          </rPr>
          <t xml:space="preserve">
Note=154
25/11/2020
Half Free</t>
        </r>
      </text>
    </comment>
    <comment ref="N246" authorId="0">
      <text>
        <r>
          <rPr>
            <b/>
            <sz val="9"/>
            <color indexed="81"/>
            <rFont val="Tahoma"/>
            <family val="2"/>
          </rPr>
          <t>Windows User:</t>
        </r>
        <r>
          <rPr>
            <sz val="9"/>
            <color indexed="81"/>
            <rFont val="Tahoma"/>
            <family val="2"/>
          </rPr>
          <t xml:space="preserve">
12/09/2020
7,500/-</t>
        </r>
      </text>
    </comment>
    <comment ref="P246" authorId="0">
      <text>
        <r>
          <rPr>
            <b/>
            <sz val="9"/>
            <color indexed="81"/>
            <rFont val="Tahoma"/>
            <family val="2"/>
          </rPr>
          <t>Windows User:</t>
        </r>
        <r>
          <rPr>
            <sz val="9"/>
            <color indexed="81"/>
            <rFont val="Tahoma"/>
            <family val="2"/>
          </rPr>
          <t xml:space="preserve">
12/09/2020
7,500/-</t>
        </r>
      </text>
    </comment>
    <comment ref="R246" authorId="0">
      <text>
        <r>
          <rPr>
            <b/>
            <sz val="9"/>
            <color indexed="81"/>
            <rFont val="Tahoma"/>
            <family val="2"/>
          </rPr>
          <t>Windows User:</t>
        </r>
        <r>
          <rPr>
            <sz val="9"/>
            <color indexed="81"/>
            <rFont val="Tahoma"/>
            <family val="2"/>
          </rPr>
          <t xml:space="preserve">
12/09/2020
7,500/-</t>
        </r>
      </text>
    </comment>
    <comment ref="W246" authorId="0">
      <text>
        <r>
          <rPr>
            <b/>
            <sz val="9"/>
            <color indexed="81"/>
            <rFont val="Tahoma"/>
            <family val="2"/>
          </rPr>
          <t>Windows User:</t>
        </r>
        <r>
          <rPr>
            <sz val="9"/>
            <color indexed="81"/>
            <rFont val="Tahoma"/>
            <family val="2"/>
          </rPr>
          <t xml:space="preserve">
Less 30% in Tuition fee for Oct/20.</t>
        </r>
      </text>
    </comment>
    <comment ref="X246" authorId="0">
      <text>
        <r>
          <rPr>
            <b/>
            <sz val="9"/>
            <color indexed="81"/>
            <rFont val="Tahoma"/>
            <family val="2"/>
          </rPr>
          <t>Windows User:</t>
        </r>
        <r>
          <rPr>
            <sz val="9"/>
            <color indexed="81"/>
            <rFont val="Tahoma"/>
            <family val="2"/>
          </rPr>
          <t xml:space="preserve">
29/10/2020
By bkash
C=5,000/-</t>
        </r>
      </text>
    </comment>
    <comment ref="Y246" authorId="0">
      <text>
        <r>
          <rPr>
            <b/>
            <sz val="9"/>
            <color indexed="81"/>
            <rFont val="Tahoma"/>
            <family val="2"/>
          </rPr>
          <t>Windows User:</t>
        </r>
        <r>
          <rPr>
            <sz val="9"/>
            <color indexed="81"/>
            <rFont val="Tahoma"/>
            <family val="2"/>
          </rPr>
          <t xml:space="preserve">
Less 30% in Tuition fee for Oct/20.</t>
        </r>
      </text>
    </comment>
    <comment ref="AB246" authorId="0">
      <text>
        <r>
          <rPr>
            <b/>
            <sz val="9"/>
            <color indexed="81"/>
            <rFont val="Tahoma"/>
            <family val="2"/>
          </rPr>
          <t>Windows User:</t>
        </r>
        <r>
          <rPr>
            <sz val="9"/>
            <color indexed="81"/>
            <rFont val="Tahoma"/>
            <family val="2"/>
          </rPr>
          <t xml:space="preserve">
10/12/2020
By bkash
C=1930
Dec/20
O/fee Due</t>
        </r>
      </text>
    </comment>
    <comment ref="AD246" authorId="0">
      <text>
        <r>
          <rPr>
            <b/>
            <sz val="9"/>
            <color indexed="81"/>
            <rFont val="Tahoma"/>
            <family val="2"/>
          </rPr>
          <t>Windows User:</t>
        </r>
        <r>
          <rPr>
            <sz val="9"/>
            <color indexed="81"/>
            <rFont val="Tahoma"/>
            <family val="2"/>
          </rPr>
          <t xml:space="preserve">
19/01/2021
By bkash
C=4310
O/fee due=6000</t>
        </r>
      </text>
    </comment>
    <comment ref="AF246" authorId="0">
      <text>
        <r>
          <rPr>
            <b/>
            <sz val="9"/>
            <color indexed="81"/>
            <rFont val="Tahoma"/>
            <family val="2"/>
          </rPr>
          <t>Windows User:</t>
        </r>
        <r>
          <rPr>
            <sz val="9"/>
            <color indexed="81"/>
            <rFont val="Tahoma"/>
            <family val="2"/>
          </rPr>
          <t xml:space="preserve">
28/02/21
By bkash
C=2310
</t>
        </r>
      </text>
    </comment>
    <comment ref="AH246" authorId="0">
      <text>
        <r>
          <rPr>
            <b/>
            <sz val="9"/>
            <color indexed="81"/>
            <rFont val="Tahoma"/>
            <family val="2"/>
          </rPr>
          <t>Windows User:</t>
        </r>
        <r>
          <rPr>
            <sz val="9"/>
            <color indexed="81"/>
            <rFont val="Tahoma"/>
            <family val="2"/>
          </rPr>
          <t xml:space="preserve">
25/03/2021
By bkash
C=3310/-
H=0
O/fee1000/-</t>
        </r>
      </text>
    </comment>
    <comment ref="AJ246" authorId="0">
      <text>
        <r>
          <rPr>
            <b/>
            <sz val="9"/>
            <color indexed="81"/>
            <rFont val="Tahoma"/>
            <family val="2"/>
          </rPr>
          <t>Windows User:</t>
        </r>
        <r>
          <rPr>
            <sz val="9"/>
            <color indexed="81"/>
            <rFont val="Tahoma"/>
            <family val="2"/>
          </rPr>
          <t xml:space="preserve">
22/04/21
By bkash
C=2310
O/fee=1000
T=3310</t>
        </r>
      </text>
    </comment>
    <comment ref="AL246" authorId="0">
      <text>
        <r>
          <rPr>
            <b/>
            <sz val="9"/>
            <color indexed="81"/>
            <rFont val="Tahoma"/>
            <family val="2"/>
          </rPr>
          <t>Windows User:</t>
        </r>
        <r>
          <rPr>
            <sz val="9"/>
            <color indexed="81"/>
            <rFont val="Tahoma"/>
            <family val="2"/>
          </rPr>
          <t xml:space="preserve">
27/05/21
By bkash
C=2310
O/fee=1000
T=3310</t>
        </r>
      </text>
    </comment>
    <comment ref="N247" authorId="0">
      <text>
        <r>
          <rPr>
            <b/>
            <sz val="9"/>
            <color indexed="81"/>
            <rFont val="Tahoma"/>
            <family val="2"/>
          </rPr>
          <t>Windows User:</t>
        </r>
        <r>
          <rPr>
            <sz val="9"/>
            <color indexed="81"/>
            <rFont val="Tahoma"/>
            <family val="2"/>
          </rPr>
          <t xml:space="preserve">
12/09/2020
7,500/-</t>
        </r>
      </text>
    </comment>
    <comment ref="P247" authorId="0">
      <text>
        <r>
          <rPr>
            <b/>
            <sz val="9"/>
            <color indexed="81"/>
            <rFont val="Tahoma"/>
            <family val="2"/>
          </rPr>
          <t>Windows User:</t>
        </r>
        <r>
          <rPr>
            <sz val="9"/>
            <color indexed="81"/>
            <rFont val="Tahoma"/>
            <family val="2"/>
          </rPr>
          <t xml:space="preserve">
12/09/2020
7,500/-</t>
        </r>
      </text>
    </comment>
    <comment ref="R247" authorId="0">
      <text>
        <r>
          <rPr>
            <b/>
            <sz val="9"/>
            <color indexed="81"/>
            <rFont val="Tahoma"/>
            <family val="2"/>
          </rPr>
          <t>Windows User:</t>
        </r>
        <r>
          <rPr>
            <sz val="9"/>
            <color indexed="81"/>
            <rFont val="Tahoma"/>
            <family val="2"/>
          </rPr>
          <t xml:space="preserve">
12/09/2020
7,500/-</t>
        </r>
      </text>
    </comment>
    <comment ref="T247" authorId="0">
      <text>
        <r>
          <rPr>
            <b/>
            <sz val="9"/>
            <color indexed="81"/>
            <rFont val="Tahoma"/>
            <family val="2"/>
          </rPr>
          <t>Windows User:</t>
        </r>
        <r>
          <rPr>
            <sz val="9"/>
            <color indexed="81"/>
            <rFont val="Tahoma"/>
            <family val="2"/>
          </rPr>
          <t xml:space="preserve">
21/11/2020
By bkash
O/fee
Paid in Nov/20</t>
        </r>
      </text>
    </comment>
    <comment ref="Z247" authorId="0">
      <text>
        <r>
          <rPr>
            <b/>
            <sz val="9"/>
            <color indexed="81"/>
            <rFont val="Tahoma"/>
            <family val="2"/>
          </rPr>
          <t>Windows User:</t>
        </r>
        <r>
          <rPr>
            <sz val="9"/>
            <color indexed="81"/>
            <rFont val="Tahoma"/>
            <family val="2"/>
          </rPr>
          <t xml:space="preserve">
17/10/2020
By bkash
C=4620
H=1950
T=6570</t>
        </r>
      </text>
    </comment>
    <comment ref="AB247" authorId="0">
      <text>
        <r>
          <rPr>
            <b/>
            <sz val="9"/>
            <color indexed="81"/>
            <rFont val="Tahoma"/>
            <family val="2"/>
          </rPr>
          <t>Windows User:</t>
        </r>
        <r>
          <rPr>
            <sz val="9"/>
            <color indexed="81"/>
            <rFont val="Tahoma"/>
            <family val="2"/>
          </rPr>
          <t xml:space="preserve">
21/11/2020
By bkash
C=12620 With O/fee
H=1950
T=14570</t>
        </r>
      </text>
    </comment>
    <comment ref="AD247" authorId="0">
      <text>
        <r>
          <rPr>
            <b/>
            <sz val="9"/>
            <color indexed="81"/>
            <rFont val="Tahoma"/>
            <family val="2"/>
          </rPr>
          <t>Windows User:</t>
        </r>
        <r>
          <rPr>
            <sz val="9"/>
            <color indexed="81"/>
            <rFont val="Tahoma"/>
            <family val="2"/>
          </rPr>
          <t xml:space="preserve">
07/01/2021
By bkash
C=4620
H=1950
T=6570
Dec/20
Paid in Janu/21</t>
        </r>
      </text>
    </comment>
    <comment ref="AF247" authorId="0">
      <text>
        <r>
          <rPr>
            <b/>
            <sz val="9"/>
            <color indexed="81"/>
            <rFont val="Tahoma"/>
            <family val="2"/>
          </rPr>
          <t>Windows User:</t>
        </r>
        <r>
          <rPr>
            <sz val="9"/>
            <color indexed="81"/>
            <rFont val="Tahoma"/>
            <family val="2"/>
          </rPr>
          <t xml:space="preserve">
07/01/2021
By bkash
C=4620
H=1950
T=6570
Dec/20
Paid in Janu/21
27/01/21
11330
Janu/21</t>
        </r>
      </text>
    </comment>
    <comment ref="AL247" authorId="0">
      <text>
        <r>
          <rPr>
            <b/>
            <sz val="9"/>
            <color indexed="81"/>
            <rFont val="Tahoma"/>
            <family val="2"/>
          </rPr>
          <t>Windows User:</t>
        </r>
        <r>
          <rPr>
            <sz val="9"/>
            <color indexed="81"/>
            <rFont val="Tahoma"/>
            <family val="2"/>
          </rPr>
          <t xml:space="preserve">
10/04/21
By bkash
C=4620
H=2130
T=6750
Feb/21</t>
        </r>
      </text>
    </comment>
    <comment ref="AN247" authorId="0">
      <text>
        <r>
          <rPr>
            <b/>
            <sz val="9"/>
            <color indexed="81"/>
            <rFont val="Tahoma"/>
            <family val="2"/>
          </rPr>
          <t>Windows User:</t>
        </r>
        <r>
          <rPr>
            <sz val="9"/>
            <color indexed="81"/>
            <rFont val="Tahoma"/>
            <family val="2"/>
          </rPr>
          <t xml:space="preserve">
01/05/21
11332
Up to May/21</t>
        </r>
      </text>
    </comment>
    <comment ref="N248" authorId="0">
      <text>
        <r>
          <rPr>
            <b/>
            <sz val="9"/>
            <color indexed="81"/>
            <rFont val="Tahoma"/>
            <family val="2"/>
          </rPr>
          <t>Windows User:</t>
        </r>
        <r>
          <rPr>
            <sz val="9"/>
            <color indexed="81"/>
            <rFont val="Tahoma"/>
            <family val="2"/>
          </rPr>
          <t xml:space="preserve">
12/09/2020
7,500/-</t>
        </r>
      </text>
    </comment>
    <comment ref="P248" authorId="0">
      <text>
        <r>
          <rPr>
            <b/>
            <sz val="9"/>
            <color indexed="81"/>
            <rFont val="Tahoma"/>
            <family val="2"/>
          </rPr>
          <t>Windows User:</t>
        </r>
        <r>
          <rPr>
            <sz val="9"/>
            <color indexed="81"/>
            <rFont val="Tahoma"/>
            <family val="2"/>
          </rPr>
          <t xml:space="preserve">
12/09/2020
7,500/-</t>
        </r>
      </text>
    </comment>
    <comment ref="R248" authorId="0">
      <text>
        <r>
          <rPr>
            <b/>
            <sz val="9"/>
            <color indexed="81"/>
            <rFont val="Tahoma"/>
            <family val="2"/>
          </rPr>
          <t>Windows User:</t>
        </r>
        <r>
          <rPr>
            <sz val="9"/>
            <color indexed="81"/>
            <rFont val="Tahoma"/>
            <family val="2"/>
          </rPr>
          <t xml:space="preserve">
12/09/2020
7,500/-</t>
        </r>
      </text>
    </comment>
    <comment ref="W248" authorId="0">
      <text>
        <r>
          <rPr>
            <b/>
            <sz val="9"/>
            <color indexed="81"/>
            <rFont val="Tahoma"/>
            <family val="2"/>
          </rPr>
          <t>Windows User:</t>
        </r>
        <r>
          <rPr>
            <sz val="9"/>
            <color indexed="81"/>
            <rFont val="Tahoma"/>
            <family val="2"/>
          </rPr>
          <t xml:space="preserve">
Less 30% in Tuition fee for Oct/20.</t>
        </r>
      </text>
    </comment>
    <comment ref="X248" authorId="1">
      <text>
        <r>
          <rPr>
            <b/>
            <sz val="9"/>
            <color indexed="81"/>
            <rFont val="Tahoma"/>
            <family val="2"/>
          </rPr>
          <t>hp:</t>
        </r>
        <r>
          <rPr>
            <sz val="9"/>
            <color indexed="81"/>
            <rFont val="Tahoma"/>
            <family val="2"/>
          </rPr>
          <t xml:space="preserve">
22.10.2020
11354
Oct/20
Less=30%</t>
        </r>
      </text>
    </comment>
    <comment ref="Y248" authorId="0">
      <text>
        <r>
          <rPr>
            <b/>
            <sz val="9"/>
            <color indexed="81"/>
            <rFont val="Tahoma"/>
            <family val="2"/>
          </rPr>
          <t>Windows User:</t>
        </r>
        <r>
          <rPr>
            <sz val="9"/>
            <color indexed="81"/>
            <rFont val="Tahoma"/>
            <family val="2"/>
          </rPr>
          <t xml:space="preserve">
Less 30% in Tuition fee for Oct/20.</t>
        </r>
      </text>
    </comment>
    <comment ref="Z248" authorId="0">
      <text>
        <r>
          <rPr>
            <b/>
            <sz val="9"/>
            <color indexed="81"/>
            <rFont val="Tahoma"/>
            <family val="2"/>
          </rPr>
          <t>Windows User:</t>
        </r>
        <r>
          <rPr>
            <sz val="9"/>
            <color indexed="81"/>
            <rFont val="Tahoma"/>
            <family val="2"/>
          </rPr>
          <t xml:space="preserve">
19/12/2020
By bkash
C=4620
H=2160
T=6,780/-
Nov/20
Paid in Dec/20</t>
        </r>
      </text>
    </comment>
    <comment ref="AB248" authorId="0">
      <text>
        <r>
          <rPr>
            <b/>
            <sz val="9"/>
            <color indexed="81"/>
            <rFont val="Tahoma"/>
            <family val="2"/>
          </rPr>
          <t>Windows User:</t>
        </r>
        <r>
          <rPr>
            <sz val="9"/>
            <color indexed="81"/>
            <rFont val="Tahoma"/>
            <family val="2"/>
          </rPr>
          <t xml:space="preserve">
19/12/2020
By bkash
C=4620
H=2160
T=6,780/-
Nov/20
Paid in Dec/20
18/01/2021
By bkash
C=4620
H=2160
T=6780
Dec/20
Paid in Janu/21</t>
        </r>
      </text>
    </comment>
    <comment ref="AD248" authorId="0">
      <text>
        <r>
          <rPr>
            <b/>
            <sz val="9"/>
            <color indexed="81"/>
            <rFont val="Tahoma"/>
            <family val="2"/>
          </rPr>
          <t>Windows User:</t>
        </r>
        <r>
          <rPr>
            <sz val="9"/>
            <color indexed="81"/>
            <rFont val="Tahoma"/>
            <family val="2"/>
          </rPr>
          <t xml:space="preserve">
18/01/2021
By bkash
C=4620
H=2160
T=6780
Dec/20
Paid in Janu/21</t>
        </r>
      </text>
    </comment>
    <comment ref="AH248" authorId="0">
      <text>
        <r>
          <rPr>
            <b/>
            <sz val="9"/>
            <color indexed="81"/>
            <rFont val="Tahoma"/>
            <family val="2"/>
          </rPr>
          <t>Windows User:</t>
        </r>
        <r>
          <rPr>
            <sz val="9"/>
            <color indexed="81"/>
            <rFont val="Tahoma"/>
            <family val="2"/>
          </rPr>
          <t xml:space="preserve">
22/03/2021
By bkash
C=4620
H=2160
T=6780
Janu/20
</t>
        </r>
      </text>
    </comment>
    <comment ref="AJ248" authorId="0">
      <text>
        <r>
          <rPr>
            <b/>
            <sz val="9"/>
            <color indexed="81"/>
            <rFont val="Tahoma"/>
            <family val="2"/>
          </rPr>
          <t>Windows User:</t>
        </r>
        <r>
          <rPr>
            <sz val="9"/>
            <color indexed="81"/>
            <rFont val="Tahoma"/>
            <family val="2"/>
          </rPr>
          <t xml:space="preserve">
13/04/2021
By bkash
C=4620
H=2160
T=6780
Feb/20
</t>
        </r>
      </text>
    </comment>
    <comment ref="AL248" authorId="0">
      <text>
        <r>
          <rPr>
            <b/>
            <sz val="9"/>
            <color indexed="81"/>
            <rFont val="Tahoma"/>
            <family val="2"/>
          </rPr>
          <t>Windows User:</t>
        </r>
        <r>
          <rPr>
            <sz val="9"/>
            <color indexed="81"/>
            <rFont val="Tahoma"/>
            <family val="2"/>
          </rPr>
          <t xml:space="preserve">
08/05/21
By bkash
C=4620
H=2160
T=6780</t>
        </r>
      </text>
    </comment>
    <comment ref="N249" authorId="0">
      <text>
        <r>
          <rPr>
            <b/>
            <sz val="9"/>
            <color indexed="81"/>
            <rFont val="Tahoma"/>
            <family val="2"/>
          </rPr>
          <t>Windows User:</t>
        </r>
        <r>
          <rPr>
            <sz val="9"/>
            <color indexed="81"/>
            <rFont val="Tahoma"/>
            <family val="2"/>
          </rPr>
          <t xml:space="preserve">
12/09/2020
7,500/-</t>
        </r>
      </text>
    </comment>
    <comment ref="P249" authorId="0">
      <text>
        <r>
          <rPr>
            <b/>
            <sz val="9"/>
            <color indexed="81"/>
            <rFont val="Tahoma"/>
            <family val="2"/>
          </rPr>
          <t>Windows User:</t>
        </r>
        <r>
          <rPr>
            <sz val="9"/>
            <color indexed="81"/>
            <rFont val="Tahoma"/>
            <family val="2"/>
          </rPr>
          <t xml:space="preserve">
12/09/2020
7,500/-</t>
        </r>
      </text>
    </comment>
    <comment ref="R249" authorId="0">
      <text>
        <r>
          <rPr>
            <b/>
            <sz val="9"/>
            <color indexed="81"/>
            <rFont val="Tahoma"/>
            <family val="2"/>
          </rPr>
          <t>Windows User:</t>
        </r>
        <r>
          <rPr>
            <sz val="9"/>
            <color indexed="81"/>
            <rFont val="Tahoma"/>
            <family val="2"/>
          </rPr>
          <t xml:space="preserve">
12/09/2020
7,500/-</t>
        </r>
      </text>
    </comment>
    <comment ref="T249" authorId="0">
      <text>
        <r>
          <rPr>
            <b/>
            <sz val="9"/>
            <color indexed="81"/>
            <rFont val="Tahoma"/>
            <family val="2"/>
          </rPr>
          <t>Windows User:</t>
        </r>
        <r>
          <rPr>
            <sz val="9"/>
            <color indexed="81"/>
            <rFont val="Tahoma"/>
            <family val="2"/>
          </rPr>
          <t xml:space="preserve">
25/01/21
O/fee=8000
Oct/21
Paid in janu/21</t>
        </r>
      </text>
    </comment>
    <comment ref="W249" authorId="0">
      <text>
        <r>
          <rPr>
            <b/>
            <sz val="9"/>
            <color indexed="81"/>
            <rFont val="Tahoma"/>
            <family val="2"/>
          </rPr>
          <t>Windows User:</t>
        </r>
        <r>
          <rPr>
            <sz val="9"/>
            <color indexed="81"/>
            <rFont val="Tahoma"/>
            <family val="2"/>
          </rPr>
          <t xml:space="preserve">
Less 30% in Tuition fee for Oct/20.</t>
        </r>
      </text>
    </comment>
    <comment ref="X249" authorId="0">
      <text>
        <r>
          <rPr>
            <b/>
            <sz val="9"/>
            <color indexed="81"/>
            <rFont val="Tahoma"/>
            <family val="2"/>
          </rPr>
          <t>Windows User:</t>
        </r>
        <r>
          <rPr>
            <sz val="9"/>
            <color indexed="81"/>
            <rFont val="Tahoma"/>
            <family val="2"/>
          </rPr>
          <t xml:space="preserve">
25/01/21
O/fee=8000
Oct/21
Paid in janu/21</t>
        </r>
      </text>
    </comment>
    <comment ref="Y249" authorId="0">
      <text>
        <r>
          <rPr>
            <b/>
            <sz val="9"/>
            <color indexed="81"/>
            <rFont val="Tahoma"/>
            <family val="2"/>
          </rPr>
          <t>Windows User:</t>
        </r>
        <r>
          <rPr>
            <sz val="9"/>
            <color indexed="81"/>
            <rFont val="Tahoma"/>
            <family val="2"/>
          </rPr>
          <t xml:space="preserve">
Less 30% in Tuition fee for Oct/20.</t>
        </r>
      </text>
    </comment>
    <comment ref="AD249" authorId="0">
      <text>
        <r>
          <rPr>
            <b/>
            <sz val="9"/>
            <color indexed="81"/>
            <rFont val="Tahoma"/>
            <family val="2"/>
          </rPr>
          <t>Windows User:</t>
        </r>
        <r>
          <rPr>
            <sz val="9"/>
            <color indexed="81"/>
            <rFont val="Tahoma"/>
            <family val="2"/>
          </rPr>
          <t xml:space="preserve">
25/01/21
O/fee=8000
Oct/21
Paid in janu/21</t>
        </r>
      </text>
    </comment>
    <comment ref="AN249" authorId="0">
      <text>
        <r>
          <rPr>
            <b/>
            <sz val="9"/>
            <color indexed="81"/>
            <rFont val="Tahoma"/>
            <family val="2"/>
          </rPr>
          <t>Windows User:</t>
        </r>
        <r>
          <rPr>
            <sz val="9"/>
            <color indexed="81"/>
            <rFont val="Tahoma"/>
            <family val="2"/>
          </rPr>
          <t xml:space="preserve">
07/06/21
11379
10,000/-</t>
        </r>
      </text>
    </comment>
    <comment ref="N250" authorId="0">
      <text>
        <r>
          <rPr>
            <b/>
            <sz val="9"/>
            <color indexed="81"/>
            <rFont val="Tahoma"/>
            <family val="2"/>
          </rPr>
          <t>Windows User:</t>
        </r>
        <r>
          <rPr>
            <sz val="9"/>
            <color indexed="81"/>
            <rFont val="Tahoma"/>
            <family val="2"/>
          </rPr>
          <t xml:space="preserve">
12/09/2020
7,500/-</t>
        </r>
      </text>
    </comment>
    <comment ref="P250" authorId="0">
      <text>
        <r>
          <rPr>
            <b/>
            <sz val="9"/>
            <color indexed="81"/>
            <rFont val="Tahoma"/>
            <family val="2"/>
          </rPr>
          <t>Windows User:</t>
        </r>
        <r>
          <rPr>
            <sz val="9"/>
            <color indexed="81"/>
            <rFont val="Tahoma"/>
            <family val="2"/>
          </rPr>
          <t xml:space="preserve">
12/09/2020
7,500/-</t>
        </r>
      </text>
    </comment>
    <comment ref="R250" authorId="0">
      <text>
        <r>
          <rPr>
            <b/>
            <sz val="9"/>
            <color indexed="81"/>
            <rFont val="Tahoma"/>
            <family val="2"/>
          </rPr>
          <t>Windows User:</t>
        </r>
        <r>
          <rPr>
            <sz val="9"/>
            <color indexed="81"/>
            <rFont val="Tahoma"/>
            <family val="2"/>
          </rPr>
          <t xml:space="preserve">
12/09/2020
7,500/-</t>
        </r>
      </text>
    </comment>
    <comment ref="T250" authorId="0">
      <text>
        <r>
          <rPr>
            <b/>
            <sz val="9"/>
            <color indexed="81"/>
            <rFont val="Tahoma"/>
            <family val="2"/>
          </rPr>
          <t>Windows User:</t>
        </r>
        <r>
          <rPr>
            <sz val="9"/>
            <color indexed="81"/>
            <rFont val="Tahoma"/>
            <family val="2"/>
          </rPr>
          <t xml:space="preserve">
15/12/2020
11402
O/fee=8000
Oct to Dec/20
Paid in Dec/20</t>
        </r>
      </text>
    </comment>
    <comment ref="W250" authorId="0">
      <text>
        <r>
          <rPr>
            <b/>
            <sz val="9"/>
            <color indexed="81"/>
            <rFont val="Tahoma"/>
            <family val="2"/>
          </rPr>
          <t>Windows User:</t>
        </r>
        <r>
          <rPr>
            <sz val="9"/>
            <color indexed="81"/>
            <rFont val="Tahoma"/>
            <family val="2"/>
          </rPr>
          <t xml:space="preserve">
Less 30% in Tuition fee for Oct/20.</t>
        </r>
      </text>
    </comment>
    <comment ref="X250" authorId="0">
      <text>
        <r>
          <rPr>
            <b/>
            <sz val="9"/>
            <color indexed="81"/>
            <rFont val="Tahoma"/>
            <family val="2"/>
          </rPr>
          <t>Windows User:</t>
        </r>
        <r>
          <rPr>
            <sz val="9"/>
            <color indexed="81"/>
            <rFont val="Tahoma"/>
            <family val="2"/>
          </rPr>
          <t xml:space="preserve">
15/12/2020
11402
O/fee=8000
Oct to Dec/20
Paid in Dec/20</t>
        </r>
      </text>
    </comment>
    <comment ref="Y250" authorId="0">
      <text>
        <r>
          <rPr>
            <b/>
            <sz val="9"/>
            <color indexed="81"/>
            <rFont val="Tahoma"/>
            <family val="2"/>
          </rPr>
          <t>Windows User:</t>
        </r>
        <r>
          <rPr>
            <sz val="9"/>
            <color indexed="81"/>
            <rFont val="Tahoma"/>
            <family val="2"/>
          </rPr>
          <t xml:space="preserve">
Less 30% in Tuition fee for Oct/20.</t>
        </r>
      </text>
    </comment>
    <comment ref="Z250" authorId="0">
      <text>
        <r>
          <rPr>
            <b/>
            <sz val="9"/>
            <color indexed="81"/>
            <rFont val="Tahoma"/>
            <family val="2"/>
          </rPr>
          <t>Windows User:</t>
        </r>
        <r>
          <rPr>
            <sz val="9"/>
            <color indexed="81"/>
            <rFont val="Tahoma"/>
            <family val="2"/>
          </rPr>
          <t xml:space="preserve">
15/12/2020
11402
O/fee=8000
Oct to Dec/20
Paid in Dec/20</t>
        </r>
      </text>
    </comment>
    <comment ref="AB250" authorId="0">
      <text>
        <r>
          <rPr>
            <b/>
            <sz val="9"/>
            <color indexed="81"/>
            <rFont val="Tahoma"/>
            <family val="2"/>
          </rPr>
          <t>Windows User:</t>
        </r>
        <r>
          <rPr>
            <sz val="9"/>
            <color indexed="81"/>
            <rFont val="Tahoma"/>
            <family val="2"/>
          </rPr>
          <t xml:space="preserve">
15/12/2020
11402
O/fee=8000
Oct to Dec/20
Paid in Dec/20</t>
        </r>
      </text>
    </comment>
    <comment ref="AD250" authorId="0">
      <text>
        <r>
          <rPr>
            <b/>
            <sz val="9"/>
            <color indexed="81"/>
            <rFont val="Tahoma"/>
            <family val="2"/>
          </rPr>
          <t>Windows User:</t>
        </r>
        <r>
          <rPr>
            <sz val="9"/>
            <color indexed="81"/>
            <rFont val="Tahoma"/>
            <family val="2"/>
          </rPr>
          <t xml:space="preserve">
27/01/21
40901
</t>
        </r>
      </text>
    </comment>
    <comment ref="AN250" authorId="0">
      <text>
        <r>
          <rPr>
            <b/>
            <sz val="9"/>
            <color indexed="81"/>
            <rFont val="Tahoma"/>
            <family val="2"/>
          </rPr>
          <t>Windows User:</t>
        </r>
        <r>
          <rPr>
            <sz val="9"/>
            <color indexed="81"/>
            <rFont val="Tahoma"/>
            <family val="2"/>
          </rPr>
          <t xml:space="preserve">
09/06/21
9346
Up to June/21</t>
        </r>
      </text>
    </comment>
    <comment ref="N251" authorId="0">
      <text>
        <r>
          <rPr>
            <b/>
            <sz val="9"/>
            <color indexed="81"/>
            <rFont val="Tahoma"/>
            <family val="2"/>
          </rPr>
          <t>Windows User:</t>
        </r>
        <r>
          <rPr>
            <sz val="9"/>
            <color indexed="81"/>
            <rFont val="Tahoma"/>
            <family val="2"/>
          </rPr>
          <t xml:space="preserve">
12/09/2020
7,500/-</t>
        </r>
      </text>
    </comment>
    <comment ref="P251" authorId="0">
      <text>
        <r>
          <rPr>
            <b/>
            <sz val="9"/>
            <color indexed="81"/>
            <rFont val="Tahoma"/>
            <family val="2"/>
          </rPr>
          <t>Windows User:</t>
        </r>
        <r>
          <rPr>
            <sz val="9"/>
            <color indexed="81"/>
            <rFont val="Tahoma"/>
            <family val="2"/>
          </rPr>
          <t xml:space="preserve">
12/09/2020
7,500/-</t>
        </r>
      </text>
    </comment>
    <comment ref="R251" authorId="0">
      <text>
        <r>
          <rPr>
            <b/>
            <sz val="9"/>
            <color indexed="81"/>
            <rFont val="Tahoma"/>
            <family val="2"/>
          </rPr>
          <t>Windows User:</t>
        </r>
        <r>
          <rPr>
            <sz val="9"/>
            <color indexed="81"/>
            <rFont val="Tahoma"/>
            <family val="2"/>
          </rPr>
          <t xml:space="preserve">
12/09/2020
7,500/-</t>
        </r>
      </text>
    </comment>
    <comment ref="T251" authorId="0">
      <text>
        <r>
          <rPr>
            <b/>
            <sz val="9"/>
            <color indexed="81"/>
            <rFont val="Tahoma"/>
            <family val="2"/>
          </rPr>
          <t>Windows User:</t>
        </r>
        <r>
          <rPr>
            <sz val="9"/>
            <color indexed="81"/>
            <rFont val="Tahoma"/>
            <family val="2"/>
          </rPr>
          <t xml:space="preserve">
27/01/21
114269
O/fee=8000
Oct to Janu/21
Paid in janu/21</t>
        </r>
      </text>
    </comment>
    <comment ref="W251" authorId="0">
      <text>
        <r>
          <rPr>
            <b/>
            <sz val="9"/>
            <color indexed="81"/>
            <rFont val="Tahoma"/>
            <family val="2"/>
          </rPr>
          <t>Windows User:</t>
        </r>
        <r>
          <rPr>
            <sz val="9"/>
            <color indexed="81"/>
            <rFont val="Tahoma"/>
            <family val="2"/>
          </rPr>
          <t xml:space="preserve">
Less 30% in Tuition fee for Oct/20.</t>
        </r>
      </text>
    </comment>
    <comment ref="X251" authorId="0">
      <text>
        <r>
          <rPr>
            <b/>
            <sz val="9"/>
            <color indexed="81"/>
            <rFont val="Tahoma"/>
            <family val="2"/>
          </rPr>
          <t>Windows User:</t>
        </r>
        <r>
          <rPr>
            <sz val="9"/>
            <color indexed="81"/>
            <rFont val="Tahoma"/>
            <family val="2"/>
          </rPr>
          <t xml:space="preserve">
27/01/21
114269
O/fee=8000
Oct to Janu/21
Paid in janu/21</t>
        </r>
      </text>
    </comment>
    <comment ref="Y251" authorId="0">
      <text>
        <r>
          <rPr>
            <b/>
            <sz val="9"/>
            <color indexed="81"/>
            <rFont val="Tahoma"/>
            <family val="2"/>
          </rPr>
          <t>Windows User:</t>
        </r>
        <r>
          <rPr>
            <sz val="9"/>
            <color indexed="81"/>
            <rFont val="Tahoma"/>
            <family val="2"/>
          </rPr>
          <t xml:space="preserve">
Less 30% in Tuition fee for Oct/20.</t>
        </r>
      </text>
    </comment>
    <comment ref="Z251" authorId="0">
      <text>
        <r>
          <rPr>
            <b/>
            <sz val="9"/>
            <color indexed="81"/>
            <rFont val="Tahoma"/>
            <family val="2"/>
          </rPr>
          <t>Windows User:</t>
        </r>
        <r>
          <rPr>
            <sz val="9"/>
            <color indexed="81"/>
            <rFont val="Tahoma"/>
            <family val="2"/>
          </rPr>
          <t xml:space="preserve">
27/01/21
114269
O/fee=8000
Oct to Janu/21
Paid in janu/21</t>
        </r>
      </text>
    </comment>
    <comment ref="AB251" authorId="0">
      <text>
        <r>
          <rPr>
            <b/>
            <sz val="9"/>
            <color indexed="81"/>
            <rFont val="Tahoma"/>
            <family val="2"/>
          </rPr>
          <t>Windows User:</t>
        </r>
        <r>
          <rPr>
            <sz val="9"/>
            <color indexed="81"/>
            <rFont val="Tahoma"/>
            <family val="2"/>
          </rPr>
          <t xml:space="preserve">
27/01/21
114269
O/fee=8000
Oct to Janu/21
Paid in janu/21</t>
        </r>
      </text>
    </comment>
    <comment ref="AD251" authorId="0">
      <text>
        <r>
          <rPr>
            <b/>
            <sz val="9"/>
            <color indexed="81"/>
            <rFont val="Tahoma"/>
            <family val="2"/>
          </rPr>
          <t>Windows User:</t>
        </r>
        <r>
          <rPr>
            <sz val="9"/>
            <color indexed="81"/>
            <rFont val="Tahoma"/>
            <family val="2"/>
          </rPr>
          <t xml:space="preserve">
27/01/21
114269
O/fee=8000
Oct to Janu/21
Paid in janu/21</t>
        </r>
      </text>
    </comment>
    <comment ref="AN251" authorId="0">
      <text>
        <r>
          <rPr>
            <b/>
            <sz val="9"/>
            <color indexed="81"/>
            <rFont val="Tahoma"/>
            <family val="2"/>
          </rPr>
          <t>Windows User:</t>
        </r>
        <r>
          <rPr>
            <sz val="9"/>
            <color indexed="81"/>
            <rFont val="Tahoma"/>
            <family val="2"/>
          </rPr>
          <t xml:space="preserve">
06/06/21
11427
Up to June/21</t>
        </r>
      </text>
    </comment>
    <comment ref="N252" authorId="0">
      <text>
        <r>
          <rPr>
            <b/>
            <sz val="9"/>
            <color indexed="81"/>
            <rFont val="Tahoma"/>
            <family val="2"/>
          </rPr>
          <t>Windows User:</t>
        </r>
        <r>
          <rPr>
            <sz val="9"/>
            <color indexed="81"/>
            <rFont val="Tahoma"/>
            <family val="2"/>
          </rPr>
          <t xml:space="preserve">
12/09/2020
7,500/-</t>
        </r>
      </text>
    </comment>
    <comment ref="P252" authorId="0">
      <text>
        <r>
          <rPr>
            <b/>
            <sz val="9"/>
            <color indexed="81"/>
            <rFont val="Tahoma"/>
            <family val="2"/>
          </rPr>
          <t>Windows User:</t>
        </r>
        <r>
          <rPr>
            <sz val="9"/>
            <color indexed="81"/>
            <rFont val="Tahoma"/>
            <family val="2"/>
          </rPr>
          <t xml:space="preserve">
12/09/2020
7,500/-</t>
        </r>
      </text>
    </comment>
    <comment ref="R252" authorId="0">
      <text>
        <r>
          <rPr>
            <b/>
            <sz val="9"/>
            <color indexed="81"/>
            <rFont val="Tahoma"/>
            <family val="2"/>
          </rPr>
          <t>Windows User:</t>
        </r>
        <r>
          <rPr>
            <sz val="9"/>
            <color indexed="81"/>
            <rFont val="Tahoma"/>
            <family val="2"/>
          </rPr>
          <t xml:space="preserve">
12/09/2020
7,500/-</t>
        </r>
      </text>
    </comment>
    <comment ref="AH252" authorId="0">
      <text>
        <r>
          <rPr>
            <b/>
            <sz val="9"/>
            <color indexed="81"/>
            <rFont val="Tahoma"/>
            <family val="2"/>
          </rPr>
          <t>Windows User:</t>
        </r>
        <r>
          <rPr>
            <sz val="9"/>
            <color indexed="81"/>
            <rFont val="Tahoma"/>
            <family val="2"/>
          </rPr>
          <t xml:space="preserve">
10/02/21
11450
Oct/20
Nov/20 Due=4240</t>
        </r>
      </text>
    </comment>
    <comment ref="AP252" authorId="0">
      <text>
        <r>
          <rPr>
            <b/>
            <sz val="9"/>
            <color indexed="81"/>
            <rFont val="Tahoma"/>
            <family val="2"/>
          </rPr>
          <t>Windows User:</t>
        </r>
        <r>
          <rPr>
            <sz val="9"/>
            <color indexed="81"/>
            <rFont val="Tahoma"/>
            <family val="2"/>
          </rPr>
          <t xml:space="preserve">
06/06/21
11451
Nov=2000 Due-2240
O/fee=3000
T=5,000/-
</t>
        </r>
      </text>
    </comment>
    <comment ref="H253" authorId="0">
      <text>
        <r>
          <rPr>
            <b/>
            <sz val="9"/>
            <color indexed="81"/>
            <rFont val="Tahoma"/>
            <family val="2"/>
          </rPr>
          <t xml:space="preserve">Windows User:
</t>
        </r>
        <r>
          <rPr>
            <sz val="9"/>
            <color indexed="81"/>
            <rFont val="Tahoma"/>
            <family val="2"/>
          </rPr>
          <t>Note-157
Less=3,300/-
Opening to Clossing Period
Meeting=17/01/21</t>
        </r>
      </text>
    </comment>
    <comment ref="J253" authorId="0">
      <text>
        <r>
          <rPr>
            <b/>
            <sz val="9"/>
            <color indexed="81"/>
            <rFont val="Tahoma"/>
            <family val="2"/>
          </rPr>
          <t xml:space="preserve">Windows User:
</t>
        </r>
        <r>
          <rPr>
            <sz val="9"/>
            <color indexed="81"/>
            <rFont val="Tahoma"/>
            <family val="2"/>
          </rPr>
          <t>Note-157
Less=3,300/-
Opening to Clossing Period
Meeting=17/01/21</t>
        </r>
      </text>
    </comment>
    <comment ref="N253" authorId="0">
      <text>
        <r>
          <rPr>
            <b/>
            <sz val="9"/>
            <color indexed="81"/>
            <rFont val="Tahoma"/>
            <family val="2"/>
          </rPr>
          <t>Windows User:</t>
        </r>
        <r>
          <rPr>
            <sz val="9"/>
            <color indexed="81"/>
            <rFont val="Tahoma"/>
            <family val="2"/>
          </rPr>
          <t xml:space="preserve">
12/09/2020
7,500/-</t>
        </r>
      </text>
    </comment>
    <comment ref="P253" authorId="0">
      <text>
        <r>
          <rPr>
            <b/>
            <sz val="9"/>
            <color indexed="81"/>
            <rFont val="Tahoma"/>
            <family val="2"/>
          </rPr>
          <t>Windows User:</t>
        </r>
        <r>
          <rPr>
            <sz val="9"/>
            <color indexed="81"/>
            <rFont val="Tahoma"/>
            <family val="2"/>
          </rPr>
          <t xml:space="preserve">
12/09/2020
7,500/-</t>
        </r>
      </text>
    </comment>
    <comment ref="R253" authorId="0">
      <text>
        <r>
          <rPr>
            <b/>
            <sz val="9"/>
            <color indexed="81"/>
            <rFont val="Tahoma"/>
            <family val="2"/>
          </rPr>
          <t>Windows User:</t>
        </r>
        <r>
          <rPr>
            <sz val="9"/>
            <color indexed="81"/>
            <rFont val="Tahoma"/>
            <family val="2"/>
          </rPr>
          <t xml:space="preserve">
12/09/2020
7,500/-</t>
        </r>
      </text>
    </comment>
    <comment ref="T253" authorId="0">
      <text>
        <r>
          <rPr>
            <b/>
            <sz val="9"/>
            <color indexed="81"/>
            <rFont val="Tahoma"/>
            <family val="2"/>
          </rPr>
          <t>Windows User:</t>
        </r>
        <r>
          <rPr>
            <sz val="9"/>
            <color indexed="81"/>
            <rFont val="Tahoma"/>
            <family val="2"/>
          </rPr>
          <t xml:space="preserve">
09/10/20
11474
O/fee=8000
paid to Oct/20</t>
        </r>
      </text>
    </comment>
    <comment ref="Z253" authorId="0">
      <text>
        <r>
          <rPr>
            <b/>
            <sz val="9"/>
            <color indexed="81"/>
            <rFont val="Tahoma"/>
            <family val="2"/>
          </rPr>
          <t>Windows User:</t>
        </r>
        <r>
          <rPr>
            <sz val="9"/>
            <color indexed="81"/>
            <rFont val="Tahoma"/>
            <family val="2"/>
          </rPr>
          <t xml:space="preserve">
09/10/20
11474
O/fee8000
Oct=4620</t>
        </r>
      </text>
    </comment>
    <comment ref="AB253" authorId="0">
      <text>
        <r>
          <rPr>
            <b/>
            <sz val="9"/>
            <color indexed="81"/>
            <rFont val="Tahoma"/>
            <family val="2"/>
          </rPr>
          <t>Windows User:</t>
        </r>
        <r>
          <rPr>
            <sz val="9"/>
            <color indexed="81"/>
            <rFont val="Tahoma"/>
            <family val="2"/>
          </rPr>
          <t xml:space="preserve">
04/11/2020
11475
Nov/2020</t>
        </r>
      </text>
    </comment>
    <comment ref="AH253" authorId="0">
      <text>
        <r>
          <rPr>
            <b/>
            <sz val="9"/>
            <color indexed="81"/>
            <rFont val="Tahoma"/>
            <family val="2"/>
          </rPr>
          <t>Windows User:</t>
        </r>
        <r>
          <rPr>
            <sz val="9"/>
            <color indexed="81"/>
            <rFont val="Tahoma"/>
            <family val="2"/>
          </rPr>
          <t xml:space="preserve">
10/02/21
11476</t>
        </r>
      </text>
    </comment>
    <comment ref="AJ253" authorId="0">
      <text>
        <r>
          <rPr>
            <b/>
            <sz val="9"/>
            <color indexed="81"/>
            <rFont val="Tahoma"/>
            <family val="2"/>
          </rPr>
          <t>Windows User:</t>
        </r>
        <r>
          <rPr>
            <sz val="9"/>
            <color indexed="81"/>
            <rFont val="Tahoma"/>
            <family val="2"/>
          </rPr>
          <t xml:space="preserve">
07/03/21
11477
</t>
        </r>
      </text>
    </comment>
    <comment ref="AL253" authorId="0">
      <text>
        <r>
          <rPr>
            <b/>
            <sz val="9"/>
            <color indexed="81"/>
            <rFont val="Tahoma"/>
            <family val="2"/>
          </rPr>
          <t>Windows User:</t>
        </r>
        <r>
          <rPr>
            <sz val="9"/>
            <color indexed="81"/>
            <rFont val="Tahoma"/>
            <family val="2"/>
          </rPr>
          <t xml:space="preserve">
10/04/021
11478
</t>
        </r>
      </text>
    </comment>
    <comment ref="AN253" authorId="0">
      <text>
        <r>
          <rPr>
            <b/>
            <sz val="9"/>
            <color indexed="81"/>
            <rFont val="Tahoma"/>
            <family val="2"/>
          </rPr>
          <t>Windows User:</t>
        </r>
        <r>
          <rPr>
            <sz val="9"/>
            <color indexed="81"/>
            <rFont val="Tahoma"/>
            <family val="2"/>
          </rPr>
          <t xml:space="preserve">
06/05/21
By bkash
C=2330</t>
        </r>
      </text>
    </comment>
    <comment ref="AP253" authorId="0">
      <text>
        <r>
          <rPr>
            <b/>
            <sz val="9"/>
            <color indexed="81"/>
            <rFont val="Tahoma"/>
            <family val="2"/>
          </rPr>
          <t>Windows User:</t>
        </r>
        <r>
          <rPr>
            <sz val="9"/>
            <color indexed="81"/>
            <rFont val="Tahoma"/>
            <family val="2"/>
          </rPr>
          <t xml:space="preserve">
05/06/21
11479
</t>
        </r>
      </text>
    </comment>
    <comment ref="N254" authorId="0">
      <text>
        <r>
          <rPr>
            <b/>
            <sz val="9"/>
            <color indexed="81"/>
            <rFont val="Tahoma"/>
            <family val="2"/>
          </rPr>
          <t>Windows User:</t>
        </r>
        <r>
          <rPr>
            <sz val="9"/>
            <color indexed="81"/>
            <rFont val="Tahoma"/>
            <family val="2"/>
          </rPr>
          <t xml:space="preserve">
12/09/2020
2,500/-</t>
        </r>
      </text>
    </comment>
    <comment ref="P254" authorId="0">
      <text>
        <r>
          <rPr>
            <b/>
            <sz val="9"/>
            <color indexed="81"/>
            <rFont val="Tahoma"/>
            <family val="2"/>
          </rPr>
          <t>Windows User:</t>
        </r>
        <r>
          <rPr>
            <sz val="9"/>
            <color indexed="81"/>
            <rFont val="Tahoma"/>
            <family val="2"/>
          </rPr>
          <t xml:space="preserve">
12/09/2020
7,500/-</t>
        </r>
      </text>
    </comment>
    <comment ref="R254" authorId="0">
      <text>
        <r>
          <rPr>
            <b/>
            <sz val="9"/>
            <color indexed="81"/>
            <rFont val="Tahoma"/>
            <family val="2"/>
          </rPr>
          <t>Windows User:</t>
        </r>
        <r>
          <rPr>
            <sz val="9"/>
            <color indexed="81"/>
            <rFont val="Tahoma"/>
            <family val="2"/>
          </rPr>
          <t xml:space="preserve">
21/09/2020
11498
Paid to Sep/20</t>
        </r>
      </text>
    </comment>
    <comment ref="T254" authorId="0">
      <text>
        <r>
          <rPr>
            <b/>
            <sz val="9"/>
            <color indexed="81"/>
            <rFont val="Tahoma"/>
            <family val="2"/>
          </rPr>
          <t>Windows User:</t>
        </r>
        <r>
          <rPr>
            <sz val="9"/>
            <color indexed="81"/>
            <rFont val="Tahoma"/>
            <family val="2"/>
          </rPr>
          <t xml:space="preserve">
25/01/21
11499
O/fee=8000
Oct + Nov/20
Paid in Janu/21</t>
        </r>
      </text>
    </comment>
    <comment ref="X254" authorId="0">
      <text>
        <r>
          <rPr>
            <b/>
            <sz val="9"/>
            <color indexed="81"/>
            <rFont val="Tahoma"/>
            <family val="2"/>
          </rPr>
          <t>Windows User:</t>
        </r>
        <r>
          <rPr>
            <sz val="9"/>
            <color indexed="81"/>
            <rFont val="Tahoma"/>
            <family val="2"/>
          </rPr>
          <t xml:space="preserve">
21/09/2020
11498
S/c</t>
        </r>
      </text>
    </comment>
    <comment ref="Z254" authorId="0">
      <text>
        <r>
          <rPr>
            <b/>
            <sz val="9"/>
            <color indexed="81"/>
            <rFont val="Tahoma"/>
            <family val="2"/>
          </rPr>
          <t>Windows User:</t>
        </r>
        <r>
          <rPr>
            <sz val="9"/>
            <color indexed="81"/>
            <rFont val="Tahoma"/>
            <family val="2"/>
          </rPr>
          <t xml:space="preserve">
25/01/21
11499
O/fee=8000
Oct + Nov/20
Paid in Janu/21</t>
        </r>
      </text>
    </comment>
    <comment ref="AB254" authorId="0">
      <text>
        <r>
          <rPr>
            <b/>
            <sz val="9"/>
            <color indexed="81"/>
            <rFont val="Tahoma"/>
            <family val="2"/>
          </rPr>
          <t>Windows User:</t>
        </r>
        <r>
          <rPr>
            <sz val="9"/>
            <color indexed="81"/>
            <rFont val="Tahoma"/>
            <family val="2"/>
          </rPr>
          <t xml:space="preserve">
25/01/21
11499
O/fee=8000
Oct + Nov/20
Paid in Janu/21</t>
        </r>
      </text>
    </comment>
    <comment ref="AF254" authorId="0">
      <text>
        <r>
          <rPr>
            <b/>
            <sz val="9"/>
            <color indexed="81"/>
            <rFont val="Tahoma"/>
            <family val="2"/>
          </rPr>
          <t>Windows User:</t>
        </r>
        <r>
          <rPr>
            <sz val="9"/>
            <color indexed="81"/>
            <rFont val="Tahoma"/>
            <family val="2"/>
          </rPr>
          <t xml:space="preserve">
25/01/21
11499
O/fee=8000
Oct + Nov/20
Paid in Janu/21</t>
        </r>
      </text>
    </comment>
    <comment ref="AP254" authorId="0">
      <text>
        <r>
          <rPr>
            <b/>
            <sz val="9"/>
            <color indexed="81"/>
            <rFont val="Tahoma"/>
            <family val="2"/>
          </rPr>
          <t>Windows User:</t>
        </r>
        <r>
          <rPr>
            <sz val="9"/>
            <color indexed="81"/>
            <rFont val="Tahoma"/>
            <family val="2"/>
          </rPr>
          <t xml:space="preserve">
05/06/21
11500</t>
        </r>
      </text>
    </comment>
    <comment ref="N255" authorId="0">
      <text>
        <r>
          <rPr>
            <b/>
            <sz val="9"/>
            <color indexed="81"/>
            <rFont val="Tahoma"/>
            <family val="2"/>
          </rPr>
          <t>Windows User:</t>
        </r>
        <r>
          <rPr>
            <sz val="9"/>
            <color indexed="81"/>
            <rFont val="Tahoma"/>
            <family val="2"/>
          </rPr>
          <t xml:space="preserve">
12/09/2020
7,500/-</t>
        </r>
      </text>
    </comment>
    <comment ref="P255" authorId="0">
      <text>
        <r>
          <rPr>
            <b/>
            <sz val="9"/>
            <color indexed="81"/>
            <rFont val="Tahoma"/>
            <family val="2"/>
          </rPr>
          <t>Windows User:</t>
        </r>
        <r>
          <rPr>
            <sz val="9"/>
            <color indexed="81"/>
            <rFont val="Tahoma"/>
            <family val="2"/>
          </rPr>
          <t xml:space="preserve">
12/09/2020
7,500/-</t>
        </r>
      </text>
    </comment>
    <comment ref="R255" authorId="0">
      <text>
        <r>
          <rPr>
            <b/>
            <sz val="9"/>
            <color indexed="81"/>
            <rFont val="Tahoma"/>
            <family val="2"/>
          </rPr>
          <t>Windows User:</t>
        </r>
        <r>
          <rPr>
            <sz val="9"/>
            <color indexed="81"/>
            <rFont val="Tahoma"/>
            <family val="2"/>
          </rPr>
          <t xml:space="preserve">
12/09/2020
7,500/-</t>
        </r>
      </text>
    </comment>
    <comment ref="T255" authorId="0">
      <text>
        <r>
          <rPr>
            <b/>
            <sz val="9"/>
            <color indexed="81"/>
            <rFont val="Tahoma"/>
            <family val="2"/>
          </rPr>
          <t>Windows User:</t>
        </r>
        <r>
          <rPr>
            <sz val="9"/>
            <color indexed="81"/>
            <rFont val="Tahoma"/>
            <family val="2"/>
          </rPr>
          <t xml:space="preserve">
08.10.2020
10322
Oct/20 Less=30%
Others fee=8,000/-</t>
        </r>
      </text>
    </comment>
    <comment ref="W255" authorId="0">
      <text>
        <r>
          <rPr>
            <b/>
            <sz val="9"/>
            <color indexed="81"/>
            <rFont val="Tahoma"/>
            <family val="2"/>
          </rPr>
          <t>Windows User:</t>
        </r>
        <r>
          <rPr>
            <sz val="9"/>
            <color indexed="81"/>
            <rFont val="Tahoma"/>
            <family val="2"/>
          </rPr>
          <t xml:space="preserve">
Less 30% in Tuition fee for Oct/20.</t>
        </r>
      </text>
    </comment>
    <comment ref="X255" authorId="0">
      <text>
        <r>
          <rPr>
            <b/>
            <sz val="9"/>
            <color indexed="81"/>
            <rFont val="Tahoma"/>
            <family val="2"/>
          </rPr>
          <t>Windows User:</t>
        </r>
        <r>
          <rPr>
            <sz val="9"/>
            <color indexed="81"/>
            <rFont val="Tahoma"/>
            <family val="2"/>
          </rPr>
          <t xml:space="preserve">
08.10.2020
10322
Oct/20 Less=30%
Others fee=8,000/-</t>
        </r>
      </text>
    </comment>
    <comment ref="Y255" authorId="0">
      <text>
        <r>
          <rPr>
            <b/>
            <sz val="9"/>
            <color indexed="81"/>
            <rFont val="Tahoma"/>
            <family val="2"/>
          </rPr>
          <t>Windows User:</t>
        </r>
        <r>
          <rPr>
            <sz val="9"/>
            <color indexed="81"/>
            <rFont val="Tahoma"/>
            <family val="2"/>
          </rPr>
          <t xml:space="preserve">
Less 30% in Tuition fee for Oct/20.</t>
        </r>
      </text>
    </comment>
    <comment ref="Z255" authorId="0">
      <text>
        <r>
          <rPr>
            <b/>
            <sz val="9"/>
            <color indexed="81"/>
            <rFont val="Tahoma"/>
            <family val="2"/>
          </rPr>
          <t>Windows User:</t>
        </r>
        <r>
          <rPr>
            <sz val="9"/>
            <color indexed="81"/>
            <rFont val="Tahoma"/>
            <family val="2"/>
          </rPr>
          <t xml:space="preserve">
04/11/2020
10323</t>
        </r>
      </text>
    </comment>
    <comment ref="AB255" authorId="0">
      <text>
        <r>
          <rPr>
            <b/>
            <sz val="9"/>
            <color indexed="81"/>
            <rFont val="Tahoma"/>
            <family val="2"/>
          </rPr>
          <t>Windows User:</t>
        </r>
        <r>
          <rPr>
            <sz val="9"/>
            <color indexed="81"/>
            <rFont val="Tahoma"/>
            <family val="2"/>
          </rPr>
          <t xml:space="preserve">
09/12/2020
10324</t>
        </r>
      </text>
    </comment>
    <comment ref="AD255" authorId="0">
      <text>
        <r>
          <rPr>
            <b/>
            <sz val="9"/>
            <color indexed="81"/>
            <rFont val="Tahoma"/>
            <family val="2"/>
          </rPr>
          <t>Windows User:</t>
        </r>
        <r>
          <rPr>
            <sz val="9"/>
            <color indexed="81"/>
            <rFont val="Tahoma"/>
            <family val="2"/>
          </rPr>
          <t xml:space="preserve">
07/01/2020
10325</t>
        </r>
      </text>
    </comment>
    <comment ref="AF255" authorId="0">
      <text>
        <r>
          <rPr>
            <b/>
            <sz val="9"/>
            <color indexed="81"/>
            <rFont val="Tahoma"/>
            <family val="2"/>
          </rPr>
          <t>Windows User:</t>
        </r>
        <r>
          <rPr>
            <sz val="9"/>
            <color indexed="81"/>
            <rFont val="Tahoma"/>
            <family val="2"/>
          </rPr>
          <t xml:space="preserve">
10/02/21
10326</t>
        </r>
      </text>
    </comment>
    <comment ref="AH255" authorId="0">
      <text>
        <r>
          <rPr>
            <b/>
            <sz val="9"/>
            <color indexed="81"/>
            <rFont val="Tahoma"/>
            <family val="2"/>
          </rPr>
          <t>Windows User:</t>
        </r>
        <r>
          <rPr>
            <sz val="9"/>
            <color indexed="81"/>
            <rFont val="Tahoma"/>
            <family val="2"/>
          </rPr>
          <t xml:space="preserve">
07/03/21
10327
</t>
        </r>
      </text>
    </comment>
    <comment ref="AJ255" authorId="0">
      <text>
        <r>
          <rPr>
            <b/>
            <sz val="9"/>
            <color indexed="81"/>
            <rFont val="Tahoma"/>
            <family val="2"/>
          </rPr>
          <t>Windows User:</t>
        </r>
        <r>
          <rPr>
            <sz val="9"/>
            <color indexed="81"/>
            <rFont val="Tahoma"/>
            <family val="2"/>
          </rPr>
          <t xml:space="preserve">
04/04/2021
10328</t>
        </r>
      </text>
    </comment>
    <comment ref="AL255" authorId="0">
      <text>
        <r>
          <rPr>
            <b/>
            <sz val="9"/>
            <color indexed="81"/>
            <rFont val="Tahoma"/>
            <family val="2"/>
          </rPr>
          <t>Windows User:</t>
        </r>
        <r>
          <rPr>
            <sz val="9"/>
            <color indexed="81"/>
            <rFont val="Tahoma"/>
            <family val="2"/>
          </rPr>
          <t xml:space="preserve">
04/05/21
10320
</t>
        </r>
      </text>
    </comment>
    <comment ref="AN255" authorId="0">
      <text>
        <r>
          <rPr>
            <b/>
            <sz val="9"/>
            <color indexed="81"/>
            <rFont val="Tahoma"/>
            <family val="2"/>
          </rPr>
          <t>Windows User:</t>
        </r>
        <r>
          <rPr>
            <sz val="9"/>
            <color indexed="81"/>
            <rFont val="Tahoma"/>
            <family val="2"/>
          </rPr>
          <t xml:space="preserve">
02/06/21
10330
</t>
        </r>
      </text>
    </comment>
    <comment ref="H256" authorId="0">
      <text>
        <r>
          <rPr>
            <b/>
            <sz val="9"/>
            <color indexed="81"/>
            <rFont val="Tahoma"/>
            <family val="2"/>
          </rPr>
          <t>Windows User:</t>
        </r>
        <r>
          <rPr>
            <sz val="9"/>
            <color indexed="81"/>
            <rFont val="Tahoma"/>
            <family val="2"/>
          </rPr>
          <t xml:space="preserve">
Less 50%
By Aziz Sir
/son of Abdur Rahim</t>
        </r>
      </text>
    </comment>
    <comment ref="J256" authorId="0">
      <text>
        <r>
          <rPr>
            <b/>
            <sz val="9"/>
            <color indexed="81"/>
            <rFont val="Tahoma"/>
            <family val="2"/>
          </rPr>
          <t>Windows User:</t>
        </r>
        <r>
          <rPr>
            <sz val="9"/>
            <color indexed="81"/>
            <rFont val="Tahoma"/>
            <family val="2"/>
          </rPr>
          <t xml:space="preserve">
Less 50%
By Aziz Sir
/son of Abdur Rahim</t>
        </r>
      </text>
    </comment>
    <comment ref="N256" authorId="0">
      <text>
        <r>
          <rPr>
            <b/>
            <sz val="9"/>
            <color indexed="81"/>
            <rFont val="Tahoma"/>
            <family val="2"/>
          </rPr>
          <t>Windows User:</t>
        </r>
        <r>
          <rPr>
            <sz val="9"/>
            <color indexed="81"/>
            <rFont val="Tahoma"/>
            <family val="2"/>
          </rPr>
          <t xml:space="preserve">
12/09/2020
5,500/-</t>
        </r>
      </text>
    </comment>
    <comment ref="P256" authorId="0">
      <text>
        <r>
          <rPr>
            <b/>
            <sz val="9"/>
            <color indexed="81"/>
            <rFont val="Tahoma"/>
            <family val="2"/>
          </rPr>
          <t>Windows User:</t>
        </r>
        <r>
          <rPr>
            <sz val="9"/>
            <color indexed="81"/>
            <rFont val="Tahoma"/>
            <family val="2"/>
          </rPr>
          <t xml:space="preserve">
12/09/2020
5,500/-</t>
        </r>
      </text>
    </comment>
    <comment ref="R256" authorId="0">
      <text>
        <r>
          <rPr>
            <b/>
            <sz val="9"/>
            <color indexed="81"/>
            <rFont val="Tahoma"/>
            <family val="2"/>
          </rPr>
          <t>Windows User:</t>
        </r>
        <r>
          <rPr>
            <sz val="9"/>
            <color indexed="81"/>
            <rFont val="Tahoma"/>
            <family val="2"/>
          </rPr>
          <t xml:space="preserve">
12/09/2020
5,500/-
11/02/21
10346
S/c=2000
O/fee=8000</t>
        </r>
      </text>
    </comment>
    <comment ref="T256" authorId="0">
      <text>
        <r>
          <rPr>
            <b/>
            <sz val="9"/>
            <color indexed="81"/>
            <rFont val="Tahoma"/>
            <family val="2"/>
          </rPr>
          <t>Windows User:</t>
        </r>
        <r>
          <rPr>
            <sz val="9"/>
            <color indexed="81"/>
            <rFont val="Tahoma"/>
            <family val="2"/>
          </rPr>
          <t xml:space="preserve">
11/02/21
10346
S/c=2000
O/fee=8000</t>
        </r>
      </text>
    </comment>
    <comment ref="AH256" authorId="0">
      <text>
        <r>
          <rPr>
            <b/>
            <sz val="9"/>
            <color indexed="81"/>
            <rFont val="Tahoma"/>
            <family val="2"/>
          </rPr>
          <t>Windows User:</t>
        </r>
        <r>
          <rPr>
            <sz val="9"/>
            <color indexed="81"/>
            <rFont val="Tahoma"/>
            <family val="2"/>
          </rPr>
          <t xml:space="preserve">
11/02/21
10346
S/c=2000
O/fee=8000</t>
        </r>
      </text>
    </comment>
    <comment ref="AP256" authorId="0">
      <text>
        <r>
          <rPr>
            <b/>
            <sz val="9"/>
            <color indexed="81"/>
            <rFont val="Tahoma"/>
            <family val="2"/>
          </rPr>
          <t>Windows User:</t>
        </r>
        <r>
          <rPr>
            <sz val="9"/>
            <color indexed="81"/>
            <rFont val="Tahoma"/>
            <family val="2"/>
          </rPr>
          <t xml:space="preserve">
07/06/21
10347
Oct/20 to Dec/20
Janu/21 1570 Due=740
T=8500</t>
        </r>
      </text>
    </comment>
    <comment ref="N257" authorId="0">
      <text>
        <r>
          <rPr>
            <b/>
            <sz val="9"/>
            <color indexed="81"/>
            <rFont val="Tahoma"/>
            <family val="2"/>
          </rPr>
          <t>Windows User:</t>
        </r>
        <r>
          <rPr>
            <sz val="9"/>
            <color indexed="81"/>
            <rFont val="Tahoma"/>
            <family val="2"/>
          </rPr>
          <t xml:space="preserve">
12/09/2020
7,500/-</t>
        </r>
      </text>
    </comment>
    <comment ref="P257" authorId="0">
      <text>
        <r>
          <rPr>
            <b/>
            <sz val="9"/>
            <color indexed="81"/>
            <rFont val="Tahoma"/>
            <family val="2"/>
          </rPr>
          <t>Windows User:</t>
        </r>
        <r>
          <rPr>
            <sz val="9"/>
            <color indexed="81"/>
            <rFont val="Tahoma"/>
            <family val="2"/>
          </rPr>
          <t xml:space="preserve">
12/09/2020
7,500/-</t>
        </r>
      </text>
    </comment>
    <comment ref="R257" authorId="0">
      <text>
        <r>
          <rPr>
            <b/>
            <sz val="9"/>
            <color indexed="81"/>
            <rFont val="Tahoma"/>
            <family val="2"/>
          </rPr>
          <t>Windows User:</t>
        </r>
        <r>
          <rPr>
            <sz val="9"/>
            <color indexed="81"/>
            <rFont val="Tahoma"/>
            <family val="2"/>
          </rPr>
          <t xml:space="preserve">
12/09/2020
7,500/-</t>
        </r>
      </text>
    </comment>
    <comment ref="T257" authorId="0">
      <text>
        <r>
          <rPr>
            <b/>
            <sz val="9"/>
            <color indexed="81"/>
            <rFont val="Tahoma"/>
            <family val="2"/>
          </rPr>
          <t>Windows User:</t>
        </r>
        <r>
          <rPr>
            <sz val="9"/>
            <color indexed="81"/>
            <rFont val="Tahoma"/>
            <family val="2"/>
          </rPr>
          <t xml:space="preserve">
28/01/21
10370
O/fee
Paid in Janu/21</t>
        </r>
      </text>
    </comment>
    <comment ref="AF257" authorId="0">
      <text>
        <r>
          <rPr>
            <b/>
            <sz val="9"/>
            <color indexed="81"/>
            <rFont val="Tahoma"/>
            <family val="2"/>
          </rPr>
          <t>Windows User:</t>
        </r>
        <r>
          <rPr>
            <sz val="9"/>
            <color indexed="81"/>
            <rFont val="Tahoma"/>
            <family val="2"/>
          </rPr>
          <t xml:space="preserve">
28/01/21
10370
O/fee
Paid in Janu/21</t>
        </r>
      </text>
    </comment>
    <comment ref="N258" authorId="0">
      <text>
        <r>
          <rPr>
            <b/>
            <sz val="9"/>
            <color indexed="81"/>
            <rFont val="Tahoma"/>
            <family val="2"/>
          </rPr>
          <t>Windows User:</t>
        </r>
        <r>
          <rPr>
            <sz val="9"/>
            <color indexed="81"/>
            <rFont val="Tahoma"/>
            <family val="2"/>
          </rPr>
          <t xml:space="preserve">
13/09/2020
7,500/-</t>
        </r>
      </text>
    </comment>
    <comment ref="P258" authorId="0">
      <text>
        <r>
          <rPr>
            <b/>
            <sz val="9"/>
            <color indexed="81"/>
            <rFont val="Tahoma"/>
            <family val="2"/>
          </rPr>
          <t>Windows User:</t>
        </r>
        <r>
          <rPr>
            <sz val="9"/>
            <color indexed="81"/>
            <rFont val="Tahoma"/>
            <family val="2"/>
          </rPr>
          <t xml:space="preserve">
13/09/2020
7,500/-</t>
        </r>
      </text>
    </comment>
    <comment ref="R258" authorId="0">
      <text>
        <r>
          <rPr>
            <b/>
            <sz val="9"/>
            <color indexed="81"/>
            <rFont val="Tahoma"/>
            <family val="2"/>
          </rPr>
          <t>Windows User:</t>
        </r>
        <r>
          <rPr>
            <sz val="9"/>
            <color indexed="81"/>
            <rFont val="Tahoma"/>
            <family val="2"/>
          </rPr>
          <t xml:space="preserve">
13/09/2020
7,500/-</t>
        </r>
      </text>
    </comment>
    <comment ref="T258" authorId="0">
      <text>
        <r>
          <rPr>
            <b/>
            <sz val="9"/>
            <color indexed="81"/>
            <rFont val="Tahoma"/>
            <family val="2"/>
          </rPr>
          <t>Windows User:</t>
        </r>
        <r>
          <rPr>
            <sz val="9"/>
            <color indexed="81"/>
            <rFont val="Tahoma"/>
            <family val="2"/>
          </rPr>
          <t xml:space="preserve">
07/10/20
10394
Paid to Oct/20</t>
        </r>
      </text>
    </comment>
    <comment ref="Z258" authorId="0">
      <text>
        <r>
          <rPr>
            <b/>
            <sz val="9"/>
            <color indexed="81"/>
            <rFont val="Tahoma"/>
            <family val="2"/>
          </rPr>
          <t>Windows User:</t>
        </r>
        <r>
          <rPr>
            <sz val="9"/>
            <color indexed="81"/>
            <rFont val="Tahoma"/>
            <family val="2"/>
          </rPr>
          <t xml:space="preserve">
07/10/20
10394
O/fee=8000
Oct=4620</t>
        </r>
      </text>
    </comment>
    <comment ref="AB258" authorId="0">
      <text>
        <r>
          <rPr>
            <b/>
            <sz val="9"/>
            <color indexed="81"/>
            <rFont val="Tahoma"/>
            <family val="2"/>
          </rPr>
          <t>Windows User:
09/11/2020</t>
        </r>
        <r>
          <rPr>
            <sz val="9"/>
            <color indexed="81"/>
            <rFont val="Tahoma"/>
            <family val="2"/>
          </rPr>
          <t xml:space="preserve">
10395
</t>
        </r>
      </text>
    </comment>
    <comment ref="AD258" authorId="0">
      <text>
        <r>
          <rPr>
            <b/>
            <sz val="9"/>
            <color indexed="81"/>
            <rFont val="Tahoma"/>
            <family val="2"/>
          </rPr>
          <t>Windows User:</t>
        </r>
        <r>
          <rPr>
            <sz val="9"/>
            <color indexed="81"/>
            <rFont val="Tahoma"/>
            <family val="2"/>
          </rPr>
          <t xml:space="preserve">
08/2/2020
By bkash
C=4620
H=1950
T=6570</t>
        </r>
      </text>
    </comment>
    <comment ref="AF258" authorId="0">
      <text>
        <r>
          <rPr>
            <b/>
            <sz val="9"/>
            <color indexed="81"/>
            <rFont val="Tahoma"/>
            <family val="2"/>
          </rPr>
          <t>Windows User:</t>
        </r>
        <r>
          <rPr>
            <sz val="9"/>
            <color indexed="81"/>
            <rFont val="Tahoma"/>
            <family val="2"/>
          </rPr>
          <t xml:space="preserve">
27/01/21
10307</t>
        </r>
      </text>
    </comment>
    <comment ref="AH258" authorId="0">
      <text>
        <r>
          <rPr>
            <b/>
            <sz val="9"/>
            <color indexed="81"/>
            <rFont val="Tahoma"/>
            <family val="2"/>
          </rPr>
          <t>Windows User:</t>
        </r>
        <r>
          <rPr>
            <sz val="9"/>
            <color indexed="81"/>
            <rFont val="Tahoma"/>
            <family val="2"/>
          </rPr>
          <t xml:space="preserve">
10/02/21
By bkash
C=4620
H=1950
T=6570
Feb/21</t>
        </r>
      </text>
    </comment>
    <comment ref="AP258" authorId="0">
      <text>
        <r>
          <rPr>
            <b/>
            <sz val="9"/>
            <color indexed="81"/>
            <rFont val="Tahoma"/>
            <family val="2"/>
          </rPr>
          <t>Windows User:</t>
        </r>
        <r>
          <rPr>
            <sz val="9"/>
            <color indexed="81"/>
            <rFont val="Tahoma"/>
            <family val="2"/>
          </rPr>
          <t xml:space="preserve">
06/06/21
10401/02
</t>
        </r>
      </text>
    </comment>
    <comment ref="N259" authorId="0">
      <text>
        <r>
          <rPr>
            <b/>
            <sz val="9"/>
            <color indexed="81"/>
            <rFont val="Tahoma"/>
            <family val="2"/>
          </rPr>
          <t>Windows User:</t>
        </r>
        <r>
          <rPr>
            <sz val="9"/>
            <color indexed="81"/>
            <rFont val="Tahoma"/>
            <family val="2"/>
          </rPr>
          <t xml:space="preserve">
13/09/2020
7,500/-</t>
        </r>
      </text>
    </comment>
    <comment ref="P259" authorId="0">
      <text>
        <r>
          <rPr>
            <b/>
            <sz val="9"/>
            <color indexed="81"/>
            <rFont val="Tahoma"/>
            <family val="2"/>
          </rPr>
          <t>Windows User:</t>
        </r>
        <r>
          <rPr>
            <sz val="9"/>
            <color indexed="81"/>
            <rFont val="Tahoma"/>
            <family val="2"/>
          </rPr>
          <t xml:space="preserve">
13/09/2020
7,500/-</t>
        </r>
      </text>
    </comment>
    <comment ref="R259" authorId="0">
      <text>
        <r>
          <rPr>
            <b/>
            <sz val="9"/>
            <color indexed="81"/>
            <rFont val="Tahoma"/>
            <family val="2"/>
          </rPr>
          <t>Windows User:</t>
        </r>
        <r>
          <rPr>
            <sz val="9"/>
            <color indexed="81"/>
            <rFont val="Tahoma"/>
            <family val="2"/>
          </rPr>
          <t xml:space="preserve">
13/09/2020
7,500/-</t>
        </r>
      </text>
    </comment>
    <comment ref="T259" authorId="0">
      <text>
        <r>
          <rPr>
            <b/>
            <sz val="9"/>
            <color indexed="81"/>
            <rFont val="Tahoma"/>
            <family val="2"/>
          </rPr>
          <t>Windows User:</t>
        </r>
        <r>
          <rPr>
            <sz val="9"/>
            <color indexed="81"/>
            <rFont val="Tahoma"/>
            <family val="2"/>
          </rPr>
          <t xml:space="preserve">
25/01/21
10418
O/fee=8000
Oct to Dec/20
Paid in janu/21</t>
        </r>
      </text>
    </comment>
    <comment ref="W259" authorId="0">
      <text>
        <r>
          <rPr>
            <b/>
            <sz val="9"/>
            <color indexed="81"/>
            <rFont val="Tahoma"/>
            <family val="2"/>
          </rPr>
          <t>Windows User:</t>
        </r>
        <r>
          <rPr>
            <sz val="9"/>
            <color indexed="81"/>
            <rFont val="Tahoma"/>
            <family val="2"/>
          </rPr>
          <t xml:space="preserve">
Less 30% in Tuition fee for Oct/20.</t>
        </r>
      </text>
    </comment>
    <comment ref="X259" authorId="0">
      <text>
        <r>
          <rPr>
            <b/>
            <sz val="9"/>
            <color indexed="81"/>
            <rFont val="Tahoma"/>
            <family val="2"/>
          </rPr>
          <t>Windows User:</t>
        </r>
        <r>
          <rPr>
            <sz val="9"/>
            <color indexed="81"/>
            <rFont val="Tahoma"/>
            <family val="2"/>
          </rPr>
          <t xml:space="preserve">
25/01/21
10418
O/fee=8000
Oct to Dec/20
Paid in janu/21</t>
        </r>
      </text>
    </comment>
    <comment ref="Y259" authorId="0">
      <text>
        <r>
          <rPr>
            <b/>
            <sz val="9"/>
            <color indexed="81"/>
            <rFont val="Tahoma"/>
            <family val="2"/>
          </rPr>
          <t>Windows User:</t>
        </r>
        <r>
          <rPr>
            <sz val="9"/>
            <color indexed="81"/>
            <rFont val="Tahoma"/>
            <family val="2"/>
          </rPr>
          <t xml:space="preserve">
Less 30% in Tuition fee for Oct/20.</t>
        </r>
      </text>
    </comment>
    <comment ref="Z259" authorId="0">
      <text>
        <r>
          <rPr>
            <b/>
            <sz val="9"/>
            <color indexed="81"/>
            <rFont val="Tahoma"/>
            <family val="2"/>
          </rPr>
          <t>Windows User:</t>
        </r>
        <r>
          <rPr>
            <sz val="9"/>
            <color indexed="81"/>
            <rFont val="Tahoma"/>
            <family val="2"/>
          </rPr>
          <t xml:space="preserve">
25/01/21
10418
O/fee=8000
Oct to Dec/20
Paid in janu/21</t>
        </r>
      </text>
    </comment>
    <comment ref="AB259" authorId="0">
      <text>
        <r>
          <rPr>
            <b/>
            <sz val="9"/>
            <color indexed="81"/>
            <rFont val="Tahoma"/>
            <family val="2"/>
          </rPr>
          <t>Windows User:</t>
        </r>
        <r>
          <rPr>
            <sz val="9"/>
            <color indexed="81"/>
            <rFont val="Tahoma"/>
            <family val="2"/>
          </rPr>
          <t xml:space="preserve">
25/01/21
10418
O/fee=8000
Oct to Dec/20
Paid in janu/21</t>
        </r>
      </text>
    </comment>
    <comment ref="AD259" authorId="0">
      <text>
        <r>
          <rPr>
            <b/>
            <sz val="9"/>
            <color indexed="81"/>
            <rFont val="Tahoma"/>
            <family val="2"/>
          </rPr>
          <t>Windows User:</t>
        </r>
        <r>
          <rPr>
            <sz val="9"/>
            <color indexed="81"/>
            <rFont val="Tahoma"/>
            <family val="2"/>
          </rPr>
          <t xml:space="preserve">
25/01/21
10418
O/fee=8000
Oct to Dec/20
Paid in janu/21</t>
        </r>
      </text>
    </comment>
    <comment ref="AF259" authorId="0">
      <text>
        <r>
          <rPr>
            <b/>
            <sz val="9"/>
            <color indexed="81"/>
            <rFont val="Tahoma"/>
            <family val="2"/>
          </rPr>
          <t>Windows User:</t>
        </r>
        <r>
          <rPr>
            <sz val="9"/>
            <color indexed="81"/>
            <rFont val="Tahoma"/>
            <family val="2"/>
          </rPr>
          <t xml:space="preserve">
20/02/21
10419
Janu/21</t>
        </r>
      </text>
    </comment>
    <comment ref="AN259" authorId="0">
      <text>
        <r>
          <rPr>
            <b/>
            <sz val="9"/>
            <color indexed="81"/>
            <rFont val="Tahoma"/>
            <family val="2"/>
          </rPr>
          <t>Windows User:</t>
        </r>
        <r>
          <rPr>
            <sz val="9"/>
            <color indexed="81"/>
            <rFont val="Tahoma"/>
            <family val="2"/>
          </rPr>
          <t xml:space="preserve">
06/06/21
10420
Feb/21 + March/21</t>
        </r>
      </text>
    </comment>
    <comment ref="H260" authorId="0">
      <text>
        <r>
          <rPr>
            <b/>
            <sz val="9"/>
            <color indexed="81"/>
            <rFont val="Tahoma"/>
            <family val="2"/>
          </rPr>
          <t>Windows User:</t>
        </r>
        <r>
          <rPr>
            <sz val="9"/>
            <color indexed="81"/>
            <rFont val="Tahoma"/>
            <family val="2"/>
          </rPr>
          <t xml:space="preserve">
Less-2,000/-</t>
        </r>
      </text>
    </comment>
    <comment ref="J260" authorId="0">
      <text>
        <r>
          <rPr>
            <b/>
            <sz val="9"/>
            <color indexed="81"/>
            <rFont val="Tahoma"/>
            <family val="2"/>
          </rPr>
          <t>Windows User:</t>
        </r>
        <r>
          <rPr>
            <sz val="9"/>
            <color indexed="81"/>
            <rFont val="Tahoma"/>
            <family val="2"/>
          </rPr>
          <t xml:space="preserve">
Less-2,000/-</t>
        </r>
      </text>
    </comment>
    <comment ref="N260" authorId="0">
      <text>
        <r>
          <rPr>
            <b/>
            <sz val="9"/>
            <color indexed="81"/>
            <rFont val="Tahoma"/>
            <family val="2"/>
          </rPr>
          <t>Windows User:</t>
        </r>
        <r>
          <rPr>
            <sz val="9"/>
            <color indexed="81"/>
            <rFont val="Tahoma"/>
            <family val="2"/>
          </rPr>
          <t xml:space="preserve">
13/09/2020
7,500/-</t>
        </r>
      </text>
    </comment>
    <comment ref="P260" authorId="0">
      <text>
        <r>
          <rPr>
            <b/>
            <sz val="9"/>
            <color indexed="81"/>
            <rFont val="Tahoma"/>
            <family val="2"/>
          </rPr>
          <t>Windows User:</t>
        </r>
        <r>
          <rPr>
            <sz val="9"/>
            <color indexed="81"/>
            <rFont val="Tahoma"/>
            <family val="2"/>
          </rPr>
          <t xml:space="preserve">
13/09/2020
7,500/-</t>
        </r>
      </text>
    </comment>
    <comment ref="R260" authorId="0">
      <text>
        <r>
          <rPr>
            <b/>
            <sz val="9"/>
            <color indexed="81"/>
            <rFont val="Tahoma"/>
            <family val="2"/>
          </rPr>
          <t>Windows User:</t>
        </r>
        <r>
          <rPr>
            <sz val="9"/>
            <color indexed="81"/>
            <rFont val="Tahoma"/>
            <family val="2"/>
          </rPr>
          <t xml:space="preserve">
13/09/2020
7,500/-</t>
        </r>
      </text>
    </comment>
    <comment ref="W260" authorId="0">
      <text>
        <r>
          <rPr>
            <b/>
            <sz val="9"/>
            <color indexed="81"/>
            <rFont val="Tahoma"/>
            <family val="2"/>
          </rPr>
          <t>Windows User:</t>
        </r>
        <r>
          <rPr>
            <sz val="9"/>
            <color indexed="81"/>
            <rFont val="Tahoma"/>
            <family val="2"/>
          </rPr>
          <t xml:space="preserve">
Less 30% in Tuition fee for Oct/20.</t>
        </r>
      </text>
    </comment>
    <comment ref="Y260" authorId="0">
      <text>
        <r>
          <rPr>
            <b/>
            <sz val="9"/>
            <color indexed="81"/>
            <rFont val="Tahoma"/>
            <family val="2"/>
          </rPr>
          <t>Windows User:</t>
        </r>
        <r>
          <rPr>
            <sz val="9"/>
            <color indexed="81"/>
            <rFont val="Tahoma"/>
            <family val="2"/>
          </rPr>
          <t xml:space="preserve">
Less 30% in Tuition fee for Oct/20.</t>
        </r>
      </text>
    </comment>
    <comment ref="H261" authorId="0">
      <text>
        <r>
          <rPr>
            <b/>
            <sz val="9"/>
            <color indexed="81"/>
            <rFont val="Tahoma"/>
            <family val="2"/>
          </rPr>
          <t>Windows User:</t>
        </r>
        <r>
          <rPr>
            <sz val="9"/>
            <color indexed="81"/>
            <rFont val="Tahoma"/>
            <family val="2"/>
          </rPr>
          <t xml:space="preserve">
Less-2,000/-</t>
        </r>
      </text>
    </comment>
    <comment ref="J261" authorId="0">
      <text>
        <r>
          <rPr>
            <b/>
            <sz val="9"/>
            <color indexed="81"/>
            <rFont val="Tahoma"/>
            <family val="2"/>
          </rPr>
          <t>Windows User:</t>
        </r>
        <r>
          <rPr>
            <sz val="9"/>
            <color indexed="81"/>
            <rFont val="Tahoma"/>
            <family val="2"/>
          </rPr>
          <t xml:space="preserve">
Less-2,000/-</t>
        </r>
      </text>
    </comment>
    <comment ref="N261" authorId="0">
      <text>
        <r>
          <rPr>
            <b/>
            <sz val="9"/>
            <color indexed="81"/>
            <rFont val="Tahoma"/>
            <family val="2"/>
          </rPr>
          <t>Windows User:</t>
        </r>
        <r>
          <rPr>
            <sz val="9"/>
            <color indexed="81"/>
            <rFont val="Tahoma"/>
            <family val="2"/>
          </rPr>
          <t xml:space="preserve">
13/09/2020
7,500/-</t>
        </r>
      </text>
    </comment>
    <comment ref="P261" authorId="0">
      <text>
        <r>
          <rPr>
            <b/>
            <sz val="9"/>
            <color indexed="81"/>
            <rFont val="Tahoma"/>
            <family val="2"/>
          </rPr>
          <t>Windows User:</t>
        </r>
        <r>
          <rPr>
            <sz val="9"/>
            <color indexed="81"/>
            <rFont val="Tahoma"/>
            <family val="2"/>
          </rPr>
          <t xml:space="preserve">
13/09/2020
7,500/-</t>
        </r>
      </text>
    </comment>
    <comment ref="R261" authorId="0">
      <text>
        <r>
          <rPr>
            <b/>
            <sz val="9"/>
            <color indexed="81"/>
            <rFont val="Tahoma"/>
            <family val="2"/>
          </rPr>
          <t>Windows User:</t>
        </r>
        <r>
          <rPr>
            <sz val="9"/>
            <color indexed="81"/>
            <rFont val="Tahoma"/>
            <family val="2"/>
          </rPr>
          <t xml:space="preserve">
13/09/2020
7,500/-</t>
        </r>
      </text>
    </comment>
    <comment ref="T261" authorId="0">
      <text>
        <r>
          <rPr>
            <b/>
            <sz val="9"/>
            <color indexed="81"/>
            <rFont val="Tahoma"/>
            <family val="2"/>
          </rPr>
          <t>Windows User:</t>
        </r>
        <r>
          <rPr>
            <sz val="9"/>
            <color indexed="81"/>
            <rFont val="Tahoma"/>
            <family val="2"/>
          </rPr>
          <t xml:space="preserve">
08/10/20
10442
O/fee=8000
Paid to Oct</t>
        </r>
      </text>
    </comment>
    <comment ref="Z261" authorId="0">
      <text>
        <r>
          <rPr>
            <b/>
            <sz val="9"/>
            <color indexed="81"/>
            <rFont val="Tahoma"/>
            <family val="2"/>
          </rPr>
          <t>Windows User:</t>
        </r>
        <r>
          <rPr>
            <sz val="9"/>
            <color indexed="81"/>
            <rFont val="Tahoma"/>
            <family val="2"/>
          </rPr>
          <t xml:space="preserve">
08/10/20
10442
O/fee8000
Oct=3220</t>
        </r>
      </text>
    </comment>
    <comment ref="AB261" authorId="0">
      <text>
        <r>
          <rPr>
            <b/>
            <sz val="9"/>
            <color indexed="81"/>
            <rFont val="Tahoma"/>
            <family val="2"/>
          </rPr>
          <t>Windows User:</t>
        </r>
        <r>
          <rPr>
            <sz val="9"/>
            <color indexed="81"/>
            <rFont val="Tahoma"/>
            <family val="2"/>
          </rPr>
          <t xml:space="preserve">
08/11/2020
10443
</t>
        </r>
      </text>
    </comment>
    <comment ref="AD261" authorId="0">
      <text>
        <r>
          <rPr>
            <b/>
            <sz val="9"/>
            <color indexed="81"/>
            <rFont val="Tahoma"/>
            <family val="2"/>
          </rPr>
          <t>Windows User:</t>
        </r>
        <r>
          <rPr>
            <sz val="9"/>
            <color indexed="81"/>
            <rFont val="Tahoma"/>
            <family val="2"/>
          </rPr>
          <t xml:space="preserve">
07/12/2020
10444</t>
        </r>
      </text>
    </comment>
    <comment ref="AF261" authorId="0">
      <text>
        <r>
          <rPr>
            <b/>
            <sz val="9"/>
            <color indexed="81"/>
            <rFont val="Tahoma"/>
            <family val="2"/>
          </rPr>
          <t>Windows User:</t>
        </r>
        <r>
          <rPr>
            <sz val="9"/>
            <color indexed="81"/>
            <rFont val="Tahoma"/>
            <family val="2"/>
          </rPr>
          <t xml:space="preserve">
07/01/2021
10445
</t>
        </r>
      </text>
    </comment>
    <comment ref="AH261" authorId="0">
      <text>
        <r>
          <rPr>
            <b/>
            <sz val="9"/>
            <color indexed="81"/>
            <rFont val="Tahoma"/>
            <family val="2"/>
          </rPr>
          <t>Windows User:</t>
        </r>
        <r>
          <rPr>
            <sz val="9"/>
            <color indexed="81"/>
            <rFont val="Tahoma"/>
            <family val="2"/>
          </rPr>
          <t xml:space="preserve">
09/02/21
10446
</t>
        </r>
      </text>
    </comment>
    <comment ref="AJ261" authorId="0">
      <text>
        <r>
          <rPr>
            <b/>
            <sz val="9"/>
            <color indexed="81"/>
            <rFont val="Tahoma"/>
            <family val="2"/>
          </rPr>
          <t>Windows User:</t>
        </r>
        <r>
          <rPr>
            <sz val="9"/>
            <color indexed="81"/>
            <rFont val="Tahoma"/>
            <family val="2"/>
          </rPr>
          <t xml:space="preserve">
08/03/21
10447</t>
        </r>
      </text>
    </comment>
    <comment ref="AL261" authorId="0">
      <text>
        <r>
          <rPr>
            <b/>
            <sz val="9"/>
            <color indexed="81"/>
            <rFont val="Tahoma"/>
            <family val="2"/>
          </rPr>
          <t>Windows User:</t>
        </r>
        <r>
          <rPr>
            <sz val="9"/>
            <color indexed="81"/>
            <rFont val="Tahoma"/>
            <family val="2"/>
          </rPr>
          <t xml:space="preserve">
08/04/2021
10448
</t>
        </r>
      </text>
    </comment>
    <comment ref="AN261" authorId="0">
      <text>
        <r>
          <rPr>
            <b/>
            <sz val="9"/>
            <color indexed="81"/>
            <rFont val="Tahoma"/>
            <family val="2"/>
          </rPr>
          <t>Windows User:</t>
        </r>
        <r>
          <rPr>
            <sz val="9"/>
            <color indexed="81"/>
            <rFont val="Tahoma"/>
            <family val="2"/>
          </rPr>
          <t xml:space="preserve">
03/05/21
1049
</t>
        </r>
      </text>
    </comment>
    <comment ref="AP261" authorId="0">
      <text>
        <r>
          <rPr>
            <b/>
            <sz val="9"/>
            <color indexed="81"/>
            <rFont val="Tahoma"/>
            <family val="2"/>
          </rPr>
          <t>Windows User:</t>
        </r>
        <r>
          <rPr>
            <sz val="9"/>
            <color indexed="81"/>
            <rFont val="Tahoma"/>
            <family val="2"/>
          </rPr>
          <t xml:space="preserve">
05/06/21
10450</t>
        </r>
      </text>
    </comment>
    <comment ref="H262" authorId="0">
      <text>
        <r>
          <rPr>
            <b/>
            <sz val="9"/>
            <color indexed="81"/>
            <rFont val="Tahoma"/>
            <family val="2"/>
          </rPr>
          <t>Windows User:</t>
        </r>
        <r>
          <rPr>
            <sz val="9"/>
            <color indexed="81"/>
            <rFont val="Tahoma"/>
            <family val="2"/>
          </rPr>
          <t xml:space="preserve">
T.c Order By
 board 25 /02/21
College=27/02/21</t>
        </r>
      </text>
    </comment>
    <comment ref="J262" authorId="0">
      <text>
        <r>
          <rPr>
            <b/>
            <sz val="9"/>
            <color indexed="81"/>
            <rFont val="Tahoma"/>
            <family val="2"/>
          </rPr>
          <t>Windows User:</t>
        </r>
        <r>
          <rPr>
            <sz val="9"/>
            <color indexed="81"/>
            <rFont val="Tahoma"/>
            <family val="2"/>
          </rPr>
          <t xml:space="preserve">
T.c Order By
 board 25 /02/21
College=27/02/21</t>
        </r>
      </text>
    </comment>
    <comment ref="N262" authorId="0">
      <text>
        <r>
          <rPr>
            <b/>
            <sz val="9"/>
            <color indexed="81"/>
            <rFont val="Tahoma"/>
            <family val="2"/>
          </rPr>
          <t>Windows User:</t>
        </r>
        <r>
          <rPr>
            <sz val="9"/>
            <color indexed="81"/>
            <rFont val="Tahoma"/>
            <family val="2"/>
          </rPr>
          <t xml:space="preserve">
13/09/2020
7,500/-</t>
        </r>
      </text>
    </comment>
    <comment ref="P262" authorId="0">
      <text>
        <r>
          <rPr>
            <b/>
            <sz val="9"/>
            <color indexed="81"/>
            <rFont val="Tahoma"/>
            <family val="2"/>
          </rPr>
          <t>Windows User:</t>
        </r>
        <r>
          <rPr>
            <sz val="9"/>
            <color indexed="81"/>
            <rFont val="Tahoma"/>
            <family val="2"/>
          </rPr>
          <t xml:space="preserve">
13/09/2020
7,500/-</t>
        </r>
      </text>
    </comment>
    <comment ref="R262" authorId="0">
      <text>
        <r>
          <rPr>
            <b/>
            <sz val="9"/>
            <color indexed="81"/>
            <rFont val="Tahoma"/>
            <family val="2"/>
          </rPr>
          <t>Windows User:</t>
        </r>
        <r>
          <rPr>
            <sz val="9"/>
            <color indexed="81"/>
            <rFont val="Tahoma"/>
            <family val="2"/>
          </rPr>
          <t xml:space="preserve">
13/09/2020
7,500/-</t>
        </r>
      </text>
    </comment>
    <comment ref="T262" authorId="0">
      <text>
        <r>
          <rPr>
            <b/>
            <sz val="9"/>
            <color indexed="81"/>
            <rFont val="Tahoma"/>
            <family val="2"/>
          </rPr>
          <t>Windows User:</t>
        </r>
        <r>
          <rPr>
            <sz val="9"/>
            <color indexed="81"/>
            <rFont val="Tahoma"/>
            <family val="2"/>
          </rPr>
          <t xml:space="preserve">
14.10.2020
10466
Others fee=4,000/-
Oct/20 (Less=30%)
Others fee 4,000/- due by P.sir</t>
        </r>
      </text>
    </comment>
    <comment ref="W262" authorId="0">
      <text>
        <r>
          <rPr>
            <b/>
            <sz val="9"/>
            <color indexed="81"/>
            <rFont val="Tahoma"/>
            <family val="2"/>
          </rPr>
          <t>Windows User:</t>
        </r>
        <r>
          <rPr>
            <sz val="9"/>
            <color indexed="81"/>
            <rFont val="Tahoma"/>
            <family val="2"/>
          </rPr>
          <t xml:space="preserve">
Less 30% in Tuition fee for Oct/20.</t>
        </r>
      </text>
    </comment>
    <comment ref="X262" authorId="0">
      <text>
        <r>
          <rPr>
            <b/>
            <sz val="9"/>
            <color indexed="81"/>
            <rFont val="Tahoma"/>
            <family val="2"/>
          </rPr>
          <t>Windows User:</t>
        </r>
        <r>
          <rPr>
            <sz val="9"/>
            <color indexed="81"/>
            <rFont val="Tahoma"/>
            <family val="2"/>
          </rPr>
          <t xml:space="preserve">
14.10.2020
10466
Others fee=4,000/-
Oct/20 (Less=30%)
Others fee 4,000/- due by P.sir</t>
        </r>
      </text>
    </comment>
    <comment ref="Y262" authorId="0">
      <text>
        <r>
          <rPr>
            <b/>
            <sz val="9"/>
            <color indexed="81"/>
            <rFont val="Tahoma"/>
            <family val="2"/>
          </rPr>
          <t>Windows User:</t>
        </r>
        <r>
          <rPr>
            <sz val="9"/>
            <color indexed="81"/>
            <rFont val="Tahoma"/>
            <family val="2"/>
          </rPr>
          <t xml:space="preserve">
Less 30% in Tuition fee for Oct/20.</t>
        </r>
      </text>
    </comment>
    <comment ref="Z262" authorId="0">
      <text>
        <r>
          <rPr>
            <b/>
            <sz val="9"/>
            <color indexed="81"/>
            <rFont val="Tahoma"/>
            <family val="2"/>
          </rPr>
          <t>Windows User:</t>
        </r>
        <r>
          <rPr>
            <sz val="9"/>
            <color indexed="81"/>
            <rFont val="Tahoma"/>
            <family val="2"/>
          </rPr>
          <t xml:space="preserve">
27/01/21
10467
O/fee=4000
Nov20
Paid in  Janu/21</t>
        </r>
      </text>
    </comment>
    <comment ref="AD262" authorId="0">
      <text>
        <r>
          <rPr>
            <b/>
            <sz val="9"/>
            <color indexed="81"/>
            <rFont val="Tahoma"/>
            <family val="2"/>
          </rPr>
          <t>Windows User:</t>
        </r>
        <r>
          <rPr>
            <sz val="9"/>
            <color indexed="81"/>
            <rFont val="Tahoma"/>
            <family val="2"/>
          </rPr>
          <t xml:space="preserve">
27/01/21
10467
O/fee=4000
Nov20
Paid in  Janu/21</t>
        </r>
      </text>
    </comment>
    <comment ref="AF262" authorId="0">
      <text>
        <r>
          <rPr>
            <b/>
            <sz val="9"/>
            <color indexed="81"/>
            <rFont val="Tahoma"/>
            <family val="2"/>
          </rPr>
          <t>Windows User:</t>
        </r>
        <r>
          <rPr>
            <sz val="9"/>
            <color indexed="81"/>
            <rFont val="Tahoma"/>
            <family val="2"/>
          </rPr>
          <t xml:space="preserve">
24/02/21
10468
Up to Feb/21</t>
        </r>
      </text>
    </comment>
    <comment ref="N263" authorId="0">
      <text>
        <r>
          <rPr>
            <b/>
            <sz val="9"/>
            <color indexed="81"/>
            <rFont val="Tahoma"/>
            <family val="2"/>
          </rPr>
          <t>Windows User:</t>
        </r>
        <r>
          <rPr>
            <sz val="9"/>
            <color indexed="81"/>
            <rFont val="Tahoma"/>
            <family val="2"/>
          </rPr>
          <t xml:space="preserve">
13/09/2020
7,500/-</t>
        </r>
      </text>
    </comment>
    <comment ref="P263" authorId="0">
      <text>
        <r>
          <rPr>
            <b/>
            <sz val="9"/>
            <color indexed="81"/>
            <rFont val="Tahoma"/>
            <family val="2"/>
          </rPr>
          <t>Windows User:</t>
        </r>
        <r>
          <rPr>
            <sz val="9"/>
            <color indexed="81"/>
            <rFont val="Tahoma"/>
            <family val="2"/>
          </rPr>
          <t xml:space="preserve">
13/09/2020
7,500/-</t>
        </r>
      </text>
    </comment>
    <comment ref="R263" authorId="0">
      <text>
        <r>
          <rPr>
            <b/>
            <sz val="9"/>
            <color indexed="81"/>
            <rFont val="Tahoma"/>
            <family val="2"/>
          </rPr>
          <t>Windows User:</t>
        </r>
        <r>
          <rPr>
            <sz val="9"/>
            <color indexed="81"/>
            <rFont val="Tahoma"/>
            <family val="2"/>
          </rPr>
          <t xml:space="preserve">
13/09/2020
7,500/-</t>
        </r>
      </text>
    </comment>
    <comment ref="T263" authorId="0">
      <text>
        <r>
          <rPr>
            <b/>
            <sz val="9"/>
            <color indexed="81"/>
            <rFont val="Tahoma"/>
            <family val="2"/>
          </rPr>
          <t>Windows User:</t>
        </r>
        <r>
          <rPr>
            <sz val="9"/>
            <color indexed="81"/>
            <rFont val="Tahoma"/>
            <family val="2"/>
          </rPr>
          <t xml:space="preserve">
10/10/20
10490
paid to Oct/20</t>
        </r>
      </text>
    </comment>
    <comment ref="Z263" authorId="0">
      <text>
        <r>
          <rPr>
            <b/>
            <sz val="9"/>
            <color indexed="81"/>
            <rFont val="Tahoma"/>
            <family val="2"/>
          </rPr>
          <t>Windows User:</t>
        </r>
        <r>
          <rPr>
            <sz val="9"/>
            <color indexed="81"/>
            <rFont val="Tahoma"/>
            <family val="2"/>
          </rPr>
          <t xml:space="preserve">
10/10/20
10490
O/fee=8000
Oct=4620</t>
        </r>
      </text>
    </comment>
    <comment ref="AB263" authorId="0">
      <text>
        <r>
          <rPr>
            <b/>
            <sz val="9"/>
            <color indexed="81"/>
            <rFont val="Tahoma"/>
            <family val="2"/>
          </rPr>
          <t>Windows User:</t>
        </r>
        <r>
          <rPr>
            <sz val="9"/>
            <color indexed="81"/>
            <rFont val="Tahoma"/>
            <family val="2"/>
          </rPr>
          <t xml:space="preserve">
09/11/2020
10491</t>
        </r>
      </text>
    </comment>
    <comment ref="AD263" authorId="0">
      <text>
        <r>
          <rPr>
            <b/>
            <sz val="9"/>
            <color indexed="81"/>
            <rFont val="Tahoma"/>
            <family val="2"/>
          </rPr>
          <t>Windows User:</t>
        </r>
        <r>
          <rPr>
            <sz val="9"/>
            <color indexed="81"/>
            <rFont val="Tahoma"/>
            <family val="2"/>
          </rPr>
          <t xml:space="preserve">
09/01/2021
10492
Dec + Janu/21
Paid in Janu/21</t>
        </r>
      </text>
    </comment>
    <comment ref="AF263" authorId="0">
      <text>
        <r>
          <rPr>
            <b/>
            <sz val="9"/>
            <color indexed="81"/>
            <rFont val="Tahoma"/>
            <family val="2"/>
          </rPr>
          <t>Windows User:</t>
        </r>
        <r>
          <rPr>
            <sz val="9"/>
            <color indexed="81"/>
            <rFont val="Tahoma"/>
            <family val="2"/>
          </rPr>
          <t xml:space="preserve">
09/01/2021
10492
Dec + Janu/21
Paid in Janu/21</t>
        </r>
      </text>
    </comment>
    <comment ref="AH263" authorId="0">
      <text>
        <r>
          <rPr>
            <b/>
            <sz val="9"/>
            <color indexed="81"/>
            <rFont val="Tahoma"/>
            <family val="2"/>
          </rPr>
          <t>Windows User:</t>
        </r>
        <r>
          <rPr>
            <sz val="9"/>
            <color indexed="81"/>
            <rFont val="Tahoma"/>
            <family val="2"/>
          </rPr>
          <t xml:space="preserve">
10/02/21
10493</t>
        </r>
      </text>
    </comment>
    <comment ref="AJ263" authorId="0">
      <text>
        <r>
          <rPr>
            <b/>
            <sz val="9"/>
            <color indexed="81"/>
            <rFont val="Tahoma"/>
            <family val="2"/>
          </rPr>
          <t>Windows User:</t>
        </r>
        <r>
          <rPr>
            <sz val="9"/>
            <color indexed="81"/>
            <rFont val="Tahoma"/>
            <family val="2"/>
          </rPr>
          <t xml:space="preserve">
09/03/21
10494
</t>
        </r>
      </text>
    </comment>
    <comment ref="AN263" authorId="0">
      <text>
        <r>
          <rPr>
            <b/>
            <sz val="9"/>
            <color indexed="81"/>
            <rFont val="Tahoma"/>
            <family val="2"/>
          </rPr>
          <t>Windows User:</t>
        </r>
        <r>
          <rPr>
            <sz val="9"/>
            <color indexed="81"/>
            <rFont val="Tahoma"/>
            <family val="2"/>
          </rPr>
          <t xml:space="preserve">
26/05/21
10495
Up  to May/21</t>
        </r>
      </text>
    </comment>
    <comment ref="AP263" authorId="0">
      <text>
        <r>
          <rPr>
            <b/>
            <sz val="9"/>
            <color indexed="81"/>
            <rFont val="Tahoma"/>
            <family val="2"/>
          </rPr>
          <t>Windows User:</t>
        </r>
        <r>
          <rPr>
            <sz val="9"/>
            <color indexed="81"/>
            <rFont val="Tahoma"/>
            <family val="2"/>
          </rPr>
          <t xml:space="preserve">
01/06/21
10496
</t>
        </r>
      </text>
    </comment>
    <comment ref="N264" authorId="0">
      <text>
        <r>
          <rPr>
            <b/>
            <sz val="9"/>
            <color indexed="81"/>
            <rFont val="Tahoma"/>
            <family val="2"/>
          </rPr>
          <t>Windows User:</t>
        </r>
        <r>
          <rPr>
            <sz val="9"/>
            <color indexed="81"/>
            <rFont val="Tahoma"/>
            <family val="2"/>
          </rPr>
          <t xml:space="preserve">
13/09/2020
7,500/-</t>
        </r>
      </text>
    </comment>
    <comment ref="P264" authorId="0">
      <text>
        <r>
          <rPr>
            <b/>
            <sz val="9"/>
            <color indexed="81"/>
            <rFont val="Tahoma"/>
            <family val="2"/>
          </rPr>
          <t>Windows User:</t>
        </r>
        <r>
          <rPr>
            <sz val="9"/>
            <color indexed="81"/>
            <rFont val="Tahoma"/>
            <family val="2"/>
          </rPr>
          <t xml:space="preserve">
13/09/2020
7,500/-</t>
        </r>
      </text>
    </comment>
    <comment ref="R264" authorId="0">
      <text>
        <r>
          <rPr>
            <b/>
            <sz val="9"/>
            <color indexed="81"/>
            <rFont val="Tahoma"/>
            <family val="2"/>
          </rPr>
          <t>Windows User:</t>
        </r>
        <r>
          <rPr>
            <sz val="9"/>
            <color indexed="81"/>
            <rFont val="Tahoma"/>
            <family val="2"/>
          </rPr>
          <t xml:space="preserve">
13/09/2020
7,500/-</t>
        </r>
      </text>
    </comment>
    <comment ref="T264" authorId="0">
      <text>
        <r>
          <rPr>
            <b/>
            <sz val="9"/>
            <color indexed="81"/>
            <rFont val="Tahoma"/>
            <family val="2"/>
          </rPr>
          <t>Windows User:</t>
        </r>
        <r>
          <rPr>
            <sz val="9"/>
            <color indexed="81"/>
            <rFont val="Tahoma"/>
            <family val="2"/>
          </rPr>
          <t xml:space="preserve">
01/10/2020
10514
O/fee
Paid to Oct</t>
        </r>
      </text>
    </comment>
    <comment ref="Z264" authorId="0">
      <text>
        <r>
          <rPr>
            <b/>
            <sz val="9"/>
            <color indexed="81"/>
            <rFont val="Tahoma"/>
            <family val="2"/>
          </rPr>
          <t>Windows User:</t>
        </r>
        <r>
          <rPr>
            <sz val="9"/>
            <color indexed="81"/>
            <rFont val="Tahoma"/>
            <family val="2"/>
          </rPr>
          <t xml:space="preserve">
01/10/2020
10514
O/fee
12/10/20
10515
Oct/20</t>
        </r>
      </text>
    </comment>
    <comment ref="AB264" authorId="0">
      <text>
        <r>
          <rPr>
            <b/>
            <sz val="9"/>
            <color indexed="81"/>
            <rFont val="Tahoma"/>
            <family val="2"/>
          </rPr>
          <t>Windows User:</t>
        </r>
        <r>
          <rPr>
            <sz val="9"/>
            <color indexed="81"/>
            <rFont val="Tahoma"/>
            <family val="2"/>
          </rPr>
          <t xml:space="preserve">
04/11/2020
10516
Nov/2020</t>
        </r>
      </text>
    </comment>
    <comment ref="AD264" authorId="0">
      <text>
        <r>
          <rPr>
            <b/>
            <sz val="9"/>
            <color indexed="81"/>
            <rFont val="Tahoma"/>
            <family val="2"/>
          </rPr>
          <t>Windows User:</t>
        </r>
        <r>
          <rPr>
            <sz val="9"/>
            <color indexed="81"/>
            <rFont val="Tahoma"/>
            <family val="2"/>
          </rPr>
          <t xml:space="preserve">
06/12/2020
10517
</t>
        </r>
      </text>
    </comment>
    <comment ref="AF264" authorId="0">
      <text>
        <r>
          <rPr>
            <b/>
            <sz val="9"/>
            <color indexed="81"/>
            <rFont val="Tahoma"/>
            <family val="2"/>
          </rPr>
          <t>Windows User:</t>
        </r>
        <r>
          <rPr>
            <sz val="9"/>
            <color indexed="81"/>
            <rFont val="Tahoma"/>
            <family val="2"/>
          </rPr>
          <t xml:space="preserve">
03/01/2021
10518
</t>
        </r>
      </text>
    </comment>
    <comment ref="AH264" authorId="0">
      <text>
        <r>
          <rPr>
            <b/>
            <sz val="9"/>
            <color indexed="81"/>
            <rFont val="Tahoma"/>
            <family val="2"/>
          </rPr>
          <t>Windows User:</t>
        </r>
        <r>
          <rPr>
            <sz val="9"/>
            <color indexed="81"/>
            <rFont val="Tahoma"/>
            <family val="2"/>
          </rPr>
          <t xml:space="preserve">
08/02/21
10519</t>
        </r>
      </text>
    </comment>
    <comment ref="AJ264" authorId="0">
      <text>
        <r>
          <rPr>
            <b/>
            <sz val="9"/>
            <color indexed="81"/>
            <rFont val="Tahoma"/>
            <family val="2"/>
          </rPr>
          <t>Windows User:</t>
        </r>
        <r>
          <rPr>
            <sz val="9"/>
            <color indexed="81"/>
            <rFont val="Tahoma"/>
            <family val="2"/>
          </rPr>
          <t xml:space="preserve">
01/03/21
10520
</t>
        </r>
      </text>
    </comment>
    <comment ref="AL264" authorId="0">
      <text>
        <r>
          <rPr>
            <b/>
            <sz val="9"/>
            <color indexed="81"/>
            <rFont val="Tahoma"/>
            <family val="2"/>
          </rPr>
          <t>Windows User:</t>
        </r>
        <r>
          <rPr>
            <sz val="9"/>
            <color indexed="81"/>
            <rFont val="Tahoma"/>
            <family val="2"/>
          </rPr>
          <t xml:space="preserve">
08/04/2021
10521
</t>
        </r>
      </text>
    </comment>
    <comment ref="AN264" authorId="0">
      <text>
        <r>
          <rPr>
            <b/>
            <sz val="9"/>
            <color indexed="81"/>
            <rFont val="Tahoma"/>
            <family val="2"/>
          </rPr>
          <t>Windows User:</t>
        </r>
        <r>
          <rPr>
            <sz val="9"/>
            <color indexed="81"/>
            <rFont val="Tahoma"/>
            <family val="2"/>
          </rPr>
          <t xml:space="preserve">
04/05/21
10522
</t>
        </r>
      </text>
    </comment>
    <comment ref="AP264" authorId="0">
      <text>
        <r>
          <rPr>
            <b/>
            <sz val="9"/>
            <color indexed="81"/>
            <rFont val="Tahoma"/>
            <family val="2"/>
          </rPr>
          <t>Windows User:</t>
        </r>
        <r>
          <rPr>
            <sz val="9"/>
            <color indexed="81"/>
            <rFont val="Tahoma"/>
            <family val="2"/>
          </rPr>
          <t xml:space="preserve">
02/06/21
10523</t>
        </r>
      </text>
    </comment>
    <comment ref="N265" authorId="0">
      <text>
        <r>
          <rPr>
            <b/>
            <sz val="9"/>
            <color indexed="81"/>
            <rFont val="Tahoma"/>
            <family val="2"/>
          </rPr>
          <t>Windows User:</t>
        </r>
        <r>
          <rPr>
            <sz val="9"/>
            <color indexed="81"/>
            <rFont val="Tahoma"/>
            <family val="2"/>
          </rPr>
          <t xml:space="preserve">
13/09/2020
15,500/-</t>
        </r>
      </text>
    </comment>
    <comment ref="P265" authorId="0">
      <text>
        <r>
          <rPr>
            <b/>
            <sz val="9"/>
            <color indexed="81"/>
            <rFont val="Tahoma"/>
            <family val="2"/>
          </rPr>
          <t>Windows User:</t>
        </r>
        <r>
          <rPr>
            <sz val="9"/>
            <color indexed="81"/>
            <rFont val="Tahoma"/>
            <family val="2"/>
          </rPr>
          <t xml:space="preserve">
13/09/2020
15,500/-</t>
        </r>
      </text>
    </comment>
    <comment ref="R265" authorId="0">
      <text>
        <r>
          <rPr>
            <b/>
            <sz val="9"/>
            <color indexed="81"/>
            <rFont val="Tahoma"/>
            <family val="2"/>
          </rPr>
          <t>Windows User:</t>
        </r>
        <r>
          <rPr>
            <sz val="9"/>
            <color indexed="81"/>
            <rFont val="Tahoma"/>
            <family val="2"/>
          </rPr>
          <t xml:space="preserve">
13/09/2020
15,500/-</t>
        </r>
      </text>
    </comment>
    <comment ref="T265" authorId="0">
      <text>
        <r>
          <rPr>
            <b/>
            <sz val="9"/>
            <color indexed="81"/>
            <rFont val="Tahoma"/>
            <family val="2"/>
          </rPr>
          <t>Windows User:</t>
        </r>
        <r>
          <rPr>
            <sz val="9"/>
            <color indexed="81"/>
            <rFont val="Tahoma"/>
            <family val="2"/>
          </rPr>
          <t xml:space="preserve">
13/09/2020
15,500/-</t>
        </r>
      </text>
    </comment>
    <comment ref="W265" authorId="0">
      <text>
        <r>
          <rPr>
            <b/>
            <sz val="9"/>
            <color indexed="81"/>
            <rFont val="Tahoma"/>
            <family val="2"/>
          </rPr>
          <t>Windows User:</t>
        </r>
        <r>
          <rPr>
            <sz val="9"/>
            <color indexed="81"/>
            <rFont val="Tahoma"/>
            <family val="2"/>
          </rPr>
          <t xml:space="preserve">
Less 30% in Tuition fee for Oct/20.</t>
        </r>
      </text>
    </comment>
    <comment ref="X265" authorId="0">
      <text>
        <r>
          <rPr>
            <b/>
            <sz val="9"/>
            <color indexed="81"/>
            <rFont val="Tahoma"/>
            <family val="2"/>
          </rPr>
          <t>Windows User:</t>
        </r>
        <r>
          <rPr>
            <sz val="9"/>
            <color indexed="81"/>
            <rFont val="Tahoma"/>
            <family val="2"/>
          </rPr>
          <t xml:space="preserve">
25/01/21
10538
oct/20
Paid in jnau/21</t>
        </r>
      </text>
    </comment>
    <comment ref="Y265" authorId="0">
      <text>
        <r>
          <rPr>
            <b/>
            <sz val="9"/>
            <color indexed="81"/>
            <rFont val="Tahoma"/>
            <family val="2"/>
          </rPr>
          <t>Windows User:</t>
        </r>
        <r>
          <rPr>
            <sz val="9"/>
            <color indexed="81"/>
            <rFont val="Tahoma"/>
            <family val="2"/>
          </rPr>
          <t xml:space="preserve">
Less 30% in Tuition fee for Oct/20.</t>
        </r>
      </text>
    </comment>
    <comment ref="AD265" authorId="0">
      <text>
        <r>
          <rPr>
            <b/>
            <sz val="9"/>
            <color indexed="81"/>
            <rFont val="Tahoma"/>
            <family val="2"/>
          </rPr>
          <t>Windows User:</t>
        </r>
        <r>
          <rPr>
            <sz val="9"/>
            <color indexed="81"/>
            <rFont val="Tahoma"/>
            <family val="2"/>
          </rPr>
          <t xml:space="preserve">
25/01/21
10538
oct/20
Paid in jnau/21</t>
        </r>
      </text>
    </comment>
    <comment ref="AF265" authorId="0">
      <text>
        <r>
          <rPr>
            <b/>
            <sz val="9"/>
            <color indexed="81"/>
            <rFont val="Tahoma"/>
            <family val="2"/>
          </rPr>
          <t>Windows User:</t>
        </r>
        <r>
          <rPr>
            <sz val="9"/>
            <color indexed="81"/>
            <rFont val="Tahoma"/>
            <family val="2"/>
          </rPr>
          <t xml:space="preserve">
18/02/21
10539
Nov/20</t>
        </r>
      </text>
    </comment>
    <comment ref="N266" authorId="0">
      <text>
        <r>
          <rPr>
            <b/>
            <sz val="9"/>
            <color indexed="81"/>
            <rFont val="Tahoma"/>
            <family val="2"/>
          </rPr>
          <t>Windows User:</t>
        </r>
        <r>
          <rPr>
            <sz val="9"/>
            <color indexed="81"/>
            <rFont val="Tahoma"/>
            <family val="2"/>
          </rPr>
          <t xml:space="preserve">
13/09/2020
7,500/-</t>
        </r>
      </text>
    </comment>
    <comment ref="P266" authorId="0">
      <text>
        <r>
          <rPr>
            <b/>
            <sz val="9"/>
            <color indexed="81"/>
            <rFont val="Tahoma"/>
            <family val="2"/>
          </rPr>
          <t>Windows User:</t>
        </r>
        <r>
          <rPr>
            <sz val="9"/>
            <color indexed="81"/>
            <rFont val="Tahoma"/>
            <family val="2"/>
          </rPr>
          <t xml:space="preserve">
13/09/2020
7,500/-</t>
        </r>
      </text>
    </comment>
    <comment ref="R266" authorId="0">
      <text>
        <r>
          <rPr>
            <b/>
            <sz val="9"/>
            <color indexed="81"/>
            <rFont val="Tahoma"/>
            <family val="2"/>
          </rPr>
          <t>Windows User:</t>
        </r>
        <r>
          <rPr>
            <sz val="9"/>
            <color indexed="81"/>
            <rFont val="Tahoma"/>
            <family val="2"/>
          </rPr>
          <t xml:space="preserve">
13/09/2020
7,500/-</t>
        </r>
      </text>
    </comment>
    <comment ref="T266" authorId="0">
      <text>
        <r>
          <rPr>
            <b/>
            <sz val="9"/>
            <color indexed="81"/>
            <rFont val="Tahoma"/>
            <family val="2"/>
          </rPr>
          <t>Windows User:</t>
        </r>
        <r>
          <rPr>
            <sz val="9"/>
            <color indexed="81"/>
            <rFont val="Tahoma"/>
            <family val="2"/>
          </rPr>
          <t xml:space="preserve">
08/11/2020
10083
Nov/20
O/fee
Paid to Nov/2020</t>
        </r>
      </text>
    </comment>
    <comment ref="W266" authorId="0">
      <text>
        <r>
          <rPr>
            <b/>
            <sz val="9"/>
            <color indexed="81"/>
            <rFont val="Tahoma"/>
            <family val="2"/>
          </rPr>
          <t>Windows User:</t>
        </r>
        <r>
          <rPr>
            <sz val="9"/>
            <color indexed="81"/>
            <rFont val="Tahoma"/>
            <family val="2"/>
          </rPr>
          <t xml:space="preserve">
Less 30% in Tuition fee for Oct/20.</t>
        </r>
      </text>
    </comment>
    <comment ref="X266" authorId="0">
      <text>
        <r>
          <rPr>
            <b/>
            <sz val="9"/>
            <color indexed="81"/>
            <rFont val="Tahoma"/>
            <family val="2"/>
          </rPr>
          <t>Windows User:</t>
        </r>
        <r>
          <rPr>
            <sz val="9"/>
            <color indexed="81"/>
            <rFont val="Tahoma"/>
            <family val="2"/>
          </rPr>
          <t xml:space="preserve">
13.10.2020
10082
Oct/20 Less=30%
Others fee due by P.sir</t>
        </r>
      </text>
    </comment>
    <comment ref="Y266" authorId="0">
      <text>
        <r>
          <rPr>
            <b/>
            <sz val="9"/>
            <color indexed="81"/>
            <rFont val="Tahoma"/>
            <family val="2"/>
          </rPr>
          <t>Windows User:</t>
        </r>
        <r>
          <rPr>
            <sz val="9"/>
            <color indexed="81"/>
            <rFont val="Tahoma"/>
            <family val="2"/>
          </rPr>
          <t xml:space="preserve">
Less 30% in Tuition fee for Oct/20.</t>
        </r>
      </text>
    </comment>
    <comment ref="Z266" authorId="0">
      <text>
        <r>
          <rPr>
            <b/>
            <sz val="9"/>
            <color indexed="81"/>
            <rFont val="Tahoma"/>
            <family val="2"/>
          </rPr>
          <t>Windows User:</t>
        </r>
        <r>
          <rPr>
            <sz val="9"/>
            <color indexed="81"/>
            <rFont val="Tahoma"/>
            <family val="2"/>
          </rPr>
          <t xml:space="preserve">
08/11/2020
10083
Nov
O/fee</t>
        </r>
      </text>
    </comment>
    <comment ref="AB266" authorId="0">
      <text>
        <r>
          <rPr>
            <b/>
            <sz val="9"/>
            <color indexed="81"/>
            <rFont val="Tahoma"/>
            <family val="2"/>
          </rPr>
          <t>Windows User:</t>
        </r>
        <r>
          <rPr>
            <sz val="9"/>
            <color indexed="81"/>
            <rFont val="Tahoma"/>
            <family val="2"/>
          </rPr>
          <t xml:space="preserve">
13/12/2020
10084
</t>
        </r>
      </text>
    </comment>
    <comment ref="AD266" authorId="0">
      <text>
        <r>
          <rPr>
            <b/>
            <sz val="9"/>
            <color indexed="81"/>
            <rFont val="Tahoma"/>
            <family val="2"/>
          </rPr>
          <t>Windows User:</t>
        </r>
        <r>
          <rPr>
            <sz val="9"/>
            <color indexed="81"/>
            <rFont val="Tahoma"/>
            <family val="2"/>
          </rPr>
          <t xml:space="preserve">
25/01/21
10085</t>
        </r>
      </text>
    </comment>
    <comment ref="AF266" authorId="0">
      <text>
        <r>
          <rPr>
            <b/>
            <sz val="9"/>
            <color indexed="81"/>
            <rFont val="Tahoma"/>
            <family val="2"/>
          </rPr>
          <t>Windows User:</t>
        </r>
        <r>
          <rPr>
            <sz val="9"/>
            <color indexed="81"/>
            <rFont val="Tahoma"/>
            <family val="2"/>
          </rPr>
          <t xml:space="preserve">
10/02/21
10086</t>
        </r>
      </text>
    </comment>
    <comment ref="AH266" authorId="0">
      <text>
        <r>
          <rPr>
            <b/>
            <sz val="9"/>
            <color indexed="81"/>
            <rFont val="Tahoma"/>
            <family val="2"/>
          </rPr>
          <t>Windows User:</t>
        </r>
        <r>
          <rPr>
            <sz val="9"/>
            <color indexed="81"/>
            <rFont val="Tahoma"/>
            <family val="2"/>
          </rPr>
          <t xml:space="preserve">
15/03/21
10087
</t>
        </r>
      </text>
    </comment>
    <comment ref="AN266" authorId="0">
      <text>
        <r>
          <rPr>
            <b/>
            <sz val="9"/>
            <color indexed="81"/>
            <rFont val="Tahoma"/>
            <family val="2"/>
          </rPr>
          <t>Windows User:</t>
        </r>
        <r>
          <rPr>
            <sz val="9"/>
            <color indexed="81"/>
            <rFont val="Tahoma"/>
            <family val="2"/>
          </rPr>
          <t xml:space="preserve">
06/06/21
10088
Up to May/21</t>
        </r>
      </text>
    </comment>
    <comment ref="N267" authorId="0">
      <text>
        <r>
          <rPr>
            <b/>
            <sz val="9"/>
            <color indexed="81"/>
            <rFont val="Tahoma"/>
            <family val="2"/>
          </rPr>
          <t>Windows User:</t>
        </r>
        <r>
          <rPr>
            <sz val="9"/>
            <color indexed="81"/>
            <rFont val="Tahoma"/>
            <family val="2"/>
          </rPr>
          <t xml:space="preserve">
13/09/2020
7,500/-</t>
        </r>
      </text>
    </comment>
    <comment ref="P267" authorId="0">
      <text>
        <r>
          <rPr>
            <b/>
            <sz val="9"/>
            <color indexed="81"/>
            <rFont val="Tahoma"/>
            <family val="2"/>
          </rPr>
          <t>Windows User:</t>
        </r>
        <r>
          <rPr>
            <sz val="9"/>
            <color indexed="81"/>
            <rFont val="Tahoma"/>
            <family val="2"/>
          </rPr>
          <t xml:space="preserve">
13/09/2020
7,500/-</t>
        </r>
      </text>
    </comment>
    <comment ref="R267" authorId="0">
      <text>
        <r>
          <rPr>
            <b/>
            <sz val="9"/>
            <color indexed="81"/>
            <rFont val="Tahoma"/>
            <family val="2"/>
          </rPr>
          <t>Windows User:</t>
        </r>
        <r>
          <rPr>
            <sz val="9"/>
            <color indexed="81"/>
            <rFont val="Tahoma"/>
            <family val="2"/>
          </rPr>
          <t xml:space="preserve">
13/09/2020
7,500/-</t>
        </r>
      </text>
    </comment>
    <comment ref="W267" authorId="0">
      <text>
        <r>
          <rPr>
            <b/>
            <sz val="9"/>
            <color indexed="81"/>
            <rFont val="Tahoma"/>
            <family val="2"/>
          </rPr>
          <t>Windows User:</t>
        </r>
        <r>
          <rPr>
            <sz val="9"/>
            <color indexed="81"/>
            <rFont val="Tahoma"/>
            <family val="2"/>
          </rPr>
          <t xml:space="preserve">
Less 30% in Tuition fee for Oct/20.</t>
        </r>
      </text>
    </comment>
    <comment ref="Y267" authorId="0">
      <text>
        <r>
          <rPr>
            <b/>
            <sz val="9"/>
            <color indexed="81"/>
            <rFont val="Tahoma"/>
            <family val="2"/>
          </rPr>
          <t>Windows User:</t>
        </r>
        <r>
          <rPr>
            <sz val="9"/>
            <color indexed="81"/>
            <rFont val="Tahoma"/>
            <family val="2"/>
          </rPr>
          <t xml:space="preserve">
Less 30% in Tuition fee for Oct/20.</t>
        </r>
      </text>
    </comment>
    <comment ref="N268" authorId="0">
      <text>
        <r>
          <rPr>
            <b/>
            <sz val="9"/>
            <color indexed="81"/>
            <rFont val="Tahoma"/>
            <family val="2"/>
          </rPr>
          <t>Windows User:</t>
        </r>
        <r>
          <rPr>
            <sz val="9"/>
            <color indexed="81"/>
            <rFont val="Tahoma"/>
            <family val="2"/>
          </rPr>
          <t xml:space="preserve">
13/09/2020
7,500/-</t>
        </r>
      </text>
    </comment>
    <comment ref="P268" authorId="0">
      <text>
        <r>
          <rPr>
            <b/>
            <sz val="9"/>
            <color indexed="81"/>
            <rFont val="Tahoma"/>
            <family val="2"/>
          </rPr>
          <t>Windows User:</t>
        </r>
        <r>
          <rPr>
            <sz val="9"/>
            <color indexed="81"/>
            <rFont val="Tahoma"/>
            <family val="2"/>
          </rPr>
          <t xml:space="preserve">
13/09/2020
7,500/-</t>
        </r>
      </text>
    </comment>
    <comment ref="R268" authorId="0">
      <text>
        <r>
          <rPr>
            <b/>
            <sz val="9"/>
            <color indexed="81"/>
            <rFont val="Tahoma"/>
            <family val="2"/>
          </rPr>
          <t>Windows User:</t>
        </r>
        <r>
          <rPr>
            <sz val="9"/>
            <color indexed="81"/>
            <rFont val="Tahoma"/>
            <family val="2"/>
          </rPr>
          <t xml:space="preserve">
13/09/2020
7,500/-</t>
        </r>
      </text>
    </comment>
    <comment ref="AF268" authorId="0">
      <text>
        <r>
          <rPr>
            <b/>
            <sz val="9"/>
            <color indexed="81"/>
            <rFont val="Tahoma"/>
            <family val="2"/>
          </rPr>
          <t>Windows User:</t>
        </r>
        <r>
          <rPr>
            <sz val="9"/>
            <color indexed="81"/>
            <rFont val="Tahoma"/>
            <family val="2"/>
          </rPr>
          <t xml:space="preserve">
27/01/21
10106
Oct + Nov/20
Paid in janu/21</t>
        </r>
      </text>
    </comment>
    <comment ref="AP268" authorId="0">
      <text>
        <r>
          <rPr>
            <b/>
            <sz val="9"/>
            <color indexed="81"/>
            <rFont val="Tahoma"/>
            <family val="2"/>
          </rPr>
          <t>Windows User:</t>
        </r>
        <r>
          <rPr>
            <sz val="9"/>
            <color indexed="81"/>
            <rFont val="Tahoma"/>
            <family val="2"/>
          </rPr>
          <t xml:space="preserve">
02/06/21
10107
10,000/-</t>
        </r>
      </text>
    </comment>
    <comment ref="N269" authorId="0">
      <text>
        <r>
          <rPr>
            <b/>
            <sz val="9"/>
            <color indexed="81"/>
            <rFont val="Tahoma"/>
            <family val="2"/>
          </rPr>
          <t>Windows User:</t>
        </r>
        <r>
          <rPr>
            <sz val="9"/>
            <color indexed="81"/>
            <rFont val="Tahoma"/>
            <family val="2"/>
          </rPr>
          <t xml:space="preserve">
13/09/2020
7,500/-</t>
        </r>
      </text>
    </comment>
    <comment ref="P269" authorId="0">
      <text>
        <r>
          <rPr>
            <b/>
            <sz val="9"/>
            <color indexed="81"/>
            <rFont val="Tahoma"/>
            <family val="2"/>
          </rPr>
          <t>Windows User:</t>
        </r>
        <r>
          <rPr>
            <sz val="9"/>
            <color indexed="81"/>
            <rFont val="Tahoma"/>
            <family val="2"/>
          </rPr>
          <t xml:space="preserve">
13/09/2020
7,500/-</t>
        </r>
      </text>
    </comment>
    <comment ref="R269" authorId="0">
      <text>
        <r>
          <rPr>
            <b/>
            <sz val="9"/>
            <color indexed="81"/>
            <rFont val="Tahoma"/>
            <family val="2"/>
          </rPr>
          <t>Windows User:</t>
        </r>
        <r>
          <rPr>
            <sz val="9"/>
            <color indexed="81"/>
            <rFont val="Tahoma"/>
            <family val="2"/>
          </rPr>
          <t xml:space="preserve">
13/09/2020
7,500/-</t>
        </r>
      </text>
    </comment>
    <comment ref="T269" authorId="0">
      <text>
        <r>
          <rPr>
            <b/>
            <sz val="9"/>
            <color indexed="81"/>
            <rFont val="Tahoma"/>
            <family val="2"/>
          </rPr>
          <t>Windows User:</t>
        </r>
        <r>
          <rPr>
            <sz val="9"/>
            <color indexed="81"/>
            <rFont val="Tahoma"/>
            <family val="2"/>
          </rPr>
          <t xml:space="preserve">
08.10.2020
10130
Oct/20 Less=30%
Others fee=8,000/-</t>
        </r>
      </text>
    </comment>
    <comment ref="W269" authorId="0">
      <text>
        <r>
          <rPr>
            <b/>
            <sz val="9"/>
            <color indexed="81"/>
            <rFont val="Tahoma"/>
            <family val="2"/>
          </rPr>
          <t>Windows User:</t>
        </r>
        <r>
          <rPr>
            <sz val="9"/>
            <color indexed="81"/>
            <rFont val="Tahoma"/>
            <family val="2"/>
          </rPr>
          <t xml:space="preserve">
Less 30% in Tuition fee for Oct/20.</t>
        </r>
      </text>
    </comment>
    <comment ref="X269" authorId="0">
      <text>
        <r>
          <rPr>
            <b/>
            <sz val="9"/>
            <color indexed="81"/>
            <rFont val="Tahoma"/>
            <family val="2"/>
          </rPr>
          <t>Windows User:</t>
        </r>
        <r>
          <rPr>
            <sz val="9"/>
            <color indexed="81"/>
            <rFont val="Tahoma"/>
            <family val="2"/>
          </rPr>
          <t xml:space="preserve">
08.10.2020
10130
Oct/20 Less=30%
Others fee=8,000/-</t>
        </r>
      </text>
    </comment>
    <comment ref="Y269" authorId="0">
      <text>
        <r>
          <rPr>
            <b/>
            <sz val="9"/>
            <color indexed="81"/>
            <rFont val="Tahoma"/>
            <family val="2"/>
          </rPr>
          <t>Windows User:</t>
        </r>
        <r>
          <rPr>
            <sz val="9"/>
            <color indexed="81"/>
            <rFont val="Tahoma"/>
            <family val="2"/>
          </rPr>
          <t xml:space="preserve">
Less 30% in Tuition fee for Oct/20.</t>
        </r>
      </text>
    </comment>
    <comment ref="Z269" authorId="0">
      <text>
        <r>
          <rPr>
            <b/>
            <sz val="9"/>
            <color indexed="81"/>
            <rFont val="Tahoma"/>
            <family val="2"/>
          </rPr>
          <t>Windows User:</t>
        </r>
        <r>
          <rPr>
            <sz val="9"/>
            <color indexed="81"/>
            <rFont val="Tahoma"/>
            <family val="2"/>
          </rPr>
          <t xml:space="preserve">
07/11/2020
10131
</t>
        </r>
      </text>
    </comment>
    <comment ref="AB269" authorId="0">
      <text>
        <r>
          <rPr>
            <b/>
            <sz val="9"/>
            <color indexed="81"/>
            <rFont val="Tahoma"/>
            <family val="2"/>
          </rPr>
          <t>Windows User:</t>
        </r>
        <r>
          <rPr>
            <sz val="9"/>
            <color indexed="81"/>
            <rFont val="Tahoma"/>
            <family val="2"/>
          </rPr>
          <t xml:space="preserve">
07/12/2020
10132
</t>
        </r>
      </text>
    </comment>
    <comment ref="AD269" authorId="0">
      <text>
        <r>
          <rPr>
            <b/>
            <sz val="9"/>
            <color indexed="81"/>
            <rFont val="Tahoma"/>
            <family val="2"/>
          </rPr>
          <t>Windows User:</t>
        </r>
        <r>
          <rPr>
            <sz val="9"/>
            <color indexed="81"/>
            <rFont val="Tahoma"/>
            <family val="2"/>
          </rPr>
          <t xml:space="preserve">
06/01/2021
10133
27/01/21
10134
Feb/21
Paid in janu/21</t>
        </r>
      </text>
    </comment>
    <comment ref="AF269" authorId="0">
      <text>
        <r>
          <rPr>
            <b/>
            <sz val="9"/>
            <color indexed="81"/>
            <rFont val="Tahoma"/>
            <family val="2"/>
          </rPr>
          <t>Windows User:</t>
        </r>
        <r>
          <rPr>
            <sz val="9"/>
            <color indexed="81"/>
            <rFont val="Tahoma"/>
            <family val="2"/>
          </rPr>
          <t xml:space="preserve">
27/01/21
10134
Feb/21
Paid in janu/21</t>
        </r>
      </text>
    </comment>
    <comment ref="AH269" authorId="0">
      <text>
        <r>
          <rPr>
            <b/>
            <sz val="9"/>
            <color indexed="81"/>
            <rFont val="Tahoma"/>
            <family val="2"/>
          </rPr>
          <t>Windows User:</t>
        </r>
        <r>
          <rPr>
            <sz val="9"/>
            <color indexed="81"/>
            <rFont val="Tahoma"/>
            <family val="2"/>
          </rPr>
          <t xml:space="preserve">
07/03/21
10135
</t>
        </r>
      </text>
    </comment>
    <comment ref="AJ269" authorId="0">
      <text>
        <r>
          <rPr>
            <b/>
            <sz val="9"/>
            <color indexed="81"/>
            <rFont val="Tahoma"/>
            <family val="2"/>
          </rPr>
          <t>Windows User:</t>
        </r>
        <r>
          <rPr>
            <sz val="9"/>
            <color indexed="81"/>
            <rFont val="Tahoma"/>
            <family val="2"/>
          </rPr>
          <t xml:space="preserve">
04/04/21
10136
</t>
        </r>
      </text>
    </comment>
    <comment ref="AL269" authorId="0">
      <text>
        <r>
          <rPr>
            <b/>
            <sz val="9"/>
            <color indexed="81"/>
            <rFont val="Tahoma"/>
            <family val="2"/>
          </rPr>
          <t>Windows User:</t>
        </r>
        <r>
          <rPr>
            <sz val="9"/>
            <color indexed="81"/>
            <rFont val="Tahoma"/>
            <family val="2"/>
          </rPr>
          <t xml:space="preserve">
02/05/21
10137
</t>
        </r>
      </text>
    </comment>
    <comment ref="AN269" authorId="0">
      <text>
        <r>
          <rPr>
            <b/>
            <sz val="9"/>
            <color indexed="81"/>
            <rFont val="Tahoma"/>
            <family val="2"/>
          </rPr>
          <t>Windows User:</t>
        </r>
        <r>
          <rPr>
            <sz val="9"/>
            <color indexed="81"/>
            <rFont val="Tahoma"/>
            <family val="2"/>
          </rPr>
          <t xml:space="preserve">
06/06/21
10136
</t>
        </r>
      </text>
    </comment>
    <comment ref="N270" authorId="0">
      <text>
        <r>
          <rPr>
            <b/>
            <sz val="9"/>
            <color indexed="81"/>
            <rFont val="Tahoma"/>
            <family val="2"/>
          </rPr>
          <t>Windows User:</t>
        </r>
        <r>
          <rPr>
            <sz val="9"/>
            <color indexed="81"/>
            <rFont val="Tahoma"/>
            <family val="2"/>
          </rPr>
          <t xml:space="preserve">
13/09/2020
7,500/-</t>
        </r>
      </text>
    </comment>
    <comment ref="P270" authorId="0">
      <text>
        <r>
          <rPr>
            <b/>
            <sz val="9"/>
            <color indexed="81"/>
            <rFont val="Tahoma"/>
            <family val="2"/>
          </rPr>
          <t>Windows User:</t>
        </r>
        <r>
          <rPr>
            <sz val="9"/>
            <color indexed="81"/>
            <rFont val="Tahoma"/>
            <family val="2"/>
          </rPr>
          <t xml:space="preserve">
13/09/2020
7,500/-</t>
        </r>
      </text>
    </comment>
    <comment ref="R270" authorId="0">
      <text>
        <r>
          <rPr>
            <b/>
            <sz val="9"/>
            <color indexed="81"/>
            <rFont val="Tahoma"/>
            <family val="2"/>
          </rPr>
          <t>Windows User:</t>
        </r>
        <r>
          <rPr>
            <sz val="9"/>
            <color indexed="81"/>
            <rFont val="Tahoma"/>
            <family val="2"/>
          </rPr>
          <t xml:space="preserve">
13/09/2020
7,500/-</t>
        </r>
      </text>
    </comment>
    <comment ref="S270" authorId="0">
      <text>
        <r>
          <rPr>
            <b/>
            <sz val="9"/>
            <color indexed="81"/>
            <rFont val="Tahoma"/>
            <family val="2"/>
          </rPr>
          <t>Windows User:</t>
        </r>
        <r>
          <rPr>
            <sz val="9"/>
            <color indexed="81"/>
            <rFont val="Tahoma"/>
            <family val="2"/>
          </rPr>
          <t xml:space="preserve">
 Tc Purpose Less</t>
        </r>
      </text>
    </comment>
    <comment ref="W270" authorId="0">
      <text>
        <r>
          <rPr>
            <b/>
            <sz val="9"/>
            <color indexed="81"/>
            <rFont val="Tahoma"/>
            <family val="2"/>
          </rPr>
          <t>Windows User:</t>
        </r>
        <r>
          <rPr>
            <sz val="9"/>
            <color indexed="81"/>
            <rFont val="Tahoma"/>
            <family val="2"/>
          </rPr>
          <t xml:space="preserve">
Less 30% in Tuition fee for Oct/20.</t>
        </r>
      </text>
    </comment>
    <comment ref="Y270" authorId="0">
      <text>
        <r>
          <rPr>
            <b/>
            <sz val="9"/>
            <color indexed="81"/>
            <rFont val="Tahoma"/>
            <family val="2"/>
          </rPr>
          <t>Windows User:</t>
        </r>
        <r>
          <rPr>
            <sz val="9"/>
            <color indexed="81"/>
            <rFont val="Tahoma"/>
            <family val="2"/>
          </rPr>
          <t xml:space="preserve">
Less 30% in Tuition fee for Oct/20.</t>
        </r>
      </text>
    </comment>
    <comment ref="AH270" authorId="0">
      <text>
        <r>
          <rPr>
            <b/>
            <sz val="9"/>
            <color indexed="81"/>
            <rFont val="Tahoma"/>
            <family val="2"/>
          </rPr>
          <t>Windows User:</t>
        </r>
        <r>
          <rPr>
            <sz val="9"/>
            <color indexed="81"/>
            <rFont val="Tahoma"/>
            <family val="2"/>
          </rPr>
          <t xml:space="preserve">
06/03/21
10154
Up to Feb/21
</t>
        </r>
      </text>
    </comment>
    <comment ref="N271" authorId="0">
      <text>
        <r>
          <rPr>
            <b/>
            <sz val="9"/>
            <color indexed="81"/>
            <rFont val="Tahoma"/>
            <family val="2"/>
          </rPr>
          <t>Windows User:</t>
        </r>
        <r>
          <rPr>
            <sz val="9"/>
            <color indexed="81"/>
            <rFont val="Tahoma"/>
            <family val="2"/>
          </rPr>
          <t xml:space="preserve">
13/09/2020
7,500/-</t>
        </r>
      </text>
    </comment>
    <comment ref="P271" authorId="0">
      <text>
        <r>
          <rPr>
            <b/>
            <sz val="9"/>
            <color indexed="81"/>
            <rFont val="Tahoma"/>
            <family val="2"/>
          </rPr>
          <t>Windows User:</t>
        </r>
        <r>
          <rPr>
            <sz val="9"/>
            <color indexed="81"/>
            <rFont val="Tahoma"/>
            <family val="2"/>
          </rPr>
          <t xml:space="preserve">
13/09/2020
7,500/-</t>
        </r>
      </text>
    </comment>
    <comment ref="R271" authorId="0">
      <text>
        <r>
          <rPr>
            <b/>
            <sz val="9"/>
            <color indexed="81"/>
            <rFont val="Tahoma"/>
            <family val="2"/>
          </rPr>
          <t>Windows User:</t>
        </r>
        <r>
          <rPr>
            <sz val="9"/>
            <color indexed="81"/>
            <rFont val="Tahoma"/>
            <family val="2"/>
          </rPr>
          <t xml:space="preserve">
13/09/2020
7,500/-</t>
        </r>
      </text>
    </comment>
    <comment ref="W271" authorId="0">
      <text>
        <r>
          <rPr>
            <b/>
            <sz val="9"/>
            <color indexed="81"/>
            <rFont val="Tahoma"/>
            <family val="2"/>
          </rPr>
          <t>Windows User:</t>
        </r>
        <r>
          <rPr>
            <sz val="9"/>
            <color indexed="81"/>
            <rFont val="Tahoma"/>
            <family val="2"/>
          </rPr>
          <t xml:space="preserve">
Less 30% in Tuition fee for Oct/20.</t>
        </r>
      </text>
    </comment>
    <comment ref="X271" authorId="0">
      <text>
        <r>
          <rPr>
            <b/>
            <sz val="9"/>
            <color indexed="81"/>
            <rFont val="Tahoma"/>
            <family val="2"/>
          </rPr>
          <t>Windows User:</t>
        </r>
        <r>
          <rPr>
            <sz val="9"/>
            <color indexed="81"/>
            <rFont val="Tahoma"/>
            <family val="2"/>
          </rPr>
          <t xml:space="preserve">
26/01/21
10178
Oct/20
Paid in Janu/21</t>
        </r>
      </text>
    </comment>
    <comment ref="Y271" authorId="0">
      <text>
        <r>
          <rPr>
            <b/>
            <sz val="9"/>
            <color indexed="81"/>
            <rFont val="Tahoma"/>
            <family val="2"/>
          </rPr>
          <t>Windows User:</t>
        </r>
        <r>
          <rPr>
            <sz val="9"/>
            <color indexed="81"/>
            <rFont val="Tahoma"/>
            <family val="2"/>
          </rPr>
          <t xml:space="preserve">
Less 30% in Tuition fee for Oct/20.</t>
        </r>
      </text>
    </comment>
    <comment ref="AD271" authorId="0">
      <text>
        <r>
          <rPr>
            <b/>
            <sz val="9"/>
            <color indexed="81"/>
            <rFont val="Tahoma"/>
            <family val="2"/>
          </rPr>
          <t>Windows User:</t>
        </r>
        <r>
          <rPr>
            <sz val="9"/>
            <color indexed="81"/>
            <rFont val="Tahoma"/>
            <family val="2"/>
          </rPr>
          <t xml:space="preserve">
26/01/21
10178
Oct/20
Paid in Janu/21</t>
        </r>
      </text>
    </comment>
    <comment ref="AF271" authorId="0">
      <text>
        <r>
          <rPr>
            <b/>
            <sz val="9"/>
            <color indexed="81"/>
            <rFont val="Tahoma"/>
            <family val="2"/>
          </rPr>
          <t>Windows User:</t>
        </r>
        <r>
          <rPr>
            <sz val="9"/>
            <color indexed="81"/>
            <rFont val="Tahoma"/>
            <family val="2"/>
          </rPr>
          <t xml:space="preserve">
09/02/21
10179
Nov/20</t>
        </r>
      </text>
    </comment>
    <comment ref="AH271" authorId="0">
      <text>
        <r>
          <rPr>
            <b/>
            <sz val="9"/>
            <color indexed="81"/>
            <rFont val="Tahoma"/>
            <family val="2"/>
          </rPr>
          <t>Windows User:</t>
        </r>
        <r>
          <rPr>
            <sz val="9"/>
            <color indexed="81"/>
            <rFont val="Tahoma"/>
            <family val="2"/>
          </rPr>
          <t xml:space="preserve">
11/03/21
10180
Dec/20</t>
        </r>
      </text>
    </comment>
    <comment ref="AJ271" authorId="0">
      <text>
        <r>
          <rPr>
            <b/>
            <sz val="9"/>
            <color indexed="81"/>
            <rFont val="Tahoma"/>
            <family val="2"/>
          </rPr>
          <t>Windows User:</t>
        </r>
        <r>
          <rPr>
            <sz val="9"/>
            <color indexed="81"/>
            <rFont val="Tahoma"/>
            <family val="2"/>
          </rPr>
          <t xml:space="preserve">
22/04/2021
10182
Janu/21</t>
        </r>
      </text>
    </comment>
    <comment ref="AN271" authorId="0">
      <text>
        <r>
          <rPr>
            <b/>
            <sz val="9"/>
            <color indexed="81"/>
            <rFont val="Tahoma"/>
            <family val="2"/>
          </rPr>
          <t>Windows User:</t>
        </r>
        <r>
          <rPr>
            <sz val="9"/>
            <color indexed="81"/>
            <rFont val="Tahoma"/>
            <family val="2"/>
          </rPr>
          <t xml:space="preserve">
05/06/21
10183</t>
        </r>
      </text>
    </comment>
    <comment ref="H272" authorId="0">
      <text>
        <r>
          <rPr>
            <b/>
            <sz val="9"/>
            <color indexed="81"/>
            <rFont val="Tahoma"/>
            <family val="2"/>
          </rPr>
          <t>Windows User:</t>
        </r>
        <r>
          <rPr>
            <sz val="9"/>
            <color indexed="81"/>
            <rFont val="Tahoma"/>
            <family val="2"/>
          </rPr>
          <t xml:space="preserve">
Less-2,000/-</t>
        </r>
      </text>
    </comment>
    <comment ref="J272" authorId="0">
      <text>
        <r>
          <rPr>
            <b/>
            <sz val="9"/>
            <color indexed="81"/>
            <rFont val="Tahoma"/>
            <family val="2"/>
          </rPr>
          <t>Windows User:</t>
        </r>
        <r>
          <rPr>
            <sz val="9"/>
            <color indexed="81"/>
            <rFont val="Tahoma"/>
            <family val="2"/>
          </rPr>
          <t xml:space="preserve">
Less-2,000/-</t>
        </r>
      </text>
    </comment>
    <comment ref="N272" authorId="0">
      <text>
        <r>
          <rPr>
            <b/>
            <sz val="9"/>
            <color indexed="81"/>
            <rFont val="Tahoma"/>
            <family val="2"/>
          </rPr>
          <t>Windows User:</t>
        </r>
        <r>
          <rPr>
            <sz val="9"/>
            <color indexed="81"/>
            <rFont val="Tahoma"/>
            <family val="2"/>
          </rPr>
          <t xml:space="preserve">
13/09/2020
7,500/-</t>
        </r>
      </text>
    </comment>
    <comment ref="P272" authorId="0">
      <text>
        <r>
          <rPr>
            <b/>
            <sz val="9"/>
            <color indexed="81"/>
            <rFont val="Tahoma"/>
            <family val="2"/>
          </rPr>
          <t>Windows User:</t>
        </r>
        <r>
          <rPr>
            <sz val="9"/>
            <color indexed="81"/>
            <rFont val="Tahoma"/>
            <family val="2"/>
          </rPr>
          <t xml:space="preserve">
13/09/2020
7,500/-</t>
        </r>
      </text>
    </comment>
    <comment ref="R272" authorId="0">
      <text>
        <r>
          <rPr>
            <b/>
            <sz val="9"/>
            <color indexed="81"/>
            <rFont val="Tahoma"/>
            <family val="2"/>
          </rPr>
          <t>Windows User:</t>
        </r>
        <r>
          <rPr>
            <sz val="9"/>
            <color indexed="81"/>
            <rFont val="Tahoma"/>
            <family val="2"/>
          </rPr>
          <t xml:space="preserve">
13/09/2020
7,500/-</t>
        </r>
      </text>
    </comment>
    <comment ref="T272" authorId="0">
      <text>
        <r>
          <rPr>
            <b/>
            <sz val="9"/>
            <color indexed="81"/>
            <rFont val="Tahoma"/>
            <family val="2"/>
          </rPr>
          <t>Windows User:</t>
        </r>
        <r>
          <rPr>
            <sz val="9"/>
            <color indexed="81"/>
            <rFont val="Tahoma"/>
            <family val="2"/>
          </rPr>
          <t xml:space="preserve">
26/01/21
10203
O/fee=8000
Dec+ Janu/21
Paid in Janu/21</t>
        </r>
      </text>
    </comment>
    <comment ref="Z272" authorId="0">
      <text>
        <r>
          <rPr>
            <b/>
            <sz val="9"/>
            <color indexed="81"/>
            <rFont val="Tahoma"/>
            <family val="2"/>
          </rPr>
          <t>Windows User:</t>
        </r>
        <r>
          <rPr>
            <sz val="9"/>
            <color indexed="81"/>
            <rFont val="Tahoma"/>
            <family val="2"/>
          </rPr>
          <t xml:space="preserve">
11/11/2020
1020
Oct + Nov/2020
Paid to Nov/20</t>
        </r>
      </text>
    </comment>
    <comment ref="AB272" authorId="0">
      <text>
        <r>
          <rPr>
            <b/>
            <sz val="9"/>
            <color indexed="81"/>
            <rFont val="Tahoma"/>
            <family val="2"/>
          </rPr>
          <t>Windows User:</t>
        </r>
        <r>
          <rPr>
            <sz val="9"/>
            <color indexed="81"/>
            <rFont val="Tahoma"/>
            <family val="2"/>
          </rPr>
          <t xml:space="preserve">
11/11/2020
1020
Oct + Nov/2020</t>
        </r>
      </text>
    </comment>
    <comment ref="AD272" authorId="0">
      <text>
        <r>
          <rPr>
            <b/>
            <sz val="9"/>
            <color indexed="81"/>
            <rFont val="Tahoma"/>
            <family val="2"/>
          </rPr>
          <t>Windows User:</t>
        </r>
        <r>
          <rPr>
            <sz val="9"/>
            <color indexed="81"/>
            <rFont val="Tahoma"/>
            <family val="2"/>
          </rPr>
          <t xml:space="preserve">
26/01/21
10203
O/fee=8000
Dec+ Janu/21
Paid in Janu/21</t>
        </r>
      </text>
    </comment>
    <comment ref="AF272" authorId="0">
      <text>
        <r>
          <rPr>
            <b/>
            <sz val="9"/>
            <color indexed="81"/>
            <rFont val="Tahoma"/>
            <family val="2"/>
          </rPr>
          <t>Windows User:</t>
        </r>
        <r>
          <rPr>
            <sz val="9"/>
            <color indexed="81"/>
            <rFont val="Tahoma"/>
            <family val="2"/>
          </rPr>
          <t xml:space="preserve">
26/01/21
10203
O/fee=8000
Dec+ Janu/21
Paid in Janu/21</t>
        </r>
      </text>
    </comment>
    <comment ref="AP272" authorId="0">
      <text>
        <r>
          <rPr>
            <b/>
            <sz val="9"/>
            <color indexed="81"/>
            <rFont val="Tahoma"/>
            <family val="2"/>
          </rPr>
          <t>Windows User:</t>
        </r>
        <r>
          <rPr>
            <sz val="9"/>
            <color indexed="81"/>
            <rFont val="Tahoma"/>
            <family val="2"/>
          </rPr>
          <t xml:space="preserve">
03/06/21
10204
Up to May/21</t>
        </r>
      </text>
    </comment>
    <comment ref="N273" authorId="0">
      <text>
        <r>
          <rPr>
            <b/>
            <sz val="9"/>
            <color indexed="81"/>
            <rFont val="Tahoma"/>
            <family val="2"/>
          </rPr>
          <t>Windows User:</t>
        </r>
        <r>
          <rPr>
            <sz val="9"/>
            <color indexed="81"/>
            <rFont val="Tahoma"/>
            <family val="2"/>
          </rPr>
          <t xml:space="preserve">
13/09/2020
7,500/-</t>
        </r>
      </text>
    </comment>
    <comment ref="P273" authorId="0">
      <text>
        <r>
          <rPr>
            <b/>
            <sz val="9"/>
            <color indexed="81"/>
            <rFont val="Tahoma"/>
            <family val="2"/>
          </rPr>
          <t>Windows User:</t>
        </r>
        <r>
          <rPr>
            <sz val="9"/>
            <color indexed="81"/>
            <rFont val="Tahoma"/>
            <family val="2"/>
          </rPr>
          <t xml:space="preserve">
13/09/2020
7,500/-</t>
        </r>
      </text>
    </comment>
    <comment ref="R273" authorId="0">
      <text>
        <r>
          <rPr>
            <b/>
            <sz val="9"/>
            <color indexed="81"/>
            <rFont val="Tahoma"/>
            <family val="2"/>
          </rPr>
          <t>Windows User:</t>
        </r>
        <r>
          <rPr>
            <sz val="9"/>
            <color indexed="81"/>
            <rFont val="Tahoma"/>
            <family val="2"/>
          </rPr>
          <t xml:space="preserve">
13/09/2020
7,500/-</t>
        </r>
      </text>
    </comment>
    <comment ref="T273" authorId="0">
      <text>
        <r>
          <rPr>
            <b/>
            <sz val="9"/>
            <color indexed="81"/>
            <rFont val="Tahoma"/>
            <family val="2"/>
          </rPr>
          <t>Windows User:</t>
        </r>
        <r>
          <rPr>
            <sz val="9"/>
            <color indexed="81"/>
            <rFont val="Tahoma"/>
            <family val="2"/>
          </rPr>
          <t xml:space="preserve">
21/09/2020
10226
Paid to Sep/2020
25/01/21
O/fee=3000
Oct to Janu/21
Paid in janu/21</t>
        </r>
      </text>
    </comment>
    <comment ref="X273" authorId="0">
      <text>
        <r>
          <rPr>
            <b/>
            <sz val="9"/>
            <color indexed="81"/>
            <rFont val="Tahoma"/>
            <family val="2"/>
          </rPr>
          <t>Windows User:</t>
        </r>
        <r>
          <rPr>
            <sz val="9"/>
            <color indexed="81"/>
            <rFont val="Tahoma"/>
            <family val="2"/>
          </rPr>
          <t xml:space="preserve">
21/09/2020
10226
O/fee=5000
Due-3000</t>
        </r>
      </text>
    </comment>
    <comment ref="Z273" authorId="0">
      <text>
        <r>
          <rPr>
            <b/>
            <sz val="9"/>
            <color indexed="81"/>
            <rFont val="Tahoma"/>
            <family val="2"/>
          </rPr>
          <t>Windows User:</t>
        </r>
        <r>
          <rPr>
            <sz val="9"/>
            <color indexed="81"/>
            <rFont val="Tahoma"/>
            <family val="2"/>
          </rPr>
          <t xml:space="preserve">
25/01/21
O/fee=3000
Oct to Janu/21
Paid in janu/21</t>
        </r>
      </text>
    </comment>
    <comment ref="AB273" authorId="0">
      <text>
        <r>
          <rPr>
            <b/>
            <sz val="9"/>
            <color indexed="81"/>
            <rFont val="Tahoma"/>
            <family val="2"/>
          </rPr>
          <t>Windows User:</t>
        </r>
        <r>
          <rPr>
            <sz val="9"/>
            <color indexed="81"/>
            <rFont val="Tahoma"/>
            <family val="2"/>
          </rPr>
          <t xml:space="preserve">
25/01/21
O/fee=3000
Oct to Janu/21
Paid in janu/21</t>
        </r>
      </text>
    </comment>
    <comment ref="AD273" authorId="0">
      <text>
        <r>
          <rPr>
            <b/>
            <sz val="9"/>
            <color indexed="81"/>
            <rFont val="Tahoma"/>
            <family val="2"/>
          </rPr>
          <t>Windows User:</t>
        </r>
        <r>
          <rPr>
            <sz val="9"/>
            <color indexed="81"/>
            <rFont val="Tahoma"/>
            <family val="2"/>
          </rPr>
          <t xml:space="preserve">
25/01/21
O/fee=3000
Oct to Janu/21
Paid in janu/21</t>
        </r>
      </text>
    </comment>
    <comment ref="AF273" authorId="0">
      <text>
        <r>
          <rPr>
            <b/>
            <sz val="9"/>
            <color indexed="81"/>
            <rFont val="Tahoma"/>
            <family val="2"/>
          </rPr>
          <t>Windows User:</t>
        </r>
        <r>
          <rPr>
            <sz val="9"/>
            <color indexed="81"/>
            <rFont val="Tahoma"/>
            <family val="2"/>
          </rPr>
          <t xml:space="preserve">
25/01/21
O/fee=3000
Oct to Janu/21
Paid in janu/21</t>
        </r>
      </text>
    </comment>
    <comment ref="AP273" authorId="0">
      <text>
        <r>
          <rPr>
            <b/>
            <sz val="9"/>
            <color indexed="81"/>
            <rFont val="Tahoma"/>
            <family val="2"/>
          </rPr>
          <t>Windows User:</t>
        </r>
        <r>
          <rPr>
            <sz val="9"/>
            <color indexed="81"/>
            <rFont val="Tahoma"/>
            <family val="2"/>
          </rPr>
          <t xml:space="preserve">
06/06/21
10228
Feb/21 to May/21</t>
        </r>
      </text>
    </comment>
    <comment ref="H274" authorId="0">
      <text>
        <r>
          <rPr>
            <b/>
            <sz val="9"/>
            <color indexed="81"/>
            <rFont val="Tahoma"/>
            <family val="2"/>
          </rPr>
          <t>Windows User:</t>
        </r>
        <r>
          <rPr>
            <sz val="9"/>
            <color indexed="81"/>
            <rFont val="Tahoma"/>
            <family val="2"/>
          </rPr>
          <t xml:space="preserve">
T.c Order By
 board  31/03/21
College=08/04/21</t>
        </r>
      </text>
    </comment>
    <comment ref="J274" authorId="0">
      <text>
        <r>
          <rPr>
            <b/>
            <sz val="9"/>
            <color indexed="81"/>
            <rFont val="Tahoma"/>
            <family val="2"/>
          </rPr>
          <t>Windows User:</t>
        </r>
        <r>
          <rPr>
            <sz val="9"/>
            <color indexed="81"/>
            <rFont val="Tahoma"/>
            <family val="2"/>
          </rPr>
          <t xml:space="preserve">
T.c Order By
 board  31/03/21
College=08/04/21</t>
        </r>
      </text>
    </comment>
    <comment ref="N274" authorId="0">
      <text>
        <r>
          <rPr>
            <b/>
            <sz val="9"/>
            <color indexed="81"/>
            <rFont val="Tahoma"/>
            <family val="2"/>
          </rPr>
          <t>Windows User:</t>
        </r>
        <r>
          <rPr>
            <sz val="9"/>
            <color indexed="81"/>
            <rFont val="Tahoma"/>
            <family val="2"/>
          </rPr>
          <t xml:space="preserve">
13/09/2020
7,500/-</t>
        </r>
      </text>
    </comment>
    <comment ref="P274" authorId="0">
      <text>
        <r>
          <rPr>
            <b/>
            <sz val="9"/>
            <color indexed="81"/>
            <rFont val="Tahoma"/>
            <family val="2"/>
          </rPr>
          <t>Windows User:</t>
        </r>
        <r>
          <rPr>
            <sz val="9"/>
            <color indexed="81"/>
            <rFont val="Tahoma"/>
            <family val="2"/>
          </rPr>
          <t xml:space="preserve">
13/09/2020
7,500/-</t>
        </r>
      </text>
    </comment>
    <comment ref="R274" authorId="0">
      <text>
        <r>
          <rPr>
            <b/>
            <sz val="9"/>
            <color indexed="81"/>
            <rFont val="Tahoma"/>
            <family val="2"/>
          </rPr>
          <t>Windows User:</t>
        </r>
        <r>
          <rPr>
            <sz val="9"/>
            <color indexed="81"/>
            <rFont val="Tahoma"/>
            <family val="2"/>
          </rPr>
          <t xml:space="preserve">
13/09/2020
7,500/-</t>
        </r>
      </text>
    </comment>
    <comment ref="T274" authorId="0">
      <text>
        <r>
          <rPr>
            <b/>
            <sz val="9"/>
            <color indexed="81"/>
            <rFont val="Tahoma"/>
            <family val="2"/>
          </rPr>
          <t>Windows User:</t>
        </r>
        <r>
          <rPr>
            <sz val="9"/>
            <color indexed="81"/>
            <rFont val="Tahoma"/>
            <family val="2"/>
          </rPr>
          <t xml:space="preserve">
27/01/2021
56561
O/fee=8000
Oct=680 Deu=3940
Paid in Janu/21</t>
        </r>
      </text>
    </comment>
    <comment ref="AF274" authorId="0">
      <text>
        <r>
          <rPr>
            <b/>
            <sz val="9"/>
            <color indexed="81"/>
            <rFont val="Tahoma"/>
            <family val="2"/>
          </rPr>
          <t>Windows User:</t>
        </r>
        <r>
          <rPr>
            <sz val="9"/>
            <color indexed="81"/>
            <rFont val="Tahoma"/>
            <family val="2"/>
          </rPr>
          <t xml:space="preserve">
27/01/2021
56561
O/fee=8000
Oct=680 Deu=3940
Paid in Janu/21</t>
        </r>
      </text>
    </comment>
    <comment ref="AL274" authorId="0">
      <text>
        <r>
          <rPr>
            <b/>
            <sz val="9"/>
            <color indexed="81"/>
            <rFont val="Tahoma"/>
            <family val="2"/>
          </rPr>
          <t>Windows User:</t>
        </r>
        <r>
          <rPr>
            <sz val="9"/>
            <color indexed="81"/>
            <rFont val="Tahoma"/>
            <family val="2"/>
          </rPr>
          <t xml:space="preserve">
10/04/2021
10250
Up to March/21</t>
        </r>
      </text>
    </comment>
    <comment ref="N275" authorId="0">
      <text>
        <r>
          <rPr>
            <b/>
            <sz val="9"/>
            <color indexed="81"/>
            <rFont val="Tahoma"/>
            <family val="2"/>
          </rPr>
          <t>Windows User:</t>
        </r>
        <r>
          <rPr>
            <sz val="9"/>
            <color indexed="81"/>
            <rFont val="Tahoma"/>
            <family val="2"/>
          </rPr>
          <t xml:space="preserve">
13/09/2020
7,500/-</t>
        </r>
      </text>
    </comment>
    <comment ref="P275" authorId="0">
      <text>
        <r>
          <rPr>
            <b/>
            <sz val="9"/>
            <color indexed="81"/>
            <rFont val="Tahoma"/>
            <family val="2"/>
          </rPr>
          <t>Windows User:</t>
        </r>
        <r>
          <rPr>
            <sz val="9"/>
            <color indexed="81"/>
            <rFont val="Tahoma"/>
            <family val="2"/>
          </rPr>
          <t xml:space="preserve">
13/09/2020
7,500/-</t>
        </r>
      </text>
    </comment>
    <comment ref="R275" authorId="0">
      <text>
        <r>
          <rPr>
            <b/>
            <sz val="9"/>
            <color indexed="81"/>
            <rFont val="Tahoma"/>
            <family val="2"/>
          </rPr>
          <t>Windows User:</t>
        </r>
        <r>
          <rPr>
            <sz val="9"/>
            <color indexed="81"/>
            <rFont val="Tahoma"/>
            <family val="2"/>
          </rPr>
          <t xml:space="preserve">
13/09/2020
7,500/-</t>
        </r>
      </text>
    </comment>
    <comment ref="T275" authorId="0">
      <text>
        <r>
          <rPr>
            <b/>
            <sz val="9"/>
            <color indexed="81"/>
            <rFont val="Tahoma"/>
            <family val="2"/>
          </rPr>
          <t>Windows User:</t>
        </r>
        <r>
          <rPr>
            <sz val="9"/>
            <color indexed="81"/>
            <rFont val="Tahoma"/>
            <family val="2"/>
          </rPr>
          <t xml:space="preserve">
10.10.2020
10274
Oct/20 Less=30%
Others fee=8,000/-</t>
        </r>
      </text>
    </comment>
    <comment ref="W275" authorId="0">
      <text>
        <r>
          <rPr>
            <b/>
            <sz val="9"/>
            <color indexed="81"/>
            <rFont val="Tahoma"/>
            <family val="2"/>
          </rPr>
          <t>Windows User:</t>
        </r>
        <r>
          <rPr>
            <sz val="9"/>
            <color indexed="81"/>
            <rFont val="Tahoma"/>
            <family val="2"/>
          </rPr>
          <t xml:space="preserve">
Less 30% in Tuition fee for Oct/20.</t>
        </r>
      </text>
    </comment>
    <comment ref="X275" authorId="0">
      <text>
        <r>
          <rPr>
            <b/>
            <sz val="9"/>
            <color indexed="81"/>
            <rFont val="Tahoma"/>
            <family val="2"/>
          </rPr>
          <t>Windows User:</t>
        </r>
        <r>
          <rPr>
            <sz val="9"/>
            <color indexed="81"/>
            <rFont val="Tahoma"/>
            <family val="2"/>
          </rPr>
          <t xml:space="preserve">
10.10.2020
10274
Oct/20 Less=30%
Others fee=8,000/-</t>
        </r>
      </text>
    </comment>
    <comment ref="Y275" authorId="0">
      <text>
        <r>
          <rPr>
            <b/>
            <sz val="9"/>
            <color indexed="81"/>
            <rFont val="Tahoma"/>
            <family val="2"/>
          </rPr>
          <t>Windows User:</t>
        </r>
        <r>
          <rPr>
            <sz val="9"/>
            <color indexed="81"/>
            <rFont val="Tahoma"/>
            <family val="2"/>
          </rPr>
          <t xml:space="preserve">
Less 30% in Tuition fee for Oct/20.</t>
        </r>
      </text>
    </comment>
    <comment ref="Z275" authorId="0">
      <text>
        <r>
          <rPr>
            <b/>
            <sz val="9"/>
            <color indexed="81"/>
            <rFont val="Tahoma"/>
            <family val="2"/>
          </rPr>
          <t>Windows User:</t>
        </r>
        <r>
          <rPr>
            <sz val="9"/>
            <color indexed="81"/>
            <rFont val="Tahoma"/>
            <family val="2"/>
          </rPr>
          <t xml:space="preserve">
04/11/2020
10275
Nov/2020</t>
        </r>
      </text>
    </comment>
    <comment ref="AB275" authorId="0">
      <text>
        <r>
          <rPr>
            <b/>
            <sz val="9"/>
            <color indexed="81"/>
            <rFont val="Tahoma"/>
            <family val="2"/>
          </rPr>
          <t>Windows User:</t>
        </r>
        <r>
          <rPr>
            <sz val="9"/>
            <color indexed="81"/>
            <rFont val="Tahoma"/>
            <family val="2"/>
          </rPr>
          <t xml:space="preserve">
14/12/2020
10276</t>
        </r>
      </text>
    </comment>
    <comment ref="AD275" authorId="0">
      <text>
        <r>
          <rPr>
            <b/>
            <sz val="9"/>
            <color indexed="81"/>
            <rFont val="Tahoma"/>
            <family val="2"/>
          </rPr>
          <t>Windows User:</t>
        </r>
        <r>
          <rPr>
            <sz val="9"/>
            <color indexed="81"/>
            <rFont val="Tahoma"/>
            <family val="2"/>
          </rPr>
          <t xml:space="preserve">
10/01/2021
10277
</t>
        </r>
      </text>
    </comment>
    <comment ref="AL275" authorId="0">
      <text>
        <r>
          <rPr>
            <b/>
            <sz val="9"/>
            <color indexed="81"/>
            <rFont val="Tahoma"/>
            <family val="2"/>
          </rPr>
          <t>Windows User:</t>
        </r>
        <r>
          <rPr>
            <sz val="9"/>
            <color indexed="81"/>
            <rFont val="Tahoma"/>
            <family val="2"/>
          </rPr>
          <t xml:space="preserve">
02/05/21
1027/79/80
Feb/21 to April/21</t>
        </r>
      </text>
    </comment>
    <comment ref="AN275" authorId="0">
      <text>
        <r>
          <rPr>
            <b/>
            <sz val="9"/>
            <color indexed="81"/>
            <rFont val="Tahoma"/>
            <family val="2"/>
          </rPr>
          <t>Windows User:</t>
        </r>
        <r>
          <rPr>
            <sz val="9"/>
            <color indexed="81"/>
            <rFont val="Tahoma"/>
            <family val="2"/>
          </rPr>
          <t xml:space="preserve">
04/06/21
10281
</t>
        </r>
      </text>
    </comment>
    <comment ref="B276" authorId="0">
      <text>
        <r>
          <rPr>
            <b/>
            <sz val="9"/>
            <color indexed="81"/>
            <rFont val="Tahoma"/>
            <family val="2"/>
          </rPr>
          <t>Windows User:</t>
        </r>
        <r>
          <rPr>
            <sz val="9"/>
            <color indexed="81"/>
            <rFont val="Tahoma"/>
            <family val="2"/>
          </rPr>
          <t xml:space="preserve">
Doughter of Chand 
Brother of Munna (Class nate)  
Munsipara. Dinajpur.
</t>
        </r>
      </text>
    </comment>
    <comment ref="N276" authorId="0">
      <text>
        <r>
          <rPr>
            <b/>
            <sz val="9"/>
            <color indexed="81"/>
            <rFont val="Tahoma"/>
            <family val="2"/>
          </rPr>
          <t>Windows User:</t>
        </r>
        <r>
          <rPr>
            <sz val="9"/>
            <color indexed="81"/>
            <rFont val="Tahoma"/>
            <family val="2"/>
          </rPr>
          <t xml:space="preserve">
13/09/2020
7,500/-</t>
        </r>
      </text>
    </comment>
    <comment ref="P276" authorId="0">
      <text>
        <r>
          <rPr>
            <b/>
            <sz val="9"/>
            <color indexed="81"/>
            <rFont val="Tahoma"/>
            <family val="2"/>
          </rPr>
          <t>Windows User:</t>
        </r>
        <r>
          <rPr>
            <sz val="9"/>
            <color indexed="81"/>
            <rFont val="Tahoma"/>
            <family val="2"/>
          </rPr>
          <t xml:space="preserve">
13/09/2020
7,500/-</t>
        </r>
      </text>
    </comment>
    <comment ref="R276" authorId="0">
      <text>
        <r>
          <rPr>
            <b/>
            <sz val="9"/>
            <color indexed="81"/>
            <rFont val="Tahoma"/>
            <family val="2"/>
          </rPr>
          <t>Windows User:</t>
        </r>
        <r>
          <rPr>
            <sz val="9"/>
            <color indexed="81"/>
            <rFont val="Tahoma"/>
            <family val="2"/>
          </rPr>
          <t xml:space="preserve">
13/09/2020
7,500/-</t>
        </r>
      </text>
    </comment>
    <comment ref="T276" authorId="0">
      <text>
        <r>
          <rPr>
            <b/>
            <sz val="9"/>
            <color indexed="81"/>
            <rFont val="Tahoma"/>
            <family val="2"/>
          </rPr>
          <t>Windows User:</t>
        </r>
        <r>
          <rPr>
            <sz val="9"/>
            <color indexed="81"/>
            <rFont val="Tahoma"/>
            <family val="2"/>
          </rPr>
          <t xml:space="preserve">
28/12/2020
10301
Dec/20
O/fee8,000/-
Paid in Dec/20</t>
        </r>
      </text>
    </comment>
    <comment ref="Z276" authorId="0">
      <text>
        <r>
          <rPr>
            <b/>
            <sz val="9"/>
            <color indexed="81"/>
            <rFont val="Tahoma"/>
            <family val="2"/>
          </rPr>
          <t>Windows User:</t>
        </r>
        <r>
          <rPr>
            <sz val="9"/>
            <color indexed="81"/>
            <rFont val="Tahoma"/>
            <family val="2"/>
          </rPr>
          <t xml:space="preserve">
29/10/2020
10299
</t>
        </r>
      </text>
    </comment>
    <comment ref="AB276" authorId="0">
      <text>
        <r>
          <rPr>
            <b/>
            <sz val="9"/>
            <color indexed="81"/>
            <rFont val="Tahoma"/>
            <family val="2"/>
          </rPr>
          <t>Windows User:</t>
        </r>
        <r>
          <rPr>
            <sz val="9"/>
            <color indexed="81"/>
            <rFont val="Tahoma"/>
            <family val="2"/>
          </rPr>
          <t xml:space="preserve">
28/11/2020
10300
</t>
        </r>
      </text>
    </comment>
    <comment ref="AD276" authorId="0">
      <text>
        <r>
          <rPr>
            <b/>
            <sz val="9"/>
            <color indexed="81"/>
            <rFont val="Tahoma"/>
            <family val="2"/>
          </rPr>
          <t>Windows User:</t>
        </r>
        <r>
          <rPr>
            <sz val="9"/>
            <color indexed="81"/>
            <rFont val="Tahoma"/>
            <family val="2"/>
          </rPr>
          <t xml:space="preserve">
28/12/2020
10301
Dec/20 Due=1320
O/fee8,000/-
Paid in Dec/20
26/01/21
10302
Dec/21 Due=660
Paid in Janu/21</t>
        </r>
      </text>
    </comment>
    <comment ref="AF276" authorId="0">
      <text>
        <r>
          <rPr>
            <b/>
            <sz val="9"/>
            <color indexed="81"/>
            <rFont val="Tahoma"/>
            <family val="2"/>
          </rPr>
          <t>Windows User:</t>
        </r>
        <r>
          <rPr>
            <sz val="9"/>
            <color indexed="81"/>
            <rFont val="Tahoma"/>
            <family val="2"/>
          </rPr>
          <t xml:space="preserve">
26/01/21
10302
Dec/21 Due=660
Paid in Janu/21</t>
        </r>
      </text>
    </comment>
    <comment ref="AJ276" authorId="0">
      <text>
        <r>
          <rPr>
            <b/>
            <sz val="9"/>
            <color indexed="81"/>
            <rFont val="Tahoma"/>
            <family val="2"/>
          </rPr>
          <t>Windows User:</t>
        </r>
        <r>
          <rPr>
            <sz val="9"/>
            <color indexed="81"/>
            <rFont val="Tahoma"/>
            <family val="2"/>
          </rPr>
          <t xml:space="preserve">
01/03/21
10303
Feb/21 3300 Due=1320
31/03/2021
10304
March/21</t>
        </r>
      </text>
    </comment>
    <comment ref="AL276" authorId="0">
      <text>
        <r>
          <rPr>
            <b/>
            <sz val="9"/>
            <color indexed="81"/>
            <rFont val="Tahoma"/>
            <family val="2"/>
          </rPr>
          <t>Windows User:</t>
        </r>
        <r>
          <rPr>
            <sz val="9"/>
            <color indexed="81"/>
            <rFont val="Tahoma"/>
            <family val="2"/>
          </rPr>
          <t xml:space="preserve">
09/05/21
10305
</t>
        </r>
      </text>
    </comment>
    <comment ref="AN276" authorId="0">
      <text>
        <r>
          <rPr>
            <b/>
            <sz val="9"/>
            <color indexed="81"/>
            <rFont val="Tahoma"/>
            <family val="2"/>
          </rPr>
          <t>Windows User:</t>
        </r>
        <r>
          <rPr>
            <sz val="9"/>
            <color indexed="81"/>
            <rFont val="Tahoma"/>
            <family val="2"/>
          </rPr>
          <t xml:space="preserve">
29/05/21
10306
</t>
        </r>
      </text>
    </comment>
    <comment ref="H277" authorId="0">
      <text>
        <r>
          <rPr>
            <b/>
            <sz val="9"/>
            <color indexed="81"/>
            <rFont val="Tahoma"/>
            <family val="2"/>
          </rPr>
          <t>Windows User:</t>
        </r>
        <r>
          <rPr>
            <sz val="9"/>
            <color indexed="81"/>
            <rFont val="Tahoma"/>
            <family val="2"/>
          </rPr>
          <t xml:space="preserve">
T.c Order By
 board 29 /03/21
College=01/04/21</t>
        </r>
      </text>
    </comment>
    <comment ref="J277" authorId="0">
      <text>
        <r>
          <rPr>
            <b/>
            <sz val="9"/>
            <color indexed="81"/>
            <rFont val="Tahoma"/>
            <family val="2"/>
          </rPr>
          <t>Windows User:</t>
        </r>
        <r>
          <rPr>
            <sz val="9"/>
            <color indexed="81"/>
            <rFont val="Tahoma"/>
            <family val="2"/>
          </rPr>
          <t xml:space="preserve">
T.c Order By
 board 29 /03/21
College=01/04/21</t>
        </r>
      </text>
    </comment>
    <comment ref="N277" authorId="0">
      <text>
        <r>
          <rPr>
            <b/>
            <sz val="9"/>
            <color indexed="81"/>
            <rFont val="Tahoma"/>
            <family val="2"/>
          </rPr>
          <t>Windows User:</t>
        </r>
        <r>
          <rPr>
            <sz val="9"/>
            <color indexed="81"/>
            <rFont val="Tahoma"/>
            <family val="2"/>
          </rPr>
          <t xml:space="preserve">
13/09/2020
7,500/-</t>
        </r>
      </text>
    </comment>
    <comment ref="P277" authorId="0">
      <text>
        <r>
          <rPr>
            <b/>
            <sz val="9"/>
            <color indexed="81"/>
            <rFont val="Tahoma"/>
            <family val="2"/>
          </rPr>
          <t>Windows User:</t>
        </r>
        <r>
          <rPr>
            <sz val="9"/>
            <color indexed="81"/>
            <rFont val="Tahoma"/>
            <family val="2"/>
          </rPr>
          <t xml:space="preserve">
13/09/2020
7,500/-</t>
        </r>
      </text>
    </comment>
    <comment ref="R277" authorId="0">
      <text>
        <r>
          <rPr>
            <b/>
            <sz val="9"/>
            <color indexed="81"/>
            <rFont val="Tahoma"/>
            <family val="2"/>
          </rPr>
          <t>Windows User:</t>
        </r>
        <r>
          <rPr>
            <sz val="9"/>
            <color indexed="81"/>
            <rFont val="Tahoma"/>
            <family val="2"/>
          </rPr>
          <t xml:space="preserve">
13/09/2020
7,500/-</t>
        </r>
      </text>
    </comment>
    <comment ref="T277" authorId="0">
      <text>
        <r>
          <rPr>
            <b/>
            <sz val="9"/>
            <color indexed="81"/>
            <rFont val="Tahoma"/>
            <family val="2"/>
          </rPr>
          <t>Windows User:</t>
        </r>
        <r>
          <rPr>
            <sz val="9"/>
            <color indexed="81"/>
            <rFont val="Tahoma"/>
            <family val="2"/>
          </rPr>
          <t xml:space="preserve">
10.10.2020
10802
Oct/20 Less=30%
Others fee=8,000/-</t>
        </r>
      </text>
    </comment>
    <comment ref="W277" authorId="0">
      <text>
        <r>
          <rPr>
            <b/>
            <sz val="9"/>
            <color indexed="81"/>
            <rFont val="Tahoma"/>
            <family val="2"/>
          </rPr>
          <t>Windows User:</t>
        </r>
        <r>
          <rPr>
            <sz val="9"/>
            <color indexed="81"/>
            <rFont val="Tahoma"/>
            <family val="2"/>
          </rPr>
          <t xml:space="preserve">
Less 30% in Tuition fee for Oct/20.</t>
        </r>
      </text>
    </comment>
    <comment ref="X277" authorId="0">
      <text>
        <r>
          <rPr>
            <b/>
            <sz val="9"/>
            <color indexed="81"/>
            <rFont val="Tahoma"/>
            <family val="2"/>
          </rPr>
          <t>Windows User:</t>
        </r>
        <r>
          <rPr>
            <sz val="9"/>
            <color indexed="81"/>
            <rFont val="Tahoma"/>
            <family val="2"/>
          </rPr>
          <t xml:space="preserve">
10.10.2020
10802
Oct/20 Less=30%
Others fee=8,000/-</t>
        </r>
      </text>
    </comment>
    <comment ref="Y277" authorId="0">
      <text>
        <r>
          <rPr>
            <b/>
            <sz val="9"/>
            <color indexed="81"/>
            <rFont val="Tahoma"/>
            <family val="2"/>
          </rPr>
          <t>Windows User:</t>
        </r>
        <r>
          <rPr>
            <sz val="9"/>
            <color indexed="81"/>
            <rFont val="Tahoma"/>
            <family val="2"/>
          </rPr>
          <t xml:space="preserve">
Less 30% in Tuition fee for Oct/20.</t>
        </r>
      </text>
    </comment>
    <comment ref="Z277" authorId="0">
      <text>
        <r>
          <rPr>
            <b/>
            <sz val="9"/>
            <color indexed="81"/>
            <rFont val="Tahoma"/>
            <family val="2"/>
          </rPr>
          <t>Windows User:</t>
        </r>
        <r>
          <rPr>
            <sz val="9"/>
            <color indexed="81"/>
            <rFont val="Tahoma"/>
            <family val="2"/>
          </rPr>
          <t xml:space="preserve">
09/11/2020
10803</t>
        </r>
      </text>
    </comment>
    <comment ref="AB277" authorId="0">
      <text>
        <r>
          <rPr>
            <b/>
            <sz val="9"/>
            <color indexed="81"/>
            <rFont val="Tahoma"/>
            <family val="2"/>
          </rPr>
          <t>Windows User:</t>
        </r>
        <r>
          <rPr>
            <sz val="9"/>
            <color indexed="81"/>
            <rFont val="Tahoma"/>
            <family val="2"/>
          </rPr>
          <t xml:space="preserve">
15/12/2020
10804
Dec/20</t>
        </r>
      </text>
    </comment>
    <comment ref="AD277" authorId="0">
      <text>
        <r>
          <rPr>
            <b/>
            <sz val="9"/>
            <color indexed="81"/>
            <rFont val="Tahoma"/>
            <family val="2"/>
          </rPr>
          <t>Windows User:</t>
        </r>
        <r>
          <rPr>
            <sz val="9"/>
            <color indexed="81"/>
            <rFont val="Tahoma"/>
            <family val="2"/>
          </rPr>
          <t xml:space="preserve">
11/01/2021
10805</t>
        </r>
      </text>
    </comment>
    <comment ref="AF277" authorId="0">
      <text>
        <r>
          <rPr>
            <b/>
            <sz val="9"/>
            <color indexed="81"/>
            <rFont val="Tahoma"/>
            <family val="2"/>
          </rPr>
          <t>Windows User:</t>
        </r>
        <r>
          <rPr>
            <sz val="9"/>
            <color indexed="81"/>
            <rFont val="Tahoma"/>
            <family val="2"/>
          </rPr>
          <t xml:space="preserve">
28/02/21
10806</t>
        </r>
      </text>
    </comment>
    <comment ref="AJ277" authorId="0">
      <text>
        <r>
          <rPr>
            <b/>
            <sz val="9"/>
            <color indexed="81"/>
            <rFont val="Tahoma"/>
            <family val="2"/>
          </rPr>
          <t>Windows User:</t>
        </r>
        <r>
          <rPr>
            <sz val="9"/>
            <color indexed="81"/>
            <rFont val="Tahoma"/>
            <family val="2"/>
          </rPr>
          <t xml:space="preserve">
01/04/2021
10807
March/21</t>
        </r>
      </text>
    </comment>
    <comment ref="N278" authorId="0">
      <text>
        <r>
          <rPr>
            <b/>
            <sz val="9"/>
            <color indexed="81"/>
            <rFont val="Tahoma"/>
            <family val="2"/>
          </rPr>
          <t>Windows User:</t>
        </r>
        <r>
          <rPr>
            <sz val="9"/>
            <color indexed="81"/>
            <rFont val="Tahoma"/>
            <family val="2"/>
          </rPr>
          <t xml:space="preserve">
13/09/2020
7,500/-</t>
        </r>
      </text>
    </comment>
    <comment ref="P278" authorId="0">
      <text>
        <r>
          <rPr>
            <b/>
            <sz val="9"/>
            <color indexed="81"/>
            <rFont val="Tahoma"/>
            <family val="2"/>
          </rPr>
          <t>Windows User:</t>
        </r>
        <r>
          <rPr>
            <sz val="9"/>
            <color indexed="81"/>
            <rFont val="Tahoma"/>
            <family val="2"/>
          </rPr>
          <t xml:space="preserve">
13/09/2020
7,500/-</t>
        </r>
      </text>
    </comment>
    <comment ref="R278" authorId="0">
      <text>
        <r>
          <rPr>
            <b/>
            <sz val="9"/>
            <color indexed="81"/>
            <rFont val="Tahoma"/>
            <family val="2"/>
          </rPr>
          <t>Windows User:</t>
        </r>
        <r>
          <rPr>
            <sz val="9"/>
            <color indexed="81"/>
            <rFont val="Tahoma"/>
            <family val="2"/>
          </rPr>
          <t xml:space="preserve">
13/09/2020
7,500/-</t>
        </r>
      </text>
    </comment>
    <comment ref="T278" authorId="0">
      <text>
        <r>
          <rPr>
            <b/>
            <sz val="9"/>
            <color indexed="81"/>
            <rFont val="Tahoma"/>
            <family val="2"/>
          </rPr>
          <t>Windows User:</t>
        </r>
        <r>
          <rPr>
            <sz val="9"/>
            <color indexed="81"/>
            <rFont val="Tahoma"/>
            <family val="2"/>
          </rPr>
          <t xml:space="preserve">
07/10/2020
10826
Paid to Oct/20</t>
        </r>
      </text>
    </comment>
    <comment ref="Z278" authorId="0">
      <text>
        <r>
          <rPr>
            <b/>
            <sz val="9"/>
            <color indexed="81"/>
            <rFont val="Tahoma"/>
            <family val="2"/>
          </rPr>
          <t>Windows User:</t>
        </r>
        <r>
          <rPr>
            <sz val="9"/>
            <color indexed="81"/>
            <rFont val="Tahoma"/>
            <family val="2"/>
          </rPr>
          <t xml:space="preserve">
07/10/20
10826
O/fee
18/10/2020
10827
Oct/2020</t>
        </r>
      </text>
    </comment>
    <comment ref="AB278" authorId="0">
      <text>
        <r>
          <rPr>
            <b/>
            <sz val="9"/>
            <color indexed="81"/>
            <rFont val="Tahoma"/>
            <family val="2"/>
          </rPr>
          <t>Windows User:</t>
        </r>
        <r>
          <rPr>
            <sz val="9"/>
            <color indexed="81"/>
            <rFont val="Tahoma"/>
            <family val="2"/>
          </rPr>
          <t xml:space="preserve">
19/11/2020
10828
</t>
        </r>
      </text>
    </comment>
    <comment ref="AD278" authorId="0">
      <text>
        <r>
          <rPr>
            <b/>
            <sz val="9"/>
            <color indexed="81"/>
            <rFont val="Tahoma"/>
            <family val="2"/>
          </rPr>
          <t>Windows User:</t>
        </r>
        <r>
          <rPr>
            <sz val="9"/>
            <color indexed="81"/>
            <rFont val="Tahoma"/>
            <family val="2"/>
          </rPr>
          <t xml:space="preserve">
27/01/21
10829
Dec + Janu/20
Paid in Janu/21</t>
        </r>
      </text>
    </comment>
    <comment ref="AF278" authorId="0">
      <text>
        <r>
          <rPr>
            <b/>
            <sz val="9"/>
            <color indexed="81"/>
            <rFont val="Tahoma"/>
            <family val="2"/>
          </rPr>
          <t>Windows User:</t>
        </r>
        <r>
          <rPr>
            <sz val="9"/>
            <color indexed="81"/>
            <rFont val="Tahoma"/>
            <family val="2"/>
          </rPr>
          <t xml:space="preserve">
27/01/21
10829
Dec + Janu/20
Paid in Janu/21</t>
        </r>
      </text>
    </comment>
    <comment ref="AJ278" authorId="0">
      <text>
        <r>
          <rPr>
            <b/>
            <sz val="9"/>
            <color indexed="81"/>
            <rFont val="Tahoma"/>
            <family val="2"/>
          </rPr>
          <t>Windows User:</t>
        </r>
        <r>
          <rPr>
            <sz val="9"/>
            <color indexed="81"/>
            <rFont val="Tahoma"/>
            <family val="2"/>
          </rPr>
          <t xml:space="preserve">
14/03/21
10830</t>
        </r>
      </text>
    </comment>
    <comment ref="AP278" authorId="0">
      <text>
        <r>
          <rPr>
            <b/>
            <sz val="9"/>
            <color indexed="81"/>
            <rFont val="Tahoma"/>
            <family val="2"/>
          </rPr>
          <t>Windows User:</t>
        </r>
        <r>
          <rPr>
            <sz val="9"/>
            <color indexed="81"/>
            <rFont val="Tahoma"/>
            <family val="2"/>
          </rPr>
          <t xml:space="preserve">
06/06/21
10831
Up to April/21</t>
        </r>
      </text>
    </comment>
    <comment ref="N279" authorId="0">
      <text>
        <r>
          <rPr>
            <b/>
            <sz val="9"/>
            <color indexed="81"/>
            <rFont val="Tahoma"/>
            <family val="2"/>
          </rPr>
          <t>Windows User:</t>
        </r>
        <r>
          <rPr>
            <sz val="9"/>
            <color indexed="81"/>
            <rFont val="Tahoma"/>
            <family val="2"/>
          </rPr>
          <t xml:space="preserve">
13/09/2020
7,500/-</t>
        </r>
      </text>
    </comment>
    <comment ref="P279" authorId="0">
      <text>
        <r>
          <rPr>
            <b/>
            <sz val="9"/>
            <color indexed="81"/>
            <rFont val="Tahoma"/>
            <family val="2"/>
          </rPr>
          <t>Windows User:</t>
        </r>
        <r>
          <rPr>
            <sz val="9"/>
            <color indexed="81"/>
            <rFont val="Tahoma"/>
            <family val="2"/>
          </rPr>
          <t xml:space="preserve">
13/09/2020
7,500/-</t>
        </r>
      </text>
    </comment>
    <comment ref="R279" authorId="0">
      <text>
        <r>
          <rPr>
            <b/>
            <sz val="9"/>
            <color indexed="81"/>
            <rFont val="Tahoma"/>
            <family val="2"/>
          </rPr>
          <t>Windows User:</t>
        </r>
        <r>
          <rPr>
            <sz val="9"/>
            <color indexed="81"/>
            <rFont val="Tahoma"/>
            <family val="2"/>
          </rPr>
          <t xml:space="preserve">
13/09/2020
7,500/-</t>
        </r>
      </text>
    </comment>
    <comment ref="N280" authorId="0">
      <text>
        <r>
          <rPr>
            <b/>
            <sz val="9"/>
            <color indexed="81"/>
            <rFont val="Tahoma"/>
            <family val="2"/>
          </rPr>
          <t>Windows User:</t>
        </r>
        <r>
          <rPr>
            <sz val="9"/>
            <color indexed="81"/>
            <rFont val="Tahoma"/>
            <family val="2"/>
          </rPr>
          <t xml:space="preserve">
13/09/2020
7,500/-</t>
        </r>
      </text>
    </comment>
    <comment ref="P280" authorId="0">
      <text>
        <r>
          <rPr>
            <b/>
            <sz val="9"/>
            <color indexed="81"/>
            <rFont val="Tahoma"/>
            <family val="2"/>
          </rPr>
          <t>Windows User:</t>
        </r>
        <r>
          <rPr>
            <sz val="9"/>
            <color indexed="81"/>
            <rFont val="Tahoma"/>
            <family val="2"/>
          </rPr>
          <t xml:space="preserve">
13/09/2020
7,500/-</t>
        </r>
      </text>
    </comment>
    <comment ref="R280" authorId="0">
      <text>
        <r>
          <rPr>
            <b/>
            <sz val="9"/>
            <color indexed="81"/>
            <rFont val="Tahoma"/>
            <family val="2"/>
          </rPr>
          <t>Windows User:</t>
        </r>
        <r>
          <rPr>
            <sz val="9"/>
            <color indexed="81"/>
            <rFont val="Tahoma"/>
            <family val="2"/>
          </rPr>
          <t xml:space="preserve">
13/09/2020
7,500/-</t>
        </r>
      </text>
    </comment>
    <comment ref="T280" authorId="0">
      <text>
        <r>
          <rPr>
            <b/>
            <sz val="9"/>
            <color indexed="81"/>
            <rFont val="Tahoma"/>
            <family val="2"/>
          </rPr>
          <t>Windows User:</t>
        </r>
        <r>
          <rPr>
            <sz val="9"/>
            <color indexed="81"/>
            <rFont val="Tahoma"/>
            <family val="2"/>
          </rPr>
          <t xml:space="preserve">
21/01/2021
10874
Oct + Nov/21
Paid in Janu/21
O/fee=8000</t>
        </r>
      </text>
    </comment>
    <comment ref="Z280" authorId="0">
      <text>
        <r>
          <rPr>
            <b/>
            <sz val="9"/>
            <color indexed="81"/>
            <rFont val="Tahoma"/>
            <family val="2"/>
          </rPr>
          <t>Windows User:</t>
        </r>
        <r>
          <rPr>
            <sz val="9"/>
            <color indexed="81"/>
            <rFont val="Tahoma"/>
            <family val="2"/>
          </rPr>
          <t xml:space="preserve">
21/01/2021
10874
Oct + Nov/21
Paid in Janu/21
O/fee=8000</t>
        </r>
      </text>
    </comment>
    <comment ref="AB280" authorId="0">
      <text>
        <r>
          <rPr>
            <b/>
            <sz val="9"/>
            <color indexed="81"/>
            <rFont val="Tahoma"/>
            <family val="2"/>
          </rPr>
          <t>Windows User:</t>
        </r>
        <r>
          <rPr>
            <sz val="9"/>
            <color indexed="81"/>
            <rFont val="Tahoma"/>
            <family val="2"/>
          </rPr>
          <t xml:space="preserve">
21/01/2021
10874
Oct + Nov/21
Paid in Janu/21
O/fee=8000</t>
        </r>
      </text>
    </comment>
    <comment ref="AD280" authorId="0">
      <text>
        <r>
          <rPr>
            <b/>
            <sz val="9"/>
            <color indexed="81"/>
            <rFont val="Tahoma"/>
            <family val="2"/>
          </rPr>
          <t>Windows User:</t>
        </r>
        <r>
          <rPr>
            <sz val="9"/>
            <color indexed="81"/>
            <rFont val="Tahoma"/>
            <family val="2"/>
          </rPr>
          <t xml:space="preserve">
21/01/2021
10874
Oct + Nov/21
Paid in Janu/21
O/fee=8000
25/01/21
10875
Dec + Janu/21
Paid in Janu/21</t>
        </r>
      </text>
    </comment>
    <comment ref="AF280" authorId="0">
      <text>
        <r>
          <rPr>
            <b/>
            <sz val="9"/>
            <color indexed="81"/>
            <rFont val="Tahoma"/>
            <family val="2"/>
          </rPr>
          <t>Windows User:</t>
        </r>
        <r>
          <rPr>
            <sz val="9"/>
            <color indexed="81"/>
            <rFont val="Tahoma"/>
            <family val="2"/>
          </rPr>
          <t xml:space="preserve">
21/01/2021
10874
Oct + Nov/21
Paid in Janu/21
O/fee=8000
25/01/21
10875
Dec + Janu/21
Paid in Janu/21</t>
        </r>
      </text>
    </comment>
    <comment ref="AL280" authorId="0">
      <text>
        <r>
          <rPr>
            <b/>
            <sz val="9"/>
            <color indexed="81"/>
            <rFont val="Tahoma"/>
            <family val="2"/>
          </rPr>
          <t>Windows User:</t>
        </r>
        <r>
          <rPr>
            <sz val="9"/>
            <color indexed="81"/>
            <rFont val="Tahoma"/>
            <family val="2"/>
          </rPr>
          <t xml:space="preserve">
13/04/2021
10876
Feb/21
</t>
        </r>
      </text>
    </comment>
    <comment ref="AN280" authorId="0">
      <text>
        <r>
          <rPr>
            <b/>
            <sz val="9"/>
            <color indexed="81"/>
            <rFont val="Tahoma"/>
            <family val="2"/>
          </rPr>
          <t>Windows User:</t>
        </r>
        <r>
          <rPr>
            <sz val="9"/>
            <color indexed="81"/>
            <rFont val="Tahoma"/>
            <family val="2"/>
          </rPr>
          <t xml:space="preserve">
06/05/21
10877
March  + April/21</t>
        </r>
      </text>
    </comment>
    <comment ref="AP280" authorId="0">
      <text>
        <r>
          <rPr>
            <b/>
            <sz val="9"/>
            <color indexed="81"/>
            <rFont val="Tahoma"/>
            <family val="2"/>
          </rPr>
          <t>Windows User:</t>
        </r>
        <r>
          <rPr>
            <sz val="9"/>
            <color indexed="81"/>
            <rFont val="Tahoma"/>
            <family val="2"/>
          </rPr>
          <t xml:space="preserve">
08/06/21
10878
</t>
        </r>
      </text>
    </comment>
    <comment ref="N281" authorId="0">
      <text>
        <r>
          <rPr>
            <b/>
            <sz val="9"/>
            <color indexed="81"/>
            <rFont val="Tahoma"/>
            <family val="2"/>
          </rPr>
          <t>Windows User:</t>
        </r>
        <r>
          <rPr>
            <sz val="9"/>
            <color indexed="81"/>
            <rFont val="Tahoma"/>
            <family val="2"/>
          </rPr>
          <t xml:space="preserve">
13/09/2020
7,500/-</t>
        </r>
      </text>
    </comment>
    <comment ref="P281" authorId="0">
      <text>
        <r>
          <rPr>
            <b/>
            <sz val="9"/>
            <color indexed="81"/>
            <rFont val="Tahoma"/>
            <family val="2"/>
          </rPr>
          <t>Windows User:</t>
        </r>
        <r>
          <rPr>
            <sz val="9"/>
            <color indexed="81"/>
            <rFont val="Tahoma"/>
            <family val="2"/>
          </rPr>
          <t xml:space="preserve">
13/09/2020
7,500/-</t>
        </r>
      </text>
    </comment>
    <comment ref="R281" authorId="0">
      <text>
        <r>
          <rPr>
            <b/>
            <sz val="9"/>
            <color indexed="81"/>
            <rFont val="Tahoma"/>
            <family val="2"/>
          </rPr>
          <t>Windows User:</t>
        </r>
        <r>
          <rPr>
            <sz val="9"/>
            <color indexed="81"/>
            <rFont val="Tahoma"/>
            <family val="2"/>
          </rPr>
          <t xml:space="preserve">
13/09/2020
7,500/-</t>
        </r>
      </text>
    </comment>
    <comment ref="T281" authorId="0">
      <text>
        <r>
          <rPr>
            <b/>
            <sz val="9"/>
            <color indexed="81"/>
            <rFont val="Tahoma"/>
            <family val="2"/>
          </rPr>
          <t>Windows User:</t>
        </r>
        <r>
          <rPr>
            <sz val="9"/>
            <color indexed="81"/>
            <rFont val="Tahoma"/>
            <family val="2"/>
          </rPr>
          <t xml:space="preserve">
26/01/21
By bkash
C=8000 O/fee
Paid in janu/21</t>
        </r>
      </text>
    </comment>
    <comment ref="W281" authorId="0">
      <text>
        <r>
          <rPr>
            <b/>
            <sz val="9"/>
            <color indexed="81"/>
            <rFont val="Tahoma"/>
            <family val="2"/>
          </rPr>
          <t>Windows User:</t>
        </r>
        <r>
          <rPr>
            <sz val="9"/>
            <color indexed="81"/>
            <rFont val="Tahoma"/>
            <family val="2"/>
          </rPr>
          <t xml:space="preserve">
Less 30% in Tuition fee for Oct/20.</t>
        </r>
      </text>
    </comment>
    <comment ref="X281" authorId="0">
      <text>
        <r>
          <rPr>
            <b/>
            <sz val="9"/>
            <color indexed="81"/>
            <rFont val="Tahoma"/>
            <family val="2"/>
          </rPr>
          <t>Windows User:</t>
        </r>
        <r>
          <rPr>
            <sz val="9"/>
            <color indexed="81"/>
            <rFont val="Tahoma"/>
            <family val="2"/>
          </rPr>
          <t xml:space="preserve">
09.10.2020
Bkash=4,620/-</t>
        </r>
      </text>
    </comment>
    <comment ref="Y281" authorId="0">
      <text>
        <r>
          <rPr>
            <b/>
            <sz val="9"/>
            <color indexed="81"/>
            <rFont val="Tahoma"/>
            <family val="2"/>
          </rPr>
          <t>Windows User:</t>
        </r>
        <r>
          <rPr>
            <sz val="9"/>
            <color indexed="81"/>
            <rFont val="Tahoma"/>
            <family val="2"/>
          </rPr>
          <t xml:space="preserve">
Less 30% in Tuition fee for Oct/20.</t>
        </r>
      </text>
    </comment>
    <comment ref="Z281" authorId="0">
      <text>
        <r>
          <rPr>
            <b/>
            <sz val="9"/>
            <color indexed="81"/>
            <rFont val="Tahoma"/>
            <family val="2"/>
          </rPr>
          <t>Windows User:</t>
        </r>
        <r>
          <rPr>
            <sz val="9"/>
            <color indexed="81"/>
            <rFont val="Tahoma"/>
            <family val="2"/>
          </rPr>
          <t xml:space="preserve">
09/11/2020
By bkash
C=4620
</t>
        </r>
      </text>
    </comment>
    <comment ref="AB281" authorId="0">
      <text>
        <r>
          <rPr>
            <b/>
            <sz val="9"/>
            <color indexed="81"/>
            <rFont val="Tahoma"/>
            <family val="2"/>
          </rPr>
          <t>Windows User:</t>
        </r>
        <r>
          <rPr>
            <sz val="9"/>
            <color indexed="81"/>
            <rFont val="Tahoma"/>
            <family val="2"/>
          </rPr>
          <t xml:space="preserve">
09/12/2020
By bkash
C=4620 Dec/20
H=0
T=4620
O/fee Due</t>
        </r>
      </text>
    </comment>
    <comment ref="AD281" authorId="0">
      <text>
        <r>
          <rPr>
            <b/>
            <sz val="9"/>
            <color indexed="81"/>
            <rFont val="Tahoma"/>
            <family val="2"/>
          </rPr>
          <t>Windows User:</t>
        </r>
        <r>
          <rPr>
            <sz val="9"/>
            <color indexed="81"/>
            <rFont val="Tahoma"/>
            <family val="2"/>
          </rPr>
          <t xml:space="preserve">
09/01/2021
By bkash
C=4620
H=0
26/01/21
By bkash
C=8000 O/fee</t>
        </r>
      </text>
    </comment>
    <comment ref="AF281" authorId="0">
      <text>
        <r>
          <rPr>
            <b/>
            <sz val="9"/>
            <color indexed="81"/>
            <rFont val="Tahoma"/>
            <family val="2"/>
          </rPr>
          <t>Windows User:</t>
        </r>
        <r>
          <rPr>
            <sz val="9"/>
            <color indexed="81"/>
            <rFont val="Tahoma"/>
            <family val="2"/>
          </rPr>
          <t xml:space="preserve">
09/02/21
By kkash
C=4620</t>
        </r>
      </text>
    </comment>
    <comment ref="AH281" authorId="0">
      <text>
        <r>
          <rPr>
            <b/>
            <sz val="9"/>
            <color indexed="81"/>
            <rFont val="Tahoma"/>
            <family val="2"/>
          </rPr>
          <t>Windows User:</t>
        </r>
        <r>
          <rPr>
            <sz val="9"/>
            <color indexed="81"/>
            <rFont val="Tahoma"/>
            <family val="2"/>
          </rPr>
          <t xml:space="preserve">
09/03/21
By bkash
C=4620</t>
        </r>
      </text>
    </comment>
    <comment ref="AJ281" authorId="0">
      <text>
        <r>
          <rPr>
            <b/>
            <sz val="9"/>
            <color indexed="81"/>
            <rFont val="Tahoma"/>
            <family val="2"/>
          </rPr>
          <t>Windows User:</t>
        </r>
        <r>
          <rPr>
            <sz val="9"/>
            <color indexed="81"/>
            <rFont val="Tahoma"/>
            <family val="2"/>
          </rPr>
          <t xml:space="preserve">
13/04/21
By bkash
C=4620</t>
        </r>
      </text>
    </comment>
    <comment ref="N282" authorId="0">
      <text>
        <r>
          <rPr>
            <b/>
            <sz val="9"/>
            <color indexed="81"/>
            <rFont val="Tahoma"/>
            <family val="2"/>
          </rPr>
          <t>Windows User:</t>
        </r>
        <r>
          <rPr>
            <sz val="9"/>
            <color indexed="81"/>
            <rFont val="Tahoma"/>
            <family val="2"/>
          </rPr>
          <t xml:space="preserve">
13/09/2020
7,500/-</t>
        </r>
      </text>
    </comment>
    <comment ref="P282" authorId="0">
      <text>
        <r>
          <rPr>
            <b/>
            <sz val="9"/>
            <color indexed="81"/>
            <rFont val="Tahoma"/>
            <family val="2"/>
          </rPr>
          <t>Windows User:</t>
        </r>
        <r>
          <rPr>
            <sz val="9"/>
            <color indexed="81"/>
            <rFont val="Tahoma"/>
            <family val="2"/>
          </rPr>
          <t xml:space="preserve">
13/09/2020
7,500/-</t>
        </r>
      </text>
    </comment>
    <comment ref="R282" authorId="0">
      <text>
        <r>
          <rPr>
            <b/>
            <sz val="9"/>
            <color indexed="81"/>
            <rFont val="Tahoma"/>
            <family val="2"/>
          </rPr>
          <t>Windows User:</t>
        </r>
        <r>
          <rPr>
            <sz val="9"/>
            <color indexed="81"/>
            <rFont val="Tahoma"/>
            <family val="2"/>
          </rPr>
          <t xml:space="preserve">
13/09/2020
7,500/-</t>
        </r>
      </text>
    </comment>
    <comment ref="T282" authorId="0">
      <text>
        <r>
          <rPr>
            <b/>
            <sz val="9"/>
            <color indexed="81"/>
            <rFont val="Tahoma"/>
            <family val="2"/>
          </rPr>
          <t>Windows User:</t>
        </r>
        <r>
          <rPr>
            <sz val="9"/>
            <color indexed="81"/>
            <rFont val="Tahoma"/>
            <family val="2"/>
          </rPr>
          <t xml:space="preserve">
27/01/21
10922
O/fee=8000
Oct=2000 Due=2620
Paid in Janu/21</t>
        </r>
      </text>
    </comment>
    <comment ref="W282" authorId="0">
      <text>
        <r>
          <rPr>
            <b/>
            <sz val="9"/>
            <color indexed="81"/>
            <rFont val="Tahoma"/>
            <family val="2"/>
          </rPr>
          <t>Windows User:</t>
        </r>
        <r>
          <rPr>
            <sz val="9"/>
            <color indexed="81"/>
            <rFont val="Tahoma"/>
            <family val="2"/>
          </rPr>
          <t xml:space="preserve">
Less 30% in Tuition fee for Oct/20.</t>
        </r>
      </text>
    </comment>
    <comment ref="X282" authorId="0">
      <text>
        <r>
          <rPr>
            <b/>
            <sz val="9"/>
            <color indexed="81"/>
            <rFont val="Tahoma"/>
            <family val="2"/>
          </rPr>
          <t>Windows User:</t>
        </r>
        <r>
          <rPr>
            <sz val="9"/>
            <color indexed="81"/>
            <rFont val="Tahoma"/>
            <family val="2"/>
          </rPr>
          <t xml:space="preserve">
27/01/21
10922
O/fee=8000
Oct=2000 Due=2620
Paid in Janu/21</t>
        </r>
      </text>
    </comment>
    <comment ref="Y282" authorId="0">
      <text>
        <r>
          <rPr>
            <b/>
            <sz val="9"/>
            <color indexed="81"/>
            <rFont val="Tahoma"/>
            <family val="2"/>
          </rPr>
          <t>Windows User:</t>
        </r>
        <r>
          <rPr>
            <sz val="9"/>
            <color indexed="81"/>
            <rFont val="Tahoma"/>
            <family val="2"/>
          </rPr>
          <t xml:space="preserve">
Less 30% in Tuition fee for Oct/20.</t>
        </r>
      </text>
    </comment>
    <comment ref="AD282" authorId="0">
      <text>
        <r>
          <rPr>
            <b/>
            <sz val="9"/>
            <color indexed="81"/>
            <rFont val="Tahoma"/>
            <family val="2"/>
          </rPr>
          <t>Windows User:</t>
        </r>
        <r>
          <rPr>
            <sz val="9"/>
            <color indexed="81"/>
            <rFont val="Tahoma"/>
            <family val="2"/>
          </rPr>
          <t xml:space="preserve">
27/01/21
10922
O/fee=8000
Oct=2000 Due=2620
Paid in Janu/21</t>
        </r>
      </text>
    </comment>
    <comment ref="AF282" authorId="0">
      <text>
        <r>
          <rPr>
            <b/>
            <sz val="9"/>
            <color indexed="81"/>
            <rFont val="Tahoma"/>
            <family val="2"/>
          </rPr>
          <t>Windows User:</t>
        </r>
        <r>
          <rPr>
            <sz val="9"/>
            <color indexed="81"/>
            <rFont val="Tahoma"/>
            <family val="2"/>
          </rPr>
          <t xml:space="preserve">
10/02/21
10923</t>
        </r>
      </text>
    </comment>
    <comment ref="AN282" authorId="0">
      <text>
        <r>
          <rPr>
            <b/>
            <sz val="9"/>
            <color indexed="81"/>
            <rFont val="Tahoma"/>
            <family val="2"/>
          </rPr>
          <t>Windows User:</t>
        </r>
        <r>
          <rPr>
            <sz val="9"/>
            <color indexed="81"/>
            <rFont val="Tahoma"/>
            <family val="2"/>
          </rPr>
          <t xml:space="preserve">
05/06/21
10924</t>
        </r>
      </text>
    </comment>
    <comment ref="H283" authorId="0">
      <text>
        <r>
          <rPr>
            <b/>
            <sz val="9"/>
            <color indexed="81"/>
            <rFont val="Tahoma"/>
            <family val="2"/>
          </rPr>
          <t xml:space="preserve">Windows User:
13/02/21
</t>
        </r>
        <r>
          <rPr>
            <sz val="9"/>
            <color indexed="81"/>
            <rFont val="Tahoma"/>
            <family val="2"/>
          </rPr>
          <t xml:space="preserve">
</t>
        </r>
      </text>
    </comment>
    <comment ref="J283" authorId="0">
      <text>
        <r>
          <rPr>
            <b/>
            <sz val="9"/>
            <color indexed="81"/>
            <rFont val="Tahoma"/>
            <family val="2"/>
          </rPr>
          <t xml:space="preserve">Windows User:
13/02/21
</t>
        </r>
        <r>
          <rPr>
            <sz val="9"/>
            <color indexed="81"/>
            <rFont val="Tahoma"/>
            <family val="2"/>
          </rPr>
          <t xml:space="preserve">
</t>
        </r>
      </text>
    </comment>
    <comment ref="N283" authorId="0">
      <text>
        <r>
          <rPr>
            <b/>
            <sz val="9"/>
            <color indexed="81"/>
            <rFont val="Tahoma"/>
            <family val="2"/>
          </rPr>
          <t>Windows User:</t>
        </r>
        <r>
          <rPr>
            <sz val="9"/>
            <color indexed="81"/>
            <rFont val="Tahoma"/>
            <family val="2"/>
          </rPr>
          <t xml:space="preserve">
13/09/2020
7,500/-</t>
        </r>
      </text>
    </comment>
    <comment ref="P283" authorId="0">
      <text>
        <r>
          <rPr>
            <b/>
            <sz val="9"/>
            <color indexed="81"/>
            <rFont val="Tahoma"/>
            <family val="2"/>
          </rPr>
          <t>Windows User:</t>
        </r>
        <r>
          <rPr>
            <sz val="9"/>
            <color indexed="81"/>
            <rFont val="Tahoma"/>
            <family val="2"/>
          </rPr>
          <t xml:space="preserve">
13/09/2020
7,500/-</t>
        </r>
      </text>
    </comment>
    <comment ref="R283" authorId="0">
      <text>
        <r>
          <rPr>
            <b/>
            <sz val="9"/>
            <color indexed="81"/>
            <rFont val="Tahoma"/>
            <family val="2"/>
          </rPr>
          <t>Windows User:</t>
        </r>
        <r>
          <rPr>
            <sz val="9"/>
            <color indexed="81"/>
            <rFont val="Tahoma"/>
            <family val="2"/>
          </rPr>
          <t xml:space="preserve">
13/09/2020
7,500/-</t>
        </r>
      </text>
    </comment>
    <comment ref="T283" authorId="0">
      <text>
        <r>
          <rPr>
            <b/>
            <sz val="9"/>
            <color indexed="81"/>
            <rFont val="Tahoma"/>
            <family val="2"/>
          </rPr>
          <t>Windows User:</t>
        </r>
        <r>
          <rPr>
            <sz val="9"/>
            <color indexed="81"/>
            <rFont val="Tahoma"/>
            <family val="2"/>
          </rPr>
          <t xml:space="preserve">
13.10.2020
10946
Oct+Nov/20 (Less=30%)
Others fee=8,000/-</t>
        </r>
      </text>
    </comment>
    <comment ref="W283" authorId="0">
      <text>
        <r>
          <rPr>
            <b/>
            <sz val="9"/>
            <color indexed="81"/>
            <rFont val="Tahoma"/>
            <family val="2"/>
          </rPr>
          <t>Windows User:</t>
        </r>
        <r>
          <rPr>
            <sz val="9"/>
            <color indexed="81"/>
            <rFont val="Tahoma"/>
            <family val="2"/>
          </rPr>
          <t xml:space="preserve">
Less 30% in Tuition fee for Oct/20.</t>
        </r>
      </text>
    </comment>
    <comment ref="X283" authorId="0">
      <text>
        <r>
          <rPr>
            <b/>
            <sz val="9"/>
            <color indexed="81"/>
            <rFont val="Tahoma"/>
            <family val="2"/>
          </rPr>
          <t>Windows User:</t>
        </r>
        <r>
          <rPr>
            <sz val="9"/>
            <color indexed="81"/>
            <rFont val="Tahoma"/>
            <family val="2"/>
          </rPr>
          <t xml:space="preserve">
13.10.2020
10946
Oct+Nov/20 (Less=30%)
Others fee=8,000/-</t>
        </r>
      </text>
    </comment>
    <comment ref="Y283" authorId="0">
      <text>
        <r>
          <rPr>
            <b/>
            <sz val="9"/>
            <color indexed="81"/>
            <rFont val="Tahoma"/>
            <family val="2"/>
          </rPr>
          <t>Windows User:</t>
        </r>
        <r>
          <rPr>
            <sz val="9"/>
            <color indexed="81"/>
            <rFont val="Tahoma"/>
            <family val="2"/>
          </rPr>
          <t xml:space="preserve">
Less 30% in Tuition fee for Oct/20.</t>
        </r>
      </text>
    </comment>
    <comment ref="Z283" authorId="0">
      <text>
        <r>
          <rPr>
            <b/>
            <sz val="9"/>
            <color indexed="81"/>
            <rFont val="Tahoma"/>
            <family val="2"/>
          </rPr>
          <t>Windows User:</t>
        </r>
        <r>
          <rPr>
            <sz val="9"/>
            <color indexed="81"/>
            <rFont val="Tahoma"/>
            <family val="2"/>
          </rPr>
          <t xml:space="preserve">
13.10.2020
10946
Oct+Nov/20 (Less=30%)
Others fee=8,000/-</t>
        </r>
      </text>
    </comment>
    <comment ref="AB283" authorId="0">
      <text>
        <r>
          <rPr>
            <b/>
            <sz val="9"/>
            <color indexed="81"/>
            <rFont val="Tahoma"/>
            <family val="2"/>
          </rPr>
          <t>Windows User:</t>
        </r>
        <r>
          <rPr>
            <sz val="9"/>
            <color indexed="81"/>
            <rFont val="Tahoma"/>
            <family val="2"/>
          </rPr>
          <t xml:space="preserve">
06/12/2020
By bkash
C=4620
H=2040
T=6660
Dec/20</t>
        </r>
      </text>
    </comment>
    <comment ref="AD283" authorId="0">
      <text>
        <r>
          <rPr>
            <b/>
            <sz val="9"/>
            <color indexed="81"/>
            <rFont val="Tahoma"/>
            <family val="2"/>
          </rPr>
          <t>Windows User:</t>
        </r>
        <r>
          <rPr>
            <sz val="9"/>
            <color indexed="81"/>
            <rFont val="Tahoma"/>
            <family val="2"/>
          </rPr>
          <t xml:space="preserve">
07/01/2021
By bkash
C=4620
H=2080
T=6700
Janu/21</t>
        </r>
      </text>
    </comment>
    <comment ref="N284" authorId="0">
      <text>
        <r>
          <rPr>
            <b/>
            <sz val="9"/>
            <color indexed="81"/>
            <rFont val="Tahoma"/>
            <family val="2"/>
          </rPr>
          <t>Windows User:</t>
        </r>
        <r>
          <rPr>
            <sz val="9"/>
            <color indexed="81"/>
            <rFont val="Tahoma"/>
            <family val="2"/>
          </rPr>
          <t xml:space="preserve">
13/09/2020
7,500/-</t>
        </r>
      </text>
    </comment>
    <comment ref="P284" authorId="0">
      <text>
        <r>
          <rPr>
            <b/>
            <sz val="9"/>
            <color indexed="81"/>
            <rFont val="Tahoma"/>
            <family val="2"/>
          </rPr>
          <t>Windows User:</t>
        </r>
        <r>
          <rPr>
            <sz val="9"/>
            <color indexed="81"/>
            <rFont val="Tahoma"/>
            <family val="2"/>
          </rPr>
          <t xml:space="preserve">
13/09/2020
7,500/-</t>
        </r>
      </text>
    </comment>
    <comment ref="R284" authorId="0">
      <text>
        <r>
          <rPr>
            <b/>
            <sz val="9"/>
            <color indexed="81"/>
            <rFont val="Tahoma"/>
            <family val="2"/>
          </rPr>
          <t>Windows User:</t>
        </r>
        <r>
          <rPr>
            <sz val="9"/>
            <color indexed="81"/>
            <rFont val="Tahoma"/>
            <family val="2"/>
          </rPr>
          <t xml:space="preserve">
13/09/2020
7,500/-</t>
        </r>
      </text>
    </comment>
    <comment ref="T284" authorId="0">
      <text>
        <r>
          <rPr>
            <b/>
            <sz val="9"/>
            <color indexed="81"/>
            <rFont val="Tahoma"/>
            <family val="2"/>
          </rPr>
          <t>Windows User:</t>
        </r>
        <r>
          <rPr>
            <sz val="9"/>
            <color indexed="81"/>
            <rFont val="Tahoma"/>
            <family val="2"/>
          </rPr>
          <t xml:space="preserve">
26/01/21
56556
O/fee
Oct to Janu/21
Paid in Janu/21</t>
        </r>
      </text>
    </comment>
    <comment ref="W284" authorId="0">
      <text>
        <r>
          <rPr>
            <b/>
            <sz val="9"/>
            <color indexed="81"/>
            <rFont val="Tahoma"/>
            <family val="2"/>
          </rPr>
          <t>Windows User:</t>
        </r>
        <r>
          <rPr>
            <sz val="9"/>
            <color indexed="81"/>
            <rFont val="Tahoma"/>
            <family val="2"/>
          </rPr>
          <t xml:space="preserve">
Less 30% in Tuition fee for Oct/20.</t>
        </r>
      </text>
    </comment>
    <comment ref="X284" authorId="0">
      <text>
        <r>
          <rPr>
            <b/>
            <sz val="9"/>
            <color indexed="81"/>
            <rFont val="Tahoma"/>
            <family val="2"/>
          </rPr>
          <t>Windows User:</t>
        </r>
        <r>
          <rPr>
            <sz val="9"/>
            <color indexed="81"/>
            <rFont val="Tahoma"/>
            <family val="2"/>
          </rPr>
          <t xml:space="preserve">
26/01/21
56556
O/fee
Oct to Janu/21
Paid in Janu/21</t>
        </r>
      </text>
    </comment>
    <comment ref="Y284" authorId="0">
      <text>
        <r>
          <rPr>
            <b/>
            <sz val="9"/>
            <color indexed="81"/>
            <rFont val="Tahoma"/>
            <family val="2"/>
          </rPr>
          <t>Windows User:</t>
        </r>
        <r>
          <rPr>
            <sz val="9"/>
            <color indexed="81"/>
            <rFont val="Tahoma"/>
            <family val="2"/>
          </rPr>
          <t xml:space="preserve">
Less 30% in Tuition fee for Oct/20.</t>
        </r>
      </text>
    </comment>
    <comment ref="Z284" authorId="0">
      <text>
        <r>
          <rPr>
            <b/>
            <sz val="9"/>
            <color indexed="81"/>
            <rFont val="Tahoma"/>
            <family val="2"/>
          </rPr>
          <t>Windows User:</t>
        </r>
        <r>
          <rPr>
            <sz val="9"/>
            <color indexed="81"/>
            <rFont val="Tahoma"/>
            <family val="2"/>
          </rPr>
          <t xml:space="preserve">
26/01/21
56556
O/fee
Oct to Janu/21
Paid in Janu/21</t>
        </r>
      </text>
    </comment>
    <comment ref="AB284" authorId="0">
      <text>
        <r>
          <rPr>
            <b/>
            <sz val="9"/>
            <color indexed="81"/>
            <rFont val="Tahoma"/>
            <family val="2"/>
          </rPr>
          <t>Windows User:</t>
        </r>
        <r>
          <rPr>
            <sz val="9"/>
            <color indexed="81"/>
            <rFont val="Tahoma"/>
            <family val="2"/>
          </rPr>
          <t xml:space="preserve">
26/01/21
56556
O/fee
Oct to Janu/21
Paid in Janu/21</t>
        </r>
      </text>
    </comment>
    <comment ref="AD284" authorId="0">
      <text>
        <r>
          <rPr>
            <b/>
            <sz val="9"/>
            <color indexed="81"/>
            <rFont val="Tahoma"/>
            <family val="2"/>
          </rPr>
          <t>Windows User:</t>
        </r>
        <r>
          <rPr>
            <sz val="9"/>
            <color indexed="81"/>
            <rFont val="Tahoma"/>
            <family val="2"/>
          </rPr>
          <t xml:space="preserve">
26/01/21
56556
O/fee
Oct to Janu/21
Paid in Janu/21</t>
        </r>
      </text>
    </comment>
    <comment ref="AL284" authorId="0">
      <text>
        <r>
          <rPr>
            <b/>
            <sz val="9"/>
            <color indexed="81"/>
            <rFont val="Tahoma"/>
            <family val="2"/>
          </rPr>
          <t>Windows User:</t>
        </r>
        <r>
          <rPr>
            <sz val="9"/>
            <color indexed="81"/>
            <rFont val="Tahoma"/>
            <family val="2"/>
          </rPr>
          <t xml:space="preserve">
27/05/21
10970
Up to March/21</t>
        </r>
      </text>
    </comment>
    <comment ref="AN284" authorId="0">
      <text>
        <r>
          <rPr>
            <b/>
            <sz val="9"/>
            <color indexed="81"/>
            <rFont val="Tahoma"/>
            <family val="2"/>
          </rPr>
          <t>Windows User:</t>
        </r>
        <r>
          <rPr>
            <sz val="9"/>
            <color indexed="81"/>
            <rFont val="Tahoma"/>
            <family val="2"/>
          </rPr>
          <t xml:space="preserve">
02/06/21
10972
April + May/21</t>
        </r>
      </text>
    </comment>
    <comment ref="H285" authorId="0">
      <text>
        <r>
          <rPr>
            <b/>
            <sz val="9"/>
            <color indexed="81"/>
            <rFont val="Tahoma"/>
            <family val="2"/>
          </rPr>
          <t>Windows User:</t>
        </r>
        <r>
          <rPr>
            <sz val="9"/>
            <color indexed="81"/>
            <rFont val="Tahoma"/>
            <family val="2"/>
          </rPr>
          <t xml:space="preserve">
Less-5,000/-</t>
        </r>
      </text>
    </comment>
    <comment ref="J285" authorId="0">
      <text>
        <r>
          <rPr>
            <b/>
            <sz val="9"/>
            <color indexed="81"/>
            <rFont val="Tahoma"/>
            <family val="2"/>
          </rPr>
          <t>Windows User:</t>
        </r>
        <r>
          <rPr>
            <sz val="9"/>
            <color indexed="81"/>
            <rFont val="Tahoma"/>
            <family val="2"/>
          </rPr>
          <t xml:space="preserve">
Less-5,000/-</t>
        </r>
      </text>
    </comment>
    <comment ref="N285" authorId="0">
      <text>
        <r>
          <rPr>
            <b/>
            <sz val="9"/>
            <color indexed="81"/>
            <rFont val="Tahoma"/>
            <family val="2"/>
          </rPr>
          <t>Windows User:</t>
        </r>
        <r>
          <rPr>
            <sz val="9"/>
            <color indexed="81"/>
            <rFont val="Tahoma"/>
            <family val="2"/>
          </rPr>
          <t xml:space="preserve">
13/09/2020
7,500/-</t>
        </r>
      </text>
    </comment>
    <comment ref="P285" authorId="0">
      <text>
        <r>
          <rPr>
            <b/>
            <sz val="9"/>
            <color indexed="81"/>
            <rFont val="Tahoma"/>
            <family val="2"/>
          </rPr>
          <t>Windows User:</t>
        </r>
        <r>
          <rPr>
            <sz val="9"/>
            <color indexed="81"/>
            <rFont val="Tahoma"/>
            <family val="2"/>
          </rPr>
          <t xml:space="preserve">
13/09/2020
7,500/-</t>
        </r>
      </text>
    </comment>
    <comment ref="R285" authorId="0">
      <text>
        <r>
          <rPr>
            <b/>
            <sz val="9"/>
            <color indexed="81"/>
            <rFont val="Tahoma"/>
            <family val="2"/>
          </rPr>
          <t>Windows User:</t>
        </r>
        <r>
          <rPr>
            <sz val="9"/>
            <color indexed="81"/>
            <rFont val="Tahoma"/>
            <family val="2"/>
          </rPr>
          <t xml:space="preserve">
13/09/2020
7,500/-</t>
        </r>
      </text>
    </comment>
    <comment ref="W285" authorId="0">
      <text>
        <r>
          <rPr>
            <b/>
            <sz val="9"/>
            <color indexed="81"/>
            <rFont val="Tahoma"/>
            <family val="2"/>
          </rPr>
          <t>Windows User:</t>
        </r>
        <r>
          <rPr>
            <sz val="9"/>
            <color indexed="81"/>
            <rFont val="Tahoma"/>
            <family val="2"/>
          </rPr>
          <t xml:space="preserve">
Less 30% in Tuition fee for Oct/20.</t>
        </r>
      </text>
    </comment>
    <comment ref="X285" authorId="0">
      <text>
        <r>
          <rPr>
            <b/>
            <sz val="9"/>
            <color indexed="81"/>
            <rFont val="Tahoma"/>
            <family val="2"/>
          </rPr>
          <t>Windows User:</t>
        </r>
        <r>
          <rPr>
            <sz val="9"/>
            <color indexed="81"/>
            <rFont val="Tahoma"/>
            <family val="2"/>
          </rPr>
          <t xml:space="preserve">
15.10.2020
Bkash=1,120/-</t>
        </r>
      </text>
    </comment>
    <comment ref="Y285" authorId="0">
      <text>
        <r>
          <rPr>
            <b/>
            <sz val="9"/>
            <color indexed="81"/>
            <rFont val="Tahoma"/>
            <family val="2"/>
          </rPr>
          <t>Windows User:</t>
        </r>
        <r>
          <rPr>
            <sz val="9"/>
            <color indexed="81"/>
            <rFont val="Tahoma"/>
            <family val="2"/>
          </rPr>
          <t xml:space="preserve">
Less 30% in Tuition fee for Oct/20.</t>
        </r>
      </text>
    </comment>
    <comment ref="AD285" authorId="0">
      <text>
        <r>
          <rPr>
            <b/>
            <sz val="9"/>
            <color indexed="81"/>
            <rFont val="Tahoma"/>
            <family val="2"/>
          </rPr>
          <t>Windows User:</t>
        </r>
        <r>
          <rPr>
            <sz val="9"/>
            <color indexed="81"/>
            <rFont val="Tahoma"/>
            <family val="2"/>
          </rPr>
          <t xml:space="preserve">
26/01/21
56558
O/fee Due</t>
        </r>
      </text>
    </comment>
    <comment ref="AN285" authorId="0">
      <text>
        <r>
          <rPr>
            <b/>
            <sz val="9"/>
            <color indexed="81"/>
            <rFont val="Tahoma"/>
            <family val="2"/>
          </rPr>
          <t>Windows User:</t>
        </r>
        <r>
          <rPr>
            <sz val="9"/>
            <color indexed="81"/>
            <rFont val="Tahoma"/>
            <family val="2"/>
          </rPr>
          <t xml:space="preserve">
04/06/21
10994</t>
        </r>
      </text>
    </comment>
    <comment ref="N286" authorId="0">
      <text>
        <r>
          <rPr>
            <b/>
            <sz val="9"/>
            <color indexed="81"/>
            <rFont val="Tahoma"/>
            <family val="2"/>
          </rPr>
          <t>Windows User:</t>
        </r>
        <r>
          <rPr>
            <sz val="9"/>
            <color indexed="81"/>
            <rFont val="Tahoma"/>
            <family val="2"/>
          </rPr>
          <t xml:space="preserve">
13/09/2020
7,500/-</t>
        </r>
      </text>
    </comment>
    <comment ref="P286" authorId="0">
      <text>
        <r>
          <rPr>
            <b/>
            <sz val="9"/>
            <color indexed="81"/>
            <rFont val="Tahoma"/>
            <family val="2"/>
          </rPr>
          <t>Windows User:</t>
        </r>
        <r>
          <rPr>
            <sz val="9"/>
            <color indexed="81"/>
            <rFont val="Tahoma"/>
            <family val="2"/>
          </rPr>
          <t xml:space="preserve">
13/09/2020
7,500/-</t>
        </r>
      </text>
    </comment>
    <comment ref="R286" authorId="0">
      <text>
        <r>
          <rPr>
            <b/>
            <sz val="9"/>
            <color indexed="81"/>
            <rFont val="Tahoma"/>
            <family val="2"/>
          </rPr>
          <t>Windows User:</t>
        </r>
        <r>
          <rPr>
            <sz val="9"/>
            <color indexed="81"/>
            <rFont val="Tahoma"/>
            <family val="2"/>
          </rPr>
          <t xml:space="preserve">
13/09/2020
7,500/-</t>
        </r>
      </text>
    </comment>
    <comment ref="T286" authorId="0">
      <text>
        <r>
          <rPr>
            <b/>
            <sz val="9"/>
            <color indexed="81"/>
            <rFont val="Tahoma"/>
            <family val="2"/>
          </rPr>
          <t>Windows User:</t>
        </r>
        <r>
          <rPr>
            <sz val="9"/>
            <color indexed="81"/>
            <rFont val="Tahoma"/>
            <family val="2"/>
          </rPr>
          <t xml:space="preserve">
21.09.2020
11018</t>
        </r>
      </text>
    </comment>
    <comment ref="W286" authorId="0">
      <text>
        <r>
          <rPr>
            <b/>
            <sz val="9"/>
            <color indexed="81"/>
            <rFont val="Tahoma"/>
            <family val="2"/>
          </rPr>
          <t>Windows User:</t>
        </r>
        <r>
          <rPr>
            <sz val="9"/>
            <color indexed="81"/>
            <rFont val="Tahoma"/>
            <family val="2"/>
          </rPr>
          <t xml:space="preserve">
Less 30% in Tuition fee for Oct/20.</t>
        </r>
      </text>
    </comment>
    <comment ref="X286" authorId="0">
      <text>
        <r>
          <rPr>
            <b/>
            <sz val="9"/>
            <color indexed="81"/>
            <rFont val="Tahoma"/>
            <family val="2"/>
          </rPr>
          <t>Windows User:</t>
        </r>
        <r>
          <rPr>
            <sz val="9"/>
            <color indexed="81"/>
            <rFont val="Tahoma"/>
            <family val="2"/>
          </rPr>
          <t xml:space="preserve">
27/01/2021
11019
Oct to Janu/21
Paid in janu/21</t>
        </r>
      </text>
    </comment>
    <comment ref="Y286" authorId="0">
      <text>
        <r>
          <rPr>
            <b/>
            <sz val="9"/>
            <color indexed="81"/>
            <rFont val="Tahoma"/>
            <family val="2"/>
          </rPr>
          <t>Windows User:</t>
        </r>
        <r>
          <rPr>
            <sz val="9"/>
            <color indexed="81"/>
            <rFont val="Tahoma"/>
            <family val="2"/>
          </rPr>
          <t xml:space="preserve">
Less 30% in Tuition fee for Oct/20.</t>
        </r>
      </text>
    </comment>
    <comment ref="Z286" authorId="0">
      <text>
        <r>
          <rPr>
            <b/>
            <sz val="9"/>
            <color indexed="81"/>
            <rFont val="Tahoma"/>
            <family val="2"/>
          </rPr>
          <t>Windows User:</t>
        </r>
        <r>
          <rPr>
            <sz val="9"/>
            <color indexed="81"/>
            <rFont val="Tahoma"/>
            <family val="2"/>
          </rPr>
          <t xml:space="preserve">
27/01/2021
11019
Oct to Janu/21
Paid in janu/21</t>
        </r>
      </text>
    </comment>
    <comment ref="AB286" authorId="0">
      <text>
        <r>
          <rPr>
            <b/>
            <sz val="9"/>
            <color indexed="81"/>
            <rFont val="Tahoma"/>
            <family val="2"/>
          </rPr>
          <t>Windows User:</t>
        </r>
        <r>
          <rPr>
            <sz val="9"/>
            <color indexed="81"/>
            <rFont val="Tahoma"/>
            <family val="2"/>
          </rPr>
          <t xml:space="preserve">
27/01/2021
11019
Oct to Janu/21
Paid in janu/21</t>
        </r>
      </text>
    </comment>
    <comment ref="AD286" authorId="0">
      <text>
        <r>
          <rPr>
            <b/>
            <sz val="9"/>
            <color indexed="81"/>
            <rFont val="Tahoma"/>
            <family val="2"/>
          </rPr>
          <t>Windows User:</t>
        </r>
        <r>
          <rPr>
            <sz val="9"/>
            <color indexed="81"/>
            <rFont val="Tahoma"/>
            <family val="2"/>
          </rPr>
          <t xml:space="preserve">
27/01/2021
11019
Oct to Janu/21
Paid in janu/21</t>
        </r>
      </text>
    </comment>
    <comment ref="AN286" authorId="0">
      <text>
        <r>
          <rPr>
            <b/>
            <sz val="9"/>
            <color indexed="81"/>
            <rFont val="Tahoma"/>
            <family val="2"/>
          </rPr>
          <t>Windows User:</t>
        </r>
        <r>
          <rPr>
            <sz val="9"/>
            <color indexed="81"/>
            <rFont val="Tahoma"/>
            <family val="2"/>
          </rPr>
          <t xml:space="preserve">
06/06/21
11020
Up to June/21</t>
        </r>
      </text>
    </comment>
    <comment ref="N287" authorId="0">
      <text>
        <r>
          <rPr>
            <b/>
            <sz val="9"/>
            <color indexed="81"/>
            <rFont val="Tahoma"/>
            <family val="2"/>
          </rPr>
          <t>Windows User:</t>
        </r>
        <r>
          <rPr>
            <sz val="9"/>
            <color indexed="81"/>
            <rFont val="Tahoma"/>
            <family val="2"/>
          </rPr>
          <t xml:space="preserve">
13/09/2020
7,500/-</t>
        </r>
      </text>
    </comment>
    <comment ref="P287" authorId="0">
      <text>
        <r>
          <rPr>
            <b/>
            <sz val="9"/>
            <color indexed="81"/>
            <rFont val="Tahoma"/>
            <family val="2"/>
          </rPr>
          <t>Windows User:</t>
        </r>
        <r>
          <rPr>
            <sz val="9"/>
            <color indexed="81"/>
            <rFont val="Tahoma"/>
            <family val="2"/>
          </rPr>
          <t xml:space="preserve">
13/09/2020
7,500/-</t>
        </r>
      </text>
    </comment>
    <comment ref="R287" authorId="0">
      <text>
        <r>
          <rPr>
            <b/>
            <sz val="9"/>
            <color indexed="81"/>
            <rFont val="Tahoma"/>
            <family val="2"/>
          </rPr>
          <t>Windows User:</t>
        </r>
        <r>
          <rPr>
            <sz val="9"/>
            <color indexed="81"/>
            <rFont val="Tahoma"/>
            <family val="2"/>
          </rPr>
          <t xml:space="preserve">
13/09/2020
7,500/-</t>
        </r>
      </text>
    </comment>
    <comment ref="T287" authorId="0">
      <text>
        <r>
          <rPr>
            <b/>
            <sz val="9"/>
            <color indexed="81"/>
            <rFont val="Tahoma"/>
            <family val="2"/>
          </rPr>
          <t>Windows User:</t>
        </r>
        <r>
          <rPr>
            <sz val="9"/>
            <color indexed="81"/>
            <rFont val="Tahoma"/>
            <family val="2"/>
          </rPr>
          <t xml:space="preserve">
07/11/2020
10564
O/fee
Paid to Nov/2020</t>
        </r>
      </text>
    </comment>
    <comment ref="Z287" authorId="0">
      <text>
        <r>
          <rPr>
            <b/>
            <sz val="9"/>
            <color indexed="81"/>
            <rFont val="Tahoma"/>
            <family val="2"/>
          </rPr>
          <t>Windows User:</t>
        </r>
        <r>
          <rPr>
            <sz val="9"/>
            <color indexed="81"/>
            <rFont val="Tahoma"/>
            <family val="2"/>
          </rPr>
          <t xml:space="preserve">
08/10/20
10562
</t>
        </r>
      </text>
    </comment>
    <comment ref="AB287" authorId="0">
      <text>
        <r>
          <rPr>
            <b/>
            <sz val="9"/>
            <color indexed="81"/>
            <rFont val="Tahoma"/>
            <family val="2"/>
          </rPr>
          <t>Windows User:</t>
        </r>
        <r>
          <rPr>
            <sz val="9"/>
            <color indexed="81"/>
            <rFont val="Tahoma"/>
            <family val="2"/>
          </rPr>
          <t xml:space="preserve">
07/11/2020
10563
O/fee
07/11/2020
10564
Nov/2020</t>
        </r>
      </text>
    </comment>
    <comment ref="AD287" authorId="0">
      <text>
        <r>
          <rPr>
            <b/>
            <sz val="9"/>
            <color indexed="81"/>
            <rFont val="Tahoma"/>
            <family val="2"/>
          </rPr>
          <t>Windows User:</t>
        </r>
        <r>
          <rPr>
            <sz val="9"/>
            <color indexed="81"/>
            <rFont val="Tahoma"/>
            <family val="2"/>
          </rPr>
          <t xml:space="preserve">
12/12/2020
10565
</t>
        </r>
      </text>
    </comment>
    <comment ref="AF287" authorId="0">
      <text>
        <r>
          <rPr>
            <b/>
            <sz val="9"/>
            <color indexed="81"/>
            <rFont val="Tahoma"/>
            <family val="2"/>
          </rPr>
          <t>Windows User:</t>
        </r>
        <r>
          <rPr>
            <sz val="9"/>
            <color indexed="81"/>
            <rFont val="Tahoma"/>
            <family val="2"/>
          </rPr>
          <t xml:space="preserve">
09/01/2021
10566
</t>
        </r>
      </text>
    </comment>
    <comment ref="AH287" authorId="0">
      <text>
        <r>
          <rPr>
            <b/>
            <sz val="9"/>
            <color indexed="81"/>
            <rFont val="Tahoma"/>
            <family val="2"/>
          </rPr>
          <t>Windows User:</t>
        </r>
        <r>
          <rPr>
            <sz val="9"/>
            <color indexed="81"/>
            <rFont val="Tahoma"/>
            <family val="2"/>
          </rPr>
          <t xml:space="preserve">
08/02/21
10567</t>
        </r>
      </text>
    </comment>
    <comment ref="AJ287" authorId="0">
      <text>
        <r>
          <rPr>
            <b/>
            <sz val="9"/>
            <color indexed="81"/>
            <rFont val="Tahoma"/>
            <family val="2"/>
          </rPr>
          <t>Windows User:</t>
        </r>
        <r>
          <rPr>
            <sz val="9"/>
            <color indexed="81"/>
            <rFont val="Tahoma"/>
            <family val="2"/>
          </rPr>
          <t xml:space="preserve">
14/03/21
10568
</t>
        </r>
      </text>
    </comment>
    <comment ref="AL287" authorId="0">
      <text>
        <r>
          <rPr>
            <b/>
            <sz val="9"/>
            <color indexed="81"/>
            <rFont val="Tahoma"/>
            <family val="2"/>
          </rPr>
          <t>Windows User:</t>
        </r>
        <r>
          <rPr>
            <sz val="9"/>
            <color indexed="81"/>
            <rFont val="Tahoma"/>
            <family val="2"/>
          </rPr>
          <t xml:space="preserve">
10/04/21
10569
</t>
        </r>
      </text>
    </comment>
    <comment ref="AN287" authorId="0">
      <text>
        <r>
          <rPr>
            <b/>
            <sz val="9"/>
            <color indexed="81"/>
            <rFont val="Tahoma"/>
            <family val="2"/>
          </rPr>
          <t>Windows User:</t>
        </r>
        <r>
          <rPr>
            <sz val="9"/>
            <color indexed="81"/>
            <rFont val="Tahoma"/>
            <family val="2"/>
          </rPr>
          <t xml:space="preserve">
06/05/21
10570</t>
        </r>
      </text>
    </comment>
    <comment ref="AP287" authorId="0">
      <text>
        <r>
          <rPr>
            <b/>
            <sz val="9"/>
            <color indexed="81"/>
            <rFont val="Tahoma"/>
            <family val="2"/>
          </rPr>
          <t>Windows User:</t>
        </r>
        <r>
          <rPr>
            <sz val="9"/>
            <color indexed="81"/>
            <rFont val="Tahoma"/>
            <family val="2"/>
          </rPr>
          <t xml:space="preserve">
05/06/21
10571
</t>
        </r>
      </text>
    </comment>
    <comment ref="N288" authorId="0">
      <text>
        <r>
          <rPr>
            <b/>
            <sz val="9"/>
            <color indexed="81"/>
            <rFont val="Tahoma"/>
            <family val="2"/>
          </rPr>
          <t>Windows User:</t>
        </r>
        <r>
          <rPr>
            <sz val="9"/>
            <color indexed="81"/>
            <rFont val="Tahoma"/>
            <family val="2"/>
          </rPr>
          <t xml:space="preserve">
13/09/2020
7,500/-</t>
        </r>
      </text>
    </comment>
    <comment ref="P288" authorId="0">
      <text>
        <r>
          <rPr>
            <b/>
            <sz val="9"/>
            <color indexed="81"/>
            <rFont val="Tahoma"/>
            <family val="2"/>
          </rPr>
          <t>Windows User:</t>
        </r>
        <r>
          <rPr>
            <sz val="9"/>
            <color indexed="81"/>
            <rFont val="Tahoma"/>
            <family val="2"/>
          </rPr>
          <t xml:space="preserve">
13/09/2020
7,500/-</t>
        </r>
      </text>
    </comment>
    <comment ref="R288" authorId="0">
      <text>
        <r>
          <rPr>
            <b/>
            <sz val="9"/>
            <color indexed="81"/>
            <rFont val="Tahoma"/>
            <family val="2"/>
          </rPr>
          <t>Windows User:</t>
        </r>
        <r>
          <rPr>
            <sz val="9"/>
            <color indexed="81"/>
            <rFont val="Tahoma"/>
            <family val="2"/>
          </rPr>
          <t xml:space="preserve">
13/09/2020
7,500/-</t>
        </r>
      </text>
    </comment>
    <comment ref="T288" authorId="0">
      <text>
        <r>
          <rPr>
            <b/>
            <sz val="9"/>
            <color indexed="81"/>
            <rFont val="Tahoma"/>
            <family val="2"/>
          </rPr>
          <t>Windows User:</t>
        </r>
        <r>
          <rPr>
            <sz val="9"/>
            <color indexed="81"/>
            <rFont val="Tahoma"/>
            <family val="2"/>
          </rPr>
          <t xml:space="preserve">
18//10/2021
DBBltd
O/fee WQith</t>
        </r>
      </text>
    </comment>
    <comment ref="W288" authorId="0">
      <text>
        <r>
          <rPr>
            <b/>
            <sz val="9"/>
            <color indexed="81"/>
            <rFont val="Tahoma"/>
            <family val="2"/>
          </rPr>
          <t>Windows User:</t>
        </r>
        <r>
          <rPr>
            <sz val="9"/>
            <color indexed="81"/>
            <rFont val="Tahoma"/>
            <family val="2"/>
          </rPr>
          <t xml:space="preserve">
Less 30% in Tuition fee for Oct/20.</t>
        </r>
      </text>
    </comment>
    <comment ref="X288" authorId="0">
      <text>
        <r>
          <rPr>
            <b/>
            <sz val="9"/>
            <color indexed="81"/>
            <rFont val="Tahoma"/>
            <family val="2"/>
          </rPr>
          <t>Windows User:</t>
        </r>
        <r>
          <rPr>
            <sz val="9"/>
            <color indexed="81"/>
            <rFont val="Tahoma"/>
            <family val="2"/>
          </rPr>
          <t xml:space="preserve">
18//10/2021
DBBltd
O/fee WQith</t>
        </r>
      </text>
    </comment>
    <comment ref="Y288" authorId="0">
      <text>
        <r>
          <rPr>
            <b/>
            <sz val="9"/>
            <color indexed="81"/>
            <rFont val="Tahoma"/>
            <family val="2"/>
          </rPr>
          <t>Windows User:</t>
        </r>
        <r>
          <rPr>
            <sz val="9"/>
            <color indexed="81"/>
            <rFont val="Tahoma"/>
            <family val="2"/>
          </rPr>
          <t xml:space="preserve">
Less 30% in Tuition fee for Oct/20.</t>
        </r>
      </text>
    </comment>
    <comment ref="Z288" authorId="0">
      <text>
        <r>
          <rPr>
            <b/>
            <sz val="9"/>
            <color indexed="81"/>
            <rFont val="Tahoma"/>
            <family val="2"/>
          </rPr>
          <t>Windows User:</t>
        </r>
        <r>
          <rPr>
            <sz val="9"/>
            <color indexed="81"/>
            <rFont val="Tahoma"/>
            <family val="2"/>
          </rPr>
          <t xml:space="preserve">
26/01/2021
10586
Nov to Janu/21
Paid in Janu/21</t>
        </r>
      </text>
    </comment>
    <comment ref="AB288" authorId="0">
      <text>
        <r>
          <rPr>
            <b/>
            <sz val="9"/>
            <color indexed="81"/>
            <rFont val="Tahoma"/>
            <family val="2"/>
          </rPr>
          <t>Windows User:</t>
        </r>
        <r>
          <rPr>
            <sz val="9"/>
            <color indexed="81"/>
            <rFont val="Tahoma"/>
            <family val="2"/>
          </rPr>
          <t xml:space="preserve">
26/01/2021
10586
Nov to Janu/21
Paid in Janu/21</t>
        </r>
      </text>
    </comment>
    <comment ref="AD288" authorId="0">
      <text>
        <r>
          <rPr>
            <b/>
            <sz val="9"/>
            <color indexed="81"/>
            <rFont val="Tahoma"/>
            <family val="2"/>
          </rPr>
          <t>Windows User:</t>
        </r>
        <r>
          <rPr>
            <sz val="9"/>
            <color indexed="81"/>
            <rFont val="Tahoma"/>
            <family val="2"/>
          </rPr>
          <t xml:space="preserve">
26/01/2021
10586
Nov to Janu/21
Paid in Janu/21</t>
        </r>
      </text>
    </comment>
    <comment ref="AN288" authorId="0">
      <text>
        <r>
          <rPr>
            <b/>
            <sz val="9"/>
            <color indexed="81"/>
            <rFont val="Tahoma"/>
            <family val="2"/>
          </rPr>
          <t>Windows User:</t>
        </r>
        <r>
          <rPr>
            <sz val="9"/>
            <color indexed="81"/>
            <rFont val="Tahoma"/>
            <family val="2"/>
          </rPr>
          <t xml:space="preserve">
05/06/21
10588</t>
        </r>
      </text>
    </comment>
    <comment ref="N289" authorId="0">
      <text>
        <r>
          <rPr>
            <b/>
            <sz val="9"/>
            <color indexed="81"/>
            <rFont val="Tahoma"/>
            <family val="2"/>
          </rPr>
          <t>Windows User:</t>
        </r>
        <r>
          <rPr>
            <sz val="9"/>
            <color indexed="81"/>
            <rFont val="Tahoma"/>
            <family val="2"/>
          </rPr>
          <t xml:space="preserve">
13/09/2020
5,000/-</t>
        </r>
      </text>
    </comment>
    <comment ref="P289" authorId="0">
      <text>
        <r>
          <rPr>
            <b/>
            <sz val="9"/>
            <color indexed="81"/>
            <rFont val="Tahoma"/>
            <family val="2"/>
          </rPr>
          <t>Windows User:</t>
        </r>
        <r>
          <rPr>
            <sz val="9"/>
            <color indexed="81"/>
            <rFont val="Tahoma"/>
            <family val="2"/>
          </rPr>
          <t xml:space="preserve">
13/09/2020
5,000/-</t>
        </r>
      </text>
    </comment>
    <comment ref="R289" authorId="0">
      <text>
        <r>
          <rPr>
            <b/>
            <sz val="9"/>
            <color indexed="81"/>
            <rFont val="Tahoma"/>
            <family val="2"/>
          </rPr>
          <t>Windows User:</t>
        </r>
        <r>
          <rPr>
            <sz val="9"/>
            <color indexed="81"/>
            <rFont val="Tahoma"/>
            <family val="2"/>
          </rPr>
          <t xml:space="preserve">
13/09/2020
5,000/-
21.09.2020
10610
2,500/-</t>
        </r>
      </text>
    </comment>
    <comment ref="T289" authorId="0">
      <text>
        <r>
          <rPr>
            <b/>
            <sz val="9"/>
            <color indexed="81"/>
            <rFont val="Tahoma"/>
            <family val="2"/>
          </rPr>
          <t>Windows User:</t>
        </r>
        <r>
          <rPr>
            <sz val="9"/>
            <color indexed="81"/>
            <rFont val="Tahoma"/>
            <family val="2"/>
          </rPr>
          <t xml:space="preserve">
30/01/21
40922
O/fe=5000 Due=3000
Paid in Janu/21</t>
        </r>
      </text>
    </comment>
    <comment ref="W289" authorId="0">
      <text>
        <r>
          <rPr>
            <b/>
            <sz val="9"/>
            <color indexed="81"/>
            <rFont val="Tahoma"/>
            <family val="2"/>
          </rPr>
          <t>Windows User:</t>
        </r>
        <r>
          <rPr>
            <sz val="9"/>
            <color indexed="81"/>
            <rFont val="Tahoma"/>
            <family val="2"/>
          </rPr>
          <t xml:space="preserve">
Less 30% in Tuition fee for Oct/20.</t>
        </r>
      </text>
    </comment>
    <comment ref="Y289" authorId="0">
      <text>
        <r>
          <rPr>
            <b/>
            <sz val="9"/>
            <color indexed="81"/>
            <rFont val="Tahoma"/>
            <family val="2"/>
          </rPr>
          <t>Windows User:</t>
        </r>
        <r>
          <rPr>
            <sz val="9"/>
            <color indexed="81"/>
            <rFont val="Tahoma"/>
            <family val="2"/>
          </rPr>
          <t xml:space="preserve">
Less 30% in Tuition fee for Oct/20.</t>
        </r>
      </text>
    </comment>
    <comment ref="AD289" authorId="0">
      <text>
        <r>
          <rPr>
            <b/>
            <sz val="9"/>
            <color indexed="81"/>
            <rFont val="Tahoma"/>
            <family val="2"/>
          </rPr>
          <t>Windows User:</t>
        </r>
        <r>
          <rPr>
            <sz val="9"/>
            <color indexed="81"/>
            <rFont val="Tahoma"/>
            <family val="2"/>
          </rPr>
          <t xml:space="preserve">
30/01/21
40922
O/fe=5000 Due=3000
Paid in Janu/21</t>
        </r>
      </text>
    </comment>
    <comment ref="N290" authorId="0">
      <text>
        <r>
          <rPr>
            <b/>
            <sz val="9"/>
            <color indexed="81"/>
            <rFont val="Tahoma"/>
            <family val="2"/>
          </rPr>
          <t>Windows User:</t>
        </r>
        <r>
          <rPr>
            <sz val="9"/>
            <color indexed="81"/>
            <rFont val="Tahoma"/>
            <family val="2"/>
          </rPr>
          <t xml:space="preserve">
13/09/2020
7,500/-</t>
        </r>
      </text>
    </comment>
    <comment ref="P290" authorId="0">
      <text>
        <r>
          <rPr>
            <b/>
            <sz val="9"/>
            <color indexed="81"/>
            <rFont val="Tahoma"/>
            <family val="2"/>
          </rPr>
          <t>Windows User:</t>
        </r>
        <r>
          <rPr>
            <sz val="9"/>
            <color indexed="81"/>
            <rFont val="Tahoma"/>
            <family val="2"/>
          </rPr>
          <t xml:space="preserve">
13/09/2020
7,500/-</t>
        </r>
      </text>
    </comment>
    <comment ref="R290" authorId="0">
      <text>
        <r>
          <rPr>
            <b/>
            <sz val="9"/>
            <color indexed="81"/>
            <rFont val="Tahoma"/>
            <family val="2"/>
          </rPr>
          <t>Windows User:</t>
        </r>
        <r>
          <rPr>
            <sz val="9"/>
            <color indexed="81"/>
            <rFont val="Tahoma"/>
            <family val="2"/>
          </rPr>
          <t xml:space="preserve">
13/09/2020
7,500/-</t>
        </r>
      </text>
    </comment>
    <comment ref="W290" authorId="0">
      <text>
        <r>
          <rPr>
            <b/>
            <sz val="9"/>
            <color indexed="81"/>
            <rFont val="Tahoma"/>
            <family val="2"/>
          </rPr>
          <t>Windows User:</t>
        </r>
        <r>
          <rPr>
            <sz val="9"/>
            <color indexed="81"/>
            <rFont val="Tahoma"/>
            <family val="2"/>
          </rPr>
          <t xml:space="preserve">
Less 30% in Tuition fee for Oct/20.</t>
        </r>
      </text>
    </comment>
    <comment ref="X290" authorId="0">
      <text>
        <r>
          <rPr>
            <b/>
            <sz val="9"/>
            <color indexed="81"/>
            <rFont val="Tahoma"/>
            <family val="2"/>
          </rPr>
          <t>Windows User:</t>
        </r>
        <r>
          <rPr>
            <sz val="9"/>
            <color indexed="81"/>
            <rFont val="Tahoma"/>
            <family val="2"/>
          </rPr>
          <t xml:space="preserve">
08.10.2020
Bkash=12,620/-</t>
        </r>
      </text>
    </comment>
    <comment ref="Y290" authorId="0">
      <text>
        <r>
          <rPr>
            <b/>
            <sz val="9"/>
            <color indexed="81"/>
            <rFont val="Tahoma"/>
            <family val="2"/>
          </rPr>
          <t>Windows User:</t>
        </r>
        <r>
          <rPr>
            <sz val="9"/>
            <color indexed="81"/>
            <rFont val="Tahoma"/>
            <family val="2"/>
          </rPr>
          <t xml:space="preserve">
Less 30% in Tuition fee for Oct/20.</t>
        </r>
      </text>
    </comment>
    <comment ref="Z290" authorId="0">
      <text>
        <r>
          <rPr>
            <b/>
            <sz val="9"/>
            <color indexed="81"/>
            <rFont val="Tahoma"/>
            <family val="2"/>
          </rPr>
          <t>Windows User:</t>
        </r>
        <r>
          <rPr>
            <sz val="9"/>
            <color indexed="81"/>
            <rFont val="Tahoma"/>
            <family val="2"/>
          </rPr>
          <t xml:space="preserve">
06/11/2020
By bash 
C=4620
H=0</t>
        </r>
      </text>
    </comment>
    <comment ref="AB290" authorId="0">
      <text>
        <r>
          <rPr>
            <b/>
            <sz val="9"/>
            <color indexed="81"/>
            <rFont val="Tahoma"/>
            <family val="2"/>
          </rPr>
          <t>Windows User:</t>
        </r>
        <r>
          <rPr>
            <sz val="9"/>
            <color indexed="81"/>
            <rFont val="Tahoma"/>
            <family val="2"/>
          </rPr>
          <t xml:space="preserve">
09/12/2020
By bkash
C=4620
H=0
T=4620
Dec/20</t>
        </r>
      </text>
    </comment>
    <comment ref="AD290" authorId="0">
      <text>
        <r>
          <rPr>
            <b/>
            <sz val="9"/>
            <color indexed="81"/>
            <rFont val="Tahoma"/>
            <family val="2"/>
          </rPr>
          <t>Windows User:</t>
        </r>
        <r>
          <rPr>
            <sz val="9"/>
            <color indexed="81"/>
            <rFont val="Tahoma"/>
            <family val="2"/>
          </rPr>
          <t xml:space="preserve">
09/01/2021
By bkash
C=4620
H=0
</t>
        </r>
      </text>
    </comment>
    <comment ref="AF290" authorId="0">
      <text>
        <r>
          <rPr>
            <b/>
            <sz val="9"/>
            <color indexed="81"/>
            <rFont val="Tahoma"/>
            <family val="2"/>
          </rPr>
          <t>Windows User:</t>
        </r>
        <r>
          <rPr>
            <sz val="9"/>
            <color indexed="81"/>
            <rFont val="Tahoma"/>
            <family val="2"/>
          </rPr>
          <t xml:space="preserve">
13/02/21
By bkash
C=4340
</t>
        </r>
      </text>
    </comment>
    <comment ref="AH290" authorId="0">
      <text>
        <r>
          <rPr>
            <b/>
            <sz val="9"/>
            <color indexed="81"/>
            <rFont val="Tahoma"/>
            <family val="2"/>
          </rPr>
          <t>Windows User:</t>
        </r>
        <r>
          <rPr>
            <sz val="9"/>
            <color indexed="81"/>
            <rFont val="Tahoma"/>
            <family val="2"/>
          </rPr>
          <t xml:space="preserve">
16/03/21
C=3220
H=0
</t>
        </r>
      </text>
    </comment>
    <comment ref="AJ290" authorId="0">
      <text>
        <r>
          <rPr>
            <b/>
            <sz val="9"/>
            <color indexed="81"/>
            <rFont val="Tahoma"/>
            <family val="2"/>
          </rPr>
          <t>Windows User:</t>
        </r>
        <r>
          <rPr>
            <sz val="9"/>
            <color indexed="81"/>
            <rFont val="Tahoma"/>
            <family val="2"/>
          </rPr>
          <t xml:space="preserve">
11/04/21
By bkash
C=4340
</t>
        </r>
      </text>
    </comment>
    <comment ref="CP290" authorId="0">
      <text>
        <r>
          <rPr>
            <b/>
            <sz val="9"/>
            <color indexed="81"/>
            <rFont val="Tahoma"/>
            <family val="2"/>
          </rPr>
          <t>Windows User:</t>
        </r>
        <r>
          <rPr>
            <sz val="9"/>
            <color indexed="81"/>
            <rFont val="Tahoma"/>
            <family val="2"/>
          </rPr>
          <t xml:space="preserve">
03/06/21
8886
</t>
        </r>
      </text>
    </comment>
    <comment ref="N291" authorId="0">
      <text>
        <r>
          <rPr>
            <b/>
            <sz val="9"/>
            <color indexed="81"/>
            <rFont val="Tahoma"/>
            <family val="2"/>
          </rPr>
          <t>Windows User:</t>
        </r>
        <r>
          <rPr>
            <sz val="9"/>
            <color indexed="81"/>
            <rFont val="Tahoma"/>
            <family val="2"/>
          </rPr>
          <t xml:space="preserve">
13/09/2020
7,500/-</t>
        </r>
      </text>
    </comment>
    <comment ref="P291" authorId="0">
      <text>
        <r>
          <rPr>
            <b/>
            <sz val="9"/>
            <color indexed="81"/>
            <rFont val="Tahoma"/>
            <family val="2"/>
          </rPr>
          <t>Windows User:</t>
        </r>
        <r>
          <rPr>
            <sz val="9"/>
            <color indexed="81"/>
            <rFont val="Tahoma"/>
            <family val="2"/>
          </rPr>
          <t xml:space="preserve">
13/09/2020
7,500/-</t>
        </r>
      </text>
    </comment>
    <comment ref="R291" authorId="0">
      <text>
        <r>
          <rPr>
            <b/>
            <sz val="9"/>
            <color indexed="81"/>
            <rFont val="Tahoma"/>
            <family val="2"/>
          </rPr>
          <t>Windows User:</t>
        </r>
        <r>
          <rPr>
            <sz val="9"/>
            <color indexed="81"/>
            <rFont val="Tahoma"/>
            <family val="2"/>
          </rPr>
          <t xml:space="preserve">
13/09/2020
7,500/-</t>
        </r>
      </text>
    </comment>
    <comment ref="T291" authorId="0">
      <text>
        <r>
          <rPr>
            <b/>
            <sz val="9"/>
            <color indexed="81"/>
            <rFont val="Tahoma"/>
            <family val="2"/>
          </rPr>
          <t>Windows User:</t>
        </r>
        <r>
          <rPr>
            <sz val="9"/>
            <color indexed="81"/>
            <rFont val="Tahoma"/>
            <family val="2"/>
          </rPr>
          <t xml:space="preserve">
27/01/21
10658
O/fee=8000
Oct + Nov/20
Dec/20=2760 Due=1860
Paid in Janu/21</t>
        </r>
      </text>
    </comment>
    <comment ref="W291" authorId="0">
      <text>
        <r>
          <rPr>
            <b/>
            <sz val="9"/>
            <color indexed="81"/>
            <rFont val="Tahoma"/>
            <family val="2"/>
          </rPr>
          <t>Windows User:</t>
        </r>
        <r>
          <rPr>
            <sz val="9"/>
            <color indexed="81"/>
            <rFont val="Tahoma"/>
            <family val="2"/>
          </rPr>
          <t xml:space="preserve">
Less 30% in Tuition fee for Oct/20.</t>
        </r>
      </text>
    </comment>
    <comment ref="X291" authorId="0">
      <text>
        <r>
          <rPr>
            <b/>
            <sz val="9"/>
            <color indexed="81"/>
            <rFont val="Tahoma"/>
            <family val="2"/>
          </rPr>
          <t>Windows User:</t>
        </r>
        <r>
          <rPr>
            <sz val="9"/>
            <color indexed="81"/>
            <rFont val="Tahoma"/>
            <family val="2"/>
          </rPr>
          <t xml:space="preserve">
27/01/21
10658
O/fee=8000
Oct + Nov/20
Dec/20=2760 Due=1860
Paid in Janu/21</t>
        </r>
      </text>
    </comment>
    <comment ref="Y291" authorId="0">
      <text>
        <r>
          <rPr>
            <b/>
            <sz val="9"/>
            <color indexed="81"/>
            <rFont val="Tahoma"/>
            <family val="2"/>
          </rPr>
          <t>Windows User:</t>
        </r>
        <r>
          <rPr>
            <sz val="9"/>
            <color indexed="81"/>
            <rFont val="Tahoma"/>
            <family val="2"/>
          </rPr>
          <t xml:space="preserve">
Less 30% in Tuition fee for Oct/20.</t>
        </r>
      </text>
    </comment>
    <comment ref="Z291" authorId="0">
      <text>
        <r>
          <rPr>
            <b/>
            <sz val="9"/>
            <color indexed="81"/>
            <rFont val="Tahoma"/>
            <family val="2"/>
          </rPr>
          <t>Windows User:</t>
        </r>
        <r>
          <rPr>
            <sz val="9"/>
            <color indexed="81"/>
            <rFont val="Tahoma"/>
            <family val="2"/>
          </rPr>
          <t xml:space="preserve">
27/01/21
10658
O/fee=8000
Oct + Nov/20
Dec/20=2760 Due=1860
Paid in Janu/21</t>
        </r>
      </text>
    </comment>
    <comment ref="AB291" authorId="0">
      <text>
        <r>
          <rPr>
            <b/>
            <sz val="9"/>
            <color indexed="81"/>
            <rFont val="Tahoma"/>
            <family val="2"/>
          </rPr>
          <t>Windows User:</t>
        </r>
        <r>
          <rPr>
            <sz val="9"/>
            <color indexed="81"/>
            <rFont val="Tahoma"/>
            <family val="2"/>
          </rPr>
          <t xml:space="preserve">
27/01/21
10658
O/fee=8000
Oct + Nov/20
Dec/20=2760 Due=1860
Paid in Janu/21</t>
        </r>
      </text>
    </comment>
    <comment ref="AD291" authorId="0">
      <text>
        <r>
          <rPr>
            <b/>
            <sz val="9"/>
            <color indexed="81"/>
            <rFont val="Tahoma"/>
            <family val="2"/>
          </rPr>
          <t>Windows User:</t>
        </r>
        <r>
          <rPr>
            <sz val="9"/>
            <color indexed="81"/>
            <rFont val="Tahoma"/>
            <family val="2"/>
          </rPr>
          <t xml:space="preserve">
27/01/21
10658
O/fee=8000
Oct + Nov/20
Dec/20=2760 Due=1860
Paid in Janu/21</t>
        </r>
      </text>
    </comment>
    <comment ref="AN291" authorId="0">
      <text>
        <r>
          <rPr>
            <b/>
            <sz val="9"/>
            <color indexed="81"/>
            <rFont val="Tahoma"/>
            <family val="2"/>
          </rPr>
          <t>Windows User:</t>
        </r>
        <r>
          <rPr>
            <sz val="9"/>
            <color indexed="81"/>
            <rFont val="Tahoma"/>
            <family val="2"/>
          </rPr>
          <t xml:space="preserve">
05/06/21
10659
</t>
        </r>
      </text>
    </comment>
    <comment ref="N292" authorId="0">
      <text>
        <r>
          <rPr>
            <b/>
            <sz val="9"/>
            <color indexed="81"/>
            <rFont val="Tahoma"/>
            <family val="2"/>
          </rPr>
          <t>Windows User:</t>
        </r>
        <r>
          <rPr>
            <sz val="9"/>
            <color indexed="81"/>
            <rFont val="Tahoma"/>
            <family val="2"/>
          </rPr>
          <t xml:space="preserve">
13/09/2020
7,500/-</t>
        </r>
      </text>
    </comment>
    <comment ref="P292" authorId="0">
      <text>
        <r>
          <rPr>
            <b/>
            <sz val="9"/>
            <color indexed="81"/>
            <rFont val="Tahoma"/>
            <family val="2"/>
          </rPr>
          <t>Windows User:</t>
        </r>
        <r>
          <rPr>
            <sz val="9"/>
            <color indexed="81"/>
            <rFont val="Tahoma"/>
            <family val="2"/>
          </rPr>
          <t xml:space="preserve">
13/09/2020
7,500/-</t>
        </r>
      </text>
    </comment>
    <comment ref="R292" authorId="0">
      <text>
        <r>
          <rPr>
            <b/>
            <sz val="9"/>
            <color indexed="81"/>
            <rFont val="Tahoma"/>
            <family val="2"/>
          </rPr>
          <t>Windows User:</t>
        </r>
        <r>
          <rPr>
            <sz val="9"/>
            <color indexed="81"/>
            <rFont val="Tahoma"/>
            <family val="2"/>
          </rPr>
          <t xml:space="preserve">
13/09/2020
7,500/-</t>
        </r>
      </text>
    </comment>
    <comment ref="T292" authorId="0">
      <text>
        <r>
          <rPr>
            <b/>
            <sz val="9"/>
            <color indexed="81"/>
            <rFont val="Tahoma"/>
            <family val="2"/>
          </rPr>
          <t>Windows User:</t>
        </r>
        <r>
          <rPr>
            <sz val="9"/>
            <color indexed="81"/>
            <rFont val="Tahoma"/>
            <family val="2"/>
          </rPr>
          <t xml:space="preserve">
10.10.2020
10682
Oct/20 Less=30%
Others fee=8,000/-</t>
        </r>
      </text>
    </comment>
    <comment ref="W292" authorId="0">
      <text>
        <r>
          <rPr>
            <b/>
            <sz val="9"/>
            <color indexed="81"/>
            <rFont val="Tahoma"/>
            <family val="2"/>
          </rPr>
          <t>Windows User:</t>
        </r>
        <r>
          <rPr>
            <sz val="9"/>
            <color indexed="81"/>
            <rFont val="Tahoma"/>
            <family val="2"/>
          </rPr>
          <t xml:space="preserve">
Less 30% in Tuition fee for Oct/20.</t>
        </r>
      </text>
    </comment>
    <comment ref="X292" authorId="0">
      <text>
        <r>
          <rPr>
            <b/>
            <sz val="9"/>
            <color indexed="81"/>
            <rFont val="Tahoma"/>
            <family val="2"/>
          </rPr>
          <t>Windows User:</t>
        </r>
        <r>
          <rPr>
            <sz val="9"/>
            <color indexed="81"/>
            <rFont val="Tahoma"/>
            <family val="2"/>
          </rPr>
          <t xml:space="preserve">
10.10.2020
10682
Oct/20 Less=30%
Others fee=8,000/-</t>
        </r>
      </text>
    </comment>
    <comment ref="Y292" authorId="0">
      <text>
        <r>
          <rPr>
            <b/>
            <sz val="9"/>
            <color indexed="81"/>
            <rFont val="Tahoma"/>
            <family val="2"/>
          </rPr>
          <t>Windows User:</t>
        </r>
        <r>
          <rPr>
            <sz val="9"/>
            <color indexed="81"/>
            <rFont val="Tahoma"/>
            <family val="2"/>
          </rPr>
          <t xml:space="preserve">
Less 30% in Tuition fee for Oct/20.</t>
        </r>
      </text>
    </comment>
    <comment ref="Z292" authorId="0">
      <text>
        <r>
          <rPr>
            <b/>
            <sz val="9"/>
            <color indexed="81"/>
            <rFont val="Tahoma"/>
            <family val="2"/>
          </rPr>
          <t>Windows User:</t>
        </r>
        <r>
          <rPr>
            <sz val="9"/>
            <color indexed="81"/>
            <rFont val="Tahoma"/>
            <family val="2"/>
          </rPr>
          <t xml:space="preserve">
10/12/2020
10683
Nov/20
Paid in Dec/20</t>
        </r>
      </text>
    </comment>
    <comment ref="AB292" authorId="0">
      <text>
        <r>
          <rPr>
            <b/>
            <sz val="9"/>
            <color indexed="81"/>
            <rFont val="Tahoma"/>
            <family val="2"/>
          </rPr>
          <t>Windows User:</t>
        </r>
        <r>
          <rPr>
            <sz val="9"/>
            <color indexed="81"/>
            <rFont val="Tahoma"/>
            <family val="2"/>
          </rPr>
          <t xml:space="preserve">
10/12/2020
10683
Nov/20
Paid in Dec/20
27/01/21
10684
Dec/20
Paid in Janu/21</t>
        </r>
      </text>
    </comment>
    <comment ref="AD292" authorId="0">
      <text>
        <r>
          <rPr>
            <b/>
            <sz val="9"/>
            <color indexed="81"/>
            <rFont val="Tahoma"/>
            <family val="2"/>
          </rPr>
          <t>Windows User:</t>
        </r>
        <r>
          <rPr>
            <sz val="9"/>
            <color indexed="81"/>
            <rFont val="Tahoma"/>
            <family val="2"/>
          </rPr>
          <t xml:space="preserve">
27/01/21
10684
Dec/20
Paid in Janu/21</t>
        </r>
      </text>
    </comment>
    <comment ref="AF292" authorId="0">
      <text>
        <r>
          <rPr>
            <b/>
            <sz val="9"/>
            <color indexed="81"/>
            <rFont val="Tahoma"/>
            <family val="2"/>
          </rPr>
          <t>Windows User:</t>
        </r>
        <r>
          <rPr>
            <sz val="9"/>
            <color indexed="81"/>
            <rFont val="Tahoma"/>
            <family val="2"/>
          </rPr>
          <t xml:space="preserve">
10/02/21
10685</t>
        </r>
      </text>
    </comment>
    <comment ref="AL292" authorId="0">
      <text>
        <r>
          <rPr>
            <b/>
            <sz val="9"/>
            <color indexed="81"/>
            <rFont val="Tahoma"/>
            <family val="2"/>
          </rPr>
          <t>Windows User:</t>
        </r>
        <r>
          <rPr>
            <sz val="9"/>
            <color indexed="81"/>
            <rFont val="Tahoma"/>
            <family val="2"/>
          </rPr>
          <t xml:space="preserve">
02/05/21
10686
Feb + March/21</t>
        </r>
      </text>
    </comment>
    <comment ref="AN292" authorId="0">
      <text>
        <r>
          <rPr>
            <b/>
            <sz val="9"/>
            <color indexed="81"/>
            <rFont val="Tahoma"/>
            <family val="2"/>
          </rPr>
          <t>Windows User:</t>
        </r>
        <r>
          <rPr>
            <sz val="9"/>
            <color indexed="81"/>
            <rFont val="Tahoma"/>
            <family val="2"/>
          </rPr>
          <t xml:space="preserve">
06/06/21
10687
Up to May/21</t>
        </r>
      </text>
    </comment>
    <comment ref="N293" authorId="0">
      <text>
        <r>
          <rPr>
            <b/>
            <sz val="9"/>
            <color indexed="81"/>
            <rFont val="Tahoma"/>
            <family val="2"/>
          </rPr>
          <t>Windows User:</t>
        </r>
        <r>
          <rPr>
            <sz val="9"/>
            <color indexed="81"/>
            <rFont val="Tahoma"/>
            <family val="2"/>
          </rPr>
          <t xml:space="preserve">
13/09/2020
7,500/-</t>
        </r>
      </text>
    </comment>
    <comment ref="P293" authorId="0">
      <text>
        <r>
          <rPr>
            <b/>
            <sz val="9"/>
            <color indexed="81"/>
            <rFont val="Tahoma"/>
            <family val="2"/>
          </rPr>
          <t>Windows User:</t>
        </r>
        <r>
          <rPr>
            <sz val="9"/>
            <color indexed="81"/>
            <rFont val="Tahoma"/>
            <family val="2"/>
          </rPr>
          <t xml:space="preserve">
13/09/2020
7,500/-</t>
        </r>
      </text>
    </comment>
    <comment ref="R293" authorId="0">
      <text>
        <r>
          <rPr>
            <b/>
            <sz val="9"/>
            <color indexed="81"/>
            <rFont val="Tahoma"/>
            <family val="2"/>
          </rPr>
          <t>Windows User:</t>
        </r>
        <r>
          <rPr>
            <sz val="9"/>
            <color indexed="81"/>
            <rFont val="Tahoma"/>
            <family val="2"/>
          </rPr>
          <t xml:space="preserve">
13/09/2020
7,500/-</t>
        </r>
      </text>
    </comment>
    <comment ref="T293" authorId="0">
      <text>
        <r>
          <rPr>
            <b/>
            <sz val="9"/>
            <color indexed="81"/>
            <rFont val="Tahoma"/>
            <family val="2"/>
          </rPr>
          <t>Windows User:</t>
        </r>
        <r>
          <rPr>
            <sz val="9"/>
            <color indexed="81"/>
            <rFont val="Tahoma"/>
            <family val="2"/>
          </rPr>
          <t xml:space="preserve">
19/12/2020
10731
Nov + Dec/20
O/fee=8,000/-
Paid in Dec/20</t>
        </r>
      </text>
    </comment>
    <comment ref="W293" authorId="0">
      <text>
        <r>
          <rPr>
            <b/>
            <sz val="9"/>
            <color indexed="81"/>
            <rFont val="Tahoma"/>
            <family val="2"/>
          </rPr>
          <t>Windows User:</t>
        </r>
        <r>
          <rPr>
            <sz val="9"/>
            <color indexed="81"/>
            <rFont val="Tahoma"/>
            <family val="2"/>
          </rPr>
          <t xml:space="preserve">
Less 30% in Tuition fee for Oct/20.</t>
        </r>
      </text>
    </comment>
    <comment ref="X293" authorId="0">
      <text>
        <r>
          <rPr>
            <b/>
            <sz val="9"/>
            <color indexed="81"/>
            <rFont val="Tahoma"/>
            <family val="2"/>
          </rPr>
          <t>Windows User:</t>
        </r>
        <r>
          <rPr>
            <sz val="9"/>
            <color indexed="81"/>
            <rFont val="Tahoma"/>
            <family val="2"/>
          </rPr>
          <t xml:space="preserve">
07/11/2020
10730
Oct/2020
Paid to Nov/2020</t>
        </r>
      </text>
    </comment>
    <comment ref="Y293" authorId="0">
      <text>
        <r>
          <rPr>
            <b/>
            <sz val="9"/>
            <color indexed="81"/>
            <rFont val="Tahoma"/>
            <family val="2"/>
          </rPr>
          <t>Windows User:</t>
        </r>
        <r>
          <rPr>
            <sz val="9"/>
            <color indexed="81"/>
            <rFont val="Tahoma"/>
            <family val="2"/>
          </rPr>
          <t xml:space="preserve">
Less 30% in Tuition fee for Oct/20.</t>
        </r>
      </text>
    </comment>
    <comment ref="Z293" authorId="0">
      <text>
        <r>
          <rPr>
            <b/>
            <sz val="9"/>
            <color indexed="81"/>
            <rFont val="Tahoma"/>
            <family val="2"/>
          </rPr>
          <t>Windows User:</t>
        </r>
        <r>
          <rPr>
            <sz val="9"/>
            <color indexed="81"/>
            <rFont val="Tahoma"/>
            <family val="2"/>
          </rPr>
          <t xml:space="preserve">
07/11/2020
10730
Oct/2020
19/12/2020
10731
Nov + Dec/20
O/fee=8,000/-
Paid in Dec/20</t>
        </r>
      </text>
    </comment>
    <comment ref="AB293" authorId="0">
      <text>
        <r>
          <rPr>
            <b/>
            <sz val="9"/>
            <color indexed="81"/>
            <rFont val="Tahoma"/>
            <family val="2"/>
          </rPr>
          <t>Windows User:</t>
        </r>
        <r>
          <rPr>
            <sz val="9"/>
            <color indexed="81"/>
            <rFont val="Tahoma"/>
            <family val="2"/>
          </rPr>
          <t xml:space="preserve">
19/12/2020
10731
Nov + Dec/20
O/fee=8,000/-
Paid in Dec/20</t>
        </r>
      </text>
    </comment>
    <comment ref="AD293" authorId="0">
      <text>
        <r>
          <rPr>
            <b/>
            <sz val="9"/>
            <color indexed="81"/>
            <rFont val="Tahoma"/>
            <family val="2"/>
          </rPr>
          <t>Windows User:</t>
        </r>
        <r>
          <rPr>
            <sz val="9"/>
            <color indexed="81"/>
            <rFont val="Tahoma"/>
            <family val="2"/>
          </rPr>
          <t xml:space="preserve">
26/01/2021
10732</t>
        </r>
      </text>
    </comment>
    <comment ref="H294" authorId="0">
      <text>
        <r>
          <rPr>
            <b/>
            <sz val="9"/>
            <color indexed="81"/>
            <rFont val="Tahoma"/>
            <family val="2"/>
          </rPr>
          <t>Windows User:</t>
        </r>
        <r>
          <rPr>
            <sz val="9"/>
            <color indexed="81"/>
            <rFont val="Tahoma"/>
            <family val="2"/>
          </rPr>
          <t xml:space="preserve">
Less-2,000/-</t>
        </r>
      </text>
    </comment>
    <comment ref="J294" authorId="0">
      <text>
        <r>
          <rPr>
            <b/>
            <sz val="9"/>
            <color indexed="81"/>
            <rFont val="Tahoma"/>
            <family val="2"/>
          </rPr>
          <t>Windows User:</t>
        </r>
        <r>
          <rPr>
            <sz val="9"/>
            <color indexed="81"/>
            <rFont val="Tahoma"/>
            <family val="2"/>
          </rPr>
          <t xml:space="preserve">
Less-2,000/-</t>
        </r>
      </text>
    </comment>
    <comment ref="N294" authorId="0">
      <text>
        <r>
          <rPr>
            <b/>
            <sz val="9"/>
            <color indexed="81"/>
            <rFont val="Tahoma"/>
            <family val="2"/>
          </rPr>
          <t>Windows User:</t>
        </r>
        <r>
          <rPr>
            <sz val="9"/>
            <color indexed="81"/>
            <rFont val="Tahoma"/>
            <family val="2"/>
          </rPr>
          <t xml:space="preserve">
13/09/2020
7,500/-</t>
        </r>
      </text>
    </comment>
    <comment ref="P294" authorId="0">
      <text>
        <r>
          <rPr>
            <b/>
            <sz val="9"/>
            <color indexed="81"/>
            <rFont val="Tahoma"/>
            <family val="2"/>
          </rPr>
          <t>Windows User:</t>
        </r>
        <r>
          <rPr>
            <sz val="9"/>
            <color indexed="81"/>
            <rFont val="Tahoma"/>
            <family val="2"/>
          </rPr>
          <t xml:space="preserve">
13/09/2020
7,500/-</t>
        </r>
      </text>
    </comment>
    <comment ref="R294" authorId="0">
      <text>
        <r>
          <rPr>
            <b/>
            <sz val="9"/>
            <color indexed="81"/>
            <rFont val="Tahoma"/>
            <family val="2"/>
          </rPr>
          <t>Windows User:</t>
        </r>
        <r>
          <rPr>
            <sz val="9"/>
            <color indexed="81"/>
            <rFont val="Tahoma"/>
            <family val="2"/>
          </rPr>
          <t xml:space="preserve">
13/09/2020
7,500/-</t>
        </r>
      </text>
    </comment>
    <comment ref="T294" authorId="0">
      <text>
        <r>
          <rPr>
            <b/>
            <sz val="9"/>
            <color indexed="81"/>
            <rFont val="Tahoma"/>
            <family val="2"/>
          </rPr>
          <t>Windows User:</t>
        </r>
        <r>
          <rPr>
            <sz val="9"/>
            <color indexed="81"/>
            <rFont val="Tahoma"/>
            <family val="2"/>
          </rPr>
          <t xml:space="preserve">
12.10.2020
Campus-01
10706
Oct/20 (Less=30%)
Others fee=8,000/-</t>
        </r>
      </text>
    </comment>
    <comment ref="W294" authorId="0">
      <text>
        <r>
          <rPr>
            <b/>
            <sz val="9"/>
            <color indexed="81"/>
            <rFont val="Tahoma"/>
            <family val="2"/>
          </rPr>
          <t>Windows User:</t>
        </r>
        <r>
          <rPr>
            <sz val="9"/>
            <color indexed="81"/>
            <rFont val="Tahoma"/>
            <family val="2"/>
          </rPr>
          <t xml:space="preserve">
Less 30% in Tuition fee for Oct/20.</t>
        </r>
      </text>
    </comment>
    <comment ref="X294" authorId="0">
      <text>
        <r>
          <rPr>
            <b/>
            <sz val="9"/>
            <color indexed="81"/>
            <rFont val="Tahoma"/>
            <family val="2"/>
          </rPr>
          <t>Windows User:</t>
        </r>
        <r>
          <rPr>
            <sz val="9"/>
            <color indexed="81"/>
            <rFont val="Tahoma"/>
            <family val="2"/>
          </rPr>
          <t xml:space="preserve">
12.10.2020
Campus-01
10706
Oct/20 (Less=30%)
Others fee=8,000/-</t>
        </r>
      </text>
    </comment>
    <comment ref="Y294" authorId="0">
      <text>
        <r>
          <rPr>
            <b/>
            <sz val="9"/>
            <color indexed="81"/>
            <rFont val="Tahoma"/>
            <family val="2"/>
          </rPr>
          <t>Windows User:</t>
        </r>
        <r>
          <rPr>
            <sz val="9"/>
            <color indexed="81"/>
            <rFont val="Tahoma"/>
            <family val="2"/>
          </rPr>
          <t xml:space="preserve">
Less 30% in Tuition fee for Oct/20.</t>
        </r>
      </text>
    </comment>
    <comment ref="Z294" authorId="0">
      <text>
        <r>
          <rPr>
            <b/>
            <sz val="9"/>
            <color indexed="81"/>
            <rFont val="Tahoma"/>
            <family val="2"/>
          </rPr>
          <t>Windows User:</t>
        </r>
        <r>
          <rPr>
            <sz val="9"/>
            <color indexed="81"/>
            <rFont val="Tahoma"/>
            <family val="2"/>
          </rPr>
          <t xml:space="preserve">
07/11/2020
10707
</t>
        </r>
      </text>
    </comment>
    <comment ref="AA294" authorId="0">
      <text>
        <r>
          <rPr>
            <b/>
            <sz val="9"/>
            <color indexed="81"/>
            <rFont val="Tahoma"/>
            <family val="2"/>
          </rPr>
          <t>Windows User:</t>
        </r>
        <r>
          <rPr>
            <sz val="9"/>
            <color indexed="81"/>
            <rFont val="Tahoma"/>
            <family val="2"/>
          </rPr>
          <t xml:space="preserve">
Less 30% in Tuition fee for Oct/20.</t>
        </r>
      </text>
    </comment>
    <comment ref="AB294" authorId="0">
      <text>
        <r>
          <rPr>
            <b/>
            <sz val="9"/>
            <color indexed="81"/>
            <rFont val="Tahoma"/>
            <family val="2"/>
          </rPr>
          <t>Windows User:</t>
        </r>
        <r>
          <rPr>
            <sz val="9"/>
            <color indexed="81"/>
            <rFont val="Tahoma"/>
            <family val="2"/>
          </rPr>
          <t xml:space="preserve">
19/12/2020
By bkash
C=2940+20=2960
Dec/20</t>
        </r>
      </text>
    </comment>
    <comment ref="AC294" authorId="0">
      <text>
        <r>
          <rPr>
            <b/>
            <sz val="9"/>
            <color indexed="81"/>
            <rFont val="Tahoma"/>
            <family val="2"/>
          </rPr>
          <t>Windows User:</t>
        </r>
        <r>
          <rPr>
            <sz val="9"/>
            <color indexed="81"/>
            <rFont val="Tahoma"/>
            <family val="2"/>
          </rPr>
          <t xml:space="preserve">
Less 30% in Tuition fee for Oct/20.</t>
        </r>
      </text>
    </comment>
    <comment ref="AD294" authorId="0">
      <text>
        <r>
          <rPr>
            <b/>
            <sz val="9"/>
            <color indexed="81"/>
            <rFont val="Tahoma"/>
            <family val="2"/>
          </rPr>
          <t>Windows User:</t>
        </r>
        <r>
          <rPr>
            <sz val="9"/>
            <color indexed="81"/>
            <rFont val="Tahoma"/>
            <family val="2"/>
          </rPr>
          <t xml:space="preserve">
12/01/2021
10708
</t>
        </r>
      </text>
    </comment>
    <comment ref="AE294" authorId="0">
      <text>
        <r>
          <rPr>
            <b/>
            <sz val="9"/>
            <color indexed="81"/>
            <rFont val="Tahoma"/>
            <family val="2"/>
          </rPr>
          <t>Windows User:</t>
        </r>
        <r>
          <rPr>
            <sz val="9"/>
            <color indexed="81"/>
            <rFont val="Tahoma"/>
            <family val="2"/>
          </rPr>
          <t xml:space="preserve">
Less 30% in Tuition fee for Oct/20.</t>
        </r>
      </text>
    </comment>
    <comment ref="AF294" authorId="0">
      <text>
        <r>
          <rPr>
            <b/>
            <sz val="9"/>
            <color indexed="81"/>
            <rFont val="Tahoma"/>
            <family val="2"/>
          </rPr>
          <t>Windows User:</t>
        </r>
        <r>
          <rPr>
            <sz val="9"/>
            <color indexed="81"/>
            <rFont val="Tahoma"/>
            <family val="2"/>
          </rPr>
          <t xml:space="preserve">
13/02/21
10709</t>
        </r>
      </text>
    </comment>
    <comment ref="AG294" authorId="0">
      <text>
        <r>
          <rPr>
            <b/>
            <sz val="9"/>
            <color indexed="81"/>
            <rFont val="Tahoma"/>
            <family val="2"/>
          </rPr>
          <t>Windows User:</t>
        </r>
        <r>
          <rPr>
            <sz val="9"/>
            <color indexed="81"/>
            <rFont val="Tahoma"/>
            <family val="2"/>
          </rPr>
          <t xml:space="preserve">
Less 30% in Tuition fee for Oct/20.</t>
        </r>
      </text>
    </comment>
    <comment ref="AI294" authorId="0">
      <text>
        <r>
          <rPr>
            <b/>
            <sz val="9"/>
            <color indexed="81"/>
            <rFont val="Tahoma"/>
            <family val="2"/>
          </rPr>
          <t>Windows User:</t>
        </r>
        <r>
          <rPr>
            <sz val="9"/>
            <color indexed="81"/>
            <rFont val="Tahoma"/>
            <family val="2"/>
          </rPr>
          <t xml:space="preserve">
Less 30% in Tuition fee for Oct/20.</t>
        </r>
      </text>
    </comment>
    <comment ref="AK294" authorId="0">
      <text>
        <r>
          <rPr>
            <b/>
            <sz val="9"/>
            <color indexed="81"/>
            <rFont val="Tahoma"/>
            <family val="2"/>
          </rPr>
          <t>Windows User:</t>
        </r>
        <r>
          <rPr>
            <sz val="9"/>
            <color indexed="81"/>
            <rFont val="Tahoma"/>
            <family val="2"/>
          </rPr>
          <t xml:space="preserve">
Less 30% in Tuition fee for Oct/20.</t>
        </r>
      </text>
    </comment>
    <comment ref="AM294" authorId="0">
      <text>
        <r>
          <rPr>
            <b/>
            <sz val="9"/>
            <color indexed="81"/>
            <rFont val="Tahoma"/>
            <family val="2"/>
          </rPr>
          <t>Windows User:</t>
        </r>
        <r>
          <rPr>
            <sz val="9"/>
            <color indexed="81"/>
            <rFont val="Tahoma"/>
            <family val="2"/>
          </rPr>
          <t xml:space="preserve">
Less 30% in Tuition fee for Oct/20.</t>
        </r>
      </text>
    </comment>
    <comment ref="AN294" authorId="0">
      <text>
        <r>
          <rPr>
            <b/>
            <sz val="9"/>
            <color indexed="81"/>
            <rFont val="Tahoma"/>
            <family val="2"/>
          </rPr>
          <t>Windows User:</t>
        </r>
        <r>
          <rPr>
            <sz val="9"/>
            <color indexed="81"/>
            <rFont val="Tahoma"/>
            <family val="2"/>
          </rPr>
          <t xml:space="preserve">
05/06/21
10711</t>
        </r>
      </text>
    </comment>
    <comment ref="N295" authorId="0">
      <text>
        <r>
          <rPr>
            <b/>
            <sz val="9"/>
            <color indexed="81"/>
            <rFont val="Tahoma"/>
            <family val="2"/>
          </rPr>
          <t>Windows User:</t>
        </r>
        <r>
          <rPr>
            <sz val="9"/>
            <color indexed="81"/>
            <rFont val="Tahoma"/>
            <family val="2"/>
          </rPr>
          <t xml:space="preserve">
13/09/2020
7,500/-</t>
        </r>
      </text>
    </comment>
    <comment ref="P295" authorId="0">
      <text>
        <r>
          <rPr>
            <b/>
            <sz val="9"/>
            <color indexed="81"/>
            <rFont val="Tahoma"/>
            <family val="2"/>
          </rPr>
          <t>Windows User:</t>
        </r>
        <r>
          <rPr>
            <sz val="9"/>
            <color indexed="81"/>
            <rFont val="Tahoma"/>
            <family val="2"/>
          </rPr>
          <t xml:space="preserve">
13/09/2020
7,500/-</t>
        </r>
      </text>
    </comment>
    <comment ref="R295" authorId="0">
      <text>
        <r>
          <rPr>
            <b/>
            <sz val="9"/>
            <color indexed="81"/>
            <rFont val="Tahoma"/>
            <family val="2"/>
          </rPr>
          <t>Windows User:</t>
        </r>
        <r>
          <rPr>
            <sz val="9"/>
            <color indexed="81"/>
            <rFont val="Tahoma"/>
            <family val="2"/>
          </rPr>
          <t xml:space="preserve">
13/09/2020
7,500/-</t>
        </r>
      </text>
    </comment>
    <comment ref="T295" authorId="0">
      <text>
        <r>
          <rPr>
            <b/>
            <sz val="9"/>
            <color indexed="81"/>
            <rFont val="Tahoma"/>
            <family val="2"/>
          </rPr>
          <t>Windows User:</t>
        </r>
        <r>
          <rPr>
            <sz val="9"/>
            <color indexed="81"/>
            <rFont val="Tahoma"/>
            <family val="2"/>
          </rPr>
          <t xml:space="preserve">
14.10.2020
10754
Others fee
Oct/20 (Less=30%)</t>
        </r>
      </text>
    </comment>
    <comment ref="W295" authorId="0">
      <text>
        <r>
          <rPr>
            <b/>
            <sz val="9"/>
            <color indexed="81"/>
            <rFont val="Tahoma"/>
            <family val="2"/>
          </rPr>
          <t>Windows User:</t>
        </r>
        <r>
          <rPr>
            <sz val="9"/>
            <color indexed="81"/>
            <rFont val="Tahoma"/>
            <family val="2"/>
          </rPr>
          <t xml:space="preserve">
Less 30% in Tuition fee for Oct/20.</t>
        </r>
      </text>
    </comment>
    <comment ref="X295" authorId="0">
      <text>
        <r>
          <rPr>
            <b/>
            <sz val="9"/>
            <color indexed="81"/>
            <rFont val="Tahoma"/>
            <family val="2"/>
          </rPr>
          <t>Windows User:</t>
        </r>
        <r>
          <rPr>
            <sz val="9"/>
            <color indexed="81"/>
            <rFont val="Tahoma"/>
            <family val="2"/>
          </rPr>
          <t xml:space="preserve">
14.10.2020
10754
Others fee
Oct/20 (Less=30%)</t>
        </r>
      </text>
    </comment>
    <comment ref="Y295" authorId="0">
      <text>
        <r>
          <rPr>
            <b/>
            <sz val="9"/>
            <color indexed="81"/>
            <rFont val="Tahoma"/>
            <family val="2"/>
          </rPr>
          <t>Windows User:</t>
        </r>
        <r>
          <rPr>
            <sz val="9"/>
            <color indexed="81"/>
            <rFont val="Tahoma"/>
            <family val="2"/>
          </rPr>
          <t xml:space="preserve">
Less 30% in Tuition fee for Oct/20.</t>
        </r>
      </text>
    </comment>
    <comment ref="Z295" authorId="0">
      <text>
        <r>
          <rPr>
            <b/>
            <sz val="9"/>
            <color indexed="81"/>
            <rFont val="Tahoma"/>
            <family val="2"/>
          </rPr>
          <t>Windows User:</t>
        </r>
        <r>
          <rPr>
            <sz val="9"/>
            <color indexed="81"/>
            <rFont val="Tahoma"/>
            <family val="2"/>
          </rPr>
          <t xml:space="preserve">
26/01/21
10755
Nov/20
Paid n Janu/21</t>
        </r>
      </text>
    </comment>
    <comment ref="AD295" authorId="0">
      <text>
        <r>
          <rPr>
            <b/>
            <sz val="9"/>
            <color indexed="81"/>
            <rFont val="Tahoma"/>
            <family val="2"/>
          </rPr>
          <t>Windows User:</t>
        </r>
        <r>
          <rPr>
            <sz val="9"/>
            <color indexed="81"/>
            <rFont val="Tahoma"/>
            <family val="2"/>
          </rPr>
          <t xml:space="preserve">
26/01/21
10755
Nov/20
Paid n Janu/21</t>
        </r>
      </text>
    </comment>
    <comment ref="AF295" authorId="0">
      <text>
        <r>
          <rPr>
            <b/>
            <sz val="9"/>
            <color indexed="81"/>
            <rFont val="Tahoma"/>
            <family val="2"/>
          </rPr>
          <t>Windows User:</t>
        </r>
        <r>
          <rPr>
            <sz val="9"/>
            <color indexed="81"/>
            <rFont val="Tahoma"/>
            <family val="2"/>
          </rPr>
          <t xml:space="preserve">
10/02/21
10756</t>
        </r>
      </text>
    </comment>
    <comment ref="AN295" authorId="0">
      <text>
        <r>
          <rPr>
            <b/>
            <sz val="9"/>
            <color indexed="81"/>
            <rFont val="Tahoma"/>
            <family val="2"/>
          </rPr>
          <t>Windows User:</t>
        </r>
        <r>
          <rPr>
            <sz val="9"/>
            <color indexed="81"/>
            <rFont val="Tahoma"/>
            <family val="2"/>
          </rPr>
          <t xml:space="preserve">
06/06/21
10757
Up to May/21</t>
        </r>
      </text>
    </comment>
    <comment ref="CP295" authorId="0">
      <text>
        <r>
          <rPr>
            <b/>
            <sz val="9"/>
            <color indexed="81"/>
            <rFont val="Tahoma"/>
            <family val="2"/>
          </rPr>
          <t>Windows User:</t>
        </r>
        <r>
          <rPr>
            <sz val="9"/>
            <color indexed="81"/>
            <rFont val="Tahoma"/>
            <family val="2"/>
          </rPr>
          <t xml:space="preserve">
03/06/21
6154
</t>
        </r>
      </text>
    </comment>
    <comment ref="N296" authorId="0">
      <text>
        <r>
          <rPr>
            <b/>
            <sz val="9"/>
            <color indexed="81"/>
            <rFont val="Tahoma"/>
            <family val="2"/>
          </rPr>
          <t>Windows User:</t>
        </r>
        <r>
          <rPr>
            <sz val="9"/>
            <color indexed="81"/>
            <rFont val="Tahoma"/>
            <family val="2"/>
          </rPr>
          <t xml:space="preserve">
13/09/2020
7,500/-</t>
        </r>
      </text>
    </comment>
    <comment ref="P296" authorId="0">
      <text>
        <r>
          <rPr>
            <b/>
            <sz val="9"/>
            <color indexed="81"/>
            <rFont val="Tahoma"/>
            <family val="2"/>
          </rPr>
          <t>Windows User:</t>
        </r>
        <r>
          <rPr>
            <sz val="9"/>
            <color indexed="81"/>
            <rFont val="Tahoma"/>
            <family val="2"/>
          </rPr>
          <t xml:space="preserve">
13/09/2020
7,500/-</t>
        </r>
      </text>
    </comment>
    <comment ref="R296" authorId="0">
      <text>
        <r>
          <rPr>
            <b/>
            <sz val="9"/>
            <color indexed="81"/>
            <rFont val="Tahoma"/>
            <family val="2"/>
          </rPr>
          <t>Windows User:</t>
        </r>
        <r>
          <rPr>
            <sz val="9"/>
            <color indexed="81"/>
            <rFont val="Tahoma"/>
            <family val="2"/>
          </rPr>
          <t xml:space="preserve">
13/09/2020
7,500/-</t>
        </r>
      </text>
    </comment>
    <comment ref="T296" authorId="0">
      <text>
        <r>
          <rPr>
            <b/>
            <sz val="9"/>
            <color indexed="81"/>
            <rFont val="Tahoma"/>
            <family val="2"/>
          </rPr>
          <t>Windows User:</t>
        </r>
        <r>
          <rPr>
            <sz val="9"/>
            <color indexed="81"/>
            <rFont val="Tahoma"/>
            <family val="2"/>
          </rPr>
          <t xml:space="preserve">
09.10.2020
Bkash=14,780/-
College=12,620/-
Hostel=2,160/-</t>
        </r>
      </text>
    </comment>
    <comment ref="W296" authorId="0">
      <text>
        <r>
          <rPr>
            <b/>
            <sz val="9"/>
            <color indexed="81"/>
            <rFont val="Tahoma"/>
            <family val="2"/>
          </rPr>
          <t>Windows User:</t>
        </r>
        <r>
          <rPr>
            <sz val="9"/>
            <color indexed="81"/>
            <rFont val="Tahoma"/>
            <family val="2"/>
          </rPr>
          <t xml:space="preserve">
Less 30% in Tuition fee for Oct/20.</t>
        </r>
      </text>
    </comment>
    <comment ref="X296" authorId="0">
      <text>
        <r>
          <rPr>
            <b/>
            <sz val="9"/>
            <color indexed="81"/>
            <rFont val="Tahoma"/>
            <family val="2"/>
          </rPr>
          <t>Windows User:</t>
        </r>
        <r>
          <rPr>
            <sz val="9"/>
            <color indexed="81"/>
            <rFont val="Tahoma"/>
            <family val="2"/>
          </rPr>
          <t xml:space="preserve">
09.10.2020
Bkash=14,780/-
College=12,620/-
Hostel=2,160/-</t>
        </r>
      </text>
    </comment>
    <comment ref="Y296" authorId="0">
      <text>
        <r>
          <rPr>
            <b/>
            <sz val="9"/>
            <color indexed="81"/>
            <rFont val="Tahoma"/>
            <family val="2"/>
          </rPr>
          <t>Windows User:</t>
        </r>
        <r>
          <rPr>
            <sz val="9"/>
            <color indexed="81"/>
            <rFont val="Tahoma"/>
            <family val="2"/>
          </rPr>
          <t xml:space="preserve">
Less 30% in Tuition fee for Oct/20.</t>
        </r>
      </text>
    </comment>
    <comment ref="Z296" authorId="0">
      <text>
        <r>
          <rPr>
            <b/>
            <sz val="9"/>
            <color indexed="81"/>
            <rFont val="Tahoma"/>
            <family val="2"/>
          </rPr>
          <t>Windows User:</t>
        </r>
        <r>
          <rPr>
            <sz val="9"/>
            <color indexed="81"/>
            <rFont val="Tahoma"/>
            <family val="2"/>
          </rPr>
          <t xml:space="preserve">
09/11/2020
By bkash
C=4620
H=2160
T=6780</t>
        </r>
      </text>
    </comment>
    <comment ref="AB296" authorId="0">
      <text>
        <r>
          <rPr>
            <b/>
            <sz val="9"/>
            <color indexed="81"/>
            <rFont val="Tahoma"/>
            <family val="2"/>
          </rPr>
          <t>Windows User:</t>
        </r>
        <r>
          <rPr>
            <sz val="9"/>
            <color indexed="81"/>
            <rFont val="Tahoma"/>
            <family val="2"/>
          </rPr>
          <t xml:space="preserve">
26/01/21
10778
Dec + Janu/21</t>
        </r>
      </text>
    </comment>
    <comment ref="AD296" authorId="0">
      <text>
        <r>
          <rPr>
            <b/>
            <sz val="9"/>
            <color indexed="81"/>
            <rFont val="Tahoma"/>
            <family val="2"/>
          </rPr>
          <t>Windows User:</t>
        </r>
        <r>
          <rPr>
            <sz val="9"/>
            <color indexed="81"/>
            <rFont val="Tahoma"/>
            <family val="2"/>
          </rPr>
          <t xml:space="preserve">
26/01/21
10778
Dec + Janu/21</t>
        </r>
      </text>
    </comment>
    <comment ref="AF296" authorId="0">
      <text>
        <r>
          <rPr>
            <b/>
            <sz val="9"/>
            <color indexed="81"/>
            <rFont val="Tahoma"/>
            <family val="2"/>
          </rPr>
          <t>Windows User:</t>
        </r>
        <r>
          <rPr>
            <sz val="9"/>
            <color indexed="81"/>
            <rFont val="Tahoma"/>
            <family val="2"/>
          </rPr>
          <t xml:space="preserve">
10/02/21
10779</t>
        </r>
      </text>
    </comment>
    <comment ref="AH296" authorId="0">
      <text>
        <r>
          <rPr>
            <b/>
            <sz val="9"/>
            <color indexed="81"/>
            <rFont val="Tahoma"/>
            <family val="2"/>
          </rPr>
          <t>Windows User:</t>
        </r>
        <r>
          <rPr>
            <sz val="9"/>
            <color indexed="81"/>
            <rFont val="Tahoma"/>
            <family val="2"/>
          </rPr>
          <t xml:space="preserve">
07/03/21
10780</t>
        </r>
      </text>
    </comment>
    <comment ref="AJ296" authorId="0">
      <text>
        <r>
          <rPr>
            <b/>
            <sz val="9"/>
            <color indexed="81"/>
            <rFont val="Tahoma"/>
            <family val="2"/>
          </rPr>
          <t>Windows User:</t>
        </r>
        <r>
          <rPr>
            <sz val="9"/>
            <color indexed="81"/>
            <rFont val="Tahoma"/>
            <family val="2"/>
          </rPr>
          <t xml:space="preserve">
13/04/2021
10781
</t>
        </r>
      </text>
    </comment>
    <comment ref="AL296" authorId="0">
      <text>
        <r>
          <rPr>
            <b/>
            <sz val="9"/>
            <color indexed="81"/>
            <rFont val="Tahoma"/>
            <family val="2"/>
          </rPr>
          <t>Windows User:</t>
        </r>
        <r>
          <rPr>
            <sz val="9"/>
            <color indexed="81"/>
            <rFont val="Tahoma"/>
            <family val="2"/>
          </rPr>
          <t xml:space="preserve">
03/05/2021
10782
</t>
        </r>
      </text>
    </comment>
    <comment ref="AN296" authorId="0">
      <text>
        <r>
          <rPr>
            <b/>
            <sz val="9"/>
            <color indexed="81"/>
            <rFont val="Tahoma"/>
            <family val="2"/>
          </rPr>
          <t>Windows User:</t>
        </r>
        <r>
          <rPr>
            <sz val="9"/>
            <color indexed="81"/>
            <rFont val="Tahoma"/>
            <family val="2"/>
          </rPr>
          <t xml:space="preserve">
03/06/21
10783</t>
        </r>
      </text>
    </comment>
    <comment ref="N297" authorId="0">
      <text>
        <r>
          <rPr>
            <b/>
            <sz val="9"/>
            <color indexed="81"/>
            <rFont val="Tahoma"/>
            <family val="2"/>
          </rPr>
          <t>Windows User:</t>
        </r>
        <r>
          <rPr>
            <sz val="9"/>
            <color indexed="81"/>
            <rFont val="Tahoma"/>
            <family val="2"/>
          </rPr>
          <t xml:space="preserve">
13/09/2020
7,500/-</t>
        </r>
      </text>
    </comment>
    <comment ref="P297" authorId="0">
      <text>
        <r>
          <rPr>
            <b/>
            <sz val="9"/>
            <color indexed="81"/>
            <rFont val="Tahoma"/>
            <family val="2"/>
          </rPr>
          <t>Windows User:</t>
        </r>
        <r>
          <rPr>
            <sz val="9"/>
            <color indexed="81"/>
            <rFont val="Tahoma"/>
            <family val="2"/>
          </rPr>
          <t xml:space="preserve">
13/09/2020
7,500/-</t>
        </r>
      </text>
    </comment>
    <comment ref="R297" authorId="0">
      <text>
        <r>
          <rPr>
            <b/>
            <sz val="9"/>
            <color indexed="81"/>
            <rFont val="Tahoma"/>
            <family val="2"/>
          </rPr>
          <t>Windows User:</t>
        </r>
        <r>
          <rPr>
            <sz val="9"/>
            <color indexed="81"/>
            <rFont val="Tahoma"/>
            <family val="2"/>
          </rPr>
          <t xml:space="preserve">
13/09/2020
7,500/-</t>
        </r>
      </text>
    </comment>
    <comment ref="T297" authorId="0">
      <text>
        <r>
          <rPr>
            <b/>
            <sz val="9"/>
            <color indexed="81"/>
            <rFont val="Tahoma"/>
            <family val="2"/>
          </rPr>
          <t>Windows User:</t>
        </r>
        <r>
          <rPr>
            <sz val="9"/>
            <color indexed="81"/>
            <rFont val="Tahoma"/>
            <family val="2"/>
          </rPr>
          <t xml:space="preserve">
10/11/2020
By bkash
C=12620 With O/fee
H=0
Paid in Nov/20</t>
        </r>
      </text>
    </comment>
    <comment ref="W297" authorId="0">
      <text>
        <r>
          <rPr>
            <b/>
            <sz val="9"/>
            <color indexed="81"/>
            <rFont val="Tahoma"/>
            <family val="2"/>
          </rPr>
          <t>Windows User:</t>
        </r>
        <r>
          <rPr>
            <sz val="9"/>
            <color indexed="81"/>
            <rFont val="Tahoma"/>
            <family val="2"/>
          </rPr>
          <t xml:space="preserve">
Less 30% in Tuition fee for Oct/20.</t>
        </r>
      </text>
    </comment>
    <comment ref="X297" authorId="0">
      <text>
        <r>
          <rPr>
            <b/>
            <sz val="9"/>
            <color indexed="81"/>
            <rFont val="Tahoma"/>
            <family val="2"/>
          </rPr>
          <t>Windows User:</t>
        </r>
        <r>
          <rPr>
            <sz val="9"/>
            <color indexed="81"/>
            <rFont val="Tahoma"/>
            <family val="2"/>
          </rPr>
          <t xml:space="preserve">
10.10.2020
Bkash=4,620/-</t>
        </r>
      </text>
    </comment>
    <comment ref="Y297" authorId="0">
      <text>
        <r>
          <rPr>
            <b/>
            <sz val="9"/>
            <color indexed="81"/>
            <rFont val="Tahoma"/>
            <family val="2"/>
          </rPr>
          <t>Windows User:</t>
        </r>
        <r>
          <rPr>
            <sz val="9"/>
            <color indexed="81"/>
            <rFont val="Tahoma"/>
            <family val="2"/>
          </rPr>
          <t xml:space="preserve">
Less 30% in Tuition fee for Oct/20.</t>
        </r>
      </text>
    </comment>
    <comment ref="Z297" authorId="0">
      <text>
        <r>
          <rPr>
            <b/>
            <sz val="9"/>
            <color indexed="81"/>
            <rFont val="Tahoma"/>
            <family val="2"/>
          </rPr>
          <t>Windows User:</t>
        </r>
        <r>
          <rPr>
            <sz val="9"/>
            <color indexed="81"/>
            <rFont val="Tahoma"/>
            <family val="2"/>
          </rPr>
          <t xml:space="preserve">
10/11/2020
By bkash
C=12620 With O/fee
H=0</t>
        </r>
      </text>
    </comment>
    <comment ref="AB297" authorId="0">
      <text>
        <r>
          <rPr>
            <b/>
            <sz val="9"/>
            <color indexed="81"/>
            <rFont val="Tahoma"/>
            <family val="2"/>
          </rPr>
          <t>Windows User:</t>
        </r>
        <r>
          <rPr>
            <sz val="9"/>
            <color indexed="81"/>
            <rFont val="Tahoma"/>
            <family val="2"/>
          </rPr>
          <t xml:space="preserve">
15/12/2020
By bkash
C=3780
Dec/20</t>
        </r>
      </text>
    </comment>
    <comment ref="AD297" authorId="0">
      <text>
        <r>
          <rPr>
            <b/>
            <sz val="9"/>
            <color indexed="81"/>
            <rFont val="Tahoma"/>
            <family val="2"/>
          </rPr>
          <t>Windows User:</t>
        </r>
        <r>
          <rPr>
            <sz val="9"/>
            <color indexed="81"/>
            <rFont val="Tahoma"/>
            <family val="2"/>
          </rPr>
          <t xml:space="preserve">
13/01/2021
By bkash
C=4340
h=0</t>
        </r>
      </text>
    </comment>
    <comment ref="AF297" authorId="0">
      <text>
        <r>
          <rPr>
            <b/>
            <sz val="9"/>
            <color indexed="81"/>
            <rFont val="Tahoma"/>
            <family val="2"/>
          </rPr>
          <t>Windows User:</t>
        </r>
        <r>
          <rPr>
            <sz val="9"/>
            <color indexed="81"/>
            <rFont val="Tahoma"/>
            <family val="2"/>
          </rPr>
          <t xml:space="preserve">
17/02/21
By bkash
C=4340
</t>
        </r>
      </text>
    </comment>
    <comment ref="AH297" authorId="0">
      <text>
        <r>
          <rPr>
            <b/>
            <sz val="9"/>
            <color indexed="81"/>
            <rFont val="Tahoma"/>
            <family val="2"/>
          </rPr>
          <t>Windows User:</t>
        </r>
        <r>
          <rPr>
            <sz val="9"/>
            <color indexed="81"/>
            <rFont val="Tahoma"/>
            <family val="2"/>
          </rPr>
          <t xml:space="preserve">
20/03/2021
By bkash
C=4340
H=0</t>
        </r>
      </text>
    </comment>
    <comment ref="N298" authorId="0">
      <text>
        <r>
          <rPr>
            <b/>
            <sz val="9"/>
            <color indexed="81"/>
            <rFont val="Tahoma"/>
            <family val="2"/>
          </rPr>
          <t>Windows User:</t>
        </r>
        <r>
          <rPr>
            <sz val="9"/>
            <color indexed="81"/>
            <rFont val="Tahoma"/>
            <family val="2"/>
          </rPr>
          <t xml:space="preserve">
13/09/2020
7,500/-</t>
        </r>
      </text>
    </comment>
    <comment ref="P298" authorId="0">
      <text>
        <r>
          <rPr>
            <b/>
            <sz val="9"/>
            <color indexed="81"/>
            <rFont val="Tahoma"/>
            <family val="2"/>
          </rPr>
          <t>Windows User:</t>
        </r>
        <r>
          <rPr>
            <sz val="9"/>
            <color indexed="81"/>
            <rFont val="Tahoma"/>
            <family val="2"/>
          </rPr>
          <t xml:space="preserve">
13/09/2020
7,500/-</t>
        </r>
      </text>
    </comment>
    <comment ref="R298" authorId="0">
      <text>
        <r>
          <rPr>
            <b/>
            <sz val="9"/>
            <color indexed="81"/>
            <rFont val="Tahoma"/>
            <family val="2"/>
          </rPr>
          <t>Windows User:</t>
        </r>
        <r>
          <rPr>
            <sz val="9"/>
            <color indexed="81"/>
            <rFont val="Tahoma"/>
            <family val="2"/>
          </rPr>
          <t xml:space="preserve">
13/09/2020
7,500/-</t>
        </r>
      </text>
    </comment>
    <comment ref="T298" authorId="0">
      <text>
        <r>
          <rPr>
            <b/>
            <sz val="9"/>
            <color indexed="81"/>
            <rFont val="Tahoma"/>
            <family val="2"/>
          </rPr>
          <t>Windows User:</t>
        </r>
        <r>
          <rPr>
            <sz val="9"/>
            <color indexed="81"/>
            <rFont val="Tahoma"/>
            <family val="2"/>
          </rPr>
          <t xml:space="preserve">
13/09/2020
7,500/-</t>
        </r>
      </text>
    </comment>
    <comment ref="W298" authorId="0">
      <text>
        <r>
          <rPr>
            <b/>
            <sz val="9"/>
            <color indexed="81"/>
            <rFont val="Tahoma"/>
            <family val="2"/>
          </rPr>
          <t>Windows User:</t>
        </r>
        <r>
          <rPr>
            <sz val="9"/>
            <color indexed="81"/>
            <rFont val="Tahoma"/>
            <family val="2"/>
          </rPr>
          <t xml:space="preserve">
Less 30% in Tuition fee for Oct/20.</t>
        </r>
      </text>
    </comment>
    <comment ref="X298" authorId="0">
      <text>
        <r>
          <rPr>
            <b/>
            <sz val="9"/>
            <color indexed="81"/>
            <rFont val="Tahoma"/>
            <family val="2"/>
          </rPr>
          <t>Windows User:</t>
        </r>
        <r>
          <rPr>
            <sz val="9"/>
            <color indexed="81"/>
            <rFont val="Tahoma"/>
            <family val="2"/>
          </rPr>
          <t xml:space="preserve">
13.10.2020
9146
Oct/20
(Less=30%)</t>
        </r>
      </text>
    </comment>
    <comment ref="Y298" authorId="0">
      <text>
        <r>
          <rPr>
            <b/>
            <sz val="9"/>
            <color indexed="81"/>
            <rFont val="Tahoma"/>
            <family val="2"/>
          </rPr>
          <t>Windows User:</t>
        </r>
        <r>
          <rPr>
            <sz val="9"/>
            <color indexed="81"/>
            <rFont val="Tahoma"/>
            <family val="2"/>
          </rPr>
          <t xml:space="preserve">
Less 30% in Tuition fee for Oct/20.</t>
        </r>
      </text>
    </comment>
    <comment ref="Z298" authorId="0">
      <text>
        <r>
          <rPr>
            <b/>
            <sz val="9"/>
            <color indexed="81"/>
            <rFont val="Tahoma"/>
            <family val="2"/>
          </rPr>
          <t>Windows User:</t>
        </r>
        <r>
          <rPr>
            <sz val="9"/>
            <color indexed="81"/>
            <rFont val="Tahoma"/>
            <family val="2"/>
          </rPr>
          <t xml:space="preserve">
10/11/2020
9147
</t>
        </r>
      </text>
    </comment>
    <comment ref="AB298" authorId="0">
      <text>
        <r>
          <rPr>
            <b/>
            <sz val="9"/>
            <color indexed="81"/>
            <rFont val="Tahoma"/>
            <family val="2"/>
          </rPr>
          <t>Windows User:</t>
        </r>
        <r>
          <rPr>
            <sz val="9"/>
            <color indexed="81"/>
            <rFont val="Tahoma"/>
            <family val="2"/>
          </rPr>
          <t xml:space="preserve">
09/12/2020
9148
</t>
        </r>
      </text>
    </comment>
    <comment ref="AD298" authorId="0">
      <text>
        <r>
          <rPr>
            <b/>
            <sz val="9"/>
            <color indexed="81"/>
            <rFont val="Tahoma"/>
            <family val="2"/>
          </rPr>
          <t>Windows User:</t>
        </r>
        <r>
          <rPr>
            <sz val="9"/>
            <color indexed="81"/>
            <rFont val="Tahoma"/>
            <family val="2"/>
          </rPr>
          <t xml:space="preserve">
30/01/21
40920
Janu/20</t>
        </r>
      </text>
    </comment>
    <comment ref="AH298" authorId="0">
      <text>
        <r>
          <rPr>
            <b/>
            <sz val="9"/>
            <color indexed="81"/>
            <rFont val="Tahoma"/>
            <family val="2"/>
          </rPr>
          <t>Windows User:</t>
        </r>
        <r>
          <rPr>
            <sz val="9"/>
            <color indexed="81"/>
            <rFont val="Tahoma"/>
            <family val="2"/>
          </rPr>
          <t xml:space="preserve">
09/03/21
9149/50
Feb/21+ March</t>
        </r>
      </text>
    </comment>
    <comment ref="AN298" authorId="0">
      <text>
        <r>
          <rPr>
            <b/>
            <sz val="9"/>
            <color indexed="81"/>
            <rFont val="Tahoma"/>
            <family val="2"/>
          </rPr>
          <t>Windows User:</t>
        </r>
        <r>
          <rPr>
            <sz val="9"/>
            <color indexed="81"/>
            <rFont val="Tahoma"/>
            <family val="2"/>
          </rPr>
          <t xml:space="preserve">
05/06/21
9254
</t>
        </r>
      </text>
    </comment>
    <comment ref="N299" authorId="0">
      <text>
        <r>
          <rPr>
            <b/>
            <sz val="9"/>
            <color indexed="81"/>
            <rFont val="Tahoma"/>
            <family val="2"/>
          </rPr>
          <t>Windows User:</t>
        </r>
        <r>
          <rPr>
            <sz val="9"/>
            <color indexed="81"/>
            <rFont val="Tahoma"/>
            <family val="2"/>
          </rPr>
          <t xml:space="preserve">
13/09/2020
7,500/-</t>
        </r>
      </text>
    </comment>
    <comment ref="P299" authorId="0">
      <text>
        <r>
          <rPr>
            <b/>
            <sz val="9"/>
            <color indexed="81"/>
            <rFont val="Tahoma"/>
            <family val="2"/>
          </rPr>
          <t>Windows User:</t>
        </r>
        <r>
          <rPr>
            <sz val="9"/>
            <color indexed="81"/>
            <rFont val="Tahoma"/>
            <family val="2"/>
          </rPr>
          <t xml:space="preserve">
13/09/2020
7,500/-</t>
        </r>
      </text>
    </comment>
    <comment ref="R299" authorId="0">
      <text>
        <r>
          <rPr>
            <b/>
            <sz val="9"/>
            <color indexed="81"/>
            <rFont val="Tahoma"/>
            <family val="2"/>
          </rPr>
          <t>Windows User:</t>
        </r>
        <r>
          <rPr>
            <sz val="9"/>
            <color indexed="81"/>
            <rFont val="Tahoma"/>
            <family val="2"/>
          </rPr>
          <t xml:space="preserve">
13/09/2020
7,500/-</t>
        </r>
      </text>
    </comment>
    <comment ref="T299" authorId="0">
      <text>
        <r>
          <rPr>
            <b/>
            <sz val="9"/>
            <color indexed="81"/>
            <rFont val="Tahoma"/>
            <family val="2"/>
          </rPr>
          <t>Windows User:</t>
        </r>
        <r>
          <rPr>
            <sz val="9"/>
            <color indexed="81"/>
            <rFont val="Tahoma"/>
            <family val="2"/>
          </rPr>
          <t xml:space="preserve">
16/11/2020
9172
O/fee=8000
paid in Nov/20</t>
        </r>
      </text>
    </comment>
    <comment ref="Z299" authorId="0">
      <text>
        <r>
          <rPr>
            <b/>
            <sz val="9"/>
            <color indexed="81"/>
            <rFont val="Tahoma"/>
            <family val="2"/>
          </rPr>
          <t>Windows User:</t>
        </r>
        <r>
          <rPr>
            <sz val="9"/>
            <color indexed="81"/>
            <rFont val="Tahoma"/>
            <family val="2"/>
          </rPr>
          <t xml:space="preserve">
08/10/20
9170</t>
        </r>
      </text>
    </comment>
    <comment ref="AB299" authorId="0">
      <text>
        <r>
          <rPr>
            <b/>
            <sz val="9"/>
            <color indexed="81"/>
            <rFont val="Tahoma"/>
            <family val="2"/>
          </rPr>
          <t>Windows User:</t>
        </r>
        <r>
          <rPr>
            <sz val="9"/>
            <color indexed="81"/>
            <rFont val="Tahoma"/>
            <family val="2"/>
          </rPr>
          <t xml:space="preserve">
14/11/2020
9171
16/11/2020
9172
O/fee=8000</t>
        </r>
      </text>
    </comment>
    <comment ref="AD299" authorId="0">
      <text>
        <r>
          <rPr>
            <b/>
            <sz val="9"/>
            <color indexed="81"/>
            <rFont val="Tahoma"/>
            <family val="2"/>
          </rPr>
          <t>Windows User:</t>
        </r>
        <r>
          <rPr>
            <sz val="9"/>
            <color indexed="81"/>
            <rFont val="Tahoma"/>
            <family val="2"/>
          </rPr>
          <t xml:space="preserve">
20/12/2020
9173</t>
        </r>
      </text>
    </comment>
    <comment ref="AF299" authorId="0">
      <text>
        <r>
          <rPr>
            <b/>
            <sz val="9"/>
            <color indexed="81"/>
            <rFont val="Tahoma"/>
            <family val="2"/>
          </rPr>
          <t>Windows User:</t>
        </r>
        <r>
          <rPr>
            <sz val="9"/>
            <color indexed="81"/>
            <rFont val="Tahoma"/>
            <family val="2"/>
          </rPr>
          <t xml:space="preserve">
10/01/2021
9174
</t>
        </r>
      </text>
    </comment>
    <comment ref="AH299" authorId="0">
      <text>
        <r>
          <rPr>
            <b/>
            <sz val="9"/>
            <color indexed="81"/>
            <rFont val="Tahoma"/>
            <family val="2"/>
          </rPr>
          <t>Windows User:</t>
        </r>
        <r>
          <rPr>
            <sz val="9"/>
            <color indexed="81"/>
            <rFont val="Tahoma"/>
            <family val="2"/>
          </rPr>
          <t xml:space="preserve">
10/02/21
9175</t>
        </r>
      </text>
    </comment>
    <comment ref="AJ299" authorId="0">
      <text>
        <r>
          <rPr>
            <b/>
            <sz val="9"/>
            <color indexed="81"/>
            <rFont val="Tahoma"/>
            <family val="2"/>
          </rPr>
          <t>Windows User:</t>
        </r>
        <r>
          <rPr>
            <sz val="9"/>
            <color indexed="81"/>
            <rFont val="Tahoma"/>
            <family val="2"/>
          </rPr>
          <t xml:space="preserve">
18/03/21
9176</t>
        </r>
      </text>
    </comment>
    <comment ref="AP299" authorId="0">
      <text>
        <r>
          <rPr>
            <b/>
            <sz val="9"/>
            <color indexed="81"/>
            <rFont val="Tahoma"/>
            <family val="2"/>
          </rPr>
          <t>Windows User:</t>
        </r>
        <r>
          <rPr>
            <sz val="9"/>
            <color indexed="81"/>
            <rFont val="Tahoma"/>
            <family val="2"/>
          </rPr>
          <t xml:space="preserve">
03/06/21
9177/78
Up to June/21</t>
        </r>
      </text>
    </comment>
    <comment ref="N300" authorId="0">
      <text>
        <r>
          <rPr>
            <b/>
            <sz val="9"/>
            <color indexed="81"/>
            <rFont val="Tahoma"/>
            <family val="2"/>
          </rPr>
          <t>Windows User:</t>
        </r>
        <r>
          <rPr>
            <sz val="9"/>
            <color indexed="81"/>
            <rFont val="Tahoma"/>
            <family val="2"/>
          </rPr>
          <t xml:space="preserve">
13/09/2020
7,500/-</t>
        </r>
      </text>
    </comment>
    <comment ref="P300" authorId="0">
      <text>
        <r>
          <rPr>
            <b/>
            <sz val="9"/>
            <color indexed="81"/>
            <rFont val="Tahoma"/>
            <family val="2"/>
          </rPr>
          <t>Windows User:</t>
        </r>
        <r>
          <rPr>
            <sz val="9"/>
            <color indexed="81"/>
            <rFont val="Tahoma"/>
            <family val="2"/>
          </rPr>
          <t xml:space="preserve">
13/09/2020
7,500/-</t>
        </r>
      </text>
    </comment>
    <comment ref="R300" authorId="0">
      <text>
        <r>
          <rPr>
            <b/>
            <sz val="9"/>
            <color indexed="81"/>
            <rFont val="Tahoma"/>
            <family val="2"/>
          </rPr>
          <t>Windows User:</t>
        </r>
        <r>
          <rPr>
            <sz val="9"/>
            <color indexed="81"/>
            <rFont val="Tahoma"/>
            <family val="2"/>
          </rPr>
          <t xml:space="preserve">
13/09/2020
7,500/-</t>
        </r>
      </text>
    </comment>
    <comment ref="T300" authorId="0">
      <text>
        <r>
          <rPr>
            <b/>
            <sz val="9"/>
            <color indexed="81"/>
            <rFont val="Tahoma"/>
            <family val="2"/>
          </rPr>
          <t>Windows User:</t>
        </r>
        <r>
          <rPr>
            <sz val="9"/>
            <color indexed="81"/>
            <rFont val="Tahoma"/>
            <family val="2"/>
          </rPr>
          <t xml:space="preserve">
30/09/2020
9194
Paid to sep/20</t>
        </r>
      </text>
    </comment>
    <comment ref="X300" authorId="0">
      <text>
        <r>
          <rPr>
            <b/>
            <sz val="9"/>
            <color indexed="81"/>
            <rFont val="Tahoma"/>
            <family val="2"/>
          </rPr>
          <t>Windows User:</t>
        </r>
        <r>
          <rPr>
            <sz val="9"/>
            <color indexed="81"/>
            <rFont val="Tahoma"/>
            <family val="2"/>
          </rPr>
          <t xml:space="preserve">
30/09/2020
9194
O/fee=8000</t>
        </r>
      </text>
    </comment>
    <comment ref="Z300" authorId="0">
      <text>
        <r>
          <rPr>
            <b/>
            <sz val="9"/>
            <color indexed="81"/>
            <rFont val="Tahoma"/>
            <family val="2"/>
          </rPr>
          <t>Windows User:</t>
        </r>
        <r>
          <rPr>
            <sz val="9"/>
            <color indexed="81"/>
            <rFont val="Tahoma"/>
            <family val="2"/>
          </rPr>
          <t xml:space="preserve">
11/10/20
9195
</t>
        </r>
      </text>
    </comment>
    <comment ref="AB300" authorId="0">
      <text>
        <r>
          <rPr>
            <b/>
            <sz val="9"/>
            <color indexed="81"/>
            <rFont val="Tahoma"/>
            <family val="2"/>
          </rPr>
          <t>Windows User:</t>
        </r>
        <r>
          <rPr>
            <sz val="9"/>
            <color indexed="81"/>
            <rFont val="Tahoma"/>
            <family val="2"/>
          </rPr>
          <t xml:space="preserve">
09/11/2020
by bkash
C=4620
H=1950
T=6570
</t>
        </r>
      </text>
    </comment>
    <comment ref="AD300" authorId="0">
      <text>
        <r>
          <rPr>
            <b/>
            <sz val="9"/>
            <color indexed="81"/>
            <rFont val="Tahoma"/>
            <family val="2"/>
          </rPr>
          <t>Windows User:</t>
        </r>
        <r>
          <rPr>
            <sz val="9"/>
            <color indexed="81"/>
            <rFont val="Tahoma"/>
            <family val="2"/>
          </rPr>
          <t xml:space="preserve">
10/01/2021
9197
Dec + Janu/21
Paid in Janu/21</t>
        </r>
      </text>
    </comment>
    <comment ref="AF300" authorId="0">
      <text>
        <r>
          <rPr>
            <b/>
            <sz val="9"/>
            <color indexed="81"/>
            <rFont val="Tahoma"/>
            <family val="2"/>
          </rPr>
          <t>Windows User:</t>
        </r>
        <r>
          <rPr>
            <sz val="9"/>
            <color indexed="81"/>
            <rFont val="Tahoma"/>
            <family val="2"/>
          </rPr>
          <t xml:space="preserve">
10/01/2021
9197
Dec + Janu/21
Paid in Janu/21</t>
        </r>
      </text>
    </comment>
    <comment ref="AH300" authorId="0">
      <text>
        <r>
          <rPr>
            <b/>
            <sz val="9"/>
            <color indexed="81"/>
            <rFont val="Tahoma"/>
            <family val="2"/>
          </rPr>
          <t>Windows User:</t>
        </r>
        <r>
          <rPr>
            <sz val="9"/>
            <color indexed="81"/>
            <rFont val="Tahoma"/>
            <family val="2"/>
          </rPr>
          <t xml:space="preserve">
10/02/21
9198</t>
        </r>
      </text>
    </comment>
    <comment ref="AJ300" authorId="0">
      <text>
        <r>
          <rPr>
            <b/>
            <sz val="9"/>
            <color indexed="81"/>
            <rFont val="Tahoma"/>
            <family val="2"/>
          </rPr>
          <t>Windows User:</t>
        </r>
        <r>
          <rPr>
            <sz val="9"/>
            <color indexed="81"/>
            <rFont val="Tahoma"/>
            <family val="2"/>
          </rPr>
          <t xml:space="preserve">
08/03/21
By bkash
C=4620
H=1950
T=6570</t>
        </r>
      </text>
    </comment>
    <comment ref="AL300" authorId="0">
      <text>
        <r>
          <rPr>
            <b/>
            <sz val="9"/>
            <color indexed="81"/>
            <rFont val="Tahoma"/>
            <family val="2"/>
          </rPr>
          <t>Windows User:</t>
        </r>
        <r>
          <rPr>
            <sz val="9"/>
            <color indexed="81"/>
            <rFont val="Tahoma"/>
            <family val="2"/>
          </rPr>
          <t xml:space="preserve">
18/04/21
By bkash
C=4620
H=1950
T=6570</t>
        </r>
      </text>
    </comment>
    <comment ref="AP300" authorId="0">
      <text>
        <r>
          <rPr>
            <b/>
            <sz val="9"/>
            <color indexed="81"/>
            <rFont val="Tahoma"/>
            <family val="2"/>
          </rPr>
          <t>Windows User:</t>
        </r>
        <r>
          <rPr>
            <sz val="9"/>
            <color indexed="81"/>
            <rFont val="Tahoma"/>
            <family val="2"/>
          </rPr>
          <t xml:space="preserve">
03/06/21
9200</t>
        </r>
      </text>
    </comment>
    <comment ref="N301" authorId="0">
      <text>
        <r>
          <rPr>
            <b/>
            <sz val="9"/>
            <color indexed="81"/>
            <rFont val="Tahoma"/>
            <family val="2"/>
          </rPr>
          <t>Windows User:</t>
        </r>
        <r>
          <rPr>
            <sz val="9"/>
            <color indexed="81"/>
            <rFont val="Tahoma"/>
            <family val="2"/>
          </rPr>
          <t xml:space="preserve">
13/09/2020
7,500/-</t>
        </r>
      </text>
    </comment>
    <comment ref="P301" authorId="0">
      <text>
        <r>
          <rPr>
            <b/>
            <sz val="9"/>
            <color indexed="81"/>
            <rFont val="Tahoma"/>
            <family val="2"/>
          </rPr>
          <t>Windows User:</t>
        </r>
        <r>
          <rPr>
            <sz val="9"/>
            <color indexed="81"/>
            <rFont val="Tahoma"/>
            <family val="2"/>
          </rPr>
          <t xml:space="preserve">
13/09/2020
7,500/-</t>
        </r>
      </text>
    </comment>
    <comment ref="R301" authorId="0">
      <text>
        <r>
          <rPr>
            <b/>
            <sz val="9"/>
            <color indexed="81"/>
            <rFont val="Tahoma"/>
            <family val="2"/>
          </rPr>
          <t>Windows User:</t>
        </r>
        <r>
          <rPr>
            <sz val="9"/>
            <color indexed="81"/>
            <rFont val="Tahoma"/>
            <family val="2"/>
          </rPr>
          <t xml:space="preserve">
13/09/2020
7,500/-</t>
        </r>
      </text>
    </comment>
    <comment ref="X301" authorId="0">
      <text>
        <r>
          <rPr>
            <b/>
            <sz val="9"/>
            <color indexed="81"/>
            <rFont val="Tahoma"/>
            <family val="2"/>
          </rPr>
          <t>Windows User:</t>
        </r>
        <r>
          <rPr>
            <sz val="9"/>
            <color indexed="81"/>
            <rFont val="Tahoma"/>
            <family val="2"/>
          </rPr>
          <t xml:space="preserve">
12/01/21
9218
Oct/21 Due=420
O/fee=8,000/-
Paid in Janu/21</t>
        </r>
      </text>
    </comment>
    <comment ref="Z301" authorId="0">
      <text>
        <r>
          <rPr>
            <b/>
            <sz val="9"/>
            <color indexed="81"/>
            <rFont val="Tahoma"/>
            <family val="2"/>
          </rPr>
          <t>Windows User:</t>
        </r>
        <r>
          <rPr>
            <sz val="9"/>
            <color indexed="81"/>
            <rFont val="Tahoma"/>
            <family val="2"/>
          </rPr>
          <t xml:space="preserve">
12/01/21
9218
Oct/21 Due=420
O/fee=8,000/-
Paid in Janu/21</t>
        </r>
      </text>
    </comment>
    <comment ref="AB301" authorId="0">
      <text>
        <r>
          <rPr>
            <b/>
            <sz val="9"/>
            <color indexed="81"/>
            <rFont val="Tahoma"/>
            <family val="2"/>
          </rPr>
          <t>Windows User:</t>
        </r>
        <r>
          <rPr>
            <sz val="9"/>
            <color indexed="81"/>
            <rFont val="Tahoma"/>
            <family val="2"/>
          </rPr>
          <t xml:space="preserve">
30/01/1/
3219
Nov/21=4200 Due=420
Paid in Janu/21</t>
        </r>
      </text>
    </comment>
    <comment ref="AF301" authorId="0">
      <text>
        <r>
          <rPr>
            <b/>
            <sz val="9"/>
            <color indexed="81"/>
            <rFont val="Tahoma"/>
            <family val="2"/>
          </rPr>
          <t>Windows User:</t>
        </r>
        <r>
          <rPr>
            <sz val="9"/>
            <color indexed="81"/>
            <rFont val="Tahoma"/>
            <family val="2"/>
          </rPr>
          <t xml:space="preserve">
12/01/21
9218
Oct/21 Due=420
O/fee=8,000/-
Paid in Janu/21.
30/01/1/
3219
Nov/21=4620 
Paid in Janu/21</t>
        </r>
      </text>
    </comment>
    <comment ref="AG301" authorId="0">
      <text>
        <r>
          <rPr>
            <b/>
            <sz val="9"/>
            <color indexed="81"/>
            <rFont val="Tahoma"/>
            <family val="2"/>
          </rPr>
          <t>Windows User:</t>
        </r>
        <r>
          <rPr>
            <sz val="9"/>
            <color indexed="81"/>
            <rFont val="Tahoma"/>
            <family val="2"/>
          </rPr>
          <t xml:space="preserve">
</t>
        </r>
      </text>
    </comment>
    <comment ref="AJ301" authorId="0">
      <text>
        <r>
          <rPr>
            <b/>
            <sz val="9"/>
            <color indexed="81"/>
            <rFont val="Tahoma"/>
            <family val="2"/>
          </rPr>
          <t>Windows User:</t>
        </r>
        <r>
          <rPr>
            <sz val="9"/>
            <color indexed="81"/>
            <rFont val="Tahoma"/>
            <family val="2"/>
          </rPr>
          <t xml:space="preserve">
14/03/21
9220
Dec/20</t>
        </r>
      </text>
    </comment>
    <comment ref="AN301" authorId="0">
      <text>
        <r>
          <rPr>
            <b/>
            <sz val="9"/>
            <color indexed="81"/>
            <rFont val="Tahoma"/>
            <family val="2"/>
          </rPr>
          <t>Windows User:</t>
        </r>
        <r>
          <rPr>
            <sz val="9"/>
            <color indexed="81"/>
            <rFont val="Tahoma"/>
            <family val="2"/>
          </rPr>
          <t xml:space="preserve">
25/05/21
9222
Feb/21
02/05/21
By bkash
C=4620
H=1980
T=6600</t>
        </r>
      </text>
    </comment>
    <comment ref="AP301" authorId="0">
      <text>
        <r>
          <rPr>
            <b/>
            <sz val="9"/>
            <color indexed="81"/>
            <rFont val="Tahoma"/>
            <family val="2"/>
          </rPr>
          <t>Windows User:</t>
        </r>
        <r>
          <rPr>
            <sz val="9"/>
            <color indexed="81"/>
            <rFont val="Tahoma"/>
            <family val="2"/>
          </rPr>
          <t xml:space="preserve">
06/06/21
9223
</t>
        </r>
      </text>
    </comment>
    <comment ref="N302" authorId="0">
      <text>
        <r>
          <rPr>
            <b/>
            <sz val="9"/>
            <color indexed="81"/>
            <rFont val="Tahoma"/>
            <family val="2"/>
          </rPr>
          <t>Windows User:</t>
        </r>
        <r>
          <rPr>
            <sz val="9"/>
            <color indexed="81"/>
            <rFont val="Tahoma"/>
            <family val="2"/>
          </rPr>
          <t xml:space="preserve">
13/09/2020
7,500/-</t>
        </r>
      </text>
    </comment>
    <comment ref="P302" authorId="0">
      <text>
        <r>
          <rPr>
            <b/>
            <sz val="9"/>
            <color indexed="81"/>
            <rFont val="Tahoma"/>
            <family val="2"/>
          </rPr>
          <t>Windows User:</t>
        </r>
        <r>
          <rPr>
            <sz val="9"/>
            <color indexed="81"/>
            <rFont val="Tahoma"/>
            <family val="2"/>
          </rPr>
          <t xml:space="preserve">
13/09/2020
7,500/-</t>
        </r>
      </text>
    </comment>
    <comment ref="R302" authorId="0">
      <text>
        <r>
          <rPr>
            <b/>
            <sz val="9"/>
            <color indexed="81"/>
            <rFont val="Tahoma"/>
            <family val="2"/>
          </rPr>
          <t>Windows User:</t>
        </r>
        <r>
          <rPr>
            <sz val="9"/>
            <color indexed="81"/>
            <rFont val="Tahoma"/>
            <family val="2"/>
          </rPr>
          <t xml:space="preserve">
13/09/2020
7,500/-</t>
        </r>
      </text>
    </comment>
    <comment ref="W302" authorId="0">
      <text>
        <r>
          <rPr>
            <b/>
            <sz val="9"/>
            <color indexed="81"/>
            <rFont val="Tahoma"/>
            <family val="2"/>
          </rPr>
          <t>Windows User:</t>
        </r>
        <r>
          <rPr>
            <sz val="9"/>
            <color indexed="81"/>
            <rFont val="Tahoma"/>
            <family val="2"/>
          </rPr>
          <t xml:space="preserve">
Less 30% in Tuition fee for Oct/20.</t>
        </r>
      </text>
    </comment>
    <comment ref="X302" authorId="0">
      <text>
        <r>
          <rPr>
            <b/>
            <sz val="9"/>
            <color indexed="81"/>
            <rFont val="Tahoma"/>
            <family val="2"/>
          </rPr>
          <t>Windows User:</t>
        </r>
        <r>
          <rPr>
            <sz val="9"/>
            <color indexed="81"/>
            <rFont val="Tahoma"/>
            <family val="2"/>
          </rPr>
          <t xml:space="preserve">
15.10.2020
Bkash=6,660/-
College=4,620/-
Hostel=2,040/-</t>
        </r>
      </text>
    </comment>
    <comment ref="Y302" authorId="0">
      <text>
        <r>
          <rPr>
            <b/>
            <sz val="9"/>
            <color indexed="81"/>
            <rFont val="Tahoma"/>
            <family val="2"/>
          </rPr>
          <t>Windows User:</t>
        </r>
        <r>
          <rPr>
            <sz val="9"/>
            <color indexed="81"/>
            <rFont val="Tahoma"/>
            <family val="2"/>
          </rPr>
          <t xml:space="preserve">
Less 30% in Tuition fee for Oct/20.</t>
        </r>
      </text>
    </comment>
    <comment ref="Z302" authorId="0">
      <text>
        <r>
          <rPr>
            <b/>
            <sz val="9"/>
            <color indexed="81"/>
            <rFont val="Tahoma"/>
            <family val="2"/>
          </rPr>
          <t>Windows User:</t>
        </r>
        <r>
          <rPr>
            <sz val="9"/>
            <color indexed="81"/>
            <rFont val="Tahoma"/>
            <family val="2"/>
          </rPr>
          <t xml:space="preserve">
08/11/2020
By bkash
C=4620
H=2040
T=6660
</t>
        </r>
      </text>
    </comment>
    <comment ref="AF302" authorId="0">
      <text>
        <r>
          <rPr>
            <b/>
            <sz val="9"/>
            <color indexed="81"/>
            <rFont val="Tahoma"/>
            <family val="2"/>
          </rPr>
          <t>Windows User:</t>
        </r>
        <r>
          <rPr>
            <sz val="9"/>
            <color indexed="81"/>
            <rFont val="Tahoma"/>
            <family val="2"/>
          </rPr>
          <t xml:space="preserve">
10/02/21
9242</t>
        </r>
      </text>
    </comment>
    <comment ref="N303" authorId="0">
      <text>
        <r>
          <rPr>
            <b/>
            <sz val="9"/>
            <color indexed="81"/>
            <rFont val="Tahoma"/>
            <family val="2"/>
          </rPr>
          <t>Windows User:</t>
        </r>
        <r>
          <rPr>
            <sz val="9"/>
            <color indexed="81"/>
            <rFont val="Tahoma"/>
            <family val="2"/>
          </rPr>
          <t xml:space="preserve">
13/09/2020
7,500/-</t>
        </r>
      </text>
    </comment>
    <comment ref="P303" authorId="0">
      <text>
        <r>
          <rPr>
            <b/>
            <sz val="9"/>
            <color indexed="81"/>
            <rFont val="Tahoma"/>
            <family val="2"/>
          </rPr>
          <t>Windows User:</t>
        </r>
        <r>
          <rPr>
            <sz val="9"/>
            <color indexed="81"/>
            <rFont val="Tahoma"/>
            <family val="2"/>
          </rPr>
          <t xml:space="preserve">
13/09/2020
7,500/-</t>
        </r>
      </text>
    </comment>
    <comment ref="R303" authorId="0">
      <text>
        <r>
          <rPr>
            <b/>
            <sz val="9"/>
            <color indexed="81"/>
            <rFont val="Tahoma"/>
            <family val="2"/>
          </rPr>
          <t>Windows User:</t>
        </r>
        <r>
          <rPr>
            <sz val="9"/>
            <color indexed="81"/>
            <rFont val="Tahoma"/>
            <family val="2"/>
          </rPr>
          <t xml:space="preserve">
13/09/2020
7,500/-</t>
        </r>
      </text>
    </comment>
    <comment ref="Z303" authorId="0">
      <text>
        <r>
          <rPr>
            <b/>
            <sz val="9"/>
            <color indexed="81"/>
            <rFont val="Tahoma"/>
            <family val="2"/>
          </rPr>
          <t>Windows User:</t>
        </r>
        <r>
          <rPr>
            <sz val="9"/>
            <color indexed="81"/>
            <rFont val="Tahoma"/>
            <family val="2"/>
          </rPr>
          <t xml:space="preserve">
09/11/2020
9266
Oct/20
Paid to Nv/20</t>
        </r>
      </text>
    </comment>
    <comment ref="AB303" authorId="0">
      <text>
        <r>
          <rPr>
            <b/>
            <sz val="9"/>
            <color indexed="81"/>
            <rFont val="Tahoma"/>
            <family val="2"/>
          </rPr>
          <t>Windows User:</t>
        </r>
        <r>
          <rPr>
            <sz val="9"/>
            <color indexed="81"/>
            <rFont val="Tahoma"/>
            <family val="2"/>
          </rPr>
          <t xml:space="preserve">
09/11/2020
9266
Oct/20
09/12/2020
9267
O/fee woth
Nov/20
Paid in Dec./20</t>
        </r>
      </text>
    </comment>
    <comment ref="AD303" authorId="0">
      <text>
        <r>
          <rPr>
            <b/>
            <sz val="9"/>
            <color indexed="81"/>
            <rFont val="Tahoma"/>
            <family val="2"/>
          </rPr>
          <t>Windows User:</t>
        </r>
        <r>
          <rPr>
            <sz val="9"/>
            <color indexed="81"/>
            <rFont val="Tahoma"/>
            <family val="2"/>
          </rPr>
          <t xml:space="preserve">
09/12/2020
9267
O/fee with
Nov/20
Paid in Dec/20
</t>
        </r>
      </text>
    </comment>
    <comment ref="AF303" authorId="0">
      <text>
        <r>
          <rPr>
            <b/>
            <sz val="9"/>
            <color indexed="81"/>
            <rFont val="Tahoma"/>
            <family val="2"/>
          </rPr>
          <t>Windows User:</t>
        </r>
        <r>
          <rPr>
            <sz val="9"/>
            <color indexed="81"/>
            <rFont val="Tahoma"/>
            <family val="2"/>
          </rPr>
          <t xml:space="preserve">
10/01/2021
9268
Dec/20
Paid in Janu/21
26/01/21
9269
Janu/21
Paid in janu/21</t>
        </r>
      </text>
    </comment>
    <comment ref="AH303" authorId="0">
      <text>
        <r>
          <rPr>
            <b/>
            <sz val="9"/>
            <color indexed="81"/>
            <rFont val="Tahoma"/>
            <family val="2"/>
          </rPr>
          <t>Windows User:</t>
        </r>
        <r>
          <rPr>
            <sz val="9"/>
            <color indexed="81"/>
            <rFont val="Tahoma"/>
            <family val="2"/>
          </rPr>
          <t xml:space="preserve">
10/02/21
9270</t>
        </r>
      </text>
    </comment>
    <comment ref="AJ303" authorId="0">
      <text>
        <r>
          <rPr>
            <b/>
            <sz val="9"/>
            <color indexed="81"/>
            <rFont val="Tahoma"/>
            <family val="2"/>
          </rPr>
          <t>Windows User:</t>
        </r>
        <r>
          <rPr>
            <sz val="9"/>
            <color indexed="81"/>
            <rFont val="Tahoma"/>
            <family val="2"/>
          </rPr>
          <t xml:space="preserve">
07/03/21
9271</t>
        </r>
      </text>
    </comment>
    <comment ref="AL303" authorId="0">
      <text>
        <r>
          <rPr>
            <b/>
            <sz val="9"/>
            <color indexed="81"/>
            <rFont val="Tahoma"/>
            <family val="2"/>
          </rPr>
          <t>Windows User:</t>
        </r>
        <r>
          <rPr>
            <sz val="9"/>
            <color indexed="81"/>
            <rFont val="Tahoma"/>
            <family val="2"/>
          </rPr>
          <t xml:space="preserve">
13/04/21
By bkash
C=4620</t>
        </r>
      </text>
    </comment>
    <comment ref="AN303" authorId="0">
      <text>
        <r>
          <rPr>
            <b/>
            <sz val="9"/>
            <color indexed="81"/>
            <rFont val="Tahoma"/>
            <family val="2"/>
          </rPr>
          <t>Windows User:</t>
        </r>
        <r>
          <rPr>
            <sz val="9"/>
            <color indexed="81"/>
            <rFont val="Tahoma"/>
            <family val="2"/>
          </rPr>
          <t xml:space="preserve">
06/05/21
By bkash
C=4620
</t>
        </r>
      </text>
    </comment>
    <comment ref="AP303" authorId="0">
      <text>
        <r>
          <rPr>
            <b/>
            <sz val="9"/>
            <color indexed="81"/>
            <rFont val="Tahoma"/>
            <family val="2"/>
          </rPr>
          <t>Windows User:</t>
        </r>
        <r>
          <rPr>
            <sz val="9"/>
            <color indexed="81"/>
            <rFont val="Tahoma"/>
            <family val="2"/>
          </rPr>
          <t xml:space="preserve">
03/06/21
9274
</t>
        </r>
      </text>
    </comment>
    <comment ref="N304" authorId="0">
      <text>
        <r>
          <rPr>
            <b/>
            <sz val="9"/>
            <color indexed="81"/>
            <rFont val="Tahoma"/>
            <family val="2"/>
          </rPr>
          <t>Windows User:</t>
        </r>
        <r>
          <rPr>
            <sz val="9"/>
            <color indexed="81"/>
            <rFont val="Tahoma"/>
            <family val="2"/>
          </rPr>
          <t xml:space="preserve">
13/09/2020
7,500/-</t>
        </r>
      </text>
    </comment>
    <comment ref="P304" authorId="0">
      <text>
        <r>
          <rPr>
            <b/>
            <sz val="9"/>
            <color indexed="81"/>
            <rFont val="Tahoma"/>
            <family val="2"/>
          </rPr>
          <t>Windows User:</t>
        </r>
        <r>
          <rPr>
            <sz val="9"/>
            <color indexed="81"/>
            <rFont val="Tahoma"/>
            <family val="2"/>
          </rPr>
          <t xml:space="preserve">
13/09/2020
7,500/-</t>
        </r>
      </text>
    </comment>
    <comment ref="R304" authorId="0">
      <text>
        <r>
          <rPr>
            <b/>
            <sz val="9"/>
            <color indexed="81"/>
            <rFont val="Tahoma"/>
            <family val="2"/>
          </rPr>
          <t>Windows User:</t>
        </r>
        <r>
          <rPr>
            <sz val="9"/>
            <color indexed="81"/>
            <rFont val="Tahoma"/>
            <family val="2"/>
          </rPr>
          <t xml:space="preserve">
13/09/2020
7,500/-</t>
        </r>
      </text>
    </comment>
    <comment ref="T304" authorId="0">
      <text>
        <r>
          <rPr>
            <b/>
            <sz val="9"/>
            <color indexed="81"/>
            <rFont val="Tahoma"/>
            <family val="2"/>
          </rPr>
          <t>Windows User:</t>
        </r>
        <r>
          <rPr>
            <sz val="9"/>
            <color indexed="81"/>
            <rFont val="Tahoma"/>
            <family val="2"/>
          </rPr>
          <t xml:space="preserve">
29/12/2020
9026
Oct + Nov/20
O/fee=760 Due= 7240
Paid in Dec/20
26/01/2021
9027
O/fee=7240
Dec + Janu/21
Paid in Janu/21</t>
        </r>
      </text>
    </comment>
    <comment ref="W304" authorId="0">
      <text>
        <r>
          <rPr>
            <b/>
            <sz val="9"/>
            <color indexed="81"/>
            <rFont val="Tahoma"/>
            <family val="2"/>
          </rPr>
          <t>Windows User:</t>
        </r>
        <r>
          <rPr>
            <sz val="9"/>
            <color indexed="81"/>
            <rFont val="Tahoma"/>
            <family val="2"/>
          </rPr>
          <t xml:space="preserve">
Less 30% in Tuition fee for Oct/20.</t>
        </r>
      </text>
    </comment>
    <comment ref="X304" authorId="0">
      <text>
        <r>
          <rPr>
            <b/>
            <sz val="9"/>
            <color indexed="81"/>
            <rFont val="Tahoma"/>
            <family val="2"/>
          </rPr>
          <t>Windows User:</t>
        </r>
        <r>
          <rPr>
            <sz val="9"/>
            <color indexed="81"/>
            <rFont val="Tahoma"/>
            <family val="2"/>
          </rPr>
          <t xml:space="preserve">
29/12/2020
9026
Oct + Nov/20
O/fee=760 Due= 7240
Paid in Dec/20</t>
        </r>
      </text>
    </comment>
    <comment ref="Y304" authorId="0">
      <text>
        <r>
          <rPr>
            <b/>
            <sz val="9"/>
            <color indexed="81"/>
            <rFont val="Tahoma"/>
            <family val="2"/>
          </rPr>
          <t>Windows User:</t>
        </r>
        <r>
          <rPr>
            <sz val="9"/>
            <color indexed="81"/>
            <rFont val="Tahoma"/>
            <family val="2"/>
          </rPr>
          <t xml:space="preserve">
Less 30% in Tuition fee for Oct/20.</t>
        </r>
      </text>
    </comment>
    <comment ref="Z304" authorId="0">
      <text>
        <r>
          <rPr>
            <b/>
            <sz val="9"/>
            <color indexed="81"/>
            <rFont val="Tahoma"/>
            <family val="2"/>
          </rPr>
          <t>Windows User:</t>
        </r>
        <r>
          <rPr>
            <sz val="9"/>
            <color indexed="81"/>
            <rFont val="Tahoma"/>
            <family val="2"/>
          </rPr>
          <t xml:space="preserve">
29/12/2020
9026
Oct + Nov/20
O/fee=760 Due= 7240
Paid in Dec/20</t>
        </r>
      </text>
    </comment>
    <comment ref="AB304" authorId="0">
      <text>
        <r>
          <rPr>
            <b/>
            <sz val="9"/>
            <color indexed="81"/>
            <rFont val="Tahoma"/>
            <family val="2"/>
          </rPr>
          <t>Windows User:</t>
        </r>
        <r>
          <rPr>
            <sz val="9"/>
            <color indexed="81"/>
            <rFont val="Tahoma"/>
            <family val="2"/>
          </rPr>
          <t xml:space="preserve">
29/12/2020
9026
Oct + Nov/20
O/fee=760 Due= 7240
Paid in Dec/20
26/01/2021
9027
O/fee=7240
Dec + Janu/21
Paid in Janu/21</t>
        </r>
      </text>
    </comment>
    <comment ref="AD304" authorId="0">
      <text>
        <r>
          <rPr>
            <b/>
            <sz val="9"/>
            <color indexed="81"/>
            <rFont val="Tahoma"/>
            <family val="2"/>
          </rPr>
          <t>Windows User:</t>
        </r>
        <r>
          <rPr>
            <sz val="9"/>
            <color indexed="81"/>
            <rFont val="Tahoma"/>
            <family val="2"/>
          </rPr>
          <t xml:space="preserve">
26/01/2021
9027
O/fee=7240
Dec + Janu/21
Paid in Janu/21</t>
        </r>
      </text>
    </comment>
    <comment ref="AN304" authorId="0">
      <text>
        <r>
          <rPr>
            <b/>
            <sz val="9"/>
            <color indexed="81"/>
            <rFont val="Tahoma"/>
            <family val="2"/>
          </rPr>
          <t>Windows User:</t>
        </r>
        <r>
          <rPr>
            <sz val="9"/>
            <color indexed="81"/>
            <rFont val="Tahoma"/>
            <family val="2"/>
          </rPr>
          <t xml:space="preserve">
06/06/21
9028
Up to May/21</t>
        </r>
      </text>
    </comment>
    <comment ref="N305" authorId="0">
      <text>
        <r>
          <rPr>
            <b/>
            <sz val="9"/>
            <color indexed="81"/>
            <rFont val="Tahoma"/>
            <family val="2"/>
          </rPr>
          <t>Windows User:</t>
        </r>
        <r>
          <rPr>
            <sz val="9"/>
            <color indexed="81"/>
            <rFont val="Tahoma"/>
            <family val="2"/>
          </rPr>
          <t xml:space="preserve">
13/09/2020
7,500/-</t>
        </r>
      </text>
    </comment>
    <comment ref="P305" authorId="0">
      <text>
        <r>
          <rPr>
            <b/>
            <sz val="9"/>
            <color indexed="81"/>
            <rFont val="Tahoma"/>
            <family val="2"/>
          </rPr>
          <t>Windows User:</t>
        </r>
        <r>
          <rPr>
            <sz val="9"/>
            <color indexed="81"/>
            <rFont val="Tahoma"/>
            <family val="2"/>
          </rPr>
          <t xml:space="preserve">
13/09/2020
7,500/-</t>
        </r>
      </text>
    </comment>
    <comment ref="R305" authorId="0">
      <text>
        <r>
          <rPr>
            <b/>
            <sz val="9"/>
            <color indexed="81"/>
            <rFont val="Tahoma"/>
            <family val="2"/>
          </rPr>
          <t>Windows User:</t>
        </r>
        <r>
          <rPr>
            <sz val="9"/>
            <color indexed="81"/>
            <rFont val="Tahoma"/>
            <family val="2"/>
          </rPr>
          <t xml:space="preserve">
13/09/2020
7,500/-</t>
        </r>
      </text>
    </comment>
    <comment ref="T305" authorId="0">
      <text>
        <r>
          <rPr>
            <b/>
            <sz val="9"/>
            <color indexed="81"/>
            <rFont val="Tahoma"/>
            <family val="2"/>
          </rPr>
          <t>Windows User:</t>
        </r>
        <r>
          <rPr>
            <sz val="9"/>
            <color indexed="81"/>
            <rFont val="Tahoma"/>
            <family val="2"/>
          </rPr>
          <t xml:space="preserve">
27/01/2021
9052
O/fe=8000
Paid in  Janu/21</t>
        </r>
      </text>
    </comment>
    <comment ref="W305" authorId="0">
      <text>
        <r>
          <rPr>
            <b/>
            <sz val="9"/>
            <color indexed="81"/>
            <rFont val="Tahoma"/>
            <family val="2"/>
          </rPr>
          <t>Windows User:</t>
        </r>
        <r>
          <rPr>
            <sz val="9"/>
            <color indexed="81"/>
            <rFont val="Tahoma"/>
            <family val="2"/>
          </rPr>
          <t xml:space="preserve">
Less 30% in Tuition fee for Oct/20.</t>
        </r>
      </text>
    </comment>
    <comment ref="X305" authorId="0">
      <text>
        <r>
          <rPr>
            <b/>
            <sz val="9"/>
            <color indexed="81"/>
            <rFont val="Tahoma"/>
            <family val="2"/>
          </rPr>
          <t>Windows User:</t>
        </r>
        <r>
          <rPr>
            <sz val="9"/>
            <color indexed="81"/>
            <rFont val="Tahoma"/>
            <family val="2"/>
          </rPr>
          <t xml:space="preserve">
04/11/2020
9050
Oct + Nov/2020
Paid to Nov/2020</t>
        </r>
      </text>
    </comment>
    <comment ref="Y305" authorId="0">
      <text>
        <r>
          <rPr>
            <b/>
            <sz val="9"/>
            <color indexed="81"/>
            <rFont val="Tahoma"/>
            <family val="2"/>
          </rPr>
          <t>Windows User:</t>
        </r>
        <r>
          <rPr>
            <sz val="9"/>
            <color indexed="81"/>
            <rFont val="Tahoma"/>
            <family val="2"/>
          </rPr>
          <t xml:space="preserve">
Less 30% in Tuition fee for Oct/20.</t>
        </r>
      </text>
    </comment>
    <comment ref="Z305" authorId="0">
      <text>
        <r>
          <rPr>
            <b/>
            <sz val="9"/>
            <color indexed="81"/>
            <rFont val="Tahoma"/>
            <family val="2"/>
          </rPr>
          <t>Windows User:</t>
        </r>
        <r>
          <rPr>
            <sz val="9"/>
            <color indexed="81"/>
            <rFont val="Tahoma"/>
            <family val="2"/>
          </rPr>
          <t xml:space="preserve">
04/11/2020
9050
Oct + Nov/2020</t>
        </r>
      </text>
    </comment>
    <comment ref="AB305" authorId="0">
      <text>
        <r>
          <rPr>
            <b/>
            <sz val="9"/>
            <color indexed="81"/>
            <rFont val="Tahoma"/>
            <family val="2"/>
          </rPr>
          <t>Windows User:</t>
        </r>
        <r>
          <rPr>
            <sz val="9"/>
            <color indexed="81"/>
            <rFont val="Tahoma"/>
            <family val="2"/>
          </rPr>
          <t xml:space="preserve">
07/01/2021
9051
Dec + Janu/21
Paid in Janu/21
O/fee Due</t>
        </r>
      </text>
    </comment>
    <comment ref="AD305" authorId="0">
      <text>
        <r>
          <rPr>
            <b/>
            <sz val="9"/>
            <color indexed="81"/>
            <rFont val="Tahoma"/>
            <family val="2"/>
          </rPr>
          <t>Windows User:</t>
        </r>
        <r>
          <rPr>
            <sz val="9"/>
            <color indexed="81"/>
            <rFont val="Tahoma"/>
            <family val="2"/>
          </rPr>
          <t xml:space="preserve">
07/01/2021
9051
Dec + Janu/21
Paid in Janu/21
O/fee Due
27/01/2021
9052
O/fe=8000
Paid in  Janu/21</t>
        </r>
      </text>
    </comment>
    <comment ref="AH305" authorId="0">
      <text>
        <r>
          <rPr>
            <b/>
            <sz val="9"/>
            <color indexed="81"/>
            <rFont val="Tahoma"/>
            <family val="2"/>
          </rPr>
          <t>Windows User:</t>
        </r>
        <r>
          <rPr>
            <sz val="9"/>
            <color indexed="81"/>
            <rFont val="Tahoma"/>
            <family val="2"/>
          </rPr>
          <t xml:space="preserve">
10/03/21
9053
Awb + k„c‡e/21</t>
        </r>
      </text>
    </comment>
    <comment ref="AJ305" authorId="0">
      <text>
        <r>
          <rPr>
            <b/>
            <sz val="9"/>
            <color indexed="81"/>
            <rFont val="Tahoma"/>
            <family val="2"/>
          </rPr>
          <t>Windows User:</t>
        </r>
        <r>
          <rPr>
            <sz val="9"/>
            <color indexed="81"/>
            <rFont val="Tahoma"/>
            <family val="2"/>
          </rPr>
          <t xml:space="preserve">
27/04/2021
9054
April/21</t>
        </r>
      </text>
    </comment>
    <comment ref="AN305" authorId="0">
      <text>
        <r>
          <rPr>
            <b/>
            <sz val="9"/>
            <color indexed="81"/>
            <rFont val="Tahoma"/>
            <family val="2"/>
          </rPr>
          <t>Windows User:</t>
        </r>
        <r>
          <rPr>
            <sz val="9"/>
            <color indexed="81"/>
            <rFont val="Tahoma"/>
            <family val="2"/>
          </rPr>
          <t xml:space="preserve">
03/06/21
9055
May/21</t>
        </r>
      </text>
    </comment>
    <comment ref="N306" authorId="0">
      <text>
        <r>
          <rPr>
            <b/>
            <sz val="9"/>
            <color indexed="81"/>
            <rFont val="Tahoma"/>
            <family val="2"/>
          </rPr>
          <t>Windows User:</t>
        </r>
        <r>
          <rPr>
            <sz val="9"/>
            <color indexed="81"/>
            <rFont val="Tahoma"/>
            <family val="2"/>
          </rPr>
          <t xml:space="preserve">
13/09/2020
7,500/-</t>
        </r>
      </text>
    </comment>
    <comment ref="P306" authorId="0">
      <text>
        <r>
          <rPr>
            <b/>
            <sz val="9"/>
            <color indexed="81"/>
            <rFont val="Tahoma"/>
            <family val="2"/>
          </rPr>
          <t>Windows User:</t>
        </r>
        <r>
          <rPr>
            <sz val="9"/>
            <color indexed="81"/>
            <rFont val="Tahoma"/>
            <family val="2"/>
          </rPr>
          <t xml:space="preserve">
13/09/2020
7,500/-</t>
        </r>
      </text>
    </comment>
    <comment ref="R306" authorId="0">
      <text>
        <r>
          <rPr>
            <b/>
            <sz val="9"/>
            <color indexed="81"/>
            <rFont val="Tahoma"/>
            <family val="2"/>
          </rPr>
          <t>Windows User:</t>
        </r>
        <r>
          <rPr>
            <sz val="9"/>
            <color indexed="81"/>
            <rFont val="Tahoma"/>
            <family val="2"/>
          </rPr>
          <t xml:space="preserve">
13/09/2020
7,500/-</t>
        </r>
      </text>
    </comment>
    <comment ref="T306" authorId="0">
      <text>
        <r>
          <rPr>
            <b/>
            <sz val="9"/>
            <color indexed="81"/>
            <rFont val="Tahoma"/>
            <family val="2"/>
          </rPr>
          <t>Windows User:</t>
        </r>
        <r>
          <rPr>
            <sz val="9"/>
            <color indexed="81"/>
            <rFont val="Tahoma"/>
            <family val="2"/>
          </rPr>
          <t xml:space="preserve">
13/01/2021
Janu/21
O/fee=8000
Paid in Janu/21</t>
        </r>
      </text>
    </comment>
    <comment ref="W306" authorId="0">
      <text>
        <r>
          <rPr>
            <b/>
            <sz val="9"/>
            <color indexed="81"/>
            <rFont val="Tahoma"/>
            <family val="2"/>
          </rPr>
          <t>Windows User:</t>
        </r>
        <r>
          <rPr>
            <sz val="9"/>
            <color indexed="81"/>
            <rFont val="Tahoma"/>
            <family val="2"/>
          </rPr>
          <t xml:space="preserve">
Less 30% in Tuition fee for Oct/20.</t>
        </r>
      </text>
    </comment>
    <comment ref="X306" authorId="0">
      <text>
        <r>
          <rPr>
            <b/>
            <sz val="9"/>
            <color indexed="81"/>
            <rFont val="Tahoma"/>
            <family val="2"/>
          </rPr>
          <t>Windows User:</t>
        </r>
        <r>
          <rPr>
            <sz val="9"/>
            <color indexed="81"/>
            <rFont val="Tahoma"/>
            <family val="2"/>
          </rPr>
          <t xml:space="preserve">
08.10.2020
9074
Oct/20 Less=30%
Others fee due by P.sir</t>
        </r>
      </text>
    </comment>
    <comment ref="Y306" authorId="0">
      <text>
        <r>
          <rPr>
            <b/>
            <sz val="9"/>
            <color indexed="81"/>
            <rFont val="Tahoma"/>
            <family val="2"/>
          </rPr>
          <t>Windows User:</t>
        </r>
        <r>
          <rPr>
            <sz val="9"/>
            <color indexed="81"/>
            <rFont val="Tahoma"/>
            <family val="2"/>
          </rPr>
          <t xml:space="preserve">
Less 30% in Tuition fee for Oct/20.</t>
        </r>
      </text>
    </comment>
    <comment ref="Z306" authorId="0">
      <text>
        <r>
          <rPr>
            <b/>
            <sz val="9"/>
            <color indexed="81"/>
            <rFont val="Tahoma"/>
            <family val="2"/>
          </rPr>
          <t>Windows User:</t>
        </r>
        <r>
          <rPr>
            <sz val="9"/>
            <color indexed="81"/>
            <rFont val="Tahoma"/>
            <family val="2"/>
          </rPr>
          <t xml:space="preserve">
09/11/2020
9075
</t>
        </r>
      </text>
    </comment>
    <comment ref="AB306" authorId="0">
      <text>
        <r>
          <rPr>
            <b/>
            <sz val="9"/>
            <color indexed="81"/>
            <rFont val="Tahoma"/>
            <family val="2"/>
          </rPr>
          <t>Windows User:</t>
        </r>
        <r>
          <rPr>
            <sz val="9"/>
            <color indexed="81"/>
            <rFont val="Tahoma"/>
            <family val="2"/>
          </rPr>
          <t xml:space="preserve">
05/12/2020
9076
O/fee Due</t>
        </r>
      </text>
    </comment>
    <comment ref="AD306" authorId="0">
      <text>
        <r>
          <rPr>
            <b/>
            <sz val="9"/>
            <color indexed="81"/>
            <rFont val="Tahoma"/>
            <family val="2"/>
          </rPr>
          <t>Windows User:</t>
        </r>
        <r>
          <rPr>
            <sz val="9"/>
            <color indexed="81"/>
            <rFont val="Tahoma"/>
            <family val="2"/>
          </rPr>
          <t xml:space="preserve">
13/01/2021
Janu/21
O/fee=8000
Paid in Janu/21</t>
        </r>
      </text>
    </comment>
    <comment ref="AF306" authorId="0">
      <text>
        <r>
          <rPr>
            <b/>
            <sz val="9"/>
            <color indexed="81"/>
            <rFont val="Tahoma"/>
            <family val="2"/>
          </rPr>
          <t>Windows User:</t>
        </r>
        <r>
          <rPr>
            <sz val="9"/>
            <color indexed="81"/>
            <rFont val="Tahoma"/>
            <family val="2"/>
          </rPr>
          <t xml:space="preserve">
10/02/21
9078</t>
        </r>
      </text>
    </comment>
    <comment ref="AH306" authorId="0">
      <text>
        <r>
          <rPr>
            <b/>
            <sz val="9"/>
            <color indexed="81"/>
            <rFont val="Tahoma"/>
            <family val="2"/>
          </rPr>
          <t>Windows User:</t>
        </r>
        <r>
          <rPr>
            <sz val="9"/>
            <color indexed="81"/>
            <rFont val="Tahoma"/>
            <family val="2"/>
          </rPr>
          <t xml:space="preserve">
120/03/21
9079</t>
        </r>
      </text>
    </comment>
    <comment ref="AN306" authorId="0">
      <text>
        <r>
          <rPr>
            <b/>
            <sz val="9"/>
            <color indexed="81"/>
            <rFont val="Tahoma"/>
            <family val="2"/>
          </rPr>
          <t>Windows User:</t>
        </r>
        <r>
          <rPr>
            <sz val="9"/>
            <color indexed="81"/>
            <rFont val="Tahoma"/>
            <family val="2"/>
          </rPr>
          <t xml:space="preserve">
05/06/21
9080</t>
        </r>
      </text>
    </comment>
    <comment ref="N307" authorId="0">
      <text>
        <r>
          <rPr>
            <b/>
            <sz val="9"/>
            <color indexed="81"/>
            <rFont val="Tahoma"/>
            <family val="2"/>
          </rPr>
          <t>Windows User:</t>
        </r>
        <r>
          <rPr>
            <sz val="9"/>
            <color indexed="81"/>
            <rFont val="Tahoma"/>
            <family val="2"/>
          </rPr>
          <t xml:space="preserve">
13/09/2020
7,500/-</t>
        </r>
      </text>
    </comment>
    <comment ref="P307" authorId="0">
      <text>
        <r>
          <rPr>
            <b/>
            <sz val="9"/>
            <color indexed="81"/>
            <rFont val="Tahoma"/>
            <family val="2"/>
          </rPr>
          <t>Windows User:</t>
        </r>
        <r>
          <rPr>
            <sz val="9"/>
            <color indexed="81"/>
            <rFont val="Tahoma"/>
            <family val="2"/>
          </rPr>
          <t xml:space="preserve">
13/09/2020
7,500/-</t>
        </r>
      </text>
    </comment>
    <comment ref="R307" authorId="0">
      <text>
        <r>
          <rPr>
            <b/>
            <sz val="9"/>
            <color indexed="81"/>
            <rFont val="Tahoma"/>
            <family val="2"/>
          </rPr>
          <t>Windows User:</t>
        </r>
        <r>
          <rPr>
            <sz val="9"/>
            <color indexed="81"/>
            <rFont val="Tahoma"/>
            <family val="2"/>
          </rPr>
          <t xml:space="preserve">
13/09/2020
7,500/-</t>
        </r>
      </text>
    </comment>
    <comment ref="T307" authorId="0">
      <text>
        <r>
          <rPr>
            <b/>
            <sz val="9"/>
            <color indexed="81"/>
            <rFont val="Tahoma"/>
            <family val="2"/>
          </rPr>
          <t>Windows User:</t>
        </r>
        <r>
          <rPr>
            <sz val="9"/>
            <color indexed="81"/>
            <rFont val="Tahoma"/>
            <family val="2"/>
          </rPr>
          <t xml:space="preserve">
28/01/21
9098
Oct/20
O/fee=8000
Paid in Janu/21</t>
        </r>
      </text>
    </comment>
    <comment ref="W307" authorId="0">
      <text>
        <r>
          <rPr>
            <b/>
            <sz val="9"/>
            <color indexed="81"/>
            <rFont val="Tahoma"/>
            <family val="2"/>
          </rPr>
          <t>Windows User:</t>
        </r>
        <r>
          <rPr>
            <sz val="9"/>
            <color indexed="81"/>
            <rFont val="Tahoma"/>
            <family val="2"/>
          </rPr>
          <t xml:space="preserve">
Less 30% in Tuition fee for Oct/20.</t>
        </r>
      </text>
    </comment>
    <comment ref="X307" authorId="0">
      <text>
        <r>
          <rPr>
            <b/>
            <sz val="9"/>
            <color indexed="81"/>
            <rFont val="Tahoma"/>
            <family val="2"/>
          </rPr>
          <t>Windows User:</t>
        </r>
        <r>
          <rPr>
            <sz val="9"/>
            <color indexed="81"/>
            <rFont val="Tahoma"/>
            <family val="2"/>
          </rPr>
          <t xml:space="preserve">
28/01/21
9098
Oct/20
O/fee=8000
Paid in Janu/21</t>
        </r>
      </text>
    </comment>
    <comment ref="Y307" authorId="0">
      <text>
        <r>
          <rPr>
            <b/>
            <sz val="9"/>
            <color indexed="81"/>
            <rFont val="Tahoma"/>
            <family val="2"/>
          </rPr>
          <t>Windows User:</t>
        </r>
        <r>
          <rPr>
            <sz val="9"/>
            <color indexed="81"/>
            <rFont val="Tahoma"/>
            <family val="2"/>
          </rPr>
          <t xml:space="preserve">
Less 30% in Tuition fee for Oct/20.</t>
        </r>
      </text>
    </comment>
    <comment ref="AD307" authorId="0">
      <text>
        <r>
          <rPr>
            <b/>
            <sz val="9"/>
            <color indexed="81"/>
            <rFont val="Tahoma"/>
            <family val="2"/>
          </rPr>
          <t>Windows User:</t>
        </r>
        <r>
          <rPr>
            <sz val="9"/>
            <color indexed="81"/>
            <rFont val="Tahoma"/>
            <family val="2"/>
          </rPr>
          <t xml:space="preserve">
28/01/21
9098
Oct/20
O/fee=8000
Paid in Janu/21</t>
        </r>
      </text>
    </comment>
    <comment ref="AN307" authorId="0">
      <text>
        <r>
          <rPr>
            <b/>
            <sz val="9"/>
            <color indexed="81"/>
            <rFont val="Tahoma"/>
            <family val="2"/>
          </rPr>
          <t>Windows User:</t>
        </r>
        <r>
          <rPr>
            <sz val="9"/>
            <color indexed="81"/>
            <rFont val="Tahoma"/>
            <family val="2"/>
          </rPr>
          <t xml:space="preserve">
06/06/21
9099
Nov/20 to Feb/21</t>
        </r>
      </text>
    </comment>
    <comment ref="N308" authorId="0">
      <text>
        <r>
          <rPr>
            <b/>
            <sz val="9"/>
            <color indexed="81"/>
            <rFont val="Tahoma"/>
            <family val="2"/>
          </rPr>
          <t>Windows User:</t>
        </r>
        <r>
          <rPr>
            <sz val="9"/>
            <color indexed="81"/>
            <rFont val="Tahoma"/>
            <family val="2"/>
          </rPr>
          <t xml:space="preserve">
13/09/2020
7,500/-</t>
        </r>
      </text>
    </comment>
    <comment ref="P308" authorId="0">
      <text>
        <r>
          <rPr>
            <b/>
            <sz val="9"/>
            <color indexed="81"/>
            <rFont val="Tahoma"/>
            <family val="2"/>
          </rPr>
          <t>Windows User:</t>
        </r>
        <r>
          <rPr>
            <sz val="9"/>
            <color indexed="81"/>
            <rFont val="Tahoma"/>
            <family val="2"/>
          </rPr>
          <t xml:space="preserve">
13/09/2020
7,500/-</t>
        </r>
      </text>
    </comment>
    <comment ref="R308" authorId="0">
      <text>
        <r>
          <rPr>
            <b/>
            <sz val="9"/>
            <color indexed="81"/>
            <rFont val="Tahoma"/>
            <family val="2"/>
          </rPr>
          <t>Windows User:</t>
        </r>
        <r>
          <rPr>
            <sz val="9"/>
            <color indexed="81"/>
            <rFont val="Tahoma"/>
            <family val="2"/>
          </rPr>
          <t xml:space="preserve">
13/09/2020
7,500/-</t>
        </r>
      </text>
    </comment>
    <comment ref="T308" authorId="0">
      <text>
        <r>
          <rPr>
            <b/>
            <sz val="9"/>
            <color indexed="81"/>
            <rFont val="Tahoma"/>
            <family val="2"/>
          </rPr>
          <t>Windows User:</t>
        </r>
        <r>
          <rPr>
            <sz val="9"/>
            <color indexed="81"/>
            <rFont val="Tahoma"/>
            <family val="2"/>
          </rPr>
          <t xml:space="preserve">
07/11/2020
By bash 
O/fff
Paid in Nov/20
</t>
        </r>
      </text>
    </comment>
    <comment ref="W308" authorId="0">
      <text>
        <r>
          <rPr>
            <b/>
            <sz val="9"/>
            <color indexed="81"/>
            <rFont val="Tahoma"/>
            <family val="2"/>
          </rPr>
          <t>Windows User:</t>
        </r>
        <r>
          <rPr>
            <sz val="9"/>
            <color indexed="81"/>
            <rFont val="Tahoma"/>
            <family val="2"/>
          </rPr>
          <t xml:space="preserve">
Less 30% in Tuition fee for Oct/20.</t>
        </r>
      </text>
    </comment>
    <comment ref="X308" authorId="0">
      <text>
        <r>
          <rPr>
            <b/>
            <sz val="9"/>
            <color indexed="81"/>
            <rFont val="Tahoma"/>
            <family val="2"/>
          </rPr>
          <t>Windows User:</t>
        </r>
        <r>
          <rPr>
            <sz val="9"/>
            <color indexed="81"/>
            <rFont val="Tahoma"/>
            <family val="2"/>
          </rPr>
          <t xml:space="preserve">
10.10.2020
9530
Oct/20 Less=30%
Others fee due by P.sir</t>
        </r>
      </text>
    </comment>
    <comment ref="Y308" authorId="0">
      <text>
        <r>
          <rPr>
            <b/>
            <sz val="9"/>
            <color indexed="81"/>
            <rFont val="Tahoma"/>
            <family val="2"/>
          </rPr>
          <t>Windows User:</t>
        </r>
        <r>
          <rPr>
            <sz val="9"/>
            <color indexed="81"/>
            <rFont val="Tahoma"/>
            <family val="2"/>
          </rPr>
          <t xml:space="preserve">
Less 30% in Tuition fee for Oct/20.</t>
        </r>
      </text>
    </comment>
    <comment ref="Z308" authorId="0">
      <text>
        <r>
          <rPr>
            <b/>
            <sz val="9"/>
            <color indexed="81"/>
            <rFont val="Tahoma"/>
            <family val="2"/>
          </rPr>
          <t>Windows User:</t>
        </r>
        <r>
          <rPr>
            <sz val="9"/>
            <color indexed="81"/>
            <rFont val="Tahoma"/>
            <family val="2"/>
          </rPr>
          <t xml:space="preserve">
08/11/2020
By bash 
O/fee
Nov</t>
        </r>
      </text>
    </comment>
    <comment ref="AA308" authorId="0">
      <text>
        <r>
          <rPr>
            <b/>
            <sz val="9"/>
            <color indexed="81"/>
            <rFont val="Tahoma"/>
            <family val="2"/>
          </rPr>
          <t>Windows User:</t>
        </r>
        <r>
          <rPr>
            <sz val="9"/>
            <color indexed="81"/>
            <rFont val="Tahoma"/>
            <family val="2"/>
          </rPr>
          <t xml:space="preserve">
</t>
        </r>
      </text>
    </comment>
    <comment ref="AB308" authorId="0">
      <text>
        <r>
          <rPr>
            <b/>
            <sz val="9"/>
            <color indexed="81"/>
            <rFont val="Tahoma"/>
            <family val="2"/>
          </rPr>
          <t>Windows User:</t>
        </r>
        <r>
          <rPr>
            <sz val="9"/>
            <color indexed="81"/>
            <rFont val="Tahoma"/>
            <family val="2"/>
          </rPr>
          <t xml:space="preserve">
26/01/21
9532
Dec + Janu/21
Paid in Janu/21</t>
        </r>
      </text>
    </comment>
    <comment ref="AD308" authorId="0">
      <text>
        <r>
          <rPr>
            <b/>
            <sz val="9"/>
            <color indexed="81"/>
            <rFont val="Tahoma"/>
            <family val="2"/>
          </rPr>
          <t>Windows User:</t>
        </r>
        <r>
          <rPr>
            <sz val="9"/>
            <color indexed="81"/>
            <rFont val="Tahoma"/>
            <family val="2"/>
          </rPr>
          <t xml:space="preserve">
26/01/21
9532
Dec + Janu/21
Paid in Janu/21</t>
        </r>
      </text>
    </comment>
    <comment ref="AF308" authorId="0">
      <text>
        <r>
          <rPr>
            <b/>
            <sz val="9"/>
            <color indexed="81"/>
            <rFont val="Tahoma"/>
            <family val="2"/>
          </rPr>
          <t>Windows User:</t>
        </r>
        <r>
          <rPr>
            <sz val="9"/>
            <color indexed="81"/>
            <rFont val="Tahoma"/>
            <family val="2"/>
          </rPr>
          <t xml:space="preserve">
23/02/21
9533
Feb/21</t>
        </r>
      </text>
    </comment>
    <comment ref="AH308" authorId="0">
      <text>
        <r>
          <rPr>
            <b/>
            <sz val="9"/>
            <color indexed="81"/>
            <rFont val="Tahoma"/>
            <family val="2"/>
          </rPr>
          <t>Windows User:</t>
        </r>
        <r>
          <rPr>
            <sz val="9"/>
            <color indexed="81"/>
            <rFont val="Tahoma"/>
            <family val="2"/>
          </rPr>
          <t xml:space="preserve">
13/03/21
9534</t>
        </r>
      </text>
    </comment>
    <comment ref="AN308" authorId="0">
      <text>
        <r>
          <rPr>
            <b/>
            <sz val="9"/>
            <color indexed="81"/>
            <rFont val="Tahoma"/>
            <family val="2"/>
          </rPr>
          <t>Windows User:</t>
        </r>
        <r>
          <rPr>
            <sz val="9"/>
            <color indexed="81"/>
            <rFont val="Tahoma"/>
            <family val="2"/>
          </rPr>
          <t xml:space="preserve">
02/06/21
9535
April + May/21</t>
        </r>
      </text>
    </comment>
    <comment ref="N309" authorId="0">
      <text>
        <r>
          <rPr>
            <b/>
            <sz val="9"/>
            <color indexed="81"/>
            <rFont val="Tahoma"/>
            <family val="2"/>
          </rPr>
          <t>Windows User:</t>
        </r>
        <r>
          <rPr>
            <sz val="9"/>
            <color indexed="81"/>
            <rFont val="Tahoma"/>
            <family val="2"/>
          </rPr>
          <t xml:space="preserve">
13/09/2020
7,500/-</t>
        </r>
      </text>
    </comment>
    <comment ref="P309" authorId="0">
      <text>
        <r>
          <rPr>
            <b/>
            <sz val="9"/>
            <color indexed="81"/>
            <rFont val="Tahoma"/>
            <family val="2"/>
          </rPr>
          <t>Windows User:</t>
        </r>
        <r>
          <rPr>
            <sz val="9"/>
            <color indexed="81"/>
            <rFont val="Tahoma"/>
            <family val="2"/>
          </rPr>
          <t xml:space="preserve">
13/09/2020
7,500/-</t>
        </r>
      </text>
    </comment>
    <comment ref="R309" authorId="0">
      <text>
        <r>
          <rPr>
            <b/>
            <sz val="9"/>
            <color indexed="81"/>
            <rFont val="Tahoma"/>
            <family val="2"/>
          </rPr>
          <t>Windows User:</t>
        </r>
        <r>
          <rPr>
            <sz val="9"/>
            <color indexed="81"/>
            <rFont val="Tahoma"/>
            <family val="2"/>
          </rPr>
          <t xml:space="preserve">
13/09/2020
7,500/-</t>
        </r>
      </text>
    </comment>
    <comment ref="T309" authorId="0">
      <text>
        <r>
          <rPr>
            <b/>
            <sz val="9"/>
            <color indexed="81"/>
            <rFont val="Tahoma"/>
            <family val="2"/>
          </rPr>
          <t>Windows User:</t>
        </r>
        <r>
          <rPr>
            <sz val="9"/>
            <color indexed="81"/>
            <rFont val="Tahoma"/>
            <family val="2"/>
          </rPr>
          <t xml:space="preserve">
26/01/21
9555/9556
O/fee=5000 Due=3000
Dec/20+ Janu/21
Paid in Janu/21
</t>
        </r>
      </text>
    </comment>
    <comment ref="W309" authorId="0">
      <text>
        <r>
          <rPr>
            <b/>
            <sz val="9"/>
            <color indexed="81"/>
            <rFont val="Tahoma"/>
            <family val="2"/>
          </rPr>
          <t>Windows User:</t>
        </r>
        <r>
          <rPr>
            <sz val="9"/>
            <color indexed="81"/>
            <rFont val="Tahoma"/>
            <family val="2"/>
          </rPr>
          <t xml:space="preserve">
Less 30% in Tuition fee for Oct/20.</t>
        </r>
      </text>
    </comment>
    <comment ref="X309" authorId="0">
      <text>
        <r>
          <rPr>
            <b/>
            <sz val="9"/>
            <color indexed="81"/>
            <rFont val="Tahoma"/>
            <family val="2"/>
          </rPr>
          <t>Windows User:</t>
        </r>
        <r>
          <rPr>
            <sz val="9"/>
            <color indexed="81"/>
            <rFont val="Tahoma"/>
            <family val="2"/>
          </rPr>
          <t xml:space="preserve">
13.10.2020
9554
Oct/20 Less=30%
Others fee due by P.sir</t>
        </r>
      </text>
    </comment>
    <comment ref="Y309" authorId="0">
      <text>
        <r>
          <rPr>
            <b/>
            <sz val="9"/>
            <color indexed="81"/>
            <rFont val="Tahoma"/>
            <family val="2"/>
          </rPr>
          <t>Windows User:</t>
        </r>
        <r>
          <rPr>
            <sz val="9"/>
            <color indexed="81"/>
            <rFont val="Tahoma"/>
            <family val="2"/>
          </rPr>
          <t xml:space="preserve">
Less 30% in Tuition fee for Oct/20.</t>
        </r>
      </text>
    </comment>
    <comment ref="Z309" authorId="0">
      <text>
        <r>
          <rPr>
            <b/>
            <sz val="9"/>
            <color indexed="81"/>
            <rFont val="Tahoma"/>
            <family val="2"/>
          </rPr>
          <t>Windows User:</t>
        </r>
        <r>
          <rPr>
            <sz val="9"/>
            <color indexed="81"/>
            <rFont val="Tahoma"/>
            <family val="2"/>
          </rPr>
          <t xml:space="preserve">
10/11/2020
By bkash
C=4620
H=2040
T=6660</t>
        </r>
      </text>
    </comment>
    <comment ref="AB309" authorId="0">
      <text>
        <r>
          <rPr>
            <b/>
            <sz val="9"/>
            <color indexed="81"/>
            <rFont val="Tahoma"/>
            <family val="2"/>
          </rPr>
          <t>Windows User:</t>
        </r>
        <r>
          <rPr>
            <sz val="9"/>
            <color indexed="81"/>
            <rFont val="Tahoma"/>
            <family val="2"/>
          </rPr>
          <t xml:space="preserve">
26/01/21
9555
Dec/20
Paid in Janu/21</t>
        </r>
      </text>
    </comment>
    <comment ref="AD309" authorId="0">
      <text>
        <r>
          <rPr>
            <b/>
            <sz val="9"/>
            <color indexed="81"/>
            <rFont val="Tahoma"/>
            <family val="2"/>
          </rPr>
          <t>Windows User:</t>
        </r>
        <r>
          <rPr>
            <sz val="9"/>
            <color indexed="81"/>
            <rFont val="Tahoma"/>
            <family val="2"/>
          </rPr>
          <t xml:space="preserve">
26/01/21
9555/9556
O/fee=5000 Due=3000
Dec/20+ Janu/21
Paid in Janu/21
</t>
        </r>
      </text>
    </comment>
    <comment ref="AN309" authorId="0">
      <text>
        <r>
          <rPr>
            <b/>
            <sz val="9"/>
            <color indexed="81"/>
            <rFont val="Tahoma"/>
            <family val="2"/>
          </rPr>
          <t>Windows User:</t>
        </r>
        <r>
          <rPr>
            <sz val="9"/>
            <color indexed="81"/>
            <rFont val="Tahoma"/>
            <family val="2"/>
          </rPr>
          <t xml:space="preserve">
06/06/21
9557
Feb to May/21
O/fee due=3000/-</t>
        </r>
      </text>
    </comment>
    <comment ref="N310" authorId="0">
      <text>
        <r>
          <rPr>
            <b/>
            <sz val="9"/>
            <color indexed="81"/>
            <rFont val="Tahoma"/>
            <family val="2"/>
          </rPr>
          <t>Windows User:</t>
        </r>
        <r>
          <rPr>
            <sz val="9"/>
            <color indexed="81"/>
            <rFont val="Tahoma"/>
            <family val="2"/>
          </rPr>
          <t xml:space="preserve">
13/09/2020
7,500/-</t>
        </r>
      </text>
    </comment>
    <comment ref="P310" authorId="0">
      <text>
        <r>
          <rPr>
            <b/>
            <sz val="9"/>
            <color indexed="81"/>
            <rFont val="Tahoma"/>
            <family val="2"/>
          </rPr>
          <t>Windows User:</t>
        </r>
        <r>
          <rPr>
            <sz val="9"/>
            <color indexed="81"/>
            <rFont val="Tahoma"/>
            <family val="2"/>
          </rPr>
          <t xml:space="preserve">
13/09/2020
7,500/-</t>
        </r>
      </text>
    </comment>
    <comment ref="R310" authorId="0">
      <text>
        <r>
          <rPr>
            <b/>
            <sz val="9"/>
            <color indexed="81"/>
            <rFont val="Tahoma"/>
            <family val="2"/>
          </rPr>
          <t>Windows User:</t>
        </r>
        <r>
          <rPr>
            <sz val="9"/>
            <color indexed="81"/>
            <rFont val="Tahoma"/>
            <family val="2"/>
          </rPr>
          <t xml:space="preserve">
13/09/2020
7,500/-</t>
        </r>
      </text>
    </comment>
    <comment ref="W310" authorId="0">
      <text>
        <r>
          <rPr>
            <b/>
            <sz val="9"/>
            <color indexed="81"/>
            <rFont val="Tahoma"/>
            <family val="2"/>
          </rPr>
          <t>Windows User:</t>
        </r>
        <r>
          <rPr>
            <sz val="9"/>
            <color indexed="81"/>
            <rFont val="Tahoma"/>
            <family val="2"/>
          </rPr>
          <t xml:space="preserve">
Less 30% in Tuition fee for Oct/20.</t>
        </r>
      </text>
    </comment>
    <comment ref="X310" authorId="0">
      <text>
        <r>
          <rPr>
            <b/>
            <sz val="9"/>
            <color indexed="81"/>
            <rFont val="Tahoma"/>
            <family val="2"/>
          </rPr>
          <t>Windows User:</t>
        </r>
        <r>
          <rPr>
            <sz val="9"/>
            <color indexed="81"/>
            <rFont val="Tahoma"/>
            <family val="2"/>
          </rPr>
          <t xml:space="preserve">
25/01/21
56546
Oct to Janu/21
Paid in Janu/21</t>
        </r>
      </text>
    </comment>
    <comment ref="Y310" authorId="0">
      <text>
        <r>
          <rPr>
            <b/>
            <sz val="9"/>
            <color indexed="81"/>
            <rFont val="Tahoma"/>
            <family val="2"/>
          </rPr>
          <t>Windows User:</t>
        </r>
        <r>
          <rPr>
            <sz val="9"/>
            <color indexed="81"/>
            <rFont val="Tahoma"/>
            <family val="2"/>
          </rPr>
          <t xml:space="preserve">
Less 30% in Tuition fee for Oct/20.</t>
        </r>
      </text>
    </comment>
    <comment ref="Z310" authorId="0">
      <text>
        <r>
          <rPr>
            <b/>
            <sz val="9"/>
            <color indexed="81"/>
            <rFont val="Tahoma"/>
            <family val="2"/>
          </rPr>
          <t>Windows User:</t>
        </r>
        <r>
          <rPr>
            <sz val="9"/>
            <color indexed="81"/>
            <rFont val="Tahoma"/>
            <family val="2"/>
          </rPr>
          <t xml:space="preserve">
25/01/21
56546
Oct to Janu/21
Paid in Janu/21</t>
        </r>
      </text>
    </comment>
    <comment ref="AB310" authorId="0">
      <text>
        <r>
          <rPr>
            <b/>
            <sz val="9"/>
            <color indexed="81"/>
            <rFont val="Tahoma"/>
            <family val="2"/>
          </rPr>
          <t>Windows User:</t>
        </r>
        <r>
          <rPr>
            <sz val="9"/>
            <color indexed="81"/>
            <rFont val="Tahoma"/>
            <family val="2"/>
          </rPr>
          <t xml:space="preserve">
25/01/21
56546
Oct to Janu/21
Paid in Janu/21</t>
        </r>
      </text>
    </comment>
    <comment ref="AD310" authorId="0">
      <text>
        <r>
          <rPr>
            <b/>
            <sz val="9"/>
            <color indexed="81"/>
            <rFont val="Tahoma"/>
            <family val="2"/>
          </rPr>
          <t>Windows User:</t>
        </r>
        <r>
          <rPr>
            <sz val="9"/>
            <color indexed="81"/>
            <rFont val="Tahoma"/>
            <family val="2"/>
          </rPr>
          <t xml:space="preserve">
25/01/21
56546
Oct to Janu/21
Paid in Janu/21</t>
        </r>
      </text>
    </comment>
    <comment ref="AF310" authorId="0">
      <text>
        <r>
          <rPr>
            <b/>
            <sz val="9"/>
            <color indexed="81"/>
            <rFont val="Tahoma"/>
            <family val="2"/>
          </rPr>
          <t>Windows User:</t>
        </r>
        <r>
          <rPr>
            <sz val="9"/>
            <color indexed="81"/>
            <rFont val="Tahoma"/>
            <family val="2"/>
          </rPr>
          <t xml:space="preserve">
18/02/21
54839
Feb/21
O/fee due</t>
        </r>
      </text>
    </comment>
    <comment ref="AN310" authorId="0">
      <text>
        <r>
          <rPr>
            <b/>
            <sz val="9"/>
            <color indexed="81"/>
            <rFont val="Tahoma"/>
            <family val="2"/>
          </rPr>
          <t>Windows User:</t>
        </r>
        <r>
          <rPr>
            <sz val="9"/>
            <color indexed="81"/>
            <rFont val="Tahoma"/>
            <family val="2"/>
          </rPr>
          <t xml:space="preserve">
07/06/21
9578
O/fee due</t>
        </r>
      </text>
    </comment>
    <comment ref="N311" authorId="0">
      <text>
        <r>
          <rPr>
            <b/>
            <sz val="9"/>
            <color indexed="81"/>
            <rFont val="Tahoma"/>
            <family val="2"/>
          </rPr>
          <t>Windows User:</t>
        </r>
        <r>
          <rPr>
            <sz val="9"/>
            <color indexed="81"/>
            <rFont val="Tahoma"/>
            <family val="2"/>
          </rPr>
          <t xml:space="preserve">
13/09/2020
7,500/-</t>
        </r>
      </text>
    </comment>
    <comment ref="P311" authorId="0">
      <text>
        <r>
          <rPr>
            <b/>
            <sz val="9"/>
            <color indexed="81"/>
            <rFont val="Tahoma"/>
            <family val="2"/>
          </rPr>
          <t>Windows User:</t>
        </r>
        <r>
          <rPr>
            <sz val="9"/>
            <color indexed="81"/>
            <rFont val="Tahoma"/>
            <family val="2"/>
          </rPr>
          <t xml:space="preserve">
13/09/2020
7,500/-</t>
        </r>
      </text>
    </comment>
    <comment ref="R311" authorId="0">
      <text>
        <r>
          <rPr>
            <b/>
            <sz val="9"/>
            <color indexed="81"/>
            <rFont val="Tahoma"/>
            <family val="2"/>
          </rPr>
          <t>Windows User:</t>
        </r>
        <r>
          <rPr>
            <sz val="9"/>
            <color indexed="81"/>
            <rFont val="Tahoma"/>
            <family val="2"/>
          </rPr>
          <t xml:space="preserve">
13/09/2020
7,500/-</t>
        </r>
      </text>
    </comment>
    <comment ref="W311" authorId="0">
      <text>
        <r>
          <rPr>
            <b/>
            <sz val="9"/>
            <color indexed="81"/>
            <rFont val="Tahoma"/>
            <family val="2"/>
          </rPr>
          <t>Windows User:</t>
        </r>
        <r>
          <rPr>
            <sz val="9"/>
            <color indexed="81"/>
            <rFont val="Tahoma"/>
            <family val="2"/>
          </rPr>
          <t xml:space="preserve">
Less 30% in Tuition fee for Oct/20.</t>
        </r>
      </text>
    </comment>
    <comment ref="X311" authorId="0">
      <text>
        <r>
          <rPr>
            <b/>
            <sz val="9"/>
            <color indexed="81"/>
            <rFont val="Tahoma"/>
            <family val="2"/>
          </rPr>
          <t>Windows User:</t>
        </r>
        <r>
          <rPr>
            <sz val="9"/>
            <color indexed="81"/>
            <rFont val="Tahoma"/>
            <family val="2"/>
          </rPr>
          <t xml:space="preserve">
26/01/21
9602
Oct=4340
Nov=1660 Due=2680
Paid in Janu/21</t>
        </r>
      </text>
    </comment>
    <comment ref="Y311" authorId="0">
      <text>
        <r>
          <rPr>
            <b/>
            <sz val="9"/>
            <color indexed="81"/>
            <rFont val="Tahoma"/>
            <family val="2"/>
          </rPr>
          <t>Windows User:</t>
        </r>
        <r>
          <rPr>
            <sz val="9"/>
            <color indexed="81"/>
            <rFont val="Tahoma"/>
            <family val="2"/>
          </rPr>
          <t xml:space="preserve">
Less 30% in Tuition fee for Oct/20.</t>
        </r>
      </text>
    </comment>
    <comment ref="Z311" authorId="0">
      <text>
        <r>
          <rPr>
            <b/>
            <sz val="9"/>
            <color indexed="81"/>
            <rFont val="Tahoma"/>
            <family val="2"/>
          </rPr>
          <t>Windows User:</t>
        </r>
        <r>
          <rPr>
            <sz val="9"/>
            <color indexed="81"/>
            <rFont val="Tahoma"/>
            <family val="2"/>
          </rPr>
          <t xml:space="preserve">
26/01/21
9602
Oct=4340
Nov=1660 Due=2680
Paid in Janu/21</t>
        </r>
      </text>
    </comment>
    <comment ref="AD311" authorId="0">
      <text>
        <r>
          <rPr>
            <b/>
            <sz val="9"/>
            <color indexed="81"/>
            <rFont val="Tahoma"/>
            <family val="2"/>
          </rPr>
          <t>Windows User:</t>
        </r>
        <r>
          <rPr>
            <sz val="9"/>
            <color indexed="81"/>
            <rFont val="Tahoma"/>
            <family val="2"/>
          </rPr>
          <t xml:space="preserve">
26/01/21
9602
Oct=4340
Nov=1660 Due=2680
Paid in Janu/21</t>
        </r>
      </text>
    </comment>
    <comment ref="AN311" authorId="0">
      <text>
        <r>
          <rPr>
            <b/>
            <sz val="9"/>
            <color indexed="81"/>
            <rFont val="Tahoma"/>
            <family val="2"/>
          </rPr>
          <t>Windows User:</t>
        </r>
        <r>
          <rPr>
            <sz val="9"/>
            <color indexed="81"/>
            <rFont val="Tahoma"/>
            <family val="2"/>
          </rPr>
          <t xml:space="preserve">
07/06/21
9603
4340/-</t>
        </r>
      </text>
    </comment>
    <comment ref="N312" authorId="0">
      <text>
        <r>
          <rPr>
            <b/>
            <sz val="9"/>
            <color indexed="81"/>
            <rFont val="Tahoma"/>
            <family val="2"/>
          </rPr>
          <t>Windows User:</t>
        </r>
        <r>
          <rPr>
            <sz val="9"/>
            <color indexed="81"/>
            <rFont val="Tahoma"/>
            <family val="2"/>
          </rPr>
          <t xml:space="preserve">
13/09/2020
7,500/-</t>
        </r>
      </text>
    </comment>
    <comment ref="P312" authorId="0">
      <text>
        <r>
          <rPr>
            <b/>
            <sz val="9"/>
            <color indexed="81"/>
            <rFont val="Tahoma"/>
            <family val="2"/>
          </rPr>
          <t>Windows User:</t>
        </r>
        <r>
          <rPr>
            <sz val="9"/>
            <color indexed="81"/>
            <rFont val="Tahoma"/>
            <family val="2"/>
          </rPr>
          <t xml:space="preserve">
13/09/2020
7,500/-</t>
        </r>
      </text>
    </comment>
    <comment ref="R312" authorId="0">
      <text>
        <r>
          <rPr>
            <b/>
            <sz val="9"/>
            <color indexed="81"/>
            <rFont val="Tahoma"/>
            <family val="2"/>
          </rPr>
          <t>Windows User:</t>
        </r>
        <r>
          <rPr>
            <sz val="9"/>
            <color indexed="81"/>
            <rFont val="Tahoma"/>
            <family val="2"/>
          </rPr>
          <t xml:space="preserve">
13/09/2020
7,500/-</t>
        </r>
      </text>
    </comment>
    <comment ref="T312" authorId="0">
      <text>
        <r>
          <rPr>
            <b/>
            <sz val="9"/>
            <color indexed="81"/>
            <rFont val="Tahoma"/>
            <family val="2"/>
          </rPr>
          <t>Windows User:</t>
        </r>
        <r>
          <rPr>
            <sz val="9"/>
            <color indexed="81"/>
            <rFont val="Tahoma"/>
            <family val="2"/>
          </rPr>
          <t xml:space="preserve">
25/01/21
9629
O/fee=4000 Due=4000</t>
        </r>
      </text>
    </comment>
    <comment ref="W312" authorId="0">
      <text>
        <r>
          <rPr>
            <b/>
            <sz val="9"/>
            <color indexed="81"/>
            <rFont val="Tahoma"/>
            <family val="2"/>
          </rPr>
          <t>Windows User:</t>
        </r>
        <r>
          <rPr>
            <sz val="9"/>
            <color indexed="81"/>
            <rFont val="Tahoma"/>
            <family val="2"/>
          </rPr>
          <t xml:space="preserve">
Less 30% in Tuition fee for Oct/20.</t>
        </r>
      </text>
    </comment>
    <comment ref="X312" authorId="0">
      <text>
        <r>
          <rPr>
            <b/>
            <sz val="9"/>
            <color indexed="81"/>
            <rFont val="Tahoma"/>
            <family val="2"/>
          </rPr>
          <t>Windows User:</t>
        </r>
        <r>
          <rPr>
            <sz val="9"/>
            <color indexed="81"/>
            <rFont val="Tahoma"/>
            <family val="2"/>
          </rPr>
          <t xml:space="preserve">
07/11/2020
9626
Oct/2020
Paid to Nov/2020</t>
        </r>
      </text>
    </comment>
    <comment ref="Y312" authorId="0">
      <text>
        <r>
          <rPr>
            <b/>
            <sz val="9"/>
            <color indexed="81"/>
            <rFont val="Tahoma"/>
            <family val="2"/>
          </rPr>
          <t>Windows User:</t>
        </r>
        <r>
          <rPr>
            <sz val="9"/>
            <color indexed="81"/>
            <rFont val="Tahoma"/>
            <family val="2"/>
          </rPr>
          <t xml:space="preserve">
Less 30% in Tuition fee for Oct/20.</t>
        </r>
      </text>
    </comment>
    <comment ref="Z312" authorId="0">
      <text>
        <r>
          <rPr>
            <b/>
            <sz val="9"/>
            <color indexed="81"/>
            <rFont val="Tahoma"/>
            <family val="2"/>
          </rPr>
          <t>Windows User:</t>
        </r>
        <r>
          <rPr>
            <sz val="9"/>
            <color indexed="81"/>
            <rFont val="Tahoma"/>
            <family val="2"/>
          </rPr>
          <t xml:space="preserve">
07/11/2020
9626
Oct + Nov/2020
</t>
        </r>
      </text>
    </comment>
    <comment ref="AB312" authorId="0">
      <text>
        <r>
          <rPr>
            <b/>
            <sz val="9"/>
            <color indexed="81"/>
            <rFont val="Tahoma"/>
            <family val="2"/>
          </rPr>
          <t>Windows User:</t>
        </r>
        <r>
          <rPr>
            <sz val="9"/>
            <color indexed="81"/>
            <rFont val="Tahoma"/>
            <family val="2"/>
          </rPr>
          <t xml:space="preserve">
07/12/2020
9627
</t>
        </r>
      </text>
    </comment>
    <comment ref="AD312" authorId="0">
      <text>
        <r>
          <rPr>
            <b/>
            <sz val="9"/>
            <color indexed="81"/>
            <rFont val="Tahoma"/>
            <family val="2"/>
          </rPr>
          <t>Windows User:</t>
        </r>
        <r>
          <rPr>
            <sz val="9"/>
            <color indexed="81"/>
            <rFont val="Tahoma"/>
            <family val="2"/>
          </rPr>
          <t xml:space="preserve">
07/01/2021
9628
Janu/21
O/fee due.
25/01/21
9629
O/fee=4000 Due=4000</t>
        </r>
      </text>
    </comment>
    <comment ref="AF312" authorId="0">
      <text>
        <r>
          <rPr>
            <b/>
            <sz val="9"/>
            <color indexed="81"/>
            <rFont val="Tahoma"/>
            <family val="2"/>
          </rPr>
          <t>Windows User:</t>
        </r>
        <r>
          <rPr>
            <sz val="9"/>
            <color indexed="81"/>
            <rFont val="Tahoma"/>
            <family val="2"/>
          </rPr>
          <t xml:space="preserve">
08/02/21
9630
Feb/21</t>
        </r>
      </text>
    </comment>
    <comment ref="AH312" authorId="0">
      <text>
        <r>
          <rPr>
            <b/>
            <sz val="9"/>
            <color indexed="81"/>
            <rFont val="Tahoma"/>
            <family val="2"/>
          </rPr>
          <t>Windows User:</t>
        </r>
        <r>
          <rPr>
            <sz val="9"/>
            <color indexed="81"/>
            <rFont val="Tahoma"/>
            <family val="2"/>
          </rPr>
          <t xml:space="preserve">
11/03/21
9631/31
</t>
        </r>
      </text>
    </comment>
    <comment ref="AN312" authorId="0">
      <text>
        <r>
          <rPr>
            <b/>
            <sz val="9"/>
            <color indexed="81"/>
            <rFont val="Tahoma"/>
            <family val="2"/>
          </rPr>
          <t>Windows User:</t>
        </r>
        <r>
          <rPr>
            <sz val="9"/>
            <color indexed="81"/>
            <rFont val="Tahoma"/>
            <family val="2"/>
          </rPr>
          <t xml:space="preserve">
02/06/21
9633
April/21 To June/21</t>
        </r>
      </text>
    </comment>
    <comment ref="N313" authorId="0">
      <text>
        <r>
          <rPr>
            <b/>
            <sz val="9"/>
            <color indexed="81"/>
            <rFont val="Tahoma"/>
            <family val="2"/>
          </rPr>
          <t>Windows User:</t>
        </r>
        <r>
          <rPr>
            <sz val="9"/>
            <color indexed="81"/>
            <rFont val="Tahoma"/>
            <family val="2"/>
          </rPr>
          <t xml:space="preserve">
13/09/2020
7,500/-</t>
        </r>
      </text>
    </comment>
    <comment ref="P313" authorId="0">
      <text>
        <r>
          <rPr>
            <b/>
            <sz val="9"/>
            <color indexed="81"/>
            <rFont val="Tahoma"/>
            <family val="2"/>
          </rPr>
          <t>Windows User:</t>
        </r>
        <r>
          <rPr>
            <sz val="9"/>
            <color indexed="81"/>
            <rFont val="Tahoma"/>
            <family val="2"/>
          </rPr>
          <t xml:space="preserve">
13/09/2020
7,500/-</t>
        </r>
      </text>
    </comment>
    <comment ref="R313" authorId="0">
      <text>
        <r>
          <rPr>
            <b/>
            <sz val="9"/>
            <color indexed="81"/>
            <rFont val="Tahoma"/>
            <family val="2"/>
          </rPr>
          <t>Windows User:</t>
        </r>
        <r>
          <rPr>
            <sz val="9"/>
            <color indexed="81"/>
            <rFont val="Tahoma"/>
            <family val="2"/>
          </rPr>
          <t xml:space="preserve">
13/09/2020
7,500/-</t>
        </r>
      </text>
    </comment>
    <comment ref="T313" authorId="0">
      <text>
        <r>
          <rPr>
            <b/>
            <sz val="9"/>
            <color indexed="81"/>
            <rFont val="Tahoma"/>
            <family val="2"/>
          </rPr>
          <t>Windows User:</t>
        </r>
        <r>
          <rPr>
            <sz val="9"/>
            <color indexed="81"/>
            <rFont val="Tahoma"/>
            <family val="2"/>
          </rPr>
          <t xml:space="preserve">
25/01/21
O/fee=8000
Paid in janu/21</t>
        </r>
      </text>
    </comment>
    <comment ref="Z313" authorId="0">
      <text>
        <r>
          <rPr>
            <b/>
            <sz val="9"/>
            <color indexed="81"/>
            <rFont val="Tahoma"/>
            <family val="2"/>
          </rPr>
          <t>Windows User:</t>
        </r>
        <r>
          <rPr>
            <sz val="9"/>
            <color indexed="81"/>
            <rFont val="Tahoma"/>
            <family val="2"/>
          </rPr>
          <t xml:space="preserve">
12/10/20
9650
</t>
        </r>
      </text>
    </comment>
    <comment ref="AB313" authorId="0">
      <text>
        <r>
          <rPr>
            <b/>
            <sz val="9"/>
            <color indexed="81"/>
            <rFont val="Tahoma"/>
            <family val="2"/>
          </rPr>
          <t>Windows User:</t>
        </r>
        <r>
          <rPr>
            <sz val="9"/>
            <color indexed="81"/>
            <rFont val="Tahoma"/>
            <family val="2"/>
          </rPr>
          <t xml:space="preserve">
15/11/2020
9651
</t>
        </r>
      </text>
    </comment>
    <comment ref="AD313" authorId="0">
      <text>
        <r>
          <rPr>
            <b/>
            <sz val="9"/>
            <color indexed="81"/>
            <rFont val="Tahoma"/>
            <family val="2"/>
          </rPr>
          <t>Windows User:</t>
        </r>
        <r>
          <rPr>
            <sz val="9"/>
            <color indexed="81"/>
            <rFont val="Tahoma"/>
            <family val="2"/>
          </rPr>
          <t xml:space="preserve">
21/12/2020
9652
O/fee Due</t>
        </r>
      </text>
    </comment>
    <comment ref="AF313" authorId="0">
      <text>
        <r>
          <rPr>
            <b/>
            <sz val="9"/>
            <color indexed="81"/>
            <rFont val="Tahoma"/>
            <family val="2"/>
          </rPr>
          <t>Windows User:</t>
        </r>
        <r>
          <rPr>
            <sz val="9"/>
            <color indexed="81"/>
            <rFont val="Tahoma"/>
            <family val="2"/>
          </rPr>
          <t xml:space="preserve">
25/01/21
9653
Janu/21
25/01/21
O/fee=8000
Paid in janu/21</t>
        </r>
      </text>
    </comment>
    <comment ref="AJ313" authorId="0">
      <text>
        <r>
          <rPr>
            <b/>
            <sz val="9"/>
            <color indexed="81"/>
            <rFont val="Tahoma"/>
            <family val="2"/>
          </rPr>
          <t>Windows User:</t>
        </r>
        <r>
          <rPr>
            <sz val="9"/>
            <color indexed="81"/>
            <rFont val="Tahoma"/>
            <family val="2"/>
          </rPr>
          <t xml:space="preserve">
04/03/21
9655
Feb/21</t>
        </r>
      </text>
    </comment>
    <comment ref="AL313" authorId="0">
      <text>
        <r>
          <rPr>
            <b/>
            <sz val="9"/>
            <color indexed="81"/>
            <rFont val="Tahoma"/>
            <family val="2"/>
          </rPr>
          <t>Windows User:</t>
        </r>
        <r>
          <rPr>
            <sz val="9"/>
            <color indexed="81"/>
            <rFont val="Tahoma"/>
            <family val="2"/>
          </rPr>
          <t xml:space="preserve">
06/04/2021
9656
March/21</t>
        </r>
      </text>
    </comment>
    <comment ref="N314" authorId="0">
      <text>
        <r>
          <rPr>
            <b/>
            <sz val="9"/>
            <color indexed="81"/>
            <rFont val="Tahoma"/>
            <family val="2"/>
          </rPr>
          <t>Windows User:</t>
        </r>
        <r>
          <rPr>
            <sz val="9"/>
            <color indexed="81"/>
            <rFont val="Tahoma"/>
            <family val="2"/>
          </rPr>
          <t xml:space="preserve">
13/09/2020
7,500/-</t>
        </r>
      </text>
    </comment>
    <comment ref="P314" authorId="0">
      <text>
        <r>
          <rPr>
            <b/>
            <sz val="9"/>
            <color indexed="81"/>
            <rFont val="Tahoma"/>
            <family val="2"/>
          </rPr>
          <t>Windows User:</t>
        </r>
        <r>
          <rPr>
            <sz val="9"/>
            <color indexed="81"/>
            <rFont val="Tahoma"/>
            <family val="2"/>
          </rPr>
          <t xml:space="preserve">
13/09/2020
7,500/-</t>
        </r>
      </text>
    </comment>
    <comment ref="R314" authorId="0">
      <text>
        <r>
          <rPr>
            <b/>
            <sz val="9"/>
            <color indexed="81"/>
            <rFont val="Tahoma"/>
            <family val="2"/>
          </rPr>
          <t>Windows User:</t>
        </r>
        <r>
          <rPr>
            <sz val="9"/>
            <color indexed="81"/>
            <rFont val="Tahoma"/>
            <family val="2"/>
          </rPr>
          <t xml:space="preserve">
13/09/2020
7,500/-</t>
        </r>
      </text>
    </comment>
    <comment ref="T314" authorId="0">
      <text>
        <r>
          <rPr>
            <b/>
            <sz val="9"/>
            <color indexed="81"/>
            <rFont val="Tahoma"/>
            <family val="2"/>
          </rPr>
          <t>Windows User:</t>
        </r>
        <r>
          <rPr>
            <sz val="9"/>
            <color indexed="81"/>
            <rFont val="Tahoma"/>
            <family val="2"/>
          </rPr>
          <t xml:space="preserve">
27/01/2021
9678
O/fee=8000
Paid in Janu/21</t>
        </r>
      </text>
    </comment>
    <comment ref="Z314" authorId="0">
      <text>
        <r>
          <rPr>
            <b/>
            <sz val="9"/>
            <color indexed="81"/>
            <rFont val="Tahoma"/>
            <family val="2"/>
          </rPr>
          <t>Windows User:</t>
        </r>
        <r>
          <rPr>
            <sz val="9"/>
            <color indexed="81"/>
            <rFont val="Tahoma"/>
            <family val="2"/>
          </rPr>
          <t xml:space="preserve">
12/10/20
9674</t>
        </r>
      </text>
    </comment>
    <comment ref="AB314" authorId="0">
      <text>
        <r>
          <rPr>
            <b/>
            <sz val="9"/>
            <color indexed="81"/>
            <rFont val="Tahoma"/>
            <family val="2"/>
          </rPr>
          <t>Windows User:</t>
        </r>
        <r>
          <rPr>
            <sz val="9"/>
            <color indexed="81"/>
            <rFont val="Tahoma"/>
            <family val="2"/>
          </rPr>
          <t xml:space="preserve">
04/11/2020
9675
Nov/2020</t>
        </r>
      </text>
    </comment>
    <comment ref="AD314" authorId="0">
      <text>
        <r>
          <rPr>
            <b/>
            <sz val="9"/>
            <color indexed="81"/>
            <rFont val="Tahoma"/>
            <family val="2"/>
          </rPr>
          <t>Windows User:</t>
        </r>
        <r>
          <rPr>
            <sz val="9"/>
            <color indexed="81"/>
            <rFont val="Tahoma"/>
            <family val="2"/>
          </rPr>
          <t xml:space="preserve">
14/12/2020
9676
</t>
        </r>
      </text>
    </comment>
    <comment ref="AF314" authorId="0">
      <text>
        <r>
          <rPr>
            <b/>
            <sz val="9"/>
            <color indexed="81"/>
            <rFont val="Tahoma"/>
            <family val="2"/>
          </rPr>
          <t>Windows User:</t>
        </r>
        <r>
          <rPr>
            <sz val="9"/>
            <color indexed="81"/>
            <rFont val="Tahoma"/>
            <family val="2"/>
          </rPr>
          <t xml:space="preserve">
10/01/2021
9677
Janu/21
O/fee Due=8000
27/01/2021
9678
O/fee=8000
Paid in Janu/21</t>
        </r>
      </text>
    </comment>
    <comment ref="AH314" authorId="0">
      <text>
        <r>
          <rPr>
            <b/>
            <sz val="9"/>
            <color indexed="81"/>
            <rFont val="Tahoma"/>
            <family val="2"/>
          </rPr>
          <t>Windows User:</t>
        </r>
        <r>
          <rPr>
            <sz val="9"/>
            <color indexed="81"/>
            <rFont val="Tahoma"/>
            <family val="2"/>
          </rPr>
          <t xml:space="preserve">
10/02/21
9679</t>
        </r>
      </text>
    </comment>
    <comment ref="AL314" authorId="0">
      <text>
        <r>
          <rPr>
            <b/>
            <sz val="9"/>
            <color indexed="81"/>
            <rFont val="Tahoma"/>
            <family val="2"/>
          </rPr>
          <t>Windows User:</t>
        </r>
        <r>
          <rPr>
            <sz val="9"/>
            <color indexed="81"/>
            <rFont val="Tahoma"/>
            <family val="2"/>
          </rPr>
          <t xml:space="preserve">
13/04/21
By bkash
C=9240
March/ April/21</t>
        </r>
      </text>
    </comment>
    <comment ref="AP314" authorId="0">
      <text>
        <r>
          <rPr>
            <b/>
            <sz val="9"/>
            <color indexed="81"/>
            <rFont val="Tahoma"/>
            <family val="2"/>
          </rPr>
          <t>Windows User:</t>
        </r>
        <r>
          <rPr>
            <sz val="9"/>
            <color indexed="81"/>
            <rFont val="Tahoma"/>
            <family val="2"/>
          </rPr>
          <t xml:space="preserve">
07/06/21
9681
Up to May/21</t>
        </r>
      </text>
    </comment>
    <comment ref="N315" authorId="0">
      <text>
        <r>
          <rPr>
            <b/>
            <sz val="9"/>
            <color indexed="81"/>
            <rFont val="Tahoma"/>
            <family val="2"/>
          </rPr>
          <t>Windows User:</t>
        </r>
        <r>
          <rPr>
            <sz val="9"/>
            <color indexed="81"/>
            <rFont val="Tahoma"/>
            <family val="2"/>
          </rPr>
          <t xml:space="preserve">
13/09/2020
7,500/-</t>
        </r>
      </text>
    </comment>
    <comment ref="P315" authorId="0">
      <text>
        <r>
          <rPr>
            <b/>
            <sz val="9"/>
            <color indexed="81"/>
            <rFont val="Tahoma"/>
            <family val="2"/>
          </rPr>
          <t>Windows User:</t>
        </r>
        <r>
          <rPr>
            <sz val="9"/>
            <color indexed="81"/>
            <rFont val="Tahoma"/>
            <family val="2"/>
          </rPr>
          <t xml:space="preserve">
13/09/2020
7,500/-</t>
        </r>
      </text>
    </comment>
    <comment ref="R315" authorId="0">
      <text>
        <r>
          <rPr>
            <b/>
            <sz val="9"/>
            <color indexed="81"/>
            <rFont val="Tahoma"/>
            <family val="2"/>
          </rPr>
          <t>Windows User:</t>
        </r>
        <r>
          <rPr>
            <sz val="9"/>
            <color indexed="81"/>
            <rFont val="Tahoma"/>
            <family val="2"/>
          </rPr>
          <t xml:space="preserve">
13/09/2020
7,500/-</t>
        </r>
      </text>
    </comment>
    <comment ref="X315" authorId="0">
      <text>
        <r>
          <rPr>
            <b/>
            <sz val="9"/>
            <color indexed="81"/>
            <rFont val="Tahoma"/>
            <family val="2"/>
          </rPr>
          <t>Windows User:</t>
        </r>
        <r>
          <rPr>
            <sz val="9"/>
            <color indexed="81"/>
            <rFont val="Tahoma"/>
            <family val="2"/>
          </rPr>
          <t xml:space="preserve">
12/10/20
9722
paid to Oct/20</t>
        </r>
      </text>
    </comment>
    <comment ref="Z315" authorId="0">
      <text>
        <r>
          <rPr>
            <b/>
            <sz val="9"/>
            <color indexed="81"/>
            <rFont val="Tahoma"/>
            <family val="2"/>
          </rPr>
          <t>Windows User:</t>
        </r>
        <r>
          <rPr>
            <sz val="9"/>
            <color indexed="81"/>
            <rFont val="Tahoma"/>
            <family val="2"/>
          </rPr>
          <t xml:space="preserve">
12/10/20
9722
O/fee=8000
Oct=4620</t>
        </r>
      </text>
    </comment>
    <comment ref="AB315" authorId="0">
      <text>
        <r>
          <rPr>
            <b/>
            <sz val="9"/>
            <color indexed="81"/>
            <rFont val="Tahoma"/>
            <family val="2"/>
          </rPr>
          <t>Windows User:</t>
        </r>
        <r>
          <rPr>
            <sz val="9"/>
            <color indexed="81"/>
            <rFont val="Tahoma"/>
            <family val="2"/>
          </rPr>
          <t xml:space="preserve">
18/112020
9723
</t>
        </r>
      </text>
    </comment>
    <comment ref="AF315" authorId="0">
      <text>
        <r>
          <rPr>
            <b/>
            <sz val="9"/>
            <color indexed="81"/>
            <rFont val="Tahoma"/>
            <family val="2"/>
          </rPr>
          <t>Windows User:</t>
        </r>
        <r>
          <rPr>
            <sz val="9"/>
            <color indexed="81"/>
            <rFont val="Tahoma"/>
            <family val="2"/>
          </rPr>
          <t xml:space="preserve">
04/01/2021
9724
27/01/2021
9725
Janu/21</t>
        </r>
      </text>
    </comment>
    <comment ref="AJ315" authorId="0">
      <text>
        <r>
          <rPr>
            <b/>
            <sz val="9"/>
            <color indexed="81"/>
            <rFont val="Tahoma"/>
            <family val="2"/>
          </rPr>
          <t>Windows User:</t>
        </r>
        <r>
          <rPr>
            <sz val="9"/>
            <color indexed="81"/>
            <rFont val="Tahoma"/>
            <family val="2"/>
          </rPr>
          <t xml:space="preserve">
11/03/21
9726
Feb/21</t>
        </r>
      </text>
    </comment>
    <comment ref="AN315" authorId="0">
      <text>
        <r>
          <rPr>
            <b/>
            <sz val="9"/>
            <color indexed="81"/>
            <rFont val="Tahoma"/>
            <family val="2"/>
          </rPr>
          <t>Windows User:</t>
        </r>
        <r>
          <rPr>
            <sz val="9"/>
            <color indexed="81"/>
            <rFont val="Tahoma"/>
            <family val="2"/>
          </rPr>
          <t xml:space="preserve">
03/05/21
9727
March/21
25/05/21
9728/29
April + May/21</t>
        </r>
      </text>
    </comment>
    <comment ref="N316" authorId="0">
      <text>
        <r>
          <rPr>
            <b/>
            <sz val="9"/>
            <color indexed="81"/>
            <rFont val="Tahoma"/>
            <family val="2"/>
          </rPr>
          <t>Windows User:</t>
        </r>
        <r>
          <rPr>
            <sz val="9"/>
            <color indexed="81"/>
            <rFont val="Tahoma"/>
            <family val="2"/>
          </rPr>
          <t xml:space="preserve">
13/09/2020
7,500/-</t>
        </r>
      </text>
    </comment>
    <comment ref="P316" authorId="0">
      <text>
        <r>
          <rPr>
            <b/>
            <sz val="9"/>
            <color indexed="81"/>
            <rFont val="Tahoma"/>
            <family val="2"/>
          </rPr>
          <t>Windows User:</t>
        </r>
        <r>
          <rPr>
            <sz val="9"/>
            <color indexed="81"/>
            <rFont val="Tahoma"/>
            <family val="2"/>
          </rPr>
          <t xml:space="preserve">
13/09/2020
7,500/-</t>
        </r>
      </text>
    </comment>
    <comment ref="R316" authorId="0">
      <text>
        <r>
          <rPr>
            <b/>
            <sz val="9"/>
            <color indexed="81"/>
            <rFont val="Tahoma"/>
            <family val="2"/>
          </rPr>
          <t>Windows User:</t>
        </r>
        <r>
          <rPr>
            <sz val="9"/>
            <color indexed="81"/>
            <rFont val="Tahoma"/>
            <family val="2"/>
          </rPr>
          <t xml:space="preserve">
13/09/2020
7,500/-</t>
        </r>
      </text>
    </comment>
    <comment ref="W316" authorId="0">
      <text>
        <r>
          <rPr>
            <b/>
            <sz val="9"/>
            <color indexed="81"/>
            <rFont val="Tahoma"/>
            <family val="2"/>
          </rPr>
          <t>Windows User:</t>
        </r>
        <r>
          <rPr>
            <sz val="9"/>
            <color indexed="81"/>
            <rFont val="Tahoma"/>
            <family val="2"/>
          </rPr>
          <t xml:space="preserve">
Less 30% in Tuition fee for Oct/20.</t>
        </r>
      </text>
    </comment>
    <comment ref="X316" authorId="0">
      <text>
        <r>
          <rPr>
            <b/>
            <sz val="9"/>
            <color indexed="81"/>
            <rFont val="Tahoma"/>
            <family val="2"/>
          </rPr>
          <t>Windows User:</t>
        </r>
        <r>
          <rPr>
            <sz val="9"/>
            <color indexed="81"/>
            <rFont val="Tahoma"/>
            <family val="2"/>
          </rPr>
          <t xml:space="preserve">
26/01/2021
8698
O/fee=8000
Oct/20=4620
Nov=2380 Due=2240
Paid in Janu/21</t>
        </r>
      </text>
    </comment>
    <comment ref="Y316" authorId="0">
      <text>
        <r>
          <rPr>
            <b/>
            <sz val="9"/>
            <color indexed="81"/>
            <rFont val="Tahoma"/>
            <family val="2"/>
          </rPr>
          <t>Windows User:</t>
        </r>
        <r>
          <rPr>
            <sz val="9"/>
            <color indexed="81"/>
            <rFont val="Tahoma"/>
            <family val="2"/>
          </rPr>
          <t xml:space="preserve">
Less 30% in Tuition fee for Oct/20.</t>
        </r>
      </text>
    </comment>
    <comment ref="Z316" authorId="0">
      <text>
        <r>
          <rPr>
            <b/>
            <sz val="9"/>
            <color indexed="81"/>
            <rFont val="Tahoma"/>
            <family val="2"/>
          </rPr>
          <t>Windows User:</t>
        </r>
        <r>
          <rPr>
            <sz val="9"/>
            <color indexed="81"/>
            <rFont val="Tahoma"/>
            <family val="2"/>
          </rPr>
          <t xml:space="preserve">
26/01/2021
8698
O/fee=8000
Oct/20=4620
Nov=2380 Due=2240
Paid in Janu/21</t>
        </r>
      </text>
    </comment>
    <comment ref="AD316" authorId="0">
      <text>
        <r>
          <rPr>
            <b/>
            <sz val="9"/>
            <color indexed="81"/>
            <rFont val="Tahoma"/>
            <family val="2"/>
          </rPr>
          <t>Windows User:</t>
        </r>
        <r>
          <rPr>
            <sz val="9"/>
            <color indexed="81"/>
            <rFont val="Tahoma"/>
            <family val="2"/>
          </rPr>
          <t xml:space="preserve">
26/01/2021
8698
O/fee=8000
Oct/20=4620
Nov=2380 Due=2240
Paid in Janu/21</t>
        </r>
      </text>
    </comment>
    <comment ref="AF316" authorId="0">
      <text>
        <r>
          <rPr>
            <b/>
            <sz val="9"/>
            <color indexed="81"/>
            <rFont val="Tahoma"/>
            <family val="2"/>
          </rPr>
          <t>Windows User:</t>
        </r>
        <r>
          <rPr>
            <sz val="9"/>
            <color indexed="81"/>
            <rFont val="Tahoma"/>
            <family val="2"/>
          </rPr>
          <t xml:space="preserve">
10/02/21
9699</t>
        </r>
      </text>
    </comment>
    <comment ref="AN316" authorId="0">
      <text>
        <r>
          <rPr>
            <b/>
            <sz val="9"/>
            <color indexed="81"/>
            <rFont val="Tahoma"/>
            <family val="2"/>
          </rPr>
          <t>Windows User:</t>
        </r>
        <r>
          <rPr>
            <sz val="9"/>
            <color indexed="81"/>
            <rFont val="Tahoma"/>
            <family val="2"/>
          </rPr>
          <t xml:space="preserve">
05/06/21
9657
</t>
        </r>
      </text>
    </comment>
    <comment ref="N317" authorId="0">
      <text>
        <r>
          <rPr>
            <b/>
            <sz val="9"/>
            <color indexed="81"/>
            <rFont val="Tahoma"/>
            <family val="2"/>
          </rPr>
          <t>Windows User:</t>
        </r>
        <r>
          <rPr>
            <sz val="9"/>
            <color indexed="81"/>
            <rFont val="Tahoma"/>
            <family val="2"/>
          </rPr>
          <t xml:space="preserve">
13/09/2020
7,500/-</t>
        </r>
      </text>
    </comment>
    <comment ref="P317" authorId="0">
      <text>
        <r>
          <rPr>
            <b/>
            <sz val="9"/>
            <color indexed="81"/>
            <rFont val="Tahoma"/>
            <family val="2"/>
          </rPr>
          <t>Windows User:</t>
        </r>
        <r>
          <rPr>
            <sz val="9"/>
            <color indexed="81"/>
            <rFont val="Tahoma"/>
            <family val="2"/>
          </rPr>
          <t xml:space="preserve">
13/09/2020
7,500/-</t>
        </r>
      </text>
    </comment>
    <comment ref="R317" authorId="0">
      <text>
        <r>
          <rPr>
            <b/>
            <sz val="9"/>
            <color indexed="81"/>
            <rFont val="Tahoma"/>
            <family val="2"/>
          </rPr>
          <t>Windows User:</t>
        </r>
        <r>
          <rPr>
            <sz val="9"/>
            <color indexed="81"/>
            <rFont val="Tahoma"/>
            <family val="2"/>
          </rPr>
          <t xml:space="preserve">
13/09/2020
7,500/-</t>
        </r>
      </text>
    </comment>
    <comment ref="W317" authorId="0">
      <text>
        <r>
          <rPr>
            <b/>
            <sz val="9"/>
            <color indexed="81"/>
            <rFont val="Tahoma"/>
            <family val="2"/>
          </rPr>
          <t>Windows User:</t>
        </r>
        <r>
          <rPr>
            <sz val="9"/>
            <color indexed="81"/>
            <rFont val="Tahoma"/>
            <family val="2"/>
          </rPr>
          <t xml:space="preserve">
Less 30% in Tuition fee for Oct/20.</t>
        </r>
      </text>
    </comment>
    <comment ref="Y317" authorId="0">
      <text>
        <r>
          <rPr>
            <b/>
            <sz val="9"/>
            <color indexed="81"/>
            <rFont val="Tahoma"/>
            <family val="2"/>
          </rPr>
          <t>Windows User:</t>
        </r>
        <r>
          <rPr>
            <sz val="9"/>
            <color indexed="81"/>
            <rFont val="Tahoma"/>
            <family val="2"/>
          </rPr>
          <t xml:space="preserve">
Less 30% in Tuition fee for Oct/20.</t>
        </r>
      </text>
    </comment>
    <comment ref="N318" authorId="0">
      <text>
        <r>
          <rPr>
            <b/>
            <sz val="9"/>
            <color indexed="81"/>
            <rFont val="Tahoma"/>
            <family val="2"/>
          </rPr>
          <t>Windows User:</t>
        </r>
        <r>
          <rPr>
            <sz val="9"/>
            <color indexed="81"/>
            <rFont val="Tahoma"/>
            <family val="2"/>
          </rPr>
          <t xml:space="preserve">
13/09/2020
7,500/-</t>
        </r>
      </text>
    </comment>
    <comment ref="P318" authorId="0">
      <text>
        <r>
          <rPr>
            <b/>
            <sz val="9"/>
            <color indexed="81"/>
            <rFont val="Tahoma"/>
            <family val="2"/>
          </rPr>
          <t>Windows User:</t>
        </r>
        <r>
          <rPr>
            <sz val="9"/>
            <color indexed="81"/>
            <rFont val="Tahoma"/>
            <family val="2"/>
          </rPr>
          <t xml:space="preserve">
13/09/2020
7,500/-</t>
        </r>
      </text>
    </comment>
    <comment ref="R318" authorId="0">
      <text>
        <r>
          <rPr>
            <b/>
            <sz val="9"/>
            <color indexed="81"/>
            <rFont val="Tahoma"/>
            <family val="2"/>
          </rPr>
          <t>Windows User:</t>
        </r>
        <r>
          <rPr>
            <sz val="9"/>
            <color indexed="81"/>
            <rFont val="Tahoma"/>
            <family val="2"/>
          </rPr>
          <t xml:space="preserve">
13/09/2020
7,500/-</t>
        </r>
      </text>
    </comment>
    <comment ref="T318" authorId="0">
      <text>
        <r>
          <rPr>
            <b/>
            <sz val="9"/>
            <color indexed="81"/>
            <rFont val="Tahoma"/>
            <family val="2"/>
          </rPr>
          <t>Windows User:</t>
        </r>
        <r>
          <rPr>
            <sz val="9"/>
            <color indexed="81"/>
            <rFont val="Tahoma"/>
            <family val="2"/>
          </rPr>
          <t xml:space="preserve">
27/01/21
9746
O/fee=8000
Oct to Janu/21
paid in  Janu/21</t>
        </r>
      </text>
    </comment>
    <comment ref="W318" authorId="0">
      <text>
        <r>
          <rPr>
            <b/>
            <sz val="9"/>
            <color indexed="81"/>
            <rFont val="Tahoma"/>
            <family val="2"/>
          </rPr>
          <t>Windows User:</t>
        </r>
        <r>
          <rPr>
            <sz val="9"/>
            <color indexed="81"/>
            <rFont val="Tahoma"/>
            <family val="2"/>
          </rPr>
          <t xml:space="preserve">
Less 30% in Tuition fee for Oct/20.</t>
        </r>
      </text>
    </comment>
    <comment ref="X318" authorId="0">
      <text>
        <r>
          <rPr>
            <b/>
            <sz val="9"/>
            <color indexed="81"/>
            <rFont val="Tahoma"/>
            <family val="2"/>
          </rPr>
          <t>Windows User:</t>
        </r>
        <r>
          <rPr>
            <sz val="9"/>
            <color indexed="81"/>
            <rFont val="Tahoma"/>
            <family val="2"/>
          </rPr>
          <t xml:space="preserve">
27/01/21
9746
O/fee=8000
Oct to Janu/21
paid in  Janu/21</t>
        </r>
      </text>
    </comment>
    <comment ref="Y318" authorId="0">
      <text>
        <r>
          <rPr>
            <b/>
            <sz val="9"/>
            <color indexed="81"/>
            <rFont val="Tahoma"/>
            <family val="2"/>
          </rPr>
          <t>Windows User:</t>
        </r>
        <r>
          <rPr>
            <sz val="9"/>
            <color indexed="81"/>
            <rFont val="Tahoma"/>
            <family val="2"/>
          </rPr>
          <t xml:space="preserve">
Less 30% in Tuition fee for Oct/20.</t>
        </r>
      </text>
    </comment>
    <comment ref="Z318" authorId="0">
      <text>
        <r>
          <rPr>
            <b/>
            <sz val="9"/>
            <color indexed="81"/>
            <rFont val="Tahoma"/>
            <family val="2"/>
          </rPr>
          <t>Windows User:</t>
        </r>
        <r>
          <rPr>
            <sz val="9"/>
            <color indexed="81"/>
            <rFont val="Tahoma"/>
            <family val="2"/>
          </rPr>
          <t xml:space="preserve">
27/01/21
9746
O/fee=8000
Oct to Janu/21
paid in  Janu/21</t>
        </r>
      </text>
    </comment>
    <comment ref="AB318" authorId="0">
      <text>
        <r>
          <rPr>
            <b/>
            <sz val="9"/>
            <color indexed="81"/>
            <rFont val="Tahoma"/>
            <family val="2"/>
          </rPr>
          <t>Windows User:</t>
        </r>
        <r>
          <rPr>
            <sz val="9"/>
            <color indexed="81"/>
            <rFont val="Tahoma"/>
            <family val="2"/>
          </rPr>
          <t xml:space="preserve">
27/01/21
9746
O/fee=8000
Oct to Janu/21
paid in  Janu/21</t>
        </r>
      </text>
    </comment>
    <comment ref="AD318" authorId="0">
      <text>
        <r>
          <rPr>
            <b/>
            <sz val="9"/>
            <color indexed="81"/>
            <rFont val="Tahoma"/>
            <family val="2"/>
          </rPr>
          <t>Windows User:</t>
        </r>
        <r>
          <rPr>
            <sz val="9"/>
            <color indexed="81"/>
            <rFont val="Tahoma"/>
            <family val="2"/>
          </rPr>
          <t xml:space="preserve">
27/01/21
9746
O/fee=8000
Oct to Janu/21
paid in  Janu/21</t>
        </r>
      </text>
    </comment>
    <comment ref="AN318" authorId="0">
      <text>
        <r>
          <rPr>
            <b/>
            <sz val="9"/>
            <color indexed="81"/>
            <rFont val="Tahoma"/>
            <family val="2"/>
          </rPr>
          <t>Windows User:</t>
        </r>
        <r>
          <rPr>
            <sz val="9"/>
            <color indexed="81"/>
            <rFont val="Tahoma"/>
            <family val="2"/>
          </rPr>
          <t xml:space="preserve">
06/06/21
9747
Up to June/21</t>
        </r>
      </text>
    </comment>
    <comment ref="N319" authorId="0">
      <text>
        <r>
          <rPr>
            <b/>
            <sz val="9"/>
            <color indexed="81"/>
            <rFont val="Tahoma"/>
            <family val="2"/>
          </rPr>
          <t>Windows User:</t>
        </r>
        <r>
          <rPr>
            <sz val="9"/>
            <color indexed="81"/>
            <rFont val="Tahoma"/>
            <family val="2"/>
          </rPr>
          <t xml:space="preserve">
13/09/2020
7,500/-</t>
        </r>
      </text>
    </comment>
    <comment ref="P319" authorId="0">
      <text>
        <r>
          <rPr>
            <b/>
            <sz val="9"/>
            <color indexed="81"/>
            <rFont val="Tahoma"/>
            <family val="2"/>
          </rPr>
          <t>Windows User:</t>
        </r>
        <r>
          <rPr>
            <sz val="9"/>
            <color indexed="81"/>
            <rFont val="Tahoma"/>
            <family val="2"/>
          </rPr>
          <t xml:space="preserve">
13/09/2020
7,500/-</t>
        </r>
      </text>
    </comment>
    <comment ref="R319" authorId="0">
      <text>
        <r>
          <rPr>
            <b/>
            <sz val="9"/>
            <color indexed="81"/>
            <rFont val="Tahoma"/>
            <family val="2"/>
          </rPr>
          <t>Windows User:</t>
        </r>
        <r>
          <rPr>
            <sz val="9"/>
            <color indexed="81"/>
            <rFont val="Tahoma"/>
            <family val="2"/>
          </rPr>
          <t xml:space="preserve">
13/09/2020
7,500/-</t>
        </r>
      </text>
    </comment>
    <comment ref="W319" authorId="0">
      <text>
        <r>
          <rPr>
            <b/>
            <sz val="9"/>
            <color indexed="81"/>
            <rFont val="Tahoma"/>
            <family val="2"/>
          </rPr>
          <t>Windows User:</t>
        </r>
        <r>
          <rPr>
            <sz val="9"/>
            <color indexed="81"/>
            <rFont val="Tahoma"/>
            <family val="2"/>
          </rPr>
          <t xml:space="preserve">
Less 30% in Tuition fee for Oct/20.</t>
        </r>
      </text>
    </comment>
    <comment ref="Y319" authorId="0">
      <text>
        <r>
          <rPr>
            <b/>
            <sz val="9"/>
            <color indexed="81"/>
            <rFont val="Tahoma"/>
            <family val="2"/>
          </rPr>
          <t>Windows User:</t>
        </r>
        <r>
          <rPr>
            <sz val="9"/>
            <color indexed="81"/>
            <rFont val="Tahoma"/>
            <family val="2"/>
          </rPr>
          <t xml:space="preserve">
Less 30% in Tuition fee for Oct/20.</t>
        </r>
      </text>
    </comment>
    <comment ref="AD319" authorId="0">
      <text>
        <r>
          <rPr>
            <b/>
            <sz val="9"/>
            <color indexed="81"/>
            <rFont val="Tahoma"/>
            <family val="2"/>
          </rPr>
          <t>Windows User:</t>
        </r>
        <r>
          <rPr>
            <sz val="9"/>
            <color indexed="81"/>
            <rFont val="Tahoma"/>
            <family val="2"/>
          </rPr>
          <t xml:space="preserve">
27/01/21
9770
Oct + Nov/20
Paid in Janu/21</t>
        </r>
      </text>
    </comment>
    <comment ref="AL319" authorId="0">
      <text>
        <r>
          <rPr>
            <b/>
            <sz val="9"/>
            <color indexed="81"/>
            <rFont val="Tahoma"/>
            <family val="2"/>
          </rPr>
          <t>Windows User:</t>
        </r>
        <r>
          <rPr>
            <sz val="9"/>
            <color indexed="81"/>
            <rFont val="Tahoma"/>
            <family val="2"/>
          </rPr>
          <t xml:space="preserve">
06/05/21
9771
Dec/21 to Feb/21</t>
        </r>
      </text>
    </comment>
    <comment ref="AN319" authorId="0">
      <text>
        <r>
          <rPr>
            <b/>
            <sz val="9"/>
            <color indexed="81"/>
            <rFont val="Tahoma"/>
            <family val="2"/>
          </rPr>
          <t>Windows User:</t>
        </r>
        <r>
          <rPr>
            <sz val="9"/>
            <color indexed="81"/>
            <rFont val="Tahoma"/>
            <family val="2"/>
          </rPr>
          <t xml:space="preserve">
03/06/21
9772
</t>
        </r>
      </text>
    </comment>
    <comment ref="N320" authorId="0">
      <text>
        <r>
          <rPr>
            <b/>
            <sz val="9"/>
            <color indexed="81"/>
            <rFont val="Tahoma"/>
            <family val="2"/>
          </rPr>
          <t>Windows User:</t>
        </r>
        <r>
          <rPr>
            <sz val="9"/>
            <color indexed="81"/>
            <rFont val="Tahoma"/>
            <family val="2"/>
          </rPr>
          <t xml:space="preserve">
13/09/2020
7,500/-</t>
        </r>
      </text>
    </comment>
    <comment ref="P320" authorId="0">
      <text>
        <r>
          <rPr>
            <b/>
            <sz val="9"/>
            <color indexed="81"/>
            <rFont val="Tahoma"/>
            <family val="2"/>
          </rPr>
          <t>Windows User:</t>
        </r>
        <r>
          <rPr>
            <sz val="9"/>
            <color indexed="81"/>
            <rFont val="Tahoma"/>
            <family val="2"/>
          </rPr>
          <t xml:space="preserve">
13/09/2020
7,500/-</t>
        </r>
      </text>
    </comment>
    <comment ref="R320" authorId="0">
      <text>
        <r>
          <rPr>
            <b/>
            <sz val="9"/>
            <color indexed="81"/>
            <rFont val="Tahoma"/>
            <family val="2"/>
          </rPr>
          <t>Windows User:</t>
        </r>
        <r>
          <rPr>
            <sz val="9"/>
            <color indexed="81"/>
            <rFont val="Tahoma"/>
            <family val="2"/>
          </rPr>
          <t xml:space="preserve">
13/09/2020
7,500/-</t>
        </r>
      </text>
    </comment>
    <comment ref="T320" authorId="0">
      <text>
        <r>
          <rPr>
            <b/>
            <sz val="9"/>
            <color indexed="81"/>
            <rFont val="Tahoma"/>
            <family val="2"/>
          </rPr>
          <t>Windows User:</t>
        </r>
        <r>
          <rPr>
            <sz val="9"/>
            <color indexed="81"/>
            <rFont val="Tahoma"/>
            <family val="2"/>
          </rPr>
          <t xml:space="preserve">
28/01/21
9794
O/fee=8000
Paid in janu/21</t>
        </r>
      </text>
    </comment>
    <comment ref="W320" authorId="0">
      <text>
        <r>
          <rPr>
            <b/>
            <sz val="9"/>
            <color indexed="81"/>
            <rFont val="Tahoma"/>
            <family val="2"/>
          </rPr>
          <t>Windows User:</t>
        </r>
        <r>
          <rPr>
            <sz val="9"/>
            <color indexed="81"/>
            <rFont val="Tahoma"/>
            <family val="2"/>
          </rPr>
          <t xml:space="preserve">
Less 30% in Tuition fee for Oct/20.</t>
        </r>
      </text>
    </comment>
    <comment ref="Y320" authorId="0">
      <text>
        <r>
          <rPr>
            <b/>
            <sz val="9"/>
            <color indexed="81"/>
            <rFont val="Tahoma"/>
            <family val="2"/>
          </rPr>
          <t>Windows User:</t>
        </r>
        <r>
          <rPr>
            <sz val="9"/>
            <color indexed="81"/>
            <rFont val="Tahoma"/>
            <family val="2"/>
          </rPr>
          <t xml:space="preserve">
Less 30% in Tuition fee for Oct/20.</t>
        </r>
      </text>
    </comment>
    <comment ref="AD320" authorId="0">
      <text>
        <r>
          <rPr>
            <b/>
            <sz val="9"/>
            <color indexed="81"/>
            <rFont val="Tahoma"/>
            <family val="2"/>
          </rPr>
          <t>Windows User:</t>
        </r>
        <r>
          <rPr>
            <sz val="9"/>
            <color indexed="81"/>
            <rFont val="Tahoma"/>
            <family val="2"/>
          </rPr>
          <t xml:space="preserve">
28/01/21
9794
O/fee=8000
Paid in janu/21</t>
        </r>
      </text>
    </comment>
    <comment ref="N321" authorId="0">
      <text>
        <r>
          <rPr>
            <b/>
            <sz val="9"/>
            <color indexed="81"/>
            <rFont val="Tahoma"/>
            <family val="2"/>
          </rPr>
          <t>Windows User:</t>
        </r>
        <r>
          <rPr>
            <sz val="9"/>
            <color indexed="81"/>
            <rFont val="Tahoma"/>
            <family val="2"/>
          </rPr>
          <t xml:space="preserve">
13/09/2020
7,500/-</t>
        </r>
      </text>
    </comment>
    <comment ref="P321" authorId="0">
      <text>
        <r>
          <rPr>
            <b/>
            <sz val="9"/>
            <color indexed="81"/>
            <rFont val="Tahoma"/>
            <family val="2"/>
          </rPr>
          <t>Windows User:</t>
        </r>
        <r>
          <rPr>
            <sz val="9"/>
            <color indexed="81"/>
            <rFont val="Tahoma"/>
            <family val="2"/>
          </rPr>
          <t xml:space="preserve">
13/09/2020
7,500/-</t>
        </r>
      </text>
    </comment>
    <comment ref="R321" authorId="0">
      <text>
        <r>
          <rPr>
            <b/>
            <sz val="9"/>
            <color indexed="81"/>
            <rFont val="Tahoma"/>
            <family val="2"/>
          </rPr>
          <t>Windows User:</t>
        </r>
        <r>
          <rPr>
            <sz val="9"/>
            <color indexed="81"/>
            <rFont val="Tahoma"/>
            <family val="2"/>
          </rPr>
          <t xml:space="preserve">
13/09/2020
7,500/-</t>
        </r>
      </text>
    </comment>
    <comment ref="T321" authorId="0">
      <text>
        <r>
          <rPr>
            <b/>
            <sz val="9"/>
            <color indexed="81"/>
            <rFont val="Tahoma"/>
            <family val="2"/>
          </rPr>
          <t>Windows User:</t>
        </r>
        <r>
          <rPr>
            <sz val="9"/>
            <color indexed="81"/>
            <rFont val="Tahoma"/>
            <family val="2"/>
          </rPr>
          <t xml:space="preserve">
30/01/21
40921
O/fee=5000
Due=3000
Paid in janu/21</t>
        </r>
      </text>
    </comment>
    <comment ref="W321" authorId="0">
      <text>
        <r>
          <rPr>
            <b/>
            <sz val="9"/>
            <color indexed="81"/>
            <rFont val="Tahoma"/>
            <family val="2"/>
          </rPr>
          <t>Windows User:</t>
        </r>
        <r>
          <rPr>
            <sz val="9"/>
            <color indexed="81"/>
            <rFont val="Tahoma"/>
            <family val="2"/>
          </rPr>
          <t xml:space="preserve">
Less 30% in Tuition fee for Oct/20.</t>
        </r>
      </text>
    </comment>
    <comment ref="Y321" authorId="0">
      <text>
        <r>
          <rPr>
            <b/>
            <sz val="9"/>
            <color indexed="81"/>
            <rFont val="Tahoma"/>
            <family val="2"/>
          </rPr>
          <t>Windows User:</t>
        </r>
        <r>
          <rPr>
            <sz val="9"/>
            <color indexed="81"/>
            <rFont val="Tahoma"/>
            <family val="2"/>
          </rPr>
          <t xml:space="preserve">
Less 30% in Tuition fee for Oct/20.</t>
        </r>
      </text>
    </comment>
    <comment ref="AD321" authorId="0">
      <text>
        <r>
          <rPr>
            <b/>
            <sz val="9"/>
            <color indexed="81"/>
            <rFont val="Tahoma"/>
            <family val="2"/>
          </rPr>
          <t>Windows User:</t>
        </r>
        <r>
          <rPr>
            <sz val="9"/>
            <color indexed="81"/>
            <rFont val="Tahoma"/>
            <family val="2"/>
          </rPr>
          <t xml:space="preserve">
30/01/21
40921
O/fee=5000
Due=3000
Paid in janu/21</t>
        </r>
      </text>
    </comment>
    <comment ref="AF321" authorId="0">
      <text>
        <r>
          <rPr>
            <b/>
            <sz val="9"/>
            <color indexed="81"/>
            <rFont val="Tahoma"/>
            <family val="2"/>
          </rPr>
          <t>Windows User:</t>
        </r>
        <r>
          <rPr>
            <sz val="9"/>
            <color indexed="81"/>
            <rFont val="Tahoma"/>
            <family val="2"/>
          </rPr>
          <t xml:space="preserve">
10/02/21
9818</t>
        </r>
      </text>
    </comment>
    <comment ref="N322" authorId="0">
      <text>
        <r>
          <rPr>
            <b/>
            <sz val="9"/>
            <color indexed="81"/>
            <rFont val="Tahoma"/>
            <family val="2"/>
          </rPr>
          <t>Windows User:</t>
        </r>
        <r>
          <rPr>
            <sz val="9"/>
            <color indexed="81"/>
            <rFont val="Tahoma"/>
            <family val="2"/>
          </rPr>
          <t xml:space="preserve">
13/09/2020
7,500/-</t>
        </r>
      </text>
    </comment>
    <comment ref="P322" authorId="0">
      <text>
        <r>
          <rPr>
            <b/>
            <sz val="9"/>
            <color indexed="81"/>
            <rFont val="Tahoma"/>
            <family val="2"/>
          </rPr>
          <t>Windows User:</t>
        </r>
        <r>
          <rPr>
            <sz val="9"/>
            <color indexed="81"/>
            <rFont val="Tahoma"/>
            <family val="2"/>
          </rPr>
          <t xml:space="preserve">
13/09/2020
7,500/-</t>
        </r>
      </text>
    </comment>
    <comment ref="R322" authorId="0">
      <text>
        <r>
          <rPr>
            <b/>
            <sz val="9"/>
            <color indexed="81"/>
            <rFont val="Tahoma"/>
            <family val="2"/>
          </rPr>
          <t>Windows User:</t>
        </r>
        <r>
          <rPr>
            <sz val="9"/>
            <color indexed="81"/>
            <rFont val="Tahoma"/>
            <family val="2"/>
          </rPr>
          <t xml:space="preserve">
13/09/2020
7,500/-</t>
        </r>
      </text>
    </comment>
    <comment ref="T322" authorId="0">
      <text>
        <r>
          <rPr>
            <b/>
            <sz val="9"/>
            <color indexed="81"/>
            <rFont val="Tahoma"/>
            <family val="2"/>
          </rPr>
          <t>Windows User:</t>
        </r>
        <r>
          <rPr>
            <sz val="9"/>
            <color indexed="81"/>
            <rFont val="Tahoma"/>
            <family val="2"/>
          </rPr>
          <t xml:space="preserve">
11/10/20
9842
Paid to Oct/20</t>
        </r>
      </text>
    </comment>
    <comment ref="Z322" authorId="0">
      <text>
        <r>
          <rPr>
            <b/>
            <sz val="9"/>
            <color indexed="81"/>
            <rFont val="Tahoma"/>
            <family val="2"/>
          </rPr>
          <t>Windows User:</t>
        </r>
        <r>
          <rPr>
            <sz val="9"/>
            <color indexed="81"/>
            <rFont val="Tahoma"/>
            <family val="2"/>
          </rPr>
          <t xml:space="preserve">
11/10/20
9842
O/fee=8000
Oct=4620</t>
        </r>
      </text>
    </comment>
    <comment ref="AB322" authorId="0">
      <text>
        <r>
          <rPr>
            <b/>
            <sz val="9"/>
            <color indexed="81"/>
            <rFont val="Tahoma"/>
            <family val="2"/>
          </rPr>
          <t>Windows User:</t>
        </r>
        <r>
          <rPr>
            <sz val="9"/>
            <color indexed="81"/>
            <rFont val="Tahoma"/>
            <family val="2"/>
          </rPr>
          <t xml:space="preserve">
09/11/2020
9043</t>
        </r>
      </text>
    </comment>
    <comment ref="AD322" authorId="0">
      <text>
        <r>
          <rPr>
            <b/>
            <sz val="9"/>
            <color indexed="81"/>
            <rFont val="Tahoma"/>
            <family val="2"/>
          </rPr>
          <t>Windows User:</t>
        </r>
        <r>
          <rPr>
            <sz val="9"/>
            <color indexed="81"/>
            <rFont val="Tahoma"/>
            <family val="2"/>
          </rPr>
          <t xml:space="preserve">
08/12/2020
9844
</t>
        </r>
      </text>
    </comment>
    <comment ref="AF322" authorId="0">
      <text>
        <r>
          <rPr>
            <b/>
            <sz val="9"/>
            <color indexed="81"/>
            <rFont val="Tahoma"/>
            <family val="2"/>
          </rPr>
          <t>Windows User:</t>
        </r>
        <r>
          <rPr>
            <sz val="9"/>
            <color indexed="81"/>
            <rFont val="Tahoma"/>
            <family val="2"/>
          </rPr>
          <t xml:space="preserve">
09/01/2021
9845</t>
        </r>
      </text>
    </comment>
    <comment ref="AH322" authorId="0">
      <text>
        <r>
          <rPr>
            <b/>
            <sz val="9"/>
            <color indexed="81"/>
            <rFont val="Tahoma"/>
            <family val="2"/>
          </rPr>
          <t>Windows User:</t>
        </r>
        <r>
          <rPr>
            <sz val="9"/>
            <color indexed="81"/>
            <rFont val="Tahoma"/>
            <family val="2"/>
          </rPr>
          <t xml:space="preserve">
10/02/21
9846</t>
        </r>
      </text>
    </comment>
    <comment ref="AJ322" authorId="0">
      <text>
        <r>
          <rPr>
            <b/>
            <sz val="9"/>
            <color indexed="81"/>
            <rFont val="Tahoma"/>
            <family val="2"/>
          </rPr>
          <t>Windows User:</t>
        </r>
        <r>
          <rPr>
            <sz val="9"/>
            <color indexed="81"/>
            <rFont val="Tahoma"/>
            <family val="2"/>
          </rPr>
          <t xml:space="preserve">
09/03/21
9847</t>
        </r>
      </text>
    </comment>
    <comment ref="AN322" authorId="0">
      <text>
        <r>
          <rPr>
            <b/>
            <sz val="9"/>
            <color indexed="81"/>
            <rFont val="Tahoma"/>
            <family val="2"/>
          </rPr>
          <t>Windows User:</t>
        </r>
        <r>
          <rPr>
            <sz val="9"/>
            <color indexed="81"/>
            <rFont val="Tahoma"/>
            <family val="2"/>
          </rPr>
          <t xml:space="preserve">
02/05/21
9848/49
April/21 + May/21</t>
        </r>
      </text>
    </comment>
    <comment ref="AP322" authorId="0">
      <text>
        <r>
          <rPr>
            <b/>
            <sz val="9"/>
            <color indexed="81"/>
            <rFont val="Tahoma"/>
            <family val="2"/>
          </rPr>
          <t>Windows User:</t>
        </r>
        <r>
          <rPr>
            <sz val="9"/>
            <color indexed="81"/>
            <rFont val="Tahoma"/>
            <family val="2"/>
          </rPr>
          <t xml:space="preserve">
01/06/21
9850
</t>
        </r>
      </text>
    </comment>
    <comment ref="N323" authorId="0">
      <text>
        <r>
          <rPr>
            <b/>
            <sz val="9"/>
            <color indexed="81"/>
            <rFont val="Tahoma"/>
            <family val="2"/>
          </rPr>
          <t>Windows User:</t>
        </r>
        <r>
          <rPr>
            <sz val="9"/>
            <color indexed="81"/>
            <rFont val="Tahoma"/>
            <family val="2"/>
          </rPr>
          <t xml:space="preserve">
13/09/2020
7,500/-</t>
        </r>
      </text>
    </comment>
    <comment ref="P323" authorId="0">
      <text>
        <r>
          <rPr>
            <b/>
            <sz val="9"/>
            <color indexed="81"/>
            <rFont val="Tahoma"/>
            <family val="2"/>
          </rPr>
          <t>Windows User:</t>
        </r>
        <r>
          <rPr>
            <sz val="9"/>
            <color indexed="81"/>
            <rFont val="Tahoma"/>
            <family val="2"/>
          </rPr>
          <t xml:space="preserve">
13/09/2020
7,500/-</t>
        </r>
      </text>
    </comment>
    <comment ref="R323" authorId="0">
      <text>
        <r>
          <rPr>
            <b/>
            <sz val="9"/>
            <color indexed="81"/>
            <rFont val="Tahoma"/>
            <family val="2"/>
          </rPr>
          <t>Windows User:</t>
        </r>
        <r>
          <rPr>
            <sz val="9"/>
            <color indexed="81"/>
            <rFont val="Tahoma"/>
            <family val="2"/>
          </rPr>
          <t xml:space="preserve">
13/09/2020
7,500/-</t>
        </r>
      </text>
    </comment>
    <comment ref="T323" authorId="0">
      <text>
        <r>
          <rPr>
            <b/>
            <sz val="9"/>
            <color indexed="81"/>
            <rFont val="Tahoma"/>
            <family val="2"/>
          </rPr>
          <t>Windows User:</t>
        </r>
        <r>
          <rPr>
            <sz val="9"/>
            <color indexed="81"/>
            <rFont val="Tahoma"/>
            <family val="2"/>
          </rPr>
          <t xml:space="preserve">
06/12/2020
By bkash
C=12590/-
Dec/20
O/fee=8,000/-
Paid in dec/20
H=1950</t>
        </r>
      </text>
    </comment>
    <comment ref="Z323" authorId="0">
      <text>
        <r>
          <rPr>
            <b/>
            <sz val="9"/>
            <color indexed="81"/>
            <rFont val="Tahoma"/>
            <family val="2"/>
          </rPr>
          <t>Windows User:</t>
        </r>
        <r>
          <rPr>
            <sz val="9"/>
            <color indexed="81"/>
            <rFont val="Tahoma"/>
            <family val="2"/>
          </rPr>
          <t xml:space="preserve">
15/10/2020
By bkash
C=4650
H=1950
T=6600
</t>
        </r>
      </text>
    </comment>
    <comment ref="AB323" authorId="0">
      <text>
        <r>
          <rPr>
            <b/>
            <sz val="9"/>
            <color indexed="81"/>
            <rFont val="Tahoma"/>
            <family val="2"/>
          </rPr>
          <t>Windows User:</t>
        </r>
        <r>
          <rPr>
            <sz val="9"/>
            <color indexed="81"/>
            <rFont val="Tahoma"/>
            <family val="2"/>
          </rPr>
          <t xml:space="preserve">
09/11/2020
By bkash
C=4620
H=1950
T=6570</t>
        </r>
      </text>
    </comment>
    <comment ref="AD323" authorId="0">
      <text>
        <r>
          <rPr>
            <b/>
            <sz val="9"/>
            <color indexed="81"/>
            <rFont val="Tahoma"/>
            <family val="2"/>
          </rPr>
          <t>Windows User:</t>
        </r>
        <r>
          <rPr>
            <sz val="9"/>
            <color indexed="81"/>
            <rFont val="Tahoma"/>
            <family val="2"/>
          </rPr>
          <t xml:space="preserve">
06/12/2020
By bkash
C=12590/-
Dec/20
O/fee=8,000/-
Paid in dec/20
H=1950</t>
        </r>
      </text>
    </comment>
    <comment ref="AF323" authorId="0">
      <text>
        <r>
          <rPr>
            <b/>
            <sz val="9"/>
            <color indexed="81"/>
            <rFont val="Tahoma"/>
            <family val="2"/>
          </rPr>
          <t>Windows User:</t>
        </r>
        <r>
          <rPr>
            <sz val="9"/>
            <color indexed="81"/>
            <rFont val="Tahoma"/>
            <family val="2"/>
          </rPr>
          <t xml:space="preserve">
10/01/2021
By bkash
C=4620
H=1950
T=6570
Janu/21</t>
        </r>
      </text>
    </comment>
    <comment ref="AH323" authorId="0">
      <text>
        <r>
          <rPr>
            <b/>
            <sz val="9"/>
            <color indexed="81"/>
            <rFont val="Tahoma"/>
            <family val="2"/>
          </rPr>
          <t>Windows User:</t>
        </r>
        <r>
          <rPr>
            <sz val="9"/>
            <color indexed="81"/>
            <rFont val="Tahoma"/>
            <family val="2"/>
          </rPr>
          <t xml:space="preserve">
09/02/21
By bkash
C=4620
H=1980
T=66০০
Feb/21</t>
        </r>
      </text>
    </comment>
    <comment ref="AJ323" authorId="0">
      <text>
        <r>
          <rPr>
            <b/>
            <sz val="9"/>
            <color indexed="81"/>
            <rFont val="Tahoma"/>
            <family val="2"/>
          </rPr>
          <t>Windows User:</t>
        </r>
        <r>
          <rPr>
            <sz val="9"/>
            <color indexed="81"/>
            <rFont val="Tahoma"/>
            <family val="2"/>
          </rPr>
          <t xml:space="preserve">
09/03/21
By bkash
C=4620
H=1980
T=6600</t>
        </r>
      </text>
    </comment>
    <comment ref="AL323" authorId="0">
      <text>
        <r>
          <rPr>
            <b/>
            <sz val="9"/>
            <color indexed="81"/>
            <rFont val="Tahoma"/>
            <family val="2"/>
          </rPr>
          <t>Windows User:</t>
        </r>
        <r>
          <rPr>
            <sz val="9"/>
            <color indexed="81"/>
            <rFont val="Tahoma"/>
            <family val="2"/>
          </rPr>
          <t xml:space="preserve">
08/04/21
By bkash
C=4620
H=6000
T=10620</t>
        </r>
      </text>
    </comment>
    <comment ref="AN323" authorId="0">
      <text>
        <r>
          <rPr>
            <b/>
            <sz val="9"/>
            <color indexed="81"/>
            <rFont val="Tahoma"/>
            <family val="2"/>
          </rPr>
          <t>Windows User:</t>
        </r>
        <r>
          <rPr>
            <sz val="9"/>
            <color indexed="81"/>
            <rFont val="Tahoma"/>
            <family val="2"/>
          </rPr>
          <t xml:space="preserve">
03/05/21
By bkash
C=4650</t>
        </r>
      </text>
    </comment>
    <comment ref="N324" authorId="0">
      <text>
        <r>
          <rPr>
            <b/>
            <sz val="9"/>
            <color indexed="81"/>
            <rFont val="Tahoma"/>
            <family val="2"/>
          </rPr>
          <t>Windows User:</t>
        </r>
        <r>
          <rPr>
            <sz val="9"/>
            <color indexed="81"/>
            <rFont val="Tahoma"/>
            <family val="2"/>
          </rPr>
          <t xml:space="preserve">
14/09/2020
7,500/-</t>
        </r>
      </text>
    </comment>
    <comment ref="P324" authorId="0">
      <text>
        <r>
          <rPr>
            <b/>
            <sz val="9"/>
            <color indexed="81"/>
            <rFont val="Tahoma"/>
            <family val="2"/>
          </rPr>
          <t>Windows User:</t>
        </r>
        <r>
          <rPr>
            <sz val="9"/>
            <color indexed="81"/>
            <rFont val="Tahoma"/>
            <family val="2"/>
          </rPr>
          <t xml:space="preserve">
14/09/2020
7,500/-</t>
        </r>
      </text>
    </comment>
    <comment ref="R324" authorId="0">
      <text>
        <r>
          <rPr>
            <b/>
            <sz val="9"/>
            <color indexed="81"/>
            <rFont val="Tahoma"/>
            <family val="2"/>
          </rPr>
          <t>Windows User:</t>
        </r>
        <r>
          <rPr>
            <sz val="9"/>
            <color indexed="81"/>
            <rFont val="Tahoma"/>
            <family val="2"/>
          </rPr>
          <t xml:space="preserve">
14/09/2020
7,500/-</t>
        </r>
      </text>
    </comment>
    <comment ref="T324" authorId="0">
      <text>
        <r>
          <rPr>
            <b/>
            <sz val="9"/>
            <color indexed="81"/>
            <rFont val="Tahoma"/>
            <family val="2"/>
          </rPr>
          <t>Windows User:</t>
        </r>
        <r>
          <rPr>
            <sz val="9"/>
            <color indexed="81"/>
            <rFont val="Tahoma"/>
            <family val="2"/>
          </rPr>
          <t xml:space="preserve">
07/10/20
9890
Paid to Oct/20</t>
        </r>
      </text>
    </comment>
    <comment ref="Z324" authorId="0">
      <text>
        <r>
          <rPr>
            <b/>
            <sz val="9"/>
            <color indexed="81"/>
            <rFont val="Tahoma"/>
            <family val="2"/>
          </rPr>
          <t>Windows User:</t>
        </r>
        <r>
          <rPr>
            <sz val="9"/>
            <color indexed="81"/>
            <rFont val="Tahoma"/>
            <family val="2"/>
          </rPr>
          <t xml:space="preserve">
07/10/20
9890
O/fee
08/10/20
9891
Oct=20</t>
        </r>
      </text>
    </comment>
    <comment ref="AB324" authorId="0">
      <text>
        <r>
          <rPr>
            <b/>
            <sz val="9"/>
            <color indexed="81"/>
            <rFont val="Tahoma"/>
            <family val="2"/>
          </rPr>
          <t>Windows User:</t>
        </r>
        <r>
          <rPr>
            <sz val="9"/>
            <color indexed="81"/>
            <rFont val="Tahoma"/>
            <family val="2"/>
          </rPr>
          <t xml:space="preserve">
07/11/2020
9892
</t>
        </r>
      </text>
    </comment>
    <comment ref="AD324" authorId="0">
      <text>
        <r>
          <rPr>
            <b/>
            <sz val="9"/>
            <color indexed="81"/>
            <rFont val="Tahoma"/>
            <family val="2"/>
          </rPr>
          <t>Windows User:</t>
        </r>
        <r>
          <rPr>
            <sz val="9"/>
            <color indexed="81"/>
            <rFont val="Tahoma"/>
            <family val="2"/>
          </rPr>
          <t xml:space="preserve">
09/12/2020
9893
</t>
        </r>
      </text>
    </comment>
    <comment ref="AF324" authorId="0">
      <text>
        <r>
          <rPr>
            <b/>
            <sz val="9"/>
            <color indexed="81"/>
            <rFont val="Tahoma"/>
            <family val="2"/>
          </rPr>
          <t>Windows User:</t>
        </r>
        <r>
          <rPr>
            <sz val="9"/>
            <color indexed="81"/>
            <rFont val="Tahoma"/>
            <family val="2"/>
          </rPr>
          <t xml:space="preserve">
05/01/2021
9894
</t>
        </r>
      </text>
    </comment>
    <comment ref="AH324" authorId="0">
      <text>
        <r>
          <rPr>
            <b/>
            <sz val="9"/>
            <color indexed="81"/>
            <rFont val="Tahoma"/>
            <family val="2"/>
          </rPr>
          <t>Windows User:</t>
        </r>
        <r>
          <rPr>
            <sz val="9"/>
            <color indexed="81"/>
            <rFont val="Tahoma"/>
            <family val="2"/>
          </rPr>
          <t xml:space="preserve">
09/02/21
9895</t>
        </r>
      </text>
    </comment>
    <comment ref="AJ324" authorId="0">
      <text>
        <r>
          <rPr>
            <b/>
            <sz val="9"/>
            <color indexed="81"/>
            <rFont val="Tahoma"/>
            <family val="2"/>
          </rPr>
          <t>Windows User:</t>
        </r>
        <r>
          <rPr>
            <sz val="9"/>
            <color indexed="81"/>
            <rFont val="Tahoma"/>
            <family val="2"/>
          </rPr>
          <t xml:space="preserve">
09/03/21
9896</t>
        </r>
      </text>
    </comment>
    <comment ref="AN324" authorId="0">
      <text>
        <r>
          <rPr>
            <b/>
            <sz val="9"/>
            <color indexed="81"/>
            <rFont val="Tahoma"/>
            <family val="2"/>
          </rPr>
          <t>Windows User:</t>
        </r>
        <r>
          <rPr>
            <sz val="9"/>
            <color indexed="81"/>
            <rFont val="Tahoma"/>
            <family val="2"/>
          </rPr>
          <t xml:space="preserve">
05/05/21
By bkash
C=9240</t>
        </r>
      </text>
    </comment>
    <comment ref="AP324" authorId="0">
      <text>
        <r>
          <rPr>
            <b/>
            <sz val="9"/>
            <color indexed="81"/>
            <rFont val="Tahoma"/>
            <family val="2"/>
          </rPr>
          <t>Windows User:</t>
        </r>
        <r>
          <rPr>
            <sz val="9"/>
            <color indexed="81"/>
            <rFont val="Tahoma"/>
            <family val="2"/>
          </rPr>
          <t xml:space="preserve">
05/06/21
9898
</t>
        </r>
      </text>
    </comment>
    <comment ref="N325" authorId="0">
      <text>
        <r>
          <rPr>
            <b/>
            <sz val="9"/>
            <color indexed="81"/>
            <rFont val="Tahoma"/>
            <family val="2"/>
          </rPr>
          <t>Windows User:</t>
        </r>
        <r>
          <rPr>
            <sz val="9"/>
            <color indexed="81"/>
            <rFont val="Tahoma"/>
            <family val="2"/>
          </rPr>
          <t xml:space="preserve">
14/09/2020
7,500/-</t>
        </r>
      </text>
    </comment>
    <comment ref="P325" authorId="0">
      <text>
        <r>
          <rPr>
            <b/>
            <sz val="9"/>
            <color indexed="81"/>
            <rFont val="Tahoma"/>
            <family val="2"/>
          </rPr>
          <t>Windows User:</t>
        </r>
        <r>
          <rPr>
            <sz val="9"/>
            <color indexed="81"/>
            <rFont val="Tahoma"/>
            <family val="2"/>
          </rPr>
          <t xml:space="preserve">
14/09/2020
7,500/-</t>
        </r>
      </text>
    </comment>
    <comment ref="R325" authorId="0">
      <text>
        <r>
          <rPr>
            <b/>
            <sz val="9"/>
            <color indexed="81"/>
            <rFont val="Tahoma"/>
            <family val="2"/>
          </rPr>
          <t>Windows User:</t>
        </r>
        <r>
          <rPr>
            <sz val="9"/>
            <color indexed="81"/>
            <rFont val="Tahoma"/>
            <family val="2"/>
          </rPr>
          <t xml:space="preserve">
14/09/2020
7,500/-</t>
        </r>
      </text>
    </comment>
    <comment ref="S325" authorId="0">
      <text>
        <r>
          <rPr>
            <b/>
            <sz val="9"/>
            <color indexed="81"/>
            <rFont val="Tahoma"/>
            <family val="2"/>
          </rPr>
          <t>Windows User:</t>
        </r>
        <r>
          <rPr>
            <sz val="9"/>
            <color indexed="81"/>
            <rFont val="Tahoma"/>
            <family val="2"/>
          </rPr>
          <t xml:space="preserve">
Admission Cancel</t>
        </r>
      </text>
    </comment>
    <comment ref="N326" authorId="0">
      <text>
        <r>
          <rPr>
            <b/>
            <sz val="9"/>
            <color indexed="81"/>
            <rFont val="Tahoma"/>
            <family val="2"/>
          </rPr>
          <t>Windows User:</t>
        </r>
        <r>
          <rPr>
            <sz val="9"/>
            <color indexed="81"/>
            <rFont val="Tahoma"/>
            <family val="2"/>
          </rPr>
          <t xml:space="preserve">
14/09/2020
7,500/-</t>
        </r>
      </text>
    </comment>
    <comment ref="P326" authorId="0">
      <text>
        <r>
          <rPr>
            <b/>
            <sz val="9"/>
            <color indexed="81"/>
            <rFont val="Tahoma"/>
            <family val="2"/>
          </rPr>
          <t>Windows User:</t>
        </r>
        <r>
          <rPr>
            <sz val="9"/>
            <color indexed="81"/>
            <rFont val="Tahoma"/>
            <family val="2"/>
          </rPr>
          <t xml:space="preserve">
14/09/2020
7,500/-</t>
        </r>
      </text>
    </comment>
    <comment ref="R326" authorId="0">
      <text>
        <r>
          <rPr>
            <b/>
            <sz val="9"/>
            <color indexed="81"/>
            <rFont val="Tahoma"/>
            <family val="2"/>
          </rPr>
          <t>Windows User:</t>
        </r>
        <r>
          <rPr>
            <sz val="9"/>
            <color indexed="81"/>
            <rFont val="Tahoma"/>
            <family val="2"/>
          </rPr>
          <t xml:space="preserve">
14/09/2020
7,500/-</t>
        </r>
      </text>
    </comment>
    <comment ref="T326" authorId="0">
      <text>
        <r>
          <rPr>
            <b/>
            <sz val="9"/>
            <color indexed="81"/>
            <rFont val="Tahoma"/>
            <family val="2"/>
          </rPr>
          <t>Windows User:</t>
        </r>
        <r>
          <rPr>
            <sz val="9"/>
            <color indexed="81"/>
            <rFont val="Tahoma"/>
            <family val="2"/>
          </rPr>
          <t xml:space="preserve">
26/01/2021
9930
O/fee
Nov to Janu/21
Paid in Janu/21</t>
        </r>
      </text>
    </comment>
    <comment ref="W326" authorId="0">
      <text>
        <r>
          <rPr>
            <b/>
            <sz val="9"/>
            <color indexed="81"/>
            <rFont val="Tahoma"/>
            <family val="2"/>
          </rPr>
          <t>Windows User:</t>
        </r>
        <r>
          <rPr>
            <sz val="9"/>
            <color indexed="81"/>
            <rFont val="Tahoma"/>
            <family val="2"/>
          </rPr>
          <t xml:space="preserve">
Less 30% in Tuition fee for Oct/20.</t>
        </r>
      </text>
    </comment>
    <comment ref="X326" authorId="0">
      <text>
        <r>
          <rPr>
            <b/>
            <sz val="9"/>
            <color indexed="81"/>
            <rFont val="Tahoma"/>
            <family val="2"/>
          </rPr>
          <t>Windows User:</t>
        </r>
        <r>
          <rPr>
            <sz val="9"/>
            <color indexed="81"/>
            <rFont val="Tahoma"/>
            <family val="2"/>
          </rPr>
          <t xml:space="preserve">
10.10.2020
9938
Oct/20 Less=30%
Others fee due by P.sir</t>
        </r>
      </text>
    </comment>
    <comment ref="Y326" authorId="0">
      <text>
        <r>
          <rPr>
            <b/>
            <sz val="9"/>
            <color indexed="81"/>
            <rFont val="Tahoma"/>
            <family val="2"/>
          </rPr>
          <t>Windows User:</t>
        </r>
        <r>
          <rPr>
            <sz val="9"/>
            <color indexed="81"/>
            <rFont val="Tahoma"/>
            <family val="2"/>
          </rPr>
          <t xml:space="preserve">
Less 30% in Tuition fee for Oct/20.</t>
        </r>
      </text>
    </comment>
    <comment ref="Z326" authorId="0">
      <text>
        <r>
          <rPr>
            <b/>
            <sz val="9"/>
            <color indexed="81"/>
            <rFont val="Tahoma"/>
            <family val="2"/>
          </rPr>
          <t>Windows User:</t>
        </r>
        <r>
          <rPr>
            <sz val="9"/>
            <color indexed="81"/>
            <rFont val="Tahoma"/>
            <family val="2"/>
          </rPr>
          <t xml:space="preserve">
26/01/2021
9930
O/fee
Nov to Janu/21
Paid in Janu/21</t>
        </r>
      </text>
    </comment>
    <comment ref="AB326" authorId="0">
      <text>
        <r>
          <rPr>
            <b/>
            <sz val="9"/>
            <color indexed="81"/>
            <rFont val="Tahoma"/>
            <family val="2"/>
          </rPr>
          <t>Windows User:</t>
        </r>
        <r>
          <rPr>
            <sz val="9"/>
            <color indexed="81"/>
            <rFont val="Tahoma"/>
            <family val="2"/>
          </rPr>
          <t xml:space="preserve">
26/01/2021
9930
O/fee
Nov to Janu/21
Paid in Janu/21</t>
        </r>
      </text>
    </comment>
    <comment ref="AD326" authorId="0">
      <text>
        <r>
          <rPr>
            <b/>
            <sz val="9"/>
            <color indexed="81"/>
            <rFont val="Tahoma"/>
            <family val="2"/>
          </rPr>
          <t>Windows User:</t>
        </r>
        <r>
          <rPr>
            <sz val="9"/>
            <color indexed="81"/>
            <rFont val="Tahoma"/>
            <family val="2"/>
          </rPr>
          <t xml:space="preserve">
26/01/2021
9930
O/fee
Nov to Janu/21
Paid in Janu/21</t>
        </r>
      </text>
    </comment>
    <comment ref="AN326" authorId="0">
      <text>
        <r>
          <rPr>
            <b/>
            <sz val="9"/>
            <color indexed="81"/>
            <rFont val="Tahoma"/>
            <family val="2"/>
          </rPr>
          <t>Windows User:</t>
        </r>
        <r>
          <rPr>
            <sz val="9"/>
            <color indexed="81"/>
            <rFont val="Tahoma"/>
            <family val="2"/>
          </rPr>
          <t xml:space="preserve">
03/06/21
9940</t>
        </r>
      </text>
    </comment>
    <comment ref="N327" authorId="0">
      <text>
        <r>
          <rPr>
            <b/>
            <sz val="9"/>
            <color indexed="81"/>
            <rFont val="Tahoma"/>
            <family val="2"/>
          </rPr>
          <t>Windows User:</t>
        </r>
        <r>
          <rPr>
            <sz val="9"/>
            <color indexed="81"/>
            <rFont val="Tahoma"/>
            <family val="2"/>
          </rPr>
          <t xml:space="preserve">
14/09/2020
7,500/-</t>
        </r>
      </text>
    </comment>
    <comment ref="P327" authorId="0">
      <text>
        <r>
          <rPr>
            <b/>
            <sz val="9"/>
            <color indexed="81"/>
            <rFont val="Tahoma"/>
            <family val="2"/>
          </rPr>
          <t>Windows User:</t>
        </r>
        <r>
          <rPr>
            <sz val="9"/>
            <color indexed="81"/>
            <rFont val="Tahoma"/>
            <family val="2"/>
          </rPr>
          <t xml:space="preserve">
14/09/2020
7,500/-</t>
        </r>
      </text>
    </comment>
    <comment ref="R327" authorId="0">
      <text>
        <r>
          <rPr>
            <b/>
            <sz val="9"/>
            <color indexed="81"/>
            <rFont val="Tahoma"/>
            <family val="2"/>
          </rPr>
          <t>Windows User:</t>
        </r>
        <r>
          <rPr>
            <sz val="9"/>
            <color indexed="81"/>
            <rFont val="Tahoma"/>
            <family val="2"/>
          </rPr>
          <t xml:space="preserve">
14/09/2020
7,500/-</t>
        </r>
      </text>
    </comment>
    <comment ref="T327" authorId="0">
      <text>
        <r>
          <rPr>
            <b/>
            <sz val="9"/>
            <color indexed="81"/>
            <rFont val="Tahoma"/>
            <family val="2"/>
          </rPr>
          <t>Windows User:</t>
        </r>
        <r>
          <rPr>
            <sz val="9"/>
            <color indexed="81"/>
            <rFont val="Tahoma"/>
            <family val="2"/>
          </rPr>
          <t xml:space="preserve">
27/01/21
9962
O/fee=8000
Oct to Janu/21
Paid in Janu/21</t>
        </r>
      </text>
    </comment>
    <comment ref="Z327" authorId="0">
      <text>
        <r>
          <rPr>
            <b/>
            <sz val="9"/>
            <color indexed="81"/>
            <rFont val="Tahoma"/>
            <family val="2"/>
          </rPr>
          <t>Windows User:</t>
        </r>
        <r>
          <rPr>
            <sz val="9"/>
            <color indexed="81"/>
            <rFont val="Tahoma"/>
            <family val="2"/>
          </rPr>
          <t xml:space="preserve">
27/01/21
9962
O/fee=8000
Oct to Janu/21
Paid in Janu/21</t>
        </r>
      </text>
    </comment>
    <comment ref="AB327" authorId="0">
      <text>
        <r>
          <rPr>
            <b/>
            <sz val="9"/>
            <color indexed="81"/>
            <rFont val="Tahoma"/>
            <family val="2"/>
          </rPr>
          <t>Windows User:</t>
        </r>
        <r>
          <rPr>
            <sz val="9"/>
            <color indexed="81"/>
            <rFont val="Tahoma"/>
            <family val="2"/>
          </rPr>
          <t xml:space="preserve">
27/01/21
9962
O/fee=8000
Oct to Janu/21
Paid in Janu/21</t>
        </r>
      </text>
    </comment>
    <comment ref="AD327" authorId="0">
      <text>
        <r>
          <rPr>
            <b/>
            <sz val="9"/>
            <color indexed="81"/>
            <rFont val="Tahoma"/>
            <family val="2"/>
          </rPr>
          <t>Windows User:</t>
        </r>
        <r>
          <rPr>
            <sz val="9"/>
            <color indexed="81"/>
            <rFont val="Tahoma"/>
            <family val="2"/>
          </rPr>
          <t xml:space="preserve">
27/01/21
9962
O/fee=8000
Oct to Janu/21
Paid in Janu/21</t>
        </r>
      </text>
    </comment>
    <comment ref="AF327" authorId="0">
      <text>
        <r>
          <rPr>
            <b/>
            <sz val="9"/>
            <color indexed="81"/>
            <rFont val="Tahoma"/>
            <family val="2"/>
          </rPr>
          <t>Windows User:</t>
        </r>
        <r>
          <rPr>
            <sz val="9"/>
            <color indexed="81"/>
            <rFont val="Tahoma"/>
            <family val="2"/>
          </rPr>
          <t xml:space="preserve">
27/01/21
9962
O/fee=8000
Oct to Janu/21
Paid in Janu/21</t>
        </r>
      </text>
    </comment>
    <comment ref="AP327" authorId="0">
      <text>
        <r>
          <rPr>
            <b/>
            <sz val="9"/>
            <color indexed="81"/>
            <rFont val="Tahoma"/>
            <family val="2"/>
          </rPr>
          <t>Windows User:</t>
        </r>
        <r>
          <rPr>
            <sz val="9"/>
            <color indexed="81"/>
            <rFont val="Tahoma"/>
            <family val="2"/>
          </rPr>
          <t xml:space="preserve">
06/06/21
9963
Up to March/21</t>
        </r>
      </text>
    </comment>
    <comment ref="N328" authorId="0">
      <text>
        <r>
          <rPr>
            <b/>
            <sz val="9"/>
            <color indexed="81"/>
            <rFont val="Tahoma"/>
            <family val="2"/>
          </rPr>
          <t>Windows User:</t>
        </r>
        <r>
          <rPr>
            <sz val="9"/>
            <color indexed="81"/>
            <rFont val="Tahoma"/>
            <family val="2"/>
          </rPr>
          <t xml:space="preserve">
14/09/2020
7,500/-</t>
        </r>
      </text>
    </comment>
    <comment ref="P328" authorId="0">
      <text>
        <r>
          <rPr>
            <b/>
            <sz val="9"/>
            <color indexed="81"/>
            <rFont val="Tahoma"/>
            <family val="2"/>
          </rPr>
          <t>Windows User:</t>
        </r>
        <r>
          <rPr>
            <sz val="9"/>
            <color indexed="81"/>
            <rFont val="Tahoma"/>
            <family val="2"/>
          </rPr>
          <t xml:space="preserve">
14/09/2020
7,500/-</t>
        </r>
      </text>
    </comment>
    <comment ref="R328" authorId="0">
      <text>
        <r>
          <rPr>
            <b/>
            <sz val="9"/>
            <color indexed="81"/>
            <rFont val="Tahoma"/>
            <family val="2"/>
          </rPr>
          <t>Windows User:</t>
        </r>
        <r>
          <rPr>
            <sz val="9"/>
            <color indexed="81"/>
            <rFont val="Tahoma"/>
            <family val="2"/>
          </rPr>
          <t xml:space="preserve">
14/09/2020
7,500/-</t>
        </r>
      </text>
    </comment>
    <comment ref="T328" authorId="0">
      <text>
        <r>
          <rPr>
            <b/>
            <sz val="9"/>
            <color indexed="81"/>
            <rFont val="Tahoma"/>
            <family val="2"/>
          </rPr>
          <t>Windows User:</t>
        </r>
        <r>
          <rPr>
            <sz val="9"/>
            <color indexed="81"/>
            <rFont val="Tahoma"/>
            <family val="2"/>
          </rPr>
          <t xml:space="preserve">
13/12/2020
10060
O/fee=1,000/- due-7000/-
Dec/20
Paid in Dec/20</t>
        </r>
      </text>
    </comment>
    <comment ref="W328" authorId="0">
      <text>
        <r>
          <rPr>
            <b/>
            <sz val="9"/>
            <color indexed="81"/>
            <rFont val="Tahoma"/>
            <family val="2"/>
          </rPr>
          <t>Windows User:</t>
        </r>
        <r>
          <rPr>
            <sz val="9"/>
            <color indexed="81"/>
            <rFont val="Tahoma"/>
            <family val="2"/>
          </rPr>
          <t xml:space="preserve">
Less 30% in Tuition fee for Oct/20.</t>
        </r>
      </text>
    </comment>
    <comment ref="X328" authorId="0">
      <text>
        <r>
          <rPr>
            <b/>
            <sz val="9"/>
            <color indexed="81"/>
            <rFont val="Tahoma"/>
            <family val="2"/>
          </rPr>
          <t>Windows User:</t>
        </r>
        <r>
          <rPr>
            <sz val="9"/>
            <color indexed="81"/>
            <rFont val="Tahoma"/>
            <family val="2"/>
          </rPr>
          <t xml:space="preserve">
10.10.2020
Bkash=6,780/-
College=4,620/-
Hostel=2,160/-</t>
        </r>
      </text>
    </comment>
    <comment ref="Y328" authorId="0">
      <text>
        <r>
          <rPr>
            <b/>
            <sz val="9"/>
            <color indexed="81"/>
            <rFont val="Tahoma"/>
            <family val="2"/>
          </rPr>
          <t>Windows User:</t>
        </r>
        <r>
          <rPr>
            <sz val="9"/>
            <color indexed="81"/>
            <rFont val="Tahoma"/>
            <family val="2"/>
          </rPr>
          <t xml:space="preserve">
Less 30% in Tuition fee for Oct/20.</t>
        </r>
      </text>
    </comment>
    <comment ref="Z328" authorId="0">
      <text>
        <r>
          <rPr>
            <b/>
            <sz val="9"/>
            <color indexed="81"/>
            <rFont val="Tahoma"/>
            <family val="2"/>
          </rPr>
          <t>Windows User:</t>
        </r>
        <r>
          <rPr>
            <sz val="9"/>
            <color indexed="81"/>
            <rFont val="Tahoma"/>
            <family val="2"/>
          </rPr>
          <t xml:space="preserve">
12/11/2020
10059
</t>
        </r>
      </text>
    </comment>
    <comment ref="AB328" authorId="0">
      <text>
        <r>
          <rPr>
            <b/>
            <sz val="9"/>
            <color indexed="81"/>
            <rFont val="Tahoma"/>
            <family val="2"/>
          </rPr>
          <t>Windows User:</t>
        </r>
        <r>
          <rPr>
            <sz val="9"/>
            <color indexed="81"/>
            <rFont val="Tahoma"/>
            <family val="2"/>
          </rPr>
          <t xml:space="preserve">
13/12/2020
10060
O/fee=1,000/- due-7000/-
Dec/20</t>
        </r>
      </text>
    </comment>
    <comment ref="AD328" authorId="0">
      <text>
        <r>
          <rPr>
            <b/>
            <sz val="9"/>
            <color indexed="81"/>
            <rFont val="Tahoma"/>
            <family val="2"/>
          </rPr>
          <t>Windows User:</t>
        </r>
        <r>
          <rPr>
            <sz val="9"/>
            <color indexed="81"/>
            <rFont val="Tahoma"/>
            <family val="2"/>
          </rPr>
          <t xml:space="preserve">
30/01/21
10061
Janu/21</t>
        </r>
      </text>
    </comment>
    <comment ref="AN328" authorId="0">
      <text>
        <r>
          <rPr>
            <b/>
            <sz val="9"/>
            <color indexed="81"/>
            <rFont val="Tahoma"/>
            <family val="2"/>
          </rPr>
          <t>Windows User:</t>
        </r>
        <r>
          <rPr>
            <sz val="9"/>
            <color indexed="81"/>
            <rFont val="Tahoma"/>
            <family val="2"/>
          </rPr>
          <t xml:space="preserve">
06/06/21
10062
Feb/21
O/fee=3500
T=7840</t>
        </r>
      </text>
    </comment>
    <comment ref="H329" authorId="0">
      <text>
        <r>
          <rPr>
            <b/>
            <sz val="9"/>
            <color indexed="81"/>
            <rFont val="Tahoma"/>
            <family val="2"/>
          </rPr>
          <t>Windows User:</t>
        </r>
        <r>
          <rPr>
            <sz val="9"/>
            <color indexed="81"/>
            <rFont val="Tahoma"/>
            <family val="2"/>
          </rPr>
          <t xml:space="preserve">
Less-2,000/-</t>
        </r>
      </text>
    </comment>
    <comment ref="J329" authorId="0">
      <text>
        <r>
          <rPr>
            <b/>
            <sz val="9"/>
            <color indexed="81"/>
            <rFont val="Tahoma"/>
            <family val="2"/>
          </rPr>
          <t>Windows User:</t>
        </r>
        <r>
          <rPr>
            <sz val="9"/>
            <color indexed="81"/>
            <rFont val="Tahoma"/>
            <family val="2"/>
          </rPr>
          <t xml:space="preserve">
Less-2,000/-</t>
        </r>
      </text>
    </comment>
    <comment ref="N329" authorId="0">
      <text>
        <r>
          <rPr>
            <b/>
            <sz val="9"/>
            <color indexed="81"/>
            <rFont val="Tahoma"/>
            <family val="2"/>
          </rPr>
          <t>Windows User:</t>
        </r>
        <r>
          <rPr>
            <sz val="9"/>
            <color indexed="81"/>
            <rFont val="Tahoma"/>
            <family val="2"/>
          </rPr>
          <t xml:space="preserve">
14/09/2020
7,500/-</t>
        </r>
      </text>
    </comment>
    <comment ref="P329" authorId="0">
      <text>
        <r>
          <rPr>
            <b/>
            <sz val="9"/>
            <color indexed="81"/>
            <rFont val="Tahoma"/>
            <family val="2"/>
          </rPr>
          <t>Windows User:</t>
        </r>
        <r>
          <rPr>
            <sz val="9"/>
            <color indexed="81"/>
            <rFont val="Tahoma"/>
            <family val="2"/>
          </rPr>
          <t xml:space="preserve">
14/09/2020
7,500/-</t>
        </r>
      </text>
    </comment>
    <comment ref="R329" authorId="0">
      <text>
        <r>
          <rPr>
            <b/>
            <sz val="9"/>
            <color indexed="81"/>
            <rFont val="Tahoma"/>
            <family val="2"/>
          </rPr>
          <t>Windows User:</t>
        </r>
        <r>
          <rPr>
            <sz val="9"/>
            <color indexed="81"/>
            <rFont val="Tahoma"/>
            <family val="2"/>
          </rPr>
          <t xml:space="preserve">
14/09/2020
7,500/-</t>
        </r>
      </text>
    </comment>
    <comment ref="T329" authorId="0">
      <text>
        <r>
          <rPr>
            <b/>
            <sz val="9"/>
            <color indexed="81"/>
            <rFont val="Tahoma"/>
            <family val="2"/>
          </rPr>
          <t>Windows User:</t>
        </r>
        <r>
          <rPr>
            <sz val="9"/>
            <color indexed="81"/>
            <rFont val="Tahoma"/>
            <family val="2"/>
          </rPr>
          <t xml:space="preserve">
27.10.2020
482
Oct/20 (Less=30%)
Others fee=8,000/-</t>
        </r>
      </text>
    </comment>
    <comment ref="W329" authorId="0">
      <text>
        <r>
          <rPr>
            <b/>
            <sz val="9"/>
            <color indexed="81"/>
            <rFont val="Tahoma"/>
            <family val="2"/>
          </rPr>
          <t>Windows User:</t>
        </r>
        <r>
          <rPr>
            <sz val="9"/>
            <color indexed="81"/>
            <rFont val="Tahoma"/>
            <family val="2"/>
          </rPr>
          <t xml:space="preserve">
Less 30% in Tuition fee for Oct/20.</t>
        </r>
      </text>
    </comment>
    <comment ref="X329" authorId="0">
      <text>
        <r>
          <rPr>
            <b/>
            <sz val="9"/>
            <color indexed="81"/>
            <rFont val="Tahoma"/>
            <family val="2"/>
          </rPr>
          <t>Windows User:</t>
        </r>
        <r>
          <rPr>
            <sz val="9"/>
            <color indexed="81"/>
            <rFont val="Tahoma"/>
            <family val="2"/>
          </rPr>
          <t xml:space="preserve">
27.10.2020
482
Oct/20 (Less=30%)
Others fee=8,000/-</t>
        </r>
      </text>
    </comment>
    <comment ref="Y329" authorId="0">
      <text>
        <r>
          <rPr>
            <b/>
            <sz val="9"/>
            <color indexed="81"/>
            <rFont val="Tahoma"/>
            <family val="2"/>
          </rPr>
          <t>Windows User:</t>
        </r>
        <r>
          <rPr>
            <sz val="9"/>
            <color indexed="81"/>
            <rFont val="Tahoma"/>
            <family val="2"/>
          </rPr>
          <t xml:space="preserve">
Less 30% in Tuition fee for Oct/20.</t>
        </r>
      </text>
    </comment>
    <comment ref="Z329" authorId="0">
      <text>
        <r>
          <rPr>
            <b/>
            <sz val="9"/>
            <color indexed="81"/>
            <rFont val="Tahoma"/>
            <family val="2"/>
          </rPr>
          <t>Windows User:</t>
        </r>
        <r>
          <rPr>
            <sz val="9"/>
            <color indexed="81"/>
            <rFont val="Tahoma"/>
            <family val="2"/>
          </rPr>
          <t xml:space="preserve">
25/01/21
483
Nov to Janu/21
Paid in janu/21</t>
        </r>
      </text>
    </comment>
    <comment ref="AB329" authorId="0">
      <text>
        <r>
          <rPr>
            <b/>
            <sz val="9"/>
            <color indexed="81"/>
            <rFont val="Tahoma"/>
            <family val="2"/>
          </rPr>
          <t>Windows User:</t>
        </r>
        <r>
          <rPr>
            <sz val="9"/>
            <color indexed="81"/>
            <rFont val="Tahoma"/>
            <family val="2"/>
          </rPr>
          <t xml:space="preserve">
25/01/21
483
Nov to Janu/21
Paid in janu/21</t>
        </r>
      </text>
    </comment>
    <comment ref="AD329" authorId="0">
      <text>
        <r>
          <rPr>
            <b/>
            <sz val="9"/>
            <color indexed="81"/>
            <rFont val="Tahoma"/>
            <family val="2"/>
          </rPr>
          <t>Windows User:</t>
        </r>
        <r>
          <rPr>
            <sz val="9"/>
            <color indexed="81"/>
            <rFont val="Tahoma"/>
            <family val="2"/>
          </rPr>
          <t xml:space="preserve">
25/01/21
483
Nov to Janu/21
Paid in janu/21</t>
        </r>
      </text>
    </comment>
    <comment ref="AN329" authorId="0">
      <text>
        <r>
          <rPr>
            <b/>
            <sz val="9"/>
            <color indexed="81"/>
            <rFont val="Tahoma"/>
            <family val="2"/>
          </rPr>
          <t>Windows User:</t>
        </r>
        <r>
          <rPr>
            <sz val="9"/>
            <color indexed="81"/>
            <rFont val="Tahoma"/>
            <family val="2"/>
          </rPr>
          <t xml:space="preserve">
07/06/21
484
</t>
        </r>
      </text>
    </comment>
    <comment ref="N330" authorId="0">
      <text>
        <r>
          <rPr>
            <b/>
            <sz val="9"/>
            <color indexed="81"/>
            <rFont val="Tahoma"/>
            <family val="2"/>
          </rPr>
          <t>Windows User:</t>
        </r>
        <r>
          <rPr>
            <sz val="9"/>
            <color indexed="81"/>
            <rFont val="Tahoma"/>
            <family val="2"/>
          </rPr>
          <t xml:space="preserve">
14/09/2020
7,500/-</t>
        </r>
      </text>
    </comment>
    <comment ref="P330" authorId="0">
      <text>
        <r>
          <rPr>
            <b/>
            <sz val="9"/>
            <color indexed="81"/>
            <rFont val="Tahoma"/>
            <family val="2"/>
          </rPr>
          <t>Windows User:</t>
        </r>
        <r>
          <rPr>
            <sz val="9"/>
            <color indexed="81"/>
            <rFont val="Tahoma"/>
            <family val="2"/>
          </rPr>
          <t xml:space="preserve">
14/09/2020
7,500/-</t>
        </r>
      </text>
    </comment>
    <comment ref="R330" authorId="0">
      <text>
        <r>
          <rPr>
            <b/>
            <sz val="9"/>
            <color indexed="81"/>
            <rFont val="Tahoma"/>
            <family val="2"/>
          </rPr>
          <t>Windows User:</t>
        </r>
        <r>
          <rPr>
            <sz val="9"/>
            <color indexed="81"/>
            <rFont val="Tahoma"/>
            <family val="2"/>
          </rPr>
          <t xml:space="preserve">
14/09/2020
7,500/-</t>
        </r>
      </text>
    </comment>
    <comment ref="T330" authorId="0">
      <text>
        <r>
          <rPr>
            <b/>
            <sz val="9"/>
            <color indexed="81"/>
            <rFont val="Tahoma"/>
            <family val="2"/>
          </rPr>
          <t>Windows User:</t>
        </r>
        <r>
          <rPr>
            <sz val="9"/>
            <color indexed="81"/>
            <rFont val="Tahoma"/>
            <family val="2"/>
          </rPr>
          <t xml:space="preserve">
29/11/2020
By bkash
C=17420/-
O/fee
Oct + Nov/20
Paid in Nov/20</t>
        </r>
      </text>
    </comment>
    <comment ref="W330" authorId="0">
      <text>
        <r>
          <rPr>
            <b/>
            <sz val="9"/>
            <color indexed="81"/>
            <rFont val="Tahoma"/>
            <family val="2"/>
          </rPr>
          <t>Windows User:</t>
        </r>
        <r>
          <rPr>
            <sz val="9"/>
            <color indexed="81"/>
            <rFont val="Tahoma"/>
            <family val="2"/>
          </rPr>
          <t xml:space="preserve">
Less 30% in Tuition fee for Oct/20.</t>
        </r>
      </text>
    </comment>
    <comment ref="X330" authorId="0">
      <text>
        <r>
          <rPr>
            <b/>
            <sz val="9"/>
            <color indexed="81"/>
            <rFont val="Tahoma"/>
            <family val="2"/>
          </rPr>
          <t>Windows User:</t>
        </r>
        <r>
          <rPr>
            <sz val="9"/>
            <color indexed="81"/>
            <rFont val="Tahoma"/>
            <family val="2"/>
          </rPr>
          <t xml:space="preserve">
29/11/2020
By bkash
C=17420/-
O/fee
Oct + Nov/20
Paid in Nov/20</t>
        </r>
      </text>
    </comment>
    <comment ref="Y330" authorId="0">
      <text>
        <r>
          <rPr>
            <b/>
            <sz val="9"/>
            <color indexed="81"/>
            <rFont val="Tahoma"/>
            <family val="2"/>
          </rPr>
          <t>Windows User:</t>
        </r>
        <r>
          <rPr>
            <sz val="9"/>
            <color indexed="81"/>
            <rFont val="Tahoma"/>
            <family val="2"/>
          </rPr>
          <t xml:space="preserve">
Less 30% in Tuition fee for Oct/20.</t>
        </r>
      </text>
    </comment>
    <comment ref="Z330" authorId="0">
      <text>
        <r>
          <rPr>
            <b/>
            <sz val="9"/>
            <color indexed="81"/>
            <rFont val="Tahoma"/>
            <family val="2"/>
          </rPr>
          <t>Windows User:</t>
        </r>
        <r>
          <rPr>
            <sz val="9"/>
            <color indexed="81"/>
            <rFont val="Tahoma"/>
            <family val="2"/>
          </rPr>
          <t xml:space="preserve">
29/11/2020
By bkash
C=17420/-
O/fee
Oct + Nov/20</t>
        </r>
      </text>
    </comment>
    <comment ref="AB330" authorId="0">
      <text>
        <r>
          <rPr>
            <b/>
            <sz val="9"/>
            <color indexed="81"/>
            <rFont val="Tahoma"/>
            <family val="2"/>
          </rPr>
          <t>Windows User:</t>
        </r>
        <r>
          <rPr>
            <sz val="9"/>
            <color indexed="81"/>
            <rFont val="Tahoma"/>
            <family val="2"/>
          </rPr>
          <t xml:space="preserve">
27/01/21
507
Dec + Janu/21
Paid in janu/21</t>
        </r>
      </text>
    </comment>
    <comment ref="AD330" authorId="0">
      <text>
        <r>
          <rPr>
            <b/>
            <sz val="9"/>
            <color indexed="81"/>
            <rFont val="Tahoma"/>
            <family val="2"/>
          </rPr>
          <t>Windows User:</t>
        </r>
        <r>
          <rPr>
            <sz val="9"/>
            <color indexed="81"/>
            <rFont val="Tahoma"/>
            <family val="2"/>
          </rPr>
          <t xml:space="preserve">
27/01/21
507
Dec + Janu/21
Paid in janu/21</t>
        </r>
      </text>
    </comment>
    <comment ref="N331" authorId="0">
      <text>
        <r>
          <rPr>
            <b/>
            <sz val="9"/>
            <color indexed="81"/>
            <rFont val="Tahoma"/>
            <family val="2"/>
          </rPr>
          <t>Windows User:</t>
        </r>
        <r>
          <rPr>
            <sz val="9"/>
            <color indexed="81"/>
            <rFont val="Tahoma"/>
            <family val="2"/>
          </rPr>
          <t xml:space="preserve">
14/09/2020
7,500/-</t>
        </r>
      </text>
    </comment>
    <comment ref="P331" authorId="0">
      <text>
        <r>
          <rPr>
            <b/>
            <sz val="9"/>
            <color indexed="81"/>
            <rFont val="Tahoma"/>
            <family val="2"/>
          </rPr>
          <t>Windows User:</t>
        </r>
        <r>
          <rPr>
            <sz val="9"/>
            <color indexed="81"/>
            <rFont val="Tahoma"/>
            <family val="2"/>
          </rPr>
          <t xml:space="preserve">
14/09/2020
7,500/-</t>
        </r>
      </text>
    </comment>
    <comment ref="R331" authorId="0">
      <text>
        <r>
          <rPr>
            <b/>
            <sz val="9"/>
            <color indexed="81"/>
            <rFont val="Tahoma"/>
            <family val="2"/>
          </rPr>
          <t>Windows User:</t>
        </r>
        <r>
          <rPr>
            <sz val="9"/>
            <color indexed="81"/>
            <rFont val="Tahoma"/>
            <family val="2"/>
          </rPr>
          <t xml:space="preserve">
14/09/2020
7,500/-</t>
        </r>
      </text>
    </comment>
    <comment ref="T331" authorId="0">
      <text>
        <r>
          <rPr>
            <b/>
            <sz val="9"/>
            <color indexed="81"/>
            <rFont val="Tahoma"/>
            <family val="2"/>
          </rPr>
          <t>Windows User:</t>
        </r>
        <r>
          <rPr>
            <sz val="9"/>
            <color indexed="81"/>
            <rFont val="Tahoma"/>
            <family val="2"/>
          </rPr>
          <t xml:space="preserve">
10/10/20
530
paid to Oct/20</t>
        </r>
      </text>
    </comment>
    <comment ref="Z331" authorId="0">
      <text>
        <r>
          <rPr>
            <b/>
            <sz val="9"/>
            <color indexed="81"/>
            <rFont val="Tahoma"/>
            <family val="2"/>
          </rPr>
          <t>Windows User:</t>
        </r>
        <r>
          <rPr>
            <sz val="9"/>
            <color indexed="81"/>
            <rFont val="Tahoma"/>
            <family val="2"/>
          </rPr>
          <t xml:space="preserve">
10/10/20
530
O/fee=8000
Oct=4620</t>
        </r>
      </text>
    </comment>
    <comment ref="AB331" authorId="0">
      <text>
        <r>
          <rPr>
            <b/>
            <sz val="9"/>
            <color indexed="81"/>
            <rFont val="Tahoma"/>
            <family val="2"/>
          </rPr>
          <t>Windows User:
14/11/2020</t>
        </r>
        <r>
          <rPr>
            <sz val="9"/>
            <color indexed="81"/>
            <rFont val="Tahoma"/>
            <family val="2"/>
          </rPr>
          <t xml:space="preserve">
531
</t>
        </r>
      </text>
    </comment>
    <comment ref="AD331" authorId="0">
      <text>
        <r>
          <rPr>
            <b/>
            <sz val="9"/>
            <color indexed="81"/>
            <rFont val="Tahoma"/>
            <family val="2"/>
          </rPr>
          <t>Windows User:</t>
        </r>
        <r>
          <rPr>
            <sz val="9"/>
            <color indexed="81"/>
            <rFont val="Tahoma"/>
            <family val="2"/>
          </rPr>
          <t xml:space="preserve">
12/12/2020
532
</t>
        </r>
      </text>
    </comment>
    <comment ref="AF331" authorId="0">
      <text>
        <r>
          <rPr>
            <b/>
            <sz val="9"/>
            <color indexed="81"/>
            <rFont val="Tahoma"/>
            <family val="2"/>
          </rPr>
          <t>Windows User:</t>
        </r>
        <r>
          <rPr>
            <sz val="9"/>
            <color indexed="81"/>
            <rFont val="Tahoma"/>
            <family val="2"/>
          </rPr>
          <t xml:space="preserve">
10/01/2021
533
</t>
        </r>
      </text>
    </comment>
    <comment ref="AH331" authorId="0">
      <text>
        <r>
          <rPr>
            <b/>
            <sz val="9"/>
            <color indexed="81"/>
            <rFont val="Tahoma"/>
            <family val="2"/>
          </rPr>
          <t>Windows User:</t>
        </r>
        <r>
          <rPr>
            <sz val="9"/>
            <color indexed="81"/>
            <rFont val="Tahoma"/>
            <family val="2"/>
          </rPr>
          <t xml:space="preserve">
07/02/21
534</t>
        </r>
      </text>
    </comment>
    <comment ref="AJ331" authorId="0">
      <text>
        <r>
          <rPr>
            <b/>
            <sz val="9"/>
            <color indexed="81"/>
            <rFont val="Tahoma"/>
            <family val="2"/>
          </rPr>
          <t>Windows User:</t>
        </r>
        <r>
          <rPr>
            <sz val="9"/>
            <color indexed="81"/>
            <rFont val="Tahoma"/>
            <family val="2"/>
          </rPr>
          <t xml:space="preserve">
11/03/21
535
</t>
        </r>
      </text>
    </comment>
    <comment ref="AL331" authorId="0">
      <text>
        <r>
          <rPr>
            <b/>
            <sz val="9"/>
            <color indexed="81"/>
            <rFont val="Tahoma"/>
            <family val="2"/>
          </rPr>
          <t>Windows User:</t>
        </r>
        <r>
          <rPr>
            <sz val="9"/>
            <color indexed="81"/>
            <rFont val="Tahoma"/>
            <family val="2"/>
          </rPr>
          <t xml:space="preserve">
12/04/21
536</t>
        </r>
      </text>
    </comment>
    <comment ref="AN331" authorId="0">
      <text>
        <r>
          <rPr>
            <b/>
            <sz val="9"/>
            <color indexed="81"/>
            <rFont val="Tahoma"/>
            <family val="2"/>
          </rPr>
          <t>Windows User:</t>
        </r>
        <r>
          <rPr>
            <sz val="9"/>
            <color indexed="81"/>
            <rFont val="Tahoma"/>
            <family val="2"/>
          </rPr>
          <t xml:space="preserve">
04/05/21
537
</t>
        </r>
      </text>
    </comment>
    <comment ref="AP331" authorId="0">
      <text>
        <r>
          <rPr>
            <b/>
            <sz val="9"/>
            <color indexed="81"/>
            <rFont val="Tahoma"/>
            <family val="2"/>
          </rPr>
          <t>Windows User:</t>
        </r>
        <r>
          <rPr>
            <sz val="9"/>
            <color indexed="81"/>
            <rFont val="Tahoma"/>
            <family val="2"/>
          </rPr>
          <t xml:space="preserve">
07/06/21
538
</t>
        </r>
      </text>
    </comment>
    <comment ref="H332" authorId="0">
      <text>
        <r>
          <rPr>
            <b/>
            <sz val="9"/>
            <color indexed="81"/>
            <rFont val="Tahoma"/>
            <family val="2"/>
          </rPr>
          <t>Windows User:</t>
        </r>
        <r>
          <rPr>
            <sz val="9"/>
            <color indexed="81"/>
            <rFont val="Tahoma"/>
            <family val="2"/>
          </rPr>
          <t xml:space="preserve">
Less-3,300/-</t>
        </r>
      </text>
    </comment>
    <comment ref="J332" authorId="0">
      <text>
        <r>
          <rPr>
            <b/>
            <sz val="9"/>
            <color indexed="81"/>
            <rFont val="Tahoma"/>
            <family val="2"/>
          </rPr>
          <t>Windows User:</t>
        </r>
        <r>
          <rPr>
            <sz val="9"/>
            <color indexed="81"/>
            <rFont val="Tahoma"/>
            <family val="2"/>
          </rPr>
          <t xml:space="preserve">
Less-3,300/-</t>
        </r>
      </text>
    </comment>
    <comment ref="N332" authorId="0">
      <text>
        <r>
          <rPr>
            <b/>
            <sz val="9"/>
            <color indexed="81"/>
            <rFont val="Tahoma"/>
            <family val="2"/>
          </rPr>
          <t>Windows User:</t>
        </r>
        <r>
          <rPr>
            <sz val="9"/>
            <color indexed="81"/>
            <rFont val="Tahoma"/>
            <family val="2"/>
          </rPr>
          <t xml:space="preserve">
14/09/2020
7,500/-</t>
        </r>
      </text>
    </comment>
    <comment ref="P332" authorId="0">
      <text>
        <r>
          <rPr>
            <b/>
            <sz val="9"/>
            <color indexed="81"/>
            <rFont val="Tahoma"/>
            <family val="2"/>
          </rPr>
          <t>Windows User:</t>
        </r>
        <r>
          <rPr>
            <sz val="9"/>
            <color indexed="81"/>
            <rFont val="Tahoma"/>
            <family val="2"/>
          </rPr>
          <t xml:space="preserve">
14/09/2020
7,500/-</t>
        </r>
      </text>
    </comment>
    <comment ref="R332" authorId="0">
      <text>
        <r>
          <rPr>
            <b/>
            <sz val="9"/>
            <color indexed="81"/>
            <rFont val="Tahoma"/>
            <family val="2"/>
          </rPr>
          <t>Windows User:</t>
        </r>
        <r>
          <rPr>
            <sz val="9"/>
            <color indexed="81"/>
            <rFont val="Tahoma"/>
            <family val="2"/>
          </rPr>
          <t xml:space="preserve">
14/09/2020
7,500/-</t>
        </r>
      </text>
    </comment>
    <comment ref="T332" authorId="0">
      <text>
        <r>
          <rPr>
            <b/>
            <sz val="9"/>
            <color indexed="81"/>
            <rFont val="Tahoma"/>
            <family val="2"/>
          </rPr>
          <t>Windows User:</t>
        </r>
        <r>
          <rPr>
            <sz val="9"/>
            <color indexed="81"/>
            <rFont val="Tahoma"/>
            <family val="2"/>
          </rPr>
          <t xml:space="preserve">
30/01/21
579
O/fee=8000
Nov + Dec/20
Paid in janu/21</t>
        </r>
      </text>
    </comment>
    <comment ref="W332" authorId="0">
      <text>
        <r>
          <rPr>
            <b/>
            <sz val="9"/>
            <color indexed="81"/>
            <rFont val="Tahoma"/>
            <family val="2"/>
          </rPr>
          <t>Windows User:</t>
        </r>
        <r>
          <rPr>
            <sz val="9"/>
            <color indexed="81"/>
            <rFont val="Tahoma"/>
            <family val="2"/>
          </rPr>
          <t xml:space="preserve">
Less 30% in Tuition fee for Oct/20.</t>
        </r>
      </text>
    </comment>
    <comment ref="X332" authorId="0">
      <text>
        <r>
          <rPr>
            <b/>
            <sz val="9"/>
            <color indexed="81"/>
            <rFont val="Tahoma"/>
            <family val="2"/>
          </rPr>
          <t>Windows User:</t>
        </r>
        <r>
          <rPr>
            <sz val="9"/>
            <color indexed="81"/>
            <rFont val="Tahoma"/>
            <family val="2"/>
          </rPr>
          <t xml:space="preserve">
15.10.2020
578
Oct/20 Less=30%
Others fee due by P.sir</t>
        </r>
      </text>
    </comment>
    <comment ref="Y332" authorId="0">
      <text>
        <r>
          <rPr>
            <b/>
            <sz val="9"/>
            <color indexed="81"/>
            <rFont val="Tahoma"/>
            <family val="2"/>
          </rPr>
          <t>Windows User:</t>
        </r>
        <r>
          <rPr>
            <sz val="9"/>
            <color indexed="81"/>
            <rFont val="Tahoma"/>
            <family val="2"/>
          </rPr>
          <t xml:space="preserve">
Less 30% in Tuition fee for Oct/20.</t>
        </r>
      </text>
    </comment>
    <comment ref="Z332" authorId="0">
      <text>
        <r>
          <rPr>
            <b/>
            <sz val="9"/>
            <color indexed="81"/>
            <rFont val="Tahoma"/>
            <family val="2"/>
          </rPr>
          <t>Windows User:</t>
        </r>
        <r>
          <rPr>
            <sz val="9"/>
            <color indexed="81"/>
            <rFont val="Tahoma"/>
            <family val="2"/>
          </rPr>
          <t xml:space="preserve">
30/01/21
579
O/fee=8000
Nov + Dec/20
Paid in janu/21</t>
        </r>
      </text>
    </comment>
    <comment ref="AB332" authorId="0">
      <text>
        <r>
          <rPr>
            <b/>
            <sz val="9"/>
            <color indexed="81"/>
            <rFont val="Tahoma"/>
            <family val="2"/>
          </rPr>
          <t>Windows User:</t>
        </r>
        <r>
          <rPr>
            <sz val="9"/>
            <color indexed="81"/>
            <rFont val="Tahoma"/>
            <family val="2"/>
          </rPr>
          <t xml:space="preserve">
30/01/21
579
O/fee=8000
Nov + Dec/20
Paid in janu/21</t>
        </r>
      </text>
    </comment>
    <comment ref="AD332" authorId="0">
      <text>
        <r>
          <rPr>
            <b/>
            <sz val="9"/>
            <color indexed="81"/>
            <rFont val="Tahoma"/>
            <family val="2"/>
          </rPr>
          <t>Windows User:</t>
        </r>
        <r>
          <rPr>
            <sz val="9"/>
            <color indexed="81"/>
            <rFont val="Tahoma"/>
            <family val="2"/>
          </rPr>
          <t xml:space="preserve">
30/01/21
579
O/fee=8000
Nov + Dec/20
Paid in janu/21</t>
        </r>
      </text>
    </comment>
    <comment ref="AN332" authorId="0">
      <text>
        <r>
          <rPr>
            <b/>
            <sz val="9"/>
            <color indexed="81"/>
            <rFont val="Tahoma"/>
            <family val="2"/>
          </rPr>
          <t>Windows User:</t>
        </r>
        <r>
          <rPr>
            <sz val="9"/>
            <color indexed="81"/>
            <rFont val="Tahoma"/>
            <family val="2"/>
          </rPr>
          <t xml:space="preserve">
07/06/21
580</t>
        </r>
      </text>
    </comment>
    <comment ref="H333" authorId="0">
      <text>
        <r>
          <rPr>
            <b/>
            <sz val="9"/>
            <color indexed="81"/>
            <rFont val="Tahoma"/>
            <family val="2"/>
          </rPr>
          <t>Windows User:</t>
        </r>
        <r>
          <rPr>
            <sz val="9"/>
            <color indexed="81"/>
            <rFont val="Tahoma"/>
            <family val="2"/>
          </rPr>
          <t xml:space="preserve">
Board Notice on 12.10.2020</t>
        </r>
      </text>
    </comment>
    <comment ref="J333" authorId="0">
      <text>
        <r>
          <rPr>
            <b/>
            <sz val="9"/>
            <color indexed="81"/>
            <rFont val="Tahoma"/>
            <family val="2"/>
          </rPr>
          <t>Windows User:</t>
        </r>
        <r>
          <rPr>
            <sz val="9"/>
            <color indexed="81"/>
            <rFont val="Tahoma"/>
            <family val="2"/>
          </rPr>
          <t xml:space="preserve">
Board Notice on 12.10.2020</t>
        </r>
      </text>
    </comment>
    <comment ref="N333" authorId="0">
      <text>
        <r>
          <rPr>
            <b/>
            <sz val="9"/>
            <color indexed="81"/>
            <rFont val="Tahoma"/>
            <family val="2"/>
          </rPr>
          <t>Windows User:</t>
        </r>
        <r>
          <rPr>
            <sz val="9"/>
            <color indexed="81"/>
            <rFont val="Tahoma"/>
            <family val="2"/>
          </rPr>
          <t xml:space="preserve">
14/09/2020
7,500/-</t>
        </r>
      </text>
    </comment>
    <comment ref="P333" authorId="0">
      <text>
        <r>
          <rPr>
            <b/>
            <sz val="9"/>
            <color indexed="81"/>
            <rFont val="Tahoma"/>
            <family val="2"/>
          </rPr>
          <t>Windows User:</t>
        </r>
        <r>
          <rPr>
            <sz val="9"/>
            <color indexed="81"/>
            <rFont val="Tahoma"/>
            <family val="2"/>
          </rPr>
          <t xml:space="preserve">
14/09/2020
7,500/-</t>
        </r>
      </text>
    </comment>
    <comment ref="R333" authorId="0">
      <text>
        <r>
          <rPr>
            <b/>
            <sz val="9"/>
            <color indexed="81"/>
            <rFont val="Tahoma"/>
            <family val="2"/>
          </rPr>
          <t>Windows User:</t>
        </r>
        <r>
          <rPr>
            <sz val="9"/>
            <color indexed="81"/>
            <rFont val="Tahoma"/>
            <family val="2"/>
          </rPr>
          <t xml:space="preserve">
14/09/2020
7,500/-</t>
        </r>
      </text>
    </comment>
    <comment ref="W333" authorId="0">
      <text>
        <r>
          <rPr>
            <b/>
            <sz val="9"/>
            <color indexed="81"/>
            <rFont val="Tahoma"/>
            <family val="2"/>
          </rPr>
          <t>Windows User:</t>
        </r>
        <r>
          <rPr>
            <sz val="9"/>
            <color indexed="81"/>
            <rFont val="Tahoma"/>
            <family val="2"/>
          </rPr>
          <t xml:space="preserve">
Less 30% in Tuition fee for Oct/20.</t>
        </r>
      </text>
    </comment>
    <comment ref="Y333" authorId="0">
      <text>
        <r>
          <rPr>
            <b/>
            <sz val="9"/>
            <color indexed="81"/>
            <rFont val="Tahoma"/>
            <family val="2"/>
          </rPr>
          <t>Windows User:</t>
        </r>
        <r>
          <rPr>
            <sz val="9"/>
            <color indexed="81"/>
            <rFont val="Tahoma"/>
            <family val="2"/>
          </rPr>
          <t xml:space="preserve">
Less 30% in Tuition fee for Oct/20.</t>
        </r>
      </text>
    </comment>
    <comment ref="N334" authorId="0">
      <text>
        <r>
          <rPr>
            <b/>
            <sz val="9"/>
            <color indexed="81"/>
            <rFont val="Tahoma"/>
            <family val="2"/>
          </rPr>
          <t>Windows User:</t>
        </r>
        <r>
          <rPr>
            <sz val="9"/>
            <color indexed="81"/>
            <rFont val="Tahoma"/>
            <family val="2"/>
          </rPr>
          <t xml:space="preserve">
14/09/2020
7,500/-</t>
        </r>
      </text>
    </comment>
    <comment ref="P334" authorId="0">
      <text>
        <r>
          <rPr>
            <b/>
            <sz val="9"/>
            <color indexed="81"/>
            <rFont val="Tahoma"/>
            <family val="2"/>
          </rPr>
          <t>Windows User:</t>
        </r>
        <r>
          <rPr>
            <sz val="9"/>
            <color indexed="81"/>
            <rFont val="Tahoma"/>
            <family val="2"/>
          </rPr>
          <t xml:space="preserve">
14/09/2020
7,500/-</t>
        </r>
      </text>
    </comment>
    <comment ref="R334" authorId="0">
      <text>
        <r>
          <rPr>
            <b/>
            <sz val="9"/>
            <color indexed="81"/>
            <rFont val="Tahoma"/>
            <family val="2"/>
          </rPr>
          <t>Windows User:</t>
        </r>
        <r>
          <rPr>
            <sz val="9"/>
            <color indexed="81"/>
            <rFont val="Tahoma"/>
            <family val="2"/>
          </rPr>
          <t xml:space="preserve">
14/09/2020
7,500/-</t>
        </r>
      </text>
    </comment>
    <comment ref="T334" authorId="0">
      <text>
        <r>
          <rPr>
            <b/>
            <sz val="9"/>
            <color indexed="81"/>
            <rFont val="Tahoma"/>
            <family val="2"/>
          </rPr>
          <t>Windows User:</t>
        </r>
        <r>
          <rPr>
            <sz val="9"/>
            <color indexed="81"/>
            <rFont val="Tahoma"/>
            <family val="2"/>
          </rPr>
          <t xml:space="preserve">
30/01/21
6282
O/fee=8000
Oct to Janu/21
paid in  Janu/21</t>
        </r>
      </text>
    </comment>
    <comment ref="W334" authorId="0">
      <text>
        <r>
          <rPr>
            <b/>
            <sz val="9"/>
            <color indexed="81"/>
            <rFont val="Tahoma"/>
            <family val="2"/>
          </rPr>
          <t>Windows User:</t>
        </r>
        <r>
          <rPr>
            <sz val="9"/>
            <color indexed="81"/>
            <rFont val="Tahoma"/>
            <family val="2"/>
          </rPr>
          <t xml:space="preserve">
Less 30% in Tuition fee for Oct/20.</t>
        </r>
      </text>
    </comment>
    <comment ref="X334" authorId="0">
      <text>
        <r>
          <rPr>
            <b/>
            <sz val="9"/>
            <color indexed="81"/>
            <rFont val="Tahoma"/>
            <family val="2"/>
          </rPr>
          <t>Windows User:</t>
        </r>
        <r>
          <rPr>
            <sz val="9"/>
            <color indexed="81"/>
            <rFont val="Tahoma"/>
            <family val="2"/>
          </rPr>
          <t xml:space="preserve">
30/01/21
6282
O/fee=8000
Oct to Janu/21
paid in  Janu/21</t>
        </r>
      </text>
    </comment>
    <comment ref="Y334" authorId="0">
      <text>
        <r>
          <rPr>
            <b/>
            <sz val="9"/>
            <color indexed="81"/>
            <rFont val="Tahoma"/>
            <family val="2"/>
          </rPr>
          <t>Windows User:</t>
        </r>
        <r>
          <rPr>
            <sz val="9"/>
            <color indexed="81"/>
            <rFont val="Tahoma"/>
            <family val="2"/>
          </rPr>
          <t xml:space="preserve">
Less 30% in Tuition fee for Oct/20.</t>
        </r>
      </text>
    </comment>
    <comment ref="Z334" authorId="0">
      <text>
        <r>
          <rPr>
            <b/>
            <sz val="9"/>
            <color indexed="81"/>
            <rFont val="Tahoma"/>
            <family val="2"/>
          </rPr>
          <t>Windows User:</t>
        </r>
        <r>
          <rPr>
            <sz val="9"/>
            <color indexed="81"/>
            <rFont val="Tahoma"/>
            <family val="2"/>
          </rPr>
          <t xml:space="preserve">
30/01/21
6282
O/fee=8000
Oct to Janu/21
paid in  Janu/21</t>
        </r>
      </text>
    </comment>
    <comment ref="AB334" authorId="0">
      <text>
        <r>
          <rPr>
            <b/>
            <sz val="9"/>
            <color indexed="81"/>
            <rFont val="Tahoma"/>
            <family val="2"/>
          </rPr>
          <t>Windows User:</t>
        </r>
        <r>
          <rPr>
            <sz val="9"/>
            <color indexed="81"/>
            <rFont val="Tahoma"/>
            <family val="2"/>
          </rPr>
          <t xml:space="preserve">
30/01/21
6282
O/fee=8000
Oct to Janu/21
paid in  Janu/21</t>
        </r>
      </text>
    </comment>
    <comment ref="AD334" authorId="0">
      <text>
        <r>
          <rPr>
            <b/>
            <sz val="9"/>
            <color indexed="81"/>
            <rFont val="Tahoma"/>
            <family val="2"/>
          </rPr>
          <t>Windows User:</t>
        </r>
        <r>
          <rPr>
            <sz val="9"/>
            <color indexed="81"/>
            <rFont val="Tahoma"/>
            <family val="2"/>
          </rPr>
          <t xml:space="preserve">
30/01/21
6282
O/fee=8000
Oct to Janu/21
paid in  Janu/21</t>
        </r>
      </text>
    </comment>
    <comment ref="N335" authorId="0">
      <text>
        <r>
          <rPr>
            <b/>
            <sz val="9"/>
            <color indexed="81"/>
            <rFont val="Tahoma"/>
            <family val="2"/>
          </rPr>
          <t>Windows User:</t>
        </r>
        <r>
          <rPr>
            <sz val="9"/>
            <color indexed="81"/>
            <rFont val="Tahoma"/>
            <family val="2"/>
          </rPr>
          <t xml:space="preserve">
14/09/2020
7,500/-</t>
        </r>
      </text>
    </comment>
    <comment ref="P335" authorId="0">
      <text>
        <r>
          <rPr>
            <b/>
            <sz val="9"/>
            <color indexed="81"/>
            <rFont val="Tahoma"/>
            <family val="2"/>
          </rPr>
          <t>Windows User:</t>
        </r>
        <r>
          <rPr>
            <sz val="9"/>
            <color indexed="81"/>
            <rFont val="Tahoma"/>
            <family val="2"/>
          </rPr>
          <t xml:space="preserve">
14/09/2020
7,500/-</t>
        </r>
      </text>
    </comment>
    <comment ref="R335" authorId="0">
      <text>
        <r>
          <rPr>
            <b/>
            <sz val="9"/>
            <color indexed="81"/>
            <rFont val="Tahoma"/>
            <family val="2"/>
          </rPr>
          <t>Windows User:</t>
        </r>
        <r>
          <rPr>
            <sz val="9"/>
            <color indexed="81"/>
            <rFont val="Tahoma"/>
            <family val="2"/>
          </rPr>
          <t xml:space="preserve">
14/09/2020
7,500/-</t>
        </r>
      </text>
    </comment>
    <comment ref="T335" authorId="0">
      <text>
        <r>
          <rPr>
            <b/>
            <sz val="9"/>
            <color indexed="81"/>
            <rFont val="Tahoma"/>
            <family val="2"/>
          </rPr>
          <t>Windows User:</t>
        </r>
        <r>
          <rPr>
            <sz val="9"/>
            <color indexed="81"/>
            <rFont val="Tahoma"/>
            <family val="2"/>
          </rPr>
          <t xml:space="preserve">
27/01/2021
O/fee=4000 deu=4000
Oct to Janu/21
Paid in Janu/21</t>
        </r>
      </text>
    </comment>
    <comment ref="Z335" authorId="0">
      <text>
        <r>
          <rPr>
            <b/>
            <sz val="9"/>
            <color indexed="81"/>
            <rFont val="Tahoma"/>
            <family val="2"/>
          </rPr>
          <t>Windows User:</t>
        </r>
        <r>
          <rPr>
            <sz val="9"/>
            <color indexed="81"/>
            <rFont val="Tahoma"/>
            <family val="2"/>
          </rPr>
          <t xml:space="preserve">
27/01/2021
O/fee=4000 deu=4000
Oct to Janu/21
Paid in Janu/21</t>
        </r>
      </text>
    </comment>
    <comment ref="AB335" authorId="0">
      <text>
        <r>
          <rPr>
            <b/>
            <sz val="9"/>
            <color indexed="81"/>
            <rFont val="Tahoma"/>
            <family val="2"/>
          </rPr>
          <t>Windows User:</t>
        </r>
        <r>
          <rPr>
            <sz val="9"/>
            <color indexed="81"/>
            <rFont val="Tahoma"/>
            <family val="2"/>
          </rPr>
          <t xml:space="preserve">
27/01/2021
O/fee=4000 deu=4000
Oct to Janu/21
Paid in Janu/21</t>
        </r>
      </text>
    </comment>
    <comment ref="AD335" authorId="0">
      <text>
        <r>
          <rPr>
            <b/>
            <sz val="9"/>
            <color indexed="81"/>
            <rFont val="Tahoma"/>
            <family val="2"/>
          </rPr>
          <t>Windows User:</t>
        </r>
        <r>
          <rPr>
            <sz val="9"/>
            <color indexed="81"/>
            <rFont val="Tahoma"/>
            <family val="2"/>
          </rPr>
          <t xml:space="preserve">
27/01/2021
O/fee=4000 deu=4000
Oct to Janu/21
Paid in Janu/21</t>
        </r>
      </text>
    </comment>
    <comment ref="AF335" authorId="0">
      <text>
        <r>
          <rPr>
            <b/>
            <sz val="9"/>
            <color indexed="81"/>
            <rFont val="Tahoma"/>
            <family val="2"/>
          </rPr>
          <t>Windows User:</t>
        </r>
        <r>
          <rPr>
            <sz val="9"/>
            <color indexed="81"/>
            <rFont val="Tahoma"/>
            <family val="2"/>
          </rPr>
          <t xml:space="preserve">
27/01/2021
O/fee=4000 deu=4000
Oct to Janu/21
Paid in Janu/21</t>
        </r>
      </text>
    </comment>
    <comment ref="AP335" authorId="0">
      <text>
        <r>
          <rPr>
            <b/>
            <sz val="9"/>
            <color indexed="81"/>
            <rFont val="Tahoma"/>
            <family val="2"/>
          </rPr>
          <t>Windows User:</t>
        </r>
        <r>
          <rPr>
            <sz val="9"/>
            <color indexed="81"/>
            <rFont val="Tahoma"/>
            <family val="2"/>
          </rPr>
          <t xml:space="preserve">
06/06/21
6407
Up to June/21
July=2520 Due2100</t>
        </r>
      </text>
    </comment>
    <comment ref="N336" authorId="0">
      <text>
        <r>
          <rPr>
            <b/>
            <sz val="9"/>
            <color indexed="81"/>
            <rFont val="Tahoma"/>
            <family val="2"/>
          </rPr>
          <t>Windows User:</t>
        </r>
        <r>
          <rPr>
            <sz val="9"/>
            <color indexed="81"/>
            <rFont val="Tahoma"/>
            <family val="2"/>
          </rPr>
          <t xml:space="preserve">
14/09/2020
7,500/-</t>
        </r>
      </text>
    </comment>
    <comment ref="P336" authorId="0">
      <text>
        <r>
          <rPr>
            <b/>
            <sz val="9"/>
            <color indexed="81"/>
            <rFont val="Tahoma"/>
            <family val="2"/>
          </rPr>
          <t>Windows User:</t>
        </r>
        <r>
          <rPr>
            <sz val="9"/>
            <color indexed="81"/>
            <rFont val="Tahoma"/>
            <family val="2"/>
          </rPr>
          <t xml:space="preserve">
14/09/2020
7,500/-</t>
        </r>
      </text>
    </comment>
    <comment ref="R336" authorId="0">
      <text>
        <r>
          <rPr>
            <b/>
            <sz val="9"/>
            <color indexed="81"/>
            <rFont val="Tahoma"/>
            <family val="2"/>
          </rPr>
          <t>Windows User:</t>
        </r>
        <r>
          <rPr>
            <sz val="9"/>
            <color indexed="81"/>
            <rFont val="Tahoma"/>
            <family val="2"/>
          </rPr>
          <t xml:space="preserve">
14/09/2020
7,500/-</t>
        </r>
      </text>
    </comment>
    <comment ref="T336" authorId="0">
      <text>
        <r>
          <rPr>
            <b/>
            <sz val="9"/>
            <color indexed="81"/>
            <rFont val="Tahoma"/>
            <family val="2"/>
          </rPr>
          <t>Windows User:</t>
        </r>
        <r>
          <rPr>
            <sz val="9"/>
            <color indexed="81"/>
            <rFont val="Tahoma"/>
            <family val="2"/>
          </rPr>
          <t xml:space="preserve">
30/01/21
6430
O/fee=8000
Oct to Janu/21
paid in  Janu/21</t>
        </r>
      </text>
    </comment>
    <comment ref="W336" authorId="0">
      <text>
        <r>
          <rPr>
            <b/>
            <sz val="9"/>
            <color indexed="81"/>
            <rFont val="Tahoma"/>
            <family val="2"/>
          </rPr>
          <t>Windows User:</t>
        </r>
        <r>
          <rPr>
            <sz val="9"/>
            <color indexed="81"/>
            <rFont val="Tahoma"/>
            <family val="2"/>
          </rPr>
          <t xml:space="preserve">
Less 30% in Tuition fee for Oct/20.</t>
        </r>
      </text>
    </comment>
    <comment ref="X336" authorId="0">
      <text>
        <r>
          <rPr>
            <b/>
            <sz val="9"/>
            <color indexed="81"/>
            <rFont val="Tahoma"/>
            <family val="2"/>
          </rPr>
          <t>Windows User:</t>
        </r>
        <r>
          <rPr>
            <sz val="9"/>
            <color indexed="81"/>
            <rFont val="Tahoma"/>
            <family val="2"/>
          </rPr>
          <t xml:space="preserve">
30/01/21
6430
O/fee=8000
Oct to Janu/21
paid in  Janu/21</t>
        </r>
      </text>
    </comment>
    <comment ref="Y336" authorId="0">
      <text>
        <r>
          <rPr>
            <b/>
            <sz val="9"/>
            <color indexed="81"/>
            <rFont val="Tahoma"/>
            <family val="2"/>
          </rPr>
          <t>Windows User:</t>
        </r>
        <r>
          <rPr>
            <sz val="9"/>
            <color indexed="81"/>
            <rFont val="Tahoma"/>
            <family val="2"/>
          </rPr>
          <t xml:space="preserve">
Less 30% in Tuition fee for Oct/20.</t>
        </r>
      </text>
    </comment>
    <comment ref="Z336" authorId="0">
      <text>
        <r>
          <rPr>
            <b/>
            <sz val="9"/>
            <color indexed="81"/>
            <rFont val="Tahoma"/>
            <family val="2"/>
          </rPr>
          <t>Windows User:</t>
        </r>
        <r>
          <rPr>
            <sz val="9"/>
            <color indexed="81"/>
            <rFont val="Tahoma"/>
            <family val="2"/>
          </rPr>
          <t xml:space="preserve">
30/01/21
6430
O/fee=8000
Oct to Janu/21
paid in  Janu/21</t>
        </r>
      </text>
    </comment>
    <comment ref="AB336" authorId="0">
      <text>
        <r>
          <rPr>
            <b/>
            <sz val="9"/>
            <color indexed="81"/>
            <rFont val="Tahoma"/>
            <family val="2"/>
          </rPr>
          <t>Windows User:</t>
        </r>
        <r>
          <rPr>
            <sz val="9"/>
            <color indexed="81"/>
            <rFont val="Tahoma"/>
            <family val="2"/>
          </rPr>
          <t xml:space="preserve">
30/01/21
6430
O/fee=8000
Oct to Janu/21
paid in  Janu/21</t>
        </r>
      </text>
    </comment>
    <comment ref="AD336" authorId="0">
      <text>
        <r>
          <rPr>
            <b/>
            <sz val="9"/>
            <color indexed="81"/>
            <rFont val="Tahoma"/>
            <family val="2"/>
          </rPr>
          <t>Windows User:</t>
        </r>
        <r>
          <rPr>
            <sz val="9"/>
            <color indexed="81"/>
            <rFont val="Tahoma"/>
            <family val="2"/>
          </rPr>
          <t xml:space="preserve">
30/01/21
6430
O/fee=8000
Oct to Janu/21
paid in  Janu/21</t>
        </r>
      </text>
    </comment>
    <comment ref="N337" authorId="0">
      <text>
        <r>
          <rPr>
            <b/>
            <sz val="9"/>
            <color indexed="81"/>
            <rFont val="Tahoma"/>
            <family val="2"/>
          </rPr>
          <t>Windows User:</t>
        </r>
        <r>
          <rPr>
            <sz val="9"/>
            <color indexed="81"/>
            <rFont val="Tahoma"/>
            <family val="2"/>
          </rPr>
          <t xml:space="preserve">
14/09/2020
7,500/-</t>
        </r>
      </text>
    </comment>
    <comment ref="P337" authorId="0">
      <text>
        <r>
          <rPr>
            <b/>
            <sz val="9"/>
            <color indexed="81"/>
            <rFont val="Tahoma"/>
            <family val="2"/>
          </rPr>
          <t>Windows User:</t>
        </r>
        <r>
          <rPr>
            <sz val="9"/>
            <color indexed="81"/>
            <rFont val="Tahoma"/>
            <family val="2"/>
          </rPr>
          <t xml:space="preserve">
14/09/2020
7,500/-</t>
        </r>
      </text>
    </comment>
    <comment ref="R337" authorId="0">
      <text>
        <r>
          <rPr>
            <b/>
            <sz val="9"/>
            <color indexed="81"/>
            <rFont val="Tahoma"/>
            <family val="2"/>
          </rPr>
          <t>Windows User:</t>
        </r>
        <r>
          <rPr>
            <sz val="9"/>
            <color indexed="81"/>
            <rFont val="Tahoma"/>
            <family val="2"/>
          </rPr>
          <t xml:space="preserve">
14/09/2020
7,500/-</t>
        </r>
      </text>
    </comment>
    <comment ref="T337" authorId="0">
      <text>
        <r>
          <rPr>
            <b/>
            <sz val="9"/>
            <color indexed="81"/>
            <rFont val="Tahoma"/>
            <family val="2"/>
          </rPr>
          <t>Windows User:</t>
        </r>
        <r>
          <rPr>
            <sz val="9"/>
            <color indexed="81"/>
            <rFont val="Tahoma"/>
            <family val="2"/>
          </rPr>
          <t xml:space="preserve">
26/01/21
6454
O/fee
Oct to Janu/21
Paid in Janu/21</t>
        </r>
      </text>
    </comment>
    <comment ref="Z337" authorId="0">
      <text>
        <r>
          <rPr>
            <b/>
            <sz val="9"/>
            <color indexed="81"/>
            <rFont val="Tahoma"/>
            <family val="2"/>
          </rPr>
          <t>Windows User:</t>
        </r>
        <r>
          <rPr>
            <sz val="9"/>
            <color indexed="81"/>
            <rFont val="Tahoma"/>
            <family val="2"/>
          </rPr>
          <t xml:space="preserve">
26/01/21
6454
O/fee
Oct to Janu/21
Paid in Janu/21</t>
        </r>
      </text>
    </comment>
    <comment ref="AB337" authorId="0">
      <text>
        <r>
          <rPr>
            <b/>
            <sz val="9"/>
            <color indexed="81"/>
            <rFont val="Tahoma"/>
            <family val="2"/>
          </rPr>
          <t>Windows User:</t>
        </r>
        <r>
          <rPr>
            <sz val="9"/>
            <color indexed="81"/>
            <rFont val="Tahoma"/>
            <family val="2"/>
          </rPr>
          <t xml:space="preserve">
26/01/21
6454
O/fee
Oct to Janu/21
Paid in Janu/21</t>
        </r>
      </text>
    </comment>
    <comment ref="AD337" authorId="0">
      <text>
        <r>
          <rPr>
            <b/>
            <sz val="9"/>
            <color indexed="81"/>
            <rFont val="Tahoma"/>
            <family val="2"/>
          </rPr>
          <t>Windows User:</t>
        </r>
        <r>
          <rPr>
            <sz val="9"/>
            <color indexed="81"/>
            <rFont val="Tahoma"/>
            <family val="2"/>
          </rPr>
          <t xml:space="preserve">
26/01/21
6454
O/fee
Oct to Janu/21
Paid in Janu/21</t>
        </r>
      </text>
    </comment>
    <comment ref="AF337" authorId="0">
      <text>
        <r>
          <rPr>
            <b/>
            <sz val="9"/>
            <color indexed="81"/>
            <rFont val="Tahoma"/>
            <family val="2"/>
          </rPr>
          <t>Windows User:</t>
        </r>
        <r>
          <rPr>
            <sz val="9"/>
            <color indexed="81"/>
            <rFont val="Tahoma"/>
            <family val="2"/>
          </rPr>
          <t xml:space="preserve">
26/01/21
6454
O/fee
Oct to Janu/21
Paid in Janu/21</t>
        </r>
      </text>
    </comment>
    <comment ref="AP337" authorId="0">
      <text>
        <r>
          <rPr>
            <b/>
            <sz val="9"/>
            <color indexed="81"/>
            <rFont val="Tahoma"/>
            <family val="2"/>
          </rPr>
          <t>Windows User:</t>
        </r>
        <r>
          <rPr>
            <sz val="9"/>
            <color indexed="81"/>
            <rFont val="Tahoma"/>
            <family val="2"/>
          </rPr>
          <t xml:space="preserve">
06/06/21
6455
Up toJune/21</t>
        </r>
      </text>
    </comment>
    <comment ref="N338" authorId="0">
      <text>
        <r>
          <rPr>
            <b/>
            <sz val="9"/>
            <color indexed="81"/>
            <rFont val="Tahoma"/>
            <family val="2"/>
          </rPr>
          <t>Windows User:</t>
        </r>
        <r>
          <rPr>
            <sz val="9"/>
            <color indexed="81"/>
            <rFont val="Tahoma"/>
            <family val="2"/>
          </rPr>
          <t xml:space="preserve">
14/09/2020
7,500/-</t>
        </r>
      </text>
    </comment>
    <comment ref="P338" authorId="0">
      <text>
        <r>
          <rPr>
            <b/>
            <sz val="9"/>
            <color indexed="81"/>
            <rFont val="Tahoma"/>
            <family val="2"/>
          </rPr>
          <t>Windows User:</t>
        </r>
        <r>
          <rPr>
            <sz val="9"/>
            <color indexed="81"/>
            <rFont val="Tahoma"/>
            <family val="2"/>
          </rPr>
          <t xml:space="preserve">
14/09/2020
7,500/-</t>
        </r>
      </text>
    </comment>
    <comment ref="R338" authorId="0">
      <text>
        <r>
          <rPr>
            <b/>
            <sz val="9"/>
            <color indexed="81"/>
            <rFont val="Tahoma"/>
            <family val="2"/>
          </rPr>
          <t>Windows User:</t>
        </r>
        <r>
          <rPr>
            <sz val="9"/>
            <color indexed="81"/>
            <rFont val="Tahoma"/>
            <family val="2"/>
          </rPr>
          <t xml:space="preserve">
14/09/2020
7,500/-</t>
        </r>
      </text>
    </comment>
    <comment ref="T338" authorId="0">
      <text>
        <r>
          <rPr>
            <b/>
            <sz val="9"/>
            <color indexed="81"/>
            <rFont val="Tahoma"/>
            <family val="2"/>
          </rPr>
          <t>Windows User:</t>
        </r>
        <r>
          <rPr>
            <sz val="9"/>
            <color indexed="81"/>
            <rFont val="Tahoma"/>
            <family val="2"/>
          </rPr>
          <t xml:space="preserve">
18/11/2020
7199
O/fee=8000/- With
Paid in Nov/20</t>
        </r>
      </text>
    </comment>
    <comment ref="W338" authorId="0">
      <text>
        <r>
          <rPr>
            <b/>
            <sz val="9"/>
            <color indexed="81"/>
            <rFont val="Tahoma"/>
            <family val="2"/>
          </rPr>
          <t>Windows User:</t>
        </r>
        <r>
          <rPr>
            <sz val="9"/>
            <color indexed="81"/>
            <rFont val="Tahoma"/>
            <family val="2"/>
          </rPr>
          <t xml:space="preserve">
Less 30% in Tuition fee for Oct/20.</t>
        </r>
      </text>
    </comment>
    <comment ref="X338" authorId="1">
      <text>
        <r>
          <rPr>
            <b/>
            <sz val="9"/>
            <color indexed="81"/>
            <rFont val="Tahoma"/>
            <family val="2"/>
          </rPr>
          <t>hp:</t>
        </r>
        <r>
          <rPr>
            <sz val="9"/>
            <color indexed="81"/>
            <rFont val="Tahoma"/>
            <family val="2"/>
          </rPr>
          <t xml:space="preserve">
18.10.2020
7198
Oct/20
Less=30%</t>
        </r>
      </text>
    </comment>
    <comment ref="Y338" authorId="0">
      <text>
        <r>
          <rPr>
            <b/>
            <sz val="9"/>
            <color indexed="81"/>
            <rFont val="Tahoma"/>
            <family val="2"/>
          </rPr>
          <t>Windows User:</t>
        </r>
        <r>
          <rPr>
            <sz val="9"/>
            <color indexed="81"/>
            <rFont val="Tahoma"/>
            <family val="2"/>
          </rPr>
          <t xml:space="preserve">
Less 30% in Tuition fee for Oct/20.</t>
        </r>
      </text>
    </comment>
    <comment ref="Z338" authorId="0">
      <text>
        <r>
          <rPr>
            <b/>
            <sz val="9"/>
            <color indexed="81"/>
            <rFont val="Tahoma"/>
            <family val="2"/>
          </rPr>
          <t>Windows User:</t>
        </r>
        <r>
          <rPr>
            <sz val="9"/>
            <color indexed="81"/>
            <rFont val="Tahoma"/>
            <family val="2"/>
          </rPr>
          <t xml:space="preserve">
18/11/2020
7199
O/fee=8000/- With</t>
        </r>
      </text>
    </comment>
    <comment ref="AB338" authorId="0">
      <text>
        <r>
          <rPr>
            <b/>
            <sz val="9"/>
            <color indexed="81"/>
            <rFont val="Tahoma"/>
            <family val="2"/>
          </rPr>
          <t>Windows User:</t>
        </r>
        <r>
          <rPr>
            <sz val="9"/>
            <color indexed="81"/>
            <rFont val="Tahoma"/>
            <family val="2"/>
          </rPr>
          <t xml:space="preserve">
23/12/2020
40679
</t>
        </r>
      </text>
    </comment>
    <comment ref="AD338" authorId="0">
      <text>
        <r>
          <rPr>
            <b/>
            <sz val="9"/>
            <color indexed="81"/>
            <rFont val="Tahoma"/>
            <family val="2"/>
          </rPr>
          <t>Windows User:</t>
        </r>
        <r>
          <rPr>
            <sz val="9"/>
            <color indexed="81"/>
            <rFont val="Tahoma"/>
            <family val="2"/>
          </rPr>
          <t xml:space="preserve">
24/01/2021
7200</t>
        </r>
      </text>
    </comment>
    <comment ref="AF338" authorId="0">
      <text>
        <r>
          <rPr>
            <b/>
            <sz val="9"/>
            <color indexed="81"/>
            <rFont val="Tahoma"/>
            <family val="2"/>
          </rPr>
          <t xml:space="preserve">Windows User:
</t>
        </r>
        <r>
          <rPr>
            <sz val="9"/>
            <color indexed="81"/>
            <rFont val="Tahoma"/>
            <family val="2"/>
          </rPr>
          <t>14/02/21</t>
        </r>
        <r>
          <rPr>
            <sz val="9"/>
            <color indexed="81"/>
            <rFont val="Tahoma"/>
            <family val="2"/>
          </rPr>
          <t xml:space="preserve">
7201
</t>
        </r>
      </text>
    </comment>
    <comment ref="AH338" authorId="0">
      <text>
        <r>
          <rPr>
            <b/>
            <sz val="9"/>
            <color indexed="81"/>
            <rFont val="Tahoma"/>
            <family val="2"/>
          </rPr>
          <t>Windows User:</t>
        </r>
        <r>
          <rPr>
            <sz val="9"/>
            <color indexed="81"/>
            <rFont val="Tahoma"/>
            <family val="2"/>
          </rPr>
          <t xml:space="preserve">
22/03/2021
7202
</t>
        </r>
      </text>
    </comment>
    <comment ref="AJ338" authorId="0">
      <text>
        <r>
          <rPr>
            <b/>
            <sz val="9"/>
            <color indexed="81"/>
            <rFont val="Tahoma"/>
            <family val="2"/>
          </rPr>
          <t>Windows User:</t>
        </r>
        <r>
          <rPr>
            <sz val="9"/>
            <color indexed="81"/>
            <rFont val="Tahoma"/>
            <family val="2"/>
          </rPr>
          <t xml:space="preserve">
21/04/2021
7203</t>
        </r>
      </text>
    </comment>
    <comment ref="AN338" authorId="0">
      <text>
        <r>
          <rPr>
            <b/>
            <sz val="9"/>
            <color indexed="81"/>
            <rFont val="Tahoma"/>
            <family val="2"/>
          </rPr>
          <t>Windows User:</t>
        </r>
        <r>
          <rPr>
            <sz val="9"/>
            <color indexed="81"/>
            <rFont val="Tahoma"/>
            <family val="2"/>
          </rPr>
          <t xml:space="preserve">
03/06/21
7204
</t>
        </r>
      </text>
    </comment>
    <comment ref="N339" authorId="0">
      <text>
        <r>
          <rPr>
            <b/>
            <sz val="9"/>
            <color indexed="81"/>
            <rFont val="Tahoma"/>
            <family val="2"/>
          </rPr>
          <t>Windows User:</t>
        </r>
        <r>
          <rPr>
            <sz val="9"/>
            <color indexed="81"/>
            <rFont val="Tahoma"/>
            <family val="2"/>
          </rPr>
          <t xml:space="preserve">
14/09/2020
15,500/-</t>
        </r>
      </text>
    </comment>
    <comment ref="P339" authorId="0">
      <text>
        <r>
          <rPr>
            <b/>
            <sz val="9"/>
            <color indexed="81"/>
            <rFont val="Tahoma"/>
            <family val="2"/>
          </rPr>
          <t>Windows User:</t>
        </r>
        <r>
          <rPr>
            <sz val="9"/>
            <color indexed="81"/>
            <rFont val="Tahoma"/>
            <family val="2"/>
          </rPr>
          <t xml:space="preserve">
14/09/2020
15,500/-</t>
        </r>
      </text>
    </comment>
    <comment ref="R339" authorId="0">
      <text>
        <r>
          <rPr>
            <b/>
            <sz val="9"/>
            <color indexed="81"/>
            <rFont val="Tahoma"/>
            <family val="2"/>
          </rPr>
          <t>Windows User:</t>
        </r>
        <r>
          <rPr>
            <sz val="9"/>
            <color indexed="81"/>
            <rFont val="Tahoma"/>
            <family val="2"/>
          </rPr>
          <t xml:space="preserve">
14/09/2020
15,500/-</t>
        </r>
      </text>
    </comment>
    <comment ref="T339" authorId="0">
      <text>
        <r>
          <rPr>
            <b/>
            <sz val="9"/>
            <color indexed="81"/>
            <rFont val="Tahoma"/>
            <family val="2"/>
          </rPr>
          <t>Windows User:</t>
        </r>
        <r>
          <rPr>
            <sz val="9"/>
            <color indexed="81"/>
            <rFont val="Tahoma"/>
            <family val="2"/>
          </rPr>
          <t xml:space="preserve">
14/09/2020
15,500/-</t>
        </r>
      </text>
    </comment>
    <comment ref="W339" authorId="0">
      <text>
        <r>
          <rPr>
            <b/>
            <sz val="9"/>
            <color indexed="81"/>
            <rFont val="Tahoma"/>
            <family val="2"/>
          </rPr>
          <t>Windows User:</t>
        </r>
        <r>
          <rPr>
            <sz val="9"/>
            <color indexed="81"/>
            <rFont val="Tahoma"/>
            <family val="2"/>
          </rPr>
          <t xml:space="preserve">
Less 30% in Tuition fee for Oct/20.</t>
        </r>
      </text>
    </comment>
    <comment ref="X339" authorId="0">
      <text>
        <r>
          <rPr>
            <b/>
            <sz val="9"/>
            <color indexed="81"/>
            <rFont val="Tahoma"/>
            <family val="2"/>
          </rPr>
          <t>Windows User:</t>
        </r>
        <r>
          <rPr>
            <sz val="9"/>
            <color indexed="81"/>
            <rFont val="Tahoma"/>
            <family val="2"/>
          </rPr>
          <t xml:space="preserve">
14.10.2020
7222
Oct/20 
(Less=30%)</t>
        </r>
      </text>
    </comment>
    <comment ref="Y339" authorId="0">
      <text>
        <r>
          <rPr>
            <b/>
            <sz val="9"/>
            <color indexed="81"/>
            <rFont val="Tahoma"/>
            <family val="2"/>
          </rPr>
          <t>Windows User:</t>
        </r>
        <r>
          <rPr>
            <sz val="9"/>
            <color indexed="81"/>
            <rFont val="Tahoma"/>
            <family val="2"/>
          </rPr>
          <t xml:space="preserve">
Less 30% in Tuition fee for Oct/20.</t>
        </r>
      </text>
    </comment>
    <comment ref="Z339" authorId="0">
      <text>
        <r>
          <rPr>
            <b/>
            <sz val="9"/>
            <color indexed="81"/>
            <rFont val="Tahoma"/>
            <family val="2"/>
          </rPr>
          <t>Windows User:</t>
        </r>
        <r>
          <rPr>
            <sz val="9"/>
            <color indexed="81"/>
            <rFont val="Tahoma"/>
            <family val="2"/>
          </rPr>
          <t xml:space="preserve">
24/01/2021
7223
Nov to Janu/21
Paid in Janu/21</t>
        </r>
      </text>
    </comment>
    <comment ref="AB339" authorId="0">
      <text>
        <r>
          <rPr>
            <b/>
            <sz val="9"/>
            <color indexed="81"/>
            <rFont val="Tahoma"/>
            <family val="2"/>
          </rPr>
          <t>Windows User:</t>
        </r>
        <r>
          <rPr>
            <sz val="9"/>
            <color indexed="81"/>
            <rFont val="Tahoma"/>
            <family val="2"/>
          </rPr>
          <t xml:space="preserve">
24/01/2021
7223
Nov to Janu/21
Paid in Janu/21</t>
        </r>
      </text>
    </comment>
    <comment ref="AD339" authorId="0">
      <text>
        <r>
          <rPr>
            <b/>
            <sz val="9"/>
            <color indexed="81"/>
            <rFont val="Tahoma"/>
            <family val="2"/>
          </rPr>
          <t>Windows User:</t>
        </r>
        <r>
          <rPr>
            <sz val="9"/>
            <color indexed="81"/>
            <rFont val="Tahoma"/>
            <family val="2"/>
          </rPr>
          <t xml:space="preserve">
24/01/2021
7223
Nov to Janu/21
Paid in Janu/21</t>
        </r>
      </text>
    </comment>
    <comment ref="AF339" authorId="0">
      <text>
        <r>
          <rPr>
            <b/>
            <sz val="9"/>
            <color indexed="81"/>
            <rFont val="Tahoma"/>
            <family val="2"/>
          </rPr>
          <t>Windows User:</t>
        </r>
        <r>
          <rPr>
            <sz val="9"/>
            <color indexed="81"/>
            <rFont val="Tahoma"/>
            <family val="2"/>
          </rPr>
          <t xml:space="preserve">
16/02/21
7224
Feb/21
March to May/21
</t>
        </r>
      </text>
    </comment>
    <comment ref="AH339" authorId="0">
      <text>
        <r>
          <rPr>
            <b/>
            <sz val="9"/>
            <color indexed="81"/>
            <rFont val="Tahoma"/>
            <family val="2"/>
          </rPr>
          <t>Windows User:</t>
        </r>
        <r>
          <rPr>
            <sz val="9"/>
            <color indexed="81"/>
            <rFont val="Tahoma"/>
            <family val="2"/>
          </rPr>
          <t xml:space="preserve">
16/02/21
7224
Feb/21
March to May/21
</t>
        </r>
      </text>
    </comment>
    <comment ref="AJ339" authorId="0">
      <text>
        <r>
          <rPr>
            <b/>
            <sz val="9"/>
            <color indexed="81"/>
            <rFont val="Tahoma"/>
            <family val="2"/>
          </rPr>
          <t>Windows User:</t>
        </r>
        <r>
          <rPr>
            <sz val="9"/>
            <color indexed="81"/>
            <rFont val="Tahoma"/>
            <family val="2"/>
          </rPr>
          <t xml:space="preserve">
16/02/21
7224
Feb/21
March to May/21
</t>
        </r>
      </text>
    </comment>
    <comment ref="AL339" authorId="0">
      <text>
        <r>
          <rPr>
            <b/>
            <sz val="9"/>
            <color indexed="81"/>
            <rFont val="Tahoma"/>
            <family val="2"/>
          </rPr>
          <t>Windows User:</t>
        </r>
        <r>
          <rPr>
            <sz val="9"/>
            <color indexed="81"/>
            <rFont val="Tahoma"/>
            <family val="2"/>
          </rPr>
          <t xml:space="preserve">
16/02/21
7224
Feb/21
March to May/21
</t>
        </r>
      </text>
    </comment>
    <comment ref="N340" authorId="0">
      <text>
        <r>
          <rPr>
            <b/>
            <sz val="9"/>
            <color indexed="81"/>
            <rFont val="Tahoma"/>
            <family val="2"/>
          </rPr>
          <t>Windows User:</t>
        </r>
        <r>
          <rPr>
            <sz val="9"/>
            <color indexed="81"/>
            <rFont val="Tahoma"/>
            <family val="2"/>
          </rPr>
          <t xml:space="preserve">
14/09/2020
7,500/-</t>
        </r>
      </text>
    </comment>
    <comment ref="P340" authorId="0">
      <text>
        <r>
          <rPr>
            <b/>
            <sz val="9"/>
            <color indexed="81"/>
            <rFont val="Tahoma"/>
            <family val="2"/>
          </rPr>
          <t>Windows User:</t>
        </r>
        <r>
          <rPr>
            <sz val="9"/>
            <color indexed="81"/>
            <rFont val="Tahoma"/>
            <family val="2"/>
          </rPr>
          <t xml:space="preserve">
14/09/2020
7,500/-</t>
        </r>
      </text>
    </comment>
    <comment ref="R340" authorId="0">
      <text>
        <r>
          <rPr>
            <b/>
            <sz val="9"/>
            <color indexed="81"/>
            <rFont val="Tahoma"/>
            <family val="2"/>
          </rPr>
          <t>Windows User:</t>
        </r>
        <r>
          <rPr>
            <sz val="9"/>
            <color indexed="81"/>
            <rFont val="Tahoma"/>
            <family val="2"/>
          </rPr>
          <t xml:space="preserve">
14/09/2020
7,500/-</t>
        </r>
      </text>
    </comment>
    <comment ref="T340" authorId="0">
      <text>
        <r>
          <rPr>
            <b/>
            <sz val="9"/>
            <color indexed="81"/>
            <rFont val="Tahoma"/>
            <family val="2"/>
          </rPr>
          <t>Windows User:</t>
        </r>
        <r>
          <rPr>
            <sz val="9"/>
            <color indexed="81"/>
            <rFont val="Tahoma"/>
            <family val="2"/>
          </rPr>
          <t xml:space="preserve">
10/12/2020
7246
O/fee =8,000/-
Paid in Dec/20</t>
        </r>
      </text>
    </comment>
    <comment ref="W340" authorId="0">
      <text>
        <r>
          <rPr>
            <b/>
            <sz val="9"/>
            <color indexed="81"/>
            <rFont val="Tahoma"/>
            <family val="2"/>
          </rPr>
          <t>Windows User:</t>
        </r>
        <r>
          <rPr>
            <sz val="9"/>
            <color indexed="81"/>
            <rFont val="Tahoma"/>
            <family val="2"/>
          </rPr>
          <t xml:space="preserve">
Less 30% in Tuition fee for Oct/20.</t>
        </r>
      </text>
    </comment>
    <comment ref="X340" authorId="0">
      <text>
        <r>
          <rPr>
            <b/>
            <sz val="9"/>
            <color indexed="81"/>
            <rFont val="Tahoma"/>
            <family val="2"/>
          </rPr>
          <t>Windows User:</t>
        </r>
        <r>
          <rPr>
            <sz val="9"/>
            <color indexed="81"/>
            <rFont val="Tahoma"/>
            <family val="2"/>
          </rPr>
          <t xml:space="preserve">
27/01/21
Oct=4340
Nov=4340
Dec=1320 Due=3020
Paid in janu/21</t>
        </r>
      </text>
    </comment>
    <comment ref="Y340" authorId="0">
      <text>
        <r>
          <rPr>
            <b/>
            <sz val="9"/>
            <color indexed="81"/>
            <rFont val="Tahoma"/>
            <family val="2"/>
          </rPr>
          <t>Windows User:</t>
        </r>
        <r>
          <rPr>
            <sz val="9"/>
            <color indexed="81"/>
            <rFont val="Tahoma"/>
            <family val="2"/>
          </rPr>
          <t xml:space="preserve">
Less 30% in Tuition fee for Oct/20.</t>
        </r>
      </text>
    </comment>
    <comment ref="Z340" authorId="0">
      <text>
        <r>
          <rPr>
            <b/>
            <sz val="9"/>
            <color indexed="81"/>
            <rFont val="Tahoma"/>
            <family val="2"/>
          </rPr>
          <t>Windows User:</t>
        </r>
        <r>
          <rPr>
            <sz val="9"/>
            <color indexed="81"/>
            <rFont val="Tahoma"/>
            <family val="2"/>
          </rPr>
          <t xml:space="preserve">
27/01/21
Oct=4340
Nov=4340
Dec=1320 Due=3020
Paid in janu/21</t>
        </r>
      </text>
    </comment>
    <comment ref="AB340" authorId="0">
      <text>
        <r>
          <rPr>
            <b/>
            <sz val="9"/>
            <color indexed="81"/>
            <rFont val="Tahoma"/>
            <family val="2"/>
          </rPr>
          <t>Windows User:</t>
        </r>
        <r>
          <rPr>
            <sz val="9"/>
            <color indexed="81"/>
            <rFont val="Tahoma"/>
            <family val="2"/>
          </rPr>
          <t xml:space="preserve">
10/12/2020
7246
O/fee =8,000/-
Paid in Dec/20
27/01/21
Oct=4340
Nov=4340
Dec=1320 Due=3020
Paid in janu/21</t>
        </r>
      </text>
    </comment>
    <comment ref="AD340" authorId="0">
      <text>
        <r>
          <rPr>
            <b/>
            <sz val="9"/>
            <color indexed="81"/>
            <rFont val="Tahoma"/>
            <family val="2"/>
          </rPr>
          <t>Windows User:</t>
        </r>
        <r>
          <rPr>
            <sz val="9"/>
            <color indexed="81"/>
            <rFont val="Tahoma"/>
            <family val="2"/>
          </rPr>
          <t xml:space="preserve">
27/01/21
Oct=4340
Nov=4340
Dec=1320 Due=3020
Paid in janu/21</t>
        </r>
      </text>
    </comment>
    <comment ref="AN340" authorId="0">
      <text>
        <r>
          <rPr>
            <b/>
            <sz val="9"/>
            <color indexed="81"/>
            <rFont val="Tahoma"/>
            <family val="2"/>
          </rPr>
          <t>Windows User:</t>
        </r>
        <r>
          <rPr>
            <sz val="9"/>
            <color indexed="81"/>
            <rFont val="Tahoma"/>
            <family val="2"/>
          </rPr>
          <t xml:space="preserve">
01/06/21
7248
</t>
        </r>
      </text>
    </comment>
    <comment ref="N341" authorId="0">
      <text>
        <r>
          <rPr>
            <b/>
            <sz val="9"/>
            <color indexed="81"/>
            <rFont val="Tahoma"/>
            <family val="2"/>
          </rPr>
          <t>Windows User:</t>
        </r>
        <r>
          <rPr>
            <sz val="9"/>
            <color indexed="81"/>
            <rFont val="Tahoma"/>
            <family val="2"/>
          </rPr>
          <t xml:space="preserve">
14/09/2020
7,500/-</t>
        </r>
      </text>
    </comment>
    <comment ref="P341" authorId="0">
      <text>
        <r>
          <rPr>
            <b/>
            <sz val="9"/>
            <color indexed="81"/>
            <rFont val="Tahoma"/>
            <family val="2"/>
          </rPr>
          <t>Windows User:</t>
        </r>
        <r>
          <rPr>
            <sz val="9"/>
            <color indexed="81"/>
            <rFont val="Tahoma"/>
            <family val="2"/>
          </rPr>
          <t xml:space="preserve">
14/09/2020
7,500/-</t>
        </r>
      </text>
    </comment>
    <comment ref="R341" authorId="0">
      <text>
        <r>
          <rPr>
            <b/>
            <sz val="9"/>
            <color indexed="81"/>
            <rFont val="Tahoma"/>
            <family val="2"/>
          </rPr>
          <t>Windows User:</t>
        </r>
        <r>
          <rPr>
            <sz val="9"/>
            <color indexed="81"/>
            <rFont val="Tahoma"/>
            <family val="2"/>
          </rPr>
          <t xml:space="preserve">
14/09/2020
7,500/-</t>
        </r>
      </text>
    </comment>
    <comment ref="T341" authorId="0">
      <text>
        <r>
          <rPr>
            <b/>
            <sz val="9"/>
            <color indexed="81"/>
            <rFont val="Tahoma"/>
            <family val="2"/>
          </rPr>
          <t>Windows User:</t>
        </r>
        <r>
          <rPr>
            <sz val="9"/>
            <color indexed="81"/>
            <rFont val="Tahoma"/>
            <family val="2"/>
          </rPr>
          <t xml:space="preserve">
26/.01/21
O/fee
Oct + Nov/21
Paid in Janu/21</t>
        </r>
      </text>
    </comment>
    <comment ref="W341" authorId="0">
      <text>
        <r>
          <rPr>
            <b/>
            <sz val="9"/>
            <color indexed="81"/>
            <rFont val="Tahoma"/>
            <family val="2"/>
          </rPr>
          <t>Windows User:</t>
        </r>
        <r>
          <rPr>
            <sz val="9"/>
            <color indexed="81"/>
            <rFont val="Tahoma"/>
            <family val="2"/>
          </rPr>
          <t xml:space="preserve">
Less 30% in Tuition fee for Oct/20.</t>
        </r>
      </text>
    </comment>
    <comment ref="X341" authorId="0">
      <text>
        <r>
          <rPr>
            <b/>
            <sz val="9"/>
            <color indexed="81"/>
            <rFont val="Tahoma"/>
            <family val="2"/>
          </rPr>
          <t>Windows User:</t>
        </r>
        <r>
          <rPr>
            <sz val="9"/>
            <color indexed="81"/>
            <rFont val="Tahoma"/>
            <family val="2"/>
          </rPr>
          <t xml:space="preserve">
26/.01/21
O/fee
Oct + Nov/21
Paid in Janu/21</t>
        </r>
      </text>
    </comment>
    <comment ref="Y341" authorId="0">
      <text>
        <r>
          <rPr>
            <b/>
            <sz val="9"/>
            <color indexed="81"/>
            <rFont val="Tahoma"/>
            <family val="2"/>
          </rPr>
          <t>Windows User:</t>
        </r>
        <r>
          <rPr>
            <sz val="9"/>
            <color indexed="81"/>
            <rFont val="Tahoma"/>
            <family val="2"/>
          </rPr>
          <t xml:space="preserve">
Less 30% in Tuition fee for Oct/20.</t>
        </r>
      </text>
    </comment>
    <comment ref="Z341" authorId="0">
      <text>
        <r>
          <rPr>
            <b/>
            <sz val="9"/>
            <color indexed="81"/>
            <rFont val="Tahoma"/>
            <family val="2"/>
          </rPr>
          <t>Windows User:</t>
        </r>
        <r>
          <rPr>
            <sz val="9"/>
            <color indexed="81"/>
            <rFont val="Tahoma"/>
            <family val="2"/>
          </rPr>
          <t xml:space="preserve">
26/.01/21
O/fee
Oct + Nov/21
Paid in Janu/21</t>
        </r>
      </text>
    </comment>
    <comment ref="AD341" authorId="0">
      <text>
        <r>
          <rPr>
            <b/>
            <sz val="9"/>
            <color indexed="81"/>
            <rFont val="Tahoma"/>
            <family val="2"/>
          </rPr>
          <t>Windows User:</t>
        </r>
        <r>
          <rPr>
            <sz val="9"/>
            <color indexed="81"/>
            <rFont val="Tahoma"/>
            <family val="2"/>
          </rPr>
          <t xml:space="preserve">
26/.01/21
O/fee
Oct + Nov/21
Paid in Janu/21</t>
        </r>
      </text>
    </comment>
    <comment ref="AF341" authorId="0">
      <text>
        <r>
          <rPr>
            <b/>
            <sz val="9"/>
            <color indexed="81"/>
            <rFont val="Tahoma"/>
            <family val="2"/>
          </rPr>
          <t>Windows User:</t>
        </r>
        <r>
          <rPr>
            <sz val="9"/>
            <color indexed="81"/>
            <rFont val="Tahoma"/>
            <family val="2"/>
          </rPr>
          <t xml:space="preserve">
10/02/21
7271</t>
        </r>
      </text>
    </comment>
    <comment ref="AJ341" authorId="0">
      <text>
        <r>
          <rPr>
            <b/>
            <sz val="9"/>
            <color indexed="81"/>
            <rFont val="Tahoma"/>
            <family val="2"/>
          </rPr>
          <t>Windows User:</t>
        </r>
        <r>
          <rPr>
            <sz val="9"/>
            <color indexed="81"/>
            <rFont val="Tahoma"/>
            <family val="2"/>
          </rPr>
          <t xml:space="preserve">
14/04/2021
7272
Up to April/21</t>
        </r>
      </text>
    </comment>
    <comment ref="AN341" authorId="0">
      <text>
        <r>
          <rPr>
            <b/>
            <sz val="9"/>
            <color indexed="81"/>
            <rFont val="Tahoma"/>
            <family val="2"/>
          </rPr>
          <t>Windows User:</t>
        </r>
        <r>
          <rPr>
            <sz val="9"/>
            <color indexed="81"/>
            <rFont val="Tahoma"/>
            <family val="2"/>
          </rPr>
          <t xml:space="preserve">
06/06/21
7273
Up to June/21</t>
        </r>
      </text>
    </comment>
    <comment ref="H342" authorId="0">
      <text>
        <r>
          <rPr>
            <b/>
            <sz val="9"/>
            <color indexed="81"/>
            <rFont val="Tahoma"/>
            <family val="2"/>
          </rPr>
          <t>Windows User:</t>
        </r>
        <r>
          <rPr>
            <sz val="9"/>
            <color indexed="81"/>
            <rFont val="Tahoma"/>
            <family val="2"/>
          </rPr>
          <t xml:space="preserve">
Less-3,300/-</t>
        </r>
      </text>
    </comment>
    <comment ref="J342" authorId="0">
      <text>
        <r>
          <rPr>
            <b/>
            <sz val="9"/>
            <color indexed="81"/>
            <rFont val="Tahoma"/>
            <family val="2"/>
          </rPr>
          <t>Windows User:</t>
        </r>
        <r>
          <rPr>
            <sz val="9"/>
            <color indexed="81"/>
            <rFont val="Tahoma"/>
            <family val="2"/>
          </rPr>
          <t xml:space="preserve">
Less-3,300/-</t>
        </r>
      </text>
    </comment>
    <comment ref="N342" authorId="0">
      <text>
        <r>
          <rPr>
            <b/>
            <sz val="9"/>
            <color indexed="81"/>
            <rFont val="Tahoma"/>
            <family val="2"/>
          </rPr>
          <t>Windows User:</t>
        </r>
        <r>
          <rPr>
            <sz val="9"/>
            <color indexed="81"/>
            <rFont val="Tahoma"/>
            <family val="2"/>
          </rPr>
          <t xml:space="preserve">
14/09/2020
7,500/-</t>
        </r>
      </text>
    </comment>
    <comment ref="P342" authorId="0">
      <text>
        <r>
          <rPr>
            <b/>
            <sz val="9"/>
            <color indexed="81"/>
            <rFont val="Tahoma"/>
            <family val="2"/>
          </rPr>
          <t>Windows User:</t>
        </r>
        <r>
          <rPr>
            <sz val="9"/>
            <color indexed="81"/>
            <rFont val="Tahoma"/>
            <family val="2"/>
          </rPr>
          <t xml:space="preserve">
14/09/2020
7,500/-</t>
        </r>
      </text>
    </comment>
    <comment ref="R342" authorId="0">
      <text>
        <r>
          <rPr>
            <b/>
            <sz val="9"/>
            <color indexed="81"/>
            <rFont val="Tahoma"/>
            <family val="2"/>
          </rPr>
          <t>Windows User:</t>
        </r>
        <r>
          <rPr>
            <sz val="9"/>
            <color indexed="81"/>
            <rFont val="Tahoma"/>
            <family val="2"/>
          </rPr>
          <t xml:space="preserve">
14/09/2020
7,500/-</t>
        </r>
      </text>
    </comment>
    <comment ref="T342" authorId="0">
      <text>
        <r>
          <rPr>
            <b/>
            <sz val="9"/>
            <color indexed="81"/>
            <rFont val="Tahoma"/>
            <family val="2"/>
          </rPr>
          <t>Windows User:</t>
        </r>
        <r>
          <rPr>
            <sz val="9"/>
            <color indexed="81"/>
            <rFont val="Tahoma"/>
            <family val="2"/>
          </rPr>
          <t xml:space="preserve">
09/02/21
7296
8,000</t>
        </r>
      </text>
    </comment>
    <comment ref="W342" authorId="0">
      <text>
        <r>
          <rPr>
            <b/>
            <sz val="9"/>
            <color indexed="81"/>
            <rFont val="Tahoma"/>
            <family val="2"/>
          </rPr>
          <t>Windows User:</t>
        </r>
        <r>
          <rPr>
            <sz val="9"/>
            <color indexed="81"/>
            <rFont val="Tahoma"/>
            <family val="2"/>
          </rPr>
          <t xml:space="preserve">
Less 30% in Tuition fee for Oct/20.</t>
        </r>
      </text>
    </comment>
    <comment ref="X342" authorId="0">
      <text>
        <r>
          <rPr>
            <b/>
            <sz val="9"/>
            <color indexed="81"/>
            <rFont val="Tahoma"/>
            <family val="2"/>
          </rPr>
          <t>Windows User:</t>
        </r>
        <r>
          <rPr>
            <sz val="9"/>
            <color indexed="81"/>
            <rFont val="Tahoma"/>
            <family val="2"/>
          </rPr>
          <t xml:space="preserve">
08.10.2020
Bkash=2,310/-</t>
        </r>
      </text>
    </comment>
    <comment ref="Y342" authorId="0">
      <text>
        <r>
          <rPr>
            <b/>
            <sz val="9"/>
            <color indexed="81"/>
            <rFont val="Tahoma"/>
            <family val="2"/>
          </rPr>
          <t>Windows User:</t>
        </r>
        <r>
          <rPr>
            <sz val="9"/>
            <color indexed="81"/>
            <rFont val="Tahoma"/>
            <family val="2"/>
          </rPr>
          <t xml:space="preserve">
Less 30% in Tuition fee for Oct/20.</t>
        </r>
      </text>
    </comment>
    <comment ref="Z342" authorId="0">
      <text>
        <r>
          <rPr>
            <b/>
            <sz val="9"/>
            <color indexed="81"/>
            <rFont val="Tahoma"/>
            <family val="2"/>
          </rPr>
          <t>Windows User:</t>
        </r>
        <r>
          <rPr>
            <sz val="9"/>
            <color indexed="81"/>
            <rFont val="Tahoma"/>
            <family val="2"/>
          </rPr>
          <t xml:space="preserve">
09/11/2020
By bksah
C=2310
H=0</t>
        </r>
      </text>
    </comment>
    <comment ref="AB342" authorId="0">
      <text>
        <r>
          <rPr>
            <b/>
            <sz val="9"/>
            <color indexed="81"/>
            <rFont val="Tahoma"/>
            <family val="2"/>
          </rPr>
          <t>Windows User:</t>
        </r>
        <r>
          <rPr>
            <sz val="9"/>
            <color indexed="81"/>
            <rFont val="Tahoma"/>
            <family val="2"/>
          </rPr>
          <t xml:space="preserve">
08/12/2020
By bkash
C=2310
H=0
Dec/20
O/fee Due</t>
        </r>
      </text>
    </comment>
    <comment ref="AD342" authorId="0">
      <text>
        <r>
          <rPr>
            <b/>
            <sz val="9"/>
            <color indexed="81"/>
            <rFont val="Tahoma"/>
            <family val="2"/>
          </rPr>
          <t>Windows User:</t>
        </r>
        <r>
          <rPr>
            <sz val="9"/>
            <color indexed="81"/>
            <rFont val="Tahoma"/>
            <family val="2"/>
          </rPr>
          <t xml:space="preserve">
07/01/2021
By bkash
C=2310
H=0</t>
        </r>
      </text>
    </comment>
    <comment ref="AF342" authorId="0">
      <text>
        <r>
          <rPr>
            <b/>
            <sz val="9"/>
            <color indexed="81"/>
            <rFont val="Tahoma"/>
            <family val="2"/>
          </rPr>
          <t>Windows User:</t>
        </r>
        <r>
          <rPr>
            <sz val="9"/>
            <color indexed="81"/>
            <rFont val="Tahoma"/>
            <family val="2"/>
          </rPr>
          <t xml:space="preserve">
09/02/21
7295
09/02/21
7296
8,000</t>
        </r>
      </text>
    </comment>
    <comment ref="AH342" authorId="0">
      <text>
        <r>
          <rPr>
            <b/>
            <sz val="9"/>
            <color indexed="81"/>
            <rFont val="Tahoma"/>
            <family val="2"/>
          </rPr>
          <t>Windows User:</t>
        </r>
        <r>
          <rPr>
            <sz val="9"/>
            <color indexed="81"/>
            <rFont val="Tahoma"/>
            <family val="2"/>
          </rPr>
          <t xml:space="preserve">
10/03/21
By bkash
C=2310</t>
        </r>
      </text>
    </comment>
    <comment ref="AL342" authorId="0">
      <text>
        <r>
          <rPr>
            <b/>
            <sz val="9"/>
            <color indexed="81"/>
            <rFont val="Tahoma"/>
            <family val="2"/>
          </rPr>
          <t>Windows User:</t>
        </r>
        <r>
          <rPr>
            <sz val="9"/>
            <color indexed="81"/>
            <rFont val="Tahoma"/>
            <family val="2"/>
          </rPr>
          <t xml:space="preserve">
04/05/21
By bkash
C=2310</t>
        </r>
      </text>
    </comment>
    <comment ref="AN342" authorId="0">
      <text>
        <r>
          <rPr>
            <b/>
            <sz val="9"/>
            <color indexed="81"/>
            <rFont val="Tahoma"/>
            <family val="2"/>
          </rPr>
          <t>Windows User:</t>
        </r>
        <r>
          <rPr>
            <sz val="9"/>
            <color indexed="81"/>
            <rFont val="Tahoma"/>
            <family val="2"/>
          </rPr>
          <t xml:space="preserve">
05/06/21
7298
1,000/-</t>
        </r>
      </text>
    </comment>
    <comment ref="N343" authorId="0">
      <text>
        <r>
          <rPr>
            <b/>
            <sz val="9"/>
            <color indexed="81"/>
            <rFont val="Tahoma"/>
            <family val="2"/>
          </rPr>
          <t>Windows User:</t>
        </r>
        <r>
          <rPr>
            <sz val="9"/>
            <color indexed="81"/>
            <rFont val="Tahoma"/>
            <family val="2"/>
          </rPr>
          <t xml:space="preserve">
14/09/2020
7,500/-</t>
        </r>
      </text>
    </comment>
    <comment ref="P343" authorId="0">
      <text>
        <r>
          <rPr>
            <b/>
            <sz val="9"/>
            <color indexed="81"/>
            <rFont val="Tahoma"/>
            <family val="2"/>
          </rPr>
          <t>Windows User:</t>
        </r>
        <r>
          <rPr>
            <sz val="9"/>
            <color indexed="81"/>
            <rFont val="Tahoma"/>
            <family val="2"/>
          </rPr>
          <t xml:space="preserve">
14/09/2020
7,500/-</t>
        </r>
      </text>
    </comment>
    <comment ref="R343" authorId="0">
      <text>
        <r>
          <rPr>
            <b/>
            <sz val="9"/>
            <color indexed="81"/>
            <rFont val="Tahoma"/>
            <family val="2"/>
          </rPr>
          <t>Windows User:</t>
        </r>
        <r>
          <rPr>
            <sz val="9"/>
            <color indexed="81"/>
            <rFont val="Tahoma"/>
            <family val="2"/>
          </rPr>
          <t xml:space="preserve">
14/09/2020
7,500/-</t>
        </r>
      </text>
    </comment>
    <comment ref="T343" authorId="0">
      <text>
        <r>
          <rPr>
            <b/>
            <sz val="9"/>
            <color indexed="81"/>
            <rFont val="Tahoma"/>
            <family val="2"/>
          </rPr>
          <t>Windows User:</t>
        </r>
        <r>
          <rPr>
            <sz val="9"/>
            <color indexed="81"/>
            <rFont val="Tahoma"/>
            <family val="2"/>
          </rPr>
          <t xml:space="preserve">
15.10.2020
7318
Others fee
12/01/21
7342
Oct/20
O/fee=2380 Due=5620
Paid in Dec/21</t>
        </r>
      </text>
    </comment>
    <comment ref="W343" authorId="0">
      <text>
        <r>
          <rPr>
            <b/>
            <sz val="9"/>
            <color indexed="81"/>
            <rFont val="Tahoma"/>
            <family val="2"/>
          </rPr>
          <t>Windows User:</t>
        </r>
        <r>
          <rPr>
            <sz val="9"/>
            <color indexed="81"/>
            <rFont val="Tahoma"/>
            <family val="2"/>
          </rPr>
          <t xml:space="preserve">
Less 30% in Tuition fee for Oct/20.</t>
        </r>
      </text>
    </comment>
    <comment ref="X343" authorId="0">
      <text>
        <r>
          <rPr>
            <b/>
            <sz val="9"/>
            <color indexed="81"/>
            <rFont val="Tahoma"/>
            <family val="2"/>
          </rPr>
          <t>Windows User:</t>
        </r>
        <r>
          <rPr>
            <sz val="9"/>
            <color indexed="81"/>
            <rFont val="Tahoma"/>
            <family val="2"/>
          </rPr>
          <t xml:space="preserve">
15.10.2020
7318
Others fee
23/11/2020
7219
Oct + Nov/20
Paid in Nov/20</t>
        </r>
      </text>
    </comment>
    <comment ref="Y343" authorId="0">
      <text>
        <r>
          <rPr>
            <b/>
            <sz val="9"/>
            <color indexed="81"/>
            <rFont val="Tahoma"/>
            <family val="2"/>
          </rPr>
          <t>Windows User:</t>
        </r>
        <r>
          <rPr>
            <sz val="9"/>
            <color indexed="81"/>
            <rFont val="Tahoma"/>
            <family val="2"/>
          </rPr>
          <t xml:space="preserve">
Less 30% in Tuition fee for Oct/20.</t>
        </r>
      </text>
    </comment>
    <comment ref="Z343" authorId="0">
      <text>
        <r>
          <rPr>
            <b/>
            <sz val="9"/>
            <color indexed="81"/>
            <rFont val="Tahoma"/>
            <family val="2"/>
          </rPr>
          <t>Windows User:</t>
        </r>
        <r>
          <rPr>
            <sz val="9"/>
            <color indexed="81"/>
            <rFont val="Tahoma"/>
            <family val="2"/>
          </rPr>
          <t xml:space="preserve">
23/11/2020
7219
Oct + Nov/20</t>
        </r>
      </text>
    </comment>
    <comment ref="AB343" authorId="0">
      <text>
        <r>
          <rPr>
            <b/>
            <sz val="9"/>
            <color indexed="81"/>
            <rFont val="Tahoma"/>
            <family val="2"/>
          </rPr>
          <t>Windows User:</t>
        </r>
        <r>
          <rPr>
            <sz val="9"/>
            <color indexed="81"/>
            <rFont val="Tahoma"/>
            <family val="2"/>
          </rPr>
          <t xml:space="preserve">
27/01/2021
7320
Dec + Janu/21
Paid in janu/21
</t>
        </r>
      </text>
    </comment>
    <comment ref="AD343" authorId="0">
      <text>
        <r>
          <rPr>
            <b/>
            <sz val="9"/>
            <color indexed="81"/>
            <rFont val="Tahoma"/>
            <family val="2"/>
          </rPr>
          <t>Windows User:</t>
        </r>
        <r>
          <rPr>
            <sz val="9"/>
            <color indexed="81"/>
            <rFont val="Tahoma"/>
            <family val="2"/>
          </rPr>
          <t xml:space="preserve">
27/01/2021
7320
Dec + Janu/21
Paid in janu/21
</t>
        </r>
      </text>
    </comment>
    <comment ref="AF343" authorId="0">
      <text>
        <r>
          <rPr>
            <b/>
            <sz val="9"/>
            <color indexed="81"/>
            <rFont val="Tahoma"/>
            <family val="2"/>
          </rPr>
          <t>Windows User:</t>
        </r>
        <r>
          <rPr>
            <sz val="9"/>
            <color indexed="81"/>
            <rFont val="Tahoma"/>
            <family val="2"/>
          </rPr>
          <t xml:space="preserve">
17/02/21
7321</t>
        </r>
      </text>
    </comment>
    <comment ref="AN343" authorId="0">
      <text>
        <r>
          <rPr>
            <b/>
            <sz val="9"/>
            <color indexed="81"/>
            <rFont val="Tahoma"/>
            <family val="2"/>
          </rPr>
          <t>Windows User:</t>
        </r>
        <r>
          <rPr>
            <sz val="9"/>
            <color indexed="81"/>
            <rFont val="Tahoma"/>
            <family val="2"/>
          </rPr>
          <t xml:space="preserve">
06/06/21
7322
Up to May/21</t>
        </r>
      </text>
    </comment>
    <comment ref="N344" authorId="0">
      <text>
        <r>
          <rPr>
            <b/>
            <sz val="9"/>
            <color indexed="81"/>
            <rFont val="Tahoma"/>
            <family val="2"/>
          </rPr>
          <t>Windows User:</t>
        </r>
        <r>
          <rPr>
            <sz val="9"/>
            <color indexed="81"/>
            <rFont val="Tahoma"/>
            <family val="2"/>
          </rPr>
          <t xml:space="preserve">
14/09/2020
7,500/-</t>
        </r>
      </text>
    </comment>
    <comment ref="P344" authorId="0">
      <text>
        <r>
          <rPr>
            <b/>
            <sz val="9"/>
            <color indexed="81"/>
            <rFont val="Tahoma"/>
            <family val="2"/>
          </rPr>
          <t>Windows User:</t>
        </r>
        <r>
          <rPr>
            <sz val="9"/>
            <color indexed="81"/>
            <rFont val="Tahoma"/>
            <family val="2"/>
          </rPr>
          <t xml:space="preserve">
14/09/2020
7,500/-</t>
        </r>
      </text>
    </comment>
    <comment ref="R344" authorId="0">
      <text>
        <r>
          <rPr>
            <b/>
            <sz val="9"/>
            <color indexed="81"/>
            <rFont val="Tahoma"/>
            <family val="2"/>
          </rPr>
          <t>Windows User:</t>
        </r>
        <r>
          <rPr>
            <sz val="9"/>
            <color indexed="81"/>
            <rFont val="Tahoma"/>
            <family val="2"/>
          </rPr>
          <t xml:space="preserve">
14/09/2020
7,500/-</t>
        </r>
      </text>
    </comment>
    <comment ref="T344" authorId="0">
      <text>
        <r>
          <rPr>
            <b/>
            <sz val="9"/>
            <color indexed="81"/>
            <rFont val="Tahoma"/>
            <family val="2"/>
          </rPr>
          <t>Windows User:</t>
        </r>
        <r>
          <rPr>
            <sz val="9"/>
            <color indexed="81"/>
            <rFont val="Tahoma"/>
            <family val="2"/>
          </rPr>
          <t xml:space="preserve">
12/01/21
7342
Oct/20
O/fee=2380 Due=5620
Paid in Dec/21
15/02/21
7040
Nov=1380
O/fee=5620</t>
        </r>
      </text>
    </comment>
    <comment ref="W344" authorId="0">
      <text>
        <r>
          <rPr>
            <b/>
            <sz val="9"/>
            <color indexed="81"/>
            <rFont val="Tahoma"/>
            <family val="2"/>
          </rPr>
          <t>Windows User:</t>
        </r>
        <r>
          <rPr>
            <sz val="9"/>
            <color indexed="81"/>
            <rFont val="Tahoma"/>
            <family val="2"/>
          </rPr>
          <t xml:space="preserve">
Less 30% in Tuition fee for Oct/20.</t>
        </r>
      </text>
    </comment>
    <comment ref="X344" authorId="0">
      <text>
        <r>
          <rPr>
            <b/>
            <sz val="9"/>
            <color indexed="81"/>
            <rFont val="Tahoma"/>
            <family val="2"/>
          </rPr>
          <t>Windows User:</t>
        </r>
        <r>
          <rPr>
            <sz val="9"/>
            <color indexed="81"/>
            <rFont val="Tahoma"/>
            <family val="2"/>
          </rPr>
          <t xml:space="preserve">
12/01/21
7342
Oct/20
O/fee=2380 Due=5620
Paid in Dec/21</t>
        </r>
      </text>
    </comment>
    <comment ref="Y344" authorId="0">
      <text>
        <r>
          <rPr>
            <b/>
            <sz val="9"/>
            <color indexed="81"/>
            <rFont val="Tahoma"/>
            <family val="2"/>
          </rPr>
          <t>Windows User:</t>
        </r>
        <r>
          <rPr>
            <sz val="9"/>
            <color indexed="81"/>
            <rFont val="Tahoma"/>
            <family val="2"/>
          </rPr>
          <t xml:space="preserve">
Less 30% in Tuition fee for Oct/20.</t>
        </r>
      </text>
    </comment>
    <comment ref="AD344" authorId="0">
      <text>
        <r>
          <rPr>
            <b/>
            <sz val="9"/>
            <color indexed="81"/>
            <rFont val="Tahoma"/>
            <family val="2"/>
          </rPr>
          <t>Windows User:</t>
        </r>
        <r>
          <rPr>
            <sz val="9"/>
            <color indexed="81"/>
            <rFont val="Tahoma"/>
            <family val="2"/>
          </rPr>
          <t xml:space="preserve">
12/01/21
7342
Oct/20
O/fee=2380 Due=5620
Paid in Dec/21</t>
        </r>
      </text>
    </comment>
    <comment ref="AF344" authorId="0">
      <text>
        <r>
          <rPr>
            <b/>
            <sz val="9"/>
            <color indexed="81"/>
            <rFont val="Tahoma"/>
            <family val="2"/>
          </rPr>
          <t>Windows User:</t>
        </r>
        <r>
          <rPr>
            <sz val="9"/>
            <color indexed="81"/>
            <rFont val="Tahoma"/>
            <family val="2"/>
          </rPr>
          <t xml:space="preserve">
15/02/21
7040
Nov=1380
O/fee=5620</t>
        </r>
      </text>
    </comment>
    <comment ref="AH344" authorId="0">
      <text>
        <r>
          <rPr>
            <b/>
            <sz val="9"/>
            <color indexed="81"/>
            <rFont val="Tahoma"/>
            <family val="2"/>
          </rPr>
          <t>Windows User:</t>
        </r>
        <r>
          <rPr>
            <sz val="9"/>
            <color indexed="81"/>
            <rFont val="Tahoma"/>
            <family val="2"/>
          </rPr>
          <t xml:space="preserve">
14/03/21
7344
Nov/20=3240
Dec/20=1760 Due=2680
Total=5000/-</t>
        </r>
      </text>
    </comment>
    <comment ref="AJ344" authorId="0">
      <text>
        <r>
          <rPr>
            <b/>
            <sz val="9"/>
            <color indexed="81"/>
            <rFont val="Tahoma"/>
            <family val="2"/>
          </rPr>
          <t>Windows User:</t>
        </r>
        <r>
          <rPr>
            <sz val="9"/>
            <color indexed="81"/>
            <rFont val="Tahoma"/>
            <family val="2"/>
          </rPr>
          <t xml:space="preserve">
14/04/2021
7345
Dec=2680
Janu/21=2320 Due=2680</t>
        </r>
      </text>
    </comment>
    <comment ref="AN344" authorId="0">
      <text>
        <r>
          <rPr>
            <b/>
            <sz val="9"/>
            <color indexed="81"/>
            <rFont val="Tahoma"/>
            <family val="2"/>
          </rPr>
          <t>Windows User:</t>
        </r>
        <r>
          <rPr>
            <sz val="9"/>
            <color indexed="81"/>
            <rFont val="Tahoma"/>
            <family val="2"/>
          </rPr>
          <t xml:space="preserve">
07/06/21
7347
7300/-</t>
        </r>
      </text>
    </comment>
    <comment ref="H345" authorId="0">
      <text>
        <r>
          <rPr>
            <b/>
            <sz val="9"/>
            <color indexed="81"/>
            <rFont val="Tahoma"/>
            <family val="2"/>
          </rPr>
          <t>Windows User:</t>
        </r>
        <r>
          <rPr>
            <sz val="9"/>
            <color indexed="81"/>
            <rFont val="Tahoma"/>
            <family val="2"/>
          </rPr>
          <t xml:space="preserve">
T.c Order By
 board 29 /03/21
College=28/03/21</t>
        </r>
      </text>
    </comment>
    <comment ref="J345" authorId="0">
      <text>
        <r>
          <rPr>
            <b/>
            <sz val="9"/>
            <color indexed="81"/>
            <rFont val="Tahoma"/>
            <family val="2"/>
          </rPr>
          <t>Windows User:</t>
        </r>
        <r>
          <rPr>
            <sz val="9"/>
            <color indexed="81"/>
            <rFont val="Tahoma"/>
            <family val="2"/>
          </rPr>
          <t xml:space="preserve">
T.c Order By
 board 29 /03/21
College=28/03/21</t>
        </r>
      </text>
    </comment>
    <comment ref="N345" authorId="0">
      <text>
        <r>
          <rPr>
            <b/>
            <sz val="9"/>
            <color indexed="81"/>
            <rFont val="Tahoma"/>
            <family val="2"/>
          </rPr>
          <t>Windows User:</t>
        </r>
        <r>
          <rPr>
            <sz val="9"/>
            <color indexed="81"/>
            <rFont val="Tahoma"/>
            <family val="2"/>
          </rPr>
          <t xml:space="preserve">
14/09/2020
7,500/-</t>
        </r>
      </text>
    </comment>
    <comment ref="P345" authorId="0">
      <text>
        <r>
          <rPr>
            <b/>
            <sz val="9"/>
            <color indexed="81"/>
            <rFont val="Tahoma"/>
            <family val="2"/>
          </rPr>
          <t>Windows User:</t>
        </r>
        <r>
          <rPr>
            <sz val="9"/>
            <color indexed="81"/>
            <rFont val="Tahoma"/>
            <family val="2"/>
          </rPr>
          <t xml:space="preserve">
14/09/2020
7,500/-</t>
        </r>
      </text>
    </comment>
    <comment ref="R345" authorId="0">
      <text>
        <r>
          <rPr>
            <b/>
            <sz val="9"/>
            <color indexed="81"/>
            <rFont val="Tahoma"/>
            <family val="2"/>
          </rPr>
          <t>Windows User:</t>
        </r>
        <r>
          <rPr>
            <sz val="9"/>
            <color indexed="81"/>
            <rFont val="Tahoma"/>
            <family val="2"/>
          </rPr>
          <t xml:space="preserve">
14/09/2020
7,500/-</t>
        </r>
      </text>
    </comment>
    <comment ref="W345" authorId="0">
      <text>
        <r>
          <rPr>
            <b/>
            <sz val="9"/>
            <color indexed="81"/>
            <rFont val="Tahoma"/>
            <family val="2"/>
          </rPr>
          <t>Windows User:</t>
        </r>
        <r>
          <rPr>
            <sz val="9"/>
            <color indexed="81"/>
            <rFont val="Tahoma"/>
            <family val="2"/>
          </rPr>
          <t xml:space="preserve">
Less 30% in Tuition fee for Oct/20.</t>
        </r>
      </text>
    </comment>
    <comment ref="X345" authorId="0">
      <text>
        <r>
          <rPr>
            <b/>
            <sz val="9"/>
            <color indexed="81"/>
            <rFont val="Tahoma"/>
            <family val="2"/>
          </rPr>
          <t>Windows User:</t>
        </r>
        <r>
          <rPr>
            <sz val="9"/>
            <color indexed="81"/>
            <rFont val="Tahoma"/>
            <family val="2"/>
          </rPr>
          <t xml:space="preserve">
08/11/2020
7266
Oct + Nov/2020
O/fee
Paid to Nov/20</t>
        </r>
      </text>
    </comment>
    <comment ref="Y345" authorId="0">
      <text>
        <r>
          <rPr>
            <b/>
            <sz val="9"/>
            <color indexed="81"/>
            <rFont val="Tahoma"/>
            <family val="2"/>
          </rPr>
          <t>Windows User:</t>
        </r>
        <r>
          <rPr>
            <sz val="9"/>
            <color indexed="81"/>
            <rFont val="Tahoma"/>
            <family val="2"/>
          </rPr>
          <t xml:space="preserve">
Less 30% in Tuition fee for Oct/20.</t>
        </r>
      </text>
    </comment>
    <comment ref="Z345" authorId="0">
      <text>
        <r>
          <rPr>
            <b/>
            <sz val="9"/>
            <color indexed="81"/>
            <rFont val="Tahoma"/>
            <family val="2"/>
          </rPr>
          <t>Windows User:</t>
        </r>
        <r>
          <rPr>
            <sz val="9"/>
            <color indexed="81"/>
            <rFont val="Tahoma"/>
            <family val="2"/>
          </rPr>
          <t xml:space="preserve">
08/11/2020
7266
Oct + Nov/2020
O/fee</t>
        </r>
      </text>
    </comment>
    <comment ref="AB345" authorId="0">
      <text>
        <r>
          <rPr>
            <b/>
            <sz val="9"/>
            <color indexed="81"/>
            <rFont val="Tahoma"/>
            <family val="2"/>
          </rPr>
          <t>Windows User:</t>
        </r>
        <r>
          <rPr>
            <sz val="9"/>
            <color indexed="81"/>
            <rFont val="Tahoma"/>
            <family val="2"/>
          </rPr>
          <t xml:space="preserve">
21/01/2021
7367
Dec + Janu/21
Paid in janu/21</t>
        </r>
      </text>
    </comment>
    <comment ref="AD345" authorId="0">
      <text>
        <r>
          <rPr>
            <b/>
            <sz val="9"/>
            <color indexed="81"/>
            <rFont val="Tahoma"/>
            <family val="2"/>
          </rPr>
          <t>Windows User:</t>
        </r>
        <r>
          <rPr>
            <sz val="9"/>
            <color indexed="81"/>
            <rFont val="Tahoma"/>
            <family val="2"/>
          </rPr>
          <t xml:space="preserve">
21/01/2021
7367
Dec + Janu/21
Paid in janu/21</t>
        </r>
      </text>
    </comment>
    <comment ref="AF345" authorId="0">
      <text>
        <r>
          <rPr>
            <b/>
            <sz val="9"/>
            <color indexed="81"/>
            <rFont val="Tahoma"/>
            <family val="2"/>
          </rPr>
          <t>Windows User:</t>
        </r>
        <r>
          <rPr>
            <sz val="9"/>
            <color indexed="81"/>
            <rFont val="Tahoma"/>
            <family val="2"/>
          </rPr>
          <t xml:space="preserve">
08/02/21
7368
</t>
        </r>
      </text>
    </comment>
    <comment ref="AJ345" authorId="0">
      <text>
        <r>
          <rPr>
            <b/>
            <sz val="9"/>
            <color indexed="81"/>
            <rFont val="Tahoma"/>
            <family val="2"/>
          </rPr>
          <t>Windows User:</t>
        </r>
        <r>
          <rPr>
            <sz val="9"/>
            <color indexed="81"/>
            <rFont val="Tahoma"/>
            <family val="2"/>
          </rPr>
          <t xml:space="preserve">
04/04/021
7369
March/21</t>
        </r>
      </text>
    </comment>
    <comment ref="N346" authorId="0">
      <text>
        <r>
          <rPr>
            <b/>
            <sz val="9"/>
            <color indexed="81"/>
            <rFont val="Tahoma"/>
            <family val="2"/>
          </rPr>
          <t>Windows User:</t>
        </r>
        <r>
          <rPr>
            <sz val="9"/>
            <color indexed="81"/>
            <rFont val="Tahoma"/>
            <family val="2"/>
          </rPr>
          <t xml:space="preserve">
14/09/2020
7,500/-</t>
        </r>
      </text>
    </comment>
    <comment ref="P346" authorId="0">
      <text>
        <r>
          <rPr>
            <b/>
            <sz val="9"/>
            <color indexed="81"/>
            <rFont val="Tahoma"/>
            <family val="2"/>
          </rPr>
          <t>Windows User:</t>
        </r>
        <r>
          <rPr>
            <sz val="9"/>
            <color indexed="81"/>
            <rFont val="Tahoma"/>
            <family val="2"/>
          </rPr>
          <t xml:space="preserve">
14/09/2020
7,500/-</t>
        </r>
      </text>
    </comment>
    <comment ref="R346" authorId="0">
      <text>
        <r>
          <rPr>
            <b/>
            <sz val="9"/>
            <color indexed="81"/>
            <rFont val="Tahoma"/>
            <family val="2"/>
          </rPr>
          <t>Windows User:</t>
        </r>
        <r>
          <rPr>
            <sz val="9"/>
            <color indexed="81"/>
            <rFont val="Tahoma"/>
            <family val="2"/>
          </rPr>
          <t xml:space="preserve">
14/09/2020
7,500/-</t>
        </r>
      </text>
    </comment>
    <comment ref="T346" authorId="0">
      <text>
        <r>
          <rPr>
            <b/>
            <sz val="9"/>
            <color indexed="81"/>
            <rFont val="Tahoma"/>
            <family val="2"/>
          </rPr>
          <t>Windows User:</t>
        </r>
        <r>
          <rPr>
            <sz val="9"/>
            <color indexed="81"/>
            <rFont val="Tahoma"/>
            <family val="2"/>
          </rPr>
          <t xml:space="preserve">
26/01/21
56551
O/fee
Oct to Janu/21
Paid in Janu/21
</t>
        </r>
      </text>
    </comment>
    <comment ref="W346" authorId="0">
      <text>
        <r>
          <rPr>
            <b/>
            <sz val="9"/>
            <color indexed="81"/>
            <rFont val="Tahoma"/>
            <family val="2"/>
          </rPr>
          <t>Windows User:</t>
        </r>
        <r>
          <rPr>
            <sz val="9"/>
            <color indexed="81"/>
            <rFont val="Tahoma"/>
            <family val="2"/>
          </rPr>
          <t xml:space="preserve">
Less 30% in Tuition fee for Oct/20.</t>
        </r>
      </text>
    </comment>
    <comment ref="X346" authorId="0">
      <text>
        <r>
          <rPr>
            <b/>
            <sz val="9"/>
            <color indexed="81"/>
            <rFont val="Tahoma"/>
            <family val="2"/>
          </rPr>
          <t>Windows User:</t>
        </r>
        <r>
          <rPr>
            <sz val="9"/>
            <color indexed="81"/>
            <rFont val="Tahoma"/>
            <family val="2"/>
          </rPr>
          <t xml:space="preserve">
26/01/21
56551
O/fee
Oct to Janu/21
Paid in Janu/21
</t>
        </r>
      </text>
    </comment>
    <comment ref="Y346" authorId="0">
      <text>
        <r>
          <rPr>
            <b/>
            <sz val="9"/>
            <color indexed="81"/>
            <rFont val="Tahoma"/>
            <family val="2"/>
          </rPr>
          <t>Windows User:</t>
        </r>
        <r>
          <rPr>
            <sz val="9"/>
            <color indexed="81"/>
            <rFont val="Tahoma"/>
            <family val="2"/>
          </rPr>
          <t xml:space="preserve">
Less 30% in Tuition fee for Oct/20.</t>
        </r>
      </text>
    </comment>
    <comment ref="Z346" authorId="0">
      <text>
        <r>
          <rPr>
            <b/>
            <sz val="9"/>
            <color indexed="81"/>
            <rFont val="Tahoma"/>
            <family val="2"/>
          </rPr>
          <t>Windows User:</t>
        </r>
        <r>
          <rPr>
            <sz val="9"/>
            <color indexed="81"/>
            <rFont val="Tahoma"/>
            <family val="2"/>
          </rPr>
          <t xml:space="preserve">
26/01/21
56551
O/fee
Oct to Janu/21
Paid in Janu/21
</t>
        </r>
      </text>
    </comment>
    <comment ref="AB346" authorId="0">
      <text>
        <r>
          <rPr>
            <b/>
            <sz val="9"/>
            <color indexed="81"/>
            <rFont val="Tahoma"/>
            <family val="2"/>
          </rPr>
          <t>Windows User:</t>
        </r>
        <r>
          <rPr>
            <sz val="9"/>
            <color indexed="81"/>
            <rFont val="Tahoma"/>
            <family val="2"/>
          </rPr>
          <t xml:space="preserve">
26/01/21
56551
O/fee
Oct to Janu/21
Paid in Janu/21
</t>
        </r>
      </text>
    </comment>
    <comment ref="AD346" authorId="0">
      <text>
        <r>
          <rPr>
            <b/>
            <sz val="9"/>
            <color indexed="81"/>
            <rFont val="Tahoma"/>
            <family val="2"/>
          </rPr>
          <t>Windows User:</t>
        </r>
        <r>
          <rPr>
            <sz val="9"/>
            <color indexed="81"/>
            <rFont val="Tahoma"/>
            <family val="2"/>
          </rPr>
          <t xml:space="preserve">
26/01/21
56551
O/fee
Oct to Janu/21
Paid in Janu/21
</t>
        </r>
      </text>
    </comment>
    <comment ref="N347" authorId="0">
      <text>
        <r>
          <rPr>
            <b/>
            <sz val="9"/>
            <color indexed="81"/>
            <rFont val="Tahoma"/>
            <family val="2"/>
          </rPr>
          <t>Windows User:</t>
        </r>
        <r>
          <rPr>
            <sz val="9"/>
            <color indexed="81"/>
            <rFont val="Tahoma"/>
            <family val="2"/>
          </rPr>
          <t xml:space="preserve">
14/09/2020
7,500/-</t>
        </r>
      </text>
    </comment>
    <comment ref="P347" authorId="0">
      <text>
        <r>
          <rPr>
            <b/>
            <sz val="9"/>
            <color indexed="81"/>
            <rFont val="Tahoma"/>
            <family val="2"/>
          </rPr>
          <t>Windows User:</t>
        </r>
        <r>
          <rPr>
            <sz val="9"/>
            <color indexed="81"/>
            <rFont val="Tahoma"/>
            <family val="2"/>
          </rPr>
          <t xml:space="preserve">
14/09/2020
7,500/-</t>
        </r>
      </text>
    </comment>
    <comment ref="R347" authorId="0">
      <text>
        <r>
          <rPr>
            <b/>
            <sz val="9"/>
            <color indexed="81"/>
            <rFont val="Tahoma"/>
            <family val="2"/>
          </rPr>
          <t>Windows User:</t>
        </r>
        <r>
          <rPr>
            <sz val="9"/>
            <color indexed="81"/>
            <rFont val="Tahoma"/>
            <family val="2"/>
          </rPr>
          <t xml:space="preserve">
14/09/2020
7,500/-</t>
        </r>
      </text>
    </comment>
    <comment ref="T347" authorId="0">
      <text>
        <r>
          <rPr>
            <b/>
            <sz val="9"/>
            <color indexed="81"/>
            <rFont val="Tahoma"/>
            <family val="2"/>
          </rPr>
          <t>Windows User:</t>
        </r>
        <r>
          <rPr>
            <sz val="9"/>
            <color indexed="81"/>
            <rFont val="Tahoma"/>
            <family val="2"/>
          </rPr>
          <t xml:space="preserve">
27/01/21
7414
Oct + Nov/20
O/fee=4760 Deu=3240
Paid in Janu/21</t>
        </r>
      </text>
    </comment>
    <comment ref="W347" authorId="0">
      <text>
        <r>
          <rPr>
            <b/>
            <sz val="9"/>
            <color indexed="81"/>
            <rFont val="Tahoma"/>
            <family val="2"/>
          </rPr>
          <t>Windows User:</t>
        </r>
        <r>
          <rPr>
            <sz val="9"/>
            <color indexed="81"/>
            <rFont val="Tahoma"/>
            <family val="2"/>
          </rPr>
          <t xml:space="preserve">
Less 30% in Tuition fee for Oct/20.</t>
        </r>
      </text>
    </comment>
    <comment ref="X347" authorId="0">
      <text>
        <r>
          <rPr>
            <b/>
            <sz val="9"/>
            <color indexed="81"/>
            <rFont val="Tahoma"/>
            <family val="2"/>
          </rPr>
          <t>Windows User:</t>
        </r>
        <r>
          <rPr>
            <sz val="9"/>
            <color indexed="81"/>
            <rFont val="Tahoma"/>
            <family val="2"/>
          </rPr>
          <t xml:space="preserve">
27/01/21
7414
Oct + Nov/20
O/fee=4760 Deu=3240
Paid in Janu/21</t>
        </r>
      </text>
    </comment>
    <comment ref="Y347" authorId="0">
      <text>
        <r>
          <rPr>
            <b/>
            <sz val="9"/>
            <color indexed="81"/>
            <rFont val="Tahoma"/>
            <family val="2"/>
          </rPr>
          <t>Windows User:</t>
        </r>
        <r>
          <rPr>
            <sz val="9"/>
            <color indexed="81"/>
            <rFont val="Tahoma"/>
            <family val="2"/>
          </rPr>
          <t xml:space="preserve">
Less 30% in Tuition fee for Oct/20.</t>
        </r>
      </text>
    </comment>
    <comment ref="Z347" authorId="0">
      <text>
        <r>
          <rPr>
            <b/>
            <sz val="9"/>
            <color indexed="81"/>
            <rFont val="Tahoma"/>
            <family val="2"/>
          </rPr>
          <t>Windows User:</t>
        </r>
        <r>
          <rPr>
            <sz val="9"/>
            <color indexed="81"/>
            <rFont val="Tahoma"/>
            <family val="2"/>
          </rPr>
          <t xml:space="preserve">
27/01/21
7414
Oct + Nov/20
O/fee=4760 Deu=3240
Paid in Janu/21</t>
        </r>
      </text>
    </comment>
    <comment ref="AD347" authorId="0">
      <text>
        <r>
          <rPr>
            <b/>
            <sz val="9"/>
            <color indexed="81"/>
            <rFont val="Tahoma"/>
            <family val="2"/>
          </rPr>
          <t>Windows User:</t>
        </r>
        <r>
          <rPr>
            <sz val="9"/>
            <color indexed="81"/>
            <rFont val="Tahoma"/>
            <family val="2"/>
          </rPr>
          <t xml:space="preserve">
27/01/21
7414
Oct + Nov/20
O/fee=4760 Deu=3240
Paid in Janu/21</t>
        </r>
      </text>
    </comment>
    <comment ref="H348" authorId="0">
      <text>
        <r>
          <rPr>
            <b/>
            <sz val="9"/>
            <color indexed="81"/>
            <rFont val="Tahoma"/>
            <family val="2"/>
          </rPr>
          <t>Windows User:</t>
        </r>
        <r>
          <rPr>
            <sz val="9"/>
            <color indexed="81"/>
            <rFont val="Tahoma"/>
            <family val="2"/>
          </rPr>
          <t xml:space="preserve">
T.c Order By
 board  18/02/21
College=22/02/21</t>
        </r>
      </text>
    </comment>
    <comment ref="J348" authorId="0">
      <text>
        <r>
          <rPr>
            <b/>
            <sz val="9"/>
            <color indexed="81"/>
            <rFont val="Tahoma"/>
            <family val="2"/>
          </rPr>
          <t>Windows User:</t>
        </r>
        <r>
          <rPr>
            <sz val="9"/>
            <color indexed="81"/>
            <rFont val="Tahoma"/>
            <family val="2"/>
          </rPr>
          <t xml:space="preserve">
T.c Order By
 board  18/02/21
College=22/02/21</t>
        </r>
      </text>
    </comment>
    <comment ref="N348" authorId="0">
      <text>
        <r>
          <rPr>
            <b/>
            <sz val="9"/>
            <color indexed="81"/>
            <rFont val="Tahoma"/>
            <family val="2"/>
          </rPr>
          <t>Windows User:</t>
        </r>
        <r>
          <rPr>
            <sz val="9"/>
            <color indexed="81"/>
            <rFont val="Tahoma"/>
            <family val="2"/>
          </rPr>
          <t xml:space="preserve">
14/09/2020
7,500/-</t>
        </r>
      </text>
    </comment>
    <comment ref="P348" authorId="0">
      <text>
        <r>
          <rPr>
            <b/>
            <sz val="9"/>
            <color indexed="81"/>
            <rFont val="Tahoma"/>
            <family val="2"/>
          </rPr>
          <t>Windows User:</t>
        </r>
        <r>
          <rPr>
            <sz val="9"/>
            <color indexed="81"/>
            <rFont val="Tahoma"/>
            <family val="2"/>
          </rPr>
          <t xml:space="preserve">
14/09/2020
7,500/-</t>
        </r>
      </text>
    </comment>
    <comment ref="R348" authorId="0">
      <text>
        <r>
          <rPr>
            <b/>
            <sz val="9"/>
            <color indexed="81"/>
            <rFont val="Tahoma"/>
            <family val="2"/>
          </rPr>
          <t>Windows User:</t>
        </r>
        <r>
          <rPr>
            <sz val="9"/>
            <color indexed="81"/>
            <rFont val="Tahoma"/>
            <family val="2"/>
          </rPr>
          <t xml:space="preserve">
14/09/2020
7,500/-</t>
        </r>
      </text>
    </comment>
    <comment ref="T348" authorId="0">
      <text>
        <r>
          <rPr>
            <b/>
            <sz val="9"/>
            <color indexed="81"/>
            <rFont val="Tahoma"/>
            <family val="2"/>
          </rPr>
          <t>Windows User:</t>
        </r>
        <r>
          <rPr>
            <sz val="9"/>
            <color indexed="81"/>
            <rFont val="Tahoma"/>
            <family val="2"/>
          </rPr>
          <t xml:space="preserve">
08/10/20
6958
Paid to Oct/20</t>
        </r>
      </text>
    </comment>
    <comment ref="Z348" authorId="0">
      <text>
        <r>
          <rPr>
            <b/>
            <sz val="9"/>
            <color indexed="81"/>
            <rFont val="Tahoma"/>
            <family val="2"/>
          </rPr>
          <t>Windows User:</t>
        </r>
        <r>
          <rPr>
            <sz val="9"/>
            <color indexed="81"/>
            <rFont val="Tahoma"/>
            <family val="2"/>
          </rPr>
          <t xml:space="preserve">
08/10/20
6958
O/fee=8000
Oct=4420</t>
        </r>
      </text>
    </comment>
    <comment ref="AB348" authorId="0">
      <text>
        <r>
          <rPr>
            <b/>
            <sz val="9"/>
            <color indexed="81"/>
            <rFont val="Tahoma"/>
            <family val="2"/>
          </rPr>
          <t>Windows User:</t>
        </r>
        <r>
          <rPr>
            <sz val="9"/>
            <color indexed="81"/>
            <rFont val="Tahoma"/>
            <family val="2"/>
          </rPr>
          <t xml:space="preserve">
09/11/2020
6959</t>
        </r>
      </text>
    </comment>
    <comment ref="AD348" authorId="0">
      <text>
        <r>
          <rPr>
            <b/>
            <sz val="9"/>
            <color indexed="81"/>
            <rFont val="Tahoma"/>
            <family val="2"/>
          </rPr>
          <t>Windows User:</t>
        </r>
        <r>
          <rPr>
            <sz val="9"/>
            <color indexed="81"/>
            <rFont val="Tahoma"/>
            <family val="2"/>
          </rPr>
          <t xml:space="preserve">
07/12/2020
6960
Dec=4620
Oct=20</t>
        </r>
      </text>
    </comment>
    <comment ref="AF348" authorId="0">
      <text>
        <r>
          <rPr>
            <b/>
            <sz val="9"/>
            <color indexed="81"/>
            <rFont val="Tahoma"/>
            <family val="2"/>
          </rPr>
          <t>Windows User:</t>
        </r>
        <r>
          <rPr>
            <sz val="9"/>
            <color indexed="81"/>
            <rFont val="Tahoma"/>
            <family val="2"/>
          </rPr>
          <t xml:space="preserve">
09/01/2021
6961</t>
        </r>
      </text>
    </comment>
    <comment ref="AH348" authorId="0">
      <text>
        <r>
          <rPr>
            <b/>
            <sz val="9"/>
            <color indexed="81"/>
            <rFont val="Tahoma"/>
            <family val="2"/>
          </rPr>
          <t>Windows User:</t>
        </r>
        <r>
          <rPr>
            <sz val="9"/>
            <color indexed="81"/>
            <rFont val="Tahoma"/>
            <family val="2"/>
          </rPr>
          <t xml:space="preserve">
22/02/21
6962</t>
        </r>
      </text>
    </comment>
    <comment ref="N349" authorId="0">
      <text>
        <r>
          <rPr>
            <b/>
            <sz val="9"/>
            <color indexed="81"/>
            <rFont val="Tahoma"/>
            <family val="2"/>
          </rPr>
          <t>Windows User:</t>
        </r>
        <r>
          <rPr>
            <sz val="9"/>
            <color indexed="81"/>
            <rFont val="Tahoma"/>
            <family val="2"/>
          </rPr>
          <t xml:space="preserve">
14/09/2020
7,500/-</t>
        </r>
      </text>
    </comment>
    <comment ref="P349" authorId="0">
      <text>
        <r>
          <rPr>
            <b/>
            <sz val="9"/>
            <color indexed="81"/>
            <rFont val="Tahoma"/>
            <family val="2"/>
          </rPr>
          <t>Windows User:</t>
        </r>
        <r>
          <rPr>
            <sz val="9"/>
            <color indexed="81"/>
            <rFont val="Tahoma"/>
            <family val="2"/>
          </rPr>
          <t xml:space="preserve">
14/09/2020
7,500/-</t>
        </r>
      </text>
    </comment>
    <comment ref="R349" authorId="0">
      <text>
        <r>
          <rPr>
            <b/>
            <sz val="9"/>
            <color indexed="81"/>
            <rFont val="Tahoma"/>
            <family val="2"/>
          </rPr>
          <t>Windows User:</t>
        </r>
        <r>
          <rPr>
            <sz val="9"/>
            <color indexed="81"/>
            <rFont val="Tahoma"/>
            <family val="2"/>
          </rPr>
          <t xml:space="preserve">
14/09/2020
7,500/-</t>
        </r>
      </text>
    </comment>
    <comment ref="W349" authorId="0">
      <text>
        <r>
          <rPr>
            <b/>
            <sz val="9"/>
            <color indexed="81"/>
            <rFont val="Tahoma"/>
            <family val="2"/>
          </rPr>
          <t>Windows User:</t>
        </r>
        <r>
          <rPr>
            <sz val="9"/>
            <color indexed="81"/>
            <rFont val="Tahoma"/>
            <family val="2"/>
          </rPr>
          <t xml:space="preserve">
Less 30% in Tuition fee for Oct/20.</t>
        </r>
      </text>
    </comment>
    <comment ref="Y349" authorId="0">
      <text>
        <r>
          <rPr>
            <b/>
            <sz val="9"/>
            <color indexed="81"/>
            <rFont val="Tahoma"/>
            <family val="2"/>
          </rPr>
          <t>Windows User:</t>
        </r>
        <r>
          <rPr>
            <sz val="9"/>
            <color indexed="81"/>
            <rFont val="Tahoma"/>
            <family val="2"/>
          </rPr>
          <t xml:space="preserve">
Less 30% in Tuition fee for Oct/20.</t>
        </r>
      </text>
    </comment>
    <comment ref="N350" authorId="0">
      <text>
        <r>
          <rPr>
            <b/>
            <sz val="9"/>
            <color indexed="81"/>
            <rFont val="Tahoma"/>
            <family val="2"/>
          </rPr>
          <t>Windows User:</t>
        </r>
        <r>
          <rPr>
            <sz val="9"/>
            <color indexed="81"/>
            <rFont val="Tahoma"/>
            <family val="2"/>
          </rPr>
          <t xml:space="preserve">
14/09/2020
7,500/-</t>
        </r>
      </text>
    </comment>
    <comment ref="P350" authorId="0">
      <text>
        <r>
          <rPr>
            <b/>
            <sz val="9"/>
            <color indexed="81"/>
            <rFont val="Tahoma"/>
            <family val="2"/>
          </rPr>
          <t>Windows User:</t>
        </r>
        <r>
          <rPr>
            <sz val="9"/>
            <color indexed="81"/>
            <rFont val="Tahoma"/>
            <family val="2"/>
          </rPr>
          <t xml:space="preserve">
14/09/2020
7,500/-</t>
        </r>
      </text>
    </comment>
    <comment ref="R350" authorId="0">
      <text>
        <r>
          <rPr>
            <b/>
            <sz val="9"/>
            <color indexed="81"/>
            <rFont val="Tahoma"/>
            <family val="2"/>
          </rPr>
          <t>Windows User:</t>
        </r>
        <r>
          <rPr>
            <sz val="9"/>
            <color indexed="81"/>
            <rFont val="Tahoma"/>
            <family val="2"/>
          </rPr>
          <t xml:space="preserve">
14/09/2020
7,500/-</t>
        </r>
      </text>
    </comment>
    <comment ref="T350" authorId="0">
      <text>
        <r>
          <rPr>
            <b/>
            <sz val="9"/>
            <color indexed="81"/>
            <rFont val="Tahoma"/>
            <family val="2"/>
          </rPr>
          <t>Windows User:</t>
        </r>
        <r>
          <rPr>
            <sz val="9"/>
            <color indexed="81"/>
            <rFont val="Tahoma"/>
            <family val="2"/>
          </rPr>
          <t xml:space="preserve">
22/09/2020
7006
paid to Sep/20</t>
        </r>
      </text>
    </comment>
    <comment ref="X350" authorId="0">
      <text>
        <r>
          <rPr>
            <b/>
            <sz val="9"/>
            <color indexed="81"/>
            <rFont val="Tahoma"/>
            <family val="2"/>
          </rPr>
          <t>Windows User:</t>
        </r>
        <r>
          <rPr>
            <sz val="9"/>
            <color indexed="81"/>
            <rFont val="Tahoma"/>
            <family val="2"/>
          </rPr>
          <t xml:space="preserve">
22/09/2020
7006
O/Fee</t>
        </r>
      </text>
    </comment>
    <comment ref="Z350" authorId="0">
      <text>
        <r>
          <rPr>
            <b/>
            <sz val="9"/>
            <color indexed="81"/>
            <rFont val="Tahoma"/>
            <family val="2"/>
          </rPr>
          <t>Windows User:</t>
        </r>
        <r>
          <rPr>
            <sz val="9"/>
            <color indexed="81"/>
            <rFont val="Tahoma"/>
            <family val="2"/>
          </rPr>
          <t xml:space="preserve">
09/10/20
7007</t>
        </r>
      </text>
    </comment>
    <comment ref="AB350" authorId="0">
      <text>
        <r>
          <rPr>
            <b/>
            <sz val="9"/>
            <color indexed="81"/>
            <rFont val="Tahoma"/>
            <family val="2"/>
          </rPr>
          <t>Windows User:</t>
        </r>
        <r>
          <rPr>
            <sz val="9"/>
            <color indexed="81"/>
            <rFont val="Tahoma"/>
            <family val="2"/>
          </rPr>
          <t xml:space="preserve">
07/11/2020
7008
</t>
        </r>
      </text>
    </comment>
    <comment ref="AD350" authorId="0">
      <text>
        <r>
          <rPr>
            <b/>
            <sz val="9"/>
            <color indexed="81"/>
            <rFont val="Tahoma"/>
            <family val="2"/>
          </rPr>
          <t>Windows User:</t>
        </r>
        <r>
          <rPr>
            <sz val="9"/>
            <color indexed="81"/>
            <rFont val="Tahoma"/>
            <family val="2"/>
          </rPr>
          <t xml:space="preserve">
05/12/2020
7009
</t>
        </r>
      </text>
    </comment>
    <comment ref="AF350" authorId="0">
      <text>
        <r>
          <rPr>
            <b/>
            <sz val="9"/>
            <color indexed="81"/>
            <rFont val="Tahoma"/>
            <family val="2"/>
          </rPr>
          <t>Windows User:</t>
        </r>
        <r>
          <rPr>
            <sz val="9"/>
            <color indexed="81"/>
            <rFont val="Tahoma"/>
            <family val="2"/>
          </rPr>
          <t xml:space="preserve">
02/01/2021
7010
</t>
        </r>
      </text>
    </comment>
    <comment ref="AH350" authorId="0">
      <text>
        <r>
          <rPr>
            <b/>
            <sz val="9"/>
            <color indexed="81"/>
            <rFont val="Tahoma"/>
            <family val="2"/>
          </rPr>
          <t>Windows User:</t>
        </r>
        <r>
          <rPr>
            <sz val="9"/>
            <color indexed="81"/>
            <rFont val="Tahoma"/>
            <family val="2"/>
          </rPr>
          <t xml:space="preserve">
07/02/21
7011</t>
        </r>
      </text>
    </comment>
    <comment ref="AJ350" authorId="0">
      <text>
        <r>
          <rPr>
            <b/>
            <sz val="9"/>
            <color indexed="81"/>
            <rFont val="Tahoma"/>
            <family val="2"/>
          </rPr>
          <t>Windows User:</t>
        </r>
        <r>
          <rPr>
            <sz val="9"/>
            <color indexed="81"/>
            <rFont val="Tahoma"/>
            <family val="2"/>
          </rPr>
          <t xml:space="preserve">
08/03/21
7012</t>
        </r>
      </text>
    </comment>
    <comment ref="AL350" authorId="0">
      <text>
        <r>
          <rPr>
            <b/>
            <sz val="9"/>
            <color indexed="81"/>
            <rFont val="Tahoma"/>
            <family val="2"/>
          </rPr>
          <t>Windows User:</t>
        </r>
        <r>
          <rPr>
            <sz val="9"/>
            <color indexed="81"/>
            <rFont val="Tahoma"/>
            <family val="2"/>
          </rPr>
          <t xml:space="preserve">
04/04/20/21
7013</t>
        </r>
      </text>
    </comment>
    <comment ref="AN350" authorId="0">
      <text>
        <r>
          <rPr>
            <b/>
            <sz val="9"/>
            <color indexed="81"/>
            <rFont val="Tahoma"/>
            <family val="2"/>
          </rPr>
          <t>Windows User:</t>
        </r>
        <r>
          <rPr>
            <sz val="9"/>
            <color indexed="81"/>
            <rFont val="Tahoma"/>
            <family val="2"/>
          </rPr>
          <t xml:space="preserve">
03/05/21
7014
May/21</t>
        </r>
      </text>
    </comment>
    <comment ref="AP350" authorId="0">
      <text>
        <r>
          <rPr>
            <b/>
            <sz val="9"/>
            <color indexed="81"/>
            <rFont val="Tahoma"/>
            <family val="2"/>
          </rPr>
          <t>Windows User:</t>
        </r>
        <r>
          <rPr>
            <sz val="9"/>
            <color indexed="81"/>
            <rFont val="Tahoma"/>
            <family val="2"/>
          </rPr>
          <t xml:space="preserve">
01/06/21
7015
</t>
        </r>
      </text>
    </comment>
    <comment ref="B351" authorId="0">
      <text>
        <r>
          <rPr>
            <b/>
            <sz val="9"/>
            <color indexed="81"/>
            <rFont val="Tahoma"/>
            <family val="2"/>
          </rPr>
          <t>Windows User:</t>
        </r>
        <r>
          <rPr>
            <sz val="9"/>
            <color indexed="81"/>
            <rFont val="Tahoma"/>
            <family val="2"/>
          </rPr>
          <t xml:space="preserve">
Relative of Delwar sir
Sopno puri</t>
        </r>
      </text>
    </comment>
    <comment ref="H351" authorId="0">
      <text>
        <r>
          <rPr>
            <b/>
            <sz val="9"/>
            <color indexed="81"/>
            <rFont val="Tahoma"/>
            <family val="2"/>
          </rPr>
          <t xml:space="preserve">Windows User:
</t>
        </r>
        <r>
          <rPr>
            <sz val="9"/>
            <color indexed="81"/>
            <rFont val="Tahoma"/>
            <family val="2"/>
          </rPr>
          <t>Note-157
Less=3,300/-
Opening to Clossing Period
Meeting=17/01/21</t>
        </r>
      </text>
    </comment>
    <comment ref="J351" authorId="0">
      <text>
        <r>
          <rPr>
            <b/>
            <sz val="9"/>
            <color indexed="81"/>
            <rFont val="Tahoma"/>
            <family val="2"/>
          </rPr>
          <t xml:space="preserve">Windows User:
</t>
        </r>
        <r>
          <rPr>
            <sz val="9"/>
            <color indexed="81"/>
            <rFont val="Tahoma"/>
            <family val="2"/>
          </rPr>
          <t>Note-157
Less=3,300/-
Opening to Clossing Period
Meeting=17/01/21</t>
        </r>
      </text>
    </comment>
    <comment ref="N351" authorId="0">
      <text>
        <r>
          <rPr>
            <b/>
            <sz val="9"/>
            <color indexed="81"/>
            <rFont val="Tahoma"/>
            <family val="2"/>
          </rPr>
          <t>Windows User:</t>
        </r>
        <r>
          <rPr>
            <sz val="9"/>
            <color indexed="81"/>
            <rFont val="Tahoma"/>
            <family val="2"/>
          </rPr>
          <t xml:space="preserve">
14/09/2020
7,500/-</t>
        </r>
      </text>
    </comment>
    <comment ref="P351" authorId="0">
      <text>
        <r>
          <rPr>
            <b/>
            <sz val="9"/>
            <color indexed="81"/>
            <rFont val="Tahoma"/>
            <family val="2"/>
          </rPr>
          <t>Windows User:</t>
        </r>
        <r>
          <rPr>
            <sz val="9"/>
            <color indexed="81"/>
            <rFont val="Tahoma"/>
            <family val="2"/>
          </rPr>
          <t xml:space="preserve">
14/09/2020
7,500/-</t>
        </r>
      </text>
    </comment>
    <comment ref="R351" authorId="0">
      <text>
        <r>
          <rPr>
            <b/>
            <sz val="9"/>
            <color indexed="81"/>
            <rFont val="Tahoma"/>
            <family val="2"/>
          </rPr>
          <t>Windows User:</t>
        </r>
        <r>
          <rPr>
            <sz val="9"/>
            <color indexed="81"/>
            <rFont val="Tahoma"/>
            <family val="2"/>
          </rPr>
          <t xml:space="preserve">
14/09/2020
7,500/-</t>
        </r>
      </text>
    </comment>
    <comment ref="T351" authorId="0">
      <text>
        <r>
          <rPr>
            <b/>
            <sz val="9"/>
            <color indexed="81"/>
            <rFont val="Tahoma"/>
            <family val="2"/>
          </rPr>
          <t>Windows User:</t>
        </r>
        <r>
          <rPr>
            <sz val="9"/>
            <color indexed="81"/>
            <rFont val="Tahoma"/>
            <family val="2"/>
          </rPr>
          <t xml:space="preserve">
</t>
        </r>
      </text>
    </comment>
    <comment ref="Z351" authorId="0">
      <text>
        <r>
          <rPr>
            <b/>
            <sz val="9"/>
            <color indexed="81"/>
            <rFont val="Tahoma"/>
            <family val="2"/>
          </rPr>
          <t>Windows User:</t>
        </r>
        <r>
          <rPr>
            <sz val="9"/>
            <color indexed="81"/>
            <rFont val="Tahoma"/>
            <family val="2"/>
          </rPr>
          <t xml:space="preserve">
07/10/20
7030
O/fee
11/10/2020
By bkash
C=4620
H=1950
T=6570</t>
        </r>
      </text>
    </comment>
    <comment ref="AB351" authorId="0">
      <text>
        <r>
          <rPr>
            <b/>
            <sz val="9"/>
            <color indexed="81"/>
            <rFont val="Tahoma"/>
            <family val="2"/>
          </rPr>
          <t>Windows User:</t>
        </r>
        <r>
          <rPr>
            <sz val="9"/>
            <color indexed="81"/>
            <rFont val="Tahoma"/>
            <family val="2"/>
          </rPr>
          <t xml:space="preserve">
07/11/2020
7032
</t>
        </r>
      </text>
    </comment>
    <comment ref="AH351" authorId="0">
      <text>
        <r>
          <rPr>
            <b/>
            <sz val="9"/>
            <color indexed="81"/>
            <rFont val="Tahoma"/>
            <family val="2"/>
          </rPr>
          <t>Windows User:</t>
        </r>
        <r>
          <rPr>
            <sz val="9"/>
            <color indexed="81"/>
            <rFont val="Tahoma"/>
            <family val="2"/>
          </rPr>
          <t xml:space="preserve">
11/02/21
7034</t>
        </r>
      </text>
    </comment>
    <comment ref="AJ351" authorId="0">
      <text>
        <r>
          <rPr>
            <b/>
            <sz val="9"/>
            <color indexed="81"/>
            <rFont val="Tahoma"/>
            <family val="2"/>
          </rPr>
          <t>Windows User:</t>
        </r>
        <r>
          <rPr>
            <sz val="9"/>
            <color indexed="81"/>
            <rFont val="Tahoma"/>
            <family val="2"/>
          </rPr>
          <t xml:space="preserve">
14/03/21
7035
</t>
        </r>
      </text>
    </comment>
    <comment ref="AP351" authorId="0">
      <text>
        <r>
          <rPr>
            <b/>
            <sz val="9"/>
            <color indexed="81"/>
            <rFont val="Tahoma"/>
            <family val="2"/>
          </rPr>
          <t>Windows User:</t>
        </r>
        <r>
          <rPr>
            <sz val="9"/>
            <color indexed="81"/>
            <rFont val="Tahoma"/>
            <family val="2"/>
          </rPr>
          <t xml:space="preserve">
05/06/21
7036
Up to June/21</t>
        </r>
      </text>
    </comment>
    <comment ref="N352" authorId="0">
      <text>
        <r>
          <rPr>
            <b/>
            <sz val="9"/>
            <color indexed="81"/>
            <rFont val="Tahoma"/>
            <family val="2"/>
          </rPr>
          <t>Windows User:</t>
        </r>
        <r>
          <rPr>
            <sz val="9"/>
            <color indexed="81"/>
            <rFont val="Tahoma"/>
            <family val="2"/>
          </rPr>
          <t xml:space="preserve">
14/09/2020
7,500/-</t>
        </r>
      </text>
    </comment>
    <comment ref="P352" authorId="0">
      <text>
        <r>
          <rPr>
            <b/>
            <sz val="9"/>
            <color indexed="81"/>
            <rFont val="Tahoma"/>
            <family val="2"/>
          </rPr>
          <t>Windows User:</t>
        </r>
        <r>
          <rPr>
            <sz val="9"/>
            <color indexed="81"/>
            <rFont val="Tahoma"/>
            <family val="2"/>
          </rPr>
          <t xml:space="preserve">
14/09/2020
7,500/-</t>
        </r>
      </text>
    </comment>
    <comment ref="R352" authorId="0">
      <text>
        <r>
          <rPr>
            <b/>
            <sz val="9"/>
            <color indexed="81"/>
            <rFont val="Tahoma"/>
            <family val="2"/>
          </rPr>
          <t>Windows User:</t>
        </r>
        <r>
          <rPr>
            <sz val="9"/>
            <color indexed="81"/>
            <rFont val="Tahoma"/>
            <family val="2"/>
          </rPr>
          <t xml:space="preserve">
14/09/2020
7,500/-</t>
        </r>
      </text>
    </comment>
    <comment ref="T352" authorId="0">
      <text>
        <r>
          <rPr>
            <b/>
            <sz val="9"/>
            <color indexed="81"/>
            <rFont val="Tahoma"/>
            <family val="2"/>
          </rPr>
          <t>Windows User:</t>
        </r>
        <r>
          <rPr>
            <sz val="9"/>
            <color indexed="81"/>
            <rFont val="Tahoma"/>
            <family val="2"/>
          </rPr>
          <t xml:space="preserve">
26/01/21
7054
O/fee
Oct to Janu/21
Paid in Janu/21</t>
        </r>
      </text>
    </comment>
    <comment ref="Z352" authorId="0">
      <text>
        <r>
          <rPr>
            <b/>
            <sz val="9"/>
            <color indexed="81"/>
            <rFont val="Tahoma"/>
            <family val="2"/>
          </rPr>
          <t>Windows User:</t>
        </r>
        <r>
          <rPr>
            <sz val="9"/>
            <color indexed="81"/>
            <rFont val="Tahoma"/>
            <family val="2"/>
          </rPr>
          <t xml:space="preserve">
26/01/21
7054
O/fee
Oct to Janu/21
Paid in Janu/21</t>
        </r>
      </text>
    </comment>
    <comment ref="AB352" authorId="0">
      <text>
        <r>
          <rPr>
            <b/>
            <sz val="9"/>
            <color indexed="81"/>
            <rFont val="Tahoma"/>
            <family val="2"/>
          </rPr>
          <t>Windows User:</t>
        </r>
        <r>
          <rPr>
            <sz val="9"/>
            <color indexed="81"/>
            <rFont val="Tahoma"/>
            <family val="2"/>
          </rPr>
          <t xml:space="preserve">
26/01/21
7054
O/fee
Oct to Janu/21
Paid in Janu/21</t>
        </r>
      </text>
    </comment>
    <comment ref="AD352" authorId="0">
      <text>
        <r>
          <rPr>
            <b/>
            <sz val="9"/>
            <color indexed="81"/>
            <rFont val="Tahoma"/>
            <family val="2"/>
          </rPr>
          <t>Windows User:</t>
        </r>
        <r>
          <rPr>
            <sz val="9"/>
            <color indexed="81"/>
            <rFont val="Tahoma"/>
            <family val="2"/>
          </rPr>
          <t xml:space="preserve">
26/01/21
7054
O/fee
Oct to Janu/21
Paid in Janu/21</t>
        </r>
      </text>
    </comment>
    <comment ref="AF352" authorId="0">
      <text>
        <r>
          <rPr>
            <b/>
            <sz val="9"/>
            <color indexed="81"/>
            <rFont val="Tahoma"/>
            <family val="2"/>
          </rPr>
          <t>Windows User:</t>
        </r>
        <r>
          <rPr>
            <sz val="9"/>
            <color indexed="81"/>
            <rFont val="Tahoma"/>
            <family val="2"/>
          </rPr>
          <t xml:space="preserve">
27/01/21
7054
O/fee
Oct to Janu/21
Paid in Janu/21</t>
        </r>
      </text>
    </comment>
    <comment ref="AP352" authorId="0">
      <text>
        <r>
          <rPr>
            <b/>
            <sz val="9"/>
            <color indexed="81"/>
            <rFont val="Tahoma"/>
            <family val="2"/>
          </rPr>
          <t>Windows User:</t>
        </r>
        <r>
          <rPr>
            <sz val="9"/>
            <color indexed="81"/>
            <rFont val="Tahoma"/>
            <family val="2"/>
          </rPr>
          <t xml:space="preserve">
06/06/21
7055
Up to June/21</t>
        </r>
      </text>
    </comment>
    <comment ref="H353" authorId="0">
      <text>
        <r>
          <rPr>
            <b/>
            <sz val="9"/>
            <color indexed="81"/>
            <rFont val="Tahoma"/>
            <family val="2"/>
          </rPr>
          <t>Windows User:
Id =02200300
Id=02200301
Sohodor Vai</t>
        </r>
        <r>
          <rPr>
            <sz val="9"/>
            <color indexed="81"/>
            <rFont val="Tahoma"/>
            <family val="2"/>
          </rPr>
          <t xml:space="preserve">
</t>
        </r>
      </text>
    </comment>
    <comment ref="J353" authorId="0">
      <text>
        <r>
          <rPr>
            <b/>
            <sz val="9"/>
            <color indexed="81"/>
            <rFont val="Tahoma"/>
            <family val="2"/>
          </rPr>
          <t>Windows User:
Id =02200300
Id=02200301
Sohodor Vai</t>
        </r>
        <r>
          <rPr>
            <sz val="9"/>
            <color indexed="81"/>
            <rFont val="Tahoma"/>
            <family val="2"/>
          </rPr>
          <t xml:space="preserve">
</t>
        </r>
      </text>
    </comment>
    <comment ref="N353" authorId="0">
      <text>
        <r>
          <rPr>
            <b/>
            <sz val="9"/>
            <color indexed="81"/>
            <rFont val="Tahoma"/>
            <family val="2"/>
          </rPr>
          <t>Windows User:</t>
        </r>
        <r>
          <rPr>
            <sz val="9"/>
            <color indexed="81"/>
            <rFont val="Tahoma"/>
            <family val="2"/>
          </rPr>
          <t xml:space="preserve">
14/09/2020
7,500/-</t>
        </r>
      </text>
    </comment>
    <comment ref="P353" authorId="0">
      <text>
        <r>
          <rPr>
            <b/>
            <sz val="9"/>
            <color indexed="81"/>
            <rFont val="Tahoma"/>
            <family val="2"/>
          </rPr>
          <t>Windows User:</t>
        </r>
        <r>
          <rPr>
            <sz val="9"/>
            <color indexed="81"/>
            <rFont val="Tahoma"/>
            <family val="2"/>
          </rPr>
          <t xml:space="preserve">
14/09/2020
7,500/-</t>
        </r>
      </text>
    </comment>
    <comment ref="R353" authorId="0">
      <text>
        <r>
          <rPr>
            <b/>
            <sz val="9"/>
            <color indexed="81"/>
            <rFont val="Tahoma"/>
            <family val="2"/>
          </rPr>
          <t>Windows User:</t>
        </r>
        <r>
          <rPr>
            <sz val="9"/>
            <color indexed="81"/>
            <rFont val="Tahoma"/>
            <family val="2"/>
          </rPr>
          <t xml:space="preserve">
14/09/2020
7,500/-</t>
        </r>
      </text>
    </comment>
    <comment ref="T353" authorId="0">
      <text>
        <r>
          <rPr>
            <b/>
            <sz val="9"/>
            <color indexed="81"/>
            <rFont val="Tahoma"/>
            <family val="2"/>
          </rPr>
          <t>Windows User:</t>
        </r>
        <r>
          <rPr>
            <sz val="9"/>
            <color indexed="81"/>
            <rFont val="Tahoma"/>
            <family val="2"/>
          </rPr>
          <t xml:space="preserve">
27/01/21
O/fee=8000
Oct to Janu/21
Paid in janu/21</t>
        </r>
      </text>
    </comment>
    <comment ref="W353" authorId="0">
      <text>
        <r>
          <rPr>
            <b/>
            <sz val="9"/>
            <color indexed="81"/>
            <rFont val="Tahoma"/>
            <family val="2"/>
          </rPr>
          <t>Windows User:</t>
        </r>
        <r>
          <rPr>
            <sz val="9"/>
            <color indexed="81"/>
            <rFont val="Tahoma"/>
            <family val="2"/>
          </rPr>
          <t xml:space="preserve">
Less 30% in Tuition fee for Oct/20.</t>
        </r>
      </text>
    </comment>
    <comment ref="X353" authorId="0">
      <text>
        <r>
          <rPr>
            <b/>
            <sz val="9"/>
            <color indexed="81"/>
            <rFont val="Tahoma"/>
            <family val="2"/>
          </rPr>
          <t>Windows User:</t>
        </r>
        <r>
          <rPr>
            <sz val="9"/>
            <color indexed="81"/>
            <rFont val="Tahoma"/>
            <family val="2"/>
          </rPr>
          <t xml:space="preserve">
27/01/21
O/fee=8000
Oct to Janu/21
Paid in janu/21</t>
        </r>
      </text>
    </comment>
    <comment ref="Y353" authorId="0">
      <text>
        <r>
          <rPr>
            <b/>
            <sz val="9"/>
            <color indexed="81"/>
            <rFont val="Tahoma"/>
            <family val="2"/>
          </rPr>
          <t>Windows User:</t>
        </r>
        <r>
          <rPr>
            <sz val="9"/>
            <color indexed="81"/>
            <rFont val="Tahoma"/>
            <family val="2"/>
          </rPr>
          <t xml:space="preserve">
Less 30% in Tuition fee for Oct/20.</t>
        </r>
      </text>
    </comment>
    <comment ref="Z353" authorId="0">
      <text>
        <r>
          <rPr>
            <b/>
            <sz val="9"/>
            <color indexed="81"/>
            <rFont val="Tahoma"/>
            <family val="2"/>
          </rPr>
          <t>Windows User:</t>
        </r>
        <r>
          <rPr>
            <sz val="9"/>
            <color indexed="81"/>
            <rFont val="Tahoma"/>
            <family val="2"/>
          </rPr>
          <t xml:space="preserve">
27/01/21
O/fee=8000
Oct to Janu/21
Paid in janu/21</t>
        </r>
      </text>
    </comment>
    <comment ref="AB353" authorId="0">
      <text>
        <r>
          <rPr>
            <b/>
            <sz val="9"/>
            <color indexed="81"/>
            <rFont val="Tahoma"/>
            <family val="2"/>
          </rPr>
          <t>Windows User:</t>
        </r>
        <r>
          <rPr>
            <sz val="9"/>
            <color indexed="81"/>
            <rFont val="Tahoma"/>
            <family val="2"/>
          </rPr>
          <t xml:space="preserve">
27/01/21
O/fee=8000
Oct to Janu/21
Paid in janu/21</t>
        </r>
      </text>
    </comment>
    <comment ref="AD353" authorId="0">
      <text>
        <r>
          <rPr>
            <b/>
            <sz val="9"/>
            <color indexed="81"/>
            <rFont val="Tahoma"/>
            <family val="2"/>
          </rPr>
          <t>Windows User:</t>
        </r>
        <r>
          <rPr>
            <sz val="9"/>
            <color indexed="81"/>
            <rFont val="Tahoma"/>
            <family val="2"/>
          </rPr>
          <t xml:space="preserve">
27/01/21
O/fee=8000
Oct to Janu/21
Paid in janu/21</t>
        </r>
      </text>
    </comment>
    <comment ref="N354" authorId="0">
      <text>
        <r>
          <rPr>
            <b/>
            <sz val="9"/>
            <color indexed="81"/>
            <rFont val="Tahoma"/>
            <family val="2"/>
          </rPr>
          <t>Windows User:</t>
        </r>
        <r>
          <rPr>
            <sz val="9"/>
            <color indexed="81"/>
            <rFont val="Tahoma"/>
            <family val="2"/>
          </rPr>
          <t xml:space="preserve">
14/09/2020
7,500/-</t>
        </r>
      </text>
    </comment>
    <comment ref="P354" authorId="0">
      <text>
        <r>
          <rPr>
            <b/>
            <sz val="9"/>
            <color indexed="81"/>
            <rFont val="Tahoma"/>
            <family val="2"/>
          </rPr>
          <t>Windows User:</t>
        </r>
        <r>
          <rPr>
            <sz val="9"/>
            <color indexed="81"/>
            <rFont val="Tahoma"/>
            <family val="2"/>
          </rPr>
          <t xml:space="preserve">
14/09/2020
7,500/-</t>
        </r>
      </text>
    </comment>
    <comment ref="R354" authorId="0">
      <text>
        <r>
          <rPr>
            <b/>
            <sz val="9"/>
            <color indexed="81"/>
            <rFont val="Tahoma"/>
            <family val="2"/>
          </rPr>
          <t>Windows User:</t>
        </r>
        <r>
          <rPr>
            <sz val="9"/>
            <color indexed="81"/>
            <rFont val="Tahoma"/>
            <family val="2"/>
          </rPr>
          <t xml:space="preserve">
14/09/2020
7,500/-</t>
        </r>
      </text>
    </comment>
    <comment ref="T354" authorId="0">
      <text>
        <r>
          <rPr>
            <b/>
            <sz val="9"/>
            <color indexed="81"/>
            <rFont val="Tahoma"/>
            <family val="2"/>
          </rPr>
          <t>Windows User:</t>
        </r>
        <r>
          <rPr>
            <sz val="9"/>
            <color indexed="81"/>
            <rFont val="Tahoma"/>
            <family val="2"/>
          </rPr>
          <t xml:space="preserve">
26/01/21
8158
O/fee=8000
Oct to Janu/21
Paid in Janu/21
</t>
        </r>
      </text>
    </comment>
    <comment ref="W354" authorId="0">
      <text>
        <r>
          <rPr>
            <b/>
            <sz val="9"/>
            <color indexed="81"/>
            <rFont val="Tahoma"/>
            <family val="2"/>
          </rPr>
          <t>Windows User:</t>
        </r>
        <r>
          <rPr>
            <sz val="9"/>
            <color indexed="81"/>
            <rFont val="Tahoma"/>
            <family val="2"/>
          </rPr>
          <t xml:space="preserve">
Less 30% in Tuition fee for Oct/20.</t>
        </r>
      </text>
    </comment>
    <comment ref="X354" authorId="0">
      <text>
        <r>
          <rPr>
            <b/>
            <sz val="9"/>
            <color indexed="81"/>
            <rFont val="Tahoma"/>
            <family val="2"/>
          </rPr>
          <t>Windows User:</t>
        </r>
        <r>
          <rPr>
            <sz val="9"/>
            <color indexed="81"/>
            <rFont val="Tahoma"/>
            <family val="2"/>
          </rPr>
          <t xml:space="preserve">
26/01/21
8158
O/fee=8000
Oct to Janu/21
Paid in Janu/21
</t>
        </r>
      </text>
    </comment>
    <comment ref="Y354" authorId="0">
      <text>
        <r>
          <rPr>
            <b/>
            <sz val="9"/>
            <color indexed="81"/>
            <rFont val="Tahoma"/>
            <family val="2"/>
          </rPr>
          <t>Windows User:</t>
        </r>
        <r>
          <rPr>
            <sz val="9"/>
            <color indexed="81"/>
            <rFont val="Tahoma"/>
            <family val="2"/>
          </rPr>
          <t xml:space="preserve">
Less 30% in Tuition fee for Oct/20.</t>
        </r>
      </text>
    </comment>
    <comment ref="Z354" authorId="0">
      <text>
        <r>
          <rPr>
            <b/>
            <sz val="9"/>
            <color indexed="81"/>
            <rFont val="Tahoma"/>
            <family val="2"/>
          </rPr>
          <t>Windows User:</t>
        </r>
        <r>
          <rPr>
            <sz val="9"/>
            <color indexed="81"/>
            <rFont val="Tahoma"/>
            <family val="2"/>
          </rPr>
          <t xml:space="preserve">
26/01/21
8158
O/fee=8000
Oct to Janu/21
Paid in Janu/21
</t>
        </r>
      </text>
    </comment>
    <comment ref="AB354" authorId="0">
      <text>
        <r>
          <rPr>
            <b/>
            <sz val="9"/>
            <color indexed="81"/>
            <rFont val="Tahoma"/>
            <family val="2"/>
          </rPr>
          <t>Windows User:</t>
        </r>
        <r>
          <rPr>
            <sz val="9"/>
            <color indexed="81"/>
            <rFont val="Tahoma"/>
            <family val="2"/>
          </rPr>
          <t xml:space="preserve">
26/01/21
8158
O/fee=8000
Oct to Janu/21
Paid in Janu/21
</t>
        </r>
      </text>
    </comment>
    <comment ref="AD354" authorId="0">
      <text>
        <r>
          <rPr>
            <b/>
            <sz val="9"/>
            <color indexed="81"/>
            <rFont val="Tahoma"/>
            <family val="2"/>
          </rPr>
          <t>Windows User:</t>
        </r>
        <r>
          <rPr>
            <sz val="9"/>
            <color indexed="81"/>
            <rFont val="Tahoma"/>
            <family val="2"/>
          </rPr>
          <t xml:space="preserve">
26/01/21
8158
O/fee=8000
Oct to Janu/21
Paid in Janu/21
</t>
        </r>
      </text>
    </comment>
    <comment ref="N355" authorId="0">
      <text>
        <r>
          <rPr>
            <b/>
            <sz val="9"/>
            <color indexed="81"/>
            <rFont val="Tahoma"/>
            <family val="2"/>
          </rPr>
          <t>Windows User:</t>
        </r>
        <r>
          <rPr>
            <sz val="9"/>
            <color indexed="81"/>
            <rFont val="Tahoma"/>
            <family val="2"/>
          </rPr>
          <t xml:space="preserve">
14/09/2020
7,500/-</t>
        </r>
      </text>
    </comment>
    <comment ref="P355" authorId="0">
      <text>
        <r>
          <rPr>
            <b/>
            <sz val="9"/>
            <color indexed="81"/>
            <rFont val="Tahoma"/>
            <family val="2"/>
          </rPr>
          <t>Windows User:</t>
        </r>
        <r>
          <rPr>
            <sz val="9"/>
            <color indexed="81"/>
            <rFont val="Tahoma"/>
            <family val="2"/>
          </rPr>
          <t xml:space="preserve">
14/09/2020
7,500/-</t>
        </r>
      </text>
    </comment>
    <comment ref="R355" authorId="0">
      <text>
        <r>
          <rPr>
            <b/>
            <sz val="9"/>
            <color indexed="81"/>
            <rFont val="Tahoma"/>
            <family val="2"/>
          </rPr>
          <t>Windows User:</t>
        </r>
        <r>
          <rPr>
            <sz val="9"/>
            <color indexed="81"/>
            <rFont val="Tahoma"/>
            <family val="2"/>
          </rPr>
          <t xml:space="preserve">
14/09/2020
7,500/-</t>
        </r>
      </text>
    </comment>
    <comment ref="T355" authorId="0">
      <text>
        <r>
          <rPr>
            <b/>
            <sz val="9"/>
            <color indexed="81"/>
            <rFont val="Tahoma"/>
            <family val="2"/>
          </rPr>
          <t>Windows User:</t>
        </r>
        <r>
          <rPr>
            <sz val="9"/>
            <color indexed="81"/>
            <rFont val="Tahoma"/>
            <family val="2"/>
          </rPr>
          <t xml:space="preserve">
26/01/21
8182
O/fee
Oct to Janu/21
Paid in Janu/21</t>
        </r>
      </text>
    </comment>
    <comment ref="W355" authorId="0">
      <text>
        <r>
          <rPr>
            <b/>
            <sz val="9"/>
            <color indexed="81"/>
            <rFont val="Tahoma"/>
            <family val="2"/>
          </rPr>
          <t>Windows User:</t>
        </r>
        <r>
          <rPr>
            <sz val="9"/>
            <color indexed="81"/>
            <rFont val="Tahoma"/>
            <family val="2"/>
          </rPr>
          <t xml:space="preserve">
Less 30% in Tuition fee for Oct/20.</t>
        </r>
      </text>
    </comment>
    <comment ref="X355" authorId="0">
      <text>
        <r>
          <rPr>
            <b/>
            <sz val="9"/>
            <color indexed="81"/>
            <rFont val="Tahoma"/>
            <family val="2"/>
          </rPr>
          <t>Windows User:</t>
        </r>
        <r>
          <rPr>
            <sz val="9"/>
            <color indexed="81"/>
            <rFont val="Tahoma"/>
            <family val="2"/>
          </rPr>
          <t xml:space="preserve">
26/01/21
8182
O/fee
Oct to Janu/21
Paid in Janu/21</t>
        </r>
      </text>
    </comment>
    <comment ref="Y355" authorId="0">
      <text>
        <r>
          <rPr>
            <b/>
            <sz val="9"/>
            <color indexed="81"/>
            <rFont val="Tahoma"/>
            <family val="2"/>
          </rPr>
          <t>Windows User:</t>
        </r>
        <r>
          <rPr>
            <sz val="9"/>
            <color indexed="81"/>
            <rFont val="Tahoma"/>
            <family val="2"/>
          </rPr>
          <t xml:space="preserve">
Less 30% in Tuition fee for Oct/20.</t>
        </r>
      </text>
    </comment>
    <comment ref="Z355" authorId="0">
      <text>
        <r>
          <rPr>
            <b/>
            <sz val="9"/>
            <color indexed="81"/>
            <rFont val="Tahoma"/>
            <family val="2"/>
          </rPr>
          <t>Windows User:</t>
        </r>
        <r>
          <rPr>
            <sz val="9"/>
            <color indexed="81"/>
            <rFont val="Tahoma"/>
            <family val="2"/>
          </rPr>
          <t xml:space="preserve">
26/01/21
8182
O/fee
Oct to Janu/21
Paid in Janu/21</t>
        </r>
      </text>
    </comment>
    <comment ref="AB355" authorId="0">
      <text>
        <r>
          <rPr>
            <b/>
            <sz val="9"/>
            <color indexed="81"/>
            <rFont val="Tahoma"/>
            <family val="2"/>
          </rPr>
          <t>Windows User:</t>
        </r>
        <r>
          <rPr>
            <sz val="9"/>
            <color indexed="81"/>
            <rFont val="Tahoma"/>
            <family val="2"/>
          </rPr>
          <t xml:space="preserve">
26/01/21
8182
O/fee
Oct to Janu/21
Paid in Janu/21</t>
        </r>
      </text>
    </comment>
    <comment ref="AD355" authorId="0">
      <text>
        <r>
          <rPr>
            <b/>
            <sz val="9"/>
            <color indexed="81"/>
            <rFont val="Tahoma"/>
            <family val="2"/>
          </rPr>
          <t>Windows User:</t>
        </r>
        <r>
          <rPr>
            <sz val="9"/>
            <color indexed="81"/>
            <rFont val="Tahoma"/>
            <family val="2"/>
          </rPr>
          <t xml:space="preserve">
26/01/21
8182
O/fee
Oct to Janu/21
Paid in Janu/21</t>
        </r>
      </text>
    </comment>
    <comment ref="AN355" authorId="0">
      <text>
        <r>
          <rPr>
            <b/>
            <sz val="9"/>
            <color indexed="81"/>
            <rFont val="Tahoma"/>
            <family val="2"/>
          </rPr>
          <t>Windows User:</t>
        </r>
        <r>
          <rPr>
            <sz val="9"/>
            <color indexed="81"/>
            <rFont val="Tahoma"/>
            <family val="2"/>
          </rPr>
          <t xml:space="preserve">
03/06/21
8183</t>
        </r>
      </text>
    </comment>
    <comment ref="N356" authorId="0">
      <text>
        <r>
          <rPr>
            <b/>
            <sz val="9"/>
            <color indexed="81"/>
            <rFont val="Tahoma"/>
            <family val="2"/>
          </rPr>
          <t>Windows User:</t>
        </r>
        <r>
          <rPr>
            <sz val="9"/>
            <color indexed="81"/>
            <rFont val="Tahoma"/>
            <family val="2"/>
          </rPr>
          <t xml:space="preserve">
14/09/2020
7,500/-</t>
        </r>
      </text>
    </comment>
    <comment ref="P356" authorId="0">
      <text>
        <r>
          <rPr>
            <b/>
            <sz val="9"/>
            <color indexed="81"/>
            <rFont val="Tahoma"/>
            <family val="2"/>
          </rPr>
          <t>Windows User:</t>
        </r>
        <r>
          <rPr>
            <sz val="9"/>
            <color indexed="81"/>
            <rFont val="Tahoma"/>
            <family val="2"/>
          </rPr>
          <t xml:space="preserve">
14/09/2020
7,500/-</t>
        </r>
      </text>
    </comment>
    <comment ref="R356" authorId="0">
      <text>
        <r>
          <rPr>
            <b/>
            <sz val="9"/>
            <color indexed="81"/>
            <rFont val="Tahoma"/>
            <family val="2"/>
          </rPr>
          <t>Windows User:</t>
        </r>
        <r>
          <rPr>
            <sz val="9"/>
            <color indexed="81"/>
            <rFont val="Tahoma"/>
            <family val="2"/>
          </rPr>
          <t xml:space="preserve">
14/09/2020
7,500/-</t>
        </r>
      </text>
    </comment>
    <comment ref="W356" authorId="0">
      <text>
        <r>
          <rPr>
            <b/>
            <sz val="9"/>
            <color indexed="81"/>
            <rFont val="Tahoma"/>
            <family val="2"/>
          </rPr>
          <t>Windows User:</t>
        </r>
        <r>
          <rPr>
            <sz val="9"/>
            <color indexed="81"/>
            <rFont val="Tahoma"/>
            <family val="2"/>
          </rPr>
          <t xml:space="preserve">
Less 30% in Tuition fee for Oct/20.</t>
        </r>
      </text>
    </comment>
    <comment ref="X356" authorId="0">
      <text>
        <r>
          <rPr>
            <b/>
            <sz val="9"/>
            <color indexed="81"/>
            <rFont val="Tahoma"/>
            <family val="2"/>
          </rPr>
          <t>Windows User:</t>
        </r>
        <r>
          <rPr>
            <sz val="9"/>
            <color indexed="81"/>
            <rFont val="Tahoma"/>
            <family val="2"/>
          </rPr>
          <t xml:space="preserve">
27/01/21
8206
Oct to Janu/21
Paid in janu/21</t>
        </r>
      </text>
    </comment>
    <comment ref="Y356" authorId="0">
      <text>
        <r>
          <rPr>
            <b/>
            <sz val="9"/>
            <color indexed="81"/>
            <rFont val="Tahoma"/>
            <family val="2"/>
          </rPr>
          <t>Windows User:</t>
        </r>
        <r>
          <rPr>
            <sz val="9"/>
            <color indexed="81"/>
            <rFont val="Tahoma"/>
            <family val="2"/>
          </rPr>
          <t xml:space="preserve">
Less 30% in Tuition fee for Oct/20.</t>
        </r>
      </text>
    </comment>
    <comment ref="Z356" authorId="0">
      <text>
        <r>
          <rPr>
            <b/>
            <sz val="9"/>
            <color indexed="81"/>
            <rFont val="Tahoma"/>
            <family val="2"/>
          </rPr>
          <t>Windows User:</t>
        </r>
        <r>
          <rPr>
            <sz val="9"/>
            <color indexed="81"/>
            <rFont val="Tahoma"/>
            <family val="2"/>
          </rPr>
          <t xml:space="preserve">
27/01/21
8206
Oct to Janu/21
Paid in janu/21</t>
        </r>
      </text>
    </comment>
    <comment ref="AB356" authorId="0">
      <text>
        <r>
          <rPr>
            <b/>
            <sz val="9"/>
            <color indexed="81"/>
            <rFont val="Tahoma"/>
            <family val="2"/>
          </rPr>
          <t>Windows User:</t>
        </r>
        <r>
          <rPr>
            <sz val="9"/>
            <color indexed="81"/>
            <rFont val="Tahoma"/>
            <family val="2"/>
          </rPr>
          <t xml:space="preserve">
27/01/21
8206
Oct to Janu/21
Paid in janu/21</t>
        </r>
      </text>
    </comment>
    <comment ref="AD356" authorId="0">
      <text>
        <r>
          <rPr>
            <b/>
            <sz val="9"/>
            <color indexed="81"/>
            <rFont val="Tahoma"/>
            <family val="2"/>
          </rPr>
          <t>Windows User:</t>
        </r>
        <r>
          <rPr>
            <sz val="9"/>
            <color indexed="81"/>
            <rFont val="Tahoma"/>
            <family val="2"/>
          </rPr>
          <t xml:space="preserve">
27/01/21
8206
Oct to Janu/21
Paid in janu/21</t>
        </r>
      </text>
    </comment>
    <comment ref="N357" authorId="0">
      <text>
        <r>
          <rPr>
            <b/>
            <sz val="9"/>
            <color indexed="81"/>
            <rFont val="Tahoma"/>
            <family val="2"/>
          </rPr>
          <t>Windows User:</t>
        </r>
        <r>
          <rPr>
            <sz val="9"/>
            <color indexed="81"/>
            <rFont val="Tahoma"/>
            <family val="2"/>
          </rPr>
          <t xml:space="preserve">
14/09/2020
7,500/-</t>
        </r>
      </text>
    </comment>
    <comment ref="P357" authorId="0">
      <text>
        <r>
          <rPr>
            <b/>
            <sz val="9"/>
            <color indexed="81"/>
            <rFont val="Tahoma"/>
            <family val="2"/>
          </rPr>
          <t>Windows User:</t>
        </r>
        <r>
          <rPr>
            <sz val="9"/>
            <color indexed="81"/>
            <rFont val="Tahoma"/>
            <family val="2"/>
          </rPr>
          <t xml:space="preserve">
14/09/2020
7,500/-</t>
        </r>
      </text>
    </comment>
    <comment ref="R357" authorId="0">
      <text>
        <r>
          <rPr>
            <b/>
            <sz val="9"/>
            <color indexed="81"/>
            <rFont val="Tahoma"/>
            <family val="2"/>
          </rPr>
          <t>Windows User:</t>
        </r>
        <r>
          <rPr>
            <sz val="9"/>
            <color indexed="81"/>
            <rFont val="Tahoma"/>
            <family val="2"/>
          </rPr>
          <t xml:space="preserve">
14/09/2020
7,500/-</t>
        </r>
      </text>
    </comment>
    <comment ref="T357" authorId="0">
      <text>
        <r>
          <rPr>
            <b/>
            <sz val="9"/>
            <color indexed="81"/>
            <rFont val="Tahoma"/>
            <family val="2"/>
          </rPr>
          <t>Windows User:</t>
        </r>
        <r>
          <rPr>
            <sz val="9"/>
            <color indexed="81"/>
            <rFont val="Tahoma"/>
            <family val="2"/>
          </rPr>
          <t xml:space="preserve">
26/01/21
8230
O/fee
Oct to Janu/21
Paid in Janu/21</t>
        </r>
      </text>
    </comment>
    <comment ref="W357" authorId="0">
      <text>
        <r>
          <rPr>
            <b/>
            <sz val="9"/>
            <color indexed="81"/>
            <rFont val="Tahoma"/>
            <family val="2"/>
          </rPr>
          <t>Windows User:</t>
        </r>
        <r>
          <rPr>
            <sz val="9"/>
            <color indexed="81"/>
            <rFont val="Tahoma"/>
            <family val="2"/>
          </rPr>
          <t xml:space="preserve">
Less 30% in Tuition fee for Oct/20.</t>
        </r>
      </text>
    </comment>
    <comment ref="X357" authorId="0">
      <text>
        <r>
          <rPr>
            <b/>
            <sz val="9"/>
            <color indexed="81"/>
            <rFont val="Tahoma"/>
            <family val="2"/>
          </rPr>
          <t>Windows User:</t>
        </r>
        <r>
          <rPr>
            <sz val="9"/>
            <color indexed="81"/>
            <rFont val="Tahoma"/>
            <family val="2"/>
          </rPr>
          <t xml:space="preserve">
26/01/21
8230
O/fee
Oct to Janu/21
Paid in Janu/21</t>
        </r>
      </text>
    </comment>
    <comment ref="Y357" authorId="0">
      <text>
        <r>
          <rPr>
            <b/>
            <sz val="9"/>
            <color indexed="81"/>
            <rFont val="Tahoma"/>
            <family val="2"/>
          </rPr>
          <t>Windows User:</t>
        </r>
        <r>
          <rPr>
            <sz val="9"/>
            <color indexed="81"/>
            <rFont val="Tahoma"/>
            <family val="2"/>
          </rPr>
          <t xml:space="preserve">
Less 30% in Tuition fee for Oct/20.</t>
        </r>
      </text>
    </comment>
    <comment ref="Z357" authorId="0">
      <text>
        <r>
          <rPr>
            <b/>
            <sz val="9"/>
            <color indexed="81"/>
            <rFont val="Tahoma"/>
            <family val="2"/>
          </rPr>
          <t>Windows User:</t>
        </r>
        <r>
          <rPr>
            <sz val="9"/>
            <color indexed="81"/>
            <rFont val="Tahoma"/>
            <family val="2"/>
          </rPr>
          <t xml:space="preserve">
26/01/21
8230
O/fee
Oct to Janu/21
Paid in Janu/21</t>
        </r>
      </text>
    </comment>
    <comment ref="AB357" authorId="0">
      <text>
        <r>
          <rPr>
            <b/>
            <sz val="9"/>
            <color indexed="81"/>
            <rFont val="Tahoma"/>
            <family val="2"/>
          </rPr>
          <t>Windows User:</t>
        </r>
        <r>
          <rPr>
            <sz val="9"/>
            <color indexed="81"/>
            <rFont val="Tahoma"/>
            <family val="2"/>
          </rPr>
          <t xml:space="preserve">
26/01/21
8230
O/fee
Oct to Janu/21
Paid in Janu/21</t>
        </r>
      </text>
    </comment>
    <comment ref="AD357" authorId="0">
      <text>
        <r>
          <rPr>
            <b/>
            <sz val="9"/>
            <color indexed="81"/>
            <rFont val="Tahoma"/>
            <family val="2"/>
          </rPr>
          <t>Windows User:</t>
        </r>
        <r>
          <rPr>
            <sz val="9"/>
            <color indexed="81"/>
            <rFont val="Tahoma"/>
            <family val="2"/>
          </rPr>
          <t xml:space="preserve">
26/01/21
8230
O/fee
Oct to Janu/21
Paid in Janu/21</t>
        </r>
      </text>
    </comment>
    <comment ref="AN357" authorId="0">
      <text>
        <r>
          <rPr>
            <b/>
            <sz val="9"/>
            <color indexed="81"/>
            <rFont val="Tahoma"/>
            <family val="2"/>
          </rPr>
          <t>Windows User:</t>
        </r>
        <r>
          <rPr>
            <sz val="9"/>
            <color indexed="81"/>
            <rFont val="Tahoma"/>
            <family val="2"/>
          </rPr>
          <t xml:space="preserve">
03/06/21
8231</t>
        </r>
      </text>
    </comment>
    <comment ref="H358" authorId="0">
      <text>
        <r>
          <rPr>
            <b/>
            <sz val="9"/>
            <color indexed="81"/>
            <rFont val="Tahoma"/>
            <family val="2"/>
          </rPr>
          <t>Windows User:</t>
        </r>
        <r>
          <rPr>
            <sz val="9"/>
            <color indexed="81"/>
            <rFont val="Tahoma"/>
            <family val="2"/>
          </rPr>
          <t xml:space="preserve">
T.c Order By
 board 25 /02/21
College=01/03/21</t>
        </r>
      </text>
    </comment>
    <comment ref="J358" authorId="0">
      <text>
        <r>
          <rPr>
            <b/>
            <sz val="9"/>
            <color indexed="81"/>
            <rFont val="Tahoma"/>
            <family val="2"/>
          </rPr>
          <t>Windows User:</t>
        </r>
        <r>
          <rPr>
            <sz val="9"/>
            <color indexed="81"/>
            <rFont val="Tahoma"/>
            <family val="2"/>
          </rPr>
          <t xml:space="preserve">
T.c Order By
 board 25 /02/21
College=01/03/21</t>
        </r>
      </text>
    </comment>
    <comment ref="N358" authorId="0">
      <text>
        <r>
          <rPr>
            <b/>
            <sz val="9"/>
            <color indexed="81"/>
            <rFont val="Tahoma"/>
            <family val="2"/>
          </rPr>
          <t>Windows User:</t>
        </r>
        <r>
          <rPr>
            <sz val="9"/>
            <color indexed="81"/>
            <rFont val="Tahoma"/>
            <family val="2"/>
          </rPr>
          <t xml:space="preserve">
14/09/2020
7,500/-</t>
        </r>
      </text>
    </comment>
    <comment ref="P358" authorId="0">
      <text>
        <r>
          <rPr>
            <b/>
            <sz val="9"/>
            <color indexed="81"/>
            <rFont val="Tahoma"/>
            <family val="2"/>
          </rPr>
          <t>Windows User:</t>
        </r>
        <r>
          <rPr>
            <sz val="9"/>
            <color indexed="81"/>
            <rFont val="Tahoma"/>
            <family val="2"/>
          </rPr>
          <t xml:space="preserve">
14/09/2020
7,500/-</t>
        </r>
      </text>
    </comment>
    <comment ref="R358" authorId="0">
      <text>
        <r>
          <rPr>
            <b/>
            <sz val="9"/>
            <color indexed="81"/>
            <rFont val="Tahoma"/>
            <family val="2"/>
          </rPr>
          <t>Windows User:</t>
        </r>
        <r>
          <rPr>
            <sz val="9"/>
            <color indexed="81"/>
            <rFont val="Tahoma"/>
            <family val="2"/>
          </rPr>
          <t xml:space="preserve">
14/09/2020
7,500/-</t>
        </r>
      </text>
    </comment>
    <comment ref="T358" authorId="0">
      <text>
        <r>
          <rPr>
            <b/>
            <sz val="9"/>
            <color indexed="81"/>
            <rFont val="Tahoma"/>
            <family val="2"/>
          </rPr>
          <t>Windows User:</t>
        </r>
        <r>
          <rPr>
            <sz val="9"/>
            <color indexed="81"/>
            <rFont val="Tahoma"/>
            <family val="2"/>
          </rPr>
          <t xml:space="preserve">
18/02/21
8254
Oct/20
Nov=2480 Due=2140
O/fee=8000</t>
        </r>
      </text>
    </comment>
    <comment ref="W358" authorId="0">
      <text>
        <r>
          <rPr>
            <b/>
            <sz val="9"/>
            <color indexed="81"/>
            <rFont val="Tahoma"/>
            <family val="2"/>
          </rPr>
          <t>Windows User:</t>
        </r>
        <r>
          <rPr>
            <sz val="9"/>
            <color indexed="81"/>
            <rFont val="Tahoma"/>
            <family val="2"/>
          </rPr>
          <t xml:space="preserve">
Less 30% in Tuition fee for Oct/20.</t>
        </r>
      </text>
    </comment>
    <comment ref="X358" authorId="0">
      <text>
        <r>
          <rPr>
            <b/>
            <sz val="9"/>
            <color indexed="81"/>
            <rFont val="Tahoma"/>
            <family val="2"/>
          </rPr>
          <t>Windows User:</t>
        </r>
        <r>
          <rPr>
            <sz val="9"/>
            <color indexed="81"/>
            <rFont val="Tahoma"/>
            <family val="2"/>
          </rPr>
          <t xml:space="preserve">
18/02/21
8254
Oct/20
Nov=2480 Due=2140
O/fee=8000</t>
        </r>
      </text>
    </comment>
    <comment ref="Y358" authorId="0">
      <text>
        <r>
          <rPr>
            <b/>
            <sz val="9"/>
            <color indexed="81"/>
            <rFont val="Tahoma"/>
            <family val="2"/>
          </rPr>
          <t>Windows User:</t>
        </r>
        <r>
          <rPr>
            <sz val="9"/>
            <color indexed="81"/>
            <rFont val="Tahoma"/>
            <family val="2"/>
          </rPr>
          <t xml:space="preserve">
Less 30% in Tuition fee for Oct/20.</t>
        </r>
      </text>
    </comment>
    <comment ref="AF358" authorId="0">
      <text>
        <r>
          <rPr>
            <b/>
            <sz val="9"/>
            <color indexed="81"/>
            <rFont val="Tahoma"/>
            <family val="2"/>
          </rPr>
          <t>Windows User:</t>
        </r>
        <r>
          <rPr>
            <sz val="9"/>
            <color indexed="81"/>
            <rFont val="Tahoma"/>
            <family val="2"/>
          </rPr>
          <t xml:space="preserve">
18/02/21
8254
Oct/20
Nov=2480 Due=2140
O/fee=8000
24/02/21
8255
Up to Feb/21</t>
        </r>
      </text>
    </comment>
    <comment ref="N359" authorId="0">
      <text>
        <r>
          <rPr>
            <b/>
            <sz val="9"/>
            <color indexed="81"/>
            <rFont val="Tahoma"/>
            <family val="2"/>
          </rPr>
          <t>Windows User:</t>
        </r>
        <r>
          <rPr>
            <sz val="9"/>
            <color indexed="81"/>
            <rFont val="Tahoma"/>
            <family val="2"/>
          </rPr>
          <t xml:space="preserve">
14/09/2020
7,500/-</t>
        </r>
      </text>
    </comment>
    <comment ref="P359" authorId="0">
      <text>
        <r>
          <rPr>
            <b/>
            <sz val="9"/>
            <color indexed="81"/>
            <rFont val="Tahoma"/>
            <family val="2"/>
          </rPr>
          <t>Windows User:</t>
        </r>
        <r>
          <rPr>
            <sz val="9"/>
            <color indexed="81"/>
            <rFont val="Tahoma"/>
            <family val="2"/>
          </rPr>
          <t xml:space="preserve">
14/09/2020
7,500/-</t>
        </r>
      </text>
    </comment>
    <comment ref="R359" authorId="0">
      <text>
        <r>
          <rPr>
            <b/>
            <sz val="9"/>
            <color indexed="81"/>
            <rFont val="Tahoma"/>
            <family val="2"/>
          </rPr>
          <t>Windows User:</t>
        </r>
        <r>
          <rPr>
            <sz val="9"/>
            <color indexed="81"/>
            <rFont val="Tahoma"/>
            <family val="2"/>
          </rPr>
          <t xml:space="preserve">
14/09/2020
7,500/-</t>
        </r>
      </text>
    </comment>
    <comment ref="T359" authorId="0">
      <text>
        <r>
          <rPr>
            <b/>
            <sz val="9"/>
            <color indexed="81"/>
            <rFont val="Tahoma"/>
            <family val="2"/>
          </rPr>
          <t>Windows User:</t>
        </r>
        <r>
          <rPr>
            <sz val="9"/>
            <color indexed="81"/>
            <rFont val="Tahoma"/>
            <family val="2"/>
          </rPr>
          <t xml:space="preserve">
28/01/21
8278
O/fee=6500 Due=2500
Paid in janu/21</t>
        </r>
      </text>
    </comment>
    <comment ref="W359" authorId="0">
      <text>
        <r>
          <rPr>
            <b/>
            <sz val="9"/>
            <color indexed="81"/>
            <rFont val="Tahoma"/>
            <family val="2"/>
          </rPr>
          <t>Windows User:</t>
        </r>
        <r>
          <rPr>
            <sz val="9"/>
            <color indexed="81"/>
            <rFont val="Tahoma"/>
            <family val="2"/>
          </rPr>
          <t xml:space="preserve">
Less 30% in Tuition fee for Oct/20.</t>
        </r>
      </text>
    </comment>
    <comment ref="Y359" authorId="0">
      <text>
        <r>
          <rPr>
            <b/>
            <sz val="9"/>
            <color indexed="81"/>
            <rFont val="Tahoma"/>
            <family val="2"/>
          </rPr>
          <t>Windows User:</t>
        </r>
        <r>
          <rPr>
            <sz val="9"/>
            <color indexed="81"/>
            <rFont val="Tahoma"/>
            <family val="2"/>
          </rPr>
          <t xml:space="preserve">
Less 30% in Tuition fee for Oct/20.</t>
        </r>
      </text>
    </comment>
    <comment ref="AD359" authorId="0">
      <text>
        <r>
          <rPr>
            <b/>
            <sz val="9"/>
            <color indexed="81"/>
            <rFont val="Tahoma"/>
            <family val="2"/>
          </rPr>
          <t>Windows User:</t>
        </r>
        <r>
          <rPr>
            <sz val="9"/>
            <color indexed="81"/>
            <rFont val="Tahoma"/>
            <family val="2"/>
          </rPr>
          <t xml:space="preserve">
28/01/21
8278
O/fee=6500 Due=2500
Paid in janu/21</t>
        </r>
      </text>
    </comment>
    <comment ref="AH359" authorId="0">
      <text>
        <r>
          <rPr>
            <b/>
            <sz val="9"/>
            <color indexed="81"/>
            <rFont val="Tahoma"/>
            <family val="2"/>
          </rPr>
          <t>Windows User:</t>
        </r>
        <r>
          <rPr>
            <sz val="9"/>
            <color indexed="81"/>
            <rFont val="Tahoma"/>
            <family val="2"/>
          </rPr>
          <t xml:space="preserve">
01/03/21
8279
Up to Dec/20
O/fee=2500/-  Paid
Janu/21 3640 Due=980
</t>
        </r>
      </text>
    </comment>
    <comment ref="AN359" authorId="0">
      <text>
        <r>
          <rPr>
            <b/>
            <sz val="9"/>
            <color indexed="81"/>
            <rFont val="Tahoma"/>
            <family val="2"/>
          </rPr>
          <t>Windows User:</t>
        </r>
        <r>
          <rPr>
            <sz val="9"/>
            <color indexed="81"/>
            <rFont val="Tahoma"/>
            <family val="2"/>
          </rPr>
          <t xml:space="preserve">
04/06/21
8280</t>
        </r>
      </text>
    </comment>
    <comment ref="N360" authorId="0">
      <text>
        <r>
          <rPr>
            <b/>
            <sz val="9"/>
            <color indexed="81"/>
            <rFont val="Tahoma"/>
            <family val="2"/>
          </rPr>
          <t>Windows User:</t>
        </r>
        <r>
          <rPr>
            <sz val="9"/>
            <color indexed="81"/>
            <rFont val="Tahoma"/>
            <family val="2"/>
          </rPr>
          <t xml:space="preserve">
14/09/2020
7,500/-</t>
        </r>
      </text>
    </comment>
    <comment ref="P360" authorId="0">
      <text>
        <r>
          <rPr>
            <b/>
            <sz val="9"/>
            <color indexed="81"/>
            <rFont val="Tahoma"/>
            <family val="2"/>
          </rPr>
          <t>Windows User:</t>
        </r>
        <r>
          <rPr>
            <sz val="9"/>
            <color indexed="81"/>
            <rFont val="Tahoma"/>
            <family val="2"/>
          </rPr>
          <t xml:space="preserve">
14/09/2020
7,500/-</t>
        </r>
      </text>
    </comment>
    <comment ref="R360" authorId="0">
      <text>
        <r>
          <rPr>
            <b/>
            <sz val="9"/>
            <color indexed="81"/>
            <rFont val="Tahoma"/>
            <family val="2"/>
          </rPr>
          <t>Windows User:</t>
        </r>
        <r>
          <rPr>
            <sz val="9"/>
            <color indexed="81"/>
            <rFont val="Tahoma"/>
            <family val="2"/>
          </rPr>
          <t xml:space="preserve">
14/09/2020
7,500/-</t>
        </r>
      </text>
    </comment>
    <comment ref="W360" authorId="0">
      <text>
        <r>
          <rPr>
            <b/>
            <sz val="9"/>
            <color indexed="81"/>
            <rFont val="Tahoma"/>
            <family val="2"/>
          </rPr>
          <t>Windows User:</t>
        </r>
        <r>
          <rPr>
            <sz val="9"/>
            <color indexed="81"/>
            <rFont val="Tahoma"/>
            <family val="2"/>
          </rPr>
          <t xml:space="preserve">
Less 30% in Tuition fee for Oct/20.</t>
        </r>
      </text>
    </comment>
    <comment ref="Y360" authorId="0">
      <text>
        <r>
          <rPr>
            <b/>
            <sz val="9"/>
            <color indexed="81"/>
            <rFont val="Tahoma"/>
            <family val="2"/>
          </rPr>
          <t>Windows User:</t>
        </r>
        <r>
          <rPr>
            <sz val="9"/>
            <color indexed="81"/>
            <rFont val="Tahoma"/>
            <family val="2"/>
          </rPr>
          <t xml:space="preserve">
Less 30% in Tuition fee for Oct/20.</t>
        </r>
      </text>
    </comment>
    <comment ref="Z360" authorId="0">
      <text>
        <r>
          <rPr>
            <b/>
            <sz val="9"/>
            <color indexed="81"/>
            <rFont val="Tahoma"/>
            <family val="2"/>
          </rPr>
          <t>Windows User:</t>
        </r>
        <r>
          <rPr>
            <sz val="9"/>
            <color indexed="81"/>
            <rFont val="Tahoma"/>
            <family val="2"/>
          </rPr>
          <t xml:space="preserve">
25/01/21
8302
O/fee=8000
Nov + Dec/20
paid in janu/21</t>
        </r>
      </text>
    </comment>
    <comment ref="AB360" authorId="0">
      <text>
        <r>
          <rPr>
            <b/>
            <sz val="9"/>
            <color indexed="81"/>
            <rFont val="Tahoma"/>
            <family val="2"/>
          </rPr>
          <t>Windows User:</t>
        </r>
        <r>
          <rPr>
            <sz val="9"/>
            <color indexed="81"/>
            <rFont val="Tahoma"/>
            <family val="2"/>
          </rPr>
          <t xml:space="preserve">
25/01/21
8302
O/fee=8000
Nov + Dec/20
paid in janu/21</t>
        </r>
      </text>
    </comment>
    <comment ref="AD360" authorId="0">
      <text>
        <r>
          <rPr>
            <b/>
            <sz val="9"/>
            <color indexed="81"/>
            <rFont val="Tahoma"/>
            <family val="2"/>
          </rPr>
          <t>Windows User:</t>
        </r>
        <r>
          <rPr>
            <sz val="9"/>
            <color indexed="81"/>
            <rFont val="Tahoma"/>
            <family val="2"/>
          </rPr>
          <t xml:space="preserve">
25/01/21
8302
O/fee=8000
Oct + Nov/20
paid in janu/21</t>
        </r>
      </text>
    </comment>
    <comment ref="AF360" authorId="0">
      <text>
        <r>
          <rPr>
            <b/>
            <sz val="9"/>
            <color indexed="81"/>
            <rFont val="Tahoma"/>
            <family val="2"/>
          </rPr>
          <t>Windows User:</t>
        </r>
        <r>
          <rPr>
            <sz val="9"/>
            <color indexed="81"/>
            <rFont val="Tahoma"/>
            <family val="2"/>
          </rPr>
          <t xml:space="preserve">
10/02/21
8303+
Dec + Janu/21</t>
        </r>
      </text>
    </comment>
    <comment ref="AH360" authorId="0">
      <text>
        <r>
          <rPr>
            <b/>
            <sz val="9"/>
            <color indexed="81"/>
            <rFont val="Tahoma"/>
            <family val="2"/>
          </rPr>
          <t>Windows User:</t>
        </r>
        <r>
          <rPr>
            <sz val="9"/>
            <color indexed="81"/>
            <rFont val="Tahoma"/>
            <family val="2"/>
          </rPr>
          <t xml:space="preserve">
10/03/21
8304
Feb/21</t>
        </r>
      </text>
    </comment>
    <comment ref="AN360" authorId="0">
      <text>
        <r>
          <rPr>
            <b/>
            <sz val="9"/>
            <color indexed="81"/>
            <rFont val="Tahoma"/>
            <family val="2"/>
          </rPr>
          <t>Windows User:</t>
        </r>
        <r>
          <rPr>
            <sz val="9"/>
            <color indexed="81"/>
            <rFont val="Tahoma"/>
            <family val="2"/>
          </rPr>
          <t xml:space="preserve">
01/06/21
8305
</t>
        </r>
      </text>
    </comment>
    <comment ref="B361" authorId="0">
      <text>
        <r>
          <rPr>
            <b/>
            <sz val="9"/>
            <color indexed="81"/>
            <rFont val="Tahoma"/>
            <family val="2"/>
          </rPr>
          <t>Windows User:
Application  H/o</t>
        </r>
        <r>
          <rPr>
            <sz val="9"/>
            <color indexed="81"/>
            <rFont val="Tahoma"/>
            <family val="2"/>
          </rPr>
          <t xml:space="preserve">
Khokon sir, Razia medum &amp; Principal sir Ovivabok-e
Bolel  50% Dite.
</t>
        </r>
      </text>
    </comment>
    <comment ref="N361" authorId="0">
      <text>
        <r>
          <rPr>
            <b/>
            <sz val="9"/>
            <color indexed="81"/>
            <rFont val="Tahoma"/>
            <family val="2"/>
          </rPr>
          <t>Windows User:</t>
        </r>
        <r>
          <rPr>
            <sz val="9"/>
            <color indexed="81"/>
            <rFont val="Tahoma"/>
            <family val="2"/>
          </rPr>
          <t xml:space="preserve">
14/09/2020
7,500/-</t>
        </r>
      </text>
    </comment>
    <comment ref="P361" authorId="0">
      <text>
        <r>
          <rPr>
            <b/>
            <sz val="9"/>
            <color indexed="81"/>
            <rFont val="Tahoma"/>
            <family val="2"/>
          </rPr>
          <t>Windows User:</t>
        </r>
        <r>
          <rPr>
            <sz val="9"/>
            <color indexed="81"/>
            <rFont val="Tahoma"/>
            <family val="2"/>
          </rPr>
          <t xml:space="preserve">
14/09/2020
7,500/-</t>
        </r>
      </text>
    </comment>
    <comment ref="R361" authorId="0">
      <text>
        <r>
          <rPr>
            <b/>
            <sz val="9"/>
            <color indexed="81"/>
            <rFont val="Tahoma"/>
            <family val="2"/>
          </rPr>
          <t>Windows User:</t>
        </r>
        <r>
          <rPr>
            <sz val="9"/>
            <color indexed="81"/>
            <rFont val="Tahoma"/>
            <family val="2"/>
          </rPr>
          <t xml:space="preserve">
14/09/2020
7,500/-</t>
        </r>
      </text>
    </comment>
    <comment ref="T361" authorId="0">
      <text>
        <r>
          <rPr>
            <b/>
            <sz val="9"/>
            <color indexed="81"/>
            <rFont val="Tahoma"/>
            <family val="2"/>
          </rPr>
          <t>Windows User:</t>
        </r>
        <r>
          <rPr>
            <sz val="9"/>
            <color indexed="81"/>
            <rFont val="Tahoma"/>
            <family val="2"/>
          </rPr>
          <t xml:space="preserve">
26/01/21
8327
O/fee=3000 Due=5000
Nov to Janu/21
Paid in Janu/21</t>
        </r>
      </text>
    </comment>
    <comment ref="W361" authorId="0">
      <text>
        <r>
          <rPr>
            <b/>
            <sz val="9"/>
            <color indexed="81"/>
            <rFont val="Tahoma"/>
            <family val="2"/>
          </rPr>
          <t>Windows User:</t>
        </r>
        <r>
          <rPr>
            <sz val="9"/>
            <color indexed="81"/>
            <rFont val="Tahoma"/>
            <family val="2"/>
          </rPr>
          <t xml:space="preserve">
Less 30% in Tuition fee for Oct/20.</t>
        </r>
      </text>
    </comment>
    <comment ref="X361" authorId="0">
      <text>
        <r>
          <rPr>
            <b/>
            <sz val="9"/>
            <color indexed="81"/>
            <rFont val="Tahoma"/>
            <family val="2"/>
          </rPr>
          <t>Windows User:</t>
        </r>
        <r>
          <rPr>
            <sz val="9"/>
            <color indexed="81"/>
            <rFont val="Tahoma"/>
            <family val="2"/>
          </rPr>
          <t xml:space="preserve">
08/11/2020
8326
Oct/20
Paid in Nov/20</t>
        </r>
      </text>
    </comment>
    <comment ref="Y361" authorId="0">
      <text>
        <r>
          <rPr>
            <b/>
            <sz val="9"/>
            <color indexed="81"/>
            <rFont val="Tahoma"/>
            <family val="2"/>
          </rPr>
          <t>Windows User:</t>
        </r>
        <r>
          <rPr>
            <sz val="9"/>
            <color indexed="81"/>
            <rFont val="Tahoma"/>
            <family val="2"/>
          </rPr>
          <t xml:space="preserve">
Less 30% in Tuition fee for Oct/20.</t>
        </r>
      </text>
    </comment>
    <comment ref="Z361" authorId="0">
      <text>
        <r>
          <rPr>
            <b/>
            <sz val="9"/>
            <color indexed="81"/>
            <rFont val="Tahoma"/>
            <family val="2"/>
          </rPr>
          <t>Windows User:</t>
        </r>
        <r>
          <rPr>
            <sz val="9"/>
            <color indexed="81"/>
            <rFont val="Tahoma"/>
            <family val="2"/>
          </rPr>
          <t xml:space="preserve">
08/11/2020
8326
Oct/20
Paid in Nov/20
26/01/21
8327
O/fee=3000 Due=5000
Nov to Janu/21
Paid in Janu/21</t>
        </r>
      </text>
    </comment>
    <comment ref="AB361" authorId="0">
      <text>
        <r>
          <rPr>
            <b/>
            <sz val="9"/>
            <color indexed="81"/>
            <rFont val="Tahoma"/>
            <family val="2"/>
          </rPr>
          <t>Windows User:</t>
        </r>
        <r>
          <rPr>
            <sz val="9"/>
            <color indexed="81"/>
            <rFont val="Tahoma"/>
            <family val="2"/>
          </rPr>
          <t xml:space="preserve">
26/01/21
8327
O/fee=3000 Due=5000
Nov to Janu/21
Paid in Janu/21</t>
        </r>
      </text>
    </comment>
    <comment ref="AD361" authorId="0">
      <text>
        <r>
          <rPr>
            <b/>
            <sz val="9"/>
            <color indexed="81"/>
            <rFont val="Tahoma"/>
            <family val="2"/>
          </rPr>
          <t>Windows User:</t>
        </r>
        <r>
          <rPr>
            <sz val="9"/>
            <color indexed="81"/>
            <rFont val="Tahoma"/>
            <family val="2"/>
          </rPr>
          <t xml:space="preserve">
26/01/21
8327
O/fee=3000 Due=5000
Nov to Janu/21
Paid in Janu/21</t>
        </r>
      </text>
    </comment>
    <comment ref="AF361" authorId="0">
      <text>
        <r>
          <rPr>
            <b/>
            <sz val="9"/>
            <color indexed="81"/>
            <rFont val="Tahoma"/>
            <family val="2"/>
          </rPr>
          <t>Windows User:</t>
        </r>
        <r>
          <rPr>
            <sz val="9"/>
            <color indexed="81"/>
            <rFont val="Tahoma"/>
            <family val="2"/>
          </rPr>
          <t xml:space="preserve">
10/02/21
8328</t>
        </r>
      </text>
    </comment>
    <comment ref="AH361" authorId="0">
      <text>
        <r>
          <rPr>
            <b/>
            <sz val="9"/>
            <color indexed="81"/>
            <rFont val="Tahoma"/>
            <family val="2"/>
          </rPr>
          <t>Windows User:</t>
        </r>
        <r>
          <rPr>
            <sz val="9"/>
            <color indexed="81"/>
            <rFont val="Tahoma"/>
            <family val="2"/>
          </rPr>
          <t xml:space="preserve">
11/03/2021
8329
</t>
        </r>
      </text>
    </comment>
    <comment ref="AN361" authorId="0">
      <text>
        <r>
          <rPr>
            <b/>
            <sz val="9"/>
            <color indexed="81"/>
            <rFont val="Tahoma"/>
            <family val="2"/>
          </rPr>
          <t>Windows User:</t>
        </r>
        <r>
          <rPr>
            <sz val="9"/>
            <color indexed="81"/>
            <rFont val="Tahoma"/>
            <family val="2"/>
          </rPr>
          <t xml:space="preserve">
06/06/21
8330</t>
        </r>
      </text>
    </comment>
    <comment ref="N362" authorId="0">
      <text>
        <r>
          <rPr>
            <b/>
            <sz val="9"/>
            <color indexed="81"/>
            <rFont val="Tahoma"/>
            <family val="2"/>
          </rPr>
          <t>Windows User:</t>
        </r>
        <r>
          <rPr>
            <sz val="9"/>
            <color indexed="81"/>
            <rFont val="Tahoma"/>
            <family val="2"/>
          </rPr>
          <t xml:space="preserve">
14/09/2020
7,500/-</t>
        </r>
      </text>
    </comment>
    <comment ref="P362" authorId="0">
      <text>
        <r>
          <rPr>
            <b/>
            <sz val="9"/>
            <color indexed="81"/>
            <rFont val="Tahoma"/>
            <family val="2"/>
          </rPr>
          <t>Windows User:</t>
        </r>
        <r>
          <rPr>
            <sz val="9"/>
            <color indexed="81"/>
            <rFont val="Tahoma"/>
            <family val="2"/>
          </rPr>
          <t xml:space="preserve">
14/09/2020
7,500/-</t>
        </r>
      </text>
    </comment>
    <comment ref="R362" authorId="0">
      <text>
        <r>
          <rPr>
            <b/>
            <sz val="9"/>
            <color indexed="81"/>
            <rFont val="Tahoma"/>
            <family val="2"/>
          </rPr>
          <t>Windows User:</t>
        </r>
        <r>
          <rPr>
            <sz val="9"/>
            <color indexed="81"/>
            <rFont val="Tahoma"/>
            <family val="2"/>
          </rPr>
          <t xml:space="preserve">
14/09/2020
7,500/-</t>
        </r>
      </text>
    </comment>
    <comment ref="T362" authorId="0">
      <text>
        <r>
          <rPr>
            <b/>
            <sz val="9"/>
            <color indexed="81"/>
            <rFont val="Tahoma"/>
            <family val="2"/>
          </rPr>
          <t>Windows User:</t>
        </r>
        <r>
          <rPr>
            <sz val="9"/>
            <color indexed="81"/>
            <rFont val="Tahoma"/>
            <family val="2"/>
          </rPr>
          <t xml:space="preserve">
28/01/21
3122
O/fee=5000
Due=3000
Paid in Janu/21</t>
        </r>
      </text>
    </comment>
    <comment ref="W362" authorId="0">
      <text>
        <r>
          <rPr>
            <b/>
            <sz val="9"/>
            <color indexed="81"/>
            <rFont val="Tahoma"/>
            <family val="2"/>
          </rPr>
          <t>Windows User:</t>
        </r>
        <r>
          <rPr>
            <sz val="9"/>
            <color indexed="81"/>
            <rFont val="Tahoma"/>
            <family val="2"/>
          </rPr>
          <t xml:space="preserve">
Less 30% in Tuition fee for Oct/20.</t>
        </r>
      </text>
    </comment>
    <comment ref="Y362" authorId="0">
      <text>
        <r>
          <rPr>
            <b/>
            <sz val="9"/>
            <color indexed="81"/>
            <rFont val="Tahoma"/>
            <family val="2"/>
          </rPr>
          <t>Windows User:</t>
        </r>
        <r>
          <rPr>
            <sz val="9"/>
            <color indexed="81"/>
            <rFont val="Tahoma"/>
            <family val="2"/>
          </rPr>
          <t xml:space="preserve">
Less 30% in Tuition fee for Oct/20.</t>
        </r>
      </text>
    </comment>
    <comment ref="AD362" authorId="0">
      <text>
        <r>
          <rPr>
            <b/>
            <sz val="9"/>
            <color indexed="81"/>
            <rFont val="Tahoma"/>
            <family val="2"/>
          </rPr>
          <t>Windows User:</t>
        </r>
        <r>
          <rPr>
            <sz val="9"/>
            <color indexed="81"/>
            <rFont val="Tahoma"/>
            <family val="2"/>
          </rPr>
          <t xml:space="preserve">
28/01/21
3122
O/fee=5000
Due=3000
Paid in Janu/21</t>
        </r>
      </text>
    </comment>
    <comment ref="N363" authorId="0">
      <text>
        <r>
          <rPr>
            <b/>
            <sz val="9"/>
            <color indexed="81"/>
            <rFont val="Tahoma"/>
            <family val="2"/>
          </rPr>
          <t>Windows User:</t>
        </r>
        <r>
          <rPr>
            <sz val="9"/>
            <color indexed="81"/>
            <rFont val="Tahoma"/>
            <family val="2"/>
          </rPr>
          <t xml:space="preserve">
14/09/2020
7,500/-</t>
        </r>
      </text>
    </comment>
    <comment ref="P363" authorId="0">
      <text>
        <r>
          <rPr>
            <b/>
            <sz val="9"/>
            <color indexed="81"/>
            <rFont val="Tahoma"/>
            <family val="2"/>
          </rPr>
          <t>Windows User:</t>
        </r>
        <r>
          <rPr>
            <sz val="9"/>
            <color indexed="81"/>
            <rFont val="Tahoma"/>
            <family val="2"/>
          </rPr>
          <t xml:space="preserve">
14/09/2020
7,500/-</t>
        </r>
      </text>
    </comment>
    <comment ref="R363" authorId="0">
      <text>
        <r>
          <rPr>
            <b/>
            <sz val="9"/>
            <color indexed="81"/>
            <rFont val="Tahoma"/>
            <family val="2"/>
          </rPr>
          <t>Windows User:</t>
        </r>
        <r>
          <rPr>
            <sz val="9"/>
            <color indexed="81"/>
            <rFont val="Tahoma"/>
            <family val="2"/>
          </rPr>
          <t xml:space="preserve">
14/09/2020
7,500/-</t>
        </r>
      </text>
    </comment>
    <comment ref="T363" authorId="0">
      <text>
        <r>
          <rPr>
            <b/>
            <sz val="9"/>
            <color indexed="81"/>
            <rFont val="Tahoma"/>
            <family val="2"/>
          </rPr>
          <t>Windows User:</t>
        </r>
        <r>
          <rPr>
            <sz val="9"/>
            <color indexed="81"/>
            <rFont val="Tahoma"/>
            <family val="2"/>
          </rPr>
          <t xml:space="preserve">
27/01/21
3146
O/fe=8000
Paid inJanu/21</t>
        </r>
      </text>
    </comment>
    <comment ref="W363" authorId="0">
      <text>
        <r>
          <rPr>
            <b/>
            <sz val="9"/>
            <color indexed="81"/>
            <rFont val="Tahoma"/>
            <family val="2"/>
          </rPr>
          <t>Windows User:</t>
        </r>
        <r>
          <rPr>
            <sz val="9"/>
            <color indexed="81"/>
            <rFont val="Tahoma"/>
            <family val="2"/>
          </rPr>
          <t xml:space="preserve">
Less 30% in Tuition fee for Oct/20.</t>
        </r>
      </text>
    </comment>
    <comment ref="Y363" authorId="0">
      <text>
        <r>
          <rPr>
            <b/>
            <sz val="9"/>
            <color indexed="81"/>
            <rFont val="Tahoma"/>
            <family val="2"/>
          </rPr>
          <t>Windows User:</t>
        </r>
        <r>
          <rPr>
            <sz val="9"/>
            <color indexed="81"/>
            <rFont val="Tahoma"/>
            <family val="2"/>
          </rPr>
          <t xml:space="preserve">
Less 30% in Tuition fee for Oct/20.</t>
        </r>
      </text>
    </comment>
    <comment ref="AD363" authorId="0">
      <text>
        <r>
          <rPr>
            <b/>
            <sz val="9"/>
            <color indexed="81"/>
            <rFont val="Tahoma"/>
            <family val="2"/>
          </rPr>
          <t>Windows User:</t>
        </r>
        <r>
          <rPr>
            <sz val="9"/>
            <color indexed="81"/>
            <rFont val="Tahoma"/>
            <family val="2"/>
          </rPr>
          <t xml:space="preserve">
27/01/21
3146
O/fe=8000
Paid inJanu/21</t>
        </r>
      </text>
    </comment>
    <comment ref="AF363" authorId="0">
      <text>
        <r>
          <rPr>
            <b/>
            <sz val="9"/>
            <color indexed="81"/>
            <rFont val="Tahoma"/>
            <family val="2"/>
          </rPr>
          <t>Windows User:</t>
        </r>
        <r>
          <rPr>
            <sz val="9"/>
            <color indexed="81"/>
            <rFont val="Tahoma"/>
            <family val="2"/>
          </rPr>
          <t xml:space="preserve">
10/02/21
3147</t>
        </r>
      </text>
    </comment>
    <comment ref="AH363" authorId="0">
      <text>
        <r>
          <rPr>
            <b/>
            <sz val="9"/>
            <color indexed="81"/>
            <rFont val="Tahoma"/>
            <family val="2"/>
          </rPr>
          <t>Windows User:</t>
        </r>
        <r>
          <rPr>
            <sz val="9"/>
            <color indexed="81"/>
            <rFont val="Tahoma"/>
            <family val="2"/>
          </rPr>
          <t xml:space="preserve">
15/03/21
3148
Up to March/21</t>
        </r>
      </text>
    </comment>
    <comment ref="AL363" authorId="0">
      <text>
        <r>
          <rPr>
            <b/>
            <sz val="9"/>
            <color indexed="81"/>
            <rFont val="Tahoma"/>
            <family val="2"/>
          </rPr>
          <t>Windows User:</t>
        </r>
        <r>
          <rPr>
            <sz val="9"/>
            <color indexed="81"/>
            <rFont val="Tahoma"/>
            <family val="2"/>
          </rPr>
          <t xml:space="preserve">
23/05/21
3149
April/21</t>
        </r>
      </text>
    </comment>
    <comment ref="N364" authorId="0">
      <text>
        <r>
          <rPr>
            <b/>
            <sz val="9"/>
            <color indexed="81"/>
            <rFont val="Tahoma"/>
            <family val="2"/>
          </rPr>
          <t>Windows User:</t>
        </r>
        <r>
          <rPr>
            <sz val="9"/>
            <color indexed="81"/>
            <rFont val="Tahoma"/>
            <family val="2"/>
          </rPr>
          <t xml:space="preserve">
14/09/2020
7,500/-</t>
        </r>
      </text>
    </comment>
    <comment ref="P364" authorId="0">
      <text>
        <r>
          <rPr>
            <b/>
            <sz val="9"/>
            <color indexed="81"/>
            <rFont val="Tahoma"/>
            <family val="2"/>
          </rPr>
          <t>Windows User:</t>
        </r>
        <r>
          <rPr>
            <sz val="9"/>
            <color indexed="81"/>
            <rFont val="Tahoma"/>
            <family val="2"/>
          </rPr>
          <t xml:space="preserve">
14/09/2020
7,500/-</t>
        </r>
      </text>
    </comment>
    <comment ref="R364" authorId="0">
      <text>
        <r>
          <rPr>
            <b/>
            <sz val="9"/>
            <color indexed="81"/>
            <rFont val="Tahoma"/>
            <family val="2"/>
          </rPr>
          <t>Windows User:</t>
        </r>
        <r>
          <rPr>
            <sz val="9"/>
            <color indexed="81"/>
            <rFont val="Tahoma"/>
            <family val="2"/>
          </rPr>
          <t xml:space="preserve">
14/09/2020
7,500/-</t>
        </r>
      </text>
    </comment>
    <comment ref="T364" authorId="0">
      <text>
        <r>
          <rPr>
            <b/>
            <sz val="9"/>
            <color indexed="81"/>
            <rFont val="Tahoma"/>
            <family val="2"/>
          </rPr>
          <t>Windows User:</t>
        </r>
        <r>
          <rPr>
            <sz val="9"/>
            <color indexed="81"/>
            <rFont val="Tahoma"/>
            <family val="2"/>
          </rPr>
          <t xml:space="preserve">
26/01/21
3170
O/fee Full
Oct to Janu/21
Paid in Janu/21</t>
        </r>
      </text>
    </comment>
    <comment ref="W364" authorId="0">
      <text>
        <r>
          <rPr>
            <b/>
            <sz val="9"/>
            <color indexed="81"/>
            <rFont val="Tahoma"/>
            <family val="2"/>
          </rPr>
          <t>Windows User:</t>
        </r>
        <r>
          <rPr>
            <sz val="9"/>
            <color indexed="81"/>
            <rFont val="Tahoma"/>
            <family val="2"/>
          </rPr>
          <t xml:space="preserve">
Less 30% in Tuition fee for Oct/20.</t>
        </r>
      </text>
    </comment>
    <comment ref="X364" authorId="0">
      <text>
        <r>
          <rPr>
            <b/>
            <sz val="9"/>
            <color indexed="81"/>
            <rFont val="Tahoma"/>
            <family val="2"/>
          </rPr>
          <t>Windows User:</t>
        </r>
        <r>
          <rPr>
            <sz val="9"/>
            <color indexed="81"/>
            <rFont val="Tahoma"/>
            <family val="2"/>
          </rPr>
          <t xml:space="preserve">
26/01/21
3170
O/fee Full
Oct to Janu/21
Paid in Janu/21</t>
        </r>
      </text>
    </comment>
    <comment ref="Y364" authorId="0">
      <text>
        <r>
          <rPr>
            <b/>
            <sz val="9"/>
            <color indexed="81"/>
            <rFont val="Tahoma"/>
            <family val="2"/>
          </rPr>
          <t>Windows User:</t>
        </r>
        <r>
          <rPr>
            <sz val="9"/>
            <color indexed="81"/>
            <rFont val="Tahoma"/>
            <family val="2"/>
          </rPr>
          <t xml:space="preserve">
Less 30% in Tuition fee for Oct/20.</t>
        </r>
      </text>
    </comment>
    <comment ref="Z364" authorId="0">
      <text>
        <r>
          <rPr>
            <b/>
            <sz val="9"/>
            <color indexed="81"/>
            <rFont val="Tahoma"/>
            <family val="2"/>
          </rPr>
          <t>Windows User:</t>
        </r>
        <r>
          <rPr>
            <sz val="9"/>
            <color indexed="81"/>
            <rFont val="Tahoma"/>
            <family val="2"/>
          </rPr>
          <t xml:space="preserve">
26/01/21
3170
O/fee Full
Oct to Janu/21
Paid in Janu/21</t>
        </r>
      </text>
    </comment>
    <comment ref="AB364" authorId="0">
      <text>
        <r>
          <rPr>
            <b/>
            <sz val="9"/>
            <color indexed="81"/>
            <rFont val="Tahoma"/>
            <family val="2"/>
          </rPr>
          <t>Windows User:</t>
        </r>
        <r>
          <rPr>
            <sz val="9"/>
            <color indexed="81"/>
            <rFont val="Tahoma"/>
            <family val="2"/>
          </rPr>
          <t xml:space="preserve">
26/01/21
3170
O/fee Full
Oct to Janu/21
Paid in Janu/21</t>
        </r>
      </text>
    </comment>
    <comment ref="AD364" authorId="0">
      <text>
        <r>
          <rPr>
            <b/>
            <sz val="9"/>
            <color indexed="81"/>
            <rFont val="Tahoma"/>
            <family val="2"/>
          </rPr>
          <t>Windows User:</t>
        </r>
        <r>
          <rPr>
            <sz val="9"/>
            <color indexed="81"/>
            <rFont val="Tahoma"/>
            <family val="2"/>
          </rPr>
          <t xml:space="preserve">
26/01/21
3170
O/fee Full
Oct to Janu/21
Paid in Janu/21</t>
        </r>
      </text>
    </comment>
    <comment ref="AH364" authorId="0">
      <text>
        <r>
          <rPr>
            <b/>
            <sz val="9"/>
            <color indexed="81"/>
            <rFont val="Tahoma"/>
            <family val="2"/>
          </rPr>
          <t>Windows User:</t>
        </r>
        <r>
          <rPr>
            <sz val="9"/>
            <color indexed="81"/>
            <rFont val="Tahoma"/>
            <family val="2"/>
          </rPr>
          <t xml:space="preserve">
15/03/21
3171
Feb/21</t>
        </r>
      </text>
    </comment>
    <comment ref="AL364" authorId="0">
      <text>
        <r>
          <rPr>
            <b/>
            <sz val="9"/>
            <color indexed="81"/>
            <rFont val="Tahoma"/>
            <family val="2"/>
          </rPr>
          <t>Windows User:</t>
        </r>
        <r>
          <rPr>
            <sz val="9"/>
            <color indexed="81"/>
            <rFont val="Tahoma"/>
            <family val="2"/>
          </rPr>
          <t xml:space="preserve">
29/05/21
3172
March + April/21</t>
        </r>
      </text>
    </comment>
    <comment ref="N365" authorId="0">
      <text>
        <r>
          <rPr>
            <b/>
            <sz val="9"/>
            <color indexed="81"/>
            <rFont val="Tahoma"/>
            <family val="2"/>
          </rPr>
          <t>Windows User:</t>
        </r>
        <r>
          <rPr>
            <sz val="9"/>
            <color indexed="81"/>
            <rFont val="Tahoma"/>
            <family val="2"/>
          </rPr>
          <t xml:space="preserve">
14/09/2020
7,500/-</t>
        </r>
      </text>
    </comment>
    <comment ref="P365" authorId="0">
      <text>
        <r>
          <rPr>
            <b/>
            <sz val="9"/>
            <color indexed="81"/>
            <rFont val="Tahoma"/>
            <family val="2"/>
          </rPr>
          <t>Windows User:</t>
        </r>
        <r>
          <rPr>
            <sz val="9"/>
            <color indexed="81"/>
            <rFont val="Tahoma"/>
            <family val="2"/>
          </rPr>
          <t xml:space="preserve">
14/09/2020
7,500/-</t>
        </r>
      </text>
    </comment>
    <comment ref="R365" authorId="0">
      <text>
        <r>
          <rPr>
            <b/>
            <sz val="9"/>
            <color indexed="81"/>
            <rFont val="Tahoma"/>
            <family val="2"/>
          </rPr>
          <t>Windows User:</t>
        </r>
        <r>
          <rPr>
            <sz val="9"/>
            <color indexed="81"/>
            <rFont val="Tahoma"/>
            <family val="2"/>
          </rPr>
          <t xml:space="preserve">
14/09/2020
7,500/-</t>
        </r>
      </text>
    </comment>
    <comment ref="T365" authorId="0">
      <text>
        <r>
          <rPr>
            <b/>
            <sz val="9"/>
            <color indexed="81"/>
            <rFont val="Tahoma"/>
            <family val="2"/>
          </rPr>
          <t>Windows User:</t>
        </r>
        <r>
          <rPr>
            <sz val="9"/>
            <color indexed="81"/>
            <rFont val="Tahoma"/>
            <family val="2"/>
          </rPr>
          <t xml:space="preserve">
27/01/21
3196
O/fee=8000
Dec/20
Paid in janu/21</t>
        </r>
      </text>
    </comment>
    <comment ref="W365" authorId="0">
      <text>
        <r>
          <rPr>
            <b/>
            <sz val="9"/>
            <color indexed="81"/>
            <rFont val="Tahoma"/>
            <family val="2"/>
          </rPr>
          <t>Windows User:</t>
        </r>
        <r>
          <rPr>
            <sz val="9"/>
            <color indexed="81"/>
            <rFont val="Tahoma"/>
            <family val="2"/>
          </rPr>
          <t xml:space="preserve">
Less 30% in Tuition fee for Oct/20.</t>
        </r>
      </text>
    </comment>
    <comment ref="X365" authorId="0">
      <text>
        <r>
          <rPr>
            <b/>
            <sz val="9"/>
            <color indexed="81"/>
            <rFont val="Tahoma"/>
            <family val="2"/>
          </rPr>
          <t>Windows User:</t>
        </r>
        <r>
          <rPr>
            <sz val="9"/>
            <color indexed="81"/>
            <rFont val="Tahoma"/>
            <family val="2"/>
          </rPr>
          <t xml:space="preserve">
09/11/2020
3194
Oct/2020
Paid to nov/20</t>
        </r>
      </text>
    </comment>
    <comment ref="Y365" authorId="0">
      <text>
        <r>
          <rPr>
            <b/>
            <sz val="9"/>
            <color indexed="81"/>
            <rFont val="Tahoma"/>
            <family val="2"/>
          </rPr>
          <t>Windows User:</t>
        </r>
        <r>
          <rPr>
            <sz val="9"/>
            <color indexed="81"/>
            <rFont val="Tahoma"/>
            <family val="2"/>
          </rPr>
          <t xml:space="preserve">
Less 30% in Tuition fee for Oct/20.</t>
        </r>
      </text>
    </comment>
    <comment ref="Z365" authorId="0">
      <text>
        <r>
          <rPr>
            <b/>
            <sz val="9"/>
            <color indexed="81"/>
            <rFont val="Tahoma"/>
            <family val="2"/>
          </rPr>
          <t>Windows User:</t>
        </r>
        <r>
          <rPr>
            <sz val="9"/>
            <color indexed="81"/>
            <rFont val="Tahoma"/>
            <family val="2"/>
          </rPr>
          <t xml:space="preserve">
09/11/2020
3194
Oct/2020
29/12/2020
3195
Nov/20
Paid in Dec/20</t>
        </r>
      </text>
    </comment>
    <comment ref="AB365" authorId="0">
      <text>
        <r>
          <rPr>
            <b/>
            <sz val="9"/>
            <color indexed="81"/>
            <rFont val="Tahoma"/>
            <family val="2"/>
          </rPr>
          <t>Windows User:</t>
        </r>
        <r>
          <rPr>
            <sz val="9"/>
            <color indexed="81"/>
            <rFont val="Tahoma"/>
            <family val="2"/>
          </rPr>
          <t xml:space="preserve">
29/12/2020
3195
Nov/20
Paid in Dec/20
27/01/21
3196
O/fee=8000
Dec/20
Paid in janu/21</t>
        </r>
      </text>
    </comment>
    <comment ref="AD365" authorId="0">
      <text>
        <r>
          <rPr>
            <b/>
            <sz val="9"/>
            <color indexed="81"/>
            <rFont val="Tahoma"/>
            <family val="2"/>
          </rPr>
          <t>Windows User:</t>
        </r>
        <r>
          <rPr>
            <sz val="9"/>
            <color indexed="81"/>
            <rFont val="Tahoma"/>
            <family val="2"/>
          </rPr>
          <t xml:space="preserve">
27/01/21
3196
O/fee=8000
Dec/20
Paid in janu/21</t>
        </r>
      </text>
    </comment>
    <comment ref="AF365" authorId="0">
      <text>
        <r>
          <rPr>
            <b/>
            <sz val="9"/>
            <color indexed="81"/>
            <rFont val="Tahoma"/>
            <family val="2"/>
          </rPr>
          <t>Windows User:</t>
        </r>
        <r>
          <rPr>
            <sz val="9"/>
            <color indexed="81"/>
            <rFont val="Tahoma"/>
            <family val="2"/>
          </rPr>
          <t xml:space="preserve">
22/02/21
3197</t>
        </r>
      </text>
    </comment>
    <comment ref="AH365" authorId="0">
      <text>
        <r>
          <rPr>
            <b/>
            <sz val="9"/>
            <color indexed="81"/>
            <rFont val="Tahoma"/>
            <family val="2"/>
          </rPr>
          <t>Windows User:</t>
        </r>
        <r>
          <rPr>
            <sz val="9"/>
            <color indexed="81"/>
            <rFont val="Tahoma"/>
            <family val="2"/>
          </rPr>
          <t xml:space="preserve">
22/03/2021
3198
Feb + March/21</t>
        </r>
      </text>
    </comment>
    <comment ref="AN365" authorId="0">
      <text>
        <r>
          <rPr>
            <b/>
            <sz val="9"/>
            <color indexed="81"/>
            <rFont val="Tahoma"/>
            <family val="2"/>
          </rPr>
          <t>Windows User:</t>
        </r>
        <r>
          <rPr>
            <sz val="9"/>
            <color indexed="81"/>
            <rFont val="Tahoma"/>
            <family val="2"/>
          </rPr>
          <t xml:space="preserve">
05/06/21
3199</t>
        </r>
      </text>
    </comment>
    <comment ref="N366" authorId="0">
      <text>
        <r>
          <rPr>
            <b/>
            <sz val="9"/>
            <color indexed="81"/>
            <rFont val="Tahoma"/>
            <family val="2"/>
          </rPr>
          <t>Windows User:</t>
        </r>
        <r>
          <rPr>
            <sz val="9"/>
            <color indexed="81"/>
            <rFont val="Tahoma"/>
            <family val="2"/>
          </rPr>
          <t xml:space="preserve">
14/09/2020
7,500/-</t>
        </r>
      </text>
    </comment>
    <comment ref="P366" authorId="0">
      <text>
        <r>
          <rPr>
            <b/>
            <sz val="9"/>
            <color indexed="81"/>
            <rFont val="Tahoma"/>
            <family val="2"/>
          </rPr>
          <t>Windows User:</t>
        </r>
        <r>
          <rPr>
            <sz val="9"/>
            <color indexed="81"/>
            <rFont val="Tahoma"/>
            <family val="2"/>
          </rPr>
          <t xml:space="preserve">
14/09/2020
7,500/-</t>
        </r>
      </text>
    </comment>
    <comment ref="R366" authorId="0">
      <text>
        <r>
          <rPr>
            <b/>
            <sz val="9"/>
            <color indexed="81"/>
            <rFont val="Tahoma"/>
            <family val="2"/>
          </rPr>
          <t>Windows User:</t>
        </r>
        <r>
          <rPr>
            <sz val="9"/>
            <color indexed="81"/>
            <rFont val="Tahoma"/>
            <family val="2"/>
          </rPr>
          <t xml:space="preserve">
14/09/2020
7,500/-</t>
        </r>
      </text>
    </comment>
    <comment ref="T366" authorId="0">
      <text>
        <r>
          <rPr>
            <b/>
            <sz val="9"/>
            <color indexed="81"/>
            <rFont val="Tahoma"/>
            <family val="2"/>
          </rPr>
          <t>Windows User:</t>
        </r>
        <r>
          <rPr>
            <sz val="9"/>
            <color indexed="81"/>
            <rFont val="Tahoma"/>
            <family val="2"/>
          </rPr>
          <t xml:space="preserve">
25/11/2020
7918
O/fee With
Oct/20
Paid in Non/20</t>
        </r>
      </text>
    </comment>
    <comment ref="W366" authorId="0">
      <text>
        <r>
          <rPr>
            <b/>
            <sz val="9"/>
            <color indexed="81"/>
            <rFont val="Tahoma"/>
            <family val="2"/>
          </rPr>
          <t>Windows User:</t>
        </r>
        <r>
          <rPr>
            <sz val="9"/>
            <color indexed="81"/>
            <rFont val="Tahoma"/>
            <family val="2"/>
          </rPr>
          <t xml:space="preserve">
Less 30% in Tuition fee for Oct/20.</t>
        </r>
      </text>
    </comment>
    <comment ref="X366" authorId="0">
      <text>
        <r>
          <rPr>
            <b/>
            <sz val="9"/>
            <color indexed="81"/>
            <rFont val="Tahoma"/>
            <family val="2"/>
          </rPr>
          <t>Windows User:</t>
        </r>
        <r>
          <rPr>
            <sz val="9"/>
            <color indexed="81"/>
            <rFont val="Tahoma"/>
            <family val="2"/>
          </rPr>
          <t xml:space="preserve">
25/11/2020
7918
O/fee With
Oct/20
Paid in Non/20</t>
        </r>
      </text>
    </comment>
    <comment ref="Y366" authorId="0">
      <text>
        <r>
          <rPr>
            <b/>
            <sz val="9"/>
            <color indexed="81"/>
            <rFont val="Tahoma"/>
            <family val="2"/>
          </rPr>
          <t>Windows User:</t>
        </r>
        <r>
          <rPr>
            <sz val="9"/>
            <color indexed="81"/>
            <rFont val="Tahoma"/>
            <family val="2"/>
          </rPr>
          <t xml:space="preserve">
Less 30% in Tuition fee for Oct/20.</t>
        </r>
      </text>
    </comment>
    <comment ref="Z366" authorId="0">
      <text>
        <r>
          <rPr>
            <b/>
            <sz val="9"/>
            <color indexed="81"/>
            <rFont val="Tahoma"/>
            <family val="2"/>
          </rPr>
          <t>Windows User:</t>
        </r>
        <r>
          <rPr>
            <sz val="9"/>
            <color indexed="81"/>
            <rFont val="Tahoma"/>
            <family val="2"/>
          </rPr>
          <t xml:space="preserve">
25/11/2020
7918
O/fee With
Oct/20
25/11/2020
7919
Nov/20
Paid in Nov/20</t>
        </r>
      </text>
    </comment>
    <comment ref="AB366" authorId="0">
      <text>
        <r>
          <rPr>
            <b/>
            <sz val="9"/>
            <color indexed="81"/>
            <rFont val="Tahoma"/>
            <family val="2"/>
          </rPr>
          <t>Windows User:</t>
        </r>
        <r>
          <rPr>
            <sz val="9"/>
            <color indexed="81"/>
            <rFont val="Tahoma"/>
            <family val="2"/>
          </rPr>
          <t xml:space="preserve">
27/01/21
7920
Dec=3780
Janu=4340
Paid in janu/21</t>
        </r>
      </text>
    </comment>
    <comment ref="AD366" authorId="0">
      <text>
        <r>
          <rPr>
            <b/>
            <sz val="9"/>
            <color indexed="81"/>
            <rFont val="Tahoma"/>
            <family val="2"/>
          </rPr>
          <t>Windows User:</t>
        </r>
        <r>
          <rPr>
            <sz val="9"/>
            <color indexed="81"/>
            <rFont val="Tahoma"/>
            <family val="2"/>
          </rPr>
          <t xml:space="preserve">
27/01/21
7920
Dec=3780
Janu=4340
Paid in janu/21</t>
        </r>
      </text>
    </comment>
    <comment ref="AN366" authorId="0">
      <text>
        <r>
          <rPr>
            <b/>
            <sz val="9"/>
            <color indexed="81"/>
            <rFont val="Tahoma"/>
            <family val="2"/>
          </rPr>
          <t>Windows User:</t>
        </r>
        <r>
          <rPr>
            <sz val="9"/>
            <color indexed="81"/>
            <rFont val="Tahoma"/>
            <family val="2"/>
          </rPr>
          <t xml:space="preserve">
02/06/21
7921
</t>
        </r>
      </text>
    </comment>
    <comment ref="N367" authorId="0">
      <text>
        <r>
          <rPr>
            <b/>
            <sz val="9"/>
            <color indexed="81"/>
            <rFont val="Tahoma"/>
            <family val="2"/>
          </rPr>
          <t>Windows User:</t>
        </r>
        <r>
          <rPr>
            <sz val="9"/>
            <color indexed="81"/>
            <rFont val="Tahoma"/>
            <family val="2"/>
          </rPr>
          <t xml:space="preserve">
14/09/2020
7,500/-</t>
        </r>
      </text>
    </comment>
    <comment ref="P367" authorId="0">
      <text>
        <r>
          <rPr>
            <b/>
            <sz val="9"/>
            <color indexed="81"/>
            <rFont val="Tahoma"/>
            <family val="2"/>
          </rPr>
          <t>Windows User:</t>
        </r>
        <r>
          <rPr>
            <sz val="9"/>
            <color indexed="81"/>
            <rFont val="Tahoma"/>
            <family val="2"/>
          </rPr>
          <t xml:space="preserve">
14/09/2020
7,500/-</t>
        </r>
      </text>
    </comment>
    <comment ref="R367" authorId="0">
      <text>
        <r>
          <rPr>
            <b/>
            <sz val="9"/>
            <color indexed="81"/>
            <rFont val="Tahoma"/>
            <family val="2"/>
          </rPr>
          <t>Windows User:</t>
        </r>
        <r>
          <rPr>
            <sz val="9"/>
            <color indexed="81"/>
            <rFont val="Tahoma"/>
            <family val="2"/>
          </rPr>
          <t xml:space="preserve">
14/09/2020
7,500/-</t>
        </r>
      </text>
    </comment>
    <comment ref="Z367" authorId="0">
      <text>
        <r>
          <rPr>
            <b/>
            <sz val="9"/>
            <color indexed="81"/>
            <rFont val="Tahoma"/>
            <family val="2"/>
          </rPr>
          <t>Windows User:</t>
        </r>
        <r>
          <rPr>
            <sz val="9"/>
            <color indexed="81"/>
            <rFont val="Tahoma"/>
            <family val="2"/>
          </rPr>
          <t xml:space="preserve">
08/10/2020
By bkssh
C=4620
H=1970
T=6590</t>
        </r>
      </text>
    </comment>
    <comment ref="AB367" authorId="0">
      <text>
        <r>
          <rPr>
            <b/>
            <sz val="9"/>
            <color indexed="81"/>
            <rFont val="Tahoma"/>
            <family val="2"/>
          </rPr>
          <t>Windows User:</t>
        </r>
        <r>
          <rPr>
            <sz val="9"/>
            <color indexed="81"/>
            <rFont val="Tahoma"/>
            <family val="2"/>
          </rPr>
          <t xml:space="preserve">
09/11/2020
By bkash
C=4620
H=1950
T=6570</t>
        </r>
      </text>
    </comment>
    <comment ref="AD367" authorId="0">
      <text>
        <r>
          <rPr>
            <b/>
            <sz val="9"/>
            <color indexed="81"/>
            <rFont val="Tahoma"/>
            <family val="2"/>
          </rPr>
          <t>Windows User:</t>
        </r>
        <r>
          <rPr>
            <sz val="9"/>
            <color indexed="81"/>
            <rFont val="Tahoma"/>
            <family val="2"/>
          </rPr>
          <t xml:space="preserve">
10/12/2020
By bkash
C=4620
H=1950
T=6570
Dec/20</t>
        </r>
      </text>
    </comment>
    <comment ref="AF367" authorId="0">
      <text>
        <r>
          <rPr>
            <b/>
            <sz val="9"/>
            <color indexed="81"/>
            <rFont val="Tahoma"/>
            <family val="2"/>
          </rPr>
          <t>Windows User:</t>
        </r>
        <r>
          <rPr>
            <sz val="9"/>
            <color indexed="81"/>
            <rFont val="Tahoma"/>
            <family val="2"/>
          </rPr>
          <t xml:space="preserve">
09/01/2021
C=4620
H=1950
T=6570
Janu/21</t>
        </r>
      </text>
    </comment>
    <comment ref="AH367" authorId="0">
      <text>
        <r>
          <rPr>
            <b/>
            <sz val="9"/>
            <color indexed="81"/>
            <rFont val="Tahoma"/>
            <family val="2"/>
          </rPr>
          <t>Windows User:</t>
        </r>
        <r>
          <rPr>
            <sz val="9"/>
            <color indexed="81"/>
            <rFont val="Tahoma"/>
            <family val="2"/>
          </rPr>
          <t xml:space="preserve">
10/02/21
7943</t>
        </r>
      </text>
    </comment>
    <comment ref="AJ367" authorId="0">
      <text>
        <r>
          <rPr>
            <b/>
            <sz val="9"/>
            <color indexed="81"/>
            <rFont val="Tahoma"/>
            <family val="2"/>
          </rPr>
          <t>Windows User:</t>
        </r>
        <r>
          <rPr>
            <sz val="9"/>
            <color indexed="81"/>
            <rFont val="Tahoma"/>
            <family val="2"/>
          </rPr>
          <t xml:space="preserve">
10/03/21
By bkash
C=4620
H=1950
T= 6570</t>
        </r>
      </text>
    </comment>
    <comment ref="AL367" authorId="0">
      <text>
        <r>
          <rPr>
            <b/>
            <sz val="9"/>
            <color indexed="81"/>
            <rFont val="Tahoma"/>
            <family val="2"/>
          </rPr>
          <t>Windows User:</t>
        </r>
        <r>
          <rPr>
            <sz val="9"/>
            <color indexed="81"/>
            <rFont val="Tahoma"/>
            <family val="2"/>
          </rPr>
          <t xml:space="preserve">
13/04/21
By bkash
C=4620
H=1950
T= 6570</t>
        </r>
      </text>
    </comment>
    <comment ref="AP367" authorId="0">
      <text>
        <r>
          <rPr>
            <b/>
            <sz val="9"/>
            <color indexed="81"/>
            <rFont val="Tahoma"/>
            <family val="2"/>
          </rPr>
          <t>Windows User:</t>
        </r>
        <r>
          <rPr>
            <sz val="9"/>
            <color indexed="81"/>
            <rFont val="Tahoma"/>
            <family val="2"/>
          </rPr>
          <t xml:space="preserve">
02/06/21
7949
</t>
        </r>
      </text>
    </comment>
    <comment ref="N368" authorId="0">
      <text>
        <r>
          <rPr>
            <b/>
            <sz val="9"/>
            <color indexed="81"/>
            <rFont val="Tahoma"/>
            <family val="2"/>
          </rPr>
          <t>Windows User:</t>
        </r>
        <r>
          <rPr>
            <sz val="9"/>
            <color indexed="81"/>
            <rFont val="Tahoma"/>
            <family val="2"/>
          </rPr>
          <t xml:space="preserve">
14/09/2020
7,500/-</t>
        </r>
      </text>
    </comment>
    <comment ref="P368" authorId="0">
      <text>
        <r>
          <rPr>
            <b/>
            <sz val="9"/>
            <color indexed="81"/>
            <rFont val="Tahoma"/>
            <family val="2"/>
          </rPr>
          <t>Windows User:</t>
        </r>
        <r>
          <rPr>
            <sz val="9"/>
            <color indexed="81"/>
            <rFont val="Tahoma"/>
            <family val="2"/>
          </rPr>
          <t xml:space="preserve">
14/09/2020
7,500/-</t>
        </r>
      </text>
    </comment>
    <comment ref="R368" authorId="0">
      <text>
        <r>
          <rPr>
            <b/>
            <sz val="9"/>
            <color indexed="81"/>
            <rFont val="Tahoma"/>
            <family val="2"/>
          </rPr>
          <t>Windows User:</t>
        </r>
        <r>
          <rPr>
            <sz val="9"/>
            <color indexed="81"/>
            <rFont val="Tahoma"/>
            <family val="2"/>
          </rPr>
          <t xml:space="preserve">
14/09/2020
7,500/-</t>
        </r>
      </text>
    </comment>
    <comment ref="T368" authorId="0">
      <text>
        <r>
          <rPr>
            <b/>
            <sz val="9"/>
            <color indexed="81"/>
            <rFont val="Tahoma"/>
            <family val="2"/>
          </rPr>
          <t>Windows User:</t>
        </r>
        <r>
          <rPr>
            <sz val="9"/>
            <color indexed="81"/>
            <rFont val="Tahoma"/>
            <family val="2"/>
          </rPr>
          <t xml:space="preserve">
15.10.2020
7966
Oct/20 (Less=30%)
Others fee</t>
        </r>
      </text>
    </comment>
    <comment ref="W368" authorId="0">
      <text>
        <r>
          <rPr>
            <b/>
            <sz val="9"/>
            <color indexed="81"/>
            <rFont val="Tahoma"/>
            <family val="2"/>
          </rPr>
          <t>Windows User:</t>
        </r>
        <r>
          <rPr>
            <sz val="9"/>
            <color indexed="81"/>
            <rFont val="Tahoma"/>
            <family val="2"/>
          </rPr>
          <t xml:space="preserve">
Less 30% in Tuition fee for Oct/20.</t>
        </r>
      </text>
    </comment>
    <comment ref="X368" authorId="0">
      <text>
        <r>
          <rPr>
            <b/>
            <sz val="9"/>
            <color indexed="81"/>
            <rFont val="Tahoma"/>
            <family val="2"/>
          </rPr>
          <t>Windows User:</t>
        </r>
        <r>
          <rPr>
            <sz val="9"/>
            <color indexed="81"/>
            <rFont val="Tahoma"/>
            <family val="2"/>
          </rPr>
          <t xml:space="preserve">
15.10.2020
7966
Oct/20 (Less=30%)
Others fee</t>
        </r>
      </text>
    </comment>
    <comment ref="Y368" authorId="0">
      <text>
        <r>
          <rPr>
            <b/>
            <sz val="9"/>
            <color indexed="81"/>
            <rFont val="Tahoma"/>
            <family val="2"/>
          </rPr>
          <t>Windows User:</t>
        </r>
        <r>
          <rPr>
            <sz val="9"/>
            <color indexed="81"/>
            <rFont val="Tahoma"/>
            <family val="2"/>
          </rPr>
          <t xml:space="preserve">
Less 30% in Tuition fee for Oct/20.</t>
        </r>
      </text>
    </comment>
    <comment ref="Z368" authorId="0">
      <text>
        <r>
          <rPr>
            <b/>
            <sz val="9"/>
            <color indexed="81"/>
            <rFont val="Tahoma"/>
            <family val="2"/>
          </rPr>
          <t>Windows User:</t>
        </r>
        <r>
          <rPr>
            <sz val="9"/>
            <color indexed="81"/>
            <rFont val="Tahoma"/>
            <family val="2"/>
          </rPr>
          <t xml:space="preserve">
17/01/2021
Nov to janu/21
Paid in Janu/21</t>
        </r>
      </text>
    </comment>
    <comment ref="AB368" authorId="0">
      <text>
        <r>
          <rPr>
            <b/>
            <sz val="9"/>
            <color indexed="81"/>
            <rFont val="Tahoma"/>
            <family val="2"/>
          </rPr>
          <t>Windows User:</t>
        </r>
        <r>
          <rPr>
            <sz val="9"/>
            <color indexed="81"/>
            <rFont val="Tahoma"/>
            <family val="2"/>
          </rPr>
          <t xml:space="preserve">
17/01/2021
Nov to janu/21
Paid in Janu/21</t>
        </r>
      </text>
    </comment>
    <comment ref="AD368" authorId="0">
      <text>
        <r>
          <rPr>
            <b/>
            <sz val="9"/>
            <color indexed="81"/>
            <rFont val="Tahoma"/>
            <family val="2"/>
          </rPr>
          <t>Windows User:</t>
        </r>
        <r>
          <rPr>
            <sz val="9"/>
            <color indexed="81"/>
            <rFont val="Tahoma"/>
            <family val="2"/>
          </rPr>
          <t xml:space="preserve">
17/01/2021
Nov to janu/21
Paid in Janu/21</t>
        </r>
      </text>
    </comment>
    <comment ref="AN368" authorId="0">
      <text>
        <r>
          <rPr>
            <b/>
            <sz val="9"/>
            <color indexed="81"/>
            <rFont val="Tahoma"/>
            <family val="2"/>
          </rPr>
          <t>Windows User:</t>
        </r>
        <r>
          <rPr>
            <sz val="9"/>
            <color indexed="81"/>
            <rFont val="Tahoma"/>
            <family val="2"/>
          </rPr>
          <t xml:space="preserve">
07/06/21
7968
</t>
        </r>
      </text>
    </comment>
    <comment ref="N369" authorId="0">
      <text>
        <r>
          <rPr>
            <b/>
            <sz val="9"/>
            <color indexed="81"/>
            <rFont val="Tahoma"/>
            <family val="2"/>
          </rPr>
          <t>Windows User:</t>
        </r>
        <r>
          <rPr>
            <sz val="9"/>
            <color indexed="81"/>
            <rFont val="Tahoma"/>
            <family val="2"/>
          </rPr>
          <t xml:space="preserve">
14/09/2020
7,500/-</t>
        </r>
      </text>
    </comment>
    <comment ref="P369" authorId="0">
      <text>
        <r>
          <rPr>
            <b/>
            <sz val="9"/>
            <color indexed="81"/>
            <rFont val="Tahoma"/>
            <family val="2"/>
          </rPr>
          <t>Windows User:</t>
        </r>
        <r>
          <rPr>
            <sz val="9"/>
            <color indexed="81"/>
            <rFont val="Tahoma"/>
            <family val="2"/>
          </rPr>
          <t xml:space="preserve">
14/09/2020
7,500/-</t>
        </r>
      </text>
    </comment>
    <comment ref="R369" authorId="0">
      <text>
        <r>
          <rPr>
            <b/>
            <sz val="9"/>
            <color indexed="81"/>
            <rFont val="Tahoma"/>
            <family val="2"/>
          </rPr>
          <t>Windows User:</t>
        </r>
        <r>
          <rPr>
            <sz val="9"/>
            <color indexed="81"/>
            <rFont val="Tahoma"/>
            <family val="2"/>
          </rPr>
          <t xml:space="preserve">
14/09/2020
7,500/-</t>
        </r>
      </text>
    </comment>
    <comment ref="T369" authorId="0">
      <text>
        <r>
          <rPr>
            <b/>
            <sz val="9"/>
            <color indexed="81"/>
            <rFont val="Tahoma"/>
            <family val="2"/>
          </rPr>
          <t>Windows User:</t>
        </r>
        <r>
          <rPr>
            <sz val="9"/>
            <color indexed="81"/>
            <rFont val="Tahoma"/>
            <family val="2"/>
          </rPr>
          <t xml:space="preserve">
29/10/2020
7990
Paid to Oct/20</t>
        </r>
      </text>
    </comment>
    <comment ref="X369" authorId="0">
      <text>
        <r>
          <rPr>
            <b/>
            <sz val="9"/>
            <color indexed="81"/>
            <rFont val="Tahoma"/>
            <family val="2"/>
          </rPr>
          <t>Windows User:</t>
        </r>
        <r>
          <rPr>
            <sz val="9"/>
            <color indexed="81"/>
            <rFont val="Tahoma"/>
            <family val="2"/>
          </rPr>
          <t xml:space="preserve">
22/09/2020
8,000/-</t>
        </r>
      </text>
    </comment>
    <comment ref="Z369" authorId="0">
      <text>
        <r>
          <rPr>
            <b/>
            <sz val="9"/>
            <color indexed="81"/>
            <rFont val="Tahoma"/>
            <family val="2"/>
          </rPr>
          <t>Windows User:</t>
        </r>
        <r>
          <rPr>
            <sz val="9"/>
            <color indexed="81"/>
            <rFont val="Tahoma"/>
            <family val="2"/>
          </rPr>
          <t xml:space="preserve">
08/10/20
7991
29/10/2020
7990
O/fee</t>
        </r>
      </text>
    </comment>
    <comment ref="AB369" authorId="0">
      <text>
        <r>
          <rPr>
            <b/>
            <sz val="9"/>
            <color indexed="81"/>
            <rFont val="Tahoma"/>
            <family val="2"/>
          </rPr>
          <t>Windows User:</t>
        </r>
        <r>
          <rPr>
            <sz val="9"/>
            <color indexed="81"/>
            <rFont val="Tahoma"/>
            <family val="2"/>
          </rPr>
          <t xml:space="preserve">
09/11/2020
7992
</t>
        </r>
      </text>
    </comment>
    <comment ref="AD369" authorId="0">
      <text>
        <r>
          <rPr>
            <b/>
            <sz val="9"/>
            <color indexed="81"/>
            <rFont val="Tahoma"/>
            <family val="2"/>
          </rPr>
          <t>Windows User:</t>
        </r>
        <r>
          <rPr>
            <sz val="9"/>
            <color indexed="81"/>
            <rFont val="Tahoma"/>
            <family val="2"/>
          </rPr>
          <t xml:space="preserve">
15/12/2020
7993
</t>
        </r>
      </text>
    </comment>
    <comment ref="AF369" authorId="0">
      <text>
        <r>
          <rPr>
            <b/>
            <sz val="9"/>
            <color indexed="81"/>
            <rFont val="Tahoma"/>
            <family val="2"/>
          </rPr>
          <t>Windows User:</t>
        </r>
        <r>
          <rPr>
            <sz val="9"/>
            <color indexed="81"/>
            <rFont val="Tahoma"/>
            <family val="2"/>
          </rPr>
          <t xml:space="preserve">
18/01/2021
7994
</t>
        </r>
      </text>
    </comment>
    <comment ref="AH369" authorId="0">
      <text>
        <r>
          <rPr>
            <b/>
            <sz val="9"/>
            <color indexed="81"/>
            <rFont val="Tahoma"/>
            <family val="2"/>
          </rPr>
          <t>Windows User:</t>
        </r>
        <r>
          <rPr>
            <sz val="9"/>
            <color indexed="81"/>
            <rFont val="Tahoma"/>
            <family val="2"/>
          </rPr>
          <t xml:space="preserve">
10/02/21
7995</t>
        </r>
      </text>
    </comment>
    <comment ref="AJ369" authorId="0">
      <text>
        <r>
          <rPr>
            <b/>
            <sz val="9"/>
            <color indexed="81"/>
            <rFont val="Tahoma"/>
            <family val="2"/>
          </rPr>
          <t>Windows User:</t>
        </r>
        <r>
          <rPr>
            <sz val="9"/>
            <color indexed="81"/>
            <rFont val="Tahoma"/>
            <family val="2"/>
          </rPr>
          <t xml:space="preserve">
13/03/21
7996
</t>
        </r>
      </text>
    </comment>
    <comment ref="AL369" authorId="0">
      <text>
        <r>
          <rPr>
            <b/>
            <sz val="9"/>
            <color indexed="81"/>
            <rFont val="Tahoma"/>
            <family val="2"/>
          </rPr>
          <t>Windows User:</t>
        </r>
        <r>
          <rPr>
            <sz val="9"/>
            <color indexed="81"/>
            <rFont val="Tahoma"/>
            <family val="2"/>
          </rPr>
          <t xml:space="preserve">
13/04/2021
7997
</t>
        </r>
      </text>
    </comment>
    <comment ref="AP369" authorId="0">
      <text>
        <r>
          <rPr>
            <b/>
            <sz val="9"/>
            <color indexed="81"/>
            <rFont val="Tahoma"/>
            <family val="2"/>
          </rPr>
          <t>Windows User:</t>
        </r>
        <r>
          <rPr>
            <sz val="9"/>
            <color indexed="81"/>
            <rFont val="Tahoma"/>
            <family val="2"/>
          </rPr>
          <t xml:space="preserve">
05/06/21
7999/7998
</t>
        </r>
      </text>
    </comment>
    <comment ref="N370" authorId="0">
      <text>
        <r>
          <rPr>
            <b/>
            <sz val="9"/>
            <color indexed="81"/>
            <rFont val="Tahoma"/>
            <family val="2"/>
          </rPr>
          <t>Windows User:</t>
        </r>
        <r>
          <rPr>
            <sz val="9"/>
            <color indexed="81"/>
            <rFont val="Tahoma"/>
            <family val="2"/>
          </rPr>
          <t xml:space="preserve">
14/09/2020
7,500/-</t>
        </r>
      </text>
    </comment>
    <comment ref="P370" authorId="0">
      <text>
        <r>
          <rPr>
            <b/>
            <sz val="9"/>
            <color indexed="81"/>
            <rFont val="Tahoma"/>
            <family val="2"/>
          </rPr>
          <t>Windows User:</t>
        </r>
        <r>
          <rPr>
            <sz val="9"/>
            <color indexed="81"/>
            <rFont val="Tahoma"/>
            <family val="2"/>
          </rPr>
          <t xml:space="preserve">
14/09/2020
7,500/-</t>
        </r>
      </text>
    </comment>
    <comment ref="R370" authorId="0">
      <text>
        <r>
          <rPr>
            <b/>
            <sz val="9"/>
            <color indexed="81"/>
            <rFont val="Tahoma"/>
            <family val="2"/>
          </rPr>
          <t>Windows User:</t>
        </r>
        <r>
          <rPr>
            <sz val="9"/>
            <color indexed="81"/>
            <rFont val="Tahoma"/>
            <family val="2"/>
          </rPr>
          <t xml:space="preserve">
14/09/2020
7,500/-</t>
        </r>
      </text>
    </comment>
    <comment ref="W370" authorId="0">
      <text>
        <r>
          <rPr>
            <b/>
            <sz val="9"/>
            <color indexed="81"/>
            <rFont val="Tahoma"/>
            <family val="2"/>
          </rPr>
          <t>Windows User:</t>
        </r>
        <r>
          <rPr>
            <sz val="9"/>
            <color indexed="81"/>
            <rFont val="Tahoma"/>
            <family val="2"/>
          </rPr>
          <t xml:space="preserve">
Less 30% in Tuition fee for Oct/20.</t>
        </r>
      </text>
    </comment>
    <comment ref="X370" authorId="0">
      <text>
        <r>
          <rPr>
            <b/>
            <sz val="9"/>
            <color indexed="81"/>
            <rFont val="Tahoma"/>
            <family val="2"/>
          </rPr>
          <t>Windows User:</t>
        </r>
        <r>
          <rPr>
            <sz val="9"/>
            <color indexed="81"/>
            <rFont val="Tahoma"/>
            <family val="2"/>
          </rPr>
          <t xml:space="preserve">
27/12/2020
Oct  to Dec/20
Paid in Dec/20</t>
        </r>
      </text>
    </comment>
    <comment ref="Y370" authorId="0">
      <text>
        <r>
          <rPr>
            <b/>
            <sz val="9"/>
            <color indexed="81"/>
            <rFont val="Tahoma"/>
            <family val="2"/>
          </rPr>
          <t>Windows User:</t>
        </r>
        <r>
          <rPr>
            <sz val="9"/>
            <color indexed="81"/>
            <rFont val="Tahoma"/>
            <family val="2"/>
          </rPr>
          <t xml:space="preserve">
Less 30% in Tuition fee for Oct/20.</t>
        </r>
      </text>
    </comment>
    <comment ref="Z370" authorId="0">
      <text>
        <r>
          <rPr>
            <b/>
            <sz val="9"/>
            <color indexed="81"/>
            <rFont val="Tahoma"/>
            <family val="2"/>
          </rPr>
          <t>Windows User:</t>
        </r>
        <r>
          <rPr>
            <sz val="9"/>
            <color indexed="81"/>
            <rFont val="Tahoma"/>
            <family val="2"/>
          </rPr>
          <t xml:space="preserve">
27/12/2020
Oct  to Dec/20
Paid in Dec/20</t>
        </r>
      </text>
    </comment>
    <comment ref="AB370" authorId="0">
      <text>
        <r>
          <rPr>
            <b/>
            <sz val="9"/>
            <color indexed="81"/>
            <rFont val="Tahoma"/>
            <family val="2"/>
          </rPr>
          <t>Windows User:</t>
        </r>
        <r>
          <rPr>
            <sz val="9"/>
            <color indexed="81"/>
            <rFont val="Tahoma"/>
            <family val="2"/>
          </rPr>
          <t xml:space="preserve">
27/12/2020
8014
Oct  to Dec/20
Paid in Dec/20
O/fee Due</t>
        </r>
      </text>
    </comment>
    <comment ref="AD370" authorId="0">
      <text>
        <r>
          <rPr>
            <b/>
            <sz val="9"/>
            <color indexed="81"/>
            <rFont val="Tahoma"/>
            <family val="2"/>
          </rPr>
          <t>Windows User:</t>
        </r>
        <r>
          <rPr>
            <sz val="9"/>
            <color indexed="81"/>
            <rFont val="Tahoma"/>
            <family val="2"/>
          </rPr>
          <t xml:space="preserve">
28/01/21
8015
Janu/21
Paid in janu/21</t>
        </r>
      </text>
    </comment>
    <comment ref="AE370" authorId="0">
      <text>
        <r>
          <rPr>
            <b/>
            <sz val="9"/>
            <color indexed="81"/>
            <rFont val="Tahoma"/>
            <family val="2"/>
          </rPr>
          <t>Windows User:</t>
        </r>
        <r>
          <rPr>
            <sz val="9"/>
            <color indexed="81"/>
            <rFont val="Tahoma"/>
            <family val="2"/>
          </rPr>
          <t xml:space="preserve">
</t>
        </r>
      </text>
    </comment>
    <comment ref="AN370" authorId="0">
      <text>
        <r>
          <rPr>
            <b/>
            <sz val="9"/>
            <color indexed="81"/>
            <rFont val="Tahoma"/>
            <family val="2"/>
          </rPr>
          <t>Windows User:</t>
        </r>
        <r>
          <rPr>
            <sz val="9"/>
            <color indexed="81"/>
            <rFont val="Tahoma"/>
            <family val="2"/>
          </rPr>
          <t xml:space="preserve">
07/06/21
8016</t>
        </r>
      </text>
    </comment>
    <comment ref="N371" authorId="0">
      <text>
        <r>
          <rPr>
            <b/>
            <sz val="9"/>
            <color indexed="81"/>
            <rFont val="Tahoma"/>
            <family val="2"/>
          </rPr>
          <t>Windows User:</t>
        </r>
        <r>
          <rPr>
            <sz val="9"/>
            <color indexed="81"/>
            <rFont val="Tahoma"/>
            <family val="2"/>
          </rPr>
          <t xml:space="preserve">
14/09/2020
7,500/-</t>
        </r>
      </text>
    </comment>
    <comment ref="P371" authorId="0">
      <text>
        <r>
          <rPr>
            <b/>
            <sz val="9"/>
            <color indexed="81"/>
            <rFont val="Tahoma"/>
            <family val="2"/>
          </rPr>
          <t>Windows User:</t>
        </r>
        <r>
          <rPr>
            <sz val="9"/>
            <color indexed="81"/>
            <rFont val="Tahoma"/>
            <family val="2"/>
          </rPr>
          <t xml:space="preserve">
14/09/2020
7,500/-</t>
        </r>
      </text>
    </comment>
    <comment ref="R371" authorId="0">
      <text>
        <r>
          <rPr>
            <b/>
            <sz val="9"/>
            <color indexed="81"/>
            <rFont val="Tahoma"/>
            <family val="2"/>
          </rPr>
          <t>Windows User:</t>
        </r>
        <r>
          <rPr>
            <sz val="9"/>
            <color indexed="81"/>
            <rFont val="Tahoma"/>
            <family val="2"/>
          </rPr>
          <t xml:space="preserve">
14/09/2020
7,500/-</t>
        </r>
      </text>
    </comment>
    <comment ref="W371" authorId="0">
      <text>
        <r>
          <rPr>
            <b/>
            <sz val="9"/>
            <color indexed="81"/>
            <rFont val="Tahoma"/>
            <family val="2"/>
          </rPr>
          <t>Windows User:</t>
        </r>
        <r>
          <rPr>
            <sz val="9"/>
            <color indexed="81"/>
            <rFont val="Tahoma"/>
            <family val="2"/>
          </rPr>
          <t xml:space="preserve">
Less 30% in Tuition fee for Oct/20.</t>
        </r>
      </text>
    </comment>
    <comment ref="Y371" authorId="0">
      <text>
        <r>
          <rPr>
            <b/>
            <sz val="9"/>
            <color indexed="81"/>
            <rFont val="Tahoma"/>
            <family val="2"/>
          </rPr>
          <t>Windows User:</t>
        </r>
        <r>
          <rPr>
            <sz val="9"/>
            <color indexed="81"/>
            <rFont val="Tahoma"/>
            <family val="2"/>
          </rPr>
          <t xml:space="preserve">
Less 30% in Tuition fee for Oct/20.</t>
        </r>
      </text>
    </comment>
    <comment ref="AN371" authorId="0">
      <text>
        <r>
          <rPr>
            <b/>
            <sz val="9"/>
            <color indexed="81"/>
            <rFont val="Tahoma"/>
            <family val="2"/>
          </rPr>
          <t>Windows User:</t>
        </r>
        <r>
          <rPr>
            <sz val="9"/>
            <color indexed="81"/>
            <rFont val="Tahoma"/>
            <family val="2"/>
          </rPr>
          <t xml:space="preserve">
07/06/21
8038
</t>
        </r>
      </text>
    </comment>
    <comment ref="N372" authorId="0">
      <text>
        <r>
          <rPr>
            <b/>
            <sz val="9"/>
            <color indexed="81"/>
            <rFont val="Tahoma"/>
            <family val="2"/>
          </rPr>
          <t>Windows User:</t>
        </r>
        <r>
          <rPr>
            <sz val="9"/>
            <color indexed="81"/>
            <rFont val="Tahoma"/>
            <family val="2"/>
          </rPr>
          <t xml:space="preserve">
14/09/2020
7,500/-</t>
        </r>
      </text>
    </comment>
    <comment ref="P372" authorId="0">
      <text>
        <r>
          <rPr>
            <b/>
            <sz val="9"/>
            <color indexed="81"/>
            <rFont val="Tahoma"/>
            <family val="2"/>
          </rPr>
          <t>Windows User:</t>
        </r>
        <r>
          <rPr>
            <sz val="9"/>
            <color indexed="81"/>
            <rFont val="Tahoma"/>
            <family val="2"/>
          </rPr>
          <t xml:space="preserve">
14/09/2020
7,500/-</t>
        </r>
      </text>
    </comment>
    <comment ref="R372" authorId="0">
      <text>
        <r>
          <rPr>
            <b/>
            <sz val="9"/>
            <color indexed="81"/>
            <rFont val="Tahoma"/>
            <family val="2"/>
          </rPr>
          <t>Windows User:</t>
        </r>
        <r>
          <rPr>
            <sz val="9"/>
            <color indexed="81"/>
            <rFont val="Tahoma"/>
            <family val="2"/>
          </rPr>
          <t xml:space="preserve">
14/09/2020
7,500/-</t>
        </r>
      </text>
    </comment>
    <comment ref="T372" authorId="0">
      <text>
        <r>
          <rPr>
            <b/>
            <sz val="9"/>
            <color indexed="81"/>
            <rFont val="Tahoma"/>
            <family val="2"/>
          </rPr>
          <t>Windows User:</t>
        </r>
        <r>
          <rPr>
            <sz val="9"/>
            <color indexed="81"/>
            <rFont val="Tahoma"/>
            <family val="2"/>
          </rPr>
          <t xml:space="preserve">
18/02/21
8062
O/fee=8000</t>
        </r>
      </text>
    </comment>
    <comment ref="W372" authorId="0">
      <text>
        <r>
          <rPr>
            <b/>
            <sz val="9"/>
            <color indexed="81"/>
            <rFont val="Tahoma"/>
            <family val="2"/>
          </rPr>
          <t>Windows User:</t>
        </r>
        <r>
          <rPr>
            <sz val="9"/>
            <color indexed="81"/>
            <rFont val="Tahoma"/>
            <family val="2"/>
          </rPr>
          <t xml:space="preserve">
Less 30% in Tuition fee for Oct/20.</t>
        </r>
      </text>
    </comment>
    <comment ref="X372" authorId="0">
      <text>
        <r>
          <rPr>
            <b/>
            <sz val="9"/>
            <color indexed="81"/>
            <rFont val="Tahoma"/>
            <family val="2"/>
          </rPr>
          <t>Windows User:</t>
        </r>
        <r>
          <rPr>
            <sz val="9"/>
            <color indexed="81"/>
            <rFont val="Tahoma"/>
            <family val="2"/>
          </rPr>
          <t xml:space="preserve">
25/01/21
56545
Oct to Janu/21
Paid in Janu/21</t>
        </r>
      </text>
    </comment>
    <comment ref="Y372" authorId="0">
      <text>
        <r>
          <rPr>
            <b/>
            <sz val="9"/>
            <color indexed="81"/>
            <rFont val="Tahoma"/>
            <family val="2"/>
          </rPr>
          <t>Windows User:</t>
        </r>
        <r>
          <rPr>
            <sz val="9"/>
            <color indexed="81"/>
            <rFont val="Tahoma"/>
            <family val="2"/>
          </rPr>
          <t xml:space="preserve">
Less 30% in Tuition fee for Oct/20.</t>
        </r>
      </text>
    </comment>
    <comment ref="Z372" authorId="0">
      <text>
        <r>
          <rPr>
            <b/>
            <sz val="9"/>
            <color indexed="81"/>
            <rFont val="Tahoma"/>
            <family val="2"/>
          </rPr>
          <t>Windows User:</t>
        </r>
        <r>
          <rPr>
            <sz val="9"/>
            <color indexed="81"/>
            <rFont val="Tahoma"/>
            <family val="2"/>
          </rPr>
          <t xml:space="preserve">
25/01/21
56545
Oct to Janu/21
Paid in Janu/21</t>
        </r>
      </text>
    </comment>
    <comment ref="AB372" authorId="0">
      <text>
        <r>
          <rPr>
            <b/>
            <sz val="9"/>
            <color indexed="81"/>
            <rFont val="Tahoma"/>
            <family val="2"/>
          </rPr>
          <t>Windows User:</t>
        </r>
        <r>
          <rPr>
            <sz val="9"/>
            <color indexed="81"/>
            <rFont val="Tahoma"/>
            <family val="2"/>
          </rPr>
          <t xml:space="preserve">
25/01/21
56545
Oct to Janu/21
Paid in Janu/21</t>
        </r>
      </text>
    </comment>
    <comment ref="AD372" authorId="0">
      <text>
        <r>
          <rPr>
            <b/>
            <sz val="9"/>
            <color indexed="81"/>
            <rFont val="Tahoma"/>
            <family val="2"/>
          </rPr>
          <t>Windows User:</t>
        </r>
        <r>
          <rPr>
            <sz val="9"/>
            <color indexed="81"/>
            <rFont val="Tahoma"/>
            <family val="2"/>
          </rPr>
          <t xml:space="preserve">
25/01/21
56545
Oct to Janu/21
Paid in Janu/21</t>
        </r>
      </text>
    </comment>
    <comment ref="AF372" authorId="0">
      <text>
        <r>
          <rPr>
            <b/>
            <sz val="9"/>
            <color indexed="81"/>
            <rFont val="Tahoma"/>
            <family val="2"/>
          </rPr>
          <t>Windows User:</t>
        </r>
        <r>
          <rPr>
            <sz val="9"/>
            <color indexed="81"/>
            <rFont val="Tahoma"/>
            <family val="2"/>
          </rPr>
          <t xml:space="preserve">
18/02/21
8062
O/fee=8000</t>
        </r>
      </text>
    </comment>
    <comment ref="AN372" authorId="0">
      <text>
        <r>
          <rPr>
            <b/>
            <sz val="9"/>
            <color indexed="81"/>
            <rFont val="Tahoma"/>
            <family val="2"/>
          </rPr>
          <t>Windows User:</t>
        </r>
        <r>
          <rPr>
            <sz val="9"/>
            <color indexed="81"/>
            <rFont val="Tahoma"/>
            <family val="2"/>
          </rPr>
          <t xml:space="preserve">
06/06/21
8063
Feb + march/21</t>
        </r>
      </text>
    </comment>
    <comment ref="N373" authorId="0">
      <text>
        <r>
          <rPr>
            <b/>
            <sz val="9"/>
            <color indexed="81"/>
            <rFont val="Tahoma"/>
            <family val="2"/>
          </rPr>
          <t>Windows User:</t>
        </r>
        <r>
          <rPr>
            <sz val="9"/>
            <color indexed="81"/>
            <rFont val="Tahoma"/>
            <family val="2"/>
          </rPr>
          <t xml:space="preserve">
14/09/2020
7,500/-</t>
        </r>
      </text>
    </comment>
    <comment ref="P373" authorId="0">
      <text>
        <r>
          <rPr>
            <b/>
            <sz val="9"/>
            <color indexed="81"/>
            <rFont val="Tahoma"/>
            <family val="2"/>
          </rPr>
          <t>Windows User:</t>
        </r>
        <r>
          <rPr>
            <sz val="9"/>
            <color indexed="81"/>
            <rFont val="Tahoma"/>
            <family val="2"/>
          </rPr>
          <t xml:space="preserve">
14/09/2020
7,500/-</t>
        </r>
      </text>
    </comment>
    <comment ref="R373" authorId="0">
      <text>
        <r>
          <rPr>
            <b/>
            <sz val="9"/>
            <color indexed="81"/>
            <rFont val="Tahoma"/>
            <family val="2"/>
          </rPr>
          <t>Windows User:</t>
        </r>
        <r>
          <rPr>
            <sz val="9"/>
            <color indexed="81"/>
            <rFont val="Tahoma"/>
            <family val="2"/>
          </rPr>
          <t xml:space="preserve">
14/09/2020
7,500/-</t>
        </r>
      </text>
    </comment>
    <comment ref="T373" authorId="0">
      <text>
        <r>
          <rPr>
            <b/>
            <sz val="9"/>
            <color indexed="81"/>
            <rFont val="Tahoma"/>
            <family val="2"/>
          </rPr>
          <t>Windows User:</t>
        </r>
        <r>
          <rPr>
            <sz val="9"/>
            <color indexed="81"/>
            <rFont val="Tahoma"/>
            <family val="2"/>
          </rPr>
          <t xml:space="preserve">
26/01/21
9087
O/fee
Oct to Janu/21
Paid in Janu/21</t>
        </r>
      </text>
    </comment>
    <comment ref="Z373" authorId="0">
      <text>
        <r>
          <rPr>
            <b/>
            <sz val="9"/>
            <color indexed="81"/>
            <rFont val="Tahoma"/>
            <family val="2"/>
          </rPr>
          <t>Windows User:</t>
        </r>
        <r>
          <rPr>
            <sz val="9"/>
            <color indexed="81"/>
            <rFont val="Tahoma"/>
            <family val="2"/>
          </rPr>
          <t xml:space="preserve">
26/01/21
9087
O/fee
Oct to Janu/21
Paid in Janu/21</t>
        </r>
      </text>
    </comment>
    <comment ref="AB373" authorId="0">
      <text>
        <r>
          <rPr>
            <b/>
            <sz val="9"/>
            <color indexed="81"/>
            <rFont val="Tahoma"/>
            <family val="2"/>
          </rPr>
          <t>Windows User:</t>
        </r>
        <r>
          <rPr>
            <sz val="9"/>
            <color indexed="81"/>
            <rFont val="Tahoma"/>
            <family val="2"/>
          </rPr>
          <t xml:space="preserve">
26/01/21
9087
O/fee
Oct to Janu/21
Paid in Janu/21</t>
        </r>
      </text>
    </comment>
    <comment ref="AD373" authorId="0">
      <text>
        <r>
          <rPr>
            <b/>
            <sz val="9"/>
            <color indexed="81"/>
            <rFont val="Tahoma"/>
            <family val="2"/>
          </rPr>
          <t>Windows User:</t>
        </r>
        <r>
          <rPr>
            <sz val="9"/>
            <color indexed="81"/>
            <rFont val="Tahoma"/>
            <family val="2"/>
          </rPr>
          <t xml:space="preserve">
26/01/21
9087
O/fee
Oct to Janu/21
Paid in Janu/21</t>
        </r>
      </text>
    </comment>
    <comment ref="AF373" authorId="0">
      <text>
        <r>
          <rPr>
            <b/>
            <sz val="9"/>
            <color indexed="81"/>
            <rFont val="Tahoma"/>
            <family val="2"/>
          </rPr>
          <t>Windows User:</t>
        </r>
        <r>
          <rPr>
            <sz val="9"/>
            <color indexed="81"/>
            <rFont val="Tahoma"/>
            <family val="2"/>
          </rPr>
          <t xml:space="preserve">
26/01/21
9087
O/fee
Oct to Janu/21
Paid in Janu/21</t>
        </r>
      </text>
    </comment>
    <comment ref="AP373" authorId="0">
      <text>
        <r>
          <rPr>
            <b/>
            <sz val="9"/>
            <color indexed="81"/>
            <rFont val="Tahoma"/>
            <family val="2"/>
          </rPr>
          <t>Windows User:</t>
        </r>
        <r>
          <rPr>
            <sz val="9"/>
            <color indexed="81"/>
            <rFont val="Tahoma"/>
            <family val="2"/>
          </rPr>
          <t xml:space="preserve">
06/06/21
8086
Up to May/21</t>
        </r>
      </text>
    </comment>
    <comment ref="N374" authorId="0">
      <text>
        <r>
          <rPr>
            <b/>
            <sz val="9"/>
            <color indexed="81"/>
            <rFont val="Tahoma"/>
            <family val="2"/>
          </rPr>
          <t>Windows User:</t>
        </r>
        <r>
          <rPr>
            <sz val="9"/>
            <color indexed="81"/>
            <rFont val="Tahoma"/>
            <family val="2"/>
          </rPr>
          <t xml:space="preserve">
14/09/2020
7,500/-</t>
        </r>
      </text>
    </comment>
    <comment ref="P374" authorId="0">
      <text>
        <r>
          <rPr>
            <b/>
            <sz val="9"/>
            <color indexed="81"/>
            <rFont val="Tahoma"/>
            <family val="2"/>
          </rPr>
          <t>Windows User:</t>
        </r>
        <r>
          <rPr>
            <sz val="9"/>
            <color indexed="81"/>
            <rFont val="Tahoma"/>
            <family val="2"/>
          </rPr>
          <t xml:space="preserve">
14/09/2020
7,500/-</t>
        </r>
      </text>
    </comment>
    <comment ref="R374" authorId="0">
      <text>
        <r>
          <rPr>
            <b/>
            <sz val="9"/>
            <color indexed="81"/>
            <rFont val="Tahoma"/>
            <family val="2"/>
          </rPr>
          <t>Windows User:</t>
        </r>
        <r>
          <rPr>
            <sz val="9"/>
            <color indexed="81"/>
            <rFont val="Tahoma"/>
            <family val="2"/>
          </rPr>
          <t xml:space="preserve">
14/09/2020
7,500/-</t>
        </r>
      </text>
    </comment>
    <comment ref="T374" authorId="0">
      <text>
        <r>
          <rPr>
            <b/>
            <sz val="9"/>
            <color indexed="81"/>
            <rFont val="Tahoma"/>
            <family val="2"/>
          </rPr>
          <t>Windows User:</t>
        </r>
        <r>
          <rPr>
            <sz val="9"/>
            <color indexed="81"/>
            <rFont val="Tahoma"/>
            <family val="2"/>
          </rPr>
          <t xml:space="preserve">
23.09.2020
8110</t>
        </r>
      </text>
    </comment>
    <comment ref="W374" authorId="0">
      <text>
        <r>
          <rPr>
            <b/>
            <sz val="9"/>
            <color indexed="81"/>
            <rFont val="Tahoma"/>
            <family val="2"/>
          </rPr>
          <t>Windows User:</t>
        </r>
        <r>
          <rPr>
            <sz val="9"/>
            <color indexed="81"/>
            <rFont val="Tahoma"/>
            <family val="2"/>
          </rPr>
          <t xml:space="preserve">
Less 30% in Tuition fee for Oct/20.</t>
        </r>
      </text>
    </comment>
    <comment ref="X374" authorId="0">
      <text>
        <r>
          <rPr>
            <b/>
            <sz val="9"/>
            <color indexed="81"/>
            <rFont val="Tahoma"/>
            <family val="2"/>
          </rPr>
          <t>Windows User:</t>
        </r>
        <r>
          <rPr>
            <sz val="9"/>
            <color indexed="81"/>
            <rFont val="Tahoma"/>
            <family val="2"/>
          </rPr>
          <t xml:space="preserve">
26/01/2021
8111
Oct to Janu/21
Paid in Janu/21</t>
        </r>
      </text>
    </comment>
    <comment ref="Y374" authorId="0">
      <text>
        <r>
          <rPr>
            <b/>
            <sz val="9"/>
            <color indexed="81"/>
            <rFont val="Tahoma"/>
            <family val="2"/>
          </rPr>
          <t>Windows User:</t>
        </r>
        <r>
          <rPr>
            <sz val="9"/>
            <color indexed="81"/>
            <rFont val="Tahoma"/>
            <family val="2"/>
          </rPr>
          <t xml:space="preserve">
Less 30% in Tuition fee for Oct/20.</t>
        </r>
      </text>
    </comment>
    <comment ref="Z374" authorId="0">
      <text>
        <r>
          <rPr>
            <b/>
            <sz val="9"/>
            <color indexed="81"/>
            <rFont val="Tahoma"/>
            <family val="2"/>
          </rPr>
          <t>Windows User:</t>
        </r>
        <r>
          <rPr>
            <sz val="9"/>
            <color indexed="81"/>
            <rFont val="Tahoma"/>
            <family val="2"/>
          </rPr>
          <t xml:space="preserve">
26/01/2021
8111
Oct to Janu/21
Paid in Janu/21</t>
        </r>
      </text>
    </comment>
    <comment ref="AB374" authorId="0">
      <text>
        <r>
          <rPr>
            <b/>
            <sz val="9"/>
            <color indexed="81"/>
            <rFont val="Tahoma"/>
            <family val="2"/>
          </rPr>
          <t>Windows User:</t>
        </r>
        <r>
          <rPr>
            <sz val="9"/>
            <color indexed="81"/>
            <rFont val="Tahoma"/>
            <family val="2"/>
          </rPr>
          <t xml:space="preserve">
26/01/2021
8111
Oct to Janu/21
Paid in Janu/21</t>
        </r>
      </text>
    </comment>
    <comment ref="AD374" authorId="0">
      <text>
        <r>
          <rPr>
            <b/>
            <sz val="9"/>
            <color indexed="81"/>
            <rFont val="Tahoma"/>
            <family val="2"/>
          </rPr>
          <t>Windows User:</t>
        </r>
        <r>
          <rPr>
            <sz val="9"/>
            <color indexed="81"/>
            <rFont val="Tahoma"/>
            <family val="2"/>
          </rPr>
          <t xml:space="preserve">
26/01/2021
8111
Oct to Janu/21
Paid in Janu/21</t>
        </r>
      </text>
    </comment>
    <comment ref="AN374" authorId="0">
      <text>
        <r>
          <rPr>
            <b/>
            <sz val="9"/>
            <color indexed="81"/>
            <rFont val="Tahoma"/>
            <family val="2"/>
          </rPr>
          <t>Windows User:</t>
        </r>
        <r>
          <rPr>
            <sz val="9"/>
            <color indexed="81"/>
            <rFont val="Tahoma"/>
            <family val="2"/>
          </rPr>
          <t xml:space="preserve">
07/06/21
8112
</t>
        </r>
      </text>
    </comment>
    <comment ref="N375" authorId="0">
      <text>
        <r>
          <rPr>
            <b/>
            <sz val="9"/>
            <color indexed="81"/>
            <rFont val="Tahoma"/>
            <family val="2"/>
          </rPr>
          <t>Windows User:</t>
        </r>
        <r>
          <rPr>
            <sz val="9"/>
            <color indexed="81"/>
            <rFont val="Tahoma"/>
            <family val="2"/>
          </rPr>
          <t xml:space="preserve">
14/09/2020
7,500/-</t>
        </r>
      </text>
    </comment>
    <comment ref="P375" authorId="0">
      <text>
        <r>
          <rPr>
            <b/>
            <sz val="9"/>
            <color indexed="81"/>
            <rFont val="Tahoma"/>
            <family val="2"/>
          </rPr>
          <t>Windows User:</t>
        </r>
        <r>
          <rPr>
            <sz val="9"/>
            <color indexed="81"/>
            <rFont val="Tahoma"/>
            <family val="2"/>
          </rPr>
          <t xml:space="preserve">
14/09/2020
7,500/-</t>
        </r>
      </text>
    </comment>
    <comment ref="R375" authorId="0">
      <text>
        <r>
          <rPr>
            <b/>
            <sz val="9"/>
            <color indexed="81"/>
            <rFont val="Tahoma"/>
            <family val="2"/>
          </rPr>
          <t>Windows User:</t>
        </r>
        <r>
          <rPr>
            <sz val="9"/>
            <color indexed="81"/>
            <rFont val="Tahoma"/>
            <family val="2"/>
          </rPr>
          <t xml:space="preserve">
14/09/2020
7,500/-</t>
        </r>
      </text>
    </comment>
    <comment ref="T375" authorId="0">
      <text>
        <r>
          <rPr>
            <b/>
            <sz val="9"/>
            <color indexed="81"/>
            <rFont val="Tahoma"/>
            <family val="2"/>
          </rPr>
          <t>Windows User:</t>
        </r>
        <r>
          <rPr>
            <sz val="9"/>
            <color indexed="81"/>
            <rFont val="Tahoma"/>
            <family val="2"/>
          </rPr>
          <t xml:space="preserve">
22/09/2020
8,000/-</t>
        </r>
      </text>
    </comment>
    <comment ref="X375" authorId="0">
      <text>
        <r>
          <rPr>
            <b/>
            <sz val="9"/>
            <color indexed="81"/>
            <rFont val="Tahoma"/>
            <family val="2"/>
          </rPr>
          <t>Windows User:</t>
        </r>
        <r>
          <rPr>
            <sz val="9"/>
            <color indexed="81"/>
            <rFont val="Tahoma"/>
            <family val="2"/>
          </rPr>
          <t xml:space="preserve">
22/09/2020
8,000/-</t>
        </r>
      </text>
    </comment>
    <comment ref="Z375" authorId="0">
      <text>
        <r>
          <rPr>
            <b/>
            <sz val="9"/>
            <color indexed="81"/>
            <rFont val="Tahoma"/>
            <family val="2"/>
          </rPr>
          <t>Windows User:</t>
        </r>
        <r>
          <rPr>
            <sz val="9"/>
            <color indexed="81"/>
            <rFont val="Tahoma"/>
            <family val="2"/>
          </rPr>
          <t xml:space="preserve">
08/10/2020
By bkash
C=4690/-</t>
        </r>
      </text>
    </comment>
    <comment ref="AB375" authorId="0">
      <text>
        <r>
          <rPr>
            <b/>
            <sz val="9"/>
            <color indexed="81"/>
            <rFont val="Tahoma"/>
            <family val="2"/>
          </rPr>
          <t>Windows User:</t>
        </r>
        <r>
          <rPr>
            <sz val="9"/>
            <color indexed="81"/>
            <rFont val="Tahoma"/>
            <family val="2"/>
          </rPr>
          <t xml:space="preserve">
08/11/2020
By blash
C=4670</t>
        </r>
      </text>
    </comment>
    <comment ref="AD375" authorId="0">
      <text>
        <r>
          <rPr>
            <b/>
            <sz val="9"/>
            <color indexed="81"/>
            <rFont val="Tahoma"/>
            <family val="2"/>
          </rPr>
          <t>Windows User:</t>
        </r>
        <r>
          <rPr>
            <sz val="9"/>
            <color indexed="81"/>
            <rFont val="Tahoma"/>
            <family val="2"/>
          </rPr>
          <t xml:space="preserve">
09/12/2020
By bkash
C=4620
H=0
T=4620</t>
        </r>
      </text>
    </comment>
    <comment ref="AF375" authorId="0">
      <text>
        <r>
          <rPr>
            <b/>
            <sz val="9"/>
            <color indexed="81"/>
            <rFont val="Tahoma"/>
            <family val="2"/>
          </rPr>
          <t>Windows User:</t>
        </r>
        <r>
          <rPr>
            <sz val="9"/>
            <color indexed="81"/>
            <rFont val="Tahoma"/>
            <family val="2"/>
          </rPr>
          <t xml:space="preserve">
05/01/2021
By bkash
C=3380
H=0
Janu/21</t>
        </r>
      </text>
    </comment>
    <comment ref="AH375" authorId="0">
      <text>
        <r>
          <rPr>
            <b/>
            <sz val="9"/>
            <color indexed="81"/>
            <rFont val="Tahoma"/>
            <family val="2"/>
          </rPr>
          <t>Windows User:</t>
        </r>
        <r>
          <rPr>
            <sz val="9"/>
            <color indexed="81"/>
            <rFont val="Tahoma"/>
            <family val="2"/>
          </rPr>
          <t xml:space="preserve">
10/02/21
8137</t>
        </r>
      </text>
    </comment>
    <comment ref="AJ375" authorId="0">
      <text>
        <r>
          <rPr>
            <b/>
            <sz val="9"/>
            <color indexed="81"/>
            <rFont val="Tahoma"/>
            <family val="2"/>
          </rPr>
          <t>Windows User:</t>
        </r>
        <r>
          <rPr>
            <sz val="9"/>
            <color indexed="81"/>
            <rFont val="Tahoma"/>
            <family val="2"/>
          </rPr>
          <t xml:space="preserve">
09/03/21
By bkash
C=4340</t>
        </r>
      </text>
    </comment>
    <comment ref="AL375" authorId="0">
      <text>
        <r>
          <rPr>
            <b/>
            <sz val="9"/>
            <color indexed="81"/>
            <rFont val="Tahoma"/>
            <family val="2"/>
          </rPr>
          <t>Windows User:</t>
        </r>
        <r>
          <rPr>
            <sz val="9"/>
            <color indexed="81"/>
            <rFont val="Tahoma"/>
            <family val="2"/>
          </rPr>
          <t xml:space="preserve">
12/04/21
By bkash
C=4340</t>
        </r>
      </text>
    </comment>
    <comment ref="AN375" authorId="0">
      <text>
        <r>
          <rPr>
            <b/>
            <sz val="9"/>
            <color indexed="81"/>
            <rFont val="Tahoma"/>
            <family val="2"/>
          </rPr>
          <t>Windows User:</t>
        </r>
        <r>
          <rPr>
            <sz val="9"/>
            <color indexed="81"/>
            <rFont val="Tahoma"/>
            <family val="2"/>
          </rPr>
          <t xml:space="preserve">
04/05/21
By bkash
C=4340</t>
        </r>
      </text>
    </comment>
    <comment ref="AP375" authorId="0">
      <text>
        <r>
          <rPr>
            <b/>
            <sz val="9"/>
            <color indexed="81"/>
            <rFont val="Tahoma"/>
            <family val="2"/>
          </rPr>
          <t>Windows User:</t>
        </r>
        <r>
          <rPr>
            <sz val="9"/>
            <color indexed="81"/>
            <rFont val="Tahoma"/>
            <family val="2"/>
          </rPr>
          <t xml:space="preserve">
03/06/21
8140</t>
        </r>
      </text>
    </comment>
    <comment ref="N376" authorId="0">
      <text>
        <r>
          <rPr>
            <b/>
            <sz val="9"/>
            <color indexed="81"/>
            <rFont val="Tahoma"/>
            <family val="2"/>
          </rPr>
          <t>Windows User:</t>
        </r>
        <r>
          <rPr>
            <sz val="9"/>
            <color indexed="81"/>
            <rFont val="Tahoma"/>
            <family val="2"/>
          </rPr>
          <t xml:space="preserve">
14/09/2020
7,500/-</t>
        </r>
      </text>
    </comment>
    <comment ref="P376" authorId="0">
      <text>
        <r>
          <rPr>
            <b/>
            <sz val="9"/>
            <color indexed="81"/>
            <rFont val="Tahoma"/>
            <family val="2"/>
          </rPr>
          <t>Windows User:</t>
        </r>
        <r>
          <rPr>
            <sz val="9"/>
            <color indexed="81"/>
            <rFont val="Tahoma"/>
            <family val="2"/>
          </rPr>
          <t xml:space="preserve">
14/09/2020
7,500/-</t>
        </r>
      </text>
    </comment>
    <comment ref="R376" authorId="0">
      <text>
        <r>
          <rPr>
            <b/>
            <sz val="9"/>
            <color indexed="81"/>
            <rFont val="Tahoma"/>
            <family val="2"/>
          </rPr>
          <t>Windows User:</t>
        </r>
        <r>
          <rPr>
            <sz val="9"/>
            <color indexed="81"/>
            <rFont val="Tahoma"/>
            <family val="2"/>
          </rPr>
          <t xml:space="preserve">
14/09/2020
7,500/-</t>
        </r>
      </text>
    </comment>
    <comment ref="W376" authorId="0">
      <text>
        <r>
          <rPr>
            <b/>
            <sz val="9"/>
            <color indexed="81"/>
            <rFont val="Tahoma"/>
            <family val="2"/>
          </rPr>
          <t>Windows User:</t>
        </r>
        <r>
          <rPr>
            <sz val="9"/>
            <color indexed="81"/>
            <rFont val="Tahoma"/>
            <family val="2"/>
          </rPr>
          <t xml:space="preserve">
Less 30% in Tuition fee for Oct/20.</t>
        </r>
      </text>
    </comment>
    <comment ref="X376" authorId="0">
      <text>
        <r>
          <rPr>
            <b/>
            <sz val="9"/>
            <color indexed="81"/>
            <rFont val="Tahoma"/>
            <family val="2"/>
          </rPr>
          <t>Windows User:</t>
        </r>
        <r>
          <rPr>
            <sz val="9"/>
            <color indexed="81"/>
            <rFont val="Tahoma"/>
            <family val="2"/>
          </rPr>
          <t xml:space="preserve">
30/01/21
6718
Oct 
Nov=1020 Deu=3310
Paid in janu/21</t>
        </r>
      </text>
    </comment>
    <comment ref="Y376" authorId="0">
      <text>
        <r>
          <rPr>
            <b/>
            <sz val="9"/>
            <color indexed="81"/>
            <rFont val="Tahoma"/>
            <family val="2"/>
          </rPr>
          <t>Windows User:</t>
        </r>
        <r>
          <rPr>
            <sz val="9"/>
            <color indexed="81"/>
            <rFont val="Tahoma"/>
            <family val="2"/>
          </rPr>
          <t xml:space="preserve">
Less 30% in Tuition fee for Oct/20.</t>
        </r>
      </text>
    </comment>
    <comment ref="Z376" authorId="0">
      <text>
        <r>
          <rPr>
            <b/>
            <sz val="9"/>
            <color indexed="81"/>
            <rFont val="Tahoma"/>
            <family val="2"/>
          </rPr>
          <t>Windows User:</t>
        </r>
        <r>
          <rPr>
            <sz val="9"/>
            <color indexed="81"/>
            <rFont val="Tahoma"/>
            <family val="2"/>
          </rPr>
          <t xml:space="preserve">
30/01/21
6718
Oct 
Nov=1020 Deu=3310
Paid in janu/21</t>
        </r>
      </text>
    </comment>
    <comment ref="AD376" authorId="0">
      <text>
        <r>
          <rPr>
            <b/>
            <sz val="9"/>
            <color indexed="81"/>
            <rFont val="Tahoma"/>
            <family val="2"/>
          </rPr>
          <t>Windows User:</t>
        </r>
        <r>
          <rPr>
            <sz val="9"/>
            <color indexed="81"/>
            <rFont val="Tahoma"/>
            <family val="2"/>
          </rPr>
          <t xml:space="preserve">
30/01/21
6718
Oct 
Nov=1020 Deu=3310
Paid in janu/21</t>
        </r>
      </text>
    </comment>
    <comment ref="N377" authorId="0">
      <text>
        <r>
          <rPr>
            <b/>
            <sz val="9"/>
            <color indexed="81"/>
            <rFont val="Tahoma"/>
            <family val="2"/>
          </rPr>
          <t>Windows User:</t>
        </r>
        <r>
          <rPr>
            <sz val="9"/>
            <color indexed="81"/>
            <rFont val="Tahoma"/>
            <family val="2"/>
          </rPr>
          <t xml:space="preserve">
14/09/2020
7,500/-</t>
        </r>
      </text>
    </comment>
    <comment ref="P377" authorId="0">
      <text>
        <r>
          <rPr>
            <b/>
            <sz val="9"/>
            <color indexed="81"/>
            <rFont val="Tahoma"/>
            <family val="2"/>
          </rPr>
          <t>Windows User:</t>
        </r>
        <r>
          <rPr>
            <sz val="9"/>
            <color indexed="81"/>
            <rFont val="Tahoma"/>
            <family val="2"/>
          </rPr>
          <t xml:space="preserve">
14/09/2020
7,500/-</t>
        </r>
      </text>
    </comment>
    <comment ref="R377" authorId="0">
      <text>
        <r>
          <rPr>
            <b/>
            <sz val="9"/>
            <color indexed="81"/>
            <rFont val="Tahoma"/>
            <family val="2"/>
          </rPr>
          <t>Windows User:</t>
        </r>
        <r>
          <rPr>
            <sz val="9"/>
            <color indexed="81"/>
            <rFont val="Tahoma"/>
            <family val="2"/>
          </rPr>
          <t xml:space="preserve">
14/09/2020
7,500/-</t>
        </r>
      </text>
    </comment>
    <comment ref="W377" authorId="0">
      <text>
        <r>
          <rPr>
            <b/>
            <sz val="9"/>
            <color indexed="81"/>
            <rFont val="Tahoma"/>
            <family val="2"/>
          </rPr>
          <t>Windows User:</t>
        </r>
        <r>
          <rPr>
            <sz val="9"/>
            <color indexed="81"/>
            <rFont val="Tahoma"/>
            <family val="2"/>
          </rPr>
          <t xml:space="preserve">
Less 30% in Tuition fee for Oct/20.</t>
        </r>
      </text>
    </comment>
    <comment ref="Y377" authorId="0">
      <text>
        <r>
          <rPr>
            <b/>
            <sz val="9"/>
            <color indexed="81"/>
            <rFont val="Tahoma"/>
            <family val="2"/>
          </rPr>
          <t>Windows User:</t>
        </r>
        <r>
          <rPr>
            <sz val="9"/>
            <color indexed="81"/>
            <rFont val="Tahoma"/>
            <family val="2"/>
          </rPr>
          <t xml:space="preserve">
Less 30% in Tuition fee for Oct/20.</t>
        </r>
      </text>
    </comment>
    <comment ref="H378" authorId="0">
      <text>
        <r>
          <rPr>
            <b/>
            <sz val="9"/>
            <color indexed="81"/>
            <rFont val="Tahoma"/>
            <family val="2"/>
          </rPr>
          <t>Windows User:</t>
        </r>
        <r>
          <rPr>
            <sz val="9"/>
            <color indexed="81"/>
            <rFont val="Tahoma"/>
            <family val="2"/>
          </rPr>
          <t xml:space="preserve">
Less-3,300/-</t>
        </r>
      </text>
    </comment>
    <comment ref="J378" authorId="0">
      <text>
        <r>
          <rPr>
            <b/>
            <sz val="9"/>
            <color indexed="81"/>
            <rFont val="Tahoma"/>
            <family val="2"/>
          </rPr>
          <t>Windows User:</t>
        </r>
        <r>
          <rPr>
            <sz val="9"/>
            <color indexed="81"/>
            <rFont val="Tahoma"/>
            <family val="2"/>
          </rPr>
          <t xml:space="preserve">
Less-3,300/-</t>
        </r>
      </text>
    </comment>
    <comment ref="N378" authorId="0">
      <text>
        <r>
          <rPr>
            <b/>
            <sz val="9"/>
            <color indexed="81"/>
            <rFont val="Tahoma"/>
            <family val="2"/>
          </rPr>
          <t>Windows User:</t>
        </r>
        <r>
          <rPr>
            <sz val="9"/>
            <color indexed="81"/>
            <rFont val="Tahoma"/>
            <family val="2"/>
          </rPr>
          <t xml:space="preserve">
14/09/2020
6,000/-</t>
        </r>
      </text>
    </comment>
    <comment ref="P378" authorId="0">
      <text>
        <r>
          <rPr>
            <b/>
            <sz val="9"/>
            <color indexed="81"/>
            <rFont val="Tahoma"/>
            <family val="2"/>
          </rPr>
          <t>Windows User:</t>
        </r>
        <r>
          <rPr>
            <sz val="9"/>
            <color indexed="81"/>
            <rFont val="Tahoma"/>
            <family val="2"/>
          </rPr>
          <t xml:space="preserve">
14/09/2020
6,000/-</t>
        </r>
      </text>
    </comment>
    <comment ref="R378" authorId="0">
      <text>
        <r>
          <rPr>
            <b/>
            <sz val="9"/>
            <color indexed="81"/>
            <rFont val="Tahoma"/>
            <family val="2"/>
          </rPr>
          <t>Windows User:</t>
        </r>
        <r>
          <rPr>
            <sz val="9"/>
            <color indexed="81"/>
            <rFont val="Tahoma"/>
            <family val="2"/>
          </rPr>
          <t xml:space="preserve">
14/09/2020
6,000/-
28/01/21
6766
S/c=1500
Oct to Janu/21
Paid in janu/21</t>
        </r>
      </text>
    </comment>
    <comment ref="W378" authorId="0">
      <text>
        <r>
          <rPr>
            <b/>
            <sz val="9"/>
            <color indexed="81"/>
            <rFont val="Tahoma"/>
            <family val="2"/>
          </rPr>
          <t>Windows User:</t>
        </r>
        <r>
          <rPr>
            <sz val="9"/>
            <color indexed="81"/>
            <rFont val="Tahoma"/>
            <family val="2"/>
          </rPr>
          <t xml:space="preserve">
Less 30% in Tuition fee for Oct/20.</t>
        </r>
      </text>
    </comment>
    <comment ref="X378" authorId="0">
      <text>
        <r>
          <rPr>
            <b/>
            <sz val="9"/>
            <color indexed="81"/>
            <rFont val="Tahoma"/>
            <family val="2"/>
          </rPr>
          <t>Windows User:</t>
        </r>
        <r>
          <rPr>
            <sz val="9"/>
            <color indexed="81"/>
            <rFont val="Tahoma"/>
            <family val="2"/>
          </rPr>
          <t xml:space="preserve">
28/01/21
6766
S/c=1500
Oct to Janu/21
Paid in janu/21</t>
        </r>
      </text>
    </comment>
    <comment ref="Y378" authorId="0">
      <text>
        <r>
          <rPr>
            <b/>
            <sz val="9"/>
            <color indexed="81"/>
            <rFont val="Tahoma"/>
            <family val="2"/>
          </rPr>
          <t>Windows User:</t>
        </r>
        <r>
          <rPr>
            <sz val="9"/>
            <color indexed="81"/>
            <rFont val="Tahoma"/>
            <family val="2"/>
          </rPr>
          <t xml:space="preserve">
Less 30% in Tuition fee for Oct/20.</t>
        </r>
      </text>
    </comment>
    <comment ref="Z378" authorId="0">
      <text>
        <r>
          <rPr>
            <b/>
            <sz val="9"/>
            <color indexed="81"/>
            <rFont val="Tahoma"/>
            <family val="2"/>
          </rPr>
          <t>Windows User:</t>
        </r>
        <r>
          <rPr>
            <sz val="9"/>
            <color indexed="81"/>
            <rFont val="Tahoma"/>
            <family val="2"/>
          </rPr>
          <t xml:space="preserve">
28/01/21
6766
S/c=1500
Oct to Janu/21
Paid in janu/21</t>
        </r>
      </text>
    </comment>
    <comment ref="AB378" authorId="0">
      <text>
        <r>
          <rPr>
            <b/>
            <sz val="9"/>
            <color indexed="81"/>
            <rFont val="Tahoma"/>
            <family val="2"/>
          </rPr>
          <t>Windows User:</t>
        </r>
        <r>
          <rPr>
            <sz val="9"/>
            <color indexed="81"/>
            <rFont val="Tahoma"/>
            <family val="2"/>
          </rPr>
          <t xml:space="preserve">
28/01/21
6766
S/c=1500
Oct to Janu/21
Paid in janu/21</t>
        </r>
      </text>
    </comment>
    <comment ref="AD378" authorId="0">
      <text>
        <r>
          <rPr>
            <b/>
            <sz val="9"/>
            <color indexed="81"/>
            <rFont val="Tahoma"/>
            <family val="2"/>
          </rPr>
          <t>Windows User:</t>
        </r>
        <r>
          <rPr>
            <sz val="9"/>
            <color indexed="81"/>
            <rFont val="Tahoma"/>
            <family val="2"/>
          </rPr>
          <t xml:space="preserve">
28/01/21
6766
S/c=1500
Oct to Janu/21
Paid in janu/21</t>
        </r>
      </text>
    </comment>
    <comment ref="AN378" authorId="0">
      <text>
        <r>
          <rPr>
            <b/>
            <sz val="9"/>
            <color indexed="81"/>
            <rFont val="Tahoma"/>
            <family val="2"/>
          </rPr>
          <t>Windows User:</t>
        </r>
        <r>
          <rPr>
            <sz val="9"/>
            <color indexed="81"/>
            <rFont val="Tahoma"/>
            <family val="2"/>
          </rPr>
          <t xml:space="preserve">
03/06/21
6767
Feb/21 to June/21
O/fee Due=8,000/-</t>
        </r>
      </text>
    </comment>
    <comment ref="N379" authorId="0">
      <text>
        <r>
          <rPr>
            <b/>
            <sz val="9"/>
            <color indexed="81"/>
            <rFont val="Tahoma"/>
            <family val="2"/>
          </rPr>
          <t>Windows User:</t>
        </r>
        <r>
          <rPr>
            <sz val="9"/>
            <color indexed="81"/>
            <rFont val="Tahoma"/>
            <family val="2"/>
          </rPr>
          <t xml:space="preserve">
14/09/2020
7,500/-</t>
        </r>
      </text>
    </comment>
    <comment ref="P379" authorId="0">
      <text>
        <r>
          <rPr>
            <b/>
            <sz val="9"/>
            <color indexed="81"/>
            <rFont val="Tahoma"/>
            <family val="2"/>
          </rPr>
          <t>Windows User:</t>
        </r>
        <r>
          <rPr>
            <sz val="9"/>
            <color indexed="81"/>
            <rFont val="Tahoma"/>
            <family val="2"/>
          </rPr>
          <t xml:space="preserve">
14/09/2020
7,500/-</t>
        </r>
      </text>
    </comment>
    <comment ref="R379" authorId="0">
      <text>
        <r>
          <rPr>
            <b/>
            <sz val="9"/>
            <color indexed="81"/>
            <rFont val="Tahoma"/>
            <family val="2"/>
          </rPr>
          <t>Windows User:</t>
        </r>
        <r>
          <rPr>
            <sz val="9"/>
            <color indexed="81"/>
            <rFont val="Tahoma"/>
            <family val="2"/>
          </rPr>
          <t xml:space="preserve">
14/09/2020
7,500/-</t>
        </r>
      </text>
    </comment>
    <comment ref="T379" authorId="0">
      <text>
        <r>
          <rPr>
            <b/>
            <sz val="9"/>
            <color indexed="81"/>
            <rFont val="Tahoma"/>
            <family val="2"/>
          </rPr>
          <t>Windows User:</t>
        </r>
        <r>
          <rPr>
            <sz val="9"/>
            <color indexed="81"/>
            <rFont val="Tahoma"/>
            <family val="2"/>
          </rPr>
          <t xml:space="preserve">
04/01/2021
6791
Janu/21
O/fee=8000
Paid in Janu/21</t>
        </r>
      </text>
    </comment>
    <comment ref="W379" authorId="0">
      <text>
        <r>
          <rPr>
            <b/>
            <sz val="9"/>
            <color indexed="81"/>
            <rFont val="Tahoma"/>
            <family val="2"/>
          </rPr>
          <t>Windows User:</t>
        </r>
        <r>
          <rPr>
            <sz val="9"/>
            <color indexed="81"/>
            <rFont val="Tahoma"/>
            <family val="2"/>
          </rPr>
          <t xml:space="preserve">
Less 30% in Tuition fee for Oct/20.</t>
        </r>
      </text>
    </comment>
    <comment ref="X379" authorId="0">
      <text>
        <r>
          <rPr>
            <b/>
            <sz val="9"/>
            <color indexed="81"/>
            <rFont val="Tahoma"/>
            <family val="2"/>
          </rPr>
          <t>Windows User:</t>
        </r>
        <r>
          <rPr>
            <sz val="9"/>
            <color indexed="81"/>
            <rFont val="Tahoma"/>
            <family val="2"/>
          </rPr>
          <t xml:space="preserve">
13/12/2020
6790
Oct to Dec/20
Paid In Dec/20</t>
        </r>
      </text>
    </comment>
    <comment ref="Y379" authorId="0">
      <text>
        <r>
          <rPr>
            <b/>
            <sz val="9"/>
            <color indexed="81"/>
            <rFont val="Tahoma"/>
            <family val="2"/>
          </rPr>
          <t>Windows User:</t>
        </r>
        <r>
          <rPr>
            <sz val="9"/>
            <color indexed="81"/>
            <rFont val="Tahoma"/>
            <family val="2"/>
          </rPr>
          <t xml:space="preserve">
Less 30% in Tuition fee for Oct/20.</t>
        </r>
      </text>
    </comment>
    <comment ref="Z379" authorId="0">
      <text>
        <r>
          <rPr>
            <b/>
            <sz val="9"/>
            <color indexed="81"/>
            <rFont val="Tahoma"/>
            <family val="2"/>
          </rPr>
          <t>Windows User:</t>
        </r>
        <r>
          <rPr>
            <sz val="9"/>
            <color indexed="81"/>
            <rFont val="Tahoma"/>
            <family val="2"/>
          </rPr>
          <t xml:space="preserve">
13/12/2020
6790
Oct to Dec/20
Paid In Dec/20</t>
        </r>
      </text>
    </comment>
    <comment ref="AB379" authorId="0">
      <text>
        <r>
          <rPr>
            <b/>
            <sz val="9"/>
            <color indexed="81"/>
            <rFont val="Tahoma"/>
            <family val="2"/>
          </rPr>
          <t>Windows User:</t>
        </r>
        <r>
          <rPr>
            <sz val="9"/>
            <color indexed="81"/>
            <rFont val="Tahoma"/>
            <family val="2"/>
          </rPr>
          <t xml:space="preserve">
13/12/2020
6790
Oct to Dec/20
Paid In Dec/20</t>
        </r>
      </text>
    </comment>
    <comment ref="AD379" authorId="0">
      <text>
        <r>
          <rPr>
            <b/>
            <sz val="9"/>
            <color indexed="81"/>
            <rFont val="Tahoma"/>
            <family val="2"/>
          </rPr>
          <t>Windows User:</t>
        </r>
        <r>
          <rPr>
            <sz val="9"/>
            <color indexed="81"/>
            <rFont val="Tahoma"/>
            <family val="2"/>
          </rPr>
          <t xml:space="preserve">
04/01/2021
6791
Janu/21
O/fee=8000
Paid in Janu/21</t>
        </r>
      </text>
    </comment>
    <comment ref="AF379" authorId="0">
      <text>
        <r>
          <rPr>
            <b/>
            <sz val="9"/>
            <color indexed="81"/>
            <rFont val="Tahoma"/>
            <family val="2"/>
          </rPr>
          <t>Windows User:</t>
        </r>
        <r>
          <rPr>
            <sz val="9"/>
            <color indexed="81"/>
            <rFont val="Tahoma"/>
            <family val="2"/>
          </rPr>
          <t xml:space="preserve">
10/02/21
6792</t>
        </r>
      </text>
    </comment>
    <comment ref="AN379" authorId="0">
      <text>
        <r>
          <rPr>
            <b/>
            <sz val="9"/>
            <color indexed="81"/>
            <rFont val="Tahoma"/>
            <family val="2"/>
          </rPr>
          <t>Windows User:</t>
        </r>
        <r>
          <rPr>
            <sz val="9"/>
            <color indexed="81"/>
            <rFont val="Tahoma"/>
            <family val="2"/>
          </rPr>
          <t xml:space="preserve">
02/06/21
6793
March/21 To June/21</t>
        </r>
      </text>
    </comment>
    <comment ref="N380" authorId="0">
      <text>
        <r>
          <rPr>
            <b/>
            <sz val="9"/>
            <color indexed="81"/>
            <rFont val="Tahoma"/>
            <family val="2"/>
          </rPr>
          <t>Windows User:</t>
        </r>
        <r>
          <rPr>
            <sz val="9"/>
            <color indexed="81"/>
            <rFont val="Tahoma"/>
            <family val="2"/>
          </rPr>
          <t xml:space="preserve">
14/09/2020
7,500/-</t>
        </r>
      </text>
    </comment>
    <comment ref="P380" authorId="0">
      <text>
        <r>
          <rPr>
            <b/>
            <sz val="9"/>
            <color indexed="81"/>
            <rFont val="Tahoma"/>
            <family val="2"/>
          </rPr>
          <t>Windows User:</t>
        </r>
        <r>
          <rPr>
            <sz val="9"/>
            <color indexed="81"/>
            <rFont val="Tahoma"/>
            <family val="2"/>
          </rPr>
          <t xml:space="preserve">
14/09/2020
7,500/-</t>
        </r>
      </text>
    </comment>
    <comment ref="R380" authorId="0">
      <text>
        <r>
          <rPr>
            <b/>
            <sz val="9"/>
            <color indexed="81"/>
            <rFont val="Tahoma"/>
            <family val="2"/>
          </rPr>
          <t>Windows User:</t>
        </r>
        <r>
          <rPr>
            <sz val="9"/>
            <color indexed="81"/>
            <rFont val="Tahoma"/>
            <family val="2"/>
          </rPr>
          <t xml:space="preserve">
14/09/2020
7,500/-</t>
        </r>
      </text>
    </comment>
    <comment ref="Z380" authorId="0">
      <text>
        <r>
          <rPr>
            <b/>
            <sz val="9"/>
            <color indexed="81"/>
            <rFont val="Tahoma"/>
            <family val="2"/>
          </rPr>
          <t>Windows User:</t>
        </r>
        <r>
          <rPr>
            <sz val="9"/>
            <color indexed="81"/>
            <rFont val="Tahoma"/>
            <family val="2"/>
          </rPr>
          <t xml:space="preserve">
28/01/21
6814
O/c/20
Nov=380 Due=4240
Paid in janu/21</t>
        </r>
      </text>
    </comment>
    <comment ref="AF380" authorId="0">
      <text>
        <r>
          <rPr>
            <b/>
            <sz val="9"/>
            <color indexed="81"/>
            <rFont val="Tahoma"/>
            <family val="2"/>
          </rPr>
          <t>Windows User:</t>
        </r>
        <r>
          <rPr>
            <sz val="9"/>
            <color indexed="81"/>
            <rFont val="Tahoma"/>
            <family val="2"/>
          </rPr>
          <t xml:space="preserve">
28/01/21
6814
O/c/20
Nov=380 Due=4240
Paid in janu/21</t>
        </r>
      </text>
    </comment>
    <comment ref="AP380" authorId="0">
      <text>
        <r>
          <rPr>
            <b/>
            <sz val="9"/>
            <color indexed="81"/>
            <rFont val="Tahoma"/>
            <family val="2"/>
          </rPr>
          <t>Windows User:</t>
        </r>
        <r>
          <rPr>
            <sz val="9"/>
            <color indexed="81"/>
            <rFont val="Tahoma"/>
            <family val="2"/>
          </rPr>
          <t xml:space="preserve">
07/06/21
6815
4,000/-</t>
        </r>
      </text>
    </comment>
    <comment ref="N381" authorId="0">
      <text>
        <r>
          <rPr>
            <b/>
            <sz val="9"/>
            <color indexed="81"/>
            <rFont val="Tahoma"/>
            <family val="2"/>
          </rPr>
          <t>Windows User:</t>
        </r>
        <r>
          <rPr>
            <sz val="9"/>
            <color indexed="81"/>
            <rFont val="Tahoma"/>
            <family val="2"/>
          </rPr>
          <t xml:space="preserve">
14/09/2020
7,500/-</t>
        </r>
      </text>
    </comment>
    <comment ref="P381" authorId="0">
      <text>
        <r>
          <rPr>
            <b/>
            <sz val="9"/>
            <color indexed="81"/>
            <rFont val="Tahoma"/>
            <family val="2"/>
          </rPr>
          <t>Windows User:</t>
        </r>
        <r>
          <rPr>
            <sz val="9"/>
            <color indexed="81"/>
            <rFont val="Tahoma"/>
            <family val="2"/>
          </rPr>
          <t xml:space="preserve">
14/09/2020
7,500/-</t>
        </r>
      </text>
    </comment>
    <comment ref="R381" authorId="0">
      <text>
        <r>
          <rPr>
            <b/>
            <sz val="9"/>
            <color indexed="81"/>
            <rFont val="Tahoma"/>
            <family val="2"/>
          </rPr>
          <t>Windows User:</t>
        </r>
        <r>
          <rPr>
            <sz val="9"/>
            <color indexed="81"/>
            <rFont val="Tahoma"/>
            <family val="2"/>
          </rPr>
          <t xml:space="preserve">
14/09/2020
7,500/-</t>
        </r>
      </text>
    </comment>
    <comment ref="Z381" authorId="0">
      <text>
        <r>
          <rPr>
            <b/>
            <sz val="9"/>
            <color indexed="81"/>
            <rFont val="Tahoma"/>
            <family val="2"/>
          </rPr>
          <t>Windows User:</t>
        </r>
        <r>
          <rPr>
            <sz val="9"/>
            <color indexed="81"/>
            <rFont val="Tahoma"/>
            <family val="2"/>
          </rPr>
          <t xml:space="preserve">
20/12/2020
40670
Oct to Dec/20
Paid in Dec/20</t>
        </r>
      </text>
    </comment>
    <comment ref="AB381" authorId="0">
      <text>
        <r>
          <rPr>
            <b/>
            <sz val="9"/>
            <color indexed="81"/>
            <rFont val="Tahoma"/>
            <family val="2"/>
          </rPr>
          <t>Windows User:</t>
        </r>
        <r>
          <rPr>
            <sz val="9"/>
            <color indexed="81"/>
            <rFont val="Tahoma"/>
            <family val="2"/>
          </rPr>
          <t xml:space="preserve">
20/12/2020
40670
Oct to Dec/20
Paid in Dec/20</t>
        </r>
      </text>
    </comment>
    <comment ref="AD381" authorId="0">
      <text>
        <r>
          <rPr>
            <b/>
            <sz val="9"/>
            <color indexed="81"/>
            <rFont val="Tahoma"/>
            <family val="2"/>
          </rPr>
          <t>Windows User:</t>
        </r>
        <r>
          <rPr>
            <sz val="9"/>
            <color indexed="81"/>
            <rFont val="Tahoma"/>
            <family val="2"/>
          </rPr>
          <t xml:space="preserve">
20/12/2020
40670
Oct to Dec/20
Paid in Dec/20</t>
        </r>
      </text>
    </comment>
    <comment ref="AF381" authorId="0">
      <text>
        <r>
          <rPr>
            <b/>
            <sz val="9"/>
            <color indexed="81"/>
            <rFont val="Tahoma"/>
            <family val="2"/>
          </rPr>
          <t>Windows User:</t>
        </r>
        <r>
          <rPr>
            <sz val="9"/>
            <color indexed="81"/>
            <rFont val="Tahoma"/>
            <family val="2"/>
          </rPr>
          <t xml:space="preserve">
27/01/2021
6806
Janu/21</t>
        </r>
      </text>
    </comment>
    <comment ref="AP381" authorId="0">
      <text>
        <r>
          <rPr>
            <b/>
            <sz val="9"/>
            <color indexed="81"/>
            <rFont val="Tahoma"/>
            <family val="2"/>
          </rPr>
          <t>Windows User:</t>
        </r>
        <r>
          <rPr>
            <sz val="9"/>
            <color indexed="81"/>
            <rFont val="Tahoma"/>
            <family val="2"/>
          </rPr>
          <t xml:space="preserve">
06/06/21
6839
Feb/21 to May/21
O/fee due=8000/-</t>
        </r>
      </text>
    </comment>
    <comment ref="N382" authorId="0">
      <text>
        <r>
          <rPr>
            <b/>
            <sz val="9"/>
            <color indexed="81"/>
            <rFont val="Tahoma"/>
            <family val="2"/>
          </rPr>
          <t>Windows User:</t>
        </r>
        <r>
          <rPr>
            <sz val="9"/>
            <color indexed="81"/>
            <rFont val="Tahoma"/>
            <family val="2"/>
          </rPr>
          <t xml:space="preserve">
14/09/2020
7,500/-</t>
        </r>
      </text>
    </comment>
    <comment ref="P382" authorId="0">
      <text>
        <r>
          <rPr>
            <b/>
            <sz val="9"/>
            <color indexed="81"/>
            <rFont val="Tahoma"/>
            <family val="2"/>
          </rPr>
          <t>Windows User:</t>
        </r>
        <r>
          <rPr>
            <sz val="9"/>
            <color indexed="81"/>
            <rFont val="Tahoma"/>
            <family val="2"/>
          </rPr>
          <t xml:space="preserve">
14/09/2020
7,500/-</t>
        </r>
      </text>
    </comment>
    <comment ref="R382" authorId="0">
      <text>
        <r>
          <rPr>
            <b/>
            <sz val="9"/>
            <color indexed="81"/>
            <rFont val="Tahoma"/>
            <family val="2"/>
          </rPr>
          <t>Windows User:</t>
        </r>
        <r>
          <rPr>
            <sz val="9"/>
            <color indexed="81"/>
            <rFont val="Tahoma"/>
            <family val="2"/>
          </rPr>
          <t xml:space="preserve">
14/09/2020
7,500/-</t>
        </r>
      </text>
    </comment>
    <comment ref="T382" authorId="0">
      <text>
        <r>
          <rPr>
            <b/>
            <sz val="9"/>
            <color indexed="81"/>
            <rFont val="Tahoma"/>
            <family val="2"/>
          </rPr>
          <t>Windows User:</t>
        </r>
        <r>
          <rPr>
            <sz val="9"/>
            <color indexed="81"/>
            <rFont val="Tahoma"/>
            <family val="2"/>
          </rPr>
          <t xml:space="preserve">
27/01/21
6862
O/fee=8000
Oct = 2680 Due=1640
Paid in janu/21</t>
        </r>
      </text>
    </comment>
    <comment ref="W382" authorId="0">
      <text>
        <r>
          <rPr>
            <b/>
            <sz val="9"/>
            <color indexed="81"/>
            <rFont val="Tahoma"/>
            <family val="2"/>
          </rPr>
          <t>Windows User:</t>
        </r>
        <r>
          <rPr>
            <sz val="9"/>
            <color indexed="81"/>
            <rFont val="Tahoma"/>
            <family val="2"/>
          </rPr>
          <t xml:space="preserve">
Less 30% in Tuition fee for Oct/20.</t>
        </r>
      </text>
    </comment>
    <comment ref="X382" authorId="0">
      <text>
        <r>
          <rPr>
            <b/>
            <sz val="9"/>
            <color indexed="81"/>
            <rFont val="Tahoma"/>
            <family val="2"/>
          </rPr>
          <t>Windows User:</t>
        </r>
        <r>
          <rPr>
            <sz val="9"/>
            <color indexed="81"/>
            <rFont val="Tahoma"/>
            <family val="2"/>
          </rPr>
          <t xml:space="preserve">
27/01/21
6862
O/fee=8000
Oct = 2680 Due=1640
Paid in janu/21</t>
        </r>
      </text>
    </comment>
    <comment ref="Y382" authorId="0">
      <text>
        <r>
          <rPr>
            <b/>
            <sz val="9"/>
            <color indexed="81"/>
            <rFont val="Tahoma"/>
            <family val="2"/>
          </rPr>
          <t>Windows User:</t>
        </r>
        <r>
          <rPr>
            <sz val="9"/>
            <color indexed="81"/>
            <rFont val="Tahoma"/>
            <family val="2"/>
          </rPr>
          <t xml:space="preserve">
Less 30% in Tuition fee for Oct/20.</t>
        </r>
      </text>
    </comment>
    <comment ref="AD382" authorId="0">
      <text>
        <r>
          <rPr>
            <b/>
            <sz val="9"/>
            <color indexed="81"/>
            <rFont val="Tahoma"/>
            <family val="2"/>
          </rPr>
          <t>Windows User:</t>
        </r>
        <r>
          <rPr>
            <sz val="9"/>
            <color indexed="81"/>
            <rFont val="Tahoma"/>
            <family val="2"/>
          </rPr>
          <t xml:space="preserve">
27/01/21
6862
O/fee=8000
Oct = 2680 Due=1640
Paid in janu/21</t>
        </r>
      </text>
    </comment>
    <comment ref="AN382" authorId="0">
      <text>
        <r>
          <rPr>
            <b/>
            <sz val="9"/>
            <color indexed="81"/>
            <rFont val="Tahoma"/>
            <family val="2"/>
          </rPr>
          <t>Windows User:</t>
        </r>
        <r>
          <rPr>
            <sz val="9"/>
            <color indexed="81"/>
            <rFont val="Tahoma"/>
            <family val="2"/>
          </rPr>
          <t xml:space="preserve">
03/06/21
6863
</t>
        </r>
      </text>
    </comment>
    <comment ref="B383" authorId="0">
      <text>
        <r>
          <rPr>
            <b/>
            <sz val="9"/>
            <color indexed="81"/>
            <rFont val="Tahoma"/>
            <family val="2"/>
          </rPr>
          <t>Windows User:</t>
        </r>
        <r>
          <rPr>
            <sz val="9"/>
            <color indexed="81"/>
            <rFont val="Tahoma"/>
            <family val="2"/>
          </rPr>
          <t xml:space="preserve">
Note-149
Less=2,000/-
Opening to Cliosing Period</t>
        </r>
      </text>
    </comment>
    <comment ref="H383" authorId="0">
      <text>
        <r>
          <rPr>
            <b/>
            <sz val="9"/>
            <color indexed="81"/>
            <rFont val="Tahoma"/>
            <family val="2"/>
          </rPr>
          <t xml:space="preserve">Windows User:
</t>
        </r>
        <r>
          <rPr>
            <sz val="9"/>
            <color indexed="81"/>
            <rFont val="Tahoma"/>
            <family val="2"/>
          </rPr>
          <t xml:space="preserve">Note-149
Less=1,000/-
Opening to Clossing Period
Meeting=20/10/2020
</t>
        </r>
      </text>
    </comment>
    <comment ref="J383" authorId="0">
      <text>
        <r>
          <rPr>
            <b/>
            <sz val="9"/>
            <color indexed="81"/>
            <rFont val="Tahoma"/>
            <family val="2"/>
          </rPr>
          <t xml:space="preserve">Windows User:
</t>
        </r>
        <r>
          <rPr>
            <sz val="9"/>
            <color indexed="81"/>
            <rFont val="Tahoma"/>
            <family val="2"/>
          </rPr>
          <t xml:space="preserve">Note-149
Less=1,000/-
Opening to Clossing Period
Meeting=20/10/2020
</t>
        </r>
      </text>
    </comment>
    <comment ref="N383" authorId="0">
      <text>
        <r>
          <rPr>
            <b/>
            <sz val="9"/>
            <color indexed="81"/>
            <rFont val="Tahoma"/>
            <family val="2"/>
          </rPr>
          <t>Windows User:</t>
        </r>
        <r>
          <rPr>
            <sz val="9"/>
            <color indexed="81"/>
            <rFont val="Tahoma"/>
            <family val="2"/>
          </rPr>
          <t xml:space="preserve">
14/09/2020
7,500/-</t>
        </r>
      </text>
    </comment>
    <comment ref="P383" authorId="0">
      <text>
        <r>
          <rPr>
            <b/>
            <sz val="9"/>
            <color indexed="81"/>
            <rFont val="Tahoma"/>
            <family val="2"/>
          </rPr>
          <t>Windows User:</t>
        </r>
        <r>
          <rPr>
            <sz val="9"/>
            <color indexed="81"/>
            <rFont val="Tahoma"/>
            <family val="2"/>
          </rPr>
          <t xml:space="preserve">
14/09/2020
7,500/-</t>
        </r>
      </text>
    </comment>
    <comment ref="R383" authorId="0">
      <text>
        <r>
          <rPr>
            <b/>
            <sz val="9"/>
            <color indexed="81"/>
            <rFont val="Tahoma"/>
            <family val="2"/>
          </rPr>
          <t>Windows User:</t>
        </r>
        <r>
          <rPr>
            <sz val="9"/>
            <color indexed="81"/>
            <rFont val="Tahoma"/>
            <family val="2"/>
          </rPr>
          <t xml:space="preserve">
14/09/2020
7,500/-</t>
        </r>
      </text>
    </comment>
    <comment ref="T383" authorId="0">
      <text>
        <r>
          <rPr>
            <b/>
            <sz val="9"/>
            <color indexed="81"/>
            <rFont val="Tahoma"/>
            <family val="2"/>
          </rPr>
          <t>Windows User:</t>
        </r>
        <r>
          <rPr>
            <sz val="9"/>
            <color indexed="81"/>
            <rFont val="Tahoma"/>
            <family val="2"/>
          </rPr>
          <t xml:space="preserve">
26/01/21
6889
O/fee 8000
Dec/21
Paid in Janu/21</t>
        </r>
      </text>
    </comment>
    <comment ref="Z383" authorId="0">
      <text>
        <r>
          <rPr>
            <b/>
            <sz val="9"/>
            <color indexed="81"/>
            <rFont val="Tahoma"/>
            <family val="2"/>
          </rPr>
          <t>Windows User:</t>
        </r>
        <r>
          <rPr>
            <sz val="9"/>
            <color indexed="81"/>
            <rFont val="Tahoma"/>
            <family val="2"/>
          </rPr>
          <t xml:space="preserve">
05/11/2020
6886
Oct/2020
Paid in Nov
</t>
        </r>
      </text>
    </comment>
    <comment ref="AB383" authorId="0">
      <text>
        <r>
          <rPr>
            <b/>
            <sz val="9"/>
            <color indexed="81"/>
            <rFont val="Tahoma"/>
            <family val="2"/>
          </rPr>
          <t>Windows User:</t>
        </r>
        <r>
          <rPr>
            <sz val="9"/>
            <color indexed="81"/>
            <rFont val="Tahoma"/>
            <family val="2"/>
          </rPr>
          <t xml:space="preserve">
05/11/2020
6886
Oct/2020
01/12/2020
6887
Nov/20
Paid in Dec/20</t>
        </r>
      </text>
    </comment>
    <comment ref="AD383" authorId="0">
      <text>
        <r>
          <rPr>
            <b/>
            <sz val="9"/>
            <color indexed="81"/>
            <rFont val="Tahoma"/>
            <family val="2"/>
          </rPr>
          <t>Windows User:</t>
        </r>
        <r>
          <rPr>
            <sz val="9"/>
            <color indexed="81"/>
            <rFont val="Tahoma"/>
            <family val="2"/>
          </rPr>
          <t xml:space="preserve">
01/12/20
6887
Nov/20
26/01/21
6889
O/fee 8000
Dec/21
Paid in Janu/21</t>
        </r>
      </text>
    </comment>
    <comment ref="AF383" authorId="0">
      <text>
        <r>
          <rPr>
            <b/>
            <sz val="9"/>
            <color indexed="81"/>
            <rFont val="Tahoma"/>
            <family val="2"/>
          </rPr>
          <t>Windows User:</t>
        </r>
        <r>
          <rPr>
            <sz val="9"/>
            <color indexed="81"/>
            <rFont val="Tahoma"/>
            <family val="2"/>
          </rPr>
          <t xml:space="preserve">
26/01/21
6889
O/fee 8000
Dec/21
Paid in Janu/21</t>
        </r>
      </text>
    </comment>
    <comment ref="AJ383" authorId="0">
      <text>
        <r>
          <rPr>
            <b/>
            <sz val="9"/>
            <color indexed="81"/>
            <rFont val="Tahoma"/>
            <family val="2"/>
          </rPr>
          <t>Windows User:</t>
        </r>
        <r>
          <rPr>
            <sz val="9"/>
            <color indexed="81"/>
            <rFont val="Tahoma"/>
            <family val="2"/>
          </rPr>
          <t xml:space="preserve">
08/03/21
6890/91
Janu/21 + Feb/21
31/03/2021
6892
</t>
        </r>
      </text>
    </comment>
    <comment ref="AP383" authorId="0">
      <text>
        <r>
          <rPr>
            <b/>
            <sz val="9"/>
            <color indexed="81"/>
            <rFont val="Tahoma"/>
            <family val="2"/>
          </rPr>
          <t>Windows User:</t>
        </r>
        <r>
          <rPr>
            <sz val="9"/>
            <color indexed="81"/>
            <rFont val="Tahoma"/>
            <family val="2"/>
          </rPr>
          <t xml:space="preserve">
06/06/21
6893
April21</t>
        </r>
      </text>
    </comment>
    <comment ref="N384" authorId="0">
      <text>
        <r>
          <rPr>
            <b/>
            <sz val="9"/>
            <color indexed="81"/>
            <rFont val="Tahoma"/>
            <family val="2"/>
          </rPr>
          <t>Windows User:</t>
        </r>
        <r>
          <rPr>
            <sz val="9"/>
            <color indexed="81"/>
            <rFont val="Tahoma"/>
            <family val="2"/>
          </rPr>
          <t xml:space="preserve">
14/09/2020
7,500/-</t>
        </r>
      </text>
    </comment>
    <comment ref="P384" authorId="0">
      <text>
        <r>
          <rPr>
            <b/>
            <sz val="9"/>
            <color indexed="81"/>
            <rFont val="Tahoma"/>
            <family val="2"/>
          </rPr>
          <t>Windows User:</t>
        </r>
        <r>
          <rPr>
            <sz val="9"/>
            <color indexed="81"/>
            <rFont val="Tahoma"/>
            <family val="2"/>
          </rPr>
          <t xml:space="preserve">
14/09/2020
7,500/-</t>
        </r>
      </text>
    </comment>
    <comment ref="R384" authorId="0">
      <text>
        <r>
          <rPr>
            <b/>
            <sz val="9"/>
            <color indexed="81"/>
            <rFont val="Tahoma"/>
            <family val="2"/>
          </rPr>
          <t>Windows User:</t>
        </r>
        <r>
          <rPr>
            <sz val="9"/>
            <color indexed="81"/>
            <rFont val="Tahoma"/>
            <family val="2"/>
          </rPr>
          <t xml:space="preserve">
14/09/2020
7,500/-</t>
        </r>
      </text>
    </comment>
    <comment ref="T384" authorId="0">
      <text>
        <r>
          <rPr>
            <b/>
            <sz val="9"/>
            <color indexed="81"/>
            <rFont val="Tahoma"/>
            <family val="2"/>
          </rPr>
          <t>Windows User:</t>
        </r>
        <r>
          <rPr>
            <sz val="9"/>
            <color indexed="81"/>
            <rFont val="Tahoma"/>
            <family val="2"/>
          </rPr>
          <t xml:space="preserve">
26/01/21
56557
O/fee=8000
Nov/21=2000 Due=2620
Paid in janu/21</t>
        </r>
      </text>
    </comment>
    <comment ref="W384" authorId="0">
      <text>
        <r>
          <rPr>
            <b/>
            <sz val="9"/>
            <color indexed="81"/>
            <rFont val="Tahoma"/>
            <family val="2"/>
          </rPr>
          <t>Windows User:</t>
        </r>
        <r>
          <rPr>
            <sz val="9"/>
            <color indexed="81"/>
            <rFont val="Tahoma"/>
            <family val="2"/>
          </rPr>
          <t xml:space="preserve">
Less 30% in Tuition fee for Oct/20.</t>
        </r>
      </text>
    </comment>
    <comment ref="X384" authorId="0">
      <text>
        <r>
          <rPr>
            <b/>
            <sz val="9"/>
            <color indexed="81"/>
            <rFont val="Tahoma"/>
            <family val="2"/>
          </rPr>
          <t>Windows User:</t>
        </r>
        <r>
          <rPr>
            <sz val="9"/>
            <color indexed="81"/>
            <rFont val="Tahoma"/>
            <family val="2"/>
          </rPr>
          <t xml:space="preserve">
11/11/2020
By bkash
C=4620
Oct/21
Paid innov/21</t>
        </r>
      </text>
    </comment>
    <comment ref="Y384" authorId="0">
      <text>
        <r>
          <rPr>
            <b/>
            <sz val="9"/>
            <color indexed="81"/>
            <rFont val="Tahoma"/>
            <family val="2"/>
          </rPr>
          <t>Windows User:</t>
        </r>
        <r>
          <rPr>
            <sz val="9"/>
            <color indexed="81"/>
            <rFont val="Tahoma"/>
            <family val="2"/>
          </rPr>
          <t xml:space="preserve">
Less 30% in Tuition fee for Oct/20.</t>
        </r>
      </text>
    </comment>
    <comment ref="Z384" authorId="0">
      <text>
        <r>
          <rPr>
            <b/>
            <sz val="9"/>
            <color indexed="81"/>
            <rFont val="Tahoma"/>
            <family val="2"/>
          </rPr>
          <t>Windows User:</t>
        </r>
        <r>
          <rPr>
            <sz val="9"/>
            <color indexed="81"/>
            <rFont val="Tahoma"/>
            <family val="2"/>
          </rPr>
          <t xml:space="preserve">
11/11/2020
By bkash
C=4620
Oct/21
Paid in nov/21
26/01/21
56557
O/fee=8000
Nov/21=2000 Due=2620
Paid in janu/21</t>
        </r>
      </text>
    </comment>
    <comment ref="AD384" authorId="0">
      <text>
        <r>
          <rPr>
            <b/>
            <sz val="9"/>
            <color indexed="81"/>
            <rFont val="Tahoma"/>
            <family val="2"/>
          </rPr>
          <t>Windows User:</t>
        </r>
        <r>
          <rPr>
            <sz val="9"/>
            <color indexed="81"/>
            <rFont val="Tahoma"/>
            <family val="2"/>
          </rPr>
          <t xml:space="preserve">
26/01/21
56557
O/fee=8000
Nov/21=2000 Due=2620
Paid in janu/21</t>
        </r>
      </text>
    </comment>
    <comment ref="AN384" authorId="0">
      <text>
        <r>
          <rPr>
            <b/>
            <sz val="9"/>
            <color indexed="81"/>
            <rFont val="Tahoma"/>
            <family val="2"/>
          </rPr>
          <t>Windows User:</t>
        </r>
        <r>
          <rPr>
            <sz val="9"/>
            <color indexed="81"/>
            <rFont val="Tahoma"/>
            <family val="2"/>
          </rPr>
          <t xml:space="preserve">
05/06/21
3342
10,000/-</t>
        </r>
      </text>
    </comment>
    <comment ref="N385" authorId="0">
      <text>
        <r>
          <rPr>
            <b/>
            <sz val="9"/>
            <color indexed="81"/>
            <rFont val="Tahoma"/>
            <family val="2"/>
          </rPr>
          <t>Windows User:</t>
        </r>
        <r>
          <rPr>
            <sz val="9"/>
            <color indexed="81"/>
            <rFont val="Tahoma"/>
            <family val="2"/>
          </rPr>
          <t xml:space="preserve">
14/09/2020
7,500/-</t>
        </r>
      </text>
    </comment>
    <comment ref="P385" authorId="0">
      <text>
        <r>
          <rPr>
            <b/>
            <sz val="9"/>
            <color indexed="81"/>
            <rFont val="Tahoma"/>
            <family val="2"/>
          </rPr>
          <t>Windows User:</t>
        </r>
        <r>
          <rPr>
            <sz val="9"/>
            <color indexed="81"/>
            <rFont val="Tahoma"/>
            <family val="2"/>
          </rPr>
          <t xml:space="preserve">
14/09/2020
7,500/-</t>
        </r>
      </text>
    </comment>
    <comment ref="R385" authorId="0">
      <text>
        <r>
          <rPr>
            <b/>
            <sz val="9"/>
            <color indexed="81"/>
            <rFont val="Tahoma"/>
            <family val="2"/>
          </rPr>
          <t>Windows User:</t>
        </r>
        <r>
          <rPr>
            <sz val="9"/>
            <color indexed="81"/>
            <rFont val="Tahoma"/>
            <family val="2"/>
          </rPr>
          <t xml:space="preserve">
14/09/2020
7,500/-</t>
        </r>
      </text>
    </comment>
    <comment ref="T385" authorId="0">
      <text>
        <r>
          <rPr>
            <b/>
            <sz val="9"/>
            <color indexed="81"/>
            <rFont val="Tahoma"/>
            <family val="2"/>
          </rPr>
          <t>Windows User:</t>
        </r>
        <r>
          <rPr>
            <sz val="9"/>
            <color indexed="81"/>
            <rFont val="Tahoma"/>
            <family val="2"/>
          </rPr>
          <t xml:space="preserve">
27/01/2021
40912
O/fee=8000
Oct=4620
Nov=380 Due=4240
Paid in janu/21</t>
        </r>
      </text>
    </comment>
    <comment ref="Z385" authorId="0">
      <text>
        <r>
          <rPr>
            <b/>
            <sz val="9"/>
            <color indexed="81"/>
            <rFont val="Tahoma"/>
            <family val="2"/>
          </rPr>
          <t>Windows User:</t>
        </r>
        <r>
          <rPr>
            <sz val="9"/>
            <color indexed="81"/>
            <rFont val="Tahoma"/>
            <family val="2"/>
          </rPr>
          <t xml:space="preserve">
27/01/2021
40912
O/fee=8000
Oct=4620
Nov=380 Due=4240
Paid in janu/21</t>
        </r>
      </text>
    </comment>
    <comment ref="AF385" authorId="0">
      <text>
        <r>
          <rPr>
            <b/>
            <sz val="9"/>
            <color indexed="81"/>
            <rFont val="Tahoma"/>
            <family val="2"/>
          </rPr>
          <t>Windows User:</t>
        </r>
        <r>
          <rPr>
            <sz val="9"/>
            <color indexed="81"/>
            <rFont val="Tahoma"/>
            <family val="2"/>
          </rPr>
          <t xml:space="preserve">
27/01/2021
40912
O/fee=8000
Oct=4620
Nov=380 Due=4240
Paid in janu/21</t>
        </r>
      </text>
    </comment>
    <comment ref="AP385" authorId="0">
      <text>
        <r>
          <rPr>
            <b/>
            <sz val="9"/>
            <color indexed="81"/>
            <rFont val="Tahoma"/>
            <family val="2"/>
          </rPr>
          <t>Windows User:</t>
        </r>
        <r>
          <rPr>
            <sz val="9"/>
            <color indexed="81"/>
            <rFont val="Tahoma"/>
            <family val="2"/>
          </rPr>
          <t xml:space="preserve">
09/06/21
Nov=4240
Dec/20=760 Due=3860</t>
        </r>
      </text>
    </comment>
    <comment ref="N386" authorId="0">
      <text>
        <r>
          <rPr>
            <b/>
            <sz val="9"/>
            <color indexed="81"/>
            <rFont val="Tahoma"/>
            <family val="2"/>
          </rPr>
          <t>Windows User:</t>
        </r>
        <r>
          <rPr>
            <sz val="9"/>
            <color indexed="81"/>
            <rFont val="Tahoma"/>
            <family val="2"/>
          </rPr>
          <t xml:space="preserve">
14/09/2020
7,500/-</t>
        </r>
      </text>
    </comment>
    <comment ref="P386" authorId="0">
      <text>
        <r>
          <rPr>
            <b/>
            <sz val="9"/>
            <color indexed="81"/>
            <rFont val="Tahoma"/>
            <family val="2"/>
          </rPr>
          <t>Windows User:</t>
        </r>
        <r>
          <rPr>
            <sz val="9"/>
            <color indexed="81"/>
            <rFont val="Tahoma"/>
            <family val="2"/>
          </rPr>
          <t xml:space="preserve">
14/09/2020
7,500/-</t>
        </r>
      </text>
    </comment>
    <comment ref="R386" authorId="0">
      <text>
        <r>
          <rPr>
            <b/>
            <sz val="9"/>
            <color indexed="81"/>
            <rFont val="Tahoma"/>
            <family val="2"/>
          </rPr>
          <t>Windows User:</t>
        </r>
        <r>
          <rPr>
            <sz val="9"/>
            <color indexed="81"/>
            <rFont val="Tahoma"/>
            <family val="2"/>
          </rPr>
          <t xml:space="preserve">
14/09/2020
7,500/-</t>
        </r>
      </text>
    </comment>
    <comment ref="T386" authorId="0">
      <text>
        <r>
          <rPr>
            <b/>
            <sz val="9"/>
            <color indexed="81"/>
            <rFont val="Tahoma"/>
            <family val="2"/>
          </rPr>
          <t>Windows User:</t>
        </r>
        <r>
          <rPr>
            <sz val="9"/>
            <color indexed="81"/>
            <rFont val="Tahoma"/>
            <family val="2"/>
          </rPr>
          <t xml:space="preserve">
26/01/21
6478
O/fee
Oct to Janu/21
Paid in Janu/21</t>
        </r>
      </text>
    </comment>
    <comment ref="Z386" authorId="0">
      <text>
        <r>
          <rPr>
            <b/>
            <sz val="9"/>
            <color indexed="81"/>
            <rFont val="Tahoma"/>
            <family val="2"/>
          </rPr>
          <t>Windows User:</t>
        </r>
        <r>
          <rPr>
            <sz val="9"/>
            <color indexed="81"/>
            <rFont val="Tahoma"/>
            <family val="2"/>
          </rPr>
          <t xml:space="preserve">
26/01/21
6478
O/fee
Oct to Janu/21
Paid in Janu/21</t>
        </r>
      </text>
    </comment>
    <comment ref="AB386" authorId="0">
      <text>
        <r>
          <rPr>
            <b/>
            <sz val="9"/>
            <color indexed="81"/>
            <rFont val="Tahoma"/>
            <family val="2"/>
          </rPr>
          <t>Windows User:</t>
        </r>
        <r>
          <rPr>
            <sz val="9"/>
            <color indexed="81"/>
            <rFont val="Tahoma"/>
            <family val="2"/>
          </rPr>
          <t xml:space="preserve">
26/01/21
6478
O/fee
Oct to Janu/21
Paid in Janu/21</t>
        </r>
      </text>
    </comment>
    <comment ref="AD386" authorId="0">
      <text>
        <r>
          <rPr>
            <b/>
            <sz val="9"/>
            <color indexed="81"/>
            <rFont val="Tahoma"/>
            <family val="2"/>
          </rPr>
          <t>Windows User:</t>
        </r>
        <r>
          <rPr>
            <sz val="9"/>
            <color indexed="81"/>
            <rFont val="Tahoma"/>
            <family val="2"/>
          </rPr>
          <t xml:space="preserve">
26/01/21
6478
O/fee
Oct to Janu/21
Paid in Janu/21</t>
        </r>
      </text>
    </comment>
    <comment ref="AF386" authorId="0">
      <text>
        <r>
          <rPr>
            <b/>
            <sz val="9"/>
            <color indexed="81"/>
            <rFont val="Tahoma"/>
            <family val="2"/>
          </rPr>
          <t>Windows User:</t>
        </r>
        <r>
          <rPr>
            <sz val="9"/>
            <color indexed="81"/>
            <rFont val="Tahoma"/>
            <family val="2"/>
          </rPr>
          <t xml:space="preserve">
26/01/21
6478
O/fee
Oct to Janu/21
Paid in Janu/21</t>
        </r>
      </text>
    </comment>
    <comment ref="AN386" authorId="0">
      <text>
        <r>
          <rPr>
            <b/>
            <sz val="9"/>
            <color indexed="81"/>
            <rFont val="Tahoma"/>
            <family val="2"/>
          </rPr>
          <t>Windows User:</t>
        </r>
        <r>
          <rPr>
            <sz val="9"/>
            <color indexed="81"/>
            <rFont val="Tahoma"/>
            <family val="2"/>
          </rPr>
          <t xml:space="preserve">
24/05/21
6479
Up to May/21</t>
        </r>
      </text>
    </comment>
    <comment ref="N387" authorId="0">
      <text>
        <r>
          <rPr>
            <b/>
            <sz val="9"/>
            <color indexed="81"/>
            <rFont val="Tahoma"/>
            <family val="2"/>
          </rPr>
          <t>Windows User:</t>
        </r>
        <r>
          <rPr>
            <sz val="9"/>
            <color indexed="81"/>
            <rFont val="Tahoma"/>
            <family val="2"/>
          </rPr>
          <t xml:space="preserve">
14/09/2020
7,500/-</t>
        </r>
      </text>
    </comment>
    <comment ref="P387" authorId="0">
      <text>
        <r>
          <rPr>
            <b/>
            <sz val="9"/>
            <color indexed="81"/>
            <rFont val="Tahoma"/>
            <family val="2"/>
          </rPr>
          <t>Windows User:</t>
        </r>
        <r>
          <rPr>
            <sz val="9"/>
            <color indexed="81"/>
            <rFont val="Tahoma"/>
            <family val="2"/>
          </rPr>
          <t xml:space="preserve">
14/09/2020
7,500/-</t>
        </r>
      </text>
    </comment>
    <comment ref="R387" authorId="0">
      <text>
        <r>
          <rPr>
            <b/>
            <sz val="9"/>
            <color indexed="81"/>
            <rFont val="Tahoma"/>
            <family val="2"/>
          </rPr>
          <t>Windows User:</t>
        </r>
        <r>
          <rPr>
            <sz val="9"/>
            <color indexed="81"/>
            <rFont val="Tahoma"/>
            <family val="2"/>
          </rPr>
          <t xml:space="preserve">
14/09/2020
7,500/-</t>
        </r>
      </text>
    </comment>
    <comment ref="T387" authorId="0">
      <text>
        <r>
          <rPr>
            <b/>
            <sz val="9"/>
            <color indexed="81"/>
            <rFont val="Tahoma"/>
            <family val="2"/>
          </rPr>
          <t>Windows User:</t>
        </r>
        <r>
          <rPr>
            <sz val="9"/>
            <color indexed="81"/>
            <rFont val="Tahoma"/>
            <family val="2"/>
          </rPr>
          <t xml:space="preserve">
26/01/21
6562
o/fee Full
Nov to Janu/21
Paid in Janu/21</t>
        </r>
      </text>
    </comment>
    <comment ref="W387" authorId="0">
      <text>
        <r>
          <rPr>
            <b/>
            <sz val="9"/>
            <color indexed="81"/>
            <rFont val="Tahoma"/>
            <family val="2"/>
          </rPr>
          <t>Windows User:</t>
        </r>
        <r>
          <rPr>
            <sz val="9"/>
            <color indexed="81"/>
            <rFont val="Tahoma"/>
            <family val="2"/>
          </rPr>
          <t xml:space="preserve">
Less 30% in Tuition fee for Oct/20.</t>
        </r>
      </text>
    </comment>
    <comment ref="X387" authorId="0">
      <text>
        <r>
          <rPr>
            <b/>
            <sz val="9"/>
            <color indexed="81"/>
            <rFont val="Tahoma"/>
            <family val="2"/>
          </rPr>
          <t>Windows User:</t>
        </r>
        <r>
          <rPr>
            <sz val="9"/>
            <color indexed="81"/>
            <rFont val="Tahoma"/>
            <family val="2"/>
          </rPr>
          <t xml:space="preserve">
15.10.2020
Bkash=6,660/-
College=4,620/-
Hostel=2,040/-</t>
        </r>
      </text>
    </comment>
    <comment ref="Y387" authorId="0">
      <text>
        <r>
          <rPr>
            <b/>
            <sz val="9"/>
            <color indexed="81"/>
            <rFont val="Tahoma"/>
            <family val="2"/>
          </rPr>
          <t>Windows User:</t>
        </r>
        <r>
          <rPr>
            <sz val="9"/>
            <color indexed="81"/>
            <rFont val="Tahoma"/>
            <family val="2"/>
          </rPr>
          <t xml:space="preserve">
Less 30% in Tuition fee for Oct/20.</t>
        </r>
      </text>
    </comment>
    <comment ref="Z387" authorId="0">
      <text>
        <r>
          <rPr>
            <b/>
            <sz val="9"/>
            <color indexed="81"/>
            <rFont val="Tahoma"/>
            <family val="2"/>
          </rPr>
          <t>Windows User:</t>
        </r>
        <r>
          <rPr>
            <sz val="9"/>
            <color indexed="81"/>
            <rFont val="Tahoma"/>
            <family val="2"/>
          </rPr>
          <t xml:space="preserve">
26/01/21
6562
o/fee Full
Nov to Janu/21
Paid in Janu/21</t>
        </r>
      </text>
    </comment>
    <comment ref="AB387" authorId="0">
      <text>
        <r>
          <rPr>
            <b/>
            <sz val="9"/>
            <color indexed="81"/>
            <rFont val="Tahoma"/>
            <family val="2"/>
          </rPr>
          <t>Windows User:</t>
        </r>
        <r>
          <rPr>
            <sz val="9"/>
            <color indexed="81"/>
            <rFont val="Tahoma"/>
            <family val="2"/>
          </rPr>
          <t xml:space="preserve">
26/01/21
6562
o/fee Full
Nov to Janu/21
Paid in Janu/21</t>
        </r>
      </text>
    </comment>
    <comment ref="AD387" authorId="0">
      <text>
        <r>
          <rPr>
            <b/>
            <sz val="9"/>
            <color indexed="81"/>
            <rFont val="Tahoma"/>
            <family val="2"/>
          </rPr>
          <t>Windows User:</t>
        </r>
        <r>
          <rPr>
            <sz val="9"/>
            <color indexed="81"/>
            <rFont val="Tahoma"/>
            <family val="2"/>
          </rPr>
          <t xml:space="preserve">
26/01/21
6562
o/fee Full
Nov to Janu/21
Paid in Janu/21</t>
        </r>
      </text>
    </comment>
    <comment ref="AL387" authorId="0">
      <text>
        <r>
          <rPr>
            <b/>
            <sz val="9"/>
            <color indexed="81"/>
            <rFont val="Tahoma"/>
            <family val="2"/>
          </rPr>
          <t>Windows User:</t>
        </r>
        <r>
          <rPr>
            <sz val="9"/>
            <color indexed="81"/>
            <rFont val="Tahoma"/>
            <family val="2"/>
          </rPr>
          <t xml:space="preserve">
05/05/21
By bkash
C=13860</t>
        </r>
      </text>
    </comment>
    <comment ref="N388" authorId="0">
      <text>
        <r>
          <rPr>
            <b/>
            <sz val="9"/>
            <color indexed="81"/>
            <rFont val="Tahoma"/>
            <family val="2"/>
          </rPr>
          <t>Windows User:</t>
        </r>
        <r>
          <rPr>
            <sz val="9"/>
            <color indexed="81"/>
            <rFont val="Tahoma"/>
            <family val="2"/>
          </rPr>
          <t xml:space="preserve">
14/09/2020
7,500/-</t>
        </r>
      </text>
    </comment>
    <comment ref="P388" authorId="0">
      <text>
        <r>
          <rPr>
            <b/>
            <sz val="9"/>
            <color indexed="81"/>
            <rFont val="Tahoma"/>
            <family val="2"/>
          </rPr>
          <t>Windows User:</t>
        </r>
        <r>
          <rPr>
            <sz val="9"/>
            <color indexed="81"/>
            <rFont val="Tahoma"/>
            <family val="2"/>
          </rPr>
          <t xml:space="preserve">
14/09/2020
7,500/-</t>
        </r>
      </text>
    </comment>
    <comment ref="R388" authorId="0">
      <text>
        <r>
          <rPr>
            <b/>
            <sz val="9"/>
            <color indexed="81"/>
            <rFont val="Tahoma"/>
            <family val="2"/>
          </rPr>
          <t>Windows User:</t>
        </r>
        <r>
          <rPr>
            <sz val="9"/>
            <color indexed="81"/>
            <rFont val="Tahoma"/>
            <family val="2"/>
          </rPr>
          <t xml:space="preserve">
14/09/2020
7,500/-</t>
        </r>
      </text>
    </comment>
    <comment ref="T388" authorId="0">
      <text>
        <r>
          <rPr>
            <b/>
            <sz val="9"/>
            <color indexed="81"/>
            <rFont val="Tahoma"/>
            <family val="2"/>
          </rPr>
          <t>Windows User:</t>
        </r>
        <r>
          <rPr>
            <sz val="9"/>
            <color indexed="81"/>
            <rFont val="Tahoma"/>
            <family val="2"/>
          </rPr>
          <t xml:space="preserve">
30/01/21
6526
O/fee Full
Oct to Janu/21
Paid in Janu/21</t>
        </r>
      </text>
    </comment>
    <comment ref="W388" authorId="0">
      <text>
        <r>
          <rPr>
            <b/>
            <sz val="9"/>
            <color indexed="81"/>
            <rFont val="Tahoma"/>
            <family val="2"/>
          </rPr>
          <t>Windows User:</t>
        </r>
        <r>
          <rPr>
            <sz val="9"/>
            <color indexed="81"/>
            <rFont val="Tahoma"/>
            <family val="2"/>
          </rPr>
          <t xml:space="preserve">
Less 30% in Tuition fee for Oct/20.</t>
        </r>
      </text>
    </comment>
    <comment ref="X388" authorId="0">
      <text>
        <r>
          <rPr>
            <b/>
            <sz val="9"/>
            <color indexed="81"/>
            <rFont val="Tahoma"/>
            <family val="2"/>
          </rPr>
          <t>Windows User:</t>
        </r>
        <r>
          <rPr>
            <sz val="9"/>
            <color indexed="81"/>
            <rFont val="Tahoma"/>
            <family val="2"/>
          </rPr>
          <t xml:space="preserve">
30/01/21
6526
O/fee Full
Oct to Janu/21
Paid in Janu/21</t>
        </r>
      </text>
    </comment>
    <comment ref="Y388" authorId="0">
      <text>
        <r>
          <rPr>
            <b/>
            <sz val="9"/>
            <color indexed="81"/>
            <rFont val="Tahoma"/>
            <family val="2"/>
          </rPr>
          <t>Windows User:</t>
        </r>
        <r>
          <rPr>
            <sz val="9"/>
            <color indexed="81"/>
            <rFont val="Tahoma"/>
            <family val="2"/>
          </rPr>
          <t xml:space="preserve">
Less 30% in Tuition fee for Oct/20.</t>
        </r>
      </text>
    </comment>
    <comment ref="Z388" authorId="0">
      <text>
        <r>
          <rPr>
            <b/>
            <sz val="9"/>
            <color indexed="81"/>
            <rFont val="Tahoma"/>
            <family val="2"/>
          </rPr>
          <t>Windows User:</t>
        </r>
        <r>
          <rPr>
            <sz val="9"/>
            <color indexed="81"/>
            <rFont val="Tahoma"/>
            <family val="2"/>
          </rPr>
          <t xml:space="preserve">
30/01/21
6526
O/fee Full
Oct to Janu/21
Paid in Janu/21</t>
        </r>
      </text>
    </comment>
    <comment ref="AB388" authorId="0">
      <text>
        <r>
          <rPr>
            <b/>
            <sz val="9"/>
            <color indexed="81"/>
            <rFont val="Tahoma"/>
            <family val="2"/>
          </rPr>
          <t>Windows User:</t>
        </r>
        <r>
          <rPr>
            <sz val="9"/>
            <color indexed="81"/>
            <rFont val="Tahoma"/>
            <family val="2"/>
          </rPr>
          <t xml:space="preserve">
30/01/21
6526
O/fee Full
Oct to Janu/21
Paid in Janu/21</t>
        </r>
      </text>
    </comment>
    <comment ref="AD388" authorId="0">
      <text>
        <r>
          <rPr>
            <b/>
            <sz val="9"/>
            <color indexed="81"/>
            <rFont val="Tahoma"/>
            <family val="2"/>
          </rPr>
          <t>Windows User:</t>
        </r>
        <r>
          <rPr>
            <sz val="9"/>
            <color indexed="81"/>
            <rFont val="Tahoma"/>
            <family val="2"/>
          </rPr>
          <t xml:space="preserve">
30/01/21
6526
O/fee Full
Oct to Janu/21
Paid in Janu/21</t>
        </r>
      </text>
    </comment>
    <comment ref="AN388" authorId="0">
      <text>
        <r>
          <rPr>
            <b/>
            <sz val="9"/>
            <color indexed="81"/>
            <rFont val="Tahoma"/>
            <family val="2"/>
          </rPr>
          <t>Windows User:</t>
        </r>
        <r>
          <rPr>
            <sz val="9"/>
            <color indexed="81"/>
            <rFont val="Tahoma"/>
            <family val="2"/>
          </rPr>
          <t xml:space="preserve">
09/06/21
6527
June Due=3100</t>
        </r>
      </text>
    </comment>
    <comment ref="N389" authorId="0">
      <text>
        <r>
          <rPr>
            <b/>
            <sz val="9"/>
            <color indexed="81"/>
            <rFont val="Tahoma"/>
            <family val="2"/>
          </rPr>
          <t>Windows User:</t>
        </r>
        <r>
          <rPr>
            <sz val="9"/>
            <color indexed="81"/>
            <rFont val="Tahoma"/>
            <family val="2"/>
          </rPr>
          <t xml:space="preserve">
14/09/2020
7,500/-</t>
        </r>
      </text>
    </comment>
    <comment ref="P389" authorId="0">
      <text>
        <r>
          <rPr>
            <b/>
            <sz val="9"/>
            <color indexed="81"/>
            <rFont val="Tahoma"/>
            <family val="2"/>
          </rPr>
          <t>Windows User:</t>
        </r>
        <r>
          <rPr>
            <sz val="9"/>
            <color indexed="81"/>
            <rFont val="Tahoma"/>
            <family val="2"/>
          </rPr>
          <t xml:space="preserve">
14/09/2020
7,500/-</t>
        </r>
      </text>
    </comment>
    <comment ref="R389" authorId="0">
      <text>
        <r>
          <rPr>
            <b/>
            <sz val="9"/>
            <color indexed="81"/>
            <rFont val="Tahoma"/>
            <family val="2"/>
          </rPr>
          <t>Windows User:</t>
        </r>
        <r>
          <rPr>
            <sz val="9"/>
            <color indexed="81"/>
            <rFont val="Tahoma"/>
            <family val="2"/>
          </rPr>
          <t xml:space="preserve">
14/09/2020
7,500/-</t>
        </r>
      </text>
    </comment>
    <comment ref="W389" authorId="0">
      <text>
        <r>
          <rPr>
            <b/>
            <sz val="9"/>
            <color indexed="81"/>
            <rFont val="Tahoma"/>
            <family val="2"/>
          </rPr>
          <t>Windows User:</t>
        </r>
        <r>
          <rPr>
            <sz val="9"/>
            <color indexed="81"/>
            <rFont val="Tahoma"/>
            <family val="2"/>
          </rPr>
          <t xml:space="preserve">
Less 30% in Tuition fee for Oct/20.</t>
        </r>
      </text>
    </comment>
    <comment ref="Y389" authorId="0">
      <text>
        <r>
          <rPr>
            <b/>
            <sz val="9"/>
            <color indexed="81"/>
            <rFont val="Tahoma"/>
            <family val="2"/>
          </rPr>
          <t>Windows User:</t>
        </r>
        <r>
          <rPr>
            <sz val="9"/>
            <color indexed="81"/>
            <rFont val="Tahoma"/>
            <family val="2"/>
          </rPr>
          <t xml:space="preserve">
Less 30% in Tuition fee for Oct/20.</t>
        </r>
      </text>
    </comment>
    <comment ref="N390" authorId="0">
      <text>
        <r>
          <rPr>
            <b/>
            <sz val="9"/>
            <color indexed="81"/>
            <rFont val="Tahoma"/>
            <family val="2"/>
          </rPr>
          <t>Windows User:</t>
        </r>
        <r>
          <rPr>
            <sz val="9"/>
            <color indexed="81"/>
            <rFont val="Tahoma"/>
            <family val="2"/>
          </rPr>
          <t xml:space="preserve">
15/09/2020
7,500/-</t>
        </r>
      </text>
    </comment>
    <comment ref="P390" authorId="0">
      <text>
        <r>
          <rPr>
            <b/>
            <sz val="9"/>
            <color indexed="81"/>
            <rFont val="Tahoma"/>
            <family val="2"/>
          </rPr>
          <t>Windows User:</t>
        </r>
        <r>
          <rPr>
            <sz val="9"/>
            <color indexed="81"/>
            <rFont val="Tahoma"/>
            <family val="2"/>
          </rPr>
          <t xml:space="preserve">
15/09/2020
7,500/-</t>
        </r>
      </text>
    </comment>
    <comment ref="R390" authorId="0">
      <text>
        <r>
          <rPr>
            <b/>
            <sz val="9"/>
            <color indexed="81"/>
            <rFont val="Tahoma"/>
            <family val="2"/>
          </rPr>
          <t>Windows User:</t>
        </r>
        <r>
          <rPr>
            <sz val="9"/>
            <color indexed="81"/>
            <rFont val="Tahoma"/>
            <family val="2"/>
          </rPr>
          <t xml:space="preserve">
15/09/2020
7,500/-</t>
        </r>
      </text>
    </comment>
    <comment ref="W390" authorId="0">
      <text>
        <r>
          <rPr>
            <b/>
            <sz val="9"/>
            <color indexed="81"/>
            <rFont val="Tahoma"/>
            <family val="2"/>
          </rPr>
          <t>Windows User:</t>
        </r>
        <r>
          <rPr>
            <sz val="9"/>
            <color indexed="81"/>
            <rFont val="Tahoma"/>
            <family val="2"/>
          </rPr>
          <t xml:space="preserve">
Less 30% in Tuition fee for Oct/20.</t>
        </r>
      </text>
    </comment>
    <comment ref="X390" authorId="0">
      <text>
        <r>
          <rPr>
            <b/>
            <sz val="9"/>
            <color indexed="81"/>
            <rFont val="Tahoma"/>
            <family val="2"/>
          </rPr>
          <t>Windows User:</t>
        </r>
        <r>
          <rPr>
            <sz val="9"/>
            <color indexed="81"/>
            <rFont val="Tahoma"/>
            <family val="2"/>
          </rPr>
          <t xml:space="preserve">
28/01/21
3026
Oct + Nov/20
Paid in  Janu/21</t>
        </r>
      </text>
    </comment>
    <comment ref="Y390" authorId="0">
      <text>
        <r>
          <rPr>
            <b/>
            <sz val="9"/>
            <color indexed="81"/>
            <rFont val="Tahoma"/>
            <family val="2"/>
          </rPr>
          <t>Windows User:</t>
        </r>
        <r>
          <rPr>
            <sz val="9"/>
            <color indexed="81"/>
            <rFont val="Tahoma"/>
            <family val="2"/>
          </rPr>
          <t xml:space="preserve">
Less 30% in Tuition fee for Oct/20.</t>
        </r>
      </text>
    </comment>
    <comment ref="Z390" authorId="0">
      <text>
        <r>
          <rPr>
            <b/>
            <sz val="9"/>
            <color indexed="81"/>
            <rFont val="Tahoma"/>
            <family val="2"/>
          </rPr>
          <t>Windows User:</t>
        </r>
        <r>
          <rPr>
            <sz val="9"/>
            <color indexed="81"/>
            <rFont val="Tahoma"/>
            <family val="2"/>
          </rPr>
          <t xml:space="preserve">
28/01/21
3026
Oct + Nov/20
Paid in  Janu/21</t>
        </r>
      </text>
    </comment>
    <comment ref="AD390" authorId="0">
      <text>
        <r>
          <rPr>
            <b/>
            <sz val="9"/>
            <color indexed="81"/>
            <rFont val="Tahoma"/>
            <family val="2"/>
          </rPr>
          <t>Windows User:</t>
        </r>
        <r>
          <rPr>
            <sz val="9"/>
            <color indexed="81"/>
            <rFont val="Tahoma"/>
            <family val="2"/>
          </rPr>
          <t xml:space="preserve">
28/01/21
3027
O/fee=8000
Paid in janu/21
28/01/21
3026
Oct + Nov/20
Paid in  Janu/21</t>
        </r>
      </text>
    </comment>
    <comment ref="N391" authorId="0">
      <text>
        <r>
          <rPr>
            <b/>
            <sz val="9"/>
            <color indexed="81"/>
            <rFont val="Tahoma"/>
            <family val="2"/>
          </rPr>
          <t>Windows User:</t>
        </r>
        <r>
          <rPr>
            <sz val="9"/>
            <color indexed="81"/>
            <rFont val="Tahoma"/>
            <family val="2"/>
          </rPr>
          <t xml:space="preserve">
15/09/2020
7,500/-</t>
        </r>
      </text>
    </comment>
    <comment ref="P391" authorId="0">
      <text>
        <r>
          <rPr>
            <b/>
            <sz val="9"/>
            <color indexed="81"/>
            <rFont val="Tahoma"/>
            <family val="2"/>
          </rPr>
          <t>Windows User:</t>
        </r>
        <r>
          <rPr>
            <sz val="9"/>
            <color indexed="81"/>
            <rFont val="Tahoma"/>
            <family val="2"/>
          </rPr>
          <t xml:space="preserve">
15/09/2020
7,500/-</t>
        </r>
      </text>
    </comment>
    <comment ref="R391" authorId="0">
      <text>
        <r>
          <rPr>
            <b/>
            <sz val="9"/>
            <color indexed="81"/>
            <rFont val="Tahoma"/>
            <family val="2"/>
          </rPr>
          <t>Windows User:</t>
        </r>
        <r>
          <rPr>
            <sz val="9"/>
            <color indexed="81"/>
            <rFont val="Tahoma"/>
            <family val="2"/>
          </rPr>
          <t xml:space="preserve">
15/09/2020
7,500/-</t>
        </r>
      </text>
    </comment>
    <comment ref="T391" authorId="0">
      <text>
        <r>
          <rPr>
            <b/>
            <sz val="9"/>
            <color indexed="81"/>
            <rFont val="Tahoma"/>
            <family val="2"/>
          </rPr>
          <t>Windows User:</t>
        </r>
        <r>
          <rPr>
            <sz val="9"/>
            <color indexed="81"/>
            <rFont val="Tahoma"/>
            <family val="2"/>
          </rPr>
          <t xml:space="preserve">
28/01/21
3051
O/fee=8000
Paid in Janu/21</t>
        </r>
      </text>
    </comment>
    <comment ref="W391" authorId="0">
      <text>
        <r>
          <rPr>
            <b/>
            <sz val="9"/>
            <color indexed="81"/>
            <rFont val="Tahoma"/>
            <family val="2"/>
          </rPr>
          <t>Windows User:</t>
        </r>
        <r>
          <rPr>
            <sz val="9"/>
            <color indexed="81"/>
            <rFont val="Tahoma"/>
            <family val="2"/>
          </rPr>
          <t xml:space="preserve">
Less 30% in Tuition fee for Oct/20.</t>
        </r>
      </text>
    </comment>
    <comment ref="X391" authorId="0">
      <text>
        <r>
          <rPr>
            <b/>
            <sz val="9"/>
            <color indexed="81"/>
            <rFont val="Tahoma"/>
            <family val="2"/>
          </rPr>
          <t>Windows User:</t>
        </r>
        <r>
          <rPr>
            <sz val="9"/>
            <color indexed="81"/>
            <rFont val="Tahoma"/>
            <family val="2"/>
          </rPr>
          <t xml:space="preserve">
28/01/21
3050
Oct + Nov/20
Paid in janu/21</t>
        </r>
      </text>
    </comment>
    <comment ref="Y391" authorId="0">
      <text>
        <r>
          <rPr>
            <b/>
            <sz val="9"/>
            <color indexed="81"/>
            <rFont val="Tahoma"/>
            <family val="2"/>
          </rPr>
          <t>Windows User:</t>
        </r>
        <r>
          <rPr>
            <sz val="9"/>
            <color indexed="81"/>
            <rFont val="Tahoma"/>
            <family val="2"/>
          </rPr>
          <t xml:space="preserve">
Less 30% in Tuition fee for Oct/20.</t>
        </r>
      </text>
    </comment>
    <comment ref="Z391" authorId="0">
      <text>
        <r>
          <rPr>
            <b/>
            <sz val="9"/>
            <color indexed="81"/>
            <rFont val="Tahoma"/>
            <family val="2"/>
          </rPr>
          <t>Windows User:</t>
        </r>
        <r>
          <rPr>
            <sz val="9"/>
            <color indexed="81"/>
            <rFont val="Tahoma"/>
            <family val="2"/>
          </rPr>
          <t xml:space="preserve">
28/01/21
3050
Oct + Nov/20
Paid in janu/21</t>
        </r>
      </text>
    </comment>
    <comment ref="AD391" authorId="0">
      <text>
        <r>
          <rPr>
            <b/>
            <sz val="9"/>
            <color indexed="81"/>
            <rFont val="Tahoma"/>
            <family val="2"/>
          </rPr>
          <t>Windows User:</t>
        </r>
        <r>
          <rPr>
            <sz val="9"/>
            <color indexed="81"/>
            <rFont val="Tahoma"/>
            <family val="2"/>
          </rPr>
          <t xml:space="preserve">
28/01/21
3050
Oct + Nov/20
Paid in janu/21
28/01/21
3051
O/fee=8000
Paid in Janu/21</t>
        </r>
      </text>
    </comment>
    <comment ref="AN391" authorId="0">
      <text>
        <r>
          <rPr>
            <b/>
            <sz val="9"/>
            <color indexed="81"/>
            <rFont val="Tahoma"/>
            <family val="2"/>
          </rPr>
          <t>Windows User:</t>
        </r>
        <r>
          <rPr>
            <sz val="9"/>
            <color indexed="81"/>
            <rFont val="Tahoma"/>
            <family val="2"/>
          </rPr>
          <t xml:space="preserve">
07/06/21
3052
</t>
        </r>
      </text>
    </comment>
    <comment ref="N392" authorId="0">
      <text>
        <r>
          <rPr>
            <b/>
            <sz val="9"/>
            <color indexed="81"/>
            <rFont val="Tahoma"/>
            <family val="2"/>
          </rPr>
          <t>Windows User:</t>
        </r>
        <r>
          <rPr>
            <sz val="9"/>
            <color indexed="81"/>
            <rFont val="Tahoma"/>
            <family val="2"/>
          </rPr>
          <t xml:space="preserve">
15/09/2020
7,500/-</t>
        </r>
      </text>
    </comment>
    <comment ref="P392" authorId="0">
      <text>
        <r>
          <rPr>
            <b/>
            <sz val="9"/>
            <color indexed="81"/>
            <rFont val="Tahoma"/>
            <family val="2"/>
          </rPr>
          <t>Windows User:</t>
        </r>
        <r>
          <rPr>
            <sz val="9"/>
            <color indexed="81"/>
            <rFont val="Tahoma"/>
            <family val="2"/>
          </rPr>
          <t xml:space="preserve">
15/09/2020
7,500/-</t>
        </r>
      </text>
    </comment>
    <comment ref="R392" authorId="0">
      <text>
        <r>
          <rPr>
            <b/>
            <sz val="9"/>
            <color indexed="81"/>
            <rFont val="Tahoma"/>
            <family val="2"/>
          </rPr>
          <t>Windows User:</t>
        </r>
        <r>
          <rPr>
            <sz val="9"/>
            <color indexed="81"/>
            <rFont val="Tahoma"/>
            <family val="2"/>
          </rPr>
          <t xml:space="preserve">
15/09/2020
7,500/-</t>
        </r>
      </text>
    </comment>
    <comment ref="T392" authorId="0">
      <text>
        <r>
          <rPr>
            <b/>
            <sz val="9"/>
            <color indexed="81"/>
            <rFont val="Tahoma"/>
            <family val="2"/>
          </rPr>
          <t>Windows User:</t>
        </r>
        <r>
          <rPr>
            <sz val="9"/>
            <color indexed="81"/>
            <rFont val="Tahoma"/>
            <family val="2"/>
          </rPr>
          <t xml:space="preserve">
26/01/21
3075
O/fee 
Nov to Janu/21
Paid in Janu/21</t>
        </r>
      </text>
    </comment>
    <comment ref="W392" authorId="0">
      <text>
        <r>
          <rPr>
            <b/>
            <sz val="9"/>
            <color indexed="81"/>
            <rFont val="Tahoma"/>
            <family val="2"/>
          </rPr>
          <t>Windows User:</t>
        </r>
        <r>
          <rPr>
            <sz val="9"/>
            <color indexed="81"/>
            <rFont val="Tahoma"/>
            <family val="2"/>
          </rPr>
          <t xml:space="preserve">
Less 30% in Tuition fee for Oct/20.</t>
        </r>
      </text>
    </comment>
    <comment ref="X392" authorId="0">
      <text>
        <r>
          <rPr>
            <b/>
            <sz val="9"/>
            <color indexed="81"/>
            <rFont val="Tahoma"/>
            <family val="2"/>
          </rPr>
          <t>Windows User:</t>
        </r>
        <r>
          <rPr>
            <sz val="9"/>
            <color indexed="81"/>
            <rFont val="Tahoma"/>
            <family val="2"/>
          </rPr>
          <t xml:space="preserve">
09/11/2020
3074
Oct/2020
Paid toNov/2020</t>
        </r>
      </text>
    </comment>
    <comment ref="Y392" authorId="0">
      <text>
        <r>
          <rPr>
            <b/>
            <sz val="9"/>
            <color indexed="81"/>
            <rFont val="Tahoma"/>
            <family val="2"/>
          </rPr>
          <t>Windows User:</t>
        </r>
        <r>
          <rPr>
            <sz val="9"/>
            <color indexed="81"/>
            <rFont val="Tahoma"/>
            <family val="2"/>
          </rPr>
          <t xml:space="preserve">
Less 30% in Tuition fee for Oct/20.</t>
        </r>
      </text>
    </comment>
    <comment ref="Z392" authorId="0">
      <text>
        <r>
          <rPr>
            <b/>
            <sz val="9"/>
            <color indexed="81"/>
            <rFont val="Tahoma"/>
            <family val="2"/>
          </rPr>
          <t>Windows User:</t>
        </r>
        <r>
          <rPr>
            <sz val="9"/>
            <color indexed="81"/>
            <rFont val="Tahoma"/>
            <family val="2"/>
          </rPr>
          <t xml:space="preserve">
09/11/2020
3074
Oct/2020
26/01/21
3075
O/fee 
Nov to Janu/21
Paid in Janu/21</t>
        </r>
      </text>
    </comment>
    <comment ref="AB392" authorId="0">
      <text>
        <r>
          <rPr>
            <b/>
            <sz val="9"/>
            <color indexed="81"/>
            <rFont val="Tahoma"/>
            <family val="2"/>
          </rPr>
          <t>Windows User:</t>
        </r>
        <r>
          <rPr>
            <sz val="9"/>
            <color indexed="81"/>
            <rFont val="Tahoma"/>
            <family val="2"/>
          </rPr>
          <t xml:space="preserve">
26/01/21
3075
O/fee 
Nov to Janu/21
Paid in Janu/21</t>
        </r>
      </text>
    </comment>
    <comment ref="AD392" authorId="0">
      <text>
        <r>
          <rPr>
            <b/>
            <sz val="9"/>
            <color indexed="81"/>
            <rFont val="Tahoma"/>
            <family val="2"/>
          </rPr>
          <t>Windows User:</t>
        </r>
        <r>
          <rPr>
            <sz val="9"/>
            <color indexed="81"/>
            <rFont val="Tahoma"/>
            <family val="2"/>
          </rPr>
          <t xml:space="preserve">
26/01/21
3075
O/fee 
Nov to Janu/21
Paid in Janu/21</t>
        </r>
      </text>
    </comment>
    <comment ref="AN392" authorId="0">
      <text>
        <r>
          <rPr>
            <b/>
            <sz val="9"/>
            <color indexed="81"/>
            <rFont val="Tahoma"/>
            <family val="2"/>
          </rPr>
          <t>Windows User:</t>
        </r>
        <r>
          <rPr>
            <sz val="9"/>
            <color indexed="81"/>
            <rFont val="Tahoma"/>
            <family val="2"/>
          </rPr>
          <t xml:space="preserve">
06/06/21
3076
10,580/-</t>
        </r>
      </text>
    </comment>
    <comment ref="N393" authorId="0">
      <text>
        <r>
          <rPr>
            <b/>
            <sz val="9"/>
            <color indexed="81"/>
            <rFont val="Tahoma"/>
            <family val="2"/>
          </rPr>
          <t>Windows User:</t>
        </r>
        <r>
          <rPr>
            <sz val="9"/>
            <color indexed="81"/>
            <rFont val="Tahoma"/>
            <family val="2"/>
          </rPr>
          <t xml:space="preserve">
15.09.2020
3097
7,500/-</t>
        </r>
      </text>
    </comment>
    <comment ref="P393" authorId="0">
      <text>
        <r>
          <rPr>
            <b/>
            <sz val="9"/>
            <color indexed="81"/>
            <rFont val="Tahoma"/>
            <family val="2"/>
          </rPr>
          <t>Windows User:</t>
        </r>
        <r>
          <rPr>
            <sz val="9"/>
            <color indexed="81"/>
            <rFont val="Tahoma"/>
            <family val="2"/>
          </rPr>
          <t xml:space="preserve">
15.09.2020
3097
7,500/-</t>
        </r>
      </text>
    </comment>
    <comment ref="R393" authorId="0">
      <text>
        <r>
          <rPr>
            <b/>
            <sz val="9"/>
            <color indexed="81"/>
            <rFont val="Tahoma"/>
            <family val="2"/>
          </rPr>
          <t>Windows User:</t>
        </r>
        <r>
          <rPr>
            <sz val="9"/>
            <color indexed="81"/>
            <rFont val="Tahoma"/>
            <family val="2"/>
          </rPr>
          <t xml:space="preserve">
15.09.2020
3097
7,500/-</t>
        </r>
      </text>
    </comment>
    <comment ref="T393" authorId="0">
      <text>
        <r>
          <rPr>
            <b/>
            <sz val="9"/>
            <color indexed="81"/>
            <rFont val="Tahoma"/>
            <family val="2"/>
          </rPr>
          <t>Windows User:</t>
        </r>
        <r>
          <rPr>
            <sz val="9"/>
            <color indexed="81"/>
            <rFont val="Tahoma"/>
            <family val="2"/>
          </rPr>
          <t xml:space="preserve">
28.09.2020
3098
8,000/-</t>
        </r>
      </text>
    </comment>
    <comment ref="W393" authorId="0">
      <text>
        <r>
          <rPr>
            <b/>
            <sz val="9"/>
            <color indexed="81"/>
            <rFont val="Tahoma"/>
            <family val="2"/>
          </rPr>
          <t>Windows User:</t>
        </r>
        <r>
          <rPr>
            <sz val="9"/>
            <color indexed="81"/>
            <rFont val="Tahoma"/>
            <family val="2"/>
          </rPr>
          <t xml:space="preserve">
Less 30% in Tuition fee for Oct/20.</t>
        </r>
      </text>
    </comment>
    <comment ref="X393" authorId="0">
      <text>
        <r>
          <rPr>
            <b/>
            <sz val="9"/>
            <color indexed="81"/>
            <rFont val="Tahoma"/>
            <family val="2"/>
          </rPr>
          <t>Windows User:</t>
        </r>
        <r>
          <rPr>
            <sz val="9"/>
            <color indexed="81"/>
            <rFont val="Tahoma"/>
            <family val="2"/>
          </rPr>
          <t xml:space="preserve">
14.10.2020
3099
Oct/20
Less=30%</t>
        </r>
      </text>
    </comment>
    <comment ref="Y393" authorId="0">
      <text>
        <r>
          <rPr>
            <b/>
            <sz val="9"/>
            <color indexed="81"/>
            <rFont val="Tahoma"/>
            <family val="2"/>
          </rPr>
          <t>Windows User:</t>
        </r>
        <r>
          <rPr>
            <sz val="9"/>
            <color indexed="81"/>
            <rFont val="Tahoma"/>
            <family val="2"/>
          </rPr>
          <t xml:space="preserve">
Less 30% in Tuition fee for Oct/20.</t>
        </r>
      </text>
    </comment>
    <comment ref="Z393" authorId="0">
      <text>
        <r>
          <rPr>
            <b/>
            <sz val="9"/>
            <color indexed="81"/>
            <rFont val="Tahoma"/>
            <family val="2"/>
          </rPr>
          <t>Windows User:</t>
        </r>
        <r>
          <rPr>
            <sz val="9"/>
            <color indexed="81"/>
            <rFont val="Tahoma"/>
            <family val="2"/>
          </rPr>
          <t xml:space="preserve">
17/12/2020
3100
Nov + Dec/20
Paid in Dec/20</t>
        </r>
      </text>
    </comment>
    <comment ref="AB393" authorId="0">
      <text>
        <r>
          <rPr>
            <b/>
            <sz val="9"/>
            <color indexed="81"/>
            <rFont val="Tahoma"/>
            <family val="2"/>
          </rPr>
          <t>Windows User:</t>
        </r>
        <r>
          <rPr>
            <sz val="9"/>
            <color indexed="81"/>
            <rFont val="Tahoma"/>
            <family val="2"/>
          </rPr>
          <t xml:space="preserve">
17/12/2020
3100
Nov + Dec/20
Paid in Dec/20</t>
        </r>
      </text>
    </comment>
    <comment ref="AD393" authorId="0">
      <text>
        <r>
          <rPr>
            <b/>
            <sz val="9"/>
            <color indexed="81"/>
            <rFont val="Tahoma"/>
            <family val="2"/>
          </rPr>
          <t>Windows User:</t>
        </r>
        <r>
          <rPr>
            <sz val="9"/>
            <color indexed="81"/>
            <rFont val="Tahoma"/>
            <family val="2"/>
          </rPr>
          <t xml:space="preserve">
19/01/2021
3101
</t>
        </r>
      </text>
    </comment>
    <comment ref="AF393" authorId="0">
      <text>
        <r>
          <rPr>
            <b/>
            <sz val="9"/>
            <color indexed="81"/>
            <rFont val="Tahoma"/>
            <family val="2"/>
          </rPr>
          <t>Windows User:</t>
        </r>
        <r>
          <rPr>
            <sz val="9"/>
            <color indexed="81"/>
            <rFont val="Tahoma"/>
            <family val="2"/>
          </rPr>
          <t xml:space="preserve">
20/02/21
3102</t>
        </r>
      </text>
    </comment>
    <comment ref="AL393" authorId="0">
      <text>
        <r>
          <rPr>
            <b/>
            <sz val="9"/>
            <color indexed="81"/>
            <rFont val="Tahoma"/>
            <family val="2"/>
          </rPr>
          <t>Windows User:</t>
        </r>
        <r>
          <rPr>
            <sz val="9"/>
            <color indexed="81"/>
            <rFont val="Tahoma"/>
            <family val="2"/>
          </rPr>
          <t xml:space="preserve">
06/05/21
3103</t>
        </r>
      </text>
    </comment>
    <comment ref="AN393" authorId="0">
      <text>
        <r>
          <rPr>
            <b/>
            <sz val="9"/>
            <color indexed="81"/>
            <rFont val="Tahoma"/>
            <family val="2"/>
          </rPr>
          <t>Windows User:</t>
        </r>
        <r>
          <rPr>
            <sz val="9"/>
            <color indexed="81"/>
            <rFont val="Tahoma"/>
            <family val="2"/>
          </rPr>
          <t xml:space="preserve">
05/06/21
3104
</t>
        </r>
      </text>
    </comment>
    <comment ref="N394" authorId="0">
      <text>
        <r>
          <rPr>
            <b/>
            <sz val="9"/>
            <color indexed="81"/>
            <rFont val="Tahoma"/>
            <family val="2"/>
          </rPr>
          <t>Windows User:</t>
        </r>
        <r>
          <rPr>
            <sz val="9"/>
            <color indexed="81"/>
            <rFont val="Tahoma"/>
            <family val="2"/>
          </rPr>
          <t xml:space="preserve">
15/09/2020
7,500/-</t>
        </r>
      </text>
    </comment>
    <comment ref="P394" authorId="0">
      <text>
        <r>
          <rPr>
            <b/>
            <sz val="9"/>
            <color indexed="81"/>
            <rFont val="Tahoma"/>
            <family val="2"/>
          </rPr>
          <t>Windows User:</t>
        </r>
        <r>
          <rPr>
            <sz val="9"/>
            <color indexed="81"/>
            <rFont val="Tahoma"/>
            <family val="2"/>
          </rPr>
          <t xml:space="preserve">
15/09/2020
7,500/-</t>
        </r>
      </text>
    </comment>
    <comment ref="R394" authorId="0">
      <text>
        <r>
          <rPr>
            <b/>
            <sz val="9"/>
            <color indexed="81"/>
            <rFont val="Tahoma"/>
            <family val="2"/>
          </rPr>
          <t>Windows User:</t>
        </r>
        <r>
          <rPr>
            <sz val="9"/>
            <color indexed="81"/>
            <rFont val="Tahoma"/>
            <family val="2"/>
          </rPr>
          <t xml:space="preserve">
15/09/2020
7,500/-</t>
        </r>
      </text>
    </comment>
    <comment ref="T394" authorId="0">
      <text>
        <r>
          <rPr>
            <b/>
            <sz val="9"/>
            <color indexed="81"/>
            <rFont val="Tahoma"/>
            <family val="2"/>
          </rPr>
          <t>Windows User:</t>
        </r>
        <r>
          <rPr>
            <sz val="9"/>
            <color indexed="81"/>
            <rFont val="Tahoma"/>
            <family val="2"/>
          </rPr>
          <t xml:space="preserve">
24/01/2021
3243
Nov + Dec/20
O/fee=8000
Paid in Janu/21</t>
        </r>
      </text>
    </comment>
    <comment ref="W394" authorId="0">
      <text>
        <r>
          <rPr>
            <b/>
            <sz val="9"/>
            <color indexed="81"/>
            <rFont val="Tahoma"/>
            <family val="2"/>
          </rPr>
          <t>Windows User:</t>
        </r>
        <r>
          <rPr>
            <sz val="9"/>
            <color indexed="81"/>
            <rFont val="Tahoma"/>
            <family val="2"/>
          </rPr>
          <t xml:space="preserve">
Less 30% in Tuition fee for Oct/20.</t>
        </r>
      </text>
    </comment>
    <comment ref="X394" authorId="0">
      <text>
        <r>
          <rPr>
            <b/>
            <sz val="9"/>
            <color indexed="81"/>
            <rFont val="Tahoma"/>
            <family val="2"/>
          </rPr>
          <t>Windows User:</t>
        </r>
        <r>
          <rPr>
            <sz val="9"/>
            <color indexed="81"/>
            <rFont val="Tahoma"/>
            <family val="2"/>
          </rPr>
          <t xml:space="preserve">
07/11/2020
3242
Oct/2020
Paid to Nov/2020</t>
        </r>
      </text>
    </comment>
    <comment ref="Y394" authorId="0">
      <text>
        <r>
          <rPr>
            <b/>
            <sz val="9"/>
            <color indexed="81"/>
            <rFont val="Tahoma"/>
            <family val="2"/>
          </rPr>
          <t>Windows User:</t>
        </r>
        <r>
          <rPr>
            <sz val="9"/>
            <color indexed="81"/>
            <rFont val="Tahoma"/>
            <family val="2"/>
          </rPr>
          <t xml:space="preserve">
Less 30% in Tuition fee for Oct/20.</t>
        </r>
      </text>
    </comment>
    <comment ref="Z394" authorId="0">
      <text>
        <r>
          <rPr>
            <b/>
            <sz val="9"/>
            <color indexed="81"/>
            <rFont val="Tahoma"/>
            <family val="2"/>
          </rPr>
          <t>Windows User:</t>
        </r>
        <r>
          <rPr>
            <sz val="9"/>
            <color indexed="81"/>
            <rFont val="Tahoma"/>
            <family val="2"/>
          </rPr>
          <t xml:space="preserve">
07/11/2020
3242
Oct/20
24/01/2021
3243
Nov + Dec/20
O/fee=8000
Paid in Janu/21</t>
        </r>
      </text>
    </comment>
    <comment ref="AB394" authorId="0">
      <text>
        <r>
          <rPr>
            <b/>
            <sz val="9"/>
            <color indexed="81"/>
            <rFont val="Tahoma"/>
            <family val="2"/>
          </rPr>
          <t>Windows User:</t>
        </r>
        <r>
          <rPr>
            <sz val="9"/>
            <color indexed="81"/>
            <rFont val="Tahoma"/>
            <family val="2"/>
          </rPr>
          <t xml:space="preserve">
24/01/2021
3243
Nov + Dec/20
O/fee=8000
Paid in Janu/21</t>
        </r>
      </text>
    </comment>
    <comment ref="AD394" authorId="0">
      <text>
        <r>
          <rPr>
            <b/>
            <sz val="9"/>
            <color indexed="81"/>
            <rFont val="Tahoma"/>
            <family val="2"/>
          </rPr>
          <t>Windows User:</t>
        </r>
        <r>
          <rPr>
            <sz val="9"/>
            <color indexed="81"/>
            <rFont val="Tahoma"/>
            <family val="2"/>
          </rPr>
          <t xml:space="preserve">
24/01/2021
3243
Nov + Dec/20
O/fee=8000
Paid in Janu/21</t>
        </r>
      </text>
    </comment>
    <comment ref="AF394" authorId="0">
      <text>
        <r>
          <rPr>
            <b/>
            <sz val="9"/>
            <color indexed="81"/>
            <rFont val="Tahoma"/>
            <family val="2"/>
          </rPr>
          <t>Windows User:</t>
        </r>
        <r>
          <rPr>
            <sz val="9"/>
            <color indexed="81"/>
            <rFont val="Tahoma"/>
            <family val="2"/>
          </rPr>
          <t xml:space="preserve">
18/02/21
3244
Janu/21 + March/21</t>
        </r>
      </text>
    </comment>
    <comment ref="AH394" authorId="0">
      <text>
        <r>
          <rPr>
            <b/>
            <sz val="9"/>
            <color indexed="81"/>
            <rFont val="Tahoma"/>
            <family val="2"/>
          </rPr>
          <t>Windows User:</t>
        </r>
        <r>
          <rPr>
            <sz val="9"/>
            <color indexed="81"/>
            <rFont val="Tahoma"/>
            <family val="2"/>
          </rPr>
          <t xml:space="preserve">
18/02/21
3244
Janu/21 + March/21</t>
        </r>
      </text>
    </comment>
    <comment ref="AJ394" authorId="0">
      <text>
        <r>
          <rPr>
            <b/>
            <sz val="9"/>
            <color indexed="81"/>
            <rFont val="Tahoma"/>
            <family val="2"/>
          </rPr>
          <t>Windows User:</t>
        </r>
        <r>
          <rPr>
            <sz val="9"/>
            <color indexed="81"/>
            <rFont val="Tahoma"/>
            <family val="2"/>
          </rPr>
          <t xml:space="preserve">
18/02/21
3244
Janu/21 + March/21</t>
        </r>
      </text>
    </comment>
    <comment ref="AN394" authorId="0">
      <text>
        <r>
          <rPr>
            <b/>
            <sz val="9"/>
            <color indexed="81"/>
            <rFont val="Tahoma"/>
            <family val="2"/>
          </rPr>
          <t>Windows User:</t>
        </r>
        <r>
          <rPr>
            <sz val="9"/>
            <color indexed="81"/>
            <rFont val="Tahoma"/>
            <family val="2"/>
          </rPr>
          <t xml:space="preserve">
05/06/21
3245</t>
        </r>
      </text>
    </comment>
    <comment ref="G395" authorId="0">
      <text>
        <r>
          <rPr>
            <b/>
            <sz val="9"/>
            <color indexed="81"/>
            <rFont val="Tahoma"/>
            <family val="2"/>
          </rPr>
          <t>Windows User:</t>
        </r>
        <r>
          <rPr>
            <sz val="9"/>
            <color indexed="81"/>
            <rFont val="Tahoma"/>
            <family val="2"/>
          </rPr>
          <t xml:space="preserve">
Note-149
Less-2600
Mettimg-20/10/2020
Total less 6600/=</t>
        </r>
      </text>
    </comment>
    <comment ref="H395" authorId="0">
      <text>
        <r>
          <rPr>
            <b/>
            <sz val="9"/>
            <color indexed="81"/>
            <rFont val="Tahoma"/>
            <family val="2"/>
          </rPr>
          <t>Windows User:</t>
        </r>
        <r>
          <rPr>
            <sz val="9"/>
            <color indexed="81"/>
            <rFont val="Tahoma"/>
            <family val="2"/>
          </rPr>
          <t xml:space="preserve">
Less-4,000/-</t>
        </r>
      </text>
    </comment>
    <comment ref="J395" authorId="0">
      <text>
        <r>
          <rPr>
            <b/>
            <sz val="9"/>
            <color indexed="81"/>
            <rFont val="Tahoma"/>
            <family val="2"/>
          </rPr>
          <t>Windows User:</t>
        </r>
        <r>
          <rPr>
            <sz val="9"/>
            <color indexed="81"/>
            <rFont val="Tahoma"/>
            <family val="2"/>
          </rPr>
          <t xml:space="preserve">
Less-4,000/-
Note-149
Less-2600
Mettimg-20/10/2020
Total less 6600/=</t>
        </r>
      </text>
    </comment>
    <comment ref="N395" authorId="0">
      <text>
        <r>
          <rPr>
            <b/>
            <sz val="9"/>
            <color indexed="81"/>
            <rFont val="Tahoma"/>
            <family val="2"/>
          </rPr>
          <t>Windows User:</t>
        </r>
        <r>
          <rPr>
            <sz val="9"/>
            <color indexed="81"/>
            <rFont val="Tahoma"/>
            <family val="2"/>
          </rPr>
          <t xml:space="preserve">
15/09/2020
10,000/-</t>
        </r>
      </text>
    </comment>
    <comment ref="P395" authorId="0">
      <text>
        <r>
          <rPr>
            <b/>
            <sz val="9"/>
            <color indexed="81"/>
            <rFont val="Tahoma"/>
            <family val="2"/>
          </rPr>
          <t>Windows User:</t>
        </r>
        <r>
          <rPr>
            <sz val="9"/>
            <color indexed="81"/>
            <rFont val="Tahoma"/>
            <family val="2"/>
          </rPr>
          <t xml:space="preserve">
15/09/2020
10,000/-</t>
        </r>
      </text>
    </comment>
    <comment ref="R395" authorId="0">
      <text>
        <r>
          <rPr>
            <b/>
            <sz val="9"/>
            <color indexed="81"/>
            <rFont val="Tahoma"/>
            <family val="2"/>
          </rPr>
          <t>Windows User:</t>
        </r>
        <r>
          <rPr>
            <sz val="9"/>
            <color indexed="81"/>
            <rFont val="Tahoma"/>
            <family val="2"/>
          </rPr>
          <t xml:space="preserve">
15/09/2020
10,000/-</t>
        </r>
      </text>
    </comment>
    <comment ref="T395" authorId="0">
      <text>
        <r>
          <rPr>
            <b/>
            <sz val="9"/>
            <color indexed="81"/>
            <rFont val="Tahoma"/>
            <family val="2"/>
          </rPr>
          <t>Windows User:</t>
        </r>
        <r>
          <rPr>
            <sz val="9"/>
            <color indexed="81"/>
            <rFont val="Tahoma"/>
            <family val="2"/>
          </rPr>
          <t xml:space="preserve">
15/09/2020
10,000/-</t>
        </r>
      </text>
    </comment>
    <comment ref="N396" authorId="0">
      <text>
        <r>
          <rPr>
            <b/>
            <sz val="9"/>
            <color indexed="81"/>
            <rFont val="Tahoma"/>
            <family val="2"/>
          </rPr>
          <t>Windows User:</t>
        </r>
        <r>
          <rPr>
            <sz val="9"/>
            <color indexed="81"/>
            <rFont val="Tahoma"/>
            <family val="2"/>
          </rPr>
          <t xml:space="preserve">
15/09/2020
7,500/-</t>
        </r>
      </text>
    </comment>
    <comment ref="P396" authorId="0">
      <text>
        <r>
          <rPr>
            <b/>
            <sz val="9"/>
            <color indexed="81"/>
            <rFont val="Tahoma"/>
            <family val="2"/>
          </rPr>
          <t>Windows User:</t>
        </r>
        <r>
          <rPr>
            <sz val="9"/>
            <color indexed="81"/>
            <rFont val="Tahoma"/>
            <family val="2"/>
          </rPr>
          <t xml:space="preserve">
15/09/2020
7,500/-</t>
        </r>
      </text>
    </comment>
    <comment ref="R396" authorId="0">
      <text>
        <r>
          <rPr>
            <b/>
            <sz val="9"/>
            <color indexed="81"/>
            <rFont val="Tahoma"/>
            <family val="2"/>
          </rPr>
          <t>Windows User:</t>
        </r>
        <r>
          <rPr>
            <sz val="9"/>
            <color indexed="81"/>
            <rFont val="Tahoma"/>
            <family val="2"/>
          </rPr>
          <t xml:space="preserve">
15/09/2020
7,500/-</t>
        </r>
      </text>
    </comment>
    <comment ref="X396" authorId="0">
      <text>
        <r>
          <rPr>
            <b/>
            <sz val="9"/>
            <color indexed="81"/>
            <rFont val="Tahoma"/>
            <family val="2"/>
          </rPr>
          <t>Windows User:</t>
        </r>
        <r>
          <rPr>
            <sz val="9"/>
            <color indexed="81"/>
            <rFont val="Tahoma"/>
            <family val="2"/>
          </rPr>
          <t xml:space="preserve">
08/11/2020
5258
Oct + Nov/20
O/fee
Paid to Nov/2020</t>
        </r>
      </text>
    </comment>
    <comment ref="Z396" authorId="0">
      <text>
        <r>
          <rPr>
            <b/>
            <sz val="9"/>
            <color indexed="81"/>
            <rFont val="Tahoma"/>
            <family val="2"/>
          </rPr>
          <t>Windows User:</t>
        </r>
        <r>
          <rPr>
            <sz val="9"/>
            <color indexed="81"/>
            <rFont val="Tahoma"/>
            <family val="2"/>
          </rPr>
          <t xml:space="preserve">
08/11/2020
5258
Oct + Nov/20
O/fee
Paid to Nov/2020</t>
        </r>
      </text>
    </comment>
    <comment ref="AB396" authorId="0">
      <text>
        <r>
          <rPr>
            <b/>
            <sz val="9"/>
            <color indexed="81"/>
            <rFont val="Tahoma"/>
            <family val="2"/>
          </rPr>
          <t>Windows User:</t>
        </r>
        <r>
          <rPr>
            <sz val="9"/>
            <color indexed="81"/>
            <rFont val="Tahoma"/>
            <family val="2"/>
          </rPr>
          <t xml:space="preserve">
08/11/2020
5258
Oct + Nov/20
O/fee</t>
        </r>
      </text>
    </comment>
    <comment ref="AD396" authorId="0">
      <text>
        <r>
          <rPr>
            <b/>
            <sz val="9"/>
            <color indexed="81"/>
            <rFont val="Tahoma"/>
            <family val="2"/>
          </rPr>
          <t>Windows User:</t>
        </r>
        <r>
          <rPr>
            <sz val="9"/>
            <color indexed="81"/>
            <rFont val="Tahoma"/>
            <family val="2"/>
          </rPr>
          <t xml:space="preserve">
09/01/2021
5259
Dec + Janu/21
Paid in Janu/21</t>
        </r>
      </text>
    </comment>
    <comment ref="AF396" authorId="0">
      <text>
        <r>
          <rPr>
            <b/>
            <sz val="9"/>
            <color indexed="81"/>
            <rFont val="Tahoma"/>
            <family val="2"/>
          </rPr>
          <t>Windows User:</t>
        </r>
        <r>
          <rPr>
            <sz val="9"/>
            <color indexed="81"/>
            <rFont val="Tahoma"/>
            <family val="2"/>
          </rPr>
          <t xml:space="preserve">
09/01/2021
5259
Dec + Janu/21
Paid in Janu/21</t>
        </r>
      </text>
    </comment>
    <comment ref="AJ396" authorId="0">
      <text>
        <r>
          <rPr>
            <b/>
            <sz val="9"/>
            <color indexed="81"/>
            <rFont val="Tahoma"/>
            <family val="2"/>
          </rPr>
          <t>Windows User:</t>
        </r>
        <r>
          <rPr>
            <sz val="9"/>
            <color indexed="81"/>
            <rFont val="Tahoma"/>
            <family val="2"/>
          </rPr>
          <t xml:space="preserve">
08/03/21
5260</t>
        </r>
      </text>
    </comment>
    <comment ref="AN396" authorId="0">
      <text>
        <r>
          <rPr>
            <b/>
            <sz val="9"/>
            <color indexed="81"/>
            <rFont val="Tahoma"/>
            <family val="2"/>
          </rPr>
          <t>Windows User:</t>
        </r>
        <r>
          <rPr>
            <sz val="9"/>
            <color indexed="81"/>
            <rFont val="Tahoma"/>
            <family val="2"/>
          </rPr>
          <t xml:space="preserve">
03/05/21
5261
April + May/21</t>
        </r>
      </text>
    </comment>
    <comment ref="N397" authorId="0">
      <text>
        <r>
          <rPr>
            <b/>
            <sz val="9"/>
            <color indexed="81"/>
            <rFont val="Tahoma"/>
            <family val="2"/>
          </rPr>
          <t>Windows User:</t>
        </r>
        <r>
          <rPr>
            <sz val="9"/>
            <color indexed="81"/>
            <rFont val="Tahoma"/>
            <family val="2"/>
          </rPr>
          <t xml:space="preserve">
15/09/2020
7,500/-</t>
        </r>
      </text>
    </comment>
    <comment ref="P397" authorId="0">
      <text>
        <r>
          <rPr>
            <b/>
            <sz val="9"/>
            <color indexed="81"/>
            <rFont val="Tahoma"/>
            <family val="2"/>
          </rPr>
          <t>Windows User:</t>
        </r>
        <r>
          <rPr>
            <sz val="9"/>
            <color indexed="81"/>
            <rFont val="Tahoma"/>
            <family val="2"/>
          </rPr>
          <t xml:space="preserve">
15/09/2020
7,500/-</t>
        </r>
      </text>
    </comment>
    <comment ref="R397" authorId="0">
      <text>
        <r>
          <rPr>
            <b/>
            <sz val="9"/>
            <color indexed="81"/>
            <rFont val="Tahoma"/>
            <family val="2"/>
          </rPr>
          <t>Windows User:</t>
        </r>
        <r>
          <rPr>
            <sz val="9"/>
            <color indexed="81"/>
            <rFont val="Tahoma"/>
            <family val="2"/>
          </rPr>
          <t xml:space="preserve">
15/09/2020
7,500/-</t>
        </r>
      </text>
    </comment>
    <comment ref="T397" authorId="0">
      <text>
        <r>
          <rPr>
            <b/>
            <sz val="9"/>
            <color indexed="81"/>
            <rFont val="Tahoma"/>
            <family val="2"/>
          </rPr>
          <t>Windows User:</t>
        </r>
        <r>
          <rPr>
            <sz val="9"/>
            <color indexed="81"/>
            <rFont val="Tahoma"/>
            <family val="2"/>
          </rPr>
          <t xml:space="preserve">
27/01/21
5282
O/fee
Paid in Janu/21</t>
        </r>
      </text>
    </comment>
    <comment ref="W397" authorId="0">
      <text>
        <r>
          <rPr>
            <b/>
            <sz val="9"/>
            <color indexed="81"/>
            <rFont val="Tahoma"/>
            <family val="2"/>
          </rPr>
          <t>Windows User:</t>
        </r>
        <r>
          <rPr>
            <sz val="9"/>
            <color indexed="81"/>
            <rFont val="Tahoma"/>
            <family val="2"/>
          </rPr>
          <t xml:space="preserve">
Less 30% in Tuition fee for Oct/20.</t>
        </r>
      </text>
    </comment>
    <comment ref="Y397" authorId="0">
      <text>
        <r>
          <rPr>
            <b/>
            <sz val="9"/>
            <color indexed="81"/>
            <rFont val="Tahoma"/>
            <family val="2"/>
          </rPr>
          <t>Windows User:</t>
        </r>
        <r>
          <rPr>
            <sz val="9"/>
            <color indexed="81"/>
            <rFont val="Tahoma"/>
            <family val="2"/>
          </rPr>
          <t xml:space="preserve">
Less 30% in Tuition fee for Oct/20.</t>
        </r>
      </text>
    </comment>
    <comment ref="AD397" authorId="0">
      <text>
        <r>
          <rPr>
            <b/>
            <sz val="9"/>
            <color indexed="81"/>
            <rFont val="Tahoma"/>
            <family val="2"/>
          </rPr>
          <t>Windows User:</t>
        </r>
        <r>
          <rPr>
            <sz val="9"/>
            <color indexed="81"/>
            <rFont val="Tahoma"/>
            <family val="2"/>
          </rPr>
          <t xml:space="preserve">
27/01/21
5282
O/fee
Paid in Janu/21</t>
        </r>
      </text>
    </comment>
    <comment ref="N398" authorId="0">
      <text>
        <r>
          <rPr>
            <b/>
            <sz val="9"/>
            <color indexed="81"/>
            <rFont val="Tahoma"/>
            <family val="2"/>
          </rPr>
          <t>Windows User:</t>
        </r>
        <r>
          <rPr>
            <sz val="9"/>
            <color indexed="81"/>
            <rFont val="Tahoma"/>
            <family val="2"/>
          </rPr>
          <t xml:space="preserve">
15/09/2020
7,500/-</t>
        </r>
      </text>
    </comment>
    <comment ref="P398" authorId="0">
      <text>
        <r>
          <rPr>
            <b/>
            <sz val="9"/>
            <color indexed="81"/>
            <rFont val="Tahoma"/>
            <family val="2"/>
          </rPr>
          <t>Windows User:</t>
        </r>
        <r>
          <rPr>
            <sz val="9"/>
            <color indexed="81"/>
            <rFont val="Tahoma"/>
            <family val="2"/>
          </rPr>
          <t xml:space="preserve">
15/09/2020
7,500/-</t>
        </r>
      </text>
    </comment>
    <comment ref="R398" authorId="0">
      <text>
        <r>
          <rPr>
            <b/>
            <sz val="9"/>
            <color indexed="81"/>
            <rFont val="Tahoma"/>
            <family val="2"/>
          </rPr>
          <t>Windows User:</t>
        </r>
        <r>
          <rPr>
            <sz val="9"/>
            <color indexed="81"/>
            <rFont val="Tahoma"/>
            <family val="2"/>
          </rPr>
          <t xml:space="preserve">
15/09/2020
7,500/-</t>
        </r>
      </text>
    </comment>
    <comment ref="T398" authorId="0">
      <text>
        <r>
          <rPr>
            <b/>
            <sz val="9"/>
            <color indexed="81"/>
            <rFont val="Tahoma"/>
            <family val="2"/>
          </rPr>
          <t>Windows User:</t>
        </r>
        <r>
          <rPr>
            <sz val="9"/>
            <color indexed="81"/>
            <rFont val="Tahoma"/>
            <family val="2"/>
          </rPr>
          <t xml:space="preserve">
11/10/20
5306
</t>
        </r>
        <r>
          <rPr>
            <b/>
            <sz val="9"/>
            <color indexed="10"/>
            <rFont val="Tahoma"/>
            <family val="2"/>
          </rPr>
          <t>O/fee=6000
Due=2000</t>
        </r>
        <r>
          <rPr>
            <sz val="9"/>
            <color indexed="81"/>
            <rFont val="Tahoma"/>
            <family val="2"/>
          </rPr>
          <t xml:space="preserve">
10/12/2020
5307
O/fee=2,000/-
Nov/20
Paid in Dec/20</t>
        </r>
      </text>
    </comment>
    <comment ref="Z398" authorId="0">
      <text>
        <r>
          <rPr>
            <b/>
            <sz val="9"/>
            <color indexed="81"/>
            <rFont val="Tahoma"/>
            <family val="2"/>
          </rPr>
          <t>Windows User:</t>
        </r>
        <r>
          <rPr>
            <sz val="9"/>
            <color indexed="81"/>
            <rFont val="Tahoma"/>
            <family val="2"/>
          </rPr>
          <t xml:space="preserve">
11/10/20
5306
O/fee=6000 Due=2000
Oct-4620</t>
        </r>
      </text>
    </comment>
    <comment ref="AB398" authorId="0">
      <text>
        <r>
          <rPr>
            <b/>
            <sz val="9"/>
            <color indexed="81"/>
            <rFont val="Tahoma"/>
            <family val="2"/>
          </rPr>
          <t>Windows User:</t>
        </r>
        <r>
          <rPr>
            <sz val="9"/>
            <color indexed="81"/>
            <rFont val="Tahoma"/>
            <family val="2"/>
          </rPr>
          <t xml:space="preserve">
10/12/2020
5307
O/fee=2,000/-
Nov/20
Paid in Dec/20</t>
        </r>
      </text>
    </comment>
    <comment ref="AD398" authorId="0">
      <text>
        <r>
          <rPr>
            <b/>
            <sz val="9"/>
            <color indexed="81"/>
            <rFont val="Tahoma"/>
            <family val="2"/>
          </rPr>
          <t>Windows User:</t>
        </r>
        <r>
          <rPr>
            <sz val="9"/>
            <color indexed="81"/>
            <rFont val="Tahoma"/>
            <family val="2"/>
          </rPr>
          <t xml:space="preserve">
10/12/2020
5307
O/fee=2,000/-
Nov/20
Paid in Dec/20
27/01/2021
5308
Dec + Janu/21
Paid in Janu/21</t>
        </r>
      </text>
    </comment>
    <comment ref="AF398" authorId="0">
      <text>
        <r>
          <rPr>
            <b/>
            <sz val="9"/>
            <color indexed="81"/>
            <rFont val="Tahoma"/>
            <family val="2"/>
          </rPr>
          <t>Windows User:</t>
        </r>
        <r>
          <rPr>
            <sz val="9"/>
            <color indexed="81"/>
            <rFont val="Tahoma"/>
            <family val="2"/>
          </rPr>
          <t xml:space="preserve">
27/01/2021
5308
Dec + Janu/21
Paid in Janu/21</t>
        </r>
      </text>
    </comment>
    <comment ref="AP398" authorId="0">
      <text>
        <r>
          <rPr>
            <b/>
            <sz val="9"/>
            <color indexed="81"/>
            <rFont val="Tahoma"/>
            <family val="2"/>
          </rPr>
          <t>Windows User:</t>
        </r>
        <r>
          <rPr>
            <sz val="9"/>
            <color indexed="81"/>
            <rFont val="Tahoma"/>
            <family val="2"/>
          </rPr>
          <t xml:space="preserve">
07/06/21
5309
Up to May/21</t>
        </r>
      </text>
    </comment>
    <comment ref="N399" authorId="0">
      <text>
        <r>
          <rPr>
            <b/>
            <sz val="9"/>
            <color indexed="81"/>
            <rFont val="Tahoma"/>
            <family val="2"/>
          </rPr>
          <t>Windows User:</t>
        </r>
        <r>
          <rPr>
            <sz val="9"/>
            <color indexed="81"/>
            <rFont val="Tahoma"/>
            <family val="2"/>
          </rPr>
          <t xml:space="preserve">
15/09/2020
7,500/-</t>
        </r>
      </text>
    </comment>
    <comment ref="P399" authorId="0">
      <text>
        <r>
          <rPr>
            <b/>
            <sz val="9"/>
            <color indexed="81"/>
            <rFont val="Tahoma"/>
            <family val="2"/>
          </rPr>
          <t>Windows User:</t>
        </r>
        <r>
          <rPr>
            <sz val="9"/>
            <color indexed="81"/>
            <rFont val="Tahoma"/>
            <family val="2"/>
          </rPr>
          <t xml:space="preserve">
15/09/2020
7,500/-</t>
        </r>
      </text>
    </comment>
    <comment ref="R399" authorId="0">
      <text>
        <r>
          <rPr>
            <b/>
            <sz val="9"/>
            <color indexed="81"/>
            <rFont val="Tahoma"/>
            <family val="2"/>
          </rPr>
          <t>Windows User:</t>
        </r>
        <r>
          <rPr>
            <sz val="9"/>
            <color indexed="81"/>
            <rFont val="Tahoma"/>
            <family val="2"/>
          </rPr>
          <t xml:space="preserve">
15/09/2020
7,500/-</t>
        </r>
      </text>
    </comment>
    <comment ref="T399" authorId="0">
      <text>
        <r>
          <rPr>
            <b/>
            <sz val="9"/>
            <color indexed="81"/>
            <rFont val="Tahoma"/>
            <family val="2"/>
          </rPr>
          <t>Windows User:</t>
        </r>
        <r>
          <rPr>
            <sz val="9"/>
            <color indexed="81"/>
            <rFont val="Tahoma"/>
            <family val="2"/>
          </rPr>
          <t xml:space="preserve">
08/10/20
5336
Paid to Oct/20</t>
        </r>
      </text>
    </comment>
    <comment ref="Z399" authorId="0">
      <text>
        <r>
          <rPr>
            <b/>
            <sz val="9"/>
            <color indexed="81"/>
            <rFont val="Tahoma"/>
            <family val="2"/>
          </rPr>
          <t>Windows User:</t>
        </r>
        <r>
          <rPr>
            <sz val="9"/>
            <color indexed="81"/>
            <rFont val="Tahoma"/>
            <family val="2"/>
          </rPr>
          <t xml:space="preserve">
08/10/20
5330
O/fee=8000
Oct=4620</t>
        </r>
      </text>
    </comment>
    <comment ref="AB399" authorId="0">
      <text>
        <r>
          <rPr>
            <b/>
            <sz val="9"/>
            <color indexed="81"/>
            <rFont val="Tahoma"/>
            <family val="2"/>
          </rPr>
          <t>Windows User:</t>
        </r>
        <r>
          <rPr>
            <sz val="9"/>
            <color indexed="81"/>
            <rFont val="Tahoma"/>
            <family val="2"/>
          </rPr>
          <t xml:space="preserve">
08/11/2020
5331</t>
        </r>
      </text>
    </comment>
    <comment ref="AD399" authorId="0">
      <text>
        <r>
          <rPr>
            <b/>
            <sz val="9"/>
            <color indexed="81"/>
            <rFont val="Tahoma"/>
            <family val="2"/>
          </rPr>
          <t>Windows User:</t>
        </r>
        <r>
          <rPr>
            <sz val="9"/>
            <color indexed="81"/>
            <rFont val="Tahoma"/>
            <family val="2"/>
          </rPr>
          <t xml:space="preserve">
09/12/2020
5332
</t>
        </r>
      </text>
    </comment>
    <comment ref="AF399" authorId="0">
      <text>
        <r>
          <rPr>
            <b/>
            <sz val="9"/>
            <color indexed="81"/>
            <rFont val="Tahoma"/>
            <family val="2"/>
          </rPr>
          <t>Windows User:</t>
        </r>
        <r>
          <rPr>
            <sz val="9"/>
            <color indexed="81"/>
            <rFont val="Tahoma"/>
            <family val="2"/>
          </rPr>
          <t xml:space="preserve">
09/01/2021
5333
</t>
        </r>
      </text>
    </comment>
    <comment ref="AH399" authorId="0">
      <text>
        <r>
          <rPr>
            <b/>
            <sz val="9"/>
            <color indexed="81"/>
            <rFont val="Tahoma"/>
            <family val="2"/>
          </rPr>
          <t>Windows User:</t>
        </r>
        <r>
          <rPr>
            <sz val="9"/>
            <color indexed="81"/>
            <rFont val="Tahoma"/>
            <family val="2"/>
          </rPr>
          <t xml:space="preserve">
09/02/21
5334</t>
        </r>
      </text>
    </comment>
    <comment ref="AJ399" authorId="0">
      <text>
        <r>
          <rPr>
            <b/>
            <sz val="9"/>
            <color indexed="81"/>
            <rFont val="Tahoma"/>
            <family val="2"/>
          </rPr>
          <t>Windows User:</t>
        </r>
        <r>
          <rPr>
            <sz val="9"/>
            <color indexed="81"/>
            <rFont val="Tahoma"/>
            <family val="2"/>
          </rPr>
          <t xml:space="preserve">
07/03/21
5335</t>
        </r>
      </text>
    </comment>
    <comment ref="AL399" authorId="0">
      <text>
        <r>
          <rPr>
            <b/>
            <sz val="9"/>
            <color indexed="81"/>
            <rFont val="Tahoma"/>
            <family val="2"/>
          </rPr>
          <t>Windows User:</t>
        </r>
        <r>
          <rPr>
            <sz val="9"/>
            <color indexed="81"/>
            <rFont val="Tahoma"/>
            <family val="2"/>
          </rPr>
          <t xml:space="preserve">
08/04/2021
5337
Teacher Quata Adjust</t>
        </r>
      </text>
    </comment>
    <comment ref="AN399" authorId="0">
      <text>
        <r>
          <rPr>
            <b/>
            <sz val="9"/>
            <color indexed="81"/>
            <rFont val="Tahoma"/>
            <family val="2"/>
          </rPr>
          <t>Windows User:</t>
        </r>
        <r>
          <rPr>
            <sz val="9"/>
            <color indexed="81"/>
            <rFont val="Tahoma"/>
            <family val="2"/>
          </rPr>
          <t xml:space="preserve">
05/05/21
5338
</t>
        </r>
      </text>
    </comment>
    <comment ref="AP399" authorId="0">
      <text>
        <r>
          <rPr>
            <b/>
            <sz val="9"/>
            <color indexed="81"/>
            <rFont val="Tahoma"/>
            <family val="2"/>
          </rPr>
          <t>Windows User:</t>
        </r>
        <r>
          <rPr>
            <sz val="9"/>
            <color indexed="81"/>
            <rFont val="Tahoma"/>
            <family val="2"/>
          </rPr>
          <t xml:space="preserve">
05/06/21
5339
</t>
        </r>
      </text>
    </comment>
    <comment ref="N400" authorId="0">
      <text>
        <r>
          <rPr>
            <b/>
            <sz val="9"/>
            <color indexed="81"/>
            <rFont val="Tahoma"/>
            <family val="2"/>
          </rPr>
          <t>Windows User:</t>
        </r>
        <r>
          <rPr>
            <sz val="9"/>
            <color indexed="81"/>
            <rFont val="Tahoma"/>
            <family val="2"/>
          </rPr>
          <t xml:space="preserve">
15/09/2020
7,500/-</t>
        </r>
      </text>
    </comment>
    <comment ref="P400" authorId="0">
      <text>
        <r>
          <rPr>
            <b/>
            <sz val="9"/>
            <color indexed="81"/>
            <rFont val="Tahoma"/>
            <family val="2"/>
          </rPr>
          <t>Windows User:</t>
        </r>
        <r>
          <rPr>
            <sz val="9"/>
            <color indexed="81"/>
            <rFont val="Tahoma"/>
            <family val="2"/>
          </rPr>
          <t xml:space="preserve">
15/09/2020
7,500/-</t>
        </r>
      </text>
    </comment>
    <comment ref="R400" authorId="0">
      <text>
        <r>
          <rPr>
            <b/>
            <sz val="9"/>
            <color indexed="81"/>
            <rFont val="Tahoma"/>
            <family val="2"/>
          </rPr>
          <t>Windows User:</t>
        </r>
        <r>
          <rPr>
            <sz val="9"/>
            <color indexed="81"/>
            <rFont val="Tahoma"/>
            <family val="2"/>
          </rPr>
          <t xml:space="preserve">
15/09/2020
7,500/-</t>
        </r>
      </text>
    </comment>
    <comment ref="T400" authorId="0">
      <text>
        <r>
          <rPr>
            <b/>
            <sz val="9"/>
            <color indexed="81"/>
            <rFont val="Tahoma"/>
            <family val="2"/>
          </rPr>
          <t>Windows User:</t>
        </r>
        <r>
          <rPr>
            <sz val="9"/>
            <color indexed="81"/>
            <rFont val="Tahoma"/>
            <family val="2"/>
          </rPr>
          <t xml:space="preserve">
08/10/20
Paid to Oct/20</t>
        </r>
      </text>
    </comment>
    <comment ref="Z400" authorId="0">
      <text>
        <r>
          <rPr>
            <b/>
            <sz val="9"/>
            <color indexed="81"/>
            <rFont val="Tahoma"/>
            <family val="2"/>
          </rPr>
          <t>Windows User:</t>
        </r>
        <r>
          <rPr>
            <sz val="9"/>
            <color indexed="81"/>
            <rFont val="Tahoma"/>
            <family val="2"/>
          </rPr>
          <t xml:space="preserve">
08/10/20
5354
O/fee=8000
Oct=4620</t>
        </r>
      </text>
    </comment>
    <comment ref="AB400" authorId="0">
      <text>
        <r>
          <rPr>
            <b/>
            <sz val="9"/>
            <color indexed="81"/>
            <rFont val="Tahoma"/>
            <family val="2"/>
          </rPr>
          <t>Windows User:</t>
        </r>
        <r>
          <rPr>
            <sz val="9"/>
            <color indexed="81"/>
            <rFont val="Tahoma"/>
            <family val="2"/>
          </rPr>
          <t xml:space="preserve">
08/11/2020
5355
</t>
        </r>
      </text>
    </comment>
    <comment ref="AD400" authorId="0">
      <text>
        <r>
          <rPr>
            <b/>
            <sz val="9"/>
            <color indexed="81"/>
            <rFont val="Tahoma"/>
            <family val="2"/>
          </rPr>
          <t>Windows User:</t>
        </r>
        <r>
          <rPr>
            <sz val="9"/>
            <color indexed="81"/>
            <rFont val="Tahoma"/>
            <family val="2"/>
          </rPr>
          <t xml:space="preserve">
09/12/2020
5356
</t>
        </r>
      </text>
    </comment>
    <comment ref="AF400" authorId="0">
      <text>
        <r>
          <rPr>
            <b/>
            <sz val="9"/>
            <color indexed="81"/>
            <rFont val="Tahoma"/>
            <family val="2"/>
          </rPr>
          <t>Windows User:</t>
        </r>
        <r>
          <rPr>
            <sz val="9"/>
            <color indexed="81"/>
            <rFont val="Tahoma"/>
            <family val="2"/>
          </rPr>
          <t xml:space="preserve">
09/01/21
5357</t>
        </r>
      </text>
    </comment>
    <comment ref="AH400" authorId="0">
      <text>
        <r>
          <rPr>
            <b/>
            <sz val="9"/>
            <color indexed="81"/>
            <rFont val="Tahoma"/>
            <family val="2"/>
          </rPr>
          <t>Windows User:</t>
        </r>
        <r>
          <rPr>
            <sz val="9"/>
            <color indexed="81"/>
            <rFont val="Tahoma"/>
            <family val="2"/>
          </rPr>
          <t xml:space="preserve">
09/02/21
5358</t>
        </r>
      </text>
    </comment>
    <comment ref="AJ400" authorId="0">
      <text>
        <r>
          <rPr>
            <b/>
            <sz val="9"/>
            <color indexed="81"/>
            <rFont val="Tahoma"/>
            <family val="2"/>
          </rPr>
          <t>Windows User:</t>
        </r>
        <r>
          <rPr>
            <sz val="9"/>
            <color indexed="81"/>
            <rFont val="Tahoma"/>
            <family val="2"/>
          </rPr>
          <t xml:space="preserve">
07/03/21
5259</t>
        </r>
      </text>
    </comment>
    <comment ref="AL400" authorId="0">
      <text>
        <r>
          <rPr>
            <b/>
            <sz val="9"/>
            <color indexed="81"/>
            <rFont val="Tahoma"/>
            <family val="2"/>
          </rPr>
          <t>Windows User:</t>
        </r>
        <r>
          <rPr>
            <sz val="9"/>
            <color indexed="81"/>
            <rFont val="Tahoma"/>
            <family val="2"/>
          </rPr>
          <t xml:space="preserve">
08/04/2021
5361
</t>
        </r>
      </text>
    </comment>
    <comment ref="AN400" authorId="0">
      <text>
        <r>
          <rPr>
            <b/>
            <sz val="9"/>
            <color indexed="81"/>
            <rFont val="Tahoma"/>
            <family val="2"/>
          </rPr>
          <t>Windows User:</t>
        </r>
        <r>
          <rPr>
            <sz val="9"/>
            <color indexed="81"/>
            <rFont val="Tahoma"/>
            <family val="2"/>
          </rPr>
          <t xml:space="preserve">
05/05/21
5362
</t>
        </r>
      </text>
    </comment>
    <comment ref="AP400" authorId="0">
      <text>
        <r>
          <rPr>
            <b/>
            <sz val="9"/>
            <color indexed="81"/>
            <rFont val="Tahoma"/>
            <family val="2"/>
          </rPr>
          <t>Windows User:</t>
        </r>
        <r>
          <rPr>
            <sz val="9"/>
            <color indexed="81"/>
            <rFont val="Tahoma"/>
            <family val="2"/>
          </rPr>
          <t xml:space="preserve">
05/06/21
5363
</t>
        </r>
      </text>
    </comment>
    <comment ref="N401" authorId="0">
      <text>
        <r>
          <rPr>
            <b/>
            <sz val="9"/>
            <color indexed="81"/>
            <rFont val="Tahoma"/>
            <family val="2"/>
          </rPr>
          <t>Windows User:</t>
        </r>
        <r>
          <rPr>
            <sz val="9"/>
            <color indexed="81"/>
            <rFont val="Tahoma"/>
            <family val="2"/>
          </rPr>
          <t xml:space="preserve">
15/09/2020
7,500/-</t>
        </r>
      </text>
    </comment>
    <comment ref="P401" authorId="0">
      <text>
        <r>
          <rPr>
            <b/>
            <sz val="9"/>
            <color indexed="81"/>
            <rFont val="Tahoma"/>
            <family val="2"/>
          </rPr>
          <t>Windows User:</t>
        </r>
        <r>
          <rPr>
            <sz val="9"/>
            <color indexed="81"/>
            <rFont val="Tahoma"/>
            <family val="2"/>
          </rPr>
          <t xml:space="preserve">
15/09/2020
7,500/-</t>
        </r>
      </text>
    </comment>
    <comment ref="R401" authorId="0">
      <text>
        <r>
          <rPr>
            <b/>
            <sz val="9"/>
            <color indexed="81"/>
            <rFont val="Tahoma"/>
            <family val="2"/>
          </rPr>
          <t>Windows User:</t>
        </r>
        <r>
          <rPr>
            <sz val="9"/>
            <color indexed="81"/>
            <rFont val="Tahoma"/>
            <family val="2"/>
          </rPr>
          <t xml:space="preserve">
15/09/2020
7,500/-</t>
        </r>
      </text>
    </comment>
    <comment ref="T401" authorId="0">
      <text>
        <r>
          <rPr>
            <b/>
            <sz val="9"/>
            <color indexed="81"/>
            <rFont val="Tahoma"/>
            <family val="2"/>
          </rPr>
          <t>Windows User:</t>
        </r>
        <r>
          <rPr>
            <sz val="9"/>
            <color indexed="81"/>
            <rFont val="Tahoma"/>
            <family val="2"/>
          </rPr>
          <t xml:space="preserve">
30/01/21
O/fee=8000
Oct=2000 Deu=2620
Paid in janu/21</t>
        </r>
      </text>
    </comment>
    <comment ref="W401" authorId="0">
      <text>
        <r>
          <rPr>
            <b/>
            <sz val="9"/>
            <color indexed="81"/>
            <rFont val="Tahoma"/>
            <family val="2"/>
          </rPr>
          <t>Windows User:</t>
        </r>
        <r>
          <rPr>
            <sz val="9"/>
            <color indexed="81"/>
            <rFont val="Tahoma"/>
            <family val="2"/>
          </rPr>
          <t xml:space="preserve">
Less 30% in Tuition fee for Oct/20.</t>
        </r>
      </text>
    </comment>
    <comment ref="X401" authorId="0">
      <text>
        <r>
          <rPr>
            <b/>
            <sz val="9"/>
            <color indexed="81"/>
            <rFont val="Tahoma"/>
            <family val="2"/>
          </rPr>
          <t>Windows User:</t>
        </r>
        <r>
          <rPr>
            <sz val="9"/>
            <color indexed="81"/>
            <rFont val="Tahoma"/>
            <family val="2"/>
          </rPr>
          <t xml:space="preserve">
30/01/21
O/fee=8000
Oct=2000 Deu=2620
Paid in janu/21</t>
        </r>
      </text>
    </comment>
    <comment ref="Y401" authorId="0">
      <text>
        <r>
          <rPr>
            <b/>
            <sz val="9"/>
            <color indexed="81"/>
            <rFont val="Tahoma"/>
            <family val="2"/>
          </rPr>
          <t>Windows User:</t>
        </r>
        <r>
          <rPr>
            <sz val="9"/>
            <color indexed="81"/>
            <rFont val="Tahoma"/>
            <family val="2"/>
          </rPr>
          <t xml:space="preserve">
Less 30% in Tuition fee for Oct/20.</t>
        </r>
      </text>
    </comment>
    <comment ref="AD401" authorId="0">
      <text>
        <r>
          <rPr>
            <b/>
            <sz val="9"/>
            <color indexed="81"/>
            <rFont val="Tahoma"/>
            <family val="2"/>
          </rPr>
          <t>Windows User:</t>
        </r>
        <r>
          <rPr>
            <sz val="9"/>
            <color indexed="81"/>
            <rFont val="Tahoma"/>
            <family val="2"/>
          </rPr>
          <t xml:space="preserve">
30/01/21
O/fee=8000
Oct=2000 Deu=2620
Paid in janu/21</t>
        </r>
      </text>
    </comment>
    <comment ref="AF401" authorId="0">
      <text>
        <r>
          <rPr>
            <b/>
            <sz val="9"/>
            <color indexed="81"/>
            <rFont val="Tahoma"/>
            <family val="2"/>
          </rPr>
          <t>Windows User:</t>
        </r>
        <r>
          <rPr>
            <sz val="9"/>
            <color indexed="81"/>
            <rFont val="Tahoma"/>
            <family val="2"/>
          </rPr>
          <t xml:space="preserve">
10/02/21
5379</t>
        </r>
      </text>
    </comment>
    <comment ref="AN401" authorId="0">
      <text>
        <r>
          <rPr>
            <b/>
            <sz val="9"/>
            <color indexed="81"/>
            <rFont val="Tahoma"/>
            <family val="2"/>
          </rPr>
          <t>Windows User:</t>
        </r>
        <r>
          <rPr>
            <sz val="9"/>
            <color indexed="81"/>
            <rFont val="Tahoma"/>
            <family val="2"/>
          </rPr>
          <t xml:space="preserve">
05/06/21
5380</t>
        </r>
      </text>
    </comment>
    <comment ref="N402" authorId="0">
      <text>
        <r>
          <rPr>
            <b/>
            <sz val="9"/>
            <color indexed="81"/>
            <rFont val="Tahoma"/>
            <family val="2"/>
          </rPr>
          <t>Windows User:</t>
        </r>
        <r>
          <rPr>
            <sz val="9"/>
            <color indexed="81"/>
            <rFont val="Tahoma"/>
            <family val="2"/>
          </rPr>
          <t xml:space="preserve">
15/09/2020
7,500/-</t>
        </r>
      </text>
    </comment>
    <comment ref="P402" authorId="0">
      <text>
        <r>
          <rPr>
            <b/>
            <sz val="9"/>
            <color indexed="81"/>
            <rFont val="Tahoma"/>
            <family val="2"/>
          </rPr>
          <t>Windows User:</t>
        </r>
        <r>
          <rPr>
            <sz val="9"/>
            <color indexed="81"/>
            <rFont val="Tahoma"/>
            <family val="2"/>
          </rPr>
          <t xml:space="preserve">
15/09/2020
7,500/-</t>
        </r>
      </text>
    </comment>
    <comment ref="R402" authorId="0">
      <text>
        <r>
          <rPr>
            <b/>
            <sz val="9"/>
            <color indexed="81"/>
            <rFont val="Tahoma"/>
            <family val="2"/>
          </rPr>
          <t>Windows User:</t>
        </r>
        <r>
          <rPr>
            <sz val="9"/>
            <color indexed="81"/>
            <rFont val="Tahoma"/>
            <family val="2"/>
          </rPr>
          <t xml:space="preserve">
15/09/2020
7,500/-</t>
        </r>
      </text>
    </comment>
    <comment ref="T402" authorId="0">
      <text>
        <r>
          <rPr>
            <b/>
            <sz val="9"/>
            <color indexed="81"/>
            <rFont val="Tahoma"/>
            <family val="2"/>
          </rPr>
          <t>Windows User:</t>
        </r>
        <r>
          <rPr>
            <sz val="9"/>
            <color indexed="81"/>
            <rFont val="Tahoma"/>
            <family val="2"/>
          </rPr>
          <t xml:space="preserve">
30/01/21
5402
O/fee=3000 Deu=5000
Paid in Janu/21</t>
        </r>
      </text>
    </comment>
    <comment ref="AF402" authorId="0">
      <text>
        <r>
          <rPr>
            <b/>
            <sz val="9"/>
            <color indexed="81"/>
            <rFont val="Tahoma"/>
            <family val="2"/>
          </rPr>
          <t>Windows User:</t>
        </r>
        <r>
          <rPr>
            <sz val="9"/>
            <color indexed="81"/>
            <rFont val="Tahoma"/>
            <family val="2"/>
          </rPr>
          <t xml:space="preserve">
30/01/21
5402
O/fee=3000 Deu=5000
Paid in Janu/21</t>
        </r>
      </text>
    </comment>
    <comment ref="AP402" authorId="0">
      <text>
        <r>
          <rPr>
            <b/>
            <sz val="9"/>
            <color indexed="81"/>
            <rFont val="Tahoma"/>
            <family val="2"/>
          </rPr>
          <t>Windows User:</t>
        </r>
        <r>
          <rPr>
            <sz val="9"/>
            <color indexed="81"/>
            <rFont val="Tahoma"/>
            <family val="2"/>
          </rPr>
          <t xml:space="preserve">
10/06/21
540
Oct/20 to Feb/21 paid
March/21  Due=1760
O/fee =5000 paid
T=30,960/-</t>
        </r>
      </text>
    </comment>
    <comment ref="H403" authorId="0">
      <text>
        <r>
          <rPr>
            <b/>
            <sz val="9"/>
            <color indexed="81"/>
            <rFont val="Tahoma"/>
            <family val="2"/>
          </rPr>
          <t>Windows User:</t>
        </r>
        <r>
          <rPr>
            <sz val="9"/>
            <color indexed="81"/>
            <rFont val="Tahoma"/>
            <family val="2"/>
          </rPr>
          <t xml:space="preserve">
Less=2,900/-</t>
        </r>
      </text>
    </comment>
    <comment ref="J403" authorId="0">
      <text>
        <r>
          <rPr>
            <b/>
            <sz val="9"/>
            <color indexed="81"/>
            <rFont val="Tahoma"/>
            <family val="2"/>
          </rPr>
          <t>Windows User:</t>
        </r>
        <r>
          <rPr>
            <sz val="9"/>
            <color indexed="81"/>
            <rFont val="Tahoma"/>
            <family val="2"/>
          </rPr>
          <t xml:space="preserve">
Less=2,900/-</t>
        </r>
      </text>
    </comment>
    <comment ref="N403" authorId="0">
      <text>
        <r>
          <rPr>
            <b/>
            <sz val="9"/>
            <color indexed="81"/>
            <rFont val="Tahoma"/>
            <family val="2"/>
          </rPr>
          <t>Windows User:</t>
        </r>
        <r>
          <rPr>
            <sz val="9"/>
            <color indexed="81"/>
            <rFont val="Tahoma"/>
            <family val="2"/>
          </rPr>
          <t xml:space="preserve">
15/09/2020
7,500/-</t>
        </r>
      </text>
    </comment>
    <comment ref="P403" authorId="0">
      <text>
        <r>
          <rPr>
            <b/>
            <sz val="9"/>
            <color indexed="81"/>
            <rFont val="Tahoma"/>
            <family val="2"/>
          </rPr>
          <t>Windows User:</t>
        </r>
        <r>
          <rPr>
            <sz val="9"/>
            <color indexed="81"/>
            <rFont val="Tahoma"/>
            <family val="2"/>
          </rPr>
          <t xml:space="preserve">
15/09/2020
7,500/-</t>
        </r>
      </text>
    </comment>
    <comment ref="R403" authorId="0">
      <text>
        <r>
          <rPr>
            <b/>
            <sz val="9"/>
            <color indexed="81"/>
            <rFont val="Tahoma"/>
            <family val="2"/>
          </rPr>
          <t>Windows User:</t>
        </r>
        <r>
          <rPr>
            <sz val="9"/>
            <color indexed="81"/>
            <rFont val="Tahoma"/>
            <family val="2"/>
          </rPr>
          <t xml:space="preserve">
15/09/2020
7,500/-</t>
        </r>
      </text>
    </comment>
    <comment ref="T403" authorId="0">
      <text>
        <r>
          <rPr>
            <b/>
            <sz val="9"/>
            <color indexed="81"/>
            <rFont val="Tahoma"/>
            <family val="2"/>
          </rPr>
          <t>Windows User:</t>
        </r>
        <r>
          <rPr>
            <sz val="9"/>
            <color indexed="81"/>
            <rFont val="Tahoma"/>
            <family val="2"/>
          </rPr>
          <t xml:space="preserve">
12/110/2020
5427
Nov/20=2590/-
O/fee =4,000/-
Paid to Nov/2020
17/12/2020
5428
O/fee=2,000/-
Due=2000
Paid in Dec/20
19/01/2021
5429
Janu/21
O/fee=2000
Paid in Janu/21</t>
        </r>
      </text>
    </comment>
    <comment ref="W403" authorId="0">
      <text>
        <r>
          <rPr>
            <b/>
            <sz val="9"/>
            <color indexed="81"/>
            <rFont val="Tahoma"/>
            <family val="2"/>
          </rPr>
          <t>Windows User:</t>
        </r>
        <r>
          <rPr>
            <sz val="9"/>
            <color indexed="81"/>
            <rFont val="Tahoma"/>
            <family val="2"/>
          </rPr>
          <t xml:space="preserve">
Less 30% in Tuition fee for Oct/20.</t>
        </r>
      </text>
    </comment>
    <comment ref="X403" authorId="0">
      <text>
        <r>
          <rPr>
            <b/>
            <sz val="9"/>
            <color indexed="81"/>
            <rFont val="Tahoma"/>
            <family val="2"/>
          </rPr>
          <t>Windows User:</t>
        </r>
        <r>
          <rPr>
            <sz val="9"/>
            <color indexed="81"/>
            <rFont val="Tahoma"/>
            <family val="2"/>
          </rPr>
          <t xml:space="preserve">
14.10.2020
5426
Oct/20 (Less=30%)
Others fee due by P.sir</t>
        </r>
      </text>
    </comment>
    <comment ref="Y403" authorId="0">
      <text>
        <r>
          <rPr>
            <b/>
            <sz val="9"/>
            <color indexed="81"/>
            <rFont val="Tahoma"/>
            <family val="2"/>
          </rPr>
          <t>Windows User:</t>
        </r>
        <r>
          <rPr>
            <sz val="9"/>
            <color indexed="81"/>
            <rFont val="Tahoma"/>
            <family val="2"/>
          </rPr>
          <t xml:space="preserve">
Less 30% in Tuition fee for Oct/20.</t>
        </r>
      </text>
    </comment>
    <comment ref="Z403" authorId="0">
      <text>
        <r>
          <rPr>
            <b/>
            <sz val="9"/>
            <color indexed="81"/>
            <rFont val="Tahoma"/>
            <family val="2"/>
          </rPr>
          <t>Windows User:</t>
        </r>
        <r>
          <rPr>
            <sz val="9"/>
            <color indexed="81"/>
            <rFont val="Tahoma"/>
            <family val="2"/>
          </rPr>
          <t xml:space="preserve">
12/110/2020
5427
Nov/20=2590/-
O/fee =4,000/-</t>
        </r>
      </text>
    </comment>
    <comment ref="AB403" authorId="0">
      <text>
        <r>
          <rPr>
            <b/>
            <sz val="9"/>
            <color indexed="81"/>
            <rFont val="Tahoma"/>
            <family val="2"/>
          </rPr>
          <t>Windows User:</t>
        </r>
        <r>
          <rPr>
            <sz val="9"/>
            <color indexed="81"/>
            <rFont val="Tahoma"/>
            <family val="2"/>
          </rPr>
          <t xml:space="preserve">
17/12/2020
5428
</t>
        </r>
      </text>
    </comment>
    <comment ref="AD403" authorId="0">
      <text>
        <r>
          <rPr>
            <b/>
            <sz val="9"/>
            <color indexed="81"/>
            <rFont val="Tahoma"/>
            <family val="2"/>
          </rPr>
          <t>Windows User:</t>
        </r>
        <r>
          <rPr>
            <sz val="9"/>
            <color indexed="81"/>
            <rFont val="Tahoma"/>
            <family val="2"/>
          </rPr>
          <t xml:space="preserve">
19/01/2021
5429
Janu/21
O/fee=2000
Paid in Janu/21</t>
        </r>
      </text>
    </comment>
    <comment ref="AH403" authorId="0">
      <text>
        <r>
          <rPr>
            <b/>
            <sz val="9"/>
            <color indexed="81"/>
            <rFont val="Tahoma"/>
            <family val="2"/>
          </rPr>
          <t>Windows User:</t>
        </r>
        <r>
          <rPr>
            <sz val="9"/>
            <color indexed="81"/>
            <rFont val="Tahoma"/>
            <family val="2"/>
          </rPr>
          <t xml:space="preserve">
14/03/21
5430
Feb/21</t>
        </r>
      </text>
    </comment>
    <comment ref="AL403" authorId="0">
      <text>
        <r>
          <rPr>
            <b/>
            <sz val="9"/>
            <color indexed="81"/>
            <rFont val="Tahoma"/>
            <family val="2"/>
          </rPr>
          <t>Windows User:</t>
        </r>
        <r>
          <rPr>
            <sz val="9"/>
            <color indexed="81"/>
            <rFont val="Tahoma"/>
            <family val="2"/>
          </rPr>
          <t xml:space="preserve">
20/05/21
5431
March/21</t>
        </r>
      </text>
    </comment>
    <comment ref="AN403" authorId="0">
      <text>
        <r>
          <rPr>
            <b/>
            <sz val="9"/>
            <color indexed="81"/>
            <rFont val="Tahoma"/>
            <family val="2"/>
          </rPr>
          <t>Windows User:</t>
        </r>
        <r>
          <rPr>
            <sz val="9"/>
            <color indexed="81"/>
            <rFont val="Tahoma"/>
            <family val="2"/>
          </rPr>
          <t xml:space="preserve">
07/06/21
5432
April/21</t>
        </r>
      </text>
    </comment>
    <comment ref="N404" authorId="0">
      <text>
        <r>
          <rPr>
            <b/>
            <sz val="9"/>
            <color indexed="81"/>
            <rFont val="Tahoma"/>
            <family val="2"/>
          </rPr>
          <t>Windows User:</t>
        </r>
        <r>
          <rPr>
            <sz val="9"/>
            <color indexed="81"/>
            <rFont val="Tahoma"/>
            <family val="2"/>
          </rPr>
          <t xml:space="preserve">
15/09/2020
7,500/-</t>
        </r>
      </text>
    </comment>
    <comment ref="P404" authorId="0">
      <text>
        <r>
          <rPr>
            <b/>
            <sz val="9"/>
            <color indexed="81"/>
            <rFont val="Tahoma"/>
            <family val="2"/>
          </rPr>
          <t>Windows User:</t>
        </r>
        <r>
          <rPr>
            <sz val="9"/>
            <color indexed="81"/>
            <rFont val="Tahoma"/>
            <family val="2"/>
          </rPr>
          <t xml:space="preserve">
15/09/2020
7,500/-</t>
        </r>
      </text>
    </comment>
    <comment ref="R404" authorId="0">
      <text>
        <r>
          <rPr>
            <b/>
            <sz val="9"/>
            <color indexed="81"/>
            <rFont val="Tahoma"/>
            <family val="2"/>
          </rPr>
          <t>Windows User:</t>
        </r>
        <r>
          <rPr>
            <sz val="9"/>
            <color indexed="81"/>
            <rFont val="Tahoma"/>
            <family val="2"/>
          </rPr>
          <t xml:space="preserve">
15/09/2020
7,500/-</t>
        </r>
      </text>
    </comment>
    <comment ref="Z404" authorId="0">
      <text>
        <r>
          <rPr>
            <b/>
            <sz val="9"/>
            <color indexed="81"/>
            <rFont val="Tahoma"/>
            <family val="2"/>
          </rPr>
          <t>Windows User:</t>
        </r>
        <r>
          <rPr>
            <sz val="9"/>
            <color indexed="81"/>
            <rFont val="Tahoma"/>
            <family val="2"/>
          </rPr>
          <t xml:space="preserve">
28/01/21
3314
O/fee=760 Due=7240
Oct + Nov/20
Paid in janu/21</t>
        </r>
      </text>
    </comment>
    <comment ref="AB404" authorId="0">
      <text>
        <r>
          <rPr>
            <b/>
            <sz val="9"/>
            <color indexed="81"/>
            <rFont val="Tahoma"/>
            <family val="2"/>
          </rPr>
          <t>Windows User:</t>
        </r>
        <r>
          <rPr>
            <sz val="9"/>
            <color indexed="81"/>
            <rFont val="Tahoma"/>
            <family val="2"/>
          </rPr>
          <t xml:space="preserve">
28/01/21
3314
O/fee=760 Due=7240
Oct + Nov/20
Paid in janu/21</t>
        </r>
      </text>
    </comment>
    <comment ref="AF404" authorId="0">
      <text>
        <r>
          <rPr>
            <b/>
            <sz val="9"/>
            <color indexed="81"/>
            <rFont val="Tahoma"/>
            <family val="2"/>
          </rPr>
          <t>Windows User:</t>
        </r>
        <r>
          <rPr>
            <sz val="9"/>
            <color indexed="81"/>
            <rFont val="Tahoma"/>
            <family val="2"/>
          </rPr>
          <t xml:space="preserve">
28/01/21
3314
O/fee=760 Due=7240
Oct + Nov/20
Paid in janu/21</t>
        </r>
      </text>
    </comment>
    <comment ref="AP404" authorId="0">
      <text>
        <r>
          <rPr>
            <b/>
            <sz val="9"/>
            <color indexed="81"/>
            <rFont val="Tahoma"/>
            <family val="2"/>
          </rPr>
          <t>Windows User:</t>
        </r>
        <r>
          <rPr>
            <sz val="9"/>
            <color indexed="81"/>
            <rFont val="Tahoma"/>
            <family val="2"/>
          </rPr>
          <t xml:space="preserve">
06/06/21
3315
</t>
        </r>
      </text>
    </comment>
    <comment ref="N405" authorId="0">
      <text>
        <r>
          <rPr>
            <b/>
            <sz val="9"/>
            <color indexed="81"/>
            <rFont val="Tahoma"/>
            <family val="2"/>
          </rPr>
          <t>Windows User:</t>
        </r>
        <r>
          <rPr>
            <sz val="9"/>
            <color indexed="81"/>
            <rFont val="Tahoma"/>
            <family val="2"/>
          </rPr>
          <t xml:space="preserve">
15/09/2020
7,500/-</t>
        </r>
      </text>
    </comment>
    <comment ref="P405" authorId="0">
      <text>
        <r>
          <rPr>
            <b/>
            <sz val="9"/>
            <color indexed="81"/>
            <rFont val="Tahoma"/>
            <family val="2"/>
          </rPr>
          <t>Windows User:</t>
        </r>
        <r>
          <rPr>
            <sz val="9"/>
            <color indexed="81"/>
            <rFont val="Tahoma"/>
            <family val="2"/>
          </rPr>
          <t xml:space="preserve">
15/09/2020
7,500/-</t>
        </r>
      </text>
    </comment>
    <comment ref="R405" authorId="0">
      <text>
        <r>
          <rPr>
            <b/>
            <sz val="9"/>
            <color indexed="81"/>
            <rFont val="Tahoma"/>
            <family val="2"/>
          </rPr>
          <t>Windows User:</t>
        </r>
        <r>
          <rPr>
            <sz val="9"/>
            <color indexed="81"/>
            <rFont val="Tahoma"/>
            <family val="2"/>
          </rPr>
          <t xml:space="preserve">
15/09/2020
7,500/-</t>
        </r>
      </text>
    </comment>
    <comment ref="T405" authorId="0">
      <text>
        <r>
          <rPr>
            <b/>
            <sz val="9"/>
            <color indexed="81"/>
            <rFont val="Tahoma"/>
            <family val="2"/>
          </rPr>
          <t>Windows User:</t>
        </r>
        <r>
          <rPr>
            <sz val="9"/>
            <color indexed="81"/>
            <rFont val="Tahoma"/>
            <family val="2"/>
          </rPr>
          <t xml:space="preserve">
22.09.2020
3338</t>
        </r>
      </text>
    </comment>
    <comment ref="W405" authorId="0">
      <text>
        <r>
          <rPr>
            <b/>
            <sz val="9"/>
            <color indexed="81"/>
            <rFont val="Tahoma"/>
            <family val="2"/>
          </rPr>
          <t>Windows User:</t>
        </r>
        <r>
          <rPr>
            <sz val="9"/>
            <color indexed="81"/>
            <rFont val="Tahoma"/>
            <family val="2"/>
          </rPr>
          <t xml:space="preserve">
Less 30% in Tuition fee for Oct/20.</t>
        </r>
      </text>
    </comment>
    <comment ref="Y405" authorId="0">
      <text>
        <r>
          <rPr>
            <b/>
            <sz val="9"/>
            <color indexed="81"/>
            <rFont val="Tahoma"/>
            <family val="2"/>
          </rPr>
          <t>Windows User:</t>
        </r>
        <r>
          <rPr>
            <sz val="9"/>
            <color indexed="81"/>
            <rFont val="Tahoma"/>
            <family val="2"/>
          </rPr>
          <t xml:space="preserve">
Less 30% in Tuition fee for Oct/20.</t>
        </r>
      </text>
    </comment>
    <comment ref="Z405" authorId="0">
      <text>
        <r>
          <rPr>
            <b/>
            <sz val="9"/>
            <color indexed="81"/>
            <rFont val="Tahoma"/>
            <family val="2"/>
          </rPr>
          <t>Windows User:</t>
        </r>
        <r>
          <rPr>
            <sz val="9"/>
            <color indexed="81"/>
            <rFont val="Tahoma"/>
            <family val="2"/>
          </rPr>
          <t xml:space="preserve">
30/11/2020
By bkash
=9240</t>
        </r>
      </text>
    </comment>
    <comment ref="AB405" authorId="0">
      <text>
        <r>
          <rPr>
            <b/>
            <sz val="9"/>
            <color indexed="81"/>
            <rFont val="Tahoma"/>
            <family val="2"/>
          </rPr>
          <t>Windows User:</t>
        </r>
        <r>
          <rPr>
            <sz val="9"/>
            <color indexed="81"/>
            <rFont val="Tahoma"/>
            <family val="2"/>
          </rPr>
          <t xml:space="preserve">
26/01/2021
By bkash
C= 9240
Dec + Janu/21
Paid in Janu/21</t>
        </r>
      </text>
    </comment>
    <comment ref="AD405" authorId="0">
      <text>
        <r>
          <rPr>
            <b/>
            <sz val="9"/>
            <color indexed="81"/>
            <rFont val="Tahoma"/>
            <family val="2"/>
          </rPr>
          <t>Windows User:</t>
        </r>
        <r>
          <rPr>
            <sz val="9"/>
            <color indexed="81"/>
            <rFont val="Tahoma"/>
            <family val="2"/>
          </rPr>
          <t xml:space="preserve">
26/01/2021
By bkash
C= 9240
Dec + Janu/21
Paid in Janu/21</t>
        </r>
      </text>
    </comment>
    <comment ref="AL405" authorId="0">
      <text>
        <r>
          <rPr>
            <b/>
            <sz val="9"/>
            <color indexed="81"/>
            <rFont val="Tahoma"/>
            <family val="2"/>
          </rPr>
          <t>Windows User:</t>
        </r>
        <r>
          <rPr>
            <sz val="9"/>
            <color indexed="81"/>
            <rFont val="Tahoma"/>
            <family val="2"/>
          </rPr>
          <t xml:space="preserve">
31/05/21
By bkash
C=18,480/-</t>
        </r>
      </text>
    </comment>
    <comment ref="N406" authorId="0">
      <text>
        <r>
          <rPr>
            <b/>
            <sz val="9"/>
            <color indexed="81"/>
            <rFont val="Tahoma"/>
            <family val="2"/>
          </rPr>
          <t>Windows User:</t>
        </r>
        <r>
          <rPr>
            <sz val="9"/>
            <color indexed="81"/>
            <rFont val="Tahoma"/>
            <family val="2"/>
          </rPr>
          <t xml:space="preserve">
15/09/2020
7,500/-</t>
        </r>
      </text>
    </comment>
    <comment ref="P406" authorId="0">
      <text>
        <r>
          <rPr>
            <b/>
            <sz val="9"/>
            <color indexed="81"/>
            <rFont val="Tahoma"/>
            <family val="2"/>
          </rPr>
          <t>Windows User:</t>
        </r>
        <r>
          <rPr>
            <sz val="9"/>
            <color indexed="81"/>
            <rFont val="Tahoma"/>
            <family val="2"/>
          </rPr>
          <t xml:space="preserve">
15/09/2020
7,500/-</t>
        </r>
      </text>
    </comment>
    <comment ref="R406" authorId="0">
      <text>
        <r>
          <rPr>
            <b/>
            <sz val="9"/>
            <color indexed="81"/>
            <rFont val="Tahoma"/>
            <family val="2"/>
          </rPr>
          <t>Windows User:</t>
        </r>
        <r>
          <rPr>
            <sz val="9"/>
            <color indexed="81"/>
            <rFont val="Tahoma"/>
            <family val="2"/>
          </rPr>
          <t xml:space="preserve">
15/09/2020
7,500/-</t>
        </r>
      </text>
    </comment>
    <comment ref="T406" authorId="0">
      <text>
        <r>
          <rPr>
            <b/>
            <sz val="9"/>
            <color indexed="81"/>
            <rFont val="Tahoma"/>
            <family val="2"/>
          </rPr>
          <t>Windows User:</t>
        </r>
        <r>
          <rPr>
            <sz val="9"/>
            <color indexed="81"/>
            <rFont val="Tahoma"/>
            <family val="2"/>
          </rPr>
          <t xml:space="preserve">
27/01/21
3362
O/fee=8000
Oct=2000 Due=2620
Paid in Janu/21</t>
        </r>
      </text>
    </comment>
    <comment ref="W406" authorId="0">
      <text>
        <r>
          <rPr>
            <b/>
            <sz val="9"/>
            <color indexed="81"/>
            <rFont val="Tahoma"/>
            <family val="2"/>
          </rPr>
          <t>Windows User:</t>
        </r>
        <r>
          <rPr>
            <sz val="9"/>
            <color indexed="81"/>
            <rFont val="Tahoma"/>
            <family val="2"/>
          </rPr>
          <t xml:space="preserve">
Less 30% in Tuition fee for Oct/20.</t>
        </r>
      </text>
    </comment>
    <comment ref="X406" authorId="0">
      <text>
        <r>
          <rPr>
            <b/>
            <sz val="9"/>
            <color indexed="81"/>
            <rFont val="Tahoma"/>
            <family val="2"/>
          </rPr>
          <t>Windows User:</t>
        </r>
        <r>
          <rPr>
            <sz val="9"/>
            <color indexed="81"/>
            <rFont val="Tahoma"/>
            <family val="2"/>
          </rPr>
          <t xml:space="preserve">
27/01/21
3362
O/fee=8000
Oct=2000 Due=2620
Paid in Janu/21</t>
        </r>
      </text>
    </comment>
    <comment ref="Y406" authorId="0">
      <text>
        <r>
          <rPr>
            <b/>
            <sz val="9"/>
            <color indexed="81"/>
            <rFont val="Tahoma"/>
            <family val="2"/>
          </rPr>
          <t>Windows User:</t>
        </r>
        <r>
          <rPr>
            <sz val="9"/>
            <color indexed="81"/>
            <rFont val="Tahoma"/>
            <family val="2"/>
          </rPr>
          <t xml:space="preserve">
Less 30% in Tuition fee for Oct/20.</t>
        </r>
      </text>
    </comment>
    <comment ref="AD406" authorId="0">
      <text>
        <r>
          <rPr>
            <b/>
            <sz val="9"/>
            <color indexed="81"/>
            <rFont val="Tahoma"/>
            <family val="2"/>
          </rPr>
          <t>Windows User:</t>
        </r>
        <r>
          <rPr>
            <sz val="9"/>
            <color indexed="81"/>
            <rFont val="Tahoma"/>
            <family val="2"/>
          </rPr>
          <t xml:space="preserve">
27/01/21
3362
O/fee=8000
Oct=2000 Due=2620
Paid in Janu/21</t>
        </r>
      </text>
    </comment>
    <comment ref="H407" authorId="0">
      <text>
        <r>
          <rPr>
            <b/>
            <sz val="9"/>
            <color indexed="81"/>
            <rFont val="Tahoma"/>
            <family val="2"/>
          </rPr>
          <t>Windows User:</t>
        </r>
        <r>
          <rPr>
            <sz val="9"/>
            <color indexed="81"/>
            <rFont val="Tahoma"/>
            <family val="2"/>
          </rPr>
          <t xml:space="preserve">
Less-3,300/-</t>
        </r>
      </text>
    </comment>
    <comment ref="J407" authorId="0">
      <text>
        <r>
          <rPr>
            <b/>
            <sz val="9"/>
            <color indexed="81"/>
            <rFont val="Tahoma"/>
            <family val="2"/>
          </rPr>
          <t>Windows User:</t>
        </r>
        <r>
          <rPr>
            <sz val="9"/>
            <color indexed="81"/>
            <rFont val="Tahoma"/>
            <family val="2"/>
          </rPr>
          <t xml:space="preserve">
Less-3,300/-</t>
        </r>
      </text>
    </comment>
    <comment ref="N407" authorId="0">
      <text>
        <r>
          <rPr>
            <b/>
            <sz val="9"/>
            <color indexed="81"/>
            <rFont val="Tahoma"/>
            <family val="2"/>
          </rPr>
          <t>Windows User:</t>
        </r>
        <r>
          <rPr>
            <sz val="9"/>
            <color indexed="81"/>
            <rFont val="Tahoma"/>
            <family val="2"/>
          </rPr>
          <t xml:space="preserve">
15/09/2020
7,500/-</t>
        </r>
      </text>
    </comment>
    <comment ref="P407" authorId="0">
      <text>
        <r>
          <rPr>
            <b/>
            <sz val="9"/>
            <color indexed="81"/>
            <rFont val="Tahoma"/>
            <family val="2"/>
          </rPr>
          <t>Windows User:</t>
        </r>
        <r>
          <rPr>
            <sz val="9"/>
            <color indexed="81"/>
            <rFont val="Tahoma"/>
            <family val="2"/>
          </rPr>
          <t xml:space="preserve">
15/09/2020
7,500/-</t>
        </r>
      </text>
    </comment>
    <comment ref="R407" authorId="0">
      <text>
        <r>
          <rPr>
            <b/>
            <sz val="9"/>
            <color indexed="81"/>
            <rFont val="Tahoma"/>
            <family val="2"/>
          </rPr>
          <t>Windows User:</t>
        </r>
        <r>
          <rPr>
            <sz val="9"/>
            <color indexed="81"/>
            <rFont val="Tahoma"/>
            <family val="2"/>
          </rPr>
          <t xml:space="preserve">
15/09/2020
7,500/-</t>
        </r>
      </text>
    </comment>
    <comment ref="T407" authorId="0">
      <text>
        <r>
          <rPr>
            <b/>
            <sz val="9"/>
            <color indexed="81"/>
            <rFont val="Tahoma"/>
            <family val="2"/>
          </rPr>
          <t>Windows User:</t>
        </r>
        <r>
          <rPr>
            <sz val="9"/>
            <color indexed="81"/>
            <rFont val="Tahoma"/>
            <family val="2"/>
          </rPr>
          <t xml:space="preserve">
26/01/2021
By bkash
C=8000
O/fee 
Paid in Janu/21</t>
        </r>
      </text>
    </comment>
    <comment ref="W407" authorId="0">
      <text>
        <r>
          <rPr>
            <b/>
            <sz val="9"/>
            <color indexed="81"/>
            <rFont val="Tahoma"/>
            <family val="2"/>
          </rPr>
          <t>Windows User:</t>
        </r>
        <r>
          <rPr>
            <sz val="9"/>
            <color indexed="81"/>
            <rFont val="Tahoma"/>
            <family val="2"/>
          </rPr>
          <t xml:space="preserve">
Less 30% in Tuition fee for Oct/20.</t>
        </r>
      </text>
    </comment>
    <comment ref="X407" authorId="0">
      <text>
        <r>
          <rPr>
            <b/>
            <sz val="9"/>
            <color indexed="81"/>
            <rFont val="Tahoma"/>
            <family val="2"/>
          </rPr>
          <t>Windows User:</t>
        </r>
        <r>
          <rPr>
            <sz val="9"/>
            <color indexed="81"/>
            <rFont val="Tahoma"/>
            <family val="2"/>
          </rPr>
          <t xml:space="preserve">
26/01/21
3386
Oct to Janu/21
Paid in Janu/21</t>
        </r>
      </text>
    </comment>
    <comment ref="Y407" authorId="0">
      <text>
        <r>
          <rPr>
            <b/>
            <sz val="9"/>
            <color indexed="81"/>
            <rFont val="Tahoma"/>
            <family val="2"/>
          </rPr>
          <t>Windows User:</t>
        </r>
        <r>
          <rPr>
            <sz val="9"/>
            <color indexed="81"/>
            <rFont val="Tahoma"/>
            <family val="2"/>
          </rPr>
          <t xml:space="preserve">
Less 30% in Tuition fee for Oct/20.</t>
        </r>
      </text>
    </comment>
    <comment ref="Z407" authorId="0">
      <text>
        <r>
          <rPr>
            <b/>
            <sz val="9"/>
            <color indexed="81"/>
            <rFont val="Tahoma"/>
            <family val="2"/>
          </rPr>
          <t>Windows User:</t>
        </r>
        <r>
          <rPr>
            <sz val="9"/>
            <color indexed="81"/>
            <rFont val="Tahoma"/>
            <family val="2"/>
          </rPr>
          <t xml:space="preserve">
26/01/21
3386
Oct to Janu/21
Paid in Janu/21</t>
        </r>
      </text>
    </comment>
    <comment ref="AB407" authorId="0">
      <text>
        <r>
          <rPr>
            <b/>
            <sz val="9"/>
            <color indexed="81"/>
            <rFont val="Tahoma"/>
            <family val="2"/>
          </rPr>
          <t>Windows User:</t>
        </r>
        <r>
          <rPr>
            <sz val="9"/>
            <color indexed="81"/>
            <rFont val="Tahoma"/>
            <family val="2"/>
          </rPr>
          <t xml:space="preserve">
26/01/21
3386
Oct to Janu/21
Paid in Janu/21</t>
        </r>
      </text>
    </comment>
    <comment ref="AD407" authorId="0">
      <text>
        <r>
          <rPr>
            <b/>
            <sz val="9"/>
            <color indexed="81"/>
            <rFont val="Tahoma"/>
            <family val="2"/>
          </rPr>
          <t>Windows User:</t>
        </r>
        <r>
          <rPr>
            <sz val="9"/>
            <color indexed="81"/>
            <rFont val="Tahoma"/>
            <family val="2"/>
          </rPr>
          <t xml:space="preserve">
26/01/2021
By bkash
C=8000
O/fee 
Paid in Janu/21
26/01/21
3386
Oct to Janu/21
Paid in Janu/21</t>
        </r>
      </text>
    </comment>
    <comment ref="AN407" authorId="0">
      <text>
        <r>
          <rPr>
            <b/>
            <sz val="9"/>
            <color indexed="81"/>
            <rFont val="Tahoma"/>
            <family val="2"/>
          </rPr>
          <t>Windows User:</t>
        </r>
        <r>
          <rPr>
            <sz val="9"/>
            <color indexed="81"/>
            <rFont val="Tahoma"/>
            <family val="2"/>
          </rPr>
          <t xml:space="preserve">
01/06/21
3387
</t>
        </r>
      </text>
    </comment>
    <comment ref="N408" authorId="0">
      <text>
        <r>
          <rPr>
            <b/>
            <sz val="9"/>
            <color indexed="81"/>
            <rFont val="Tahoma"/>
            <family val="2"/>
          </rPr>
          <t>Windows User:</t>
        </r>
        <r>
          <rPr>
            <sz val="9"/>
            <color indexed="81"/>
            <rFont val="Tahoma"/>
            <family val="2"/>
          </rPr>
          <t xml:space="preserve">
15/09/2020
7,500/-</t>
        </r>
      </text>
    </comment>
    <comment ref="P408" authorId="0">
      <text>
        <r>
          <rPr>
            <b/>
            <sz val="9"/>
            <color indexed="81"/>
            <rFont val="Tahoma"/>
            <family val="2"/>
          </rPr>
          <t>Windows User:</t>
        </r>
        <r>
          <rPr>
            <sz val="9"/>
            <color indexed="81"/>
            <rFont val="Tahoma"/>
            <family val="2"/>
          </rPr>
          <t xml:space="preserve">
15/09/2020
7,500/-</t>
        </r>
      </text>
    </comment>
    <comment ref="R408" authorId="0">
      <text>
        <r>
          <rPr>
            <b/>
            <sz val="9"/>
            <color indexed="81"/>
            <rFont val="Tahoma"/>
            <family val="2"/>
          </rPr>
          <t>Windows User:</t>
        </r>
        <r>
          <rPr>
            <sz val="9"/>
            <color indexed="81"/>
            <rFont val="Tahoma"/>
            <family val="2"/>
          </rPr>
          <t xml:space="preserve">
15/09/2020
7,500/-</t>
        </r>
      </text>
    </comment>
    <comment ref="T408" authorId="0">
      <text>
        <r>
          <rPr>
            <b/>
            <sz val="9"/>
            <color indexed="81"/>
            <rFont val="Tahoma"/>
            <family val="2"/>
          </rPr>
          <t>Windows User:</t>
        </r>
        <r>
          <rPr>
            <sz val="9"/>
            <color indexed="81"/>
            <rFont val="Tahoma"/>
            <family val="2"/>
          </rPr>
          <t xml:space="preserve">
27/01/21
3410
O/fee=8000
Oct to Janu/21
Paid In Janu/21</t>
        </r>
      </text>
    </comment>
    <comment ref="W408" authorId="0">
      <text>
        <r>
          <rPr>
            <b/>
            <sz val="9"/>
            <color indexed="81"/>
            <rFont val="Tahoma"/>
            <family val="2"/>
          </rPr>
          <t>Windows User:</t>
        </r>
        <r>
          <rPr>
            <sz val="9"/>
            <color indexed="81"/>
            <rFont val="Tahoma"/>
            <family val="2"/>
          </rPr>
          <t xml:space="preserve">
Less 30% in Tuition fee for Oct/20.</t>
        </r>
      </text>
    </comment>
    <comment ref="X408" authorId="0">
      <text>
        <r>
          <rPr>
            <b/>
            <sz val="9"/>
            <color indexed="81"/>
            <rFont val="Tahoma"/>
            <family val="2"/>
          </rPr>
          <t>Windows User:</t>
        </r>
        <r>
          <rPr>
            <sz val="9"/>
            <color indexed="81"/>
            <rFont val="Tahoma"/>
            <family val="2"/>
          </rPr>
          <t xml:space="preserve">
27/01/21
3410
O/fee=8000
Oct to Janu/21
Paid In Janu/21</t>
        </r>
      </text>
    </comment>
    <comment ref="Y408" authorId="0">
      <text>
        <r>
          <rPr>
            <b/>
            <sz val="9"/>
            <color indexed="81"/>
            <rFont val="Tahoma"/>
            <family val="2"/>
          </rPr>
          <t>Windows User:</t>
        </r>
        <r>
          <rPr>
            <sz val="9"/>
            <color indexed="81"/>
            <rFont val="Tahoma"/>
            <family val="2"/>
          </rPr>
          <t xml:space="preserve">
Less 30% in Tuition fee for Oct/20.</t>
        </r>
      </text>
    </comment>
    <comment ref="Z408" authorId="0">
      <text>
        <r>
          <rPr>
            <b/>
            <sz val="9"/>
            <color indexed="81"/>
            <rFont val="Tahoma"/>
            <family val="2"/>
          </rPr>
          <t>Windows User:</t>
        </r>
        <r>
          <rPr>
            <sz val="9"/>
            <color indexed="81"/>
            <rFont val="Tahoma"/>
            <family val="2"/>
          </rPr>
          <t xml:space="preserve">
27/01/21
3410
O/fee=8000
Oct to Janu/21
Paid In Janu/21</t>
        </r>
      </text>
    </comment>
    <comment ref="AB408" authorId="0">
      <text>
        <r>
          <rPr>
            <b/>
            <sz val="9"/>
            <color indexed="81"/>
            <rFont val="Tahoma"/>
            <family val="2"/>
          </rPr>
          <t>Windows User:</t>
        </r>
        <r>
          <rPr>
            <sz val="9"/>
            <color indexed="81"/>
            <rFont val="Tahoma"/>
            <family val="2"/>
          </rPr>
          <t xml:space="preserve">
27/01/21
3410
O/fee=8000
Oct to Janu/21
Paid In Janu/21</t>
        </r>
      </text>
    </comment>
    <comment ref="AD408" authorId="0">
      <text>
        <r>
          <rPr>
            <b/>
            <sz val="9"/>
            <color indexed="81"/>
            <rFont val="Tahoma"/>
            <family val="2"/>
          </rPr>
          <t>Windows User:</t>
        </r>
        <r>
          <rPr>
            <sz val="9"/>
            <color indexed="81"/>
            <rFont val="Tahoma"/>
            <family val="2"/>
          </rPr>
          <t xml:space="preserve">
27/01/21
3410
O/fee=8000
Oct to Janu/21
Paid In Janu/21</t>
        </r>
      </text>
    </comment>
    <comment ref="AN408" authorId="0">
      <text>
        <r>
          <rPr>
            <b/>
            <sz val="9"/>
            <color indexed="81"/>
            <rFont val="Tahoma"/>
            <family val="2"/>
          </rPr>
          <t>Windows User:</t>
        </r>
        <r>
          <rPr>
            <sz val="9"/>
            <color indexed="81"/>
            <rFont val="Tahoma"/>
            <family val="2"/>
          </rPr>
          <t xml:space="preserve">
07/06/21
3411
Up to june/21</t>
        </r>
      </text>
    </comment>
    <comment ref="N409" authorId="0">
      <text>
        <r>
          <rPr>
            <b/>
            <sz val="9"/>
            <color indexed="81"/>
            <rFont val="Tahoma"/>
            <family val="2"/>
          </rPr>
          <t>Windows User:</t>
        </r>
        <r>
          <rPr>
            <sz val="9"/>
            <color indexed="81"/>
            <rFont val="Tahoma"/>
            <family val="2"/>
          </rPr>
          <t xml:space="preserve">
15/09/2020
7,500/-</t>
        </r>
      </text>
    </comment>
    <comment ref="P409" authorId="0">
      <text>
        <r>
          <rPr>
            <b/>
            <sz val="9"/>
            <color indexed="81"/>
            <rFont val="Tahoma"/>
            <family val="2"/>
          </rPr>
          <t>Windows User:</t>
        </r>
        <r>
          <rPr>
            <sz val="9"/>
            <color indexed="81"/>
            <rFont val="Tahoma"/>
            <family val="2"/>
          </rPr>
          <t xml:space="preserve">
15/09/2020
7,500/-</t>
        </r>
      </text>
    </comment>
    <comment ref="R409" authorId="0">
      <text>
        <r>
          <rPr>
            <b/>
            <sz val="9"/>
            <color indexed="81"/>
            <rFont val="Tahoma"/>
            <family val="2"/>
          </rPr>
          <t>Windows User:</t>
        </r>
        <r>
          <rPr>
            <sz val="9"/>
            <color indexed="81"/>
            <rFont val="Tahoma"/>
            <family val="2"/>
          </rPr>
          <t xml:space="preserve">
15/09/2020
7,500/-</t>
        </r>
      </text>
    </comment>
    <comment ref="T409" authorId="0">
      <text>
        <r>
          <rPr>
            <b/>
            <sz val="9"/>
            <color indexed="81"/>
            <rFont val="Tahoma"/>
            <family val="2"/>
          </rPr>
          <t>Windows User:</t>
        </r>
        <r>
          <rPr>
            <sz val="9"/>
            <color indexed="81"/>
            <rFont val="Tahoma"/>
            <family val="2"/>
          </rPr>
          <t xml:space="preserve">
27/01/21
3434
O/fee=8000
Oct to Janu/21
Paid In Janu/21</t>
        </r>
      </text>
    </comment>
    <comment ref="W409" authorId="0">
      <text>
        <r>
          <rPr>
            <b/>
            <sz val="9"/>
            <color indexed="81"/>
            <rFont val="Tahoma"/>
            <family val="2"/>
          </rPr>
          <t>Windows User:</t>
        </r>
        <r>
          <rPr>
            <sz val="9"/>
            <color indexed="81"/>
            <rFont val="Tahoma"/>
            <family val="2"/>
          </rPr>
          <t xml:space="preserve">
Less 30% in Tuition fee for Oct/20.</t>
        </r>
      </text>
    </comment>
    <comment ref="X409" authorId="0">
      <text>
        <r>
          <rPr>
            <b/>
            <sz val="9"/>
            <color indexed="81"/>
            <rFont val="Tahoma"/>
            <family val="2"/>
          </rPr>
          <t>Windows User:</t>
        </r>
        <r>
          <rPr>
            <sz val="9"/>
            <color indexed="81"/>
            <rFont val="Tahoma"/>
            <family val="2"/>
          </rPr>
          <t xml:space="preserve">
27/01/21
3434
O/fee=8000
Oct to Janu/21
Paid In Janu/21</t>
        </r>
      </text>
    </comment>
    <comment ref="Y409" authorId="0">
      <text>
        <r>
          <rPr>
            <b/>
            <sz val="9"/>
            <color indexed="81"/>
            <rFont val="Tahoma"/>
            <family val="2"/>
          </rPr>
          <t>Windows User:</t>
        </r>
        <r>
          <rPr>
            <sz val="9"/>
            <color indexed="81"/>
            <rFont val="Tahoma"/>
            <family val="2"/>
          </rPr>
          <t xml:space="preserve">
Less 30% in Tuition fee for Oct/20.</t>
        </r>
      </text>
    </comment>
    <comment ref="Z409" authorId="0">
      <text>
        <r>
          <rPr>
            <b/>
            <sz val="9"/>
            <color indexed="81"/>
            <rFont val="Tahoma"/>
            <family val="2"/>
          </rPr>
          <t>Windows User:</t>
        </r>
        <r>
          <rPr>
            <sz val="9"/>
            <color indexed="81"/>
            <rFont val="Tahoma"/>
            <family val="2"/>
          </rPr>
          <t xml:space="preserve">
27/01/21
3434
O/fee=8000
Oct to Janu/21
Paid In Janu/21</t>
        </r>
      </text>
    </comment>
    <comment ref="AB409" authorId="0">
      <text>
        <r>
          <rPr>
            <b/>
            <sz val="9"/>
            <color indexed="81"/>
            <rFont val="Tahoma"/>
            <family val="2"/>
          </rPr>
          <t>Windows User:</t>
        </r>
        <r>
          <rPr>
            <sz val="9"/>
            <color indexed="81"/>
            <rFont val="Tahoma"/>
            <family val="2"/>
          </rPr>
          <t xml:space="preserve">
27/01/21
3434
O/fee=8000
Oct to Janu/21
Paid In Janu/21</t>
        </r>
      </text>
    </comment>
    <comment ref="AD409" authorId="0">
      <text>
        <r>
          <rPr>
            <b/>
            <sz val="9"/>
            <color indexed="81"/>
            <rFont val="Tahoma"/>
            <family val="2"/>
          </rPr>
          <t>Windows User:</t>
        </r>
        <r>
          <rPr>
            <sz val="9"/>
            <color indexed="81"/>
            <rFont val="Tahoma"/>
            <family val="2"/>
          </rPr>
          <t xml:space="preserve">
27/01/21
3434
O/fee=8000
Oct to Janu/21
Paid In Janu/21</t>
        </r>
      </text>
    </comment>
    <comment ref="AH409" authorId="0">
      <text>
        <r>
          <rPr>
            <b/>
            <sz val="9"/>
            <color indexed="81"/>
            <rFont val="Tahoma"/>
            <family val="2"/>
          </rPr>
          <t>Windows User:</t>
        </r>
        <r>
          <rPr>
            <sz val="9"/>
            <color indexed="81"/>
            <rFont val="Tahoma"/>
            <family val="2"/>
          </rPr>
          <t xml:space="preserve">
10/03/21
3435
Feb/21</t>
        </r>
      </text>
    </comment>
    <comment ref="AN409" authorId="0">
      <text>
        <r>
          <rPr>
            <b/>
            <sz val="9"/>
            <color indexed="81"/>
            <rFont val="Tahoma"/>
            <family val="2"/>
          </rPr>
          <t>Windows User:</t>
        </r>
        <r>
          <rPr>
            <sz val="9"/>
            <color indexed="81"/>
            <rFont val="Tahoma"/>
            <family val="2"/>
          </rPr>
          <t xml:space="preserve">
05/06/21
3436</t>
        </r>
      </text>
    </comment>
    <comment ref="N410" authorId="0">
      <text>
        <r>
          <rPr>
            <b/>
            <sz val="9"/>
            <color indexed="81"/>
            <rFont val="Tahoma"/>
            <family val="2"/>
          </rPr>
          <t>Windows User:</t>
        </r>
        <r>
          <rPr>
            <sz val="9"/>
            <color indexed="81"/>
            <rFont val="Tahoma"/>
            <family val="2"/>
          </rPr>
          <t xml:space="preserve">
15/09/2020
7,500/-</t>
        </r>
      </text>
    </comment>
    <comment ref="P410" authorId="0">
      <text>
        <r>
          <rPr>
            <b/>
            <sz val="9"/>
            <color indexed="81"/>
            <rFont val="Tahoma"/>
            <family val="2"/>
          </rPr>
          <t>Windows User:</t>
        </r>
        <r>
          <rPr>
            <sz val="9"/>
            <color indexed="81"/>
            <rFont val="Tahoma"/>
            <family val="2"/>
          </rPr>
          <t xml:space="preserve">
15/09/2020
7,500/-</t>
        </r>
      </text>
    </comment>
    <comment ref="R410" authorId="0">
      <text>
        <r>
          <rPr>
            <b/>
            <sz val="9"/>
            <color indexed="81"/>
            <rFont val="Tahoma"/>
            <family val="2"/>
          </rPr>
          <t>Windows User:</t>
        </r>
        <r>
          <rPr>
            <sz val="9"/>
            <color indexed="81"/>
            <rFont val="Tahoma"/>
            <family val="2"/>
          </rPr>
          <t xml:space="preserve">
15/09/2020
7,500/-</t>
        </r>
      </text>
    </comment>
    <comment ref="T410" authorId="0">
      <text>
        <r>
          <rPr>
            <b/>
            <sz val="9"/>
            <color indexed="81"/>
            <rFont val="Tahoma"/>
            <family val="2"/>
          </rPr>
          <t>Windows User:</t>
        </r>
        <r>
          <rPr>
            <sz val="9"/>
            <color indexed="81"/>
            <rFont val="Tahoma"/>
            <family val="2"/>
          </rPr>
          <t xml:space="preserve">
26/01/2021
By bkash
C=12620
Janu/21 + O/feee
Paid in Janu/21</t>
        </r>
      </text>
    </comment>
    <comment ref="W410" authorId="0">
      <text>
        <r>
          <rPr>
            <b/>
            <sz val="9"/>
            <color indexed="81"/>
            <rFont val="Tahoma"/>
            <family val="2"/>
          </rPr>
          <t>Windows User:</t>
        </r>
        <r>
          <rPr>
            <sz val="9"/>
            <color indexed="81"/>
            <rFont val="Tahoma"/>
            <family val="2"/>
          </rPr>
          <t xml:space="preserve">
Less 30% in Tuition fee for Oct/20.</t>
        </r>
      </text>
    </comment>
    <comment ref="X410" authorId="0">
      <text>
        <r>
          <rPr>
            <b/>
            <sz val="9"/>
            <color indexed="81"/>
            <rFont val="Tahoma"/>
            <family val="2"/>
          </rPr>
          <t>Windows User:</t>
        </r>
        <r>
          <rPr>
            <sz val="9"/>
            <color indexed="81"/>
            <rFont val="Tahoma"/>
            <family val="2"/>
          </rPr>
          <t xml:space="preserve">
23/12/2020
By bkash
C=13860
Oct to Dec/20
Paid in Dec/20</t>
        </r>
      </text>
    </comment>
    <comment ref="Y410" authorId="0">
      <text>
        <r>
          <rPr>
            <b/>
            <sz val="9"/>
            <color indexed="81"/>
            <rFont val="Tahoma"/>
            <family val="2"/>
          </rPr>
          <t>Windows User:</t>
        </r>
        <r>
          <rPr>
            <sz val="9"/>
            <color indexed="81"/>
            <rFont val="Tahoma"/>
            <family val="2"/>
          </rPr>
          <t xml:space="preserve">
Less 30% in Tuition fee for Oct/20.</t>
        </r>
      </text>
    </comment>
    <comment ref="Z410" authorId="0">
      <text>
        <r>
          <rPr>
            <b/>
            <sz val="9"/>
            <color indexed="81"/>
            <rFont val="Tahoma"/>
            <family val="2"/>
          </rPr>
          <t>Windows User:</t>
        </r>
        <r>
          <rPr>
            <sz val="9"/>
            <color indexed="81"/>
            <rFont val="Tahoma"/>
            <family val="2"/>
          </rPr>
          <t xml:space="preserve">
23/12/2020
By bkash
C=13860
Oct to Dec/20
Paid in Dec/20</t>
        </r>
      </text>
    </comment>
    <comment ref="AB410" authorId="0">
      <text>
        <r>
          <rPr>
            <b/>
            <sz val="9"/>
            <color indexed="81"/>
            <rFont val="Tahoma"/>
            <family val="2"/>
          </rPr>
          <t>Windows User:</t>
        </r>
        <r>
          <rPr>
            <sz val="9"/>
            <color indexed="81"/>
            <rFont val="Tahoma"/>
            <family val="2"/>
          </rPr>
          <t xml:space="preserve">
23/12/2020
By bkash
C=13860
Oct to Dec/20
Paid in Dec/20</t>
        </r>
      </text>
    </comment>
    <comment ref="AD410" authorId="0">
      <text>
        <r>
          <rPr>
            <b/>
            <sz val="9"/>
            <color indexed="81"/>
            <rFont val="Tahoma"/>
            <family val="2"/>
          </rPr>
          <t>Windows User:</t>
        </r>
        <r>
          <rPr>
            <sz val="9"/>
            <color indexed="81"/>
            <rFont val="Tahoma"/>
            <family val="2"/>
          </rPr>
          <t xml:space="preserve">
26/01/2021
By bkash
C=12620
Janu/21 + O/feee
</t>
        </r>
      </text>
    </comment>
    <comment ref="AL410" authorId="0">
      <text>
        <r>
          <rPr>
            <b/>
            <sz val="9"/>
            <color indexed="81"/>
            <rFont val="Tahoma"/>
            <family val="2"/>
          </rPr>
          <t>Windows User:</t>
        </r>
        <r>
          <rPr>
            <sz val="9"/>
            <color indexed="81"/>
            <rFont val="Tahoma"/>
            <family val="2"/>
          </rPr>
          <t xml:space="preserve">
08/05/21
By bkash
C=13860</t>
        </r>
      </text>
    </comment>
    <comment ref="AN410" authorId="0">
      <text>
        <r>
          <rPr>
            <b/>
            <sz val="9"/>
            <color indexed="81"/>
            <rFont val="Tahoma"/>
            <family val="2"/>
          </rPr>
          <t>Windows User:</t>
        </r>
        <r>
          <rPr>
            <sz val="9"/>
            <color indexed="81"/>
            <rFont val="Tahoma"/>
            <family val="2"/>
          </rPr>
          <t xml:space="preserve">
01/06/21
3267</t>
        </r>
      </text>
    </comment>
    <comment ref="N411" authorId="0">
      <text>
        <r>
          <rPr>
            <b/>
            <sz val="9"/>
            <color indexed="81"/>
            <rFont val="Tahoma"/>
            <family val="2"/>
          </rPr>
          <t>Windows User:</t>
        </r>
        <r>
          <rPr>
            <sz val="9"/>
            <color indexed="81"/>
            <rFont val="Tahoma"/>
            <family val="2"/>
          </rPr>
          <t xml:space="preserve">
15/09/2020
15,500/-</t>
        </r>
      </text>
    </comment>
    <comment ref="P411" authorId="0">
      <text>
        <r>
          <rPr>
            <b/>
            <sz val="9"/>
            <color indexed="81"/>
            <rFont val="Tahoma"/>
            <family val="2"/>
          </rPr>
          <t>Windows User:</t>
        </r>
        <r>
          <rPr>
            <sz val="9"/>
            <color indexed="81"/>
            <rFont val="Tahoma"/>
            <family val="2"/>
          </rPr>
          <t xml:space="preserve">
15/09/2020
15,500/-</t>
        </r>
      </text>
    </comment>
    <comment ref="R411" authorId="0">
      <text>
        <r>
          <rPr>
            <b/>
            <sz val="9"/>
            <color indexed="81"/>
            <rFont val="Tahoma"/>
            <family val="2"/>
          </rPr>
          <t>Windows User:</t>
        </r>
        <r>
          <rPr>
            <sz val="9"/>
            <color indexed="81"/>
            <rFont val="Tahoma"/>
            <family val="2"/>
          </rPr>
          <t xml:space="preserve">
15/09/2020
15,500/-</t>
        </r>
      </text>
    </comment>
    <comment ref="T411" authorId="0">
      <text>
        <r>
          <rPr>
            <b/>
            <sz val="9"/>
            <color indexed="81"/>
            <rFont val="Tahoma"/>
            <family val="2"/>
          </rPr>
          <t>Windows User:</t>
        </r>
        <r>
          <rPr>
            <sz val="9"/>
            <color indexed="81"/>
            <rFont val="Tahoma"/>
            <family val="2"/>
          </rPr>
          <t xml:space="preserve">
15/09/2020
15,500/-</t>
        </r>
      </text>
    </comment>
    <comment ref="W411" authorId="0">
      <text>
        <r>
          <rPr>
            <b/>
            <sz val="9"/>
            <color indexed="81"/>
            <rFont val="Tahoma"/>
            <family val="2"/>
          </rPr>
          <t>Windows User:</t>
        </r>
        <r>
          <rPr>
            <sz val="9"/>
            <color indexed="81"/>
            <rFont val="Tahoma"/>
            <family val="2"/>
          </rPr>
          <t xml:space="preserve">
Less 30% in Tuition fee for Oct/20.</t>
        </r>
      </text>
    </comment>
    <comment ref="X411" authorId="0">
      <text>
        <r>
          <rPr>
            <b/>
            <sz val="9"/>
            <color indexed="81"/>
            <rFont val="Tahoma"/>
            <family val="2"/>
          </rPr>
          <t>Windows User:</t>
        </r>
        <r>
          <rPr>
            <sz val="9"/>
            <color indexed="81"/>
            <rFont val="Tahoma"/>
            <family val="2"/>
          </rPr>
          <t xml:space="preserve">
21/01/2021
55927
Oct to Janu/21
Paid in Janu/21
</t>
        </r>
      </text>
    </comment>
    <comment ref="Y411" authorId="0">
      <text>
        <r>
          <rPr>
            <b/>
            <sz val="9"/>
            <color indexed="81"/>
            <rFont val="Tahoma"/>
            <family val="2"/>
          </rPr>
          <t>Windows User:</t>
        </r>
        <r>
          <rPr>
            <sz val="9"/>
            <color indexed="81"/>
            <rFont val="Tahoma"/>
            <family val="2"/>
          </rPr>
          <t xml:space="preserve">
Less 30% in Tuition fee for Oct/20.</t>
        </r>
      </text>
    </comment>
    <comment ref="Z411" authorId="0">
      <text>
        <r>
          <rPr>
            <b/>
            <sz val="9"/>
            <color indexed="81"/>
            <rFont val="Tahoma"/>
            <family val="2"/>
          </rPr>
          <t>Windows User:</t>
        </r>
        <r>
          <rPr>
            <sz val="9"/>
            <color indexed="81"/>
            <rFont val="Tahoma"/>
            <family val="2"/>
          </rPr>
          <t xml:space="preserve">
21/01/2021
55927
Oct to Janu/21
Paid in Janu/21
</t>
        </r>
      </text>
    </comment>
    <comment ref="AB411" authorId="0">
      <text>
        <r>
          <rPr>
            <b/>
            <sz val="9"/>
            <color indexed="81"/>
            <rFont val="Tahoma"/>
            <family val="2"/>
          </rPr>
          <t>Windows User:</t>
        </r>
        <r>
          <rPr>
            <sz val="9"/>
            <color indexed="81"/>
            <rFont val="Tahoma"/>
            <family val="2"/>
          </rPr>
          <t xml:space="preserve">
21/01/2021
55927
Oct to Janu/21
Paid in Janu/21
</t>
        </r>
      </text>
    </comment>
    <comment ref="AD411" authorId="0">
      <text>
        <r>
          <rPr>
            <b/>
            <sz val="9"/>
            <color indexed="81"/>
            <rFont val="Tahoma"/>
            <family val="2"/>
          </rPr>
          <t>Windows User:</t>
        </r>
        <r>
          <rPr>
            <sz val="9"/>
            <color indexed="81"/>
            <rFont val="Tahoma"/>
            <family val="2"/>
          </rPr>
          <t xml:space="preserve">
21/01/2021
55927
Oct to Janu/21
Paid in Janu/21
</t>
        </r>
      </text>
    </comment>
    <comment ref="AN411" authorId="0">
      <text>
        <r>
          <rPr>
            <b/>
            <sz val="9"/>
            <color indexed="81"/>
            <rFont val="Tahoma"/>
            <family val="2"/>
          </rPr>
          <t>Windows User:</t>
        </r>
        <r>
          <rPr>
            <sz val="9"/>
            <color indexed="81"/>
            <rFont val="Tahoma"/>
            <family val="2"/>
          </rPr>
          <t xml:space="preserve">
02/06/21
9338
Up to May/21</t>
        </r>
      </text>
    </comment>
    <comment ref="N412" authorId="0">
      <text>
        <r>
          <rPr>
            <b/>
            <sz val="9"/>
            <color indexed="81"/>
            <rFont val="Tahoma"/>
            <family val="2"/>
          </rPr>
          <t>Windows User:</t>
        </r>
        <r>
          <rPr>
            <sz val="9"/>
            <color indexed="81"/>
            <rFont val="Tahoma"/>
            <family val="2"/>
          </rPr>
          <t xml:space="preserve">
15/09/2020
7,500/-</t>
        </r>
      </text>
    </comment>
    <comment ref="P412" authorId="0">
      <text>
        <r>
          <rPr>
            <b/>
            <sz val="9"/>
            <color indexed="81"/>
            <rFont val="Tahoma"/>
            <family val="2"/>
          </rPr>
          <t>Windows User:</t>
        </r>
        <r>
          <rPr>
            <sz val="9"/>
            <color indexed="81"/>
            <rFont val="Tahoma"/>
            <family val="2"/>
          </rPr>
          <t xml:space="preserve">
15/09/2020
7,500/-</t>
        </r>
      </text>
    </comment>
    <comment ref="R412" authorId="0">
      <text>
        <r>
          <rPr>
            <b/>
            <sz val="9"/>
            <color indexed="81"/>
            <rFont val="Tahoma"/>
            <family val="2"/>
          </rPr>
          <t>Windows User:</t>
        </r>
        <r>
          <rPr>
            <sz val="9"/>
            <color indexed="81"/>
            <rFont val="Tahoma"/>
            <family val="2"/>
          </rPr>
          <t xml:space="preserve">
15/09/2020
7,500/-</t>
        </r>
      </text>
    </comment>
    <comment ref="T412" authorId="0">
      <text>
        <r>
          <rPr>
            <b/>
            <sz val="9"/>
            <color indexed="81"/>
            <rFont val="Tahoma"/>
            <family val="2"/>
          </rPr>
          <t>Windows User:</t>
        </r>
        <r>
          <rPr>
            <sz val="9"/>
            <color indexed="81"/>
            <rFont val="Tahoma"/>
            <family val="2"/>
          </rPr>
          <t xml:space="preserve">
27/01/2021
4034
O/fee=8000
Oct=44480 Deu=140
Paid in Janu/21</t>
        </r>
      </text>
    </comment>
    <comment ref="Z412" authorId="0">
      <text>
        <r>
          <rPr>
            <b/>
            <sz val="9"/>
            <color indexed="81"/>
            <rFont val="Tahoma"/>
            <family val="2"/>
          </rPr>
          <t>Windows User:</t>
        </r>
        <r>
          <rPr>
            <sz val="9"/>
            <color indexed="81"/>
            <rFont val="Tahoma"/>
            <family val="2"/>
          </rPr>
          <t xml:space="preserve">
27/01/2021
4034
O/fee=8000
Oct=44480 Deu=140
Paid in Janu/21</t>
        </r>
      </text>
    </comment>
    <comment ref="AF412" authorId="0">
      <text>
        <r>
          <rPr>
            <b/>
            <sz val="9"/>
            <color indexed="81"/>
            <rFont val="Tahoma"/>
            <family val="2"/>
          </rPr>
          <t>Windows User:</t>
        </r>
        <r>
          <rPr>
            <sz val="9"/>
            <color indexed="81"/>
            <rFont val="Tahoma"/>
            <family val="2"/>
          </rPr>
          <t xml:space="preserve">
27/01/2021
4034
O/fee=8000
Oct=44480 Deu=140
12,480/-
Paid in Janu/21
27/01/21
DBBL
Oct/20=140
Nov/20 to Janu/21</t>
        </r>
      </text>
    </comment>
    <comment ref="AN412" authorId="0">
      <text>
        <r>
          <rPr>
            <b/>
            <sz val="9"/>
            <color indexed="81"/>
            <rFont val="Tahoma"/>
            <family val="2"/>
          </rPr>
          <t>Windows User:</t>
        </r>
        <r>
          <rPr>
            <sz val="9"/>
            <color indexed="81"/>
            <rFont val="Tahoma"/>
            <family val="2"/>
          </rPr>
          <t xml:space="preserve">
08/05/21
4036
Feb/21 to April/21</t>
        </r>
      </text>
    </comment>
    <comment ref="AP412" authorId="0">
      <text>
        <r>
          <rPr>
            <b/>
            <sz val="9"/>
            <color indexed="81"/>
            <rFont val="Tahoma"/>
            <family val="2"/>
          </rPr>
          <t>Windows User:</t>
        </r>
        <r>
          <rPr>
            <sz val="9"/>
            <color indexed="81"/>
            <rFont val="Tahoma"/>
            <family val="2"/>
          </rPr>
          <t xml:space="preserve">
06/06/21
4037
Up to June/21</t>
        </r>
      </text>
    </comment>
    <comment ref="N413" authorId="0">
      <text>
        <r>
          <rPr>
            <b/>
            <sz val="9"/>
            <color indexed="81"/>
            <rFont val="Tahoma"/>
            <family val="2"/>
          </rPr>
          <t>Windows User:</t>
        </r>
        <r>
          <rPr>
            <sz val="9"/>
            <color indexed="81"/>
            <rFont val="Tahoma"/>
            <family val="2"/>
          </rPr>
          <t xml:space="preserve">
15/09/2020
7,500/-</t>
        </r>
      </text>
    </comment>
    <comment ref="P413" authorId="0">
      <text>
        <r>
          <rPr>
            <b/>
            <sz val="9"/>
            <color indexed="81"/>
            <rFont val="Tahoma"/>
            <family val="2"/>
          </rPr>
          <t>Windows User:</t>
        </r>
        <r>
          <rPr>
            <sz val="9"/>
            <color indexed="81"/>
            <rFont val="Tahoma"/>
            <family val="2"/>
          </rPr>
          <t xml:space="preserve">
15/09/2020
7,500/-</t>
        </r>
      </text>
    </comment>
    <comment ref="R413" authorId="0">
      <text>
        <r>
          <rPr>
            <b/>
            <sz val="9"/>
            <color indexed="81"/>
            <rFont val="Tahoma"/>
            <family val="2"/>
          </rPr>
          <t>Windows User:</t>
        </r>
        <r>
          <rPr>
            <sz val="9"/>
            <color indexed="81"/>
            <rFont val="Tahoma"/>
            <family val="2"/>
          </rPr>
          <t xml:space="preserve">
15/09/2020
7,500/-</t>
        </r>
      </text>
    </comment>
    <comment ref="W413" authorId="0">
      <text>
        <r>
          <rPr>
            <b/>
            <sz val="9"/>
            <color indexed="81"/>
            <rFont val="Tahoma"/>
            <family val="2"/>
          </rPr>
          <t>Windows User:</t>
        </r>
        <r>
          <rPr>
            <sz val="9"/>
            <color indexed="81"/>
            <rFont val="Tahoma"/>
            <family val="2"/>
          </rPr>
          <t xml:space="preserve">
Less 30% in Tuition fee for Oct/20.</t>
        </r>
      </text>
    </comment>
    <comment ref="X413" authorId="0">
      <text>
        <r>
          <rPr>
            <b/>
            <sz val="9"/>
            <color indexed="81"/>
            <rFont val="Tahoma"/>
            <family val="2"/>
          </rPr>
          <t>Windows User:</t>
        </r>
        <r>
          <rPr>
            <sz val="9"/>
            <color indexed="81"/>
            <rFont val="Tahoma"/>
            <family val="2"/>
          </rPr>
          <t xml:space="preserve">
09.10.2020
Bkash=6,570/-
College=4,620/-
Hostel=1,950/-</t>
        </r>
      </text>
    </comment>
    <comment ref="Y413" authorId="0">
      <text>
        <r>
          <rPr>
            <b/>
            <sz val="9"/>
            <color indexed="81"/>
            <rFont val="Tahoma"/>
            <family val="2"/>
          </rPr>
          <t>Windows User:</t>
        </r>
        <r>
          <rPr>
            <sz val="9"/>
            <color indexed="81"/>
            <rFont val="Tahoma"/>
            <family val="2"/>
          </rPr>
          <t xml:space="preserve">
Less 30% in Tuition fee for Oct/20.</t>
        </r>
      </text>
    </comment>
    <comment ref="Z413" authorId="0">
      <text>
        <r>
          <rPr>
            <b/>
            <sz val="9"/>
            <color indexed="81"/>
            <rFont val="Tahoma"/>
            <family val="2"/>
          </rPr>
          <t>Windows User:</t>
        </r>
        <r>
          <rPr>
            <sz val="9"/>
            <color indexed="81"/>
            <rFont val="Tahoma"/>
            <family val="2"/>
          </rPr>
          <t xml:space="preserve">
08/11/2020
By bkash
C=4620
H=1950
T=6570</t>
        </r>
      </text>
    </comment>
    <comment ref="AB413" authorId="0">
      <text>
        <r>
          <rPr>
            <b/>
            <sz val="9"/>
            <color indexed="81"/>
            <rFont val="Tahoma"/>
            <family val="2"/>
          </rPr>
          <t>Windows User:</t>
        </r>
        <r>
          <rPr>
            <sz val="9"/>
            <color indexed="81"/>
            <rFont val="Tahoma"/>
            <family val="2"/>
          </rPr>
          <t xml:space="preserve">
26/01/21
4059
Dec + Janu/21
Paid in Janu/21</t>
        </r>
      </text>
    </comment>
    <comment ref="AD413" authorId="0">
      <text>
        <r>
          <rPr>
            <b/>
            <sz val="9"/>
            <color indexed="81"/>
            <rFont val="Tahoma"/>
            <family val="2"/>
          </rPr>
          <t>Windows User:</t>
        </r>
        <r>
          <rPr>
            <sz val="9"/>
            <color indexed="81"/>
            <rFont val="Tahoma"/>
            <family val="2"/>
          </rPr>
          <t xml:space="preserve">
26/01/21
4059
Dec + Janu/21
Paid in Janu/21</t>
        </r>
      </text>
    </comment>
    <comment ref="AF413" authorId="0">
      <text>
        <r>
          <rPr>
            <b/>
            <sz val="9"/>
            <color indexed="81"/>
            <rFont val="Tahoma"/>
            <family val="2"/>
          </rPr>
          <t>Windows User:</t>
        </r>
        <r>
          <rPr>
            <sz val="9"/>
            <color indexed="81"/>
            <rFont val="Tahoma"/>
            <family val="2"/>
          </rPr>
          <t xml:space="preserve">
10/02/21
By bkash
C=12620
H=1950
T=14570
</t>
        </r>
      </text>
    </comment>
    <comment ref="AL413" authorId="0">
      <text>
        <r>
          <rPr>
            <b/>
            <sz val="9"/>
            <color indexed="81"/>
            <rFont val="Tahoma"/>
            <family val="2"/>
          </rPr>
          <t>Windows User:</t>
        </r>
        <r>
          <rPr>
            <sz val="9"/>
            <color indexed="81"/>
            <rFont val="Tahoma"/>
            <family val="2"/>
          </rPr>
          <t xml:space="preserve">
04/05/21
By bkash
C=11620
H=5850
T=17470</t>
        </r>
      </text>
    </comment>
    <comment ref="AN413" authorId="0">
      <text>
        <r>
          <rPr>
            <b/>
            <sz val="9"/>
            <color indexed="81"/>
            <rFont val="Tahoma"/>
            <family val="2"/>
          </rPr>
          <t>Windows User:</t>
        </r>
        <r>
          <rPr>
            <sz val="9"/>
            <color indexed="81"/>
            <rFont val="Tahoma"/>
            <family val="2"/>
          </rPr>
          <t xml:space="preserve">
03/06/21
4261
</t>
        </r>
      </text>
    </comment>
    <comment ref="N414" authorId="0">
      <text>
        <r>
          <rPr>
            <b/>
            <sz val="9"/>
            <color indexed="81"/>
            <rFont val="Tahoma"/>
            <family val="2"/>
          </rPr>
          <t>Windows User:</t>
        </r>
        <r>
          <rPr>
            <sz val="9"/>
            <color indexed="81"/>
            <rFont val="Tahoma"/>
            <family val="2"/>
          </rPr>
          <t xml:space="preserve">
15/09/2020
7,500/-</t>
        </r>
      </text>
    </comment>
    <comment ref="P414" authorId="0">
      <text>
        <r>
          <rPr>
            <b/>
            <sz val="9"/>
            <color indexed="81"/>
            <rFont val="Tahoma"/>
            <family val="2"/>
          </rPr>
          <t>Windows User:</t>
        </r>
        <r>
          <rPr>
            <sz val="9"/>
            <color indexed="81"/>
            <rFont val="Tahoma"/>
            <family val="2"/>
          </rPr>
          <t xml:space="preserve">
15/09/2020
7,500/-</t>
        </r>
      </text>
    </comment>
    <comment ref="R414" authorId="0">
      <text>
        <r>
          <rPr>
            <b/>
            <sz val="9"/>
            <color indexed="81"/>
            <rFont val="Tahoma"/>
            <family val="2"/>
          </rPr>
          <t>Windows User:</t>
        </r>
        <r>
          <rPr>
            <sz val="9"/>
            <color indexed="81"/>
            <rFont val="Tahoma"/>
            <family val="2"/>
          </rPr>
          <t xml:space="preserve">
15/09/2020
7,500/-</t>
        </r>
      </text>
    </comment>
    <comment ref="T414" authorId="0">
      <text>
        <r>
          <rPr>
            <b/>
            <sz val="9"/>
            <color indexed="81"/>
            <rFont val="Tahoma"/>
            <family val="2"/>
          </rPr>
          <t>Windows User:</t>
        </r>
        <r>
          <rPr>
            <sz val="9"/>
            <color indexed="81"/>
            <rFont val="Tahoma"/>
            <family val="2"/>
          </rPr>
          <t xml:space="preserve">
25/01/21
3772
O/fee=8000
Dec/20
Janu=3620 Due=1000
Paid in Janu/21</t>
        </r>
      </text>
    </comment>
    <comment ref="Z414" authorId="0">
      <text>
        <r>
          <rPr>
            <b/>
            <sz val="9"/>
            <color indexed="81"/>
            <rFont val="Tahoma"/>
            <family val="2"/>
          </rPr>
          <t>Windows User:</t>
        </r>
        <r>
          <rPr>
            <sz val="9"/>
            <color indexed="81"/>
            <rFont val="Tahoma"/>
            <family val="2"/>
          </rPr>
          <t xml:space="preserve">
15/10/20
3770</t>
        </r>
      </text>
    </comment>
    <comment ref="AB414" authorId="0">
      <text>
        <r>
          <rPr>
            <b/>
            <sz val="9"/>
            <color indexed="81"/>
            <rFont val="Tahoma"/>
            <family val="2"/>
          </rPr>
          <t>Windows User:</t>
        </r>
        <r>
          <rPr>
            <sz val="9"/>
            <color indexed="81"/>
            <rFont val="Tahoma"/>
            <family val="2"/>
          </rPr>
          <t xml:space="preserve">
15/11/2020
3771
</t>
        </r>
      </text>
    </comment>
    <comment ref="AD414" authorId="0">
      <text>
        <r>
          <rPr>
            <b/>
            <sz val="9"/>
            <color indexed="81"/>
            <rFont val="Tahoma"/>
            <family val="2"/>
          </rPr>
          <t>Windows User:</t>
        </r>
        <r>
          <rPr>
            <sz val="9"/>
            <color indexed="81"/>
            <rFont val="Tahoma"/>
            <family val="2"/>
          </rPr>
          <t xml:space="preserve">
25/01/21
3772
O/fee=8000
Dec/20
Janu=3620 Due=1000
Paid in Janu/21</t>
        </r>
      </text>
    </comment>
    <comment ref="AF414" authorId="0">
      <text>
        <r>
          <rPr>
            <b/>
            <sz val="9"/>
            <color indexed="81"/>
            <rFont val="Tahoma"/>
            <family val="2"/>
          </rPr>
          <t>Windows User:</t>
        </r>
        <r>
          <rPr>
            <sz val="9"/>
            <color indexed="81"/>
            <rFont val="Tahoma"/>
            <family val="2"/>
          </rPr>
          <t xml:space="preserve">
25/01/21
3772
O/fee=8000
Dec/20
Janu=3620 Due=1000
Paid in Janu/21</t>
        </r>
      </text>
    </comment>
    <comment ref="AP414" authorId="0">
      <text>
        <r>
          <rPr>
            <b/>
            <sz val="9"/>
            <color indexed="81"/>
            <rFont val="Tahoma"/>
            <family val="2"/>
          </rPr>
          <t>Windows User:</t>
        </r>
        <r>
          <rPr>
            <sz val="9"/>
            <color indexed="81"/>
            <rFont val="Tahoma"/>
            <family val="2"/>
          </rPr>
          <t xml:space="preserve">
06/06/21
3774
</t>
        </r>
      </text>
    </comment>
    <comment ref="N415" authorId="0">
      <text>
        <r>
          <rPr>
            <b/>
            <sz val="9"/>
            <color indexed="81"/>
            <rFont val="Tahoma"/>
            <family val="2"/>
          </rPr>
          <t>Windows User:</t>
        </r>
        <r>
          <rPr>
            <sz val="9"/>
            <color indexed="81"/>
            <rFont val="Tahoma"/>
            <family val="2"/>
          </rPr>
          <t xml:space="preserve">
15/09/2020
7,500/-</t>
        </r>
      </text>
    </comment>
    <comment ref="P415" authorId="0">
      <text>
        <r>
          <rPr>
            <b/>
            <sz val="9"/>
            <color indexed="81"/>
            <rFont val="Tahoma"/>
            <family val="2"/>
          </rPr>
          <t>Windows User:</t>
        </r>
        <r>
          <rPr>
            <sz val="9"/>
            <color indexed="81"/>
            <rFont val="Tahoma"/>
            <family val="2"/>
          </rPr>
          <t xml:space="preserve">
15/09/2020
7,500/-</t>
        </r>
      </text>
    </comment>
    <comment ref="R415" authorId="0">
      <text>
        <r>
          <rPr>
            <b/>
            <sz val="9"/>
            <color indexed="81"/>
            <rFont val="Tahoma"/>
            <family val="2"/>
          </rPr>
          <t>Windows User:</t>
        </r>
        <r>
          <rPr>
            <sz val="9"/>
            <color indexed="81"/>
            <rFont val="Tahoma"/>
            <family val="2"/>
          </rPr>
          <t xml:space="preserve">
15/09/2020
7,500/-</t>
        </r>
      </text>
    </comment>
    <comment ref="T415" authorId="0">
      <text>
        <r>
          <rPr>
            <b/>
            <sz val="9"/>
            <color indexed="81"/>
            <rFont val="Tahoma"/>
            <family val="2"/>
          </rPr>
          <t>Windows User:</t>
        </r>
        <r>
          <rPr>
            <sz val="9"/>
            <color indexed="81"/>
            <rFont val="Tahoma"/>
            <family val="2"/>
          </rPr>
          <t xml:space="preserve">
27/01/21
40907
O/fee=8000
Oct=2000 Due=2620
Paid in janu/21</t>
        </r>
      </text>
    </comment>
    <comment ref="W415" authorId="0">
      <text>
        <r>
          <rPr>
            <b/>
            <sz val="9"/>
            <color indexed="81"/>
            <rFont val="Tahoma"/>
            <family val="2"/>
          </rPr>
          <t>Windows User:</t>
        </r>
        <r>
          <rPr>
            <sz val="9"/>
            <color indexed="81"/>
            <rFont val="Tahoma"/>
            <family val="2"/>
          </rPr>
          <t xml:space="preserve">
Less 30% in Tuition fee for Oct/20.</t>
        </r>
      </text>
    </comment>
    <comment ref="X415" authorId="0">
      <text>
        <r>
          <rPr>
            <b/>
            <sz val="9"/>
            <color indexed="81"/>
            <rFont val="Tahoma"/>
            <family val="2"/>
          </rPr>
          <t>Windows User:</t>
        </r>
        <r>
          <rPr>
            <sz val="9"/>
            <color indexed="81"/>
            <rFont val="Tahoma"/>
            <family val="2"/>
          </rPr>
          <t xml:space="preserve">
27/01/21
40907
O/fee=8000
Oct=2000 Due=2620
Paid in janu/21</t>
        </r>
      </text>
    </comment>
    <comment ref="Y415" authorId="0">
      <text>
        <r>
          <rPr>
            <b/>
            <sz val="9"/>
            <color indexed="81"/>
            <rFont val="Tahoma"/>
            <family val="2"/>
          </rPr>
          <t>Windows User:</t>
        </r>
        <r>
          <rPr>
            <sz val="9"/>
            <color indexed="81"/>
            <rFont val="Tahoma"/>
            <family val="2"/>
          </rPr>
          <t xml:space="preserve">
Less 30% in Tuition fee for Oct/20.</t>
        </r>
      </text>
    </comment>
    <comment ref="AD415" authorId="0">
      <text>
        <r>
          <rPr>
            <b/>
            <sz val="9"/>
            <color indexed="81"/>
            <rFont val="Tahoma"/>
            <family val="2"/>
          </rPr>
          <t>Windows User:</t>
        </r>
        <r>
          <rPr>
            <sz val="9"/>
            <color indexed="81"/>
            <rFont val="Tahoma"/>
            <family val="2"/>
          </rPr>
          <t xml:space="preserve">
27/01/21
40907
O/fee=8000
Oct=2000 Due=2620
Paid in janu/21</t>
        </r>
      </text>
    </comment>
    <comment ref="N416" authorId="0">
      <text>
        <r>
          <rPr>
            <b/>
            <sz val="9"/>
            <color indexed="81"/>
            <rFont val="Tahoma"/>
            <family val="2"/>
          </rPr>
          <t>Windows User:</t>
        </r>
        <r>
          <rPr>
            <sz val="9"/>
            <color indexed="81"/>
            <rFont val="Tahoma"/>
            <family val="2"/>
          </rPr>
          <t xml:space="preserve">
15/09/2020
7,500/-</t>
        </r>
      </text>
    </comment>
    <comment ref="P416" authorId="0">
      <text>
        <r>
          <rPr>
            <b/>
            <sz val="9"/>
            <color indexed="81"/>
            <rFont val="Tahoma"/>
            <family val="2"/>
          </rPr>
          <t>Windows User:</t>
        </r>
        <r>
          <rPr>
            <sz val="9"/>
            <color indexed="81"/>
            <rFont val="Tahoma"/>
            <family val="2"/>
          </rPr>
          <t xml:space="preserve">
15/09/2020
7,500/-</t>
        </r>
      </text>
    </comment>
    <comment ref="R416" authorId="0">
      <text>
        <r>
          <rPr>
            <b/>
            <sz val="9"/>
            <color indexed="81"/>
            <rFont val="Tahoma"/>
            <family val="2"/>
          </rPr>
          <t>Windows User:</t>
        </r>
        <r>
          <rPr>
            <sz val="9"/>
            <color indexed="81"/>
            <rFont val="Tahoma"/>
            <family val="2"/>
          </rPr>
          <t xml:space="preserve">
15/09/2020
7,500/-</t>
        </r>
      </text>
    </comment>
    <comment ref="T416" authorId="0">
      <text>
        <r>
          <rPr>
            <b/>
            <sz val="9"/>
            <color indexed="81"/>
            <rFont val="Tahoma"/>
            <family val="2"/>
          </rPr>
          <t>Windows User:</t>
        </r>
        <r>
          <rPr>
            <sz val="9"/>
            <color indexed="81"/>
            <rFont val="Tahoma"/>
            <family val="2"/>
          </rPr>
          <t xml:space="preserve">
30/12/2020
5162
Oct to Dec/20
O/fee With
Paid in Dec/20</t>
        </r>
      </text>
    </comment>
    <comment ref="W416" authorId="0">
      <text>
        <r>
          <rPr>
            <b/>
            <sz val="9"/>
            <color indexed="81"/>
            <rFont val="Tahoma"/>
            <family val="2"/>
          </rPr>
          <t>Windows User:</t>
        </r>
        <r>
          <rPr>
            <sz val="9"/>
            <color indexed="81"/>
            <rFont val="Tahoma"/>
            <family val="2"/>
          </rPr>
          <t xml:space="preserve">
Less 30% in Tuition fee for Oct/20.</t>
        </r>
      </text>
    </comment>
    <comment ref="X416" authorId="0">
      <text>
        <r>
          <rPr>
            <b/>
            <sz val="9"/>
            <color indexed="81"/>
            <rFont val="Tahoma"/>
            <family val="2"/>
          </rPr>
          <t>Windows User:</t>
        </r>
        <r>
          <rPr>
            <sz val="9"/>
            <color indexed="81"/>
            <rFont val="Tahoma"/>
            <family val="2"/>
          </rPr>
          <t xml:space="preserve">
30/12/2020
5162
Oct to Dec/20
O/fee With
Paid in Dec/20</t>
        </r>
      </text>
    </comment>
    <comment ref="Y416" authorId="0">
      <text>
        <r>
          <rPr>
            <b/>
            <sz val="9"/>
            <color indexed="81"/>
            <rFont val="Tahoma"/>
            <family val="2"/>
          </rPr>
          <t>Windows User:</t>
        </r>
        <r>
          <rPr>
            <sz val="9"/>
            <color indexed="81"/>
            <rFont val="Tahoma"/>
            <family val="2"/>
          </rPr>
          <t xml:space="preserve">
Less 30% in Tuition fee for Oct/20.</t>
        </r>
      </text>
    </comment>
    <comment ref="Z416" authorId="0">
      <text>
        <r>
          <rPr>
            <b/>
            <sz val="9"/>
            <color indexed="81"/>
            <rFont val="Tahoma"/>
            <family val="2"/>
          </rPr>
          <t>Windows User:</t>
        </r>
        <r>
          <rPr>
            <sz val="9"/>
            <color indexed="81"/>
            <rFont val="Tahoma"/>
            <family val="2"/>
          </rPr>
          <t xml:space="preserve">
30/12/2020
5162
Oct to Dec/20
O/fee With
Paid in Dec/20</t>
        </r>
      </text>
    </comment>
    <comment ref="AB416" authorId="0">
      <text>
        <r>
          <rPr>
            <b/>
            <sz val="9"/>
            <color indexed="81"/>
            <rFont val="Tahoma"/>
            <family val="2"/>
          </rPr>
          <t>Windows User:</t>
        </r>
        <r>
          <rPr>
            <sz val="9"/>
            <color indexed="81"/>
            <rFont val="Tahoma"/>
            <family val="2"/>
          </rPr>
          <t xml:space="preserve">
30/12/2020
5162
Oct to Dec/20
O/fee With
Paid in Dec/20</t>
        </r>
      </text>
    </comment>
    <comment ref="AD416" authorId="0">
      <text>
        <r>
          <rPr>
            <b/>
            <sz val="9"/>
            <color indexed="81"/>
            <rFont val="Tahoma"/>
            <family val="2"/>
          </rPr>
          <t>Windows User:</t>
        </r>
        <r>
          <rPr>
            <sz val="9"/>
            <color indexed="81"/>
            <rFont val="Tahoma"/>
            <family val="2"/>
          </rPr>
          <t xml:space="preserve">
26/01/21
5163
</t>
        </r>
      </text>
    </comment>
    <comment ref="AN416" authorId="0">
      <text>
        <r>
          <rPr>
            <b/>
            <sz val="9"/>
            <color indexed="81"/>
            <rFont val="Tahoma"/>
            <family val="2"/>
          </rPr>
          <t>Windows User:</t>
        </r>
        <r>
          <rPr>
            <sz val="9"/>
            <color indexed="81"/>
            <rFont val="Tahoma"/>
            <family val="2"/>
          </rPr>
          <t xml:space="preserve">
03/06/21
5164
Feb/21 to April/21</t>
        </r>
      </text>
    </comment>
    <comment ref="N417" authorId="0">
      <text>
        <r>
          <rPr>
            <b/>
            <sz val="9"/>
            <color indexed="81"/>
            <rFont val="Tahoma"/>
            <family val="2"/>
          </rPr>
          <t>Windows User:</t>
        </r>
        <r>
          <rPr>
            <sz val="9"/>
            <color indexed="81"/>
            <rFont val="Tahoma"/>
            <family val="2"/>
          </rPr>
          <t xml:space="preserve">
15/09/2020
7,500/-</t>
        </r>
      </text>
    </comment>
    <comment ref="P417" authorId="0">
      <text>
        <r>
          <rPr>
            <b/>
            <sz val="9"/>
            <color indexed="81"/>
            <rFont val="Tahoma"/>
            <family val="2"/>
          </rPr>
          <t>Windows User:</t>
        </r>
        <r>
          <rPr>
            <sz val="9"/>
            <color indexed="81"/>
            <rFont val="Tahoma"/>
            <family val="2"/>
          </rPr>
          <t xml:space="preserve">
15/09/2020
7,500/-</t>
        </r>
      </text>
    </comment>
    <comment ref="R417" authorId="0">
      <text>
        <r>
          <rPr>
            <b/>
            <sz val="9"/>
            <color indexed="81"/>
            <rFont val="Tahoma"/>
            <family val="2"/>
          </rPr>
          <t>Windows User:</t>
        </r>
        <r>
          <rPr>
            <sz val="9"/>
            <color indexed="81"/>
            <rFont val="Tahoma"/>
            <family val="2"/>
          </rPr>
          <t xml:space="preserve">
15/09/2020
7,500/-</t>
        </r>
      </text>
    </comment>
    <comment ref="T417" authorId="0">
      <text>
        <r>
          <rPr>
            <b/>
            <sz val="9"/>
            <color indexed="81"/>
            <rFont val="Tahoma"/>
            <family val="2"/>
          </rPr>
          <t>Windows User:</t>
        </r>
        <r>
          <rPr>
            <sz val="9"/>
            <color indexed="81"/>
            <rFont val="Tahoma"/>
            <family val="2"/>
          </rPr>
          <t xml:space="preserve">
28.09.2020
5138</t>
        </r>
      </text>
    </comment>
    <comment ref="W417" authorId="0">
      <text>
        <r>
          <rPr>
            <b/>
            <sz val="9"/>
            <color indexed="81"/>
            <rFont val="Tahoma"/>
            <family val="2"/>
          </rPr>
          <t>Windows User:</t>
        </r>
        <r>
          <rPr>
            <sz val="9"/>
            <color indexed="81"/>
            <rFont val="Tahoma"/>
            <family val="2"/>
          </rPr>
          <t xml:space="preserve">
Less 30% in Tuition fee for Oct/20.</t>
        </r>
      </text>
    </comment>
    <comment ref="X417" authorId="0">
      <text>
        <r>
          <rPr>
            <b/>
            <sz val="9"/>
            <color indexed="81"/>
            <rFont val="Tahoma"/>
            <family val="2"/>
          </rPr>
          <t>Windows User:</t>
        </r>
        <r>
          <rPr>
            <sz val="9"/>
            <color indexed="81"/>
            <rFont val="Tahoma"/>
            <family val="2"/>
          </rPr>
          <t xml:space="preserve">
15.10.2020
5139
Oct/20
Less=30%</t>
        </r>
      </text>
    </comment>
    <comment ref="Y417" authorId="0">
      <text>
        <r>
          <rPr>
            <b/>
            <sz val="9"/>
            <color indexed="81"/>
            <rFont val="Tahoma"/>
            <family val="2"/>
          </rPr>
          <t>Windows User:</t>
        </r>
        <r>
          <rPr>
            <sz val="9"/>
            <color indexed="81"/>
            <rFont val="Tahoma"/>
            <family val="2"/>
          </rPr>
          <t xml:space="preserve">
Less 30% in Tuition fee for Oct/20.</t>
        </r>
      </text>
    </comment>
    <comment ref="Z417" authorId="0">
      <text>
        <r>
          <rPr>
            <b/>
            <sz val="9"/>
            <color indexed="81"/>
            <rFont val="Tahoma"/>
            <family val="2"/>
          </rPr>
          <t>Windows User:</t>
        </r>
        <r>
          <rPr>
            <sz val="9"/>
            <color indexed="81"/>
            <rFont val="Tahoma"/>
            <family val="2"/>
          </rPr>
          <t xml:space="preserve">
15/11/2020
5140</t>
        </r>
      </text>
    </comment>
    <comment ref="AB417" authorId="0">
      <text>
        <r>
          <rPr>
            <b/>
            <sz val="9"/>
            <color indexed="81"/>
            <rFont val="Tahoma"/>
            <family val="2"/>
          </rPr>
          <t>Windows User:</t>
        </r>
        <r>
          <rPr>
            <sz val="9"/>
            <color indexed="81"/>
            <rFont val="Tahoma"/>
            <family val="2"/>
          </rPr>
          <t xml:space="preserve">
13/12/2020
5141
</t>
        </r>
      </text>
    </comment>
    <comment ref="AD417" authorId="0">
      <text>
        <r>
          <rPr>
            <b/>
            <sz val="9"/>
            <color indexed="81"/>
            <rFont val="Tahoma"/>
            <family val="2"/>
          </rPr>
          <t>Windows User:</t>
        </r>
        <r>
          <rPr>
            <sz val="9"/>
            <color indexed="81"/>
            <rFont val="Tahoma"/>
            <family val="2"/>
          </rPr>
          <t xml:space="preserve">
18/01/2021
5142</t>
        </r>
      </text>
    </comment>
    <comment ref="AH417" authorId="0">
      <text>
        <r>
          <rPr>
            <b/>
            <sz val="9"/>
            <color indexed="81"/>
            <rFont val="Tahoma"/>
            <family val="2"/>
          </rPr>
          <t>Windows User:</t>
        </r>
        <r>
          <rPr>
            <sz val="9"/>
            <color indexed="81"/>
            <rFont val="Tahoma"/>
            <family val="2"/>
          </rPr>
          <t xml:space="preserve">
03/03/21
5143 + 5144
Feb/21 + March/21</t>
        </r>
      </text>
    </comment>
    <comment ref="AL417" authorId="0">
      <text>
        <r>
          <rPr>
            <b/>
            <sz val="9"/>
            <color indexed="81"/>
            <rFont val="Tahoma"/>
            <family val="2"/>
          </rPr>
          <t>Windows User:</t>
        </r>
        <r>
          <rPr>
            <sz val="9"/>
            <color indexed="81"/>
            <rFont val="Tahoma"/>
            <family val="2"/>
          </rPr>
          <t xml:space="preserve">
09/05/21
5145
</t>
        </r>
      </text>
    </comment>
    <comment ref="AN417" authorId="0">
      <text>
        <r>
          <rPr>
            <b/>
            <sz val="9"/>
            <color indexed="81"/>
            <rFont val="Tahoma"/>
            <family val="2"/>
          </rPr>
          <t>Windows User:</t>
        </r>
        <r>
          <rPr>
            <sz val="9"/>
            <color indexed="81"/>
            <rFont val="Tahoma"/>
            <family val="2"/>
          </rPr>
          <t xml:space="preserve">
01/06/21
5146
June/21</t>
        </r>
      </text>
    </comment>
    <comment ref="N418" authorId="0">
      <text>
        <r>
          <rPr>
            <b/>
            <sz val="9"/>
            <color indexed="81"/>
            <rFont val="Tahoma"/>
            <family val="2"/>
          </rPr>
          <t>Windows User:</t>
        </r>
        <r>
          <rPr>
            <sz val="9"/>
            <color indexed="81"/>
            <rFont val="Tahoma"/>
            <family val="2"/>
          </rPr>
          <t xml:space="preserve">
15/09/2020
7,500/-</t>
        </r>
      </text>
    </comment>
    <comment ref="P418" authorId="0">
      <text>
        <r>
          <rPr>
            <b/>
            <sz val="9"/>
            <color indexed="81"/>
            <rFont val="Tahoma"/>
            <family val="2"/>
          </rPr>
          <t>Windows User:</t>
        </r>
        <r>
          <rPr>
            <sz val="9"/>
            <color indexed="81"/>
            <rFont val="Tahoma"/>
            <family val="2"/>
          </rPr>
          <t xml:space="preserve">
15/09/2020
7,500/-</t>
        </r>
      </text>
    </comment>
    <comment ref="R418" authorId="0">
      <text>
        <r>
          <rPr>
            <b/>
            <sz val="9"/>
            <color indexed="81"/>
            <rFont val="Tahoma"/>
            <family val="2"/>
          </rPr>
          <t>Windows User:</t>
        </r>
        <r>
          <rPr>
            <sz val="9"/>
            <color indexed="81"/>
            <rFont val="Tahoma"/>
            <family val="2"/>
          </rPr>
          <t xml:space="preserve">
15/09/2020
7,500/-</t>
        </r>
      </text>
    </comment>
    <comment ref="T418" authorId="0">
      <text>
        <r>
          <rPr>
            <b/>
            <sz val="9"/>
            <color indexed="81"/>
            <rFont val="Tahoma"/>
            <family val="2"/>
          </rPr>
          <t>Windows User:</t>
        </r>
        <r>
          <rPr>
            <sz val="9"/>
            <color indexed="81"/>
            <rFont val="Tahoma"/>
            <family val="2"/>
          </rPr>
          <t xml:space="preserve">
25/01/21
5090
O/fee8000
Oct + Nov/20
Paid in janu/21</t>
        </r>
      </text>
    </comment>
    <comment ref="W418" authorId="0">
      <text>
        <r>
          <rPr>
            <b/>
            <sz val="9"/>
            <color indexed="81"/>
            <rFont val="Tahoma"/>
            <family val="2"/>
          </rPr>
          <t>Windows User:</t>
        </r>
        <r>
          <rPr>
            <sz val="9"/>
            <color indexed="81"/>
            <rFont val="Tahoma"/>
            <family val="2"/>
          </rPr>
          <t xml:space="preserve">
Less 30% in Tuition fee for Oct/20.</t>
        </r>
      </text>
    </comment>
    <comment ref="X418" authorId="0">
      <text>
        <r>
          <rPr>
            <b/>
            <sz val="9"/>
            <color indexed="81"/>
            <rFont val="Tahoma"/>
            <family val="2"/>
          </rPr>
          <t>Windows User:</t>
        </r>
        <r>
          <rPr>
            <sz val="9"/>
            <color indexed="81"/>
            <rFont val="Tahoma"/>
            <family val="2"/>
          </rPr>
          <t xml:space="preserve">
25/01/21
5090
O/fee8000
Oct + Nov/20
Paid in janu/21</t>
        </r>
      </text>
    </comment>
    <comment ref="Y418" authorId="0">
      <text>
        <r>
          <rPr>
            <b/>
            <sz val="9"/>
            <color indexed="81"/>
            <rFont val="Tahoma"/>
            <family val="2"/>
          </rPr>
          <t>Windows User:</t>
        </r>
        <r>
          <rPr>
            <sz val="9"/>
            <color indexed="81"/>
            <rFont val="Tahoma"/>
            <family val="2"/>
          </rPr>
          <t xml:space="preserve">
Less 30% in Tuition fee for Oct/20.</t>
        </r>
      </text>
    </comment>
    <comment ref="Z418" authorId="0">
      <text>
        <r>
          <rPr>
            <b/>
            <sz val="9"/>
            <color indexed="81"/>
            <rFont val="Tahoma"/>
            <family val="2"/>
          </rPr>
          <t>Windows User:</t>
        </r>
        <r>
          <rPr>
            <sz val="9"/>
            <color indexed="81"/>
            <rFont val="Tahoma"/>
            <family val="2"/>
          </rPr>
          <t xml:space="preserve">
25/01/21
5090
O/fee8000
Oct + Nov/20
Paid in janu/21</t>
        </r>
      </text>
    </comment>
    <comment ref="AD418" authorId="0">
      <text>
        <r>
          <rPr>
            <b/>
            <sz val="9"/>
            <color indexed="81"/>
            <rFont val="Tahoma"/>
            <family val="2"/>
          </rPr>
          <t>Windows User:</t>
        </r>
        <r>
          <rPr>
            <sz val="9"/>
            <color indexed="81"/>
            <rFont val="Tahoma"/>
            <family val="2"/>
          </rPr>
          <t xml:space="preserve">
25/01/21
5090
O/fee8000
Oct + Nov/20
Paid in janu/21</t>
        </r>
      </text>
    </comment>
    <comment ref="AF418" authorId="0">
      <text>
        <r>
          <rPr>
            <b/>
            <sz val="9"/>
            <color indexed="81"/>
            <rFont val="Tahoma"/>
            <family val="2"/>
          </rPr>
          <t>Windows User:</t>
        </r>
        <r>
          <rPr>
            <sz val="9"/>
            <color indexed="81"/>
            <rFont val="Tahoma"/>
            <family val="2"/>
          </rPr>
          <t xml:space="preserve">
10/02/21
5091</t>
        </r>
      </text>
    </comment>
    <comment ref="AJ418" authorId="0">
      <text>
        <r>
          <rPr>
            <b/>
            <sz val="9"/>
            <color indexed="81"/>
            <rFont val="Tahoma"/>
            <family val="2"/>
          </rPr>
          <t>Windows User:</t>
        </r>
        <r>
          <rPr>
            <sz val="9"/>
            <color indexed="81"/>
            <rFont val="Tahoma"/>
            <family val="2"/>
          </rPr>
          <t xml:space="preserve">
12/04/21
5292
Feb/21 + March/21</t>
        </r>
      </text>
    </comment>
    <comment ref="AN418" authorId="0">
      <text>
        <r>
          <rPr>
            <b/>
            <sz val="9"/>
            <color indexed="81"/>
            <rFont val="Tahoma"/>
            <family val="2"/>
          </rPr>
          <t>Windows User:</t>
        </r>
        <r>
          <rPr>
            <sz val="9"/>
            <color indexed="81"/>
            <rFont val="Tahoma"/>
            <family val="2"/>
          </rPr>
          <t xml:space="preserve">
06/06/21
5093
April + may/21</t>
        </r>
      </text>
    </comment>
    <comment ref="N419" authorId="0">
      <text>
        <r>
          <rPr>
            <b/>
            <sz val="9"/>
            <color indexed="81"/>
            <rFont val="Tahoma"/>
            <family val="2"/>
          </rPr>
          <t>Windows User:</t>
        </r>
        <r>
          <rPr>
            <sz val="9"/>
            <color indexed="81"/>
            <rFont val="Tahoma"/>
            <family val="2"/>
          </rPr>
          <t xml:space="preserve">
15/09/2020
5,500/-</t>
        </r>
      </text>
    </comment>
    <comment ref="P419" authorId="0">
      <text>
        <r>
          <rPr>
            <b/>
            <sz val="9"/>
            <color indexed="81"/>
            <rFont val="Tahoma"/>
            <family val="2"/>
          </rPr>
          <t>Windows User:</t>
        </r>
        <r>
          <rPr>
            <sz val="9"/>
            <color indexed="81"/>
            <rFont val="Tahoma"/>
            <family val="2"/>
          </rPr>
          <t xml:space="preserve">
15/09/2020
5,500/-</t>
        </r>
      </text>
    </comment>
    <comment ref="R419" authorId="0">
      <text>
        <r>
          <rPr>
            <b/>
            <sz val="9"/>
            <color indexed="81"/>
            <rFont val="Tahoma"/>
            <family val="2"/>
          </rPr>
          <t>Windows User:</t>
        </r>
        <r>
          <rPr>
            <sz val="9"/>
            <color indexed="81"/>
            <rFont val="Tahoma"/>
            <family val="2"/>
          </rPr>
          <t xml:space="preserve">
15/09/2020
5,500/-
27/01/21
3554
S/c=2000
Oct/20
Paid in Janu/21</t>
        </r>
      </text>
    </comment>
    <comment ref="Z419" authorId="0">
      <text>
        <r>
          <rPr>
            <b/>
            <sz val="9"/>
            <color indexed="81"/>
            <rFont val="Tahoma"/>
            <family val="2"/>
          </rPr>
          <t>Windows User:</t>
        </r>
        <r>
          <rPr>
            <sz val="9"/>
            <color indexed="81"/>
            <rFont val="Tahoma"/>
            <family val="2"/>
          </rPr>
          <t xml:space="preserve">
27/01/21
3554
S/c=2500
Oct/20
Paid in Janu/21</t>
        </r>
      </text>
    </comment>
    <comment ref="AF419" authorId="0">
      <text>
        <r>
          <rPr>
            <b/>
            <sz val="9"/>
            <color indexed="81"/>
            <rFont val="Tahoma"/>
            <family val="2"/>
          </rPr>
          <t>Windows User:</t>
        </r>
        <r>
          <rPr>
            <sz val="9"/>
            <color indexed="81"/>
            <rFont val="Tahoma"/>
            <family val="2"/>
          </rPr>
          <t xml:space="preserve">
27/01/21
3554
S/c=2000
Oct/20
Nov=380 Due=4240
Paid in Janu/21</t>
        </r>
      </text>
    </comment>
    <comment ref="AH419" authorId="0">
      <text>
        <r>
          <rPr>
            <b/>
            <sz val="9"/>
            <color indexed="81"/>
            <rFont val="Tahoma"/>
            <family val="2"/>
          </rPr>
          <t>Windows User:</t>
        </r>
        <r>
          <rPr>
            <sz val="9"/>
            <color indexed="81"/>
            <rFont val="Tahoma"/>
            <family val="2"/>
          </rPr>
          <t xml:space="preserve">
10/02/21
3555
Up to ov/20</t>
        </r>
      </text>
    </comment>
    <comment ref="AN419" authorId="0">
      <text>
        <r>
          <rPr>
            <b/>
            <sz val="9"/>
            <color indexed="81"/>
            <rFont val="Tahoma"/>
            <family val="2"/>
          </rPr>
          <t>Windows User:</t>
        </r>
        <r>
          <rPr>
            <sz val="9"/>
            <color indexed="81"/>
            <rFont val="Tahoma"/>
            <family val="2"/>
          </rPr>
          <t xml:space="preserve">
09/05/21
By bkash
C=24980</t>
        </r>
      </text>
    </comment>
    <comment ref="AP419" authorId="0">
      <text>
        <r>
          <rPr>
            <b/>
            <sz val="9"/>
            <color indexed="81"/>
            <rFont val="Tahoma"/>
            <family val="2"/>
          </rPr>
          <t>Windows User:</t>
        </r>
        <r>
          <rPr>
            <sz val="9"/>
            <color indexed="81"/>
            <rFont val="Tahoma"/>
            <family val="2"/>
          </rPr>
          <t xml:space="preserve">
09/06/21
3557
</t>
        </r>
      </text>
    </comment>
    <comment ref="N420" authorId="0">
      <text>
        <r>
          <rPr>
            <b/>
            <sz val="9"/>
            <color indexed="81"/>
            <rFont val="Tahoma"/>
            <family val="2"/>
          </rPr>
          <t>Windows User:</t>
        </r>
        <r>
          <rPr>
            <sz val="9"/>
            <color indexed="81"/>
            <rFont val="Tahoma"/>
            <family val="2"/>
          </rPr>
          <t xml:space="preserve">
15/09/2020
7,500/-</t>
        </r>
      </text>
    </comment>
    <comment ref="P420" authorId="0">
      <text>
        <r>
          <rPr>
            <b/>
            <sz val="9"/>
            <color indexed="81"/>
            <rFont val="Tahoma"/>
            <family val="2"/>
          </rPr>
          <t>Windows User:</t>
        </r>
        <r>
          <rPr>
            <sz val="9"/>
            <color indexed="81"/>
            <rFont val="Tahoma"/>
            <family val="2"/>
          </rPr>
          <t xml:space="preserve">
15/09/2020
7,500/-</t>
        </r>
      </text>
    </comment>
    <comment ref="R420" authorId="0">
      <text>
        <r>
          <rPr>
            <b/>
            <sz val="9"/>
            <color indexed="81"/>
            <rFont val="Tahoma"/>
            <family val="2"/>
          </rPr>
          <t>Windows User:</t>
        </r>
        <r>
          <rPr>
            <sz val="9"/>
            <color indexed="81"/>
            <rFont val="Tahoma"/>
            <family val="2"/>
          </rPr>
          <t xml:space="preserve">
15/09/2020
7,500/-</t>
        </r>
      </text>
    </comment>
    <comment ref="T420" authorId="0">
      <text>
        <r>
          <rPr>
            <b/>
            <sz val="9"/>
            <color indexed="81"/>
            <rFont val="Tahoma"/>
            <family val="2"/>
          </rPr>
          <t>Windows User:</t>
        </r>
        <r>
          <rPr>
            <sz val="9"/>
            <color indexed="81"/>
            <rFont val="Tahoma"/>
            <family val="2"/>
          </rPr>
          <t xml:space="preserve">
15/11/2020
3578
Oct/20
O/fee8,000/-
Paid to Nov/2020</t>
        </r>
      </text>
    </comment>
    <comment ref="Z420" authorId="0">
      <text>
        <r>
          <rPr>
            <b/>
            <sz val="9"/>
            <color indexed="81"/>
            <rFont val="Tahoma"/>
            <family val="2"/>
          </rPr>
          <t>Windows User:</t>
        </r>
        <r>
          <rPr>
            <sz val="9"/>
            <color indexed="81"/>
            <rFont val="Tahoma"/>
            <family val="2"/>
          </rPr>
          <t xml:space="preserve">
15/11/2020
3578
Oct/20
O/fee8,000/-
Paid to Nov/2020</t>
        </r>
      </text>
    </comment>
    <comment ref="AB420" authorId="0">
      <text>
        <r>
          <rPr>
            <b/>
            <sz val="9"/>
            <color indexed="81"/>
            <rFont val="Tahoma"/>
            <family val="2"/>
          </rPr>
          <t>Windows User:</t>
        </r>
        <r>
          <rPr>
            <sz val="9"/>
            <color indexed="81"/>
            <rFont val="Tahoma"/>
            <family val="2"/>
          </rPr>
          <t xml:space="preserve">
15/11/2020
3578
Oct/20
O/fee8,000/-</t>
        </r>
      </text>
    </comment>
    <comment ref="AH420" authorId="0">
      <text>
        <r>
          <rPr>
            <b/>
            <sz val="9"/>
            <color indexed="81"/>
            <rFont val="Tahoma"/>
            <family val="2"/>
          </rPr>
          <t>Windows User:</t>
        </r>
        <r>
          <rPr>
            <sz val="9"/>
            <color indexed="81"/>
            <rFont val="Tahoma"/>
            <family val="2"/>
          </rPr>
          <t xml:space="preserve">
10/02/21
3579/81/81
Up to Janu/21</t>
        </r>
      </text>
    </comment>
    <comment ref="N421" authorId="0">
      <text>
        <r>
          <rPr>
            <b/>
            <sz val="9"/>
            <color indexed="81"/>
            <rFont val="Tahoma"/>
            <family val="2"/>
          </rPr>
          <t>Windows User:</t>
        </r>
        <r>
          <rPr>
            <sz val="9"/>
            <color indexed="81"/>
            <rFont val="Tahoma"/>
            <family val="2"/>
          </rPr>
          <t xml:space="preserve">
15/09/2020
7,500/-</t>
        </r>
      </text>
    </comment>
    <comment ref="P421" authorId="0">
      <text>
        <r>
          <rPr>
            <b/>
            <sz val="9"/>
            <color indexed="81"/>
            <rFont val="Tahoma"/>
            <family val="2"/>
          </rPr>
          <t>Windows User:</t>
        </r>
        <r>
          <rPr>
            <sz val="9"/>
            <color indexed="81"/>
            <rFont val="Tahoma"/>
            <family val="2"/>
          </rPr>
          <t xml:space="preserve">
15/09/2020
7,500/-</t>
        </r>
      </text>
    </comment>
    <comment ref="R421" authorId="0">
      <text>
        <r>
          <rPr>
            <b/>
            <sz val="9"/>
            <color indexed="81"/>
            <rFont val="Tahoma"/>
            <family val="2"/>
          </rPr>
          <t>Windows User:</t>
        </r>
        <r>
          <rPr>
            <sz val="9"/>
            <color indexed="81"/>
            <rFont val="Tahoma"/>
            <family val="2"/>
          </rPr>
          <t xml:space="preserve">
15/09/2020
7,500/-</t>
        </r>
      </text>
    </comment>
    <comment ref="T421" authorId="0">
      <text>
        <r>
          <rPr>
            <b/>
            <sz val="9"/>
            <color indexed="81"/>
            <rFont val="Tahoma"/>
            <family val="2"/>
          </rPr>
          <t>Windows User:</t>
        </r>
        <r>
          <rPr>
            <sz val="9"/>
            <color indexed="81"/>
            <rFont val="Tahoma"/>
            <family val="2"/>
          </rPr>
          <t xml:space="preserve">
06/12/2020
3458
O/fee With
Oct/20
Paid in Dec/20</t>
        </r>
      </text>
    </comment>
    <comment ref="Z421" authorId="0">
      <text>
        <r>
          <rPr>
            <b/>
            <sz val="9"/>
            <color indexed="81"/>
            <rFont val="Tahoma"/>
            <family val="2"/>
          </rPr>
          <t>Windows User:</t>
        </r>
        <r>
          <rPr>
            <sz val="9"/>
            <color indexed="81"/>
            <rFont val="Tahoma"/>
            <family val="2"/>
          </rPr>
          <t xml:space="preserve">
06/12/2020
3458
O/fee With
Oct/20
Paid in Dec/20</t>
        </r>
      </text>
    </comment>
    <comment ref="AB421" authorId="0">
      <text>
        <r>
          <rPr>
            <b/>
            <sz val="9"/>
            <color indexed="81"/>
            <rFont val="Tahoma"/>
            <family val="2"/>
          </rPr>
          <t>Windows User:</t>
        </r>
        <r>
          <rPr>
            <sz val="9"/>
            <color indexed="81"/>
            <rFont val="Tahoma"/>
            <family val="2"/>
          </rPr>
          <t xml:space="preserve">
19/01/2021
3459
Nov + Dec/20
Paid in Janu/21</t>
        </r>
      </text>
    </comment>
    <comment ref="AD421" authorId="0">
      <text>
        <r>
          <rPr>
            <b/>
            <sz val="9"/>
            <color indexed="81"/>
            <rFont val="Tahoma"/>
            <family val="2"/>
          </rPr>
          <t>Windows User:</t>
        </r>
        <r>
          <rPr>
            <sz val="9"/>
            <color indexed="81"/>
            <rFont val="Tahoma"/>
            <family val="2"/>
          </rPr>
          <t xml:space="preserve">
06/12/2020
3458
O/fee With
Oct/20
Paid in Dec/20
19/01/2021
3459
Nov + Dec/20
Paid in Janu/21</t>
        </r>
      </text>
    </comment>
    <comment ref="AF421" authorId="0">
      <text>
        <r>
          <rPr>
            <b/>
            <sz val="9"/>
            <color indexed="81"/>
            <rFont val="Tahoma"/>
            <family val="2"/>
          </rPr>
          <t>Windows User:</t>
        </r>
        <r>
          <rPr>
            <sz val="9"/>
            <color indexed="81"/>
            <rFont val="Tahoma"/>
            <family val="2"/>
          </rPr>
          <t xml:space="preserve">
19/01/2021
3459
Nov + Dec/20
Paid in Janu/21</t>
        </r>
      </text>
    </comment>
    <comment ref="AH421" authorId="0">
      <text>
        <r>
          <rPr>
            <b/>
            <sz val="9"/>
            <color indexed="81"/>
            <rFont val="Tahoma"/>
            <family val="2"/>
          </rPr>
          <t>Windows User:</t>
        </r>
        <r>
          <rPr>
            <sz val="9"/>
            <color indexed="81"/>
            <rFont val="Tahoma"/>
            <family val="2"/>
          </rPr>
          <t xml:space="preserve">
10/02/21
3460
Janu/21</t>
        </r>
      </text>
    </comment>
    <comment ref="AL421" authorId="0">
      <text>
        <r>
          <rPr>
            <b/>
            <sz val="9"/>
            <color indexed="81"/>
            <rFont val="Tahoma"/>
            <family val="2"/>
          </rPr>
          <t>Windows User:</t>
        </r>
        <r>
          <rPr>
            <sz val="9"/>
            <color indexed="81"/>
            <rFont val="Tahoma"/>
            <family val="2"/>
          </rPr>
          <t xml:space="preserve">
04/04/2021
3461
Feb + March/21</t>
        </r>
      </text>
    </comment>
    <comment ref="N422" authorId="0">
      <text>
        <r>
          <rPr>
            <b/>
            <sz val="9"/>
            <color indexed="81"/>
            <rFont val="Tahoma"/>
            <family val="2"/>
          </rPr>
          <t>Windows User:</t>
        </r>
        <r>
          <rPr>
            <sz val="9"/>
            <color indexed="81"/>
            <rFont val="Tahoma"/>
            <family val="2"/>
          </rPr>
          <t xml:space="preserve">
15/09/2020
7,500/-</t>
        </r>
      </text>
    </comment>
    <comment ref="P422" authorId="0">
      <text>
        <r>
          <rPr>
            <b/>
            <sz val="9"/>
            <color indexed="81"/>
            <rFont val="Tahoma"/>
            <family val="2"/>
          </rPr>
          <t>Windows User:</t>
        </r>
        <r>
          <rPr>
            <sz val="9"/>
            <color indexed="81"/>
            <rFont val="Tahoma"/>
            <family val="2"/>
          </rPr>
          <t xml:space="preserve">
15/09/2020
7,500/-</t>
        </r>
      </text>
    </comment>
    <comment ref="R422" authorId="0">
      <text>
        <r>
          <rPr>
            <b/>
            <sz val="9"/>
            <color indexed="81"/>
            <rFont val="Tahoma"/>
            <family val="2"/>
          </rPr>
          <t>Windows User:</t>
        </r>
        <r>
          <rPr>
            <sz val="9"/>
            <color indexed="81"/>
            <rFont val="Tahoma"/>
            <family val="2"/>
          </rPr>
          <t xml:space="preserve">
15/09/2020
7,500/-</t>
        </r>
      </text>
    </comment>
    <comment ref="T422" authorId="0">
      <text>
        <r>
          <rPr>
            <b/>
            <sz val="9"/>
            <color indexed="81"/>
            <rFont val="Tahoma"/>
            <family val="2"/>
          </rPr>
          <t>Windows User:</t>
        </r>
        <r>
          <rPr>
            <sz val="9"/>
            <color indexed="81"/>
            <rFont val="Tahoma"/>
            <family val="2"/>
          </rPr>
          <t xml:space="preserve">
21/01/2021
3818
Oct to Janu/21
O/fee=8000
Paid in Janu/21</t>
        </r>
      </text>
    </comment>
    <comment ref="Z422" authorId="0">
      <text>
        <r>
          <rPr>
            <b/>
            <sz val="9"/>
            <color indexed="81"/>
            <rFont val="Tahoma"/>
            <family val="2"/>
          </rPr>
          <t>Windows User:</t>
        </r>
        <r>
          <rPr>
            <sz val="9"/>
            <color indexed="81"/>
            <rFont val="Tahoma"/>
            <family val="2"/>
          </rPr>
          <t xml:space="preserve">
21/01/2021
3818
Oct to Janu/21
O/fee=8000
Paid in Janu/21</t>
        </r>
      </text>
    </comment>
    <comment ref="AB422" authorId="0">
      <text>
        <r>
          <rPr>
            <b/>
            <sz val="9"/>
            <color indexed="81"/>
            <rFont val="Tahoma"/>
            <family val="2"/>
          </rPr>
          <t>Windows User:</t>
        </r>
        <r>
          <rPr>
            <sz val="9"/>
            <color indexed="81"/>
            <rFont val="Tahoma"/>
            <family val="2"/>
          </rPr>
          <t xml:space="preserve">
21/01/2021
3818
Oct to Janu/21
O/fee=8000
Paid in Janu/21</t>
        </r>
      </text>
    </comment>
    <comment ref="AD422" authorId="0">
      <text>
        <r>
          <rPr>
            <b/>
            <sz val="9"/>
            <color indexed="81"/>
            <rFont val="Tahoma"/>
            <family val="2"/>
          </rPr>
          <t>Windows User:</t>
        </r>
        <r>
          <rPr>
            <sz val="9"/>
            <color indexed="81"/>
            <rFont val="Tahoma"/>
            <family val="2"/>
          </rPr>
          <t xml:space="preserve">
21/01/2021
3818
Oct to Janu/21
O/fee=8000
Paid in Janu/21</t>
        </r>
      </text>
    </comment>
    <comment ref="AF422" authorId="0">
      <text>
        <r>
          <rPr>
            <b/>
            <sz val="9"/>
            <color indexed="81"/>
            <rFont val="Tahoma"/>
            <family val="2"/>
          </rPr>
          <t>Windows User:</t>
        </r>
        <r>
          <rPr>
            <sz val="9"/>
            <color indexed="81"/>
            <rFont val="Tahoma"/>
            <family val="2"/>
          </rPr>
          <t xml:space="preserve">
21/01/2021
3818
Oct to Janu/21
O/fee=8000
Paid in Janu/21</t>
        </r>
      </text>
    </comment>
    <comment ref="AP422" authorId="0">
      <text>
        <r>
          <rPr>
            <b/>
            <sz val="9"/>
            <color indexed="81"/>
            <rFont val="Tahoma"/>
            <family val="2"/>
          </rPr>
          <t>Windows User:</t>
        </r>
        <r>
          <rPr>
            <sz val="9"/>
            <color indexed="81"/>
            <rFont val="Tahoma"/>
            <family val="2"/>
          </rPr>
          <t xml:space="preserve">
05/06/21
3819
Up to May/21</t>
        </r>
      </text>
    </comment>
    <comment ref="N423" authorId="0">
      <text>
        <r>
          <rPr>
            <b/>
            <sz val="9"/>
            <color indexed="81"/>
            <rFont val="Tahoma"/>
            <family val="2"/>
          </rPr>
          <t>Windows User:</t>
        </r>
        <r>
          <rPr>
            <sz val="9"/>
            <color indexed="81"/>
            <rFont val="Tahoma"/>
            <family val="2"/>
          </rPr>
          <t xml:space="preserve">
15/09/2020
7,500/-</t>
        </r>
      </text>
    </comment>
    <comment ref="P423" authorId="0">
      <text>
        <r>
          <rPr>
            <b/>
            <sz val="9"/>
            <color indexed="81"/>
            <rFont val="Tahoma"/>
            <family val="2"/>
          </rPr>
          <t>Windows User:</t>
        </r>
        <r>
          <rPr>
            <sz val="9"/>
            <color indexed="81"/>
            <rFont val="Tahoma"/>
            <family val="2"/>
          </rPr>
          <t xml:space="preserve">
15/09/2020
7,500/-</t>
        </r>
      </text>
    </comment>
    <comment ref="R423" authorId="0">
      <text>
        <r>
          <rPr>
            <b/>
            <sz val="9"/>
            <color indexed="81"/>
            <rFont val="Tahoma"/>
            <family val="2"/>
          </rPr>
          <t>Windows User:</t>
        </r>
        <r>
          <rPr>
            <sz val="9"/>
            <color indexed="81"/>
            <rFont val="Tahoma"/>
            <family val="2"/>
          </rPr>
          <t xml:space="preserve">
15/09/2020
7,500/-</t>
        </r>
      </text>
    </comment>
    <comment ref="T423" authorId="0">
      <text>
        <r>
          <rPr>
            <b/>
            <sz val="9"/>
            <color indexed="81"/>
            <rFont val="Tahoma"/>
            <family val="2"/>
          </rPr>
          <t>Windows User:</t>
        </r>
        <r>
          <rPr>
            <sz val="9"/>
            <color indexed="81"/>
            <rFont val="Tahoma"/>
            <family val="2"/>
          </rPr>
          <t xml:space="preserve">
30/01/21
3506
O/fee=8000
Oct to Dec/20
Paid in Janu/21</t>
        </r>
      </text>
    </comment>
    <comment ref="Z423" authorId="0">
      <text>
        <r>
          <rPr>
            <b/>
            <sz val="9"/>
            <color indexed="81"/>
            <rFont val="Tahoma"/>
            <family val="2"/>
          </rPr>
          <t>Windows User:</t>
        </r>
        <r>
          <rPr>
            <sz val="9"/>
            <color indexed="81"/>
            <rFont val="Tahoma"/>
            <family val="2"/>
          </rPr>
          <t xml:space="preserve">
30/01/21
3506
O/fee=8000
Oct to Dec/20
Paid in Janu/21</t>
        </r>
      </text>
    </comment>
    <comment ref="AB423" authorId="0">
      <text>
        <r>
          <rPr>
            <b/>
            <sz val="9"/>
            <color indexed="81"/>
            <rFont val="Tahoma"/>
            <family val="2"/>
          </rPr>
          <t>Windows User:</t>
        </r>
        <r>
          <rPr>
            <sz val="9"/>
            <color indexed="81"/>
            <rFont val="Tahoma"/>
            <family val="2"/>
          </rPr>
          <t xml:space="preserve">
30/01/21
3506
O/fee=8000
Oct to Dec/20
Paid in Janu/21</t>
        </r>
      </text>
    </comment>
    <comment ref="AD423" authorId="0">
      <text>
        <r>
          <rPr>
            <b/>
            <sz val="9"/>
            <color indexed="81"/>
            <rFont val="Tahoma"/>
            <family val="2"/>
          </rPr>
          <t>Windows User:</t>
        </r>
        <r>
          <rPr>
            <sz val="9"/>
            <color indexed="81"/>
            <rFont val="Tahoma"/>
            <family val="2"/>
          </rPr>
          <t xml:space="preserve">
30/01/21
3506
O/fee=8000
Oct to Dec/20
Paid in Janu/21</t>
        </r>
      </text>
    </comment>
    <comment ref="AF423" authorId="0">
      <text>
        <r>
          <rPr>
            <b/>
            <sz val="9"/>
            <color indexed="81"/>
            <rFont val="Tahoma"/>
            <family val="2"/>
          </rPr>
          <t>Windows User:</t>
        </r>
        <r>
          <rPr>
            <sz val="9"/>
            <color indexed="81"/>
            <rFont val="Tahoma"/>
            <family val="2"/>
          </rPr>
          <t xml:space="preserve">
30/01/21
3506
O/fee=8000
Oct to Dec/20
Paid in Janu/21</t>
        </r>
      </text>
    </comment>
    <comment ref="N424" authorId="0">
      <text>
        <r>
          <rPr>
            <b/>
            <sz val="9"/>
            <color indexed="81"/>
            <rFont val="Tahoma"/>
            <family val="2"/>
          </rPr>
          <t>Windows User:</t>
        </r>
        <r>
          <rPr>
            <sz val="9"/>
            <color indexed="81"/>
            <rFont val="Tahoma"/>
            <family val="2"/>
          </rPr>
          <t xml:space="preserve">
16/09/2020
7,500/-</t>
        </r>
      </text>
    </comment>
    <comment ref="P424" authorId="0">
      <text>
        <r>
          <rPr>
            <b/>
            <sz val="9"/>
            <color indexed="81"/>
            <rFont val="Tahoma"/>
            <family val="2"/>
          </rPr>
          <t>Windows User:</t>
        </r>
        <r>
          <rPr>
            <sz val="9"/>
            <color indexed="81"/>
            <rFont val="Tahoma"/>
            <family val="2"/>
          </rPr>
          <t xml:space="preserve">
16/09/2020
7,500/-</t>
        </r>
      </text>
    </comment>
    <comment ref="R424" authorId="0">
      <text>
        <r>
          <rPr>
            <b/>
            <sz val="9"/>
            <color indexed="81"/>
            <rFont val="Tahoma"/>
            <family val="2"/>
          </rPr>
          <t>Windows User:</t>
        </r>
        <r>
          <rPr>
            <sz val="9"/>
            <color indexed="81"/>
            <rFont val="Tahoma"/>
            <family val="2"/>
          </rPr>
          <t xml:space="preserve">
16/09/2020
7,500/-</t>
        </r>
      </text>
    </comment>
    <comment ref="T424" authorId="0">
      <text>
        <r>
          <rPr>
            <b/>
            <sz val="9"/>
            <color indexed="81"/>
            <rFont val="Tahoma"/>
            <family val="2"/>
          </rPr>
          <t>Windows User:</t>
        </r>
        <r>
          <rPr>
            <sz val="9"/>
            <color indexed="81"/>
            <rFont val="Tahoma"/>
            <family val="2"/>
          </rPr>
          <t xml:space="preserve">
24/01/2021
3675
Nov + Dec/21
O/fee=8000
Paid in Janu/21</t>
        </r>
      </text>
    </comment>
    <comment ref="W424" authorId="0">
      <text>
        <r>
          <rPr>
            <b/>
            <sz val="9"/>
            <color indexed="81"/>
            <rFont val="Tahoma"/>
            <family val="2"/>
          </rPr>
          <t>Windows User:</t>
        </r>
        <r>
          <rPr>
            <sz val="9"/>
            <color indexed="81"/>
            <rFont val="Tahoma"/>
            <family val="2"/>
          </rPr>
          <t xml:space="preserve">
Less 30% in Tuition fee for Oct/20.</t>
        </r>
      </text>
    </comment>
    <comment ref="X424" authorId="0">
      <text>
        <r>
          <rPr>
            <b/>
            <sz val="9"/>
            <color indexed="81"/>
            <rFont val="Tahoma"/>
            <family val="2"/>
          </rPr>
          <t>Windows User:</t>
        </r>
        <r>
          <rPr>
            <sz val="9"/>
            <color indexed="81"/>
            <rFont val="Tahoma"/>
            <family val="2"/>
          </rPr>
          <t xml:space="preserve">
09/11/2020
3650
Oct/20
Paid to Nov/20</t>
        </r>
      </text>
    </comment>
    <comment ref="Y424" authorId="0">
      <text>
        <r>
          <rPr>
            <b/>
            <sz val="9"/>
            <color indexed="81"/>
            <rFont val="Tahoma"/>
            <family val="2"/>
          </rPr>
          <t>Windows User:</t>
        </r>
        <r>
          <rPr>
            <sz val="9"/>
            <color indexed="81"/>
            <rFont val="Tahoma"/>
            <family val="2"/>
          </rPr>
          <t xml:space="preserve">
Less 30% in Tuition fee for Oct/20.</t>
        </r>
      </text>
    </comment>
    <comment ref="Z424" authorId="0">
      <text>
        <r>
          <rPr>
            <b/>
            <sz val="9"/>
            <color indexed="81"/>
            <rFont val="Tahoma"/>
            <family val="2"/>
          </rPr>
          <t>Windows User:</t>
        </r>
        <r>
          <rPr>
            <sz val="9"/>
            <color indexed="81"/>
            <rFont val="Tahoma"/>
            <family val="2"/>
          </rPr>
          <t xml:space="preserve">
09/11/2020
3650
Oct/20</t>
        </r>
      </text>
    </comment>
    <comment ref="AB424" authorId="0">
      <text>
        <r>
          <rPr>
            <b/>
            <sz val="9"/>
            <color indexed="81"/>
            <rFont val="Tahoma"/>
            <family val="2"/>
          </rPr>
          <t>Windows User:</t>
        </r>
        <r>
          <rPr>
            <sz val="9"/>
            <color indexed="81"/>
            <rFont val="Tahoma"/>
            <family val="2"/>
          </rPr>
          <t xml:space="preserve">
10/12/2020
By bkash
C=4620
Nov/20
Paid in Dec/20
O/fee  Dec/20 Due
13/01/2021
By bkash
C=4620
H=0
Dec/21
Paid in janu/21</t>
        </r>
      </text>
    </comment>
    <comment ref="AD424" authorId="0">
      <text>
        <r>
          <rPr>
            <b/>
            <sz val="9"/>
            <color indexed="81"/>
            <rFont val="Tahoma"/>
            <family val="2"/>
          </rPr>
          <t>Windows User:</t>
        </r>
        <r>
          <rPr>
            <sz val="9"/>
            <color indexed="81"/>
            <rFont val="Tahoma"/>
            <family val="2"/>
          </rPr>
          <t xml:space="preserve">
13/01/2021
By bkash
C=4620
H=0
Dec/21
Paid in janu/21
27/01/21
3651
O/fee=8000
Janu/21
Paid in janu/21</t>
        </r>
      </text>
    </comment>
    <comment ref="AL424" authorId="0">
      <text>
        <r>
          <rPr>
            <b/>
            <sz val="9"/>
            <color indexed="81"/>
            <rFont val="Tahoma"/>
            <family val="2"/>
          </rPr>
          <t>Windows User:</t>
        </r>
        <r>
          <rPr>
            <sz val="9"/>
            <color indexed="81"/>
            <rFont val="Tahoma"/>
            <family val="2"/>
          </rPr>
          <t xml:space="preserve">
06/05/21
By bkash
C=13860
</t>
        </r>
      </text>
    </comment>
    <comment ref="AN424" authorId="0">
      <text>
        <r>
          <rPr>
            <b/>
            <sz val="9"/>
            <color indexed="81"/>
            <rFont val="Tahoma"/>
            <family val="2"/>
          </rPr>
          <t>Windows User:</t>
        </r>
        <r>
          <rPr>
            <sz val="9"/>
            <color indexed="81"/>
            <rFont val="Tahoma"/>
            <family val="2"/>
          </rPr>
          <t xml:space="preserve">
05/06/21
3652
Up to June/21</t>
        </r>
      </text>
    </comment>
    <comment ref="N425" authorId="0">
      <text>
        <r>
          <rPr>
            <b/>
            <sz val="9"/>
            <color indexed="81"/>
            <rFont val="Tahoma"/>
            <family val="2"/>
          </rPr>
          <t>Windows User:</t>
        </r>
        <r>
          <rPr>
            <sz val="9"/>
            <color indexed="81"/>
            <rFont val="Tahoma"/>
            <family val="2"/>
          </rPr>
          <t xml:space="preserve">
16/09/2020
7,500/-</t>
        </r>
      </text>
    </comment>
    <comment ref="P425" authorId="0">
      <text>
        <r>
          <rPr>
            <b/>
            <sz val="9"/>
            <color indexed="81"/>
            <rFont val="Tahoma"/>
            <family val="2"/>
          </rPr>
          <t>Windows User:</t>
        </r>
        <r>
          <rPr>
            <sz val="9"/>
            <color indexed="81"/>
            <rFont val="Tahoma"/>
            <family val="2"/>
          </rPr>
          <t xml:space="preserve">
16/09/2020
7,500/-</t>
        </r>
      </text>
    </comment>
    <comment ref="R425" authorId="0">
      <text>
        <r>
          <rPr>
            <b/>
            <sz val="9"/>
            <color indexed="81"/>
            <rFont val="Tahoma"/>
            <family val="2"/>
          </rPr>
          <t>Windows User:</t>
        </r>
        <r>
          <rPr>
            <sz val="9"/>
            <color indexed="81"/>
            <rFont val="Tahoma"/>
            <family val="2"/>
          </rPr>
          <t xml:space="preserve">
16/09/2020
7,500/-</t>
        </r>
      </text>
    </comment>
    <comment ref="T425" authorId="0">
      <text>
        <r>
          <rPr>
            <b/>
            <sz val="9"/>
            <color indexed="81"/>
            <rFont val="Tahoma"/>
            <family val="2"/>
          </rPr>
          <t>Windows User:</t>
        </r>
        <r>
          <rPr>
            <sz val="9"/>
            <color indexed="81"/>
            <rFont val="Tahoma"/>
            <family val="2"/>
          </rPr>
          <t xml:space="preserve">
24/01/2021
3675
Nov + Dec/21
O/fee=8000
Paid in Janu/21</t>
        </r>
      </text>
    </comment>
    <comment ref="W425" authorId="0">
      <text>
        <r>
          <rPr>
            <b/>
            <sz val="9"/>
            <color indexed="81"/>
            <rFont val="Tahoma"/>
            <family val="2"/>
          </rPr>
          <t>Windows User:</t>
        </r>
        <r>
          <rPr>
            <sz val="9"/>
            <color indexed="81"/>
            <rFont val="Tahoma"/>
            <family val="2"/>
          </rPr>
          <t xml:space="preserve">
Less 30% in Tuition fee for Oct/20.</t>
        </r>
      </text>
    </comment>
    <comment ref="X425" authorId="0">
      <text>
        <r>
          <rPr>
            <b/>
            <sz val="9"/>
            <color indexed="81"/>
            <rFont val="Tahoma"/>
            <family val="2"/>
          </rPr>
          <t>Windows User:</t>
        </r>
        <r>
          <rPr>
            <sz val="9"/>
            <color indexed="81"/>
            <rFont val="Tahoma"/>
            <family val="2"/>
          </rPr>
          <t xml:space="preserve">
07/11/2020
3674
Oct/2020
Paid to Nov/2020</t>
        </r>
      </text>
    </comment>
    <comment ref="Y425" authorId="0">
      <text>
        <r>
          <rPr>
            <b/>
            <sz val="9"/>
            <color indexed="81"/>
            <rFont val="Tahoma"/>
            <family val="2"/>
          </rPr>
          <t>Windows User:</t>
        </r>
        <r>
          <rPr>
            <sz val="9"/>
            <color indexed="81"/>
            <rFont val="Tahoma"/>
            <family val="2"/>
          </rPr>
          <t xml:space="preserve">
Less 30% in Tuition fee for Oct/20.</t>
        </r>
      </text>
    </comment>
    <comment ref="Z425" authorId="0">
      <text>
        <r>
          <rPr>
            <b/>
            <sz val="9"/>
            <color indexed="81"/>
            <rFont val="Tahoma"/>
            <family val="2"/>
          </rPr>
          <t>Windows User:</t>
        </r>
        <r>
          <rPr>
            <sz val="9"/>
            <color indexed="81"/>
            <rFont val="Tahoma"/>
            <family val="2"/>
          </rPr>
          <t xml:space="preserve">
07/11/2020
3674
Oct/2020
24/01/2021
3675
Nov + Dec/21
O/fee=8000
Paid in Janu/21</t>
        </r>
      </text>
    </comment>
    <comment ref="AB425" authorId="0">
      <text>
        <r>
          <rPr>
            <b/>
            <sz val="9"/>
            <color indexed="81"/>
            <rFont val="Tahoma"/>
            <family val="2"/>
          </rPr>
          <t>Windows User:</t>
        </r>
        <r>
          <rPr>
            <sz val="9"/>
            <color indexed="81"/>
            <rFont val="Tahoma"/>
            <family val="2"/>
          </rPr>
          <t xml:space="preserve">
24/01/2021
3675
Nov + Dec/21
O/fee=8000
Paid in Janu/21</t>
        </r>
      </text>
    </comment>
    <comment ref="AD425" authorId="0">
      <text>
        <r>
          <rPr>
            <b/>
            <sz val="9"/>
            <color indexed="81"/>
            <rFont val="Tahoma"/>
            <family val="2"/>
          </rPr>
          <t>Windows User:</t>
        </r>
        <r>
          <rPr>
            <sz val="9"/>
            <color indexed="81"/>
            <rFont val="Tahoma"/>
            <family val="2"/>
          </rPr>
          <t xml:space="preserve">
24/01/2021
3675
Nov + Dec/21
O/fee=8000
Paid in Janu/21</t>
        </r>
      </text>
    </comment>
    <comment ref="AH425" authorId="0">
      <text>
        <r>
          <rPr>
            <b/>
            <sz val="9"/>
            <color indexed="81"/>
            <rFont val="Tahoma"/>
            <family val="2"/>
          </rPr>
          <t>Windows User:</t>
        </r>
        <r>
          <rPr>
            <sz val="9"/>
            <color indexed="81"/>
            <rFont val="Tahoma"/>
            <family val="2"/>
          </rPr>
          <t xml:space="preserve">
03/03/21
8676
Janu + Feb/21</t>
        </r>
      </text>
    </comment>
    <comment ref="AN425" authorId="0">
      <text>
        <r>
          <rPr>
            <b/>
            <sz val="9"/>
            <color indexed="81"/>
            <rFont val="Tahoma"/>
            <family val="2"/>
          </rPr>
          <t>Windows User:</t>
        </r>
        <r>
          <rPr>
            <sz val="9"/>
            <color indexed="81"/>
            <rFont val="Tahoma"/>
            <family val="2"/>
          </rPr>
          <t xml:space="preserve">
05/06/21
3677</t>
        </r>
      </text>
    </comment>
    <comment ref="N426" authorId="0">
      <text>
        <r>
          <rPr>
            <b/>
            <sz val="9"/>
            <color indexed="81"/>
            <rFont val="Tahoma"/>
            <family val="2"/>
          </rPr>
          <t>Windows User:</t>
        </r>
        <r>
          <rPr>
            <sz val="9"/>
            <color indexed="81"/>
            <rFont val="Tahoma"/>
            <family val="2"/>
          </rPr>
          <t xml:space="preserve">
16/09/2020
7,500/-</t>
        </r>
      </text>
    </comment>
    <comment ref="P426" authorId="0">
      <text>
        <r>
          <rPr>
            <b/>
            <sz val="9"/>
            <color indexed="81"/>
            <rFont val="Tahoma"/>
            <family val="2"/>
          </rPr>
          <t>Windows User:</t>
        </r>
        <r>
          <rPr>
            <sz val="9"/>
            <color indexed="81"/>
            <rFont val="Tahoma"/>
            <family val="2"/>
          </rPr>
          <t xml:space="preserve">
16/09/2020
7,500/-</t>
        </r>
      </text>
    </comment>
    <comment ref="R426" authorId="0">
      <text>
        <r>
          <rPr>
            <b/>
            <sz val="9"/>
            <color indexed="81"/>
            <rFont val="Tahoma"/>
            <family val="2"/>
          </rPr>
          <t>Windows User:</t>
        </r>
        <r>
          <rPr>
            <sz val="9"/>
            <color indexed="81"/>
            <rFont val="Tahoma"/>
            <family val="2"/>
          </rPr>
          <t xml:space="preserve">
16/09/2020
7,500/-</t>
        </r>
      </text>
    </comment>
    <comment ref="T426" authorId="0">
      <text>
        <r>
          <rPr>
            <b/>
            <sz val="9"/>
            <color indexed="81"/>
            <rFont val="Tahoma"/>
            <family val="2"/>
          </rPr>
          <t>Windows User:</t>
        </r>
        <r>
          <rPr>
            <sz val="9"/>
            <color indexed="81"/>
            <rFont val="Tahoma"/>
            <family val="2"/>
          </rPr>
          <t xml:space="preserve">
27/01/21
3866
O/fee=3760 Due=4240
Oct + Nov/20
Paid in Janu/21</t>
        </r>
      </text>
    </comment>
    <comment ref="W426" authorId="0">
      <text>
        <r>
          <rPr>
            <b/>
            <sz val="9"/>
            <color indexed="81"/>
            <rFont val="Tahoma"/>
            <family val="2"/>
          </rPr>
          <t>Windows User:</t>
        </r>
        <r>
          <rPr>
            <sz val="9"/>
            <color indexed="81"/>
            <rFont val="Tahoma"/>
            <family val="2"/>
          </rPr>
          <t xml:space="preserve">
Less 30% in Tuition fee for Oct/20.</t>
        </r>
      </text>
    </comment>
    <comment ref="X426" authorId="0">
      <text>
        <r>
          <rPr>
            <b/>
            <sz val="9"/>
            <color indexed="81"/>
            <rFont val="Tahoma"/>
            <family val="2"/>
          </rPr>
          <t>Windows User:</t>
        </r>
        <r>
          <rPr>
            <sz val="9"/>
            <color indexed="81"/>
            <rFont val="Tahoma"/>
            <family val="2"/>
          </rPr>
          <t xml:space="preserve">
27/01/21
3866
O/fee=3760 Due=4240
Oct + Nov/20
Paid in Janu/21</t>
        </r>
      </text>
    </comment>
    <comment ref="Y426" authorId="0">
      <text>
        <r>
          <rPr>
            <b/>
            <sz val="9"/>
            <color indexed="81"/>
            <rFont val="Tahoma"/>
            <family val="2"/>
          </rPr>
          <t>Windows User:</t>
        </r>
        <r>
          <rPr>
            <sz val="9"/>
            <color indexed="81"/>
            <rFont val="Tahoma"/>
            <family val="2"/>
          </rPr>
          <t xml:space="preserve">
Less 30% in Tuition fee for Oct/20.</t>
        </r>
      </text>
    </comment>
    <comment ref="Z426" authorId="0">
      <text>
        <r>
          <rPr>
            <b/>
            <sz val="9"/>
            <color indexed="81"/>
            <rFont val="Tahoma"/>
            <family val="2"/>
          </rPr>
          <t>Windows User:</t>
        </r>
        <r>
          <rPr>
            <sz val="9"/>
            <color indexed="81"/>
            <rFont val="Tahoma"/>
            <family val="2"/>
          </rPr>
          <t xml:space="preserve">
27/01/21
3866
O/fee=3760 Due=4240
Oct + Nov/20
Paid in Janu/21</t>
        </r>
      </text>
    </comment>
    <comment ref="AD426" authorId="0">
      <text>
        <r>
          <rPr>
            <b/>
            <sz val="9"/>
            <color indexed="81"/>
            <rFont val="Tahoma"/>
            <family val="2"/>
          </rPr>
          <t>Windows User:</t>
        </r>
        <r>
          <rPr>
            <sz val="9"/>
            <color indexed="81"/>
            <rFont val="Tahoma"/>
            <family val="2"/>
          </rPr>
          <t xml:space="preserve">
27/01/21
3866
O/fee=3760 Due=4240
Oct + Nov/20
Paid in Janu/21</t>
        </r>
      </text>
    </comment>
    <comment ref="N427" authorId="0">
      <text>
        <r>
          <rPr>
            <b/>
            <sz val="9"/>
            <color indexed="81"/>
            <rFont val="Tahoma"/>
            <family val="2"/>
          </rPr>
          <t>Windows User:</t>
        </r>
        <r>
          <rPr>
            <sz val="9"/>
            <color indexed="81"/>
            <rFont val="Tahoma"/>
            <family val="2"/>
          </rPr>
          <t xml:space="preserve">
16/09/2020
7,500/-</t>
        </r>
      </text>
    </comment>
    <comment ref="P427" authorId="0">
      <text>
        <r>
          <rPr>
            <b/>
            <sz val="9"/>
            <color indexed="81"/>
            <rFont val="Tahoma"/>
            <family val="2"/>
          </rPr>
          <t>Windows User:</t>
        </r>
        <r>
          <rPr>
            <sz val="9"/>
            <color indexed="81"/>
            <rFont val="Tahoma"/>
            <family val="2"/>
          </rPr>
          <t xml:space="preserve">
16/09/2020
7,500/-</t>
        </r>
      </text>
    </comment>
    <comment ref="R427" authorId="0">
      <text>
        <r>
          <rPr>
            <b/>
            <sz val="9"/>
            <color indexed="81"/>
            <rFont val="Tahoma"/>
            <family val="2"/>
          </rPr>
          <t>Windows User:</t>
        </r>
        <r>
          <rPr>
            <sz val="9"/>
            <color indexed="81"/>
            <rFont val="Tahoma"/>
            <family val="2"/>
          </rPr>
          <t xml:space="preserve">
16/09/2020
7,500/-</t>
        </r>
      </text>
    </comment>
    <comment ref="W427" authorId="0">
      <text>
        <r>
          <rPr>
            <b/>
            <sz val="9"/>
            <color indexed="81"/>
            <rFont val="Tahoma"/>
            <family val="2"/>
          </rPr>
          <t>Windows User:</t>
        </r>
        <r>
          <rPr>
            <sz val="9"/>
            <color indexed="81"/>
            <rFont val="Tahoma"/>
            <family val="2"/>
          </rPr>
          <t xml:space="preserve">
Less 30% in Tuition fee for Oct/20.</t>
        </r>
      </text>
    </comment>
    <comment ref="X427" authorId="0">
      <text>
        <r>
          <rPr>
            <b/>
            <sz val="9"/>
            <color indexed="81"/>
            <rFont val="Tahoma"/>
            <family val="2"/>
          </rPr>
          <t>Windows User:</t>
        </r>
        <r>
          <rPr>
            <sz val="9"/>
            <color indexed="81"/>
            <rFont val="Tahoma"/>
            <family val="2"/>
          </rPr>
          <t xml:space="preserve">
10.10.2020
Bkash=4,620/-</t>
        </r>
      </text>
    </comment>
    <comment ref="Y427" authorId="0">
      <text>
        <r>
          <rPr>
            <b/>
            <sz val="9"/>
            <color indexed="81"/>
            <rFont val="Tahoma"/>
            <family val="2"/>
          </rPr>
          <t>Windows User:</t>
        </r>
        <r>
          <rPr>
            <sz val="9"/>
            <color indexed="81"/>
            <rFont val="Tahoma"/>
            <family val="2"/>
          </rPr>
          <t xml:space="preserve">
Less 30% in Tuition fee for Oct/20.</t>
        </r>
      </text>
    </comment>
    <comment ref="Z427" authorId="0">
      <text>
        <r>
          <rPr>
            <b/>
            <sz val="9"/>
            <color indexed="81"/>
            <rFont val="Tahoma"/>
            <family val="2"/>
          </rPr>
          <t>Windows User:</t>
        </r>
        <r>
          <rPr>
            <sz val="9"/>
            <color indexed="81"/>
            <rFont val="Tahoma"/>
            <family val="2"/>
          </rPr>
          <t xml:space="preserve">
09/11/2020
By bkash
C=4620</t>
        </r>
      </text>
    </comment>
    <comment ref="AB427" authorId="0">
      <text>
        <r>
          <rPr>
            <b/>
            <sz val="9"/>
            <color indexed="81"/>
            <rFont val="Tahoma"/>
            <family val="2"/>
          </rPr>
          <t>Windows User:</t>
        </r>
        <r>
          <rPr>
            <sz val="9"/>
            <color indexed="81"/>
            <rFont val="Tahoma"/>
            <family val="2"/>
          </rPr>
          <t xml:space="preserve">
15/12/2020
By bkash
C=4620
H=0
O/fee Due</t>
        </r>
      </text>
    </comment>
    <comment ref="AD427" authorId="0">
      <text>
        <r>
          <rPr>
            <b/>
            <sz val="9"/>
            <color indexed="81"/>
            <rFont val="Tahoma"/>
            <family val="2"/>
          </rPr>
          <t>Windows User:</t>
        </r>
        <r>
          <rPr>
            <sz val="9"/>
            <color indexed="81"/>
            <rFont val="Tahoma"/>
            <family val="2"/>
          </rPr>
          <t xml:space="preserve">
18/01/2021
By bkash
C=4620
</t>
        </r>
      </text>
    </comment>
    <comment ref="AF427" authorId="0">
      <text>
        <r>
          <rPr>
            <b/>
            <sz val="9"/>
            <color indexed="81"/>
            <rFont val="Tahoma"/>
            <family val="2"/>
          </rPr>
          <t>Windows User:</t>
        </r>
        <r>
          <rPr>
            <sz val="9"/>
            <color indexed="81"/>
            <rFont val="Tahoma"/>
            <family val="2"/>
          </rPr>
          <t xml:space="preserve">
10/02/21
4466
O/fee=8000</t>
        </r>
      </text>
    </comment>
    <comment ref="AJ427" authorId="0">
      <text>
        <r>
          <rPr>
            <b/>
            <sz val="9"/>
            <color indexed="81"/>
            <rFont val="Tahoma"/>
            <family val="2"/>
          </rPr>
          <t>Windows User:</t>
        </r>
        <r>
          <rPr>
            <sz val="9"/>
            <color indexed="81"/>
            <rFont val="Tahoma"/>
            <family val="2"/>
          </rPr>
          <t xml:space="preserve">
25/04/21
By bkash
C=4620
H=0
Feb/21</t>
        </r>
      </text>
    </comment>
    <comment ref="AN427" authorId="0">
      <text>
        <r>
          <rPr>
            <b/>
            <sz val="9"/>
            <color indexed="81"/>
            <rFont val="Tahoma"/>
            <family val="2"/>
          </rPr>
          <t>Windows User:</t>
        </r>
        <r>
          <rPr>
            <sz val="9"/>
            <color indexed="81"/>
            <rFont val="Tahoma"/>
            <family val="2"/>
          </rPr>
          <t xml:space="preserve">
05/06/21
4467
</t>
        </r>
      </text>
    </comment>
    <comment ref="N428" authorId="0">
      <text>
        <r>
          <rPr>
            <b/>
            <sz val="9"/>
            <color indexed="81"/>
            <rFont val="Tahoma"/>
            <family val="2"/>
          </rPr>
          <t>Windows User:</t>
        </r>
        <r>
          <rPr>
            <sz val="9"/>
            <color indexed="81"/>
            <rFont val="Tahoma"/>
            <family val="2"/>
          </rPr>
          <t xml:space="preserve">
16/09/2020
7,500/-</t>
        </r>
      </text>
    </comment>
    <comment ref="P428" authorId="0">
      <text>
        <r>
          <rPr>
            <b/>
            <sz val="9"/>
            <color indexed="81"/>
            <rFont val="Tahoma"/>
            <family val="2"/>
          </rPr>
          <t>Windows User:</t>
        </r>
        <r>
          <rPr>
            <sz val="9"/>
            <color indexed="81"/>
            <rFont val="Tahoma"/>
            <family val="2"/>
          </rPr>
          <t xml:space="preserve">
16/09/2020
7,500/-</t>
        </r>
      </text>
    </comment>
    <comment ref="R428" authorId="0">
      <text>
        <r>
          <rPr>
            <b/>
            <sz val="9"/>
            <color indexed="81"/>
            <rFont val="Tahoma"/>
            <family val="2"/>
          </rPr>
          <t>Windows User:</t>
        </r>
        <r>
          <rPr>
            <sz val="9"/>
            <color indexed="81"/>
            <rFont val="Tahoma"/>
            <family val="2"/>
          </rPr>
          <t xml:space="preserve">
16/09/2020
7,500/-</t>
        </r>
      </text>
    </comment>
    <comment ref="W428" authorId="0">
      <text>
        <r>
          <rPr>
            <b/>
            <sz val="9"/>
            <color indexed="81"/>
            <rFont val="Tahoma"/>
            <family val="2"/>
          </rPr>
          <t>Windows User:</t>
        </r>
        <r>
          <rPr>
            <sz val="9"/>
            <color indexed="81"/>
            <rFont val="Tahoma"/>
            <family val="2"/>
          </rPr>
          <t xml:space="preserve">
Less 30% in Tuition fee for Oct/20.</t>
        </r>
      </text>
    </comment>
    <comment ref="Y428" authorId="0">
      <text>
        <r>
          <rPr>
            <b/>
            <sz val="9"/>
            <color indexed="81"/>
            <rFont val="Tahoma"/>
            <family val="2"/>
          </rPr>
          <t>Windows User:</t>
        </r>
        <r>
          <rPr>
            <sz val="9"/>
            <color indexed="81"/>
            <rFont val="Tahoma"/>
            <family val="2"/>
          </rPr>
          <t xml:space="preserve">
Less 30% in Tuition fee for Oct/20.</t>
        </r>
      </text>
    </comment>
    <comment ref="N429" authorId="0">
      <text>
        <r>
          <rPr>
            <b/>
            <sz val="9"/>
            <color indexed="81"/>
            <rFont val="Tahoma"/>
            <family val="2"/>
          </rPr>
          <t>Windows User:</t>
        </r>
        <r>
          <rPr>
            <sz val="9"/>
            <color indexed="81"/>
            <rFont val="Tahoma"/>
            <family val="2"/>
          </rPr>
          <t xml:space="preserve">
16/09/2020
7,500/-</t>
        </r>
      </text>
    </comment>
    <comment ref="P429" authorId="0">
      <text>
        <r>
          <rPr>
            <b/>
            <sz val="9"/>
            <color indexed="81"/>
            <rFont val="Tahoma"/>
            <family val="2"/>
          </rPr>
          <t>Windows User:</t>
        </r>
        <r>
          <rPr>
            <sz val="9"/>
            <color indexed="81"/>
            <rFont val="Tahoma"/>
            <family val="2"/>
          </rPr>
          <t xml:space="preserve">
16/09/2020
7,500/-</t>
        </r>
      </text>
    </comment>
    <comment ref="R429" authorId="0">
      <text>
        <r>
          <rPr>
            <b/>
            <sz val="9"/>
            <color indexed="81"/>
            <rFont val="Tahoma"/>
            <family val="2"/>
          </rPr>
          <t>Windows User:</t>
        </r>
        <r>
          <rPr>
            <sz val="9"/>
            <color indexed="81"/>
            <rFont val="Tahoma"/>
            <family val="2"/>
          </rPr>
          <t xml:space="preserve">
16/09/2020
7,500/-</t>
        </r>
      </text>
    </comment>
    <comment ref="W429" authorId="0">
      <text>
        <r>
          <rPr>
            <b/>
            <sz val="9"/>
            <color indexed="81"/>
            <rFont val="Tahoma"/>
            <family val="2"/>
          </rPr>
          <t>Windows User:</t>
        </r>
        <r>
          <rPr>
            <sz val="9"/>
            <color indexed="81"/>
            <rFont val="Tahoma"/>
            <family val="2"/>
          </rPr>
          <t xml:space="preserve">
Less 30% in Tuition fee for Oct/20.</t>
        </r>
      </text>
    </comment>
    <comment ref="X429" authorId="0">
      <text>
        <r>
          <rPr>
            <b/>
            <sz val="9"/>
            <color indexed="81"/>
            <rFont val="Tahoma"/>
            <family val="2"/>
          </rPr>
          <t>Windows User:</t>
        </r>
        <r>
          <rPr>
            <sz val="9"/>
            <color indexed="81"/>
            <rFont val="Tahoma"/>
            <family val="2"/>
          </rPr>
          <t xml:space="preserve">
27/01/21
4514
Oct to Janu/21
Paid In Januu/21</t>
        </r>
      </text>
    </comment>
    <comment ref="Y429" authorId="0">
      <text>
        <r>
          <rPr>
            <b/>
            <sz val="9"/>
            <color indexed="81"/>
            <rFont val="Tahoma"/>
            <family val="2"/>
          </rPr>
          <t>Windows User:</t>
        </r>
        <r>
          <rPr>
            <sz val="9"/>
            <color indexed="81"/>
            <rFont val="Tahoma"/>
            <family val="2"/>
          </rPr>
          <t xml:space="preserve">
Less 30% in Tuition fee for Oct/20.</t>
        </r>
      </text>
    </comment>
    <comment ref="Z429" authorId="0">
      <text>
        <r>
          <rPr>
            <b/>
            <sz val="9"/>
            <color indexed="81"/>
            <rFont val="Tahoma"/>
            <family val="2"/>
          </rPr>
          <t>Windows User:</t>
        </r>
        <r>
          <rPr>
            <sz val="9"/>
            <color indexed="81"/>
            <rFont val="Tahoma"/>
            <family val="2"/>
          </rPr>
          <t xml:space="preserve">
27/01/21
4514
Oct to Janu/21
Paid In Januu/21</t>
        </r>
      </text>
    </comment>
    <comment ref="AB429" authorId="0">
      <text>
        <r>
          <rPr>
            <b/>
            <sz val="9"/>
            <color indexed="81"/>
            <rFont val="Tahoma"/>
            <family val="2"/>
          </rPr>
          <t>Windows User:</t>
        </r>
        <r>
          <rPr>
            <sz val="9"/>
            <color indexed="81"/>
            <rFont val="Tahoma"/>
            <family val="2"/>
          </rPr>
          <t xml:space="preserve">
27/01/21
4514
Oct to Janu/21
Paid In Januu/21</t>
        </r>
      </text>
    </comment>
    <comment ref="AD429" authorId="0">
      <text>
        <r>
          <rPr>
            <b/>
            <sz val="9"/>
            <color indexed="81"/>
            <rFont val="Tahoma"/>
            <family val="2"/>
          </rPr>
          <t>Windows User:</t>
        </r>
        <r>
          <rPr>
            <sz val="9"/>
            <color indexed="81"/>
            <rFont val="Tahoma"/>
            <family val="2"/>
          </rPr>
          <t xml:space="preserve">
27/01/21
4514
Oct to Janu/21
Paid In Januu/21</t>
        </r>
      </text>
    </comment>
    <comment ref="AF429" authorId="0">
      <text>
        <r>
          <rPr>
            <b/>
            <sz val="9"/>
            <color indexed="81"/>
            <rFont val="Tahoma"/>
            <family val="2"/>
          </rPr>
          <t>Windows User:</t>
        </r>
        <r>
          <rPr>
            <sz val="9"/>
            <color indexed="81"/>
            <rFont val="Tahoma"/>
            <family val="2"/>
          </rPr>
          <t xml:space="preserve">
10/02/21
4515</t>
        </r>
      </text>
    </comment>
    <comment ref="AN429" authorId="0">
      <text>
        <r>
          <rPr>
            <b/>
            <sz val="9"/>
            <color indexed="81"/>
            <rFont val="Tahoma"/>
            <family val="2"/>
          </rPr>
          <t>Windows User:</t>
        </r>
        <r>
          <rPr>
            <sz val="9"/>
            <color indexed="81"/>
            <rFont val="Tahoma"/>
            <family val="2"/>
          </rPr>
          <t xml:space="preserve">
06/06/21
4516
Up to May/21</t>
        </r>
      </text>
    </comment>
    <comment ref="N430" authorId="0">
      <text>
        <r>
          <rPr>
            <b/>
            <sz val="9"/>
            <color indexed="81"/>
            <rFont val="Tahoma"/>
            <family val="2"/>
          </rPr>
          <t>Windows User:</t>
        </r>
        <r>
          <rPr>
            <sz val="9"/>
            <color indexed="81"/>
            <rFont val="Tahoma"/>
            <family val="2"/>
          </rPr>
          <t xml:space="preserve">
16/09/2020
7,500/-</t>
        </r>
      </text>
    </comment>
    <comment ref="P430" authorId="0">
      <text>
        <r>
          <rPr>
            <b/>
            <sz val="9"/>
            <color indexed="81"/>
            <rFont val="Tahoma"/>
            <family val="2"/>
          </rPr>
          <t>Windows User:</t>
        </r>
        <r>
          <rPr>
            <sz val="9"/>
            <color indexed="81"/>
            <rFont val="Tahoma"/>
            <family val="2"/>
          </rPr>
          <t xml:space="preserve">
16/09/2020
7,500/-</t>
        </r>
      </text>
    </comment>
    <comment ref="R430" authorId="0">
      <text>
        <r>
          <rPr>
            <b/>
            <sz val="9"/>
            <color indexed="81"/>
            <rFont val="Tahoma"/>
            <family val="2"/>
          </rPr>
          <t>Windows User:</t>
        </r>
        <r>
          <rPr>
            <sz val="9"/>
            <color indexed="81"/>
            <rFont val="Tahoma"/>
            <family val="2"/>
          </rPr>
          <t xml:space="preserve">
16/09/2020
7,500/-</t>
        </r>
      </text>
    </comment>
    <comment ref="T430" authorId="0">
      <text>
        <r>
          <rPr>
            <b/>
            <sz val="9"/>
            <color indexed="81"/>
            <rFont val="Tahoma"/>
            <family val="2"/>
          </rPr>
          <t>Windows User:</t>
        </r>
        <r>
          <rPr>
            <sz val="9"/>
            <color indexed="81"/>
            <rFont val="Tahoma"/>
            <family val="2"/>
          </rPr>
          <t xml:space="preserve">
27/01/21
3627
O/fee=8000
Nov to Dec/21
Paid in Janu/21</t>
        </r>
      </text>
    </comment>
    <comment ref="W430" authorId="0">
      <text>
        <r>
          <rPr>
            <b/>
            <sz val="9"/>
            <color indexed="81"/>
            <rFont val="Tahoma"/>
            <family val="2"/>
          </rPr>
          <t>Windows User:</t>
        </r>
        <r>
          <rPr>
            <sz val="9"/>
            <color indexed="81"/>
            <rFont val="Tahoma"/>
            <family val="2"/>
          </rPr>
          <t xml:space="preserve">
Less 30% in Tuition fee for Oct/20.</t>
        </r>
      </text>
    </comment>
    <comment ref="X430" authorId="0">
      <text>
        <r>
          <rPr>
            <b/>
            <sz val="9"/>
            <color indexed="81"/>
            <rFont val="Tahoma"/>
            <family val="2"/>
          </rPr>
          <t>Windows User:</t>
        </r>
        <r>
          <rPr>
            <sz val="9"/>
            <color indexed="81"/>
            <rFont val="Tahoma"/>
            <family val="2"/>
          </rPr>
          <t xml:space="preserve">
10/11/2020
3626
Oct/2020
Paid to Nov/2020
</t>
        </r>
      </text>
    </comment>
    <comment ref="Y430" authorId="0">
      <text>
        <r>
          <rPr>
            <b/>
            <sz val="9"/>
            <color indexed="81"/>
            <rFont val="Tahoma"/>
            <family val="2"/>
          </rPr>
          <t>Windows User:</t>
        </r>
        <r>
          <rPr>
            <sz val="9"/>
            <color indexed="81"/>
            <rFont val="Tahoma"/>
            <family val="2"/>
          </rPr>
          <t xml:space="preserve">
Less 30% in Tuition fee for Oct/20.</t>
        </r>
      </text>
    </comment>
    <comment ref="Z430" authorId="0">
      <text>
        <r>
          <rPr>
            <b/>
            <sz val="9"/>
            <color indexed="81"/>
            <rFont val="Tahoma"/>
            <family val="2"/>
          </rPr>
          <t>Windows User:</t>
        </r>
        <r>
          <rPr>
            <sz val="9"/>
            <color indexed="81"/>
            <rFont val="Tahoma"/>
            <family val="2"/>
          </rPr>
          <t xml:space="preserve">
10/11/2020
3626
Oct/2020
27/01/21
3627
O/fee=8000
Nov to Dec/21
Paid in Janu/21</t>
        </r>
      </text>
    </comment>
    <comment ref="AB430" authorId="0">
      <text>
        <r>
          <rPr>
            <b/>
            <sz val="9"/>
            <color indexed="81"/>
            <rFont val="Tahoma"/>
            <family val="2"/>
          </rPr>
          <t>Windows User:</t>
        </r>
        <r>
          <rPr>
            <sz val="9"/>
            <color indexed="81"/>
            <rFont val="Tahoma"/>
            <family val="2"/>
          </rPr>
          <t xml:space="preserve">
27/01/21
3627
O/fee=8000
Nov to Dec/21
Paid in Janu/21</t>
        </r>
      </text>
    </comment>
    <comment ref="AD430" authorId="0">
      <text>
        <r>
          <rPr>
            <b/>
            <sz val="9"/>
            <color indexed="81"/>
            <rFont val="Tahoma"/>
            <family val="2"/>
          </rPr>
          <t>Windows User:</t>
        </r>
        <r>
          <rPr>
            <sz val="9"/>
            <color indexed="81"/>
            <rFont val="Tahoma"/>
            <family val="2"/>
          </rPr>
          <t xml:space="preserve">
27/01/21
3627
O/fee=8000
Nov to Dec/21
Paid in Janu/21</t>
        </r>
      </text>
    </comment>
    <comment ref="AN430" authorId="0">
      <text>
        <r>
          <rPr>
            <b/>
            <sz val="9"/>
            <color indexed="81"/>
            <rFont val="Tahoma"/>
            <family val="2"/>
          </rPr>
          <t>Windows User:</t>
        </r>
        <r>
          <rPr>
            <sz val="9"/>
            <color indexed="81"/>
            <rFont val="Tahoma"/>
            <family val="2"/>
          </rPr>
          <t xml:space="preserve">
10/06/21
3628
Up to May/21</t>
        </r>
      </text>
    </comment>
    <comment ref="N431" authorId="0">
      <text>
        <r>
          <rPr>
            <b/>
            <sz val="9"/>
            <color indexed="81"/>
            <rFont val="Tahoma"/>
            <family val="2"/>
          </rPr>
          <t>Windows User:</t>
        </r>
        <r>
          <rPr>
            <sz val="9"/>
            <color indexed="81"/>
            <rFont val="Tahoma"/>
            <family val="2"/>
          </rPr>
          <t xml:space="preserve">
16/09/2020
7,500/-</t>
        </r>
      </text>
    </comment>
    <comment ref="P431" authorId="0">
      <text>
        <r>
          <rPr>
            <b/>
            <sz val="9"/>
            <color indexed="81"/>
            <rFont val="Tahoma"/>
            <family val="2"/>
          </rPr>
          <t>Windows User:</t>
        </r>
        <r>
          <rPr>
            <sz val="9"/>
            <color indexed="81"/>
            <rFont val="Tahoma"/>
            <family val="2"/>
          </rPr>
          <t xml:space="preserve">
16/09/2020
7,500/-</t>
        </r>
      </text>
    </comment>
    <comment ref="R431" authorId="0">
      <text>
        <r>
          <rPr>
            <b/>
            <sz val="9"/>
            <color indexed="81"/>
            <rFont val="Tahoma"/>
            <family val="2"/>
          </rPr>
          <t>Windows User:</t>
        </r>
        <r>
          <rPr>
            <sz val="9"/>
            <color indexed="81"/>
            <rFont val="Tahoma"/>
            <family val="2"/>
          </rPr>
          <t xml:space="preserve">
16/09/2020
7,500/-</t>
        </r>
      </text>
    </comment>
    <comment ref="T431" authorId="0">
      <text>
        <r>
          <rPr>
            <b/>
            <sz val="9"/>
            <color indexed="81"/>
            <rFont val="Tahoma"/>
            <family val="2"/>
          </rPr>
          <t>Windows User:</t>
        </r>
        <r>
          <rPr>
            <sz val="9"/>
            <color indexed="81"/>
            <rFont val="Tahoma"/>
            <family val="2"/>
          </rPr>
          <t xml:space="preserve">
27/01/21
4322
O/fee=8000
Oct to Janu/21
Paid In Janu/21</t>
        </r>
      </text>
    </comment>
    <comment ref="W431" authorId="0">
      <text>
        <r>
          <rPr>
            <b/>
            <sz val="9"/>
            <color indexed="81"/>
            <rFont val="Tahoma"/>
            <family val="2"/>
          </rPr>
          <t>Windows User:</t>
        </r>
        <r>
          <rPr>
            <sz val="9"/>
            <color indexed="81"/>
            <rFont val="Tahoma"/>
            <family val="2"/>
          </rPr>
          <t xml:space="preserve">
Less 30% in Tuition fee for Oct/20.</t>
        </r>
      </text>
    </comment>
    <comment ref="X431" authorId="0">
      <text>
        <r>
          <rPr>
            <b/>
            <sz val="9"/>
            <color indexed="81"/>
            <rFont val="Tahoma"/>
            <family val="2"/>
          </rPr>
          <t>Windows User:</t>
        </r>
        <r>
          <rPr>
            <sz val="9"/>
            <color indexed="81"/>
            <rFont val="Tahoma"/>
            <family val="2"/>
          </rPr>
          <t xml:space="preserve">
27/01/21
4322
O/fee=8000
Oct to Janu/21
Paid In Janu/21</t>
        </r>
      </text>
    </comment>
    <comment ref="Y431" authorId="0">
      <text>
        <r>
          <rPr>
            <b/>
            <sz val="9"/>
            <color indexed="81"/>
            <rFont val="Tahoma"/>
            <family val="2"/>
          </rPr>
          <t>Windows User:</t>
        </r>
        <r>
          <rPr>
            <sz val="9"/>
            <color indexed="81"/>
            <rFont val="Tahoma"/>
            <family val="2"/>
          </rPr>
          <t xml:space="preserve">
Less 30% in Tuition fee for Oct/20.</t>
        </r>
      </text>
    </comment>
    <comment ref="Z431" authorId="0">
      <text>
        <r>
          <rPr>
            <b/>
            <sz val="9"/>
            <color indexed="81"/>
            <rFont val="Tahoma"/>
            <family val="2"/>
          </rPr>
          <t>Windows User:</t>
        </r>
        <r>
          <rPr>
            <sz val="9"/>
            <color indexed="81"/>
            <rFont val="Tahoma"/>
            <family val="2"/>
          </rPr>
          <t xml:space="preserve">
27/01/21
4322
O/fee=8000
Oct to Janu/21
Paid In Janu/21</t>
        </r>
      </text>
    </comment>
    <comment ref="AB431" authorId="0">
      <text>
        <r>
          <rPr>
            <b/>
            <sz val="9"/>
            <color indexed="81"/>
            <rFont val="Tahoma"/>
            <family val="2"/>
          </rPr>
          <t>Windows User:</t>
        </r>
        <r>
          <rPr>
            <sz val="9"/>
            <color indexed="81"/>
            <rFont val="Tahoma"/>
            <family val="2"/>
          </rPr>
          <t xml:space="preserve">
27/01/21
4322
O/fee=8000
Oct to Janu/21
Paid In Janu/21</t>
        </r>
      </text>
    </comment>
    <comment ref="AD431" authorId="0">
      <text>
        <r>
          <rPr>
            <b/>
            <sz val="9"/>
            <color indexed="81"/>
            <rFont val="Tahoma"/>
            <family val="2"/>
          </rPr>
          <t>Windows User:</t>
        </r>
        <r>
          <rPr>
            <sz val="9"/>
            <color indexed="81"/>
            <rFont val="Tahoma"/>
            <family val="2"/>
          </rPr>
          <t xml:space="preserve">
27/01/21
4322
O/fee=8000
Oct to Janu/21
Paid In Janu/21</t>
        </r>
      </text>
    </comment>
    <comment ref="AN431" authorId="0">
      <text>
        <r>
          <rPr>
            <b/>
            <sz val="9"/>
            <color indexed="81"/>
            <rFont val="Tahoma"/>
            <family val="2"/>
          </rPr>
          <t>Windows User:</t>
        </r>
        <r>
          <rPr>
            <sz val="9"/>
            <color indexed="81"/>
            <rFont val="Tahoma"/>
            <family val="2"/>
          </rPr>
          <t xml:space="preserve">
05/06/21
4323
</t>
        </r>
      </text>
    </comment>
    <comment ref="N432" authorId="0">
      <text>
        <r>
          <rPr>
            <b/>
            <sz val="9"/>
            <color indexed="81"/>
            <rFont val="Tahoma"/>
            <family val="2"/>
          </rPr>
          <t>Windows User:</t>
        </r>
        <r>
          <rPr>
            <sz val="9"/>
            <color indexed="81"/>
            <rFont val="Tahoma"/>
            <family val="2"/>
          </rPr>
          <t xml:space="preserve">
16/09/2020
1,500/-</t>
        </r>
      </text>
    </comment>
    <comment ref="P432" authorId="0">
      <text>
        <r>
          <rPr>
            <b/>
            <sz val="9"/>
            <color indexed="81"/>
            <rFont val="Tahoma"/>
            <family val="2"/>
          </rPr>
          <t>Windows User:</t>
        </r>
        <r>
          <rPr>
            <sz val="9"/>
            <color indexed="81"/>
            <rFont val="Tahoma"/>
            <family val="2"/>
          </rPr>
          <t xml:space="preserve">
08/10/20
4082
Paid to oct/20</t>
        </r>
      </text>
    </comment>
    <comment ref="R432" authorId="0">
      <text>
        <r>
          <rPr>
            <b/>
            <sz val="9"/>
            <color indexed="81"/>
            <rFont val="Tahoma"/>
            <family val="2"/>
          </rPr>
          <t>Windows User:</t>
        </r>
        <r>
          <rPr>
            <sz val="9"/>
            <color indexed="81"/>
            <rFont val="Tahoma"/>
            <family val="2"/>
          </rPr>
          <t xml:space="preserve">
08/10/20
4082
Paid to oct/20</t>
        </r>
      </text>
    </comment>
    <comment ref="T432" authorId="0">
      <text>
        <r>
          <rPr>
            <b/>
            <sz val="9"/>
            <color indexed="81"/>
            <rFont val="Tahoma"/>
            <family val="2"/>
          </rPr>
          <t>Windows User:</t>
        </r>
        <r>
          <rPr>
            <sz val="9"/>
            <color indexed="81"/>
            <rFont val="Tahoma"/>
            <family val="2"/>
          </rPr>
          <t xml:space="preserve">
08/10/20
4082
Paid to oct/20</t>
        </r>
      </text>
    </comment>
    <comment ref="Z432" authorId="0">
      <text>
        <r>
          <rPr>
            <b/>
            <sz val="9"/>
            <color indexed="81"/>
            <rFont val="Tahoma"/>
            <family val="2"/>
          </rPr>
          <t>Windows User:</t>
        </r>
        <r>
          <rPr>
            <sz val="9"/>
            <color indexed="81"/>
            <rFont val="Tahoma"/>
            <family val="2"/>
          </rPr>
          <t xml:space="preserve">
08/10/20
4082
S/c=5000
Dev=1000
O/fee=8000
Oct=4620</t>
        </r>
      </text>
    </comment>
    <comment ref="AD432" authorId="0">
      <text>
        <r>
          <rPr>
            <b/>
            <sz val="9"/>
            <color indexed="81"/>
            <rFont val="Tahoma"/>
            <family val="2"/>
          </rPr>
          <t>Windows User:</t>
        </r>
        <r>
          <rPr>
            <sz val="9"/>
            <color indexed="81"/>
            <rFont val="Tahoma"/>
            <family val="2"/>
          </rPr>
          <t xml:space="preserve">
26/01/21
Nov + Dec/21
Paid in Janu/21</t>
        </r>
      </text>
    </comment>
    <comment ref="AF432" authorId="0">
      <text>
        <r>
          <rPr>
            <b/>
            <sz val="9"/>
            <color indexed="81"/>
            <rFont val="Tahoma"/>
            <family val="2"/>
          </rPr>
          <t>Windows User:</t>
        </r>
        <r>
          <rPr>
            <sz val="9"/>
            <color indexed="81"/>
            <rFont val="Tahoma"/>
            <family val="2"/>
          </rPr>
          <t xml:space="preserve">
26/01/21
Nov + Dec/21
Paid in Janu/21</t>
        </r>
      </text>
    </comment>
    <comment ref="N433" authorId="0">
      <text>
        <r>
          <rPr>
            <b/>
            <sz val="9"/>
            <color indexed="81"/>
            <rFont val="Tahoma"/>
            <family val="2"/>
          </rPr>
          <t>Windows User:</t>
        </r>
        <r>
          <rPr>
            <sz val="9"/>
            <color indexed="81"/>
            <rFont val="Tahoma"/>
            <family val="2"/>
          </rPr>
          <t xml:space="preserve">
16/09/2020
7,500/-</t>
        </r>
      </text>
    </comment>
    <comment ref="P433" authorId="0">
      <text>
        <r>
          <rPr>
            <b/>
            <sz val="9"/>
            <color indexed="81"/>
            <rFont val="Tahoma"/>
            <family val="2"/>
          </rPr>
          <t>Windows User:</t>
        </r>
        <r>
          <rPr>
            <sz val="9"/>
            <color indexed="81"/>
            <rFont val="Tahoma"/>
            <family val="2"/>
          </rPr>
          <t xml:space="preserve">
16/09/2020
7,500/-</t>
        </r>
      </text>
    </comment>
    <comment ref="R433" authorId="0">
      <text>
        <r>
          <rPr>
            <b/>
            <sz val="9"/>
            <color indexed="81"/>
            <rFont val="Tahoma"/>
            <family val="2"/>
          </rPr>
          <t>Windows User:</t>
        </r>
        <r>
          <rPr>
            <sz val="9"/>
            <color indexed="81"/>
            <rFont val="Tahoma"/>
            <family val="2"/>
          </rPr>
          <t xml:space="preserve">
16/09/2020
7,500/-</t>
        </r>
      </text>
    </comment>
    <comment ref="T433" authorId="0">
      <text>
        <r>
          <rPr>
            <b/>
            <sz val="9"/>
            <color indexed="81"/>
            <rFont val="Tahoma"/>
            <family val="2"/>
          </rPr>
          <t>Windows User:</t>
        </r>
        <r>
          <rPr>
            <sz val="9"/>
            <color indexed="81"/>
            <rFont val="Tahoma"/>
            <family val="2"/>
          </rPr>
          <t xml:space="preserve">
18.10.2020
4539
Others fee=8,000/-</t>
        </r>
      </text>
    </comment>
    <comment ref="W433" authorId="0">
      <text>
        <r>
          <rPr>
            <b/>
            <sz val="9"/>
            <color indexed="81"/>
            <rFont val="Tahoma"/>
            <family val="2"/>
          </rPr>
          <t>Windows User:</t>
        </r>
        <r>
          <rPr>
            <sz val="9"/>
            <color indexed="81"/>
            <rFont val="Tahoma"/>
            <family val="2"/>
          </rPr>
          <t xml:space="preserve">
Less 30% in Tuition fee for Oct/20.</t>
        </r>
      </text>
    </comment>
    <comment ref="X433" authorId="0">
      <text>
        <r>
          <rPr>
            <b/>
            <sz val="9"/>
            <color indexed="81"/>
            <rFont val="Tahoma"/>
            <family val="2"/>
          </rPr>
          <t>Windows User:</t>
        </r>
        <r>
          <rPr>
            <sz val="9"/>
            <color indexed="81"/>
            <rFont val="Tahoma"/>
            <family val="2"/>
          </rPr>
          <t xml:space="preserve">
11.10.2020
4538
Oct/20 (Less=30%)
Others fee due by P.sir
18.10.2020
4539
Others fee=8,000/-</t>
        </r>
      </text>
    </comment>
    <comment ref="Y433" authorId="0">
      <text>
        <r>
          <rPr>
            <b/>
            <sz val="9"/>
            <color indexed="81"/>
            <rFont val="Tahoma"/>
            <family val="2"/>
          </rPr>
          <t>Windows User:</t>
        </r>
        <r>
          <rPr>
            <sz val="9"/>
            <color indexed="81"/>
            <rFont val="Tahoma"/>
            <family val="2"/>
          </rPr>
          <t xml:space="preserve">
Less 30% in Tuition fee for Oct/20.</t>
        </r>
      </text>
    </comment>
    <comment ref="Z433" authorId="0">
      <text>
        <r>
          <rPr>
            <b/>
            <sz val="9"/>
            <color indexed="81"/>
            <rFont val="Tahoma"/>
            <family val="2"/>
          </rPr>
          <t>Windows User:</t>
        </r>
        <r>
          <rPr>
            <sz val="9"/>
            <color indexed="81"/>
            <rFont val="Tahoma"/>
            <family val="2"/>
          </rPr>
          <t xml:space="preserve">
09/11/2020
4540
</t>
        </r>
      </text>
    </comment>
    <comment ref="AB433" authorId="0">
      <text>
        <r>
          <rPr>
            <b/>
            <sz val="9"/>
            <color indexed="81"/>
            <rFont val="Tahoma"/>
            <family val="2"/>
          </rPr>
          <t>Windows User:</t>
        </r>
        <r>
          <rPr>
            <sz val="9"/>
            <color indexed="81"/>
            <rFont val="Tahoma"/>
            <family val="2"/>
          </rPr>
          <t xml:space="preserve">
09/12/2020
4541
</t>
        </r>
      </text>
    </comment>
    <comment ref="AD433" authorId="0">
      <text>
        <r>
          <rPr>
            <b/>
            <sz val="9"/>
            <color indexed="81"/>
            <rFont val="Tahoma"/>
            <family val="2"/>
          </rPr>
          <t>Windows User:</t>
        </r>
        <r>
          <rPr>
            <sz val="9"/>
            <color indexed="81"/>
            <rFont val="Tahoma"/>
            <family val="2"/>
          </rPr>
          <t xml:space="preserve">
09/01/21
46542
</t>
        </r>
      </text>
    </comment>
    <comment ref="AF433" authorId="0">
      <text>
        <r>
          <rPr>
            <b/>
            <sz val="9"/>
            <color indexed="81"/>
            <rFont val="Tahoma"/>
            <family val="2"/>
          </rPr>
          <t>Windows User:</t>
        </r>
        <r>
          <rPr>
            <sz val="9"/>
            <color indexed="81"/>
            <rFont val="Tahoma"/>
            <family val="2"/>
          </rPr>
          <t xml:space="preserve">
09/02/21
4543</t>
        </r>
      </text>
    </comment>
    <comment ref="AH433" authorId="0">
      <text>
        <r>
          <rPr>
            <b/>
            <sz val="9"/>
            <color indexed="81"/>
            <rFont val="Tahoma"/>
            <family val="2"/>
          </rPr>
          <t>Windows User:</t>
        </r>
        <r>
          <rPr>
            <sz val="9"/>
            <color indexed="81"/>
            <rFont val="Tahoma"/>
            <family val="2"/>
          </rPr>
          <t xml:space="preserve">
09/03/21
4544</t>
        </r>
      </text>
    </comment>
    <comment ref="AN433" authorId="0">
      <text>
        <r>
          <rPr>
            <b/>
            <sz val="9"/>
            <color indexed="81"/>
            <rFont val="Tahoma"/>
            <family val="2"/>
          </rPr>
          <t>Windows User:</t>
        </r>
        <r>
          <rPr>
            <sz val="9"/>
            <color indexed="81"/>
            <rFont val="Tahoma"/>
            <family val="2"/>
          </rPr>
          <t xml:space="preserve">
07/06/21
4545/46/47
</t>
        </r>
      </text>
    </comment>
    <comment ref="N434" authorId="0">
      <text>
        <r>
          <rPr>
            <b/>
            <sz val="9"/>
            <color indexed="81"/>
            <rFont val="Tahoma"/>
            <family val="2"/>
          </rPr>
          <t>Windows User:</t>
        </r>
        <r>
          <rPr>
            <sz val="9"/>
            <color indexed="81"/>
            <rFont val="Tahoma"/>
            <family val="2"/>
          </rPr>
          <t xml:space="preserve">
16/09/2020
7,500/-</t>
        </r>
      </text>
    </comment>
    <comment ref="P434" authorId="0">
      <text>
        <r>
          <rPr>
            <b/>
            <sz val="9"/>
            <color indexed="81"/>
            <rFont val="Tahoma"/>
            <family val="2"/>
          </rPr>
          <t>Windows User:</t>
        </r>
        <r>
          <rPr>
            <sz val="9"/>
            <color indexed="81"/>
            <rFont val="Tahoma"/>
            <family val="2"/>
          </rPr>
          <t xml:space="preserve">
16/09/2020
7,500/-</t>
        </r>
      </text>
    </comment>
    <comment ref="R434" authorId="0">
      <text>
        <r>
          <rPr>
            <b/>
            <sz val="9"/>
            <color indexed="81"/>
            <rFont val="Tahoma"/>
            <family val="2"/>
          </rPr>
          <t>Windows User:</t>
        </r>
        <r>
          <rPr>
            <sz val="9"/>
            <color indexed="81"/>
            <rFont val="Tahoma"/>
            <family val="2"/>
          </rPr>
          <t xml:space="preserve">
16/09/2020
7,500/-</t>
        </r>
      </text>
    </comment>
    <comment ref="T434" authorId="0">
      <text>
        <r>
          <rPr>
            <b/>
            <sz val="9"/>
            <color indexed="81"/>
            <rFont val="Tahoma"/>
            <family val="2"/>
          </rPr>
          <t>Windows User:</t>
        </r>
        <r>
          <rPr>
            <sz val="9"/>
            <color indexed="81"/>
            <rFont val="Tahoma"/>
            <family val="2"/>
          </rPr>
          <t xml:space="preserve">
30/01/21
3842
O/fee=8000
Nov to Janu/21
Paid in Janu/21</t>
        </r>
      </text>
    </comment>
    <comment ref="W434" authorId="0">
      <text>
        <r>
          <rPr>
            <b/>
            <sz val="9"/>
            <color indexed="81"/>
            <rFont val="Tahoma"/>
            <family val="2"/>
          </rPr>
          <t>Windows User:</t>
        </r>
        <r>
          <rPr>
            <sz val="9"/>
            <color indexed="81"/>
            <rFont val="Tahoma"/>
            <family val="2"/>
          </rPr>
          <t xml:space="preserve">
Less 30% in Tuition fee for Oct/20.</t>
        </r>
      </text>
    </comment>
    <comment ref="X434" authorId="0">
      <text>
        <r>
          <rPr>
            <b/>
            <sz val="9"/>
            <color indexed="81"/>
            <rFont val="Tahoma"/>
            <family val="2"/>
          </rPr>
          <t>Windows User:</t>
        </r>
        <r>
          <rPr>
            <sz val="9"/>
            <color indexed="81"/>
            <rFont val="Tahoma"/>
            <family val="2"/>
          </rPr>
          <t xml:space="preserve">
30/01/21
3842
O/fee=8000
Nov to Janu/21
Paid in Janu/21</t>
        </r>
      </text>
    </comment>
    <comment ref="Y434" authorId="0">
      <text>
        <r>
          <rPr>
            <b/>
            <sz val="9"/>
            <color indexed="81"/>
            <rFont val="Tahoma"/>
            <family val="2"/>
          </rPr>
          <t>Windows User:</t>
        </r>
        <r>
          <rPr>
            <sz val="9"/>
            <color indexed="81"/>
            <rFont val="Tahoma"/>
            <family val="2"/>
          </rPr>
          <t xml:space="preserve">
Less 30% in Tuition fee for Oct/20.</t>
        </r>
      </text>
    </comment>
    <comment ref="Z434" authorId="0">
      <text>
        <r>
          <rPr>
            <b/>
            <sz val="9"/>
            <color indexed="81"/>
            <rFont val="Tahoma"/>
            <family val="2"/>
          </rPr>
          <t>Windows User:</t>
        </r>
        <r>
          <rPr>
            <sz val="9"/>
            <color indexed="81"/>
            <rFont val="Tahoma"/>
            <family val="2"/>
          </rPr>
          <t xml:space="preserve">
30/01/21
3842
O/fee=8000
Nov to Janu/21
Paid in Janu/21</t>
        </r>
      </text>
    </comment>
    <comment ref="AB434" authorId="0">
      <text>
        <r>
          <rPr>
            <b/>
            <sz val="9"/>
            <color indexed="81"/>
            <rFont val="Tahoma"/>
            <family val="2"/>
          </rPr>
          <t>Windows User:</t>
        </r>
        <r>
          <rPr>
            <sz val="9"/>
            <color indexed="81"/>
            <rFont val="Tahoma"/>
            <family val="2"/>
          </rPr>
          <t xml:space="preserve">
30/01/21
3842
O/fee=8000
Nov to Janu/21
Paid in Janu/21</t>
        </r>
      </text>
    </comment>
    <comment ref="AD434" authorId="0">
      <text>
        <r>
          <rPr>
            <b/>
            <sz val="9"/>
            <color indexed="81"/>
            <rFont val="Tahoma"/>
            <family val="2"/>
          </rPr>
          <t>Windows User:</t>
        </r>
        <r>
          <rPr>
            <sz val="9"/>
            <color indexed="81"/>
            <rFont val="Tahoma"/>
            <family val="2"/>
          </rPr>
          <t xml:space="preserve">
30/01/21
3842/3843
O/fee=8000
Nov to Janu/21
Paid in Janu/21</t>
        </r>
      </text>
    </comment>
    <comment ref="H435" authorId="0">
      <text>
        <r>
          <rPr>
            <b/>
            <sz val="9"/>
            <color indexed="81"/>
            <rFont val="Tahoma"/>
            <family val="2"/>
          </rPr>
          <t>Windows User:</t>
        </r>
        <r>
          <rPr>
            <sz val="9"/>
            <color indexed="81"/>
            <rFont val="Tahoma"/>
            <family val="2"/>
          </rPr>
          <t xml:space="preserve">
T.c Order By
 board  28/03/21
College=03/04/21</t>
        </r>
      </text>
    </comment>
    <comment ref="J435" authorId="0">
      <text>
        <r>
          <rPr>
            <b/>
            <sz val="9"/>
            <color indexed="81"/>
            <rFont val="Tahoma"/>
            <family val="2"/>
          </rPr>
          <t>Windows User:</t>
        </r>
        <r>
          <rPr>
            <sz val="9"/>
            <color indexed="81"/>
            <rFont val="Tahoma"/>
            <family val="2"/>
          </rPr>
          <t xml:space="preserve">
T.c Order By
 board  28/03/21
College=03/04/21</t>
        </r>
      </text>
    </comment>
    <comment ref="N435" authorId="0">
      <text>
        <r>
          <rPr>
            <b/>
            <sz val="9"/>
            <color indexed="81"/>
            <rFont val="Tahoma"/>
            <family val="2"/>
          </rPr>
          <t>Windows User:</t>
        </r>
        <r>
          <rPr>
            <sz val="9"/>
            <color indexed="81"/>
            <rFont val="Tahoma"/>
            <family val="2"/>
          </rPr>
          <t xml:space="preserve">
16/09/2020
7,500/-</t>
        </r>
      </text>
    </comment>
    <comment ref="P435" authorId="0">
      <text>
        <r>
          <rPr>
            <b/>
            <sz val="9"/>
            <color indexed="81"/>
            <rFont val="Tahoma"/>
            <family val="2"/>
          </rPr>
          <t>Windows User:</t>
        </r>
        <r>
          <rPr>
            <sz val="9"/>
            <color indexed="81"/>
            <rFont val="Tahoma"/>
            <family val="2"/>
          </rPr>
          <t xml:space="preserve">
16/09/2020
7,500/-</t>
        </r>
      </text>
    </comment>
    <comment ref="R435" authorId="0">
      <text>
        <r>
          <rPr>
            <b/>
            <sz val="9"/>
            <color indexed="81"/>
            <rFont val="Tahoma"/>
            <family val="2"/>
          </rPr>
          <t>Windows User:</t>
        </r>
        <r>
          <rPr>
            <sz val="9"/>
            <color indexed="81"/>
            <rFont val="Tahoma"/>
            <family val="2"/>
          </rPr>
          <t xml:space="preserve">
16/09/2020
7,500/-</t>
        </r>
      </text>
    </comment>
    <comment ref="T435" authorId="0">
      <text>
        <r>
          <rPr>
            <b/>
            <sz val="9"/>
            <color indexed="81"/>
            <rFont val="Tahoma"/>
            <family val="2"/>
          </rPr>
          <t>Windows User:</t>
        </r>
        <r>
          <rPr>
            <sz val="9"/>
            <color indexed="81"/>
            <rFont val="Tahoma"/>
            <family val="2"/>
          </rPr>
          <t xml:space="preserve">
04/01/2021
4813
Janu/21
O/fee=2000 Due=6000
Paid in Janu/21
03/02/21
4014
O/fee=6000
Feb/21
Paid in Feb/21</t>
        </r>
      </text>
    </comment>
    <comment ref="Z435" authorId="0">
      <text>
        <r>
          <rPr>
            <b/>
            <sz val="9"/>
            <color indexed="81"/>
            <rFont val="Tahoma"/>
            <family val="2"/>
          </rPr>
          <t>Windows User:</t>
        </r>
        <r>
          <rPr>
            <sz val="9"/>
            <color indexed="81"/>
            <rFont val="Tahoma"/>
            <family val="2"/>
          </rPr>
          <t xml:space="preserve">
03/10/20
4010
</t>
        </r>
      </text>
    </comment>
    <comment ref="AB435" authorId="0">
      <text>
        <r>
          <rPr>
            <b/>
            <sz val="9"/>
            <color indexed="81"/>
            <rFont val="Tahoma"/>
            <family val="2"/>
          </rPr>
          <t>Windows User:</t>
        </r>
        <r>
          <rPr>
            <sz val="9"/>
            <color indexed="81"/>
            <rFont val="Tahoma"/>
            <family val="2"/>
          </rPr>
          <t xml:space="preserve">
09/11/2020
4011
</t>
        </r>
      </text>
    </comment>
    <comment ref="AD435" authorId="0">
      <text>
        <r>
          <rPr>
            <b/>
            <sz val="9"/>
            <color indexed="81"/>
            <rFont val="Tahoma"/>
            <family val="2"/>
          </rPr>
          <t>Windows User:</t>
        </r>
        <r>
          <rPr>
            <sz val="9"/>
            <color indexed="81"/>
            <rFont val="Tahoma"/>
            <family val="2"/>
          </rPr>
          <t xml:space="preserve">
06/12/020
4012
O/fee Due</t>
        </r>
      </text>
    </comment>
    <comment ref="AF435" authorId="0">
      <text>
        <r>
          <rPr>
            <b/>
            <sz val="9"/>
            <color indexed="81"/>
            <rFont val="Tahoma"/>
            <family val="2"/>
          </rPr>
          <t>Windows User:</t>
        </r>
        <r>
          <rPr>
            <sz val="9"/>
            <color indexed="81"/>
            <rFont val="Tahoma"/>
            <family val="2"/>
          </rPr>
          <t xml:space="preserve">
04/01/2021
4813
Janu/21
O/fee=2000 Due=6000
Paid in Janu/21</t>
        </r>
      </text>
    </comment>
    <comment ref="AH435" authorId="0">
      <text>
        <r>
          <rPr>
            <b/>
            <sz val="9"/>
            <color indexed="81"/>
            <rFont val="Tahoma"/>
            <family val="2"/>
          </rPr>
          <t>Windows User:</t>
        </r>
        <r>
          <rPr>
            <sz val="9"/>
            <color indexed="81"/>
            <rFont val="Tahoma"/>
            <family val="2"/>
          </rPr>
          <t xml:space="preserve">
03/02/21
4014
O/fee=6000
Feb/21
Paid in Feb/21</t>
        </r>
      </text>
    </comment>
    <comment ref="AJ435" authorId="0">
      <text>
        <r>
          <rPr>
            <b/>
            <sz val="9"/>
            <color indexed="81"/>
            <rFont val="Tahoma"/>
            <family val="2"/>
          </rPr>
          <t>Windows User:</t>
        </r>
        <r>
          <rPr>
            <sz val="9"/>
            <color indexed="81"/>
            <rFont val="Tahoma"/>
            <family val="2"/>
          </rPr>
          <t xml:space="preserve">
04/03/21
4015</t>
        </r>
      </text>
    </comment>
    <comment ref="N436" authorId="0">
      <text>
        <r>
          <rPr>
            <b/>
            <sz val="9"/>
            <color indexed="81"/>
            <rFont val="Tahoma"/>
            <family val="2"/>
          </rPr>
          <t>Windows User:</t>
        </r>
        <r>
          <rPr>
            <sz val="9"/>
            <color indexed="81"/>
            <rFont val="Tahoma"/>
            <family val="2"/>
          </rPr>
          <t xml:space="preserve">
16/09/2020
2,500/-</t>
        </r>
      </text>
    </comment>
    <comment ref="P436" authorId="0">
      <text>
        <r>
          <rPr>
            <b/>
            <sz val="9"/>
            <color indexed="81"/>
            <rFont val="Tahoma"/>
            <family val="2"/>
          </rPr>
          <t>Windows User:</t>
        </r>
        <r>
          <rPr>
            <sz val="9"/>
            <color indexed="81"/>
            <rFont val="Tahoma"/>
            <family val="2"/>
          </rPr>
          <t xml:space="preserve">
16/09/2020
2,500/-</t>
        </r>
      </text>
    </comment>
    <comment ref="R436" authorId="0">
      <text>
        <r>
          <rPr>
            <b/>
            <sz val="9"/>
            <color indexed="81"/>
            <rFont val="Tahoma"/>
            <family val="2"/>
          </rPr>
          <t>Windows User:</t>
        </r>
        <r>
          <rPr>
            <sz val="9"/>
            <color indexed="81"/>
            <rFont val="Tahoma"/>
            <family val="2"/>
          </rPr>
          <t xml:space="preserve">
06/12/2020
3723
17,620/-
O/fee With
S/c With
Oct /20
Paid in Dec/20</t>
        </r>
      </text>
    </comment>
    <comment ref="T436" authorId="0">
      <text>
        <r>
          <rPr>
            <b/>
            <sz val="9"/>
            <color indexed="81"/>
            <rFont val="Tahoma"/>
            <family val="2"/>
          </rPr>
          <t>Windows User:</t>
        </r>
        <r>
          <rPr>
            <sz val="9"/>
            <color indexed="81"/>
            <rFont val="Tahoma"/>
            <family val="2"/>
          </rPr>
          <t xml:space="preserve">
06/12/2020
3723
17,620/-
O/fee With
S/c With
Oct /20
Paid in Dec/20</t>
        </r>
      </text>
    </comment>
    <comment ref="W436" authorId="0">
      <text>
        <r>
          <rPr>
            <b/>
            <sz val="9"/>
            <color indexed="81"/>
            <rFont val="Tahoma"/>
            <family val="2"/>
          </rPr>
          <t>Windows User:</t>
        </r>
        <r>
          <rPr>
            <sz val="9"/>
            <color indexed="81"/>
            <rFont val="Tahoma"/>
            <family val="2"/>
          </rPr>
          <t xml:space="preserve">
Less 30% in Tuition fee for Oct/20.</t>
        </r>
      </text>
    </comment>
    <comment ref="X436" authorId="0">
      <text>
        <r>
          <rPr>
            <b/>
            <sz val="9"/>
            <color indexed="81"/>
            <rFont val="Tahoma"/>
            <family val="2"/>
          </rPr>
          <t>Windows User:</t>
        </r>
        <r>
          <rPr>
            <sz val="9"/>
            <color indexed="81"/>
            <rFont val="Tahoma"/>
            <family val="2"/>
          </rPr>
          <t xml:space="preserve">
06/12/2020
3723
17,620/-
O/fee With
S/c With
Oct /20
Paid in Dec/20</t>
        </r>
      </text>
    </comment>
    <comment ref="Y436" authorId="0">
      <text>
        <r>
          <rPr>
            <b/>
            <sz val="9"/>
            <color indexed="81"/>
            <rFont val="Tahoma"/>
            <family val="2"/>
          </rPr>
          <t>Windows User:</t>
        </r>
        <r>
          <rPr>
            <sz val="9"/>
            <color indexed="81"/>
            <rFont val="Tahoma"/>
            <family val="2"/>
          </rPr>
          <t xml:space="preserve">
Less 30% in Tuition fee for Oct/20.</t>
        </r>
      </text>
    </comment>
    <comment ref="Z436" authorId="0">
      <text>
        <r>
          <rPr>
            <b/>
            <sz val="9"/>
            <color indexed="81"/>
            <rFont val="Tahoma"/>
            <family val="2"/>
          </rPr>
          <t>Windows User:</t>
        </r>
        <r>
          <rPr>
            <sz val="9"/>
            <color indexed="81"/>
            <rFont val="Tahoma"/>
            <family val="2"/>
          </rPr>
          <t xml:space="preserve">
24/01/2021
3722
Nov to Janu/21
Paid in Janu/21</t>
        </r>
      </text>
    </comment>
    <comment ref="AB436" authorId="0">
      <text>
        <r>
          <rPr>
            <b/>
            <sz val="9"/>
            <color indexed="81"/>
            <rFont val="Tahoma"/>
            <family val="2"/>
          </rPr>
          <t>Windows User:</t>
        </r>
        <r>
          <rPr>
            <sz val="9"/>
            <color indexed="81"/>
            <rFont val="Tahoma"/>
            <family val="2"/>
          </rPr>
          <t xml:space="preserve">
06/12/2020
3723
O/fee With
S/c With
Oct /20
24/01/2021
3722
Nov to Janu/21
Paid in Janu/21</t>
        </r>
      </text>
    </comment>
    <comment ref="AD436" authorId="0">
      <text>
        <r>
          <rPr>
            <b/>
            <sz val="9"/>
            <color indexed="81"/>
            <rFont val="Tahoma"/>
            <family val="2"/>
          </rPr>
          <t>Windows User:</t>
        </r>
        <r>
          <rPr>
            <sz val="9"/>
            <color indexed="81"/>
            <rFont val="Tahoma"/>
            <family val="2"/>
          </rPr>
          <t xml:space="preserve">
24/01/2021
3722
Nov to Janu/21
Paid in Janu/21</t>
        </r>
      </text>
    </comment>
    <comment ref="N437" authorId="0">
      <text>
        <r>
          <rPr>
            <b/>
            <sz val="9"/>
            <color indexed="81"/>
            <rFont val="Tahoma"/>
            <family val="2"/>
          </rPr>
          <t>Windows User:</t>
        </r>
        <r>
          <rPr>
            <sz val="9"/>
            <color indexed="81"/>
            <rFont val="Tahoma"/>
            <family val="2"/>
          </rPr>
          <t xml:space="preserve">
16/09/2020
7,500/-</t>
        </r>
      </text>
    </comment>
    <comment ref="P437" authorId="0">
      <text>
        <r>
          <rPr>
            <b/>
            <sz val="9"/>
            <color indexed="81"/>
            <rFont val="Tahoma"/>
            <family val="2"/>
          </rPr>
          <t>Windows User:</t>
        </r>
        <r>
          <rPr>
            <sz val="9"/>
            <color indexed="81"/>
            <rFont val="Tahoma"/>
            <family val="2"/>
          </rPr>
          <t xml:space="preserve">
16/09/2020
7,500/-</t>
        </r>
      </text>
    </comment>
    <comment ref="R437" authorId="0">
      <text>
        <r>
          <rPr>
            <b/>
            <sz val="9"/>
            <color indexed="81"/>
            <rFont val="Tahoma"/>
            <family val="2"/>
          </rPr>
          <t>Windows User:</t>
        </r>
        <r>
          <rPr>
            <sz val="9"/>
            <color indexed="81"/>
            <rFont val="Tahoma"/>
            <family val="2"/>
          </rPr>
          <t xml:space="preserve">
16/09/2020
7,500/-</t>
        </r>
      </text>
    </comment>
    <comment ref="T437" authorId="0">
      <text>
        <r>
          <rPr>
            <b/>
            <sz val="9"/>
            <color indexed="81"/>
            <rFont val="Tahoma"/>
            <family val="2"/>
          </rPr>
          <t xml:space="preserve">Windows User:
</t>
        </r>
        <r>
          <rPr>
            <sz val="9"/>
            <color indexed="81"/>
            <rFont val="Tahoma"/>
            <family val="2"/>
          </rPr>
          <t>27/01/21
5042
O/fee=4760 Due=340
Oct + Nov/20
Paid in janu/21</t>
        </r>
      </text>
    </comment>
    <comment ref="W437" authorId="0">
      <text>
        <r>
          <rPr>
            <b/>
            <sz val="9"/>
            <color indexed="81"/>
            <rFont val="Tahoma"/>
            <family val="2"/>
          </rPr>
          <t>Windows User:</t>
        </r>
        <r>
          <rPr>
            <sz val="9"/>
            <color indexed="81"/>
            <rFont val="Tahoma"/>
            <family val="2"/>
          </rPr>
          <t xml:space="preserve">
Less 30% in Tuition fee for Oct/20.</t>
        </r>
      </text>
    </comment>
    <comment ref="X437" authorId="0">
      <text>
        <r>
          <rPr>
            <b/>
            <sz val="9"/>
            <color indexed="81"/>
            <rFont val="Tahoma"/>
            <family val="2"/>
          </rPr>
          <t xml:space="preserve">Windows User:
</t>
        </r>
        <r>
          <rPr>
            <sz val="9"/>
            <color indexed="81"/>
            <rFont val="Tahoma"/>
            <family val="2"/>
          </rPr>
          <t>27/01/21
5042
O/fee=4760 Due=340
Oct + Nov/20
Paid in janu/21</t>
        </r>
      </text>
    </comment>
    <comment ref="Y437" authorId="0">
      <text>
        <r>
          <rPr>
            <b/>
            <sz val="9"/>
            <color indexed="81"/>
            <rFont val="Tahoma"/>
            <family val="2"/>
          </rPr>
          <t>Windows User:</t>
        </r>
        <r>
          <rPr>
            <sz val="9"/>
            <color indexed="81"/>
            <rFont val="Tahoma"/>
            <family val="2"/>
          </rPr>
          <t xml:space="preserve">
Less 30% in Tuition fee for Oct/20.</t>
        </r>
      </text>
    </comment>
    <comment ref="Z437" authorId="0">
      <text>
        <r>
          <rPr>
            <b/>
            <sz val="9"/>
            <color indexed="81"/>
            <rFont val="Tahoma"/>
            <family val="2"/>
          </rPr>
          <t xml:space="preserve">Windows User:
</t>
        </r>
        <r>
          <rPr>
            <sz val="9"/>
            <color indexed="81"/>
            <rFont val="Tahoma"/>
            <family val="2"/>
          </rPr>
          <t>27/01/21
5042
O/fee=4760 Due=340
Oct + Nov/20
Paid in janu/21</t>
        </r>
      </text>
    </comment>
    <comment ref="AD437" authorId="0">
      <text>
        <r>
          <rPr>
            <b/>
            <sz val="9"/>
            <color indexed="81"/>
            <rFont val="Tahoma"/>
            <family val="2"/>
          </rPr>
          <t xml:space="preserve">Windows User:
</t>
        </r>
        <r>
          <rPr>
            <sz val="9"/>
            <color indexed="81"/>
            <rFont val="Tahoma"/>
            <family val="2"/>
          </rPr>
          <t>27/01/21
5042
O/fee=4760 Due=3420
Oct + Nov/20
Paid in janu/21</t>
        </r>
      </text>
    </comment>
    <comment ref="AN437" authorId="0">
      <text>
        <r>
          <rPr>
            <b/>
            <sz val="9"/>
            <color indexed="81"/>
            <rFont val="Tahoma"/>
            <family val="2"/>
          </rPr>
          <t>Windows User:</t>
        </r>
        <r>
          <rPr>
            <sz val="9"/>
            <color indexed="81"/>
            <rFont val="Tahoma"/>
            <family val="2"/>
          </rPr>
          <t xml:space="preserve">
06/06/21
5043
O/fee=3240
Dec/20 t+Janu/21
Feb=1380 Due=3240</t>
        </r>
      </text>
    </comment>
    <comment ref="N438" authorId="0">
      <text>
        <r>
          <rPr>
            <b/>
            <sz val="9"/>
            <color indexed="81"/>
            <rFont val="Tahoma"/>
            <family val="2"/>
          </rPr>
          <t>Windows User:</t>
        </r>
        <r>
          <rPr>
            <sz val="9"/>
            <color indexed="81"/>
            <rFont val="Tahoma"/>
            <family val="2"/>
          </rPr>
          <t xml:space="preserve">
16/09/2020
7,500/-</t>
        </r>
      </text>
    </comment>
    <comment ref="P438" authorId="0">
      <text>
        <r>
          <rPr>
            <b/>
            <sz val="9"/>
            <color indexed="81"/>
            <rFont val="Tahoma"/>
            <family val="2"/>
          </rPr>
          <t>Windows User:</t>
        </r>
        <r>
          <rPr>
            <sz val="9"/>
            <color indexed="81"/>
            <rFont val="Tahoma"/>
            <family val="2"/>
          </rPr>
          <t xml:space="preserve">
16/09/2020
7,500/-</t>
        </r>
      </text>
    </comment>
    <comment ref="R438" authorId="0">
      <text>
        <r>
          <rPr>
            <b/>
            <sz val="9"/>
            <color indexed="81"/>
            <rFont val="Tahoma"/>
            <family val="2"/>
          </rPr>
          <t>Windows User:</t>
        </r>
        <r>
          <rPr>
            <sz val="9"/>
            <color indexed="81"/>
            <rFont val="Tahoma"/>
            <family val="2"/>
          </rPr>
          <t xml:space="preserve">
16/09/2020
7,500/-</t>
        </r>
      </text>
    </comment>
    <comment ref="W438" authorId="0">
      <text>
        <r>
          <rPr>
            <b/>
            <sz val="9"/>
            <color indexed="81"/>
            <rFont val="Tahoma"/>
            <family val="2"/>
          </rPr>
          <t>Windows User:</t>
        </r>
        <r>
          <rPr>
            <sz val="9"/>
            <color indexed="81"/>
            <rFont val="Tahoma"/>
            <family val="2"/>
          </rPr>
          <t xml:space="preserve">
Less 30% in Tuition fee for Oct/20.</t>
        </r>
      </text>
    </comment>
    <comment ref="X438" authorId="0">
      <text>
        <r>
          <rPr>
            <b/>
            <sz val="9"/>
            <color indexed="81"/>
            <rFont val="Tahoma"/>
            <family val="2"/>
          </rPr>
          <t>Windows User:</t>
        </r>
        <r>
          <rPr>
            <sz val="9"/>
            <color indexed="81"/>
            <rFont val="Tahoma"/>
            <family val="2"/>
          </rPr>
          <t xml:space="preserve">
11.10.2020
5066
Oct/20 (Less=30%)
Others fee due by P.sir</t>
        </r>
      </text>
    </comment>
    <comment ref="Y438" authorId="0">
      <text>
        <r>
          <rPr>
            <b/>
            <sz val="9"/>
            <color indexed="81"/>
            <rFont val="Tahoma"/>
            <family val="2"/>
          </rPr>
          <t>Windows User:</t>
        </r>
        <r>
          <rPr>
            <sz val="9"/>
            <color indexed="81"/>
            <rFont val="Tahoma"/>
            <family val="2"/>
          </rPr>
          <t xml:space="preserve">
Less 30% in Tuition fee for Oct/20.</t>
        </r>
      </text>
    </comment>
    <comment ref="Z438" authorId="0">
      <text>
        <r>
          <rPr>
            <b/>
            <sz val="9"/>
            <color indexed="81"/>
            <rFont val="Tahoma"/>
            <family val="2"/>
          </rPr>
          <t>Windows User:</t>
        </r>
        <r>
          <rPr>
            <sz val="9"/>
            <color indexed="81"/>
            <rFont val="Tahoma"/>
            <family val="2"/>
          </rPr>
          <t xml:space="preserve">
27/01/21
5067
Nov + Dec/20
Paid in Janu/21</t>
        </r>
      </text>
    </comment>
    <comment ref="AB438" authorId="0">
      <text>
        <r>
          <rPr>
            <b/>
            <sz val="9"/>
            <color indexed="81"/>
            <rFont val="Tahoma"/>
            <family val="2"/>
          </rPr>
          <t>Windows User:</t>
        </r>
        <r>
          <rPr>
            <sz val="9"/>
            <color indexed="81"/>
            <rFont val="Tahoma"/>
            <family val="2"/>
          </rPr>
          <t xml:space="preserve">
27/01/21
5067
Nov + Dec/20
Paid in Janu/21</t>
        </r>
      </text>
    </comment>
    <comment ref="AD438" authorId="0">
      <text>
        <r>
          <rPr>
            <b/>
            <sz val="9"/>
            <color indexed="81"/>
            <rFont val="Tahoma"/>
            <family val="2"/>
          </rPr>
          <t>Windows User:</t>
        </r>
        <r>
          <rPr>
            <sz val="9"/>
            <color indexed="81"/>
            <rFont val="Tahoma"/>
            <family val="2"/>
          </rPr>
          <t xml:space="preserve">
27/01/21
5067
Nov + Dec/20
Paid in Janu/21</t>
        </r>
      </text>
    </comment>
    <comment ref="AF438" authorId="0">
      <text>
        <r>
          <rPr>
            <b/>
            <sz val="9"/>
            <color indexed="81"/>
            <rFont val="Tahoma"/>
            <family val="2"/>
          </rPr>
          <t>Windows User:</t>
        </r>
        <r>
          <rPr>
            <sz val="9"/>
            <color indexed="81"/>
            <rFont val="Tahoma"/>
            <family val="2"/>
          </rPr>
          <t xml:space="preserve">
10/02/21
5068</t>
        </r>
      </text>
    </comment>
    <comment ref="AL438" authorId="0">
      <text>
        <r>
          <rPr>
            <b/>
            <sz val="9"/>
            <color indexed="81"/>
            <rFont val="Tahoma"/>
            <family val="2"/>
          </rPr>
          <t>Windows User:</t>
        </r>
        <r>
          <rPr>
            <sz val="9"/>
            <color indexed="81"/>
            <rFont val="Tahoma"/>
            <family val="2"/>
          </rPr>
          <t xml:space="preserve">
02/05/21
5069
Feb + March/21</t>
        </r>
      </text>
    </comment>
    <comment ref="AN438" authorId="0">
      <text>
        <r>
          <rPr>
            <b/>
            <sz val="9"/>
            <color indexed="81"/>
            <rFont val="Tahoma"/>
            <family val="2"/>
          </rPr>
          <t>Windows User:</t>
        </r>
        <r>
          <rPr>
            <sz val="9"/>
            <color indexed="81"/>
            <rFont val="Tahoma"/>
            <family val="2"/>
          </rPr>
          <t xml:space="preserve">
06/06/21
5070
April + May/21</t>
        </r>
      </text>
    </comment>
    <comment ref="H439" authorId="0">
      <text>
        <r>
          <rPr>
            <b/>
            <sz val="9"/>
            <color indexed="81"/>
            <rFont val="Tahoma"/>
            <family val="2"/>
          </rPr>
          <t>Windows User:</t>
        </r>
        <r>
          <rPr>
            <sz val="9"/>
            <color indexed="81"/>
            <rFont val="Tahoma"/>
            <family val="2"/>
          </rPr>
          <t xml:space="preserve">
Less-3,300/-</t>
        </r>
      </text>
    </comment>
    <comment ref="J439" authorId="0">
      <text>
        <r>
          <rPr>
            <b/>
            <sz val="9"/>
            <color indexed="81"/>
            <rFont val="Tahoma"/>
            <family val="2"/>
          </rPr>
          <t>Windows User:</t>
        </r>
        <r>
          <rPr>
            <sz val="9"/>
            <color indexed="81"/>
            <rFont val="Tahoma"/>
            <family val="2"/>
          </rPr>
          <t xml:space="preserve">
Less-3,300/-</t>
        </r>
      </text>
    </comment>
    <comment ref="N439" authorId="0">
      <text>
        <r>
          <rPr>
            <b/>
            <sz val="9"/>
            <color indexed="81"/>
            <rFont val="Tahoma"/>
            <family val="2"/>
          </rPr>
          <t>Windows User:</t>
        </r>
        <r>
          <rPr>
            <sz val="9"/>
            <color indexed="81"/>
            <rFont val="Tahoma"/>
            <family val="2"/>
          </rPr>
          <t xml:space="preserve">
17/09/2020
7,500/-</t>
        </r>
      </text>
    </comment>
    <comment ref="P439" authorId="0">
      <text>
        <r>
          <rPr>
            <b/>
            <sz val="9"/>
            <color indexed="81"/>
            <rFont val="Tahoma"/>
            <family val="2"/>
          </rPr>
          <t>Windows User:</t>
        </r>
        <r>
          <rPr>
            <sz val="9"/>
            <color indexed="81"/>
            <rFont val="Tahoma"/>
            <family val="2"/>
          </rPr>
          <t xml:space="preserve">
17/09/2020
7,500/-</t>
        </r>
      </text>
    </comment>
    <comment ref="R439" authorId="0">
      <text>
        <r>
          <rPr>
            <b/>
            <sz val="9"/>
            <color indexed="81"/>
            <rFont val="Tahoma"/>
            <family val="2"/>
          </rPr>
          <t>Windows User:</t>
        </r>
        <r>
          <rPr>
            <sz val="9"/>
            <color indexed="81"/>
            <rFont val="Tahoma"/>
            <family val="2"/>
          </rPr>
          <t xml:space="preserve">
17/09/2020
7,500/-</t>
        </r>
      </text>
    </comment>
    <comment ref="T439" authorId="0">
      <text>
        <r>
          <rPr>
            <b/>
            <sz val="9"/>
            <color indexed="81"/>
            <rFont val="Tahoma"/>
            <family val="2"/>
          </rPr>
          <t>Windows User:</t>
        </r>
        <r>
          <rPr>
            <sz val="9"/>
            <color indexed="81"/>
            <rFont val="Tahoma"/>
            <family val="2"/>
          </rPr>
          <t xml:space="preserve">
03/01/21
6872
O/fee=8000
Oct to Janu/21
Paid in Jnau/21</t>
        </r>
      </text>
    </comment>
    <comment ref="Z439" authorId="0">
      <text>
        <r>
          <rPr>
            <b/>
            <sz val="9"/>
            <color indexed="81"/>
            <rFont val="Tahoma"/>
            <family val="2"/>
          </rPr>
          <t>Windows User:</t>
        </r>
        <r>
          <rPr>
            <sz val="9"/>
            <color indexed="81"/>
            <rFont val="Tahoma"/>
            <family val="2"/>
          </rPr>
          <t xml:space="preserve">
03/01/21
6872
O/fee=8000
Oct to Janu/21
Paid in Jnau/21</t>
        </r>
      </text>
    </comment>
    <comment ref="AB439" authorId="0">
      <text>
        <r>
          <rPr>
            <b/>
            <sz val="9"/>
            <color indexed="81"/>
            <rFont val="Tahoma"/>
            <family val="2"/>
          </rPr>
          <t>Windows User:</t>
        </r>
        <r>
          <rPr>
            <sz val="9"/>
            <color indexed="81"/>
            <rFont val="Tahoma"/>
            <family val="2"/>
          </rPr>
          <t xml:space="preserve">
03/01/21
6872
O/fee=8000
Oct to Janu/21
Paid in Jnau/21</t>
        </r>
      </text>
    </comment>
    <comment ref="AD439" authorId="0">
      <text>
        <r>
          <rPr>
            <b/>
            <sz val="9"/>
            <color indexed="81"/>
            <rFont val="Tahoma"/>
            <family val="2"/>
          </rPr>
          <t>Windows User:</t>
        </r>
        <r>
          <rPr>
            <sz val="9"/>
            <color indexed="81"/>
            <rFont val="Tahoma"/>
            <family val="2"/>
          </rPr>
          <t xml:space="preserve">
03/01/21
6872
O/fee=8000
Oct to Janu/21
Paid in Jnau/21</t>
        </r>
      </text>
    </comment>
    <comment ref="AF439" authorId="0">
      <text>
        <r>
          <rPr>
            <b/>
            <sz val="9"/>
            <color indexed="81"/>
            <rFont val="Tahoma"/>
            <family val="2"/>
          </rPr>
          <t>Windows User:</t>
        </r>
        <r>
          <rPr>
            <sz val="9"/>
            <color indexed="81"/>
            <rFont val="Tahoma"/>
            <family val="2"/>
          </rPr>
          <t xml:space="preserve">
03/01/21
6872
O/fee=8000
Oct to Janu/21
Paid in Jnau/21</t>
        </r>
      </text>
    </comment>
    <comment ref="AP439" authorId="0">
      <text>
        <r>
          <rPr>
            <b/>
            <sz val="9"/>
            <color indexed="81"/>
            <rFont val="Tahoma"/>
            <family val="2"/>
          </rPr>
          <t>Windows User:</t>
        </r>
        <r>
          <rPr>
            <sz val="9"/>
            <color indexed="81"/>
            <rFont val="Tahoma"/>
            <family val="2"/>
          </rPr>
          <t xml:space="preserve">
06/06/21
6873
Up to June/21</t>
        </r>
      </text>
    </comment>
    <comment ref="N440" authorId="0">
      <text>
        <r>
          <rPr>
            <b/>
            <sz val="9"/>
            <color indexed="81"/>
            <rFont val="Tahoma"/>
            <family val="2"/>
          </rPr>
          <t>Windows User:</t>
        </r>
        <r>
          <rPr>
            <sz val="9"/>
            <color indexed="81"/>
            <rFont val="Tahoma"/>
            <family val="2"/>
          </rPr>
          <t xml:space="preserve">
17/09/2020
1,500/-</t>
        </r>
      </text>
    </comment>
    <comment ref="P440" authorId="0">
      <text>
        <r>
          <rPr>
            <b/>
            <sz val="9"/>
            <color indexed="81"/>
            <rFont val="Tahoma"/>
            <family val="2"/>
          </rPr>
          <t>Windows User:</t>
        </r>
        <r>
          <rPr>
            <sz val="9"/>
            <color indexed="81"/>
            <rFont val="Tahoma"/>
            <family val="2"/>
          </rPr>
          <t xml:space="preserve">
27/01/2021
8553
Ded fee=1000
S/c=5000
O/fee=4000
Paid in Janu/21</t>
        </r>
      </text>
    </comment>
    <comment ref="R440" authorId="0">
      <text>
        <r>
          <rPr>
            <b/>
            <sz val="9"/>
            <color indexed="81"/>
            <rFont val="Tahoma"/>
            <family val="2"/>
          </rPr>
          <t>Windows User:</t>
        </r>
        <r>
          <rPr>
            <sz val="9"/>
            <color indexed="81"/>
            <rFont val="Tahoma"/>
            <family val="2"/>
          </rPr>
          <t xml:space="preserve">
27/01/2021
8553
Dev fee=1000
S/c=5000
O/fee=4000
Paid in Janu/21</t>
        </r>
      </text>
    </comment>
    <comment ref="T440" authorId="0">
      <text>
        <r>
          <rPr>
            <b/>
            <sz val="9"/>
            <color indexed="81"/>
            <rFont val="Tahoma"/>
            <family val="2"/>
          </rPr>
          <t>Windows User:</t>
        </r>
        <r>
          <rPr>
            <sz val="9"/>
            <color indexed="81"/>
            <rFont val="Tahoma"/>
            <family val="2"/>
          </rPr>
          <t xml:space="preserve">
27/01/2021
8553
Dev fee=1000
S/c=5000
O/fee=4000
Paid in Janu/21</t>
        </r>
      </text>
    </comment>
    <comment ref="AF440" authorId="0">
      <text>
        <r>
          <rPr>
            <b/>
            <sz val="9"/>
            <color indexed="81"/>
            <rFont val="Tahoma"/>
            <family val="2"/>
          </rPr>
          <t>Windows User:</t>
        </r>
        <r>
          <rPr>
            <sz val="9"/>
            <color indexed="81"/>
            <rFont val="Tahoma"/>
            <family val="2"/>
          </rPr>
          <t xml:space="preserve">
27/01/2021
8553
Ded fee=1000
S/c=5000
O/fee=4000
Paid in Janu/21</t>
        </r>
      </text>
    </comment>
    <comment ref="H441" authorId="0">
      <text>
        <r>
          <rPr>
            <b/>
            <sz val="9"/>
            <color indexed="81"/>
            <rFont val="Tahoma"/>
            <family val="2"/>
          </rPr>
          <t>Windows User:</t>
        </r>
        <r>
          <rPr>
            <sz val="9"/>
            <color indexed="81"/>
            <rFont val="Tahoma"/>
            <family val="2"/>
          </rPr>
          <t xml:space="preserve">
Less-3,300/-</t>
        </r>
      </text>
    </comment>
    <comment ref="J441" authorId="0">
      <text>
        <r>
          <rPr>
            <b/>
            <sz val="9"/>
            <color indexed="81"/>
            <rFont val="Tahoma"/>
            <family val="2"/>
          </rPr>
          <t>Windows User:</t>
        </r>
        <r>
          <rPr>
            <sz val="9"/>
            <color indexed="81"/>
            <rFont val="Tahoma"/>
            <family val="2"/>
          </rPr>
          <t xml:space="preserve">
Less-3,300/-</t>
        </r>
      </text>
    </comment>
    <comment ref="N441" authorId="0">
      <text>
        <r>
          <rPr>
            <b/>
            <sz val="9"/>
            <color indexed="81"/>
            <rFont val="Tahoma"/>
            <family val="2"/>
          </rPr>
          <t>Windows User:</t>
        </r>
        <r>
          <rPr>
            <sz val="9"/>
            <color indexed="81"/>
            <rFont val="Tahoma"/>
            <family val="2"/>
          </rPr>
          <t xml:space="preserve">
17/09/2020
7,500/-</t>
        </r>
      </text>
    </comment>
    <comment ref="P441" authorId="0">
      <text>
        <r>
          <rPr>
            <b/>
            <sz val="9"/>
            <color indexed="81"/>
            <rFont val="Tahoma"/>
            <family val="2"/>
          </rPr>
          <t>Windows User:</t>
        </r>
        <r>
          <rPr>
            <sz val="9"/>
            <color indexed="81"/>
            <rFont val="Tahoma"/>
            <family val="2"/>
          </rPr>
          <t xml:space="preserve">
17/09/2020
7,500/-</t>
        </r>
      </text>
    </comment>
    <comment ref="R441" authorId="0">
      <text>
        <r>
          <rPr>
            <b/>
            <sz val="9"/>
            <color indexed="81"/>
            <rFont val="Tahoma"/>
            <family val="2"/>
          </rPr>
          <t>Windows User:</t>
        </r>
        <r>
          <rPr>
            <sz val="9"/>
            <color indexed="81"/>
            <rFont val="Tahoma"/>
            <family val="2"/>
          </rPr>
          <t xml:space="preserve">
17/09/2020
7,500/-</t>
        </r>
      </text>
    </comment>
    <comment ref="W441" authorId="0">
      <text>
        <r>
          <rPr>
            <b/>
            <sz val="9"/>
            <color indexed="81"/>
            <rFont val="Tahoma"/>
            <family val="2"/>
          </rPr>
          <t>Windows User:</t>
        </r>
        <r>
          <rPr>
            <sz val="9"/>
            <color indexed="81"/>
            <rFont val="Tahoma"/>
            <family val="2"/>
          </rPr>
          <t xml:space="preserve">
Less 30% in Tuition fee for Oct/20.</t>
        </r>
      </text>
    </comment>
    <comment ref="X441" authorId="0">
      <text>
        <r>
          <rPr>
            <b/>
            <sz val="9"/>
            <color indexed="81"/>
            <rFont val="Tahoma"/>
            <family val="2"/>
          </rPr>
          <t>Windows User:</t>
        </r>
        <r>
          <rPr>
            <sz val="9"/>
            <color indexed="81"/>
            <rFont val="Tahoma"/>
            <family val="2"/>
          </rPr>
          <t xml:space="preserve">
20/01/2021
4442
Oct + Nov/20
Paid in Janu/21</t>
        </r>
      </text>
    </comment>
    <comment ref="Y441" authorId="0">
      <text>
        <r>
          <rPr>
            <b/>
            <sz val="9"/>
            <color indexed="81"/>
            <rFont val="Tahoma"/>
            <family val="2"/>
          </rPr>
          <t>Windows User:</t>
        </r>
        <r>
          <rPr>
            <sz val="9"/>
            <color indexed="81"/>
            <rFont val="Tahoma"/>
            <family val="2"/>
          </rPr>
          <t xml:space="preserve">
Less 30% in Tuition fee for Oct/20.</t>
        </r>
      </text>
    </comment>
    <comment ref="Z441" authorId="0">
      <text>
        <r>
          <rPr>
            <b/>
            <sz val="9"/>
            <color indexed="81"/>
            <rFont val="Tahoma"/>
            <family val="2"/>
          </rPr>
          <t>Windows User:</t>
        </r>
        <r>
          <rPr>
            <sz val="9"/>
            <color indexed="81"/>
            <rFont val="Tahoma"/>
            <family val="2"/>
          </rPr>
          <t xml:space="preserve">
20/01/2021
4442
Oct + Nov/20
Paid in Janu/21</t>
        </r>
      </text>
    </comment>
    <comment ref="AB441" authorId="0">
      <text>
        <r>
          <rPr>
            <b/>
            <sz val="9"/>
            <color indexed="81"/>
            <rFont val="Tahoma"/>
            <family val="2"/>
          </rPr>
          <t>Windows User:</t>
        </r>
        <r>
          <rPr>
            <sz val="9"/>
            <color indexed="81"/>
            <rFont val="Tahoma"/>
            <family val="2"/>
          </rPr>
          <t xml:space="preserve">
20/01/2021
4442
Oct + Nov/20
Paid in Janu/21
30/01/21
4444
Dec + Janu/21
Paid in janu/21</t>
        </r>
      </text>
    </comment>
    <comment ref="AD441" authorId="0">
      <text>
        <r>
          <rPr>
            <b/>
            <sz val="9"/>
            <color indexed="81"/>
            <rFont val="Tahoma"/>
            <family val="2"/>
          </rPr>
          <t>Windows User:</t>
        </r>
        <r>
          <rPr>
            <sz val="9"/>
            <color indexed="81"/>
            <rFont val="Tahoma"/>
            <family val="2"/>
          </rPr>
          <t xml:space="preserve">
20/01/2021
4442
Oct + Nov/20
Paid in Janu/21
30/01/21
4444
Dec + Janu/21
Paid in janu/21</t>
        </r>
      </text>
    </comment>
    <comment ref="AN441" authorId="0">
      <text>
        <r>
          <rPr>
            <b/>
            <sz val="9"/>
            <color indexed="81"/>
            <rFont val="Tahoma"/>
            <family val="2"/>
          </rPr>
          <t>Windows User:</t>
        </r>
        <r>
          <rPr>
            <sz val="9"/>
            <color indexed="81"/>
            <rFont val="Tahoma"/>
            <family val="2"/>
          </rPr>
          <t xml:space="preserve">
07/06/21
4445
Up to May/21</t>
        </r>
      </text>
    </comment>
    <comment ref="N442" authorId="0">
      <text>
        <r>
          <rPr>
            <b/>
            <sz val="9"/>
            <color indexed="81"/>
            <rFont val="Tahoma"/>
            <family val="2"/>
          </rPr>
          <t>Windows User:</t>
        </r>
        <r>
          <rPr>
            <sz val="9"/>
            <color indexed="81"/>
            <rFont val="Tahoma"/>
            <family val="2"/>
          </rPr>
          <t xml:space="preserve">
17/09/2020
7,500/-</t>
        </r>
      </text>
    </comment>
    <comment ref="P442" authorId="0">
      <text>
        <r>
          <rPr>
            <b/>
            <sz val="9"/>
            <color indexed="81"/>
            <rFont val="Tahoma"/>
            <family val="2"/>
          </rPr>
          <t>Windows User:</t>
        </r>
        <r>
          <rPr>
            <sz val="9"/>
            <color indexed="81"/>
            <rFont val="Tahoma"/>
            <family val="2"/>
          </rPr>
          <t xml:space="preserve">
17/09/2020
7,500/-</t>
        </r>
      </text>
    </comment>
    <comment ref="R442" authorId="0">
      <text>
        <r>
          <rPr>
            <b/>
            <sz val="9"/>
            <color indexed="81"/>
            <rFont val="Tahoma"/>
            <family val="2"/>
          </rPr>
          <t>Windows User:</t>
        </r>
        <r>
          <rPr>
            <sz val="9"/>
            <color indexed="81"/>
            <rFont val="Tahoma"/>
            <family val="2"/>
          </rPr>
          <t xml:space="preserve">
17/09/2020
7,500/-</t>
        </r>
      </text>
    </comment>
    <comment ref="W442" authorId="0">
      <text>
        <r>
          <rPr>
            <b/>
            <sz val="9"/>
            <color indexed="81"/>
            <rFont val="Tahoma"/>
            <family val="2"/>
          </rPr>
          <t>Windows User:</t>
        </r>
        <r>
          <rPr>
            <sz val="9"/>
            <color indexed="81"/>
            <rFont val="Tahoma"/>
            <family val="2"/>
          </rPr>
          <t xml:space="preserve">
Less 30% in Tuition fee for Oct/20.</t>
        </r>
      </text>
    </comment>
    <comment ref="Y442" authorId="0">
      <text>
        <r>
          <rPr>
            <b/>
            <sz val="9"/>
            <color indexed="81"/>
            <rFont val="Tahoma"/>
            <family val="2"/>
          </rPr>
          <t>Windows User:</t>
        </r>
        <r>
          <rPr>
            <sz val="9"/>
            <color indexed="81"/>
            <rFont val="Tahoma"/>
            <family val="2"/>
          </rPr>
          <t xml:space="preserve">
Less 30% in Tuition fee for Oct/20.</t>
        </r>
      </text>
    </comment>
    <comment ref="N443" authorId="0">
      <text>
        <r>
          <rPr>
            <b/>
            <sz val="9"/>
            <color indexed="81"/>
            <rFont val="Tahoma"/>
            <family val="2"/>
          </rPr>
          <t>Windows User:</t>
        </r>
        <r>
          <rPr>
            <sz val="9"/>
            <color indexed="81"/>
            <rFont val="Tahoma"/>
            <family val="2"/>
          </rPr>
          <t xml:space="preserve">
17/09/2020
7,500/-</t>
        </r>
      </text>
    </comment>
    <comment ref="P443" authorId="0">
      <text>
        <r>
          <rPr>
            <b/>
            <sz val="9"/>
            <color indexed="81"/>
            <rFont val="Tahoma"/>
            <family val="2"/>
          </rPr>
          <t>Windows User:</t>
        </r>
        <r>
          <rPr>
            <sz val="9"/>
            <color indexed="81"/>
            <rFont val="Tahoma"/>
            <family val="2"/>
          </rPr>
          <t xml:space="preserve">
17/09/2020
7,500/-</t>
        </r>
      </text>
    </comment>
    <comment ref="R443" authorId="0">
      <text>
        <r>
          <rPr>
            <b/>
            <sz val="9"/>
            <color indexed="81"/>
            <rFont val="Tahoma"/>
            <family val="2"/>
          </rPr>
          <t>Windows User:</t>
        </r>
        <r>
          <rPr>
            <sz val="9"/>
            <color indexed="81"/>
            <rFont val="Tahoma"/>
            <family val="2"/>
          </rPr>
          <t xml:space="preserve">
17/09/2020
7,500/-</t>
        </r>
      </text>
    </comment>
    <comment ref="AF443" authorId="0">
      <text>
        <r>
          <rPr>
            <b/>
            <sz val="9"/>
            <color indexed="81"/>
            <rFont val="Tahoma"/>
            <family val="2"/>
          </rPr>
          <t>Windows User:</t>
        </r>
        <r>
          <rPr>
            <sz val="9"/>
            <color indexed="81"/>
            <rFont val="Tahoma"/>
            <family val="2"/>
          </rPr>
          <t xml:space="preserve">
26/01/21
56550
Oct/20 to Janu/21
O/fee=6520 Due=1480/-</t>
        </r>
      </text>
    </comment>
    <comment ref="AP443" authorId="0">
      <text>
        <r>
          <rPr>
            <b/>
            <sz val="9"/>
            <color indexed="81"/>
            <rFont val="Tahoma"/>
            <family val="2"/>
          </rPr>
          <t>Windows User:</t>
        </r>
        <r>
          <rPr>
            <sz val="9"/>
            <color indexed="81"/>
            <rFont val="Tahoma"/>
            <family val="2"/>
          </rPr>
          <t xml:space="preserve">
01/06/21
3938
Feb/21 to April/21
O/fee=1480
T=15340/-</t>
        </r>
      </text>
    </comment>
    <comment ref="N444" authorId="0">
      <text>
        <r>
          <rPr>
            <b/>
            <sz val="9"/>
            <color indexed="81"/>
            <rFont val="Tahoma"/>
            <family val="2"/>
          </rPr>
          <t>Windows User:</t>
        </r>
        <r>
          <rPr>
            <sz val="9"/>
            <color indexed="81"/>
            <rFont val="Tahoma"/>
            <family val="2"/>
          </rPr>
          <t xml:space="preserve">
17/09/2020
7,500/-</t>
        </r>
      </text>
    </comment>
    <comment ref="P444" authorId="0">
      <text>
        <r>
          <rPr>
            <b/>
            <sz val="9"/>
            <color indexed="81"/>
            <rFont val="Tahoma"/>
            <family val="2"/>
          </rPr>
          <t>Windows User:</t>
        </r>
        <r>
          <rPr>
            <sz val="9"/>
            <color indexed="81"/>
            <rFont val="Tahoma"/>
            <family val="2"/>
          </rPr>
          <t xml:space="preserve">
17/09/2020
7,500/-</t>
        </r>
      </text>
    </comment>
    <comment ref="R444" authorId="0">
      <text>
        <r>
          <rPr>
            <b/>
            <sz val="9"/>
            <color indexed="81"/>
            <rFont val="Tahoma"/>
            <family val="2"/>
          </rPr>
          <t>Windows User:</t>
        </r>
        <r>
          <rPr>
            <sz val="9"/>
            <color indexed="81"/>
            <rFont val="Tahoma"/>
            <family val="2"/>
          </rPr>
          <t xml:space="preserve">
17/09/2020
7,500/-</t>
        </r>
      </text>
    </comment>
    <comment ref="T444" authorId="0">
      <text>
        <r>
          <rPr>
            <b/>
            <sz val="9"/>
            <color indexed="81"/>
            <rFont val="Tahoma"/>
            <family val="2"/>
          </rPr>
          <t>Windows User:</t>
        </r>
        <r>
          <rPr>
            <sz val="9"/>
            <color indexed="81"/>
            <rFont val="Tahoma"/>
            <family val="2"/>
          </rPr>
          <t xml:space="preserve">
21.10.2020
3746
Oct/20 (Less=30%)
Others fee=8,000/-</t>
        </r>
      </text>
    </comment>
    <comment ref="W444" authorId="0">
      <text>
        <r>
          <rPr>
            <b/>
            <sz val="9"/>
            <color indexed="81"/>
            <rFont val="Tahoma"/>
            <family val="2"/>
          </rPr>
          <t>Windows User:</t>
        </r>
        <r>
          <rPr>
            <sz val="9"/>
            <color indexed="81"/>
            <rFont val="Tahoma"/>
            <family val="2"/>
          </rPr>
          <t xml:space="preserve">
Less 30% in Tuition fee for Oct/20.</t>
        </r>
      </text>
    </comment>
    <comment ref="X444" authorId="0">
      <text>
        <r>
          <rPr>
            <b/>
            <sz val="9"/>
            <color indexed="81"/>
            <rFont val="Tahoma"/>
            <family val="2"/>
          </rPr>
          <t>Windows User:</t>
        </r>
        <r>
          <rPr>
            <sz val="9"/>
            <color indexed="81"/>
            <rFont val="Tahoma"/>
            <family val="2"/>
          </rPr>
          <t xml:space="preserve">
21.10.2020
3746
Oct/20 (Less=30%)
Others fee=8,000/-</t>
        </r>
      </text>
    </comment>
    <comment ref="Y444" authorId="0">
      <text>
        <r>
          <rPr>
            <b/>
            <sz val="9"/>
            <color indexed="81"/>
            <rFont val="Tahoma"/>
            <family val="2"/>
          </rPr>
          <t>Windows User:</t>
        </r>
        <r>
          <rPr>
            <sz val="9"/>
            <color indexed="81"/>
            <rFont val="Tahoma"/>
            <family val="2"/>
          </rPr>
          <t xml:space="preserve">
Less 30% in Tuition fee for Oct/20.</t>
        </r>
      </text>
    </comment>
    <comment ref="AD444" authorId="0">
      <text>
        <r>
          <rPr>
            <b/>
            <sz val="9"/>
            <color indexed="81"/>
            <rFont val="Tahoma"/>
            <family val="2"/>
          </rPr>
          <t>Windows User:</t>
        </r>
        <r>
          <rPr>
            <sz val="9"/>
            <color indexed="81"/>
            <rFont val="Tahoma"/>
            <family val="2"/>
          </rPr>
          <t xml:space="preserve">
25/01/21
3747
</t>
        </r>
      </text>
    </comment>
    <comment ref="N445" authorId="0">
      <text>
        <r>
          <rPr>
            <b/>
            <sz val="9"/>
            <color indexed="81"/>
            <rFont val="Tahoma"/>
            <family val="2"/>
          </rPr>
          <t>Windows User:</t>
        </r>
        <r>
          <rPr>
            <sz val="9"/>
            <color indexed="81"/>
            <rFont val="Tahoma"/>
            <family val="2"/>
          </rPr>
          <t xml:space="preserve">
17/09/2020
7,500/-</t>
        </r>
      </text>
    </comment>
    <comment ref="P445" authorId="0">
      <text>
        <r>
          <rPr>
            <b/>
            <sz val="9"/>
            <color indexed="81"/>
            <rFont val="Tahoma"/>
            <family val="2"/>
          </rPr>
          <t>Windows User:</t>
        </r>
        <r>
          <rPr>
            <sz val="9"/>
            <color indexed="81"/>
            <rFont val="Tahoma"/>
            <family val="2"/>
          </rPr>
          <t xml:space="preserve">
17/09/2020
7,500/-</t>
        </r>
      </text>
    </comment>
    <comment ref="R445" authorId="0">
      <text>
        <r>
          <rPr>
            <b/>
            <sz val="9"/>
            <color indexed="81"/>
            <rFont val="Tahoma"/>
            <family val="2"/>
          </rPr>
          <t>Windows User:</t>
        </r>
        <r>
          <rPr>
            <sz val="9"/>
            <color indexed="81"/>
            <rFont val="Tahoma"/>
            <family val="2"/>
          </rPr>
          <t xml:space="preserve">
17/09/2020
7,500/-</t>
        </r>
      </text>
    </comment>
    <comment ref="T445" authorId="1">
      <text>
        <r>
          <rPr>
            <b/>
            <sz val="9"/>
            <color indexed="81"/>
            <rFont val="Tahoma"/>
            <family val="2"/>
          </rPr>
          <t>hp:</t>
        </r>
        <r>
          <rPr>
            <sz val="9"/>
            <color indexed="81"/>
            <rFont val="Tahoma"/>
            <family val="2"/>
          </rPr>
          <t xml:space="preserve">
18.10.2020
4394
Oct/20 Less=30%
Others fee</t>
        </r>
      </text>
    </comment>
    <comment ref="W445" authorId="0">
      <text>
        <r>
          <rPr>
            <b/>
            <sz val="9"/>
            <color indexed="81"/>
            <rFont val="Tahoma"/>
            <family val="2"/>
          </rPr>
          <t>Windows User:</t>
        </r>
        <r>
          <rPr>
            <sz val="9"/>
            <color indexed="81"/>
            <rFont val="Tahoma"/>
            <family val="2"/>
          </rPr>
          <t xml:space="preserve">
Less 30% in Tuition fee for Oct/20.</t>
        </r>
      </text>
    </comment>
    <comment ref="X445" authorId="1">
      <text>
        <r>
          <rPr>
            <b/>
            <sz val="9"/>
            <color indexed="81"/>
            <rFont val="Tahoma"/>
            <family val="2"/>
          </rPr>
          <t>hp:</t>
        </r>
        <r>
          <rPr>
            <sz val="9"/>
            <color indexed="81"/>
            <rFont val="Tahoma"/>
            <family val="2"/>
          </rPr>
          <t xml:space="preserve">
18.10.2020
4394
Oct/20 Less=30%
Others fee</t>
        </r>
      </text>
    </comment>
    <comment ref="Y445" authorId="0">
      <text>
        <r>
          <rPr>
            <b/>
            <sz val="9"/>
            <color indexed="81"/>
            <rFont val="Tahoma"/>
            <family val="2"/>
          </rPr>
          <t>Windows User:</t>
        </r>
        <r>
          <rPr>
            <sz val="9"/>
            <color indexed="81"/>
            <rFont val="Tahoma"/>
            <family val="2"/>
          </rPr>
          <t xml:space="preserve">
Less 30% in Tuition fee for Oct/20.</t>
        </r>
      </text>
    </comment>
    <comment ref="Z445" authorId="0">
      <text>
        <r>
          <rPr>
            <b/>
            <sz val="9"/>
            <color indexed="81"/>
            <rFont val="Tahoma"/>
            <family val="2"/>
          </rPr>
          <t>Windows User:</t>
        </r>
        <r>
          <rPr>
            <sz val="9"/>
            <color indexed="81"/>
            <rFont val="Tahoma"/>
            <family val="2"/>
          </rPr>
          <t xml:space="preserve">
17/11/2020
4395</t>
        </r>
      </text>
    </comment>
    <comment ref="AB445" authorId="0">
      <text>
        <r>
          <rPr>
            <b/>
            <sz val="9"/>
            <color indexed="81"/>
            <rFont val="Tahoma"/>
            <family val="2"/>
          </rPr>
          <t>Windows User:</t>
        </r>
        <r>
          <rPr>
            <sz val="9"/>
            <color indexed="81"/>
            <rFont val="Tahoma"/>
            <family val="2"/>
          </rPr>
          <t xml:space="preserve">
10/01/2021
Dec + Janu/21
Paid in Janu/21</t>
        </r>
      </text>
    </comment>
    <comment ref="AD445" authorId="0">
      <text>
        <r>
          <rPr>
            <b/>
            <sz val="9"/>
            <color indexed="81"/>
            <rFont val="Tahoma"/>
            <family val="2"/>
          </rPr>
          <t>Windows User:</t>
        </r>
        <r>
          <rPr>
            <sz val="9"/>
            <color indexed="81"/>
            <rFont val="Tahoma"/>
            <family val="2"/>
          </rPr>
          <t xml:space="preserve">
10/01/2021
Dec + Janu/21
Paid in Janu/21</t>
        </r>
      </text>
    </comment>
    <comment ref="AH445" authorId="0">
      <text>
        <r>
          <rPr>
            <b/>
            <sz val="9"/>
            <color indexed="81"/>
            <rFont val="Tahoma"/>
            <family val="2"/>
          </rPr>
          <t>Windows User:</t>
        </r>
        <r>
          <rPr>
            <sz val="9"/>
            <color indexed="81"/>
            <rFont val="Tahoma"/>
            <family val="2"/>
          </rPr>
          <t xml:space="preserve">
27/03/2021
4397
Feb/21</t>
        </r>
      </text>
    </comment>
    <comment ref="H446"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Less-3,300/-
Meeting 20/10/2020</t>
        </r>
      </text>
    </comment>
    <comment ref="J446"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Less-3,300/-
Meeting 20/10/2020</t>
        </r>
      </text>
    </comment>
    <comment ref="N446" authorId="0">
      <text>
        <r>
          <rPr>
            <b/>
            <sz val="9"/>
            <color indexed="81"/>
            <rFont val="Tahoma"/>
            <family val="2"/>
          </rPr>
          <t>Windows User:</t>
        </r>
        <r>
          <rPr>
            <sz val="9"/>
            <color indexed="81"/>
            <rFont val="Tahoma"/>
            <family val="2"/>
          </rPr>
          <t xml:space="preserve">
17/09/2020
7,500/-</t>
        </r>
      </text>
    </comment>
    <comment ref="P446" authorId="0">
      <text>
        <r>
          <rPr>
            <b/>
            <sz val="9"/>
            <color indexed="81"/>
            <rFont val="Tahoma"/>
            <family val="2"/>
          </rPr>
          <t>Windows User:</t>
        </r>
        <r>
          <rPr>
            <sz val="9"/>
            <color indexed="81"/>
            <rFont val="Tahoma"/>
            <family val="2"/>
          </rPr>
          <t xml:space="preserve">
17/09/2020
7,500/-</t>
        </r>
      </text>
    </comment>
    <comment ref="R446" authorId="0">
      <text>
        <r>
          <rPr>
            <b/>
            <sz val="9"/>
            <color indexed="81"/>
            <rFont val="Tahoma"/>
            <family val="2"/>
          </rPr>
          <t>Windows User:</t>
        </r>
        <r>
          <rPr>
            <sz val="9"/>
            <color indexed="81"/>
            <rFont val="Tahoma"/>
            <family val="2"/>
          </rPr>
          <t xml:space="preserve">
17/09/2020
7,500/-</t>
        </r>
      </text>
    </comment>
    <comment ref="W446" authorId="0">
      <text>
        <r>
          <rPr>
            <b/>
            <sz val="9"/>
            <color indexed="81"/>
            <rFont val="Tahoma"/>
            <family val="2"/>
          </rPr>
          <t>Windows User:</t>
        </r>
        <r>
          <rPr>
            <sz val="9"/>
            <color indexed="81"/>
            <rFont val="Tahoma"/>
            <family val="2"/>
          </rPr>
          <t xml:space="preserve">
Less 30% in Tuition fee for Oct/20.</t>
        </r>
      </text>
    </comment>
    <comment ref="Y446" authorId="0">
      <text>
        <r>
          <rPr>
            <b/>
            <sz val="9"/>
            <color indexed="81"/>
            <rFont val="Tahoma"/>
            <family val="2"/>
          </rPr>
          <t>Windows User:</t>
        </r>
        <r>
          <rPr>
            <sz val="9"/>
            <color indexed="81"/>
            <rFont val="Tahoma"/>
            <family val="2"/>
          </rPr>
          <t xml:space="preserve">
Less 30% in Tuition fee for Oct/20.</t>
        </r>
      </text>
    </comment>
    <comment ref="AF446" authorId="0">
      <text>
        <r>
          <rPr>
            <b/>
            <sz val="9"/>
            <color indexed="81"/>
            <rFont val="Tahoma"/>
            <family val="2"/>
          </rPr>
          <t>Windows User:</t>
        </r>
        <r>
          <rPr>
            <sz val="9"/>
            <color indexed="81"/>
            <rFont val="Tahoma"/>
            <family val="2"/>
          </rPr>
          <t xml:space="preserve">
10/02/21
40917</t>
        </r>
      </text>
    </comment>
    <comment ref="H447"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Less-3,300/-
Meeting 20/10/2020</t>
        </r>
      </text>
    </comment>
    <comment ref="J447"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Less-3,300/-
Meeting 20/10/2020</t>
        </r>
      </text>
    </comment>
    <comment ref="N447" authorId="0">
      <text>
        <r>
          <rPr>
            <b/>
            <sz val="9"/>
            <color indexed="81"/>
            <rFont val="Tahoma"/>
            <family val="2"/>
          </rPr>
          <t>Windows User:</t>
        </r>
        <r>
          <rPr>
            <sz val="9"/>
            <color indexed="81"/>
            <rFont val="Tahoma"/>
            <family val="2"/>
          </rPr>
          <t xml:space="preserve">
17/09/2020
6,000/-</t>
        </r>
      </text>
    </comment>
    <comment ref="P447" authorId="0">
      <text>
        <r>
          <rPr>
            <b/>
            <sz val="9"/>
            <color indexed="81"/>
            <rFont val="Tahoma"/>
            <family val="2"/>
          </rPr>
          <t>Windows User:</t>
        </r>
        <r>
          <rPr>
            <sz val="9"/>
            <color indexed="81"/>
            <rFont val="Tahoma"/>
            <family val="2"/>
          </rPr>
          <t xml:space="preserve">
17/09/2020
6,000/-</t>
        </r>
      </text>
    </comment>
    <comment ref="R447" authorId="0">
      <text>
        <r>
          <rPr>
            <b/>
            <sz val="9"/>
            <color indexed="81"/>
            <rFont val="Tahoma"/>
            <family val="2"/>
          </rPr>
          <t>Windows User:</t>
        </r>
        <r>
          <rPr>
            <sz val="9"/>
            <color indexed="81"/>
            <rFont val="Tahoma"/>
            <family val="2"/>
          </rPr>
          <t xml:space="preserve">
17/09/2020
6,000/-</t>
        </r>
      </text>
    </comment>
    <comment ref="W447" authorId="0">
      <text>
        <r>
          <rPr>
            <b/>
            <sz val="9"/>
            <color indexed="81"/>
            <rFont val="Tahoma"/>
            <family val="2"/>
          </rPr>
          <t>Windows User:</t>
        </r>
        <r>
          <rPr>
            <sz val="9"/>
            <color indexed="81"/>
            <rFont val="Tahoma"/>
            <family val="2"/>
          </rPr>
          <t xml:space="preserve">
Less 30% in Tuition fee for Oct/20.</t>
        </r>
      </text>
    </comment>
    <comment ref="X447" authorId="0">
      <text>
        <r>
          <rPr>
            <b/>
            <sz val="9"/>
            <color indexed="81"/>
            <rFont val="Tahoma"/>
            <family val="2"/>
          </rPr>
          <t>Windows User:</t>
        </r>
        <r>
          <rPr>
            <sz val="9"/>
            <color indexed="81"/>
            <rFont val="Tahoma"/>
            <family val="2"/>
          </rPr>
          <t xml:space="preserve">
01/12/2020
4346
Oct/20
Paid in Dec/20</t>
        </r>
      </text>
    </comment>
    <comment ref="Y447" authorId="0">
      <text>
        <r>
          <rPr>
            <b/>
            <sz val="9"/>
            <color indexed="81"/>
            <rFont val="Tahoma"/>
            <family val="2"/>
          </rPr>
          <t>Windows User:</t>
        </r>
        <r>
          <rPr>
            <sz val="9"/>
            <color indexed="81"/>
            <rFont val="Tahoma"/>
            <family val="2"/>
          </rPr>
          <t xml:space="preserve">
Less 30% in Tuition fee for Oct/20.</t>
        </r>
      </text>
    </comment>
    <comment ref="Z447" authorId="0">
      <text>
        <r>
          <rPr>
            <b/>
            <sz val="9"/>
            <color indexed="81"/>
            <rFont val="Tahoma"/>
            <family val="2"/>
          </rPr>
          <t>Windows User:</t>
        </r>
        <r>
          <rPr>
            <sz val="9"/>
            <color indexed="81"/>
            <rFont val="Tahoma"/>
            <family val="2"/>
          </rPr>
          <t xml:space="preserve">
17/12/2020
4347
O/fee=8,000/-
Nov + Dec/20
Paid in Dec/20</t>
        </r>
      </text>
    </comment>
    <comment ref="AB447" authorId="0">
      <text>
        <r>
          <rPr>
            <b/>
            <sz val="9"/>
            <color indexed="81"/>
            <rFont val="Tahoma"/>
            <family val="2"/>
          </rPr>
          <t>Windows User:</t>
        </r>
        <r>
          <rPr>
            <sz val="9"/>
            <color indexed="81"/>
            <rFont val="Tahoma"/>
            <family val="2"/>
          </rPr>
          <t xml:space="preserve">
01/12/2020
4346
Oct/20
17/12/2020
4347
O/fee=8,000/-
Nov + Dec/20
Paid in Dec/20</t>
        </r>
      </text>
    </comment>
    <comment ref="AD447" authorId="0">
      <text>
        <r>
          <rPr>
            <b/>
            <sz val="9"/>
            <color indexed="81"/>
            <rFont val="Tahoma"/>
            <family val="2"/>
          </rPr>
          <t>Windows User:</t>
        </r>
        <r>
          <rPr>
            <sz val="9"/>
            <color indexed="81"/>
            <rFont val="Tahoma"/>
            <family val="2"/>
          </rPr>
          <t xml:space="preserve">
25/01/21
4348</t>
        </r>
      </text>
    </comment>
    <comment ref="AF447" authorId="0">
      <text>
        <r>
          <rPr>
            <b/>
            <sz val="9"/>
            <color indexed="81"/>
            <rFont val="Tahoma"/>
            <family val="2"/>
          </rPr>
          <t>Windows User:</t>
        </r>
        <r>
          <rPr>
            <sz val="9"/>
            <color indexed="81"/>
            <rFont val="Tahoma"/>
            <family val="2"/>
          </rPr>
          <t xml:space="preserve">
10/02/21
4349</t>
        </r>
      </text>
    </comment>
    <comment ref="AL447" authorId="0">
      <text>
        <r>
          <rPr>
            <b/>
            <sz val="9"/>
            <color indexed="81"/>
            <rFont val="Tahoma"/>
            <family val="2"/>
          </rPr>
          <t>Windows User:</t>
        </r>
        <r>
          <rPr>
            <sz val="9"/>
            <color indexed="81"/>
            <rFont val="Tahoma"/>
            <family val="2"/>
          </rPr>
          <t xml:space="preserve">
23/05/21
4350
Up to May/21</t>
        </r>
      </text>
    </comment>
    <comment ref="AN447" authorId="0">
      <text>
        <r>
          <rPr>
            <b/>
            <sz val="9"/>
            <color indexed="81"/>
            <rFont val="Tahoma"/>
            <family val="2"/>
          </rPr>
          <t>Windows User:</t>
        </r>
        <r>
          <rPr>
            <sz val="9"/>
            <color indexed="81"/>
            <rFont val="Tahoma"/>
            <family val="2"/>
          </rPr>
          <t xml:space="preserve">
03/06/21
4351</t>
        </r>
      </text>
    </comment>
    <comment ref="H448" authorId="0">
      <text>
        <r>
          <rPr>
            <b/>
            <sz val="9"/>
            <color indexed="81"/>
            <rFont val="Tahoma"/>
            <family val="2"/>
          </rPr>
          <t>Windows User:</t>
        </r>
        <r>
          <rPr>
            <sz val="9"/>
            <color indexed="81"/>
            <rFont val="Tahoma"/>
            <family val="2"/>
          </rPr>
          <t xml:space="preserve">
T.c Order By
 board 31 /03/21
College=03/04/21</t>
        </r>
      </text>
    </comment>
    <comment ref="J448" authorId="0">
      <text>
        <r>
          <rPr>
            <b/>
            <sz val="9"/>
            <color indexed="81"/>
            <rFont val="Tahoma"/>
            <family val="2"/>
          </rPr>
          <t>Windows User:</t>
        </r>
        <r>
          <rPr>
            <sz val="9"/>
            <color indexed="81"/>
            <rFont val="Tahoma"/>
            <family val="2"/>
          </rPr>
          <t xml:space="preserve">
T.c Order By
 board 31 /03/21
College=03/04/21</t>
        </r>
      </text>
    </comment>
    <comment ref="N448" authorId="0">
      <text>
        <r>
          <rPr>
            <b/>
            <sz val="9"/>
            <color indexed="81"/>
            <rFont val="Tahoma"/>
            <family val="2"/>
          </rPr>
          <t>Windows User:</t>
        </r>
        <r>
          <rPr>
            <sz val="9"/>
            <color indexed="81"/>
            <rFont val="Tahoma"/>
            <family val="2"/>
          </rPr>
          <t xml:space="preserve">
17/09/2020
7,500/-</t>
        </r>
      </text>
    </comment>
    <comment ref="P448" authorId="0">
      <text>
        <r>
          <rPr>
            <b/>
            <sz val="9"/>
            <color indexed="81"/>
            <rFont val="Tahoma"/>
            <family val="2"/>
          </rPr>
          <t>Windows User:</t>
        </r>
        <r>
          <rPr>
            <sz val="9"/>
            <color indexed="81"/>
            <rFont val="Tahoma"/>
            <family val="2"/>
          </rPr>
          <t xml:space="preserve">
17/09/2020
7,500/-</t>
        </r>
      </text>
    </comment>
    <comment ref="R448" authorId="0">
      <text>
        <r>
          <rPr>
            <b/>
            <sz val="9"/>
            <color indexed="81"/>
            <rFont val="Tahoma"/>
            <family val="2"/>
          </rPr>
          <t>Windows User:</t>
        </r>
        <r>
          <rPr>
            <sz val="9"/>
            <color indexed="81"/>
            <rFont val="Tahoma"/>
            <family val="2"/>
          </rPr>
          <t xml:space="preserve">
17/09/2020
7,500/-</t>
        </r>
      </text>
    </comment>
    <comment ref="T448" authorId="1">
      <text>
        <r>
          <rPr>
            <b/>
            <sz val="9"/>
            <color indexed="81"/>
            <rFont val="Tahoma"/>
            <family val="2"/>
          </rPr>
          <t>hp:</t>
        </r>
        <r>
          <rPr>
            <sz val="9"/>
            <color indexed="81"/>
            <rFont val="Tahoma"/>
            <family val="2"/>
          </rPr>
          <t xml:space="preserve">
22.10.2020
5114
Oct/20=2,000/-
Less=30% (Due=2,620/-)
Others fee=8,000/-
26/01/21
5116
O/fee 2620
Nov + Dec/20
Paid in janu/21</t>
        </r>
      </text>
    </comment>
    <comment ref="W448" authorId="0">
      <text>
        <r>
          <rPr>
            <b/>
            <sz val="9"/>
            <color indexed="81"/>
            <rFont val="Tahoma"/>
            <family val="2"/>
          </rPr>
          <t>Windows User:</t>
        </r>
        <r>
          <rPr>
            <sz val="9"/>
            <color indexed="81"/>
            <rFont val="Tahoma"/>
            <family val="2"/>
          </rPr>
          <t xml:space="preserve">
Less 30% in Tuition fee for Oct/20.</t>
        </r>
      </text>
    </comment>
    <comment ref="X448" authorId="1">
      <text>
        <r>
          <rPr>
            <b/>
            <sz val="9"/>
            <color indexed="81"/>
            <rFont val="Tahoma"/>
            <family val="2"/>
          </rPr>
          <t>hp:</t>
        </r>
        <r>
          <rPr>
            <sz val="9"/>
            <color indexed="81"/>
            <rFont val="Tahoma"/>
            <family val="2"/>
          </rPr>
          <t xml:space="preserve">
22.10.2020
5114
Oct/20=2,000/-
Less=30% (Due=2,620/-)
Others fee=8,000/-
28/11/2020
5115
Oct=2620
Paid in nov/20</t>
        </r>
      </text>
    </comment>
    <comment ref="Y448" authorId="0">
      <text>
        <r>
          <rPr>
            <b/>
            <sz val="9"/>
            <color indexed="81"/>
            <rFont val="Tahoma"/>
            <family val="2"/>
          </rPr>
          <t>Windows User:</t>
        </r>
        <r>
          <rPr>
            <sz val="9"/>
            <color indexed="81"/>
            <rFont val="Tahoma"/>
            <family val="2"/>
          </rPr>
          <t xml:space="preserve">
Less 30% in Tuition fee for Oct/20.</t>
        </r>
      </text>
    </comment>
    <comment ref="Z448" authorId="0">
      <text>
        <r>
          <rPr>
            <b/>
            <sz val="9"/>
            <color indexed="81"/>
            <rFont val="Tahoma"/>
            <family val="2"/>
          </rPr>
          <t>Windows User:</t>
        </r>
        <r>
          <rPr>
            <sz val="9"/>
            <color indexed="81"/>
            <rFont val="Tahoma"/>
            <family val="2"/>
          </rPr>
          <t xml:space="preserve">
28/11/2020
5115
Oct=2620
Nov=2000 Due-2620</t>
        </r>
      </text>
    </comment>
    <comment ref="AB448" authorId="0">
      <text>
        <r>
          <rPr>
            <b/>
            <sz val="9"/>
            <color indexed="81"/>
            <rFont val="Tahoma"/>
            <family val="2"/>
          </rPr>
          <t>Windows User:
26/01/21</t>
        </r>
        <r>
          <rPr>
            <sz val="9"/>
            <color indexed="81"/>
            <rFont val="Tahoma"/>
            <family val="2"/>
          </rPr>
          <t xml:space="preserve">
5116
O/fee 2620
Nov + Dec/20
Paid in janu/21</t>
        </r>
      </text>
    </comment>
    <comment ref="AD448" authorId="0">
      <text>
        <r>
          <rPr>
            <b/>
            <sz val="9"/>
            <color indexed="81"/>
            <rFont val="Tahoma"/>
            <family val="2"/>
          </rPr>
          <t>Windows User:
26/01/21</t>
        </r>
        <r>
          <rPr>
            <sz val="9"/>
            <color indexed="81"/>
            <rFont val="Tahoma"/>
            <family val="2"/>
          </rPr>
          <t xml:space="preserve">
5116
O/fee 2620
Dec + Janu/21
Paid in janu/21</t>
        </r>
      </text>
    </comment>
    <comment ref="AJ448" authorId="0">
      <text>
        <r>
          <rPr>
            <b/>
            <sz val="9"/>
            <color indexed="81"/>
            <rFont val="Tahoma"/>
            <family val="2"/>
          </rPr>
          <t>Windows User:</t>
        </r>
        <r>
          <rPr>
            <sz val="9"/>
            <color indexed="81"/>
            <rFont val="Tahoma"/>
            <family val="2"/>
          </rPr>
          <t xml:space="preserve">
03/04/2021
5118
Up to March/21</t>
        </r>
      </text>
    </comment>
    <comment ref="CO448" authorId="0">
      <text>
        <r>
          <rPr>
            <b/>
            <sz val="9"/>
            <color indexed="81"/>
            <rFont val="Tahoma"/>
            <family val="2"/>
          </rPr>
          <t>Windows User:</t>
        </r>
        <r>
          <rPr>
            <sz val="9"/>
            <color indexed="81"/>
            <rFont val="Tahoma"/>
            <family val="2"/>
          </rPr>
          <t xml:space="preserve">
Re Study
Dec/2019</t>
        </r>
      </text>
    </comment>
    <comment ref="N449" authorId="0">
      <text>
        <r>
          <rPr>
            <b/>
            <sz val="9"/>
            <color indexed="81"/>
            <rFont val="Tahoma"/>
            <family val="2"/>
          </rPr>
          <t>Windows User:</t>
        </r>
        <r>
          <rPr>
            <sz val="9"/>
            <color indexed="81"/>
            <rFont val="Tahoma"/>
            <family val="2"/>
          </rPr>
          <t xml:space="preserve">
17/09/2020
7,500/-</t>
        </r>
      </text>
    </comment>
    <comment ref="P449" authorId="0">
      <text>
        <r>
          <rPr>
            <b/>
            <sz val="9"/>
            <color indexed="81"/>
            <rFont val="Tahoma"/>
            <family val="2"/>
          </rPr>
          <t>Windows User:</t>
        </r>
        <r>
          <rPr>
            <sz val="9"/>
            <color indexed="81"/>
            <rFont val="Tahoma"/>
            <family val="2"/>
          </rPr>
          <t xml:space="preserve">
17/09/2020
7,500/-</t>
        </r>
      </text>
    </comment>
    <comment ref="R449" authorId="0">
      <text>
        <r>
          <rPr>
            <b/>
            <sz val="9"/>
            <color indexed="81"/>
            <rFont val="Tahoma"/>
            <family val="2"/>
          </rPr>
          <t>Windows User:</t>
        </r>
        <r>
          <rPr>
            <sz val="9"/>
            <color indexed="81"/>
            <rFont val="Tahoma"/>
            <family val="2"/>
          </rPr>
          <t xml:space="preserve">
17/09/2020
7,500/-</t>
        </r>
      </text>
    </comment>
    <comment ref="W449" authorId="0">
      <text>
        <r>
          <rPr>
            <b/>
            <sz val="9"/>
            <color indexed="81"/>
            <rFont val="Tahoma"/>
            <family val="2"/>
          </rPr>
          <t>Windows User:</t>
        </r>
        <r>
          <rPr>
            <sz val="9"/>
            <color indexed="81"/>
            <rFont val="Tahoma"/>
            <family val="2"/>
          </rPr>
          <t xml:space="preserve">
Less 30% in Tuition fee for Oct/20.</t>
        </r>
      </text>
    </comment>
    <comment ref="Y449" authorId="0">
      <text>
        <r>
          <rPr>
            <b/>
            <sz val="9"/>
            <color indexed="81"/>
            <rFont val="Tahoma"/>
            <family val="2"/>
          </rPr>
          <t>Windows User:</t>
        </r>
        <r>
          <rPr>
            <sz val="9"/>
            <color indexed="81"/>
            <rFont val="Tahoma"/>
            <family val="2"/>
          </rPr>
          <t xml:space="preserve">
Less 30% in Tuition fee for Oct/20.</t>
        </r>
      </text>
    </comment>
    <comment ref="N450" authorId="0">
      <text>
        <r>
          <rPr>
            <b/>
            <sz val="9"/>
            <color indexed="81"/>
            <rFont val="Tahoma"/>
            <family val="2"/>
          </rPr>
          <t>Windows User:</t>
        </r>
        <r>
          <rPr>
            <sz val="9"/>
            <color indexed="81"/>
            <rFont val="Tahoma"/>
            <family val="2"/>
          </rPr>
          <t xml:space="preserve">
17/09/2020
15,500/-</t>
        </r>
      </text>
    </comment>
    <comment ref="P450" authorId="0">
      <text>
        <r>
          <rPr>
            <b/>
            <sz val="9"/>
            <color indexed="81"/>
            <rFont val="Tahoma"/>
            <family val="2"/>
          </rPr>
          <t>Windows User:</t>
        </r>
        <r>
          <rPr>
            <sz val="9"/>
            <color indexed="81"/>
            <rFont val="Tahoma"/>
            <family val="2"/>
          </rPr>
          <t xml:space="preserve">
17/09/2020
15,500/-</t>
        </r>
      </text>
    </comment>
    <comment ref="R450" authorId="0">
      <text>
        <r>
          <rPr>
            <b/>
            <sz val="9"/>
            <color indexed="81"/>
            <rFont val="Tahoma"/>
            <family val="2"/>
          </rPr>
          <t>Windows User:</t>
        </r>
        <r>
          <rPr>
            <sz val="9"/>
            <color indexed="81"/>
            <rFont val="Tahoma"/>
            <family val="2"/>
          </rPr>
          <t xml:space="preserve">
17/09/2020
15,500/-</t>
        </r>
      </text>
    </comment>
    <comment ref="T450" authorId="0">
      <text>
        <r>
          <rPr>
            <b/>
            <sz val="9"/>
            <color indexed="81"/>
            <rFont val="Tahoma"/>
            <family val="2"/>
          </rPr>
          <t>Windows User:</t>
        </r>
        <r>
          <rPr>
            <sz val="9"/>
            <color indexed="81"/>
            <rFont val="Tahoma"/>
            <family val="2"/>
          </rPr>
          <t xml:space="preserve">
17/09/2020
15,500/-</t>
        </r>
      </text>
    </comment>
    <comment ref="W450" authorId="0">
      <text>
        <r>
          <rPr>
            <b/>
            <sz val="9"/>
            <color indexed="81"/>
            <rFont val="Tahoma"/>
            <family val="2"/>
          </rPr>
          <t>Windows User:</t>
        </r>
        <r>
          <rPr>
            <sz val="9"/>
            <color indexed="81"/>
            <rFont val="Tahoma"/>
            <family val="2"/>
          </rPr>
          <t xml:space="preserve">
Less 30% in Tuition fee for Oct/20.</t>
        </r>
      </text>
    </comment>
    <comment ref="X450" authorId="0">
      <text>
        <r>
          <rPr>
            <b/>
            <sz val="9"/>
            <color indexed="81"/>
            <rFont val="Tahoma"/>
            <family val="2"/>
          </rPr>
          <t>Windows User:</t>
        </r>
        <r>
          <rPr>
            <sz val="9"/>
            <color indexed="81"/>
            <rFont val="Tahoma"/>
            <family val="2"/>
          </rPr>
          <t xml:space="preserve">
28/01/21
3962
Oct to Janu/21
Paid in janu/21</t>
        </r>
      </text>
    </comment>
    <comment ref="Y450" authorId="0">
      <text>
        <r>
          <rPr>
            <b/>
            <sz val="9"/>
            <color indexed="81"/>
            <rFont val="Tahoma"/>
            <family val="2"/>
          </rPr>
          <t>Windows User:</t>
        </r>
        <r>
          <rPr>
            <sz val="9"/>
            <color indexed="81"/>
            <rFont val="Tahoma"/>
            <family val="2"/>
          </rPr>
          <t xml:space="preserve">
Less 30% in Tuition fee for Oct/20.</t>
        </r>
      </text>
    </comment>
    <comment ref="Z450" authorId="0">
      <text>
        <r>
          <rPr>
            <b/>
            <sz val="9"/>
            <color indexed="81"/>
            <rFont val="Tahoma"/>
            <family val="2"/>
          </rPr>
          <t>Windows User:</t>
        </r>
        <r>
          <rPr>
            <sz val="9"/>
            <color indexed="81"/>
            <rFont val="Tahoma"/>
            <family val="2"/>
          </rPr>
          <t xml:space="preserve">
28/01/21
3962
Oct to Janu/21
Paid in janu/21</t>
        </r>
      </text>
    </comment>
    <comment ref="AB450" authorId="0">
      <text>
        <r>
          <rPr>
            <b/>
            <sz val="9"/>
            <color indexed="81"/>
            <rFont val="Tahoma"/>
            <family val="2"/>
          </rPr>
          <t>Windows User:</t>
        </r>
        <r>
          <rPr>
            <sz val="9"/>
            <color indexed="81"/>
            <rFont val="Tahoma"/>
            <family val="2"/>
          </rPr>
          <t xml:space="preserve">
28/01/21
3962
Oct to Janu/21
Paid in janu/21</t>
        </r>
      </text>
    </comment>
    <comment ref="AD450" authorId="0">
      <text>
        <r>
          <rPr>
            <b/>
            <sz val="9"/>
            <color indexed="81"/>
            <rFont val="Tahoma"/>
            <family val="2"/>
          </rPr>
          <t>Windows User:</t>
        </r>
        <r>
          <rPr>
            <sz val="9"/>
            <color indexed="81"/>
            <rFont val="Tahoma"/>
            <family val="2"/>
          </rPr>
          <t xml:space="preserve">
28/01/21
3962
Oct to Janu/21
Paid in janu/21</t>
        </r>
      </text>
    </comment>
    <comment ref="AN450" authorId="0">
      <text>
        <r>
          <rPr>
            <b/>
            <sz val="9"/>
            <color indexed="81"/>
            <rFont val="Tahoma"/>
            <family val="2"/>
          </rPr>
          <t>Windows User:</t>
        </r>
        <r>
          <rPr>
            <sz val="9"/>
            <color indexed="81"/>
            <rFont val="Tahoma"/>
            <family val="2"/>
          </rPr>
          <t xml:space="preserve">
07/06/21
3963
</t>
        </r>
      </text>
    </comment>
    <comment ref="N451" authorId="0">
      <text>
        <r>
          <rPr>
            <b/>
            <sz val="9"/>
            <color indexed="81"/>
            <rFont val="Tahoma"/>
            <family val="2"/>
          </rPr>
          <t>Windows User:</t>
        </r>
        <r>
          <rPr>
            <sz val="9"/>
            <color indexed="81"/>
            <rFont val="Tahoma"/>
            <family val="2"/>
          </rPr>
          <t xml:space="preserve">
19/09/2020
7,500/-</t>
        </r>
      </text>
    </comment>
    <comment ref="P451" authorId="0">
      <text>
        <r>
          <rPr>
            <b/>
            <sz val="9"/>
            <color indexed="81"/>
            <rFont val="Tahoma"/>
            <family val="2"/>
          </rPr>
          <t>Windows User:</t>
        </r>
        <r>
          <rPr>
            <sz val="9"/>
            <color indexed="81"/>
            <rFont val="Tahoma"/>
            <family val="2"/>
          </rPr>
          <t xml:space="preserve">
19/09/2020
7,500/-</t>
        </r>
      </text>
    </comment>
    <comment ref="R451" authorId="0">
      <text>
        <r>
          <rPr>
            <b/>
            <sz val="9"/>
            <color indexed="81"/>
            <rFont val="Tahoma"/>
            <family val="2"/>
          </rPr>
          <t>Windows User:</t>
        </r>
        <r>
          <rPr>
            <sz val="9"/>
            <color indexed="81"/>
            <rFont val="Tahoma"/>
            <family val="2"/>
          </rPr>
          <t xml:space="preserve">
19/09/2020
7,500/-</t>
        </r>
      </text>
    </comment>
    <comment ref="T451" authorId="0">
      <text>
        <r>
          <rPr>
            <b/>
            <sz val="9"/>
            <color indexed="81"/>
            <rFont val="Tahoma"/>
            <family val="2"/>
          </rPr>
          <t>Windows User:</t>
        </r>
        <r>
          <rPr>
            <sz val="9"/>
            <color indexed="81"/>
            <rFont val="Tahoma"/>
            <family val="2"/>
          </rPr>
          <t xml:space="preserve">
27/01/21
4178
O/fee=8000
Oct + Nov
Dec=2760 Due=1860
Paid in janu/21</t>
        </r>
      </text>
    </comment>
    <comment ref="W451" authorId="0">
      <text>
        <r>
          <rPr>
            <b/>
            <sz val="9"/>
            <color indexed="81"/>
            <rFont val="Tahoma"/>
            <family val="2"/>
          </rPr>
          <t>Windows User:</t>
        </r>
        <r>
          <rPr>
            <sz val="9"/>
            <color indexed="81"/>
            <rFont val="Tahoma"/>
            <family val="2"/>
          </rPr>
          <t xml:space="preserve">
Less 30% in Tuition fee for Oct/20.</t>
        </r>
      </text>
    </comment>
    <comment ref="X451" authorId="0">
      <text>
        <r>
          <rPr>
            <b/>
            <sz val="9"/>
            <color indexed="81"/>
            <rFont val="Tahoma"/>
            <family val="2"/>
          </rPr>
          <t>Windows User:</t>
        </r>
        <r>
          <rPr>
            <sz val="9"/>
            <color indexed="81"/>
            <rFont val="Tahoma"/>
            <family val="2"/>
          </rPr>
          <t xml:space="preserve">
27/01/21
4178
O/fee=8000
Oct + Nov
Dec=2760 Due=1860
Paid in janu/21</t>
        </r>
      </text>
    </comment>
    <comment ref="Y451" authorId="0">
      <text>
        <r>
          <rPr>
            <b/>
            <sz val="9"/>
            <color indexed="81"/>
            <rFont val="Tahoma"/>
            <family val="2"/>
          </rPr>
          <t>Windows User:</t>
        </r>
        <r>
          <rPr>
            <sz val="9"/>
            <color indexed="81"/>
            <rFont val="Tahoma"/>
            <family val="2"/>
          </rPr>
          <t xml:space="preserve">
Less 30% in Tuition fee for Oct/20.</t>
        </r>
      </text>
    </comment>
    <comment ref="Z451" authorId="0">
      <text>
        <r>
          <rPr>
            <b/>
            <sz val="9"/>
            <color indexed="81"/>
            <rFont val="Tahoma"/>
            <family val="2"/>
          </rPr>
          <t>Windows User:</t>
        </r>
        <r>
          <rPr>
            <sz val="9"/>
            <color indexed="81"/>
            <rFont val="Tahoma"/>
            <family val="2"/>
          </rPr>
          <t xml:space="preserve">
27/01/21
4178
O/fee=8000
Oct + Nov
Dec=2760 Due=1860
Paid in janu/21</t>
        </r>
      </text>
    </comment>
    <comment ref="AB451" authorId="0">
      <text>
        <r>
          <rPr>
            <b/>
            <sz val="9"/>
            <color indexed="81"/>
            <rFont val="Tahoma"/>
            <family val="2"/>
          </rPr>
          <t>Windows User:</t>
        </r>
        <r>
          <rPr>
            <sz val="9"/>
            <color indexed="81"/>
            <rFont val="Tahoma"/>
            <family val="2"/>
          </rPr>
          <t xml:space="preserve">
27/01/21
4178
O/fee=8000
Oct + Nov
Dec=2760 Due=1860
Paid in janu/21</t>
        </r>
      </text>
    </comment>
    <comment ref="AD451" authorId="0">
      <text>
        <r>
          <rPr>
            <b/>
            <sz val="9"/>
            <color indexed="81"/>
            <rFont val="Tahoma"/>
            <family val="2"/>
          </rPr>
          <t>Windows User:</t>
        </r>
        <r>
          <rPr>
            <sz val="9"/>
            <color indexed="81"/>
            <rFont val="Tahoma"/>
            <family val="2"/>
          </rPr>
          <t xml:space="preserve">
27/01/21
4178
O/fee=8000
Oct + Nov
Dec=2760 Due=1860
Paid in janu/21</t>
        </r>
      </text>
    </comment>
    <comment ref="H452" authorId="0">
      <text>
        <r>
          <rPr>
            <b/>
            <sz val="9"/>
            <color indexed="81"/>
            <rFont val="Tahoma"/>
            <family val="2"/>
          </rPr>
          <t>Windows User:</t>
        </r>
        <r>
          <rPr>
            <sz val="9"/>
            <color indexed="81"/>
            <rFont val="Tahoma"/>
            <family val="2"/>
          </rPr>
          <t xml:space="preserve">
T.c Order By
 board  31/03/21
College=06/04/21</t>
        </r>
      </text>
    </comment>
    <comment ref="J452" authorId="0">
      <text>
        <r>
          <rPr>
            <b/>
            <sz val="9"/>
            <color indexed="81"/>
            <rFont val="Tahoma"/>
            <family val="2"/>
          </rPr>
          <t>Windows User:</t>
        </r>
        <r>
          <rPr>
            <sz val="9"/>
            <color indexed="81"/>
            <rFont val="Tahoma"/>
            <family val="2"/>
          </rPr>
          <t xml:space="preserve">
T.c Order By
 board  31/03/21
College=06/04/21</t>
        </r>
      </text>
    </comment>
    <comment ref="N452" authorId="0">
      <text>
        <r>
          <rPr>
            <b/>
            <sz val="9"/>
            <color indexed="81"/>
            <rFont val="Tahoma"/>
            <family val="2"/>
          </rPr>
          <t>Windows User:</t>
        </r>
        <r>
          <rPr>
            <sz val="9"/>
            <color indexed="81"/>
            <rFont val="Tahoma"/>
            <family val="2"/>
          </rPr>
          <t xml:space="preserve">
19/09/2020
7,500/-</t>
        </r>
      </text>
    </comment>
    <comment ref="P452" authorId="0">
      <text>
        <r>
          <rPr>
            <b/>
            <sz val="9"/>
            <color indexed="81"/>
            <rFont val="Tahoma"/>
            <family val="2"/>
          </rPr>
          <t>Windows User:</t>
        </r>
        <r>
          <rPr>
            <sz val="9"/>
            <color indexed="81"/>
            <rFont val="Tahoma"/>
            <family val="2"/>
          </rPr>
          <t xml:space="preserve">
19/09/2020
7,500/-</t>
        </r>
      </text>
    </comment>
    <comment ref="R452" authorId="0">
      <text>
        <r>
          <rPr>
            <b/>
            <sz val="9"/>
            <color indexed="81"/>
            <rFont val="Tahoma"/>
            <family val="2"/>
          </rPr>
          <t>Windows User:</t>
        </r>
        <r>
          <rPr>
            <sz val="9"/>
            <color indexed="81"/>
            <rFont val="Tahoma"/>
            <family val="2"/>
          </rPr>
          <t xml:space="preserve">
19/09/2020
7,500/-</t>
        </r>
      </text>
    </comment>
    <comment ref="T452" authorId="0">
      <text>
        <r>
          <rPr>
            <b/>
            <sz val="9"/>
            <color indexed="81"/>
            <rFont val="Tahoma"/>
            <family val="2"/>
          </rPr>
          <t>Windows User:</t>
        </r>
        <r>
          <rPr>
            <sz val="9"/>
            <color indexed="81"/>
            <rFont val="Tahoma"/>
            <family val="2"/>
          </rPr>
          <t xml:space="preserve">
08/11/2020
4154
Oct + Nov/2020
O/fee
Paid to Nov/2020</t>
        </r>
      </text>
    </comment>
    <comment ref="Z452" authorId="0">
      <text>
        <r>
          <rPr>
            <b/>
            <sz val="9"/>
            <color indexed="81"/>
            <rFont val="Tahoma"/>
            <family val="2"/>
          </rPr>
          <t>Windows User:</t>
        </r>
        <r>
          <rPr>
            <sz val="9"/>
            <color indexed="81"/>
            <rFont val="Tahoma"/>
            <family val="2"/>
          </rPr>
          <t xml:space="preserve">
08/11/2020
4154
Oct + Nov/2020
O/fee
Paid to Nov/2020</t>
        </r>
      </text>
    </comment>
    <comment ref="AB452" authorId="0">
      <text>
        <r>
          <rPr>
            <b/>
            <sz val="9"/>
            <color indexed="81"/>
            <rFont val="Tahoma"/>
            <family val="2"/>
          </rPr>
          <t>Windows User:</t>
        </r>
        <r>
          <rPr>
            <sz val="9"/>
            <color indexed="81"/>
            <rFont val="Tahoma"/>
            <family val="2"/>
          </rPr>
          <t xml:space="preserve">
08/11/2020
4154
Oct + Nov/2020
O/fee</t>
        </r>
      </text>
    </comment>
    <comment ref="AD452" authorId="0">
      <text>
        <r>
          <rPr>
            <b/>
            <sz val="9"/>
            <color indexed="81"/>
            <rFont val="Tahoma"/>
            <family val="2"/>
          </rPr>
          <t>Windows User:</t>
        </r>
        <r>
          <rPr>
            <sz val="9"/>
            <color indexed="81"/>
            <rFont val="Tahoma"/>
            <family val="2"/>
          </rPr>
          <t xml:space="preserve">
08/12/2020
4155</t>
        </r>
      </text>
    </comment>
    <comment ref="AF452" authorId="0">
      <text>
        <r>
          <rPr>
            <b/>
            <sz val="9"/>
            <color indexed="81"/>
            <rFont val="Tahoma"/>
            <family val="2"/>
          </rPr>
          <t>Windows User:</t>
        </r>
        <r>
          <rPr>
            <sz val="9"/>
            <color indexed="81"/>
            <rFont val="Tahoma"/>
            <family val="2"/>
          </rPr>
          <t xml:space="preserve">
06/01/2021
4156</t>
        </r>
      </text>
    </comment>
    <comment ref="AH452" authorId="0">
      <text>
        <r>
          <rPr>
            <b/>
            <sz val="9"/>
            <color indexed="81"/>
            <rFont val="Tahoma"/>
            <family val="2"/>
          </rPr>
          <t>Windows User:</t>
        </r>
        <r>
          <rPr>
            <sz val="9"/>
            <color indexed="81"/>
            <rFont val="Tahoma"/>
            <family val="2"/>
          </rPr>
          <t xml:space="preserve">
16/02/21
4157
</t>
        </r>
      </text>
    </comment>
    <comment ref="AJ452" authorId="0">
      <text>
        <r>
          <rPr>
            <b/>
            <sz val="9"/>
            <color indexed="81"/>
            <rFont val="Tahoma"/>
            <family val="2"/>
          </rPr>
          <t>Windows User:</t>
        </r>
        <r>
          <rPr>
            <sz val="9"/>
            <color indexed="81"/>
            <rFont val="Tahoma"/>
            <family val="2"/>
          </rPr>
          <t xml:space="preserve">
16/03/21
4158
</t>
        </r>
      </text>
    </comment>
    <comment ref="N453" authorId="0">
      <text>
        <r>
          <rPr>
            <b/>
            <sz val="9"/>
            <color indexed="81"/>
            <rFont val="Tahoma"/>
            <family val="2"/>
          </rPr>
          <t>Windows User:</t>
        </r>
        <r>
          <rPr>
            <sz val="9"/>
            <color indexed="81"/>
            <rFont val="Tahoma"/>
            <family val="2"/>
          </rPr>
          <t xml:space="preserve">
20/09/2020
3481
7,500/-</t>
        </r>
      </text>
    </comment>
    <comment ref="P453" authorId="0">
      <text>
        <r>
          <rPr>
            <b/>
            <sz val="9"/>
            <color indexed="81"/>
            <rFont val="Tahoma"/>
            <family val="2"/>
          </rPr>
          <t>Windows User:</t>
        </r>
        <r>
          <rPr>
            <sz val="9"/>
            <color indexed="81"/>
            <rFont val="Tahoma"/>
            <family val="2"/>
          </rPr>
          <t xml:space="preserve">
20/09/2020
3481
7,500/-</t>
        </r>
      </text>
    </comment>
    <comment ref="R453" authorId="0">
      <text>
        <r>
          <rPr>
            <b/>
            <sz val="9"/>
            <color indexed="81"/>
            <rFont val="Tahoma"/>
            <family val="2"/>
          </rPr>
          <t>Windows User:</t>
        </r>
        <r>
          <rPr>
            <sz val="9"/>
            <color indexed="81"/>
            <rFont val="Tahoma"/>
            <family val="2"/>
          </rPr>
          <t xml:space="preserve">
20/09/2020
3481
7,500/-</t>
        </r>
      </text>
    </comment>
    <comment ref="T453" authorId="0">
      <text>
        <r>
          <rPr>
            <b/>
            <sz val="9"/>
            <color indexed="81"/>
            <rFont val="Tahoma"/>
            <family val="2"/>
          </rPr>
          <t>Windows User:</t>
        </r>
        <r>
          <rPr>
            <sz val="9"/>
            <color indexed="81"/>
            <rFont val="Tahoma"/>
            <family val="2"/>
          </rPr>
          <t xml:space="preserve">
26/01/21
6513
O/fee=8000
Oct to Janu/21
Paid in Janu/21</t>
        </r>
      </text>
    </comment>
    <comment ref="Z453" authorId="0">
      <text>
        <r>
          <rPr>
            <b/>
            <sz val="9"/>
            <color indexed="81"/>
            <rFont val="Tahoma"/>
            <family val="2"/>
          </rPr>
          <t>Windows User:</t>
        </r>
        <r>
          <rPr>
            <sz val="9"/>
            <color indexed="81"/>
            <rFont val="Tahoma"/>
            <family val="2"/>
          </rPr>
          <t xml:space="preserve">
26/01/21
6513
O/fee=8000
Oct to Janu/21
Paid in Janu/21</t>
        </r>
      </text>
    </comment>
    <comment ref="AB453" authorId="0">
      <text>
        <r>
          <rPr>
            <b/>
            <sz val="9"/>
            <color indexed="81"/>
            <rFont val="Tahoma"/>
            <family val="2"/>
          </rPr>
          <t>Windows User:</t>
        </r>
        <r>
          <rPr>
            <sz val="9"/>
            <color indexed="81"/>
            <rFont val="Tahoma"/>
            <family val="2"/>
          </rPr>
          <t xml:space="preserve">
26/01/21
6513
O/fee=8000
Oct to Janu/21
Paid in Janu/21</t>
        </r>
      </text>
    </comment>
    <comment ref="AD453" authorId="0">
      <text>
        <r>
          <rPr>
            <b/>
            <sz val="9"/>
            <color indexed="81"/>
            <rFont val="Tahoma"/>
            <family val="2"/>
          </rPr>
          <t>Windows User:</t>
        </r>
        <r>
          <rPr>
            <sz val="9"/>
            <color indexed="81"/>
            <rFont val="Tahoma"/>
            <family val="2"/>
          </rPr>
          <t xml:space="preserve">
26/01/21
6513
O/fee=8000
Oct to Janu/21
Paid in Janu/21</t>
        </r>
      </text>
    </comment>
    <comment ref="AF453" authorId="0">
      <text>
        <r>
          <rPr>
            <b/>
            <sz val="9"/>
            <color indexed="81"/>
            <rFont val="Tahoma"/>
            <family val="2"/>
          </rPr>
          <t>Windows User:</t>
        </r>
        <r>
          <rPr>
            <sz val="9"/>
            <color indexed="81"/>
            <rFont val="Tahoma"/>
            <family val="2"/>
          </rPr>
          <t xml:space="preserve">
26/01/21
6513
O/fee=8000
Oct to Janu/21
Paid in Janu/21</t>
        </r>
      </text>
    </comment>
    <comment ref="N454" authorId="0">
      <text>
        <r>
          <rPr>
            <b/>
            <sz val="9"/>
            <color indexed="81"/>
            <rFont val="Tahoma"/>
            <family val="2"/>
          </rPr>
          <t>Windows User:</t>
        </r>
        <r>
          <rPr>
            <sz val="9"/>
            <color indexed="81"/>
            <rFont val="Tahoma"/>
            <family val="2"/>
          </rPr>
          <t xml:space="preserve">
21/09/2020
3001
7,500/-</t>
        </r>
      </text>
    </comment>
    <comment ref="P454" authorId="0">
      <text>
        <r>
          <rPr>
            <b/>
            <sz val="9"/>
            <color indexed="81"/>
            <rFont val="Tahoma"/>
            <family val="2"/>
          </rPr>
          <t>Windows User:</t>
        </r>
        <r>
          <rPr>
            <sz val="9"/>
            <color indexed="81"/>
            <rFont val="Tahoma"/>
            <family val="2"/>
          </rPr>
          <t xml:space="preserve">
21/09/2020
3001
7,500/-</t>
        </r>
      </text>
    </comment>
    <comment ref="R454" authorId="0">
      <text>
        <r>
          <rPr>
            <b/>
            <sz val="9"/>
            <color indexed="81"/>
            <rFont val="Tahoma"/>
            <family val="2"/>
          </rPr>
          <t>Windows User:</t>
        </r>
        <r>
          <rPr>
            <sz val="9"/>
            <color indexed="81"/>
            <rFont val="Tahoma"/>
            <family val="2"/>
          </rPr>
          <t xml:space="preserve">
21/09/2020
3001
7,500/-</t>
        </r>
      </text>
    </comment>
    <comment ref="T454" authorId="0">
      <text>
        <r>
          <rPr>
            <b/>
            <sz val="9"/>
            <color indexed="81"/>
            <rFont val="Tahoma"/>
            <family val="2"/>
          </rPr>
          <t>Windows User:</t>
        </r>
        <r>
          <rPr>
            <sz val="9"/>
            <color indexed="81"/>
            <rFont val="Tahoma"/>
            <family val="2"/>
          </rPr>
          <t xml:space="preserve">
11/02/21
3004
O/fee=8000
Paid in Feb/21</t>
        </r>
      </text>
    </comment>
    <comment ref="W454" authorId="0">
      <text>
        <r>
          <rPr>
            <b/>
            <sz val="9"/>
            <color indexed="81"/>
            <rFont val="Tahoma"/>
            <family val="2"/>
          </rPr>
          <t>Windows User:</t>
        </r>
        <r>
          <rPr>
            <sz val="9"/>
            <color indexed="81"/>
            <rFont val="Tahoma"/>
            <family val="2"/>
          </rPr>
          <t xml:space="preserve">
Less 30% in Tuition fee for Oct/20.</t>
        </r>
      </text>
    </comment>
    <comment ref="X454" authorId="0">
      <text>
        <r>
          <rPr>
            <b/>
            <sz val="9"/>
            <color indexed="81"/>
            <rFont val="Tahoma"/>
            <family val="2"/>
          </rPr>
          <t>Windows User:</t>
        </r>
        <r>
          <rPr>
            <sz val="9"/>
            <color indexed="81"/>
            <rFont val="Tahoma"/>
            <family val="2"/>
          </rPr>
          <t xml:space="preserve">
08/11/2020
3002
Oct + Nov/2020
Paid to Nov/2020</t>
        </r>
      </text>
    </comment>
    <comment ref="Y454" authorId="0">
      <text>
        <r>
          <rPr>
            <b/>
            <sz val="9"/>
            <color indexed="81"/>
            <rFont val="Tahoma"/>
            <family val="2"/>
          </rPr>
          <t>Windows User:</t>
        </r>
        <r>
          <rPr>
            <sz val="9"/>
            <color indexed="81"/>
            <rFont val="Tahoma"/>
            <family val="2"/>
          </rPr>
          <t xml:space="preserve">
Less 30% in Tuition fee for Oct/20.</t>
        </r>
      </text>
    </comment>
    <comment ref="Z454" authorId="0">
      <text>
        <r>
          <rPr>
            <b/>
            <sz val="9"/>
            <color indexed="81"/>
            <rFont val="Tahoma"/>
            <family val="2"/>
          </rPr>
          <t>Windows User:</t>
        </r>
        <r>
          <rPr>
            <sz val="9"/>
            <color indexed="81"/>
            <rFont val="Tahoma"/>
            <family val="2"/>
          </rPr>
          <t xml:space="preserve">
08/11/2020
3002
Oct + Nov/2020</t>
        </r>
      </text>
    </comment>
    <comment ref="AB454" authorId="0">
      <text>
        <r>
          <rPr>
            <b/>
            <sz val="9"/>
            <color indexed="81"/>
            <rFont val="Tahoma"/>
            <family val="2"/>
          </rPr>
          <t>Windows User:</t>
        </r>
        <r>
          <rPr>
            <sz val="9"/>
            <color indexed="81"/>
            <rFont val="Tahoma"/>
            <family val="2"/>
          </rPr>
          <t xml:space="preserve">
26/01/21
3003
Dec + Janu/21
Paid in Janu/21</t>
        </r>
      </text>
    </comment>
    <comment ref="AD454" authorId="0">
      <text>
        <r>
          <rPr>
            <b/>
            <sz val="9"/>
            <color indexed="81"/>
            <rFont val="Tahoma"/>
            <family val="2"/>
          </rPr>
          <t>Windows User:</t>
        </r>
        <r>
          <rPr>
            <sz val="9"/>
            <color indexed="81"/>
            <rFont val="Tahoma"/>
            <family val="2"/>
          </rPr>
          <t xml:space="preserve">
26/01/21
3003
Dec + Janu/21
Paid in Janu/21</t>
        </r>
      </text>
    </comment>
    <comment ref="AF454" authorId="0">
      <text>
        <r>
          <rPr>
            <b/>
            <sz val="9"/>
            <color indexed="81"/>
            <rFont val="Tahoma"/>
            <family val="2"/>
          </rPr>
          <t>Windows User:</t>
        </r>
        <r>
          <rPr>
            <sz val="9"/>
            <color indexed="81"/>
            <rFont val="Tahoma"/>
            <family val="2"/>
          </rPr>
          <t xml:space="preserve">
11/02/21
3004
O/fee=8000
Paid in Feb/21</t>
        </r>
      </text>
    </comment>
    <comment ref="N455" authorId="0">
      <text>
        <r>
          <rPr>
            <b/>
            <sz val="9"/>
            <color indexed="81"/>
            <rFont val="Tahoma"/>
            <family val="2"/>
          </rPr>
          <t>Windows User:</t>
        </r>
        <r>
          <rPr>
            <sz val="9"/>
            <color indexed="81"/>
            <rFont val="Tahoma"/>
            <family val="2"/>
          </rPr>
          <t xml:space="preserve">
21/09/2020
3529
7,500/-</t>
        </r>
      </text>
    </comment>
    <comment ref="P455" authorId="0">
      <text>
        <r>
          <rPr>
            <b/>
            <sz val="9"/>
            <color indexed="81"/>
            <rFont val="Tahoma"/>
            <family val="2"/>
          </rPr>
          <t>Windows User:</t>
        </r>
        <r>
          <rPr>
            <sz val="9"/>
            <color indexed="81"/>
            <rFont val="Tahoma"/>
            <family val="2"/>
          </rPr>
          <t xml:space="preserve">
21/09/2020
3529
7,500/-</t>
        </r>
      </text>
    </comment>
    <comment ref="R455" authorId="0">
      <text>
        <r>
          <rPr>
            <b/>
            <sz val="9"/>
            <color indexed="81"/>
            <rFont val="Tahoma"/>
            <family val="2"/>
          </rPr>
          <t>Windows User:</t>
        </r>
        <r>
          <rPr>
            <sz val="9"/>
            <color indexed="81"/>
            <rFont val="Tahoma"/>
            <family val="2"/>
          </rPr>
          <t xml:space="preserve">
21/09/2020
3529
7,500/-</t>
        </r>
      </text>
    </comment>
    <comment ref="W455" authorId="0">
      <text>
        <r>
          <rPr>
            <b/>
            <sz val="9"/>
            <color indexed="81"/>
            <rFont val="Tahoma"/>
            <family val="2"/>
          </rPr>
          <t>Windows User:</t>
        </r>
        <r>
          <rPr>
            <sz val="9"/>
            <color indexed="81"/>
            <rFont val="Tahoma"/>
            <family val="2"/>
          </rPr>
          <t xml:space="preserve">
Less 30% in Tuition fee for Oct/20.</t>
        </r>
      </text>
    </comment>
    <comment ref="Y455" authorId="0">
      <text>
        <r>
          <rPr>
            <b/>
            <sz val="9"/>
            <color indexed="81"/>
            <rFont val="Tahoma"/>
            <family val="2"/>
          </rPr>
          <t>Windows User:</t>
        </r>
        <r>
          <rPr>
            <sz val="9"/>
            <color indexed="81"/>
            <rFont val="Tahoma"/>
            <family val="2"/>
          </rPr>
          <t xml:space="preserve">
Less 30% in Tuition fee for Oct/20.</t>
        </r>
      </text>
    </comment>
    <comment ref="N456" authorId="0">
      <text>
        <r>
          <rPr>
            <b/>
            <sz val="9"/>
            <color indexed="81"/>
            <rFont val="Tahoma"/>
            <family val="2"/>
          </rPr>
          <t>Windows User:</t>
        </r>
        <r>
          <rPr>
            <sz val="9"/>
            <color indexed="81"/>
            <rFont val="Tahoma"/>
            <family val="2"/>
          </rPr>
          <t xml:space="preserve">
07.10.2020
5497
12,000/-</t>
        </r>
      </text>
    </comment>
    <comment ref="P456" authorId="0">
      <text>
        <r>
          <rPr>
            <b/>
            <sz val="9"/>
            <color indexed="81"/>
            <rFont val="Tahoma"/>
            <family val="2"/>
          </rPr>
          <t>Windows User:</t>
        </r>
        <r>
          <rPr>
            <sz val="9"/>
            <color indexed="81"/>
            <rFont val="Tahoma"/>
            <family val="2"/>
          </rPr>
          <t xml:space="preserve">
07.10.2020
5497
12,000/-</t>
        </r>
      </text>
    </comment>
    <comment ref="R456" authorId="0">
      <text>
        <r>
          <rPr>
            <b/>
            <sz val="9"/>
            <color indexed="81"/>
            <rFont val="Tahoma"/>
            <family val="2"/>
          </rPr>
          <t>Windows User:</t>
        </r>
        <r>
          <rPr>
            <sz val="9"/>
            <color indexed="81"/>
            <rFont val="Tahoma"/>
            <family val="2"/>
          </rPr>
          <t xml:space="preserve">
07.10.2020
5497
12,000/-</t>
        </r>
      </text>
    </comment>
    <comment ref="T456" authorId="0">
      <text>
        <r>
          <rPr>
            <b/>
            <sz val="9"/>
            <color indexed="81"/>
            <rFont val="Tahoma"/>
            <family val="2"/>
          </rPr>
          <t>Windows User:</t>
        </r>
        <r>
          <rPr>
            <sz val="9"/>
            <color indexed="81"/>
            <rFont val="Tahoma"/>
            <family val="2"/>
          </rPr>
          <t xml:space="preserve">
07.10.2020
5497
O/fee=4500/- Due3500
12,000/-
24/01/2021
5498
O/fee=3500
Oct to Janu/21
Paid in Janu/21</t>
        </r>
      </text>
    </comment>
    <comment ref="W456" authorId="0">
      <text>
        <r>
          <rPr>
            <b/>
            <sz val="9"/>
            <color indexed="81"/>
            <rFont val="Tahoma"/>
            <family val="2"/>
          </rPr>
          <t>Windows User:</t>
        </r>
        <r>
          <rPr>
            <sz val="9"/>
            <color indexed="81"/>
            <rFont val="Tahoma"/>
            <family val="2"/>
          </rPr>
          <t xml:space="preserve">
Less 30% in Tuition fee for Oct/20.</t>
        </r>
      </text>
    </comment>
    <comment ref="X456" authorId="0">
      <text>
        <r>
          <rPr>
            <b/>
            <sz val="9"/>
            <color indexed="81"/>
            <rFont val="Tahoma"/>
            <family val="2"/>
          </rPr>
          <t>Windows User:</t>
        </r>
        <r>
          <rPr>
            <sz val="9"/>
            <color indexed="81"/>
            <rFont val="Tahoma"/>
            <family val="2"/>
          </rPr>
          <t xml:space="preserve">
24/01/2021
5498
O/fee=3500
Oct to Janu/21
Paid in Janu/21</t>
        </r>
      </text>
    </comment>
    <comment ref="Y456" authorId="0">
      <text>
        <r>
          <rPr>
            <b/>
            <sz val="9"/>
            <color indexed="81"/>
            <rFont val="Tahoma"/>
            <family val="2"/>
          </rPr>
          <t>Windows User:</t>
        </r>
        <r>
          <rPr>
            <sz val="9"/>
            <color indexed="81"/>
            <rFont val="Tahoma"/>
            <family val="2"/>
          </rPr>
          <t xml:space="preserve">
Less 30% in Tuition fee for Oct/20.</t>
        </r>
      </text>
    </comment>
    <comment ref="Z456" authorId="0">
      <text>
        <r>
          <rPr>
            <b/>
            <sz val="9"/>
            <color indexed="81"/>
            <rFont val="Tahoma"/>
            <family val="2"/>
          </rPr>
          <t>Windows User:</t>
        </r>
        <r>
          <rPr>
            <sz val="9"/>
            <color indexed="81"/>
            <rFont val="Tahoma"/>
            <family val="2"/>
          </rPr>
          <t xml:space="preserve">
24/01/2021
5498
O/fee=3500
Oct to Janu/21
Paid in Janu/21</t>
        </r>
      </text>
    </comment>
    <comment ref="AB456" authorId="0">
      <text>
        <r>
          <rPr>
            <b/>
            <sz val="9"/>
            <color indexed="81"/>
            <rFont val="Tahoma"/>
            <family val="2"/>
          </rPr>
          <t>Windows User:</t>
        </r>
        <r>
          <rPr>
            <sz val="9"/>
            <color indexed="81"/>
            <rFont val="Tahoma"/>
            <family val="2"/>
          </rPr>
          <t xml:space="preserve">
24/01/2021
5498
O/fee=3500
Oct to Janu/21
Paid in Janu/21</t>
        </r>
      </text>
    </comment>
    <comment ref="AD456" authorId="0">
      <text>
        <r>
          <rPr>
            <b/>
            <sz val="9"/>
            <color indexed="81"/>
            <rFont val="Tahoma"/>
            <family val="2"/>
          </rPr>
          <t>Windows User:</t>
        </r>
        <r>
          <rPr>
            <sz val="9"/>
            <color indexed="81"/>
            <rFont val="Tahoma"/>
            <family val="2"/>
          </rPr>
          <t xml:space="preserve">
24/01/2021
5498
O/fee=3500
Oct to Janu/21
Paid in Janu/21</t>
        </r>
      </text>
    </comment>
    <comment ref="AJ456" authorId="0">
      <text>
        <r>
          <rPr>
            <b/>
            <sz val="9"/>
            <color indexed="81"/>
            <rFont val="Tahoma"/>
            <family val="2"/>
          </rPr>
          <t>Windows User:</t>
        </r>
        <r>
          <rPr>
            <sz val="9"/>
            <color indexed="81"/>
            <rFont val="Tahoma"/>
            <family val="2"/>
          </rPr>
          <t xml:space="preserve">
12/04/21
5499
Feb to April/21</t>
        </r>
      </text>
    </comment>
    <comment ref="AN456" authorId="0">
      <text>
        <r>
          <rPr>
            <b/>
            <sz val="9"/>
            <color indexed="81"/>
            <rFont val="Tahoma"/>
            <family val="2"/>
          </rPr>
          <t>Windows User:</t>
        </r>
        <r>
          <rPr>
            <sz val="9"/>
            <color indexed="81"/>
            <rFont val="Tahoma"/>
            <family val="2"/>
          </rPr>
          <t xml:space="preserve">
03/06/21
5500
May + June/21</t>
        </r>
      </text>
    </comment>
    <comment ref="N457" authorId="0">
      <text>
        <r>
          <rPr>
            <b/>
            <sz val="9"/>
            <color indexed="81"/>
            <rFont val="Tahoma"/>
            <family val="2"/>
          </rPr>
          <t>Windows User:</t>
        </r>
        <r>
          <rPr>
            <sz val="9"/>
            <color indexed="81"/>
            <rFont val="Tahoma"/>
            <family val="2"/>
          </rPr>
          <t xml:space="preserve">
08.10.2020
4105
9,000/-</t>
        </r>
      </text>
    </comment>
    <comment ref="P457" authorId="0">
      <text>
        <r>
          <rPr>
            <b/>
            <sz val="9"/>
            <color indexed="81"/>
            <rFont val="Tahoma"/>
            <family val="2"/>
          </rPr>
          <t>Windows User:</t>
        </r>
        <r>
          <rPr>
            <sz val="9"/>
            <color indexed="81"/>
            <rFont val="Tahoma"/>
            <family val="2"/>
          </rPr>
          <t xml:space="preserve">
08.10.2020
4105
9,000/-</t>
        </r>
      </text>
    </comment>
    <comment ref="R457" authorId="0">
      <text>
        <r>
          <rPr>
            <b/>
            <sz val="9"/>
            <color indexed="81"/>
            <rFont val="Tahoma"/>
            <family val="2"/>
          </rPr>
          <t>Windows User:</t>
        </r>
        <r>
          <rPr>
            <sz val="9"/>
            <color indexed="81"/>
            <rFont val="Tahoma"/>
            <family val="2"/>
          </rPr>
          <t xml:space="preserve">
08.10.2020
4105
9,000/-</t>
        </r>
      </text>
    </comment>
    <comment ref="T457" authorId="0">
      <text>
        <r>
          <rPr>
            <b/>
            <sz val="9"/>
            <color indexed="81"/>
            <rFont val="Tahoma"/>
            <family val="2"/>
          </rPr>
          <t>Windows User:</t>
        </r>
        <r>
          <rPr>
            <sz val="9"/>
            <color indexed="81"/>
            <rFont val="Tahoma"/>
            <family val="2"/>
          </rPr>
          <t xml:space="preserve">
08.10.2020
4105
9,000/-
28/01/21
4106
O/fee=6500
Oct/20
Paid in Janu/21</t>
        </r>
      </text>
    </comment>
    <comment ref="W457" authorId="0">
      <text>
        <r>
          <rPr>
            <b/>
            <sz val="9"/>
            <color indexed="81"/>
            <rFont val="Tahoma"/>
            <family val="2"/>
          </rPr>
          <t>Windows User:</t>
        </r>
        <r>
          <rPr>
            <sz val="9"/>
            <color indexed="81"/>
            <rFont val="Tahoma"/>
            <family val="2"/>
          </rPr>
          <t xml:space="preserve">
Less 30% in Tuition fee for Oct/20.</t>
        </r>
      </text>
    </comment>
    <comment ref="X457" authorId="0">
      <text>
        <r>
          <rPr>
            <b/>
            <sz val="9"/>
            <color indexed="81"/>
            <rFont val="Tahoma"/>
            <family val="2"/>
          </rPr>
          <t>Windows User:</t>
        </r>
        <r>
          <rPr>
            <sz val="9"/>
            <color indexed="81"/>
            <rFont val="Tahoma"/>
            <family val="2"/>
          </rPr>
          <t xml:space="preserve">
28/01/21
4106
O/fee=6500
Oct/20
Paid in Janu/21</t>
        </r>
      </text>
    </comment>
    <comment ref="Y457" authorId="0">
      <text>
        <r>
          <rPr>
            <b/>
            <sz val="9"/>
            <color indexed="81"/>
            <rFont val="Tahoma"/>
            <family val="2"/>
          </rPr>
          <t>Windows User:</t>
        </r>
        <r>
          <rPr>
            <sz val="9"/>
            <color indexed="81"/>
            <rFont val="Tahoma"/>
            <family val="2"/>
          </rPr>
          <t xml:space="preserve">
Less 30% in Tuition fee for Oct/20.</t>
        </r>
      </text>
    </comment>
    <comment ref="AD457" authorId="0">
      <text>
        <r>
          <rPr>
            <b/>
            <sz val="9"/>
            <color indexed="81"/>
            <rFont val="Tahoma"/>
            <family val="2"/>
          </rPr>
          <t>Windows User:</t>
        </r>
        <r>
          <rPr>
            <sz val="9"/>
            <color indexed="81"/>
            <rFont val="Tahoma"/>
            <family val="2"/>
          </rPr>
          <t xml:space="preserve">
28/01/21
4106
O/fee=6500
Oct/20
Paid in Janu/21</t>
        </r>
      </text>
    </comment>
    <comment ref="AN457" authorId="0">
      <text>
        <r>
          <rPr>
            <b/>
            <sz val="9"/>
            <color indexed="81"/>
            <rFont val="Tahoma"/>
            <family val="2"/>
          </rPr>
          <t>Windows User:</t>
        </r>
        <r>
          <rPr>
            <sz val="9"/>
            <color indexed="81"/>
            <rFont val="Tahoma"/>
            <family val="2"/>
          </rPr>
          <t xml:space="preserve">
07/06/21
4107
Nov/20 to Feb/21</t>
        </r>
      </text>
    </comment>
    <comment ref="N458" authorId="0">
      <text>
        <r>
          <rPr>
            <b/>
            <sz val="9"/>
            <color indexed="81"/>
            <rFont val="Tahoma"/>
            <family val="2"/>
          </rPr>
          <t>Windows User:</t>
        </r>
        <r>
          <rPr>
            <sz val="9"/>
            <color indexed="81"/>
            <rFont val="Tahoma"/>
            <family val="2"/>
          </rPr>
          <t xml:space="preserve">
12.10.2020
4129
7,500/-</t>
        </r>
      </text>
    </comment>
    <comment ref="P458" authorId="0">
      <text>
        <r>
          <rPr>
            <b/>
            <sz val="9"/>
            <color indexed="81"/>
            <rFont val="Tahoma"/>
            <family val="2"/>
          </rPr>
          <t>Windows User:</t>
        </r>
        <r>
          <rPr>
            <sz val="9"/>
            <color indexed="81"/>
            <rFont val="Tahoma"/>
            <family val="2"/>
          </rPr>
          <t xml:space="preserve">
12.10.2020
4129
7,500/-</t>
        </r>
      </text>
    </comment>
    <comment ref="R458" authorId="0">
      <text>
        <r>
          <rPr>
            <b/>
            <sz val="9"/>
            <color indexed="81"/>
            <rFont val="Tahoma"/>
            <family val="2"/>
          </rPr>
          <t>Windows User:</t>
        </r>
        <r>
          <rPr>
            <sz val="9"/>
            <color indexed="81"/>
            <rFont val="Tahoma"/>
            <family val="2"/>
          </rPr>
          <t xml:space="preserve">
12.10.2020
4129
7,500/-</t>
        </r>
      </text>
    </comment>
    <comment ref="T458" authorId="0">
      <text>
        <r>
          <rPr>
            <b/>
            <sz val="9"/>
            <color indexed="81"/>
            <rFont val="Tahoma"/>
            <family val="2"/>
          </rPr>
          <t>Windows User:</t>
        </r>
        <r>
          <rPr>
            <sz val="9"/>
            <color indexed="81"/>
            <rFont val="Tahoma"/>
            <family val="2"/>
          </rPr>
          <t xml:space="preserve">
05/12/2020
4131
O/fee With
Nov to Janu/21
Paid in Dec/20</t>
        </r>
      </text>
    </comment>
    <comment ref="W458" authorId="0">
      <text>
        <r>
          <rPr>
            <b/>
            <sz val="9"/>
            <color indexed="81"/>
            <rFont val="Tahoma"/>
            <family val="2"/>
          </rPr>
          <t>Windows User:</t>
        </r>
        <r>
          <rPr>
            <sz val="9"/>
            <color indexed="81"/>
            <rFont val="Tahoma"/>
            <family val="2"/>
          </rPr>
          <t xml:space="preserve">
Less 30% in Tuition fee for Oct/20.</t>
        </r>
      </text>
    </comment>
    <comment ref="X458" authorId="0">
      <text>
        <r>
          <rPr>
            <b/>
            <sz val="9"/>
            <color indexed="81"/>
            <rFont val="Tahoma"/>
            <family val="2"/>
          </rPr>
          <t>Windows User:</t>
        </r>
        <r>
          <rPr>
            <sz val="9"/>
            <color indexed="81"/>
            <rFont val="Tahoma"/>
            <family val="2"/>
          </rPr>
          <t xml:space="preserve">
12.10.2020
Campus-01
4130
Oct/20 (Less=30%)</t>
        </r>
      </text>
    </comment>
    <comment ref="Y458" authorId="0">
      <text>
        <r>
          <rPr>
            <b/>
            <sz val="9"/>
            <color indexed="81"/>
            <rFont val="Tahoma"/>
            <family val="2"/>
          </rPr>
          <t>Windows User:</t>
        </r>
        <r>
          <rPr>
            <sz val="9"/>
            <color indexed="81"/>
            <rFont val="Tahoma"/>
            <family val="2"/>
          </rPr>
          <t xml:space="preserve">
Less 30% in Tuition fee for Oct/20.</t>
        </r>
      </text>
    </comment>
    <comment ref="Z458" authorId="0">
      <text>
        <r>
          <rPr>
            <b/>
            <sz val="9"/>
            <color indexed="81"/>
            <rFont val="Tahoma"/>
            <family val="2"/>
          </rPr>
          <t>Windows User:</t>
        </r>
        <r>
          <rPr>
            <sz val="9"/>
            <color indexed="81"/>
            <rFont val="Tahoma"/>
            <family val="2"/>
          </rPr>
          <t xml:space="preserve">
05/12/2020
4131
O/fee With
Nov to Janu/21
Paid in Dec/20</t>
        </r>
      </text>
    </comment>
    <comment ref="AB458" authorId="0">
      <text>
        <r>
          <rPr>
            <b/>
            <sz val="9"/>
            <color indexed="81"/>
            <rFont val="Tahoma"/>
            <family val="2"/>
          </rPr>
          <t>Windows User:</t>
        </r>
        <r>
          <rPr>
            <sz val="9"/>
            <color indexed="81"/>
            <rFont val="Tahoma"/>
            <family val="2"/>
          </rPr>
          <t xml:space="preserve">
05/12/2020
4131
O/fee With
Nov to Janu/21</t>
        </r>
      </text>
    </comment>
    <comment ref="AD458" authorId="0">
      <text>
        <r>
          <rPr>
            <b/>
            <sz val="9"/>
            <color indexed="81"/>
            <rFont val="Tahoma"/>
            <family val="2"/>
          </rPr>
          <t>Windows User:</t>
        </r>
        <r>
          <rPr>
            <sz val="9"/>
            <color indexed="81"/>
            <rFont val="Tahoma"/>
            <family val="2"/>
          </rPr>
          <t xml:space="preserve">
05/12/2020
4131
O/fee With
Nov to Janu/21
Paid in Dec/20</t>
        </r>
      </text>
    </comment>
    <comment ref="AJ458" authorId="0">
      <text>
        <r>
          <rPr>
            <b/>
            <sz val="9"/>
            <color indexed="81"/>
            <rFont val="Tahoma"/>
            <family val="2"/>
          </rPr>
          <t>Windows User:</t>
        </r>
        <r>
          <rPr>
            <sz val="9"/>
            <color indexed="81"/>
            <rFont val="Tahoma"/>
            <family val="2"/>
          </rPr>
          <t xml:space="preserve">
04/04/2021
4132
Up to May/21</t>
        </r>
      </text>
    </comment>
    <comment ref="AN458" authorId="0">
      <text>
        <r>
          <rPr>
            <b/>
            <sz val="9"/>
            <color indexed="81"/>
            <rFont val="Tahoma"/>
            <family val="2"/>
          </rPr>
          <t>Windows User:</t>
        </r>
        <r>
          <rPr>
            <sz val="9"/>
            <color indexed="81"/>
            <rFont val="Tahoma"/>
            <family val="2"/>
          </rPr>
          <t xml:space="preserve">
03/06/21
4133
June + July/21</t>
        </r>
      </text>
    </comment>
    <comment ref="B459" authorId="0">
      <text>
        <r>
          <rPr>
            <b/>
            <sz val="9"/>
            <color indexed="81"/>
            <rFont val="Tahoma"/>
            <family val="2"/>
          </rPr>
          <t>Windows User:
April Tuition fee 50%
By Vp sir.</t>
        </r>
        <r>
          <rPr>
            <sz val="9"/>
            <color indexed="81"/>
            <rFont val="Tahoma"/>
            <family val="2"/>
          </rPr>
          <t xml:space="preserve">
</t>
        </r>
      </text>
    </comment>
    <comment ref="N459" authorId="0">
      <text>
        <r>
          <rPr>
            <b/>
            <sz val="9"/>
            <color indexed="81"/>
            <rFont val="Tahoma"/>
            <family val="2"/>
          </rPr>
          <t>Windows User:</t>
        </r>
        <r>
          <rPr>
            <sz val="9"/>
            <color indexed="81"/>
            <rFont val="Tahoma"/>
            <family val="2"/>
          </rPr>
          <t xml:space="preserve">
13/04/2021
9391
Add=7500
O/fee=190 Due=7810
April/21=2310</t>
        </r>
      </text>
    </comment>
    <comment ref="P459" authorId="0">
      <text>
        <r>
          <rPr>
            <b/>
            <sz val="9"/>
            <color indexed="81"/>
            <rFont val="Tahoma"/>
            <family val="2"/>
          </rPr>
          <t>Windows User:</t>
        </r>
        <r>
          <rPr>
            <sz val="9"/>
            <color indexed="81"/>
            <rFont val="Tahoma"/>
            <family val="2"/>
          </rPr>
          <t xml:space="preserve">
13/04/2021
9391
Add=7500
O/fee=190 Due=7810
April/21=2310</t>
        </r>
      </text>
    </comment>
    <comment ref="AI459" authorId="0">
      <text>
        <r>
          <rPr>
            <b/>
            <sz val="9"/>
            <color indexed="81"/>
            <rFont val="Tahoma"/>
            <family val="2"/>
          </rPr>
          <t>Windows User:</t>
        </r>
        <r>
          <rPr>
            <sz val="9"/>
            <color indexed="81"/>
            <rFont val="Tahoma"/>
            <family val="2"/>
          </rPr>
          <t xml:space="preserve">
Admission13/04/21
Tuition fee Less=50%</t>
        </r>
      </text>
    </comment>
    <comment ref="AK459" authorId="0">
      <text>
        <r>
          <rPr>
            <b/>
            <sz val="9"/>
            <color indexed="81"/>
            <rFont val="Tahoma"/>
            <family val="2"/>
          </rPr>
          <t>Windows User:</t>
        </r>
        <r>
          <rPr>
            <sz val="9"/>
            <color indexed="81"/>
            <rFont val="Tahoma"/>
            <family val="2"/>
          </rPr>
          <t xml:space="preserve">
Admission13/04/21
Tuition fee Less=50%</t>
        </r>
      </text>
    </comment>
    <comment ref="AM459" authorId="0">
      <text>
        <r>
          <rPr>
            <b/>
            <sz val="9"/>
            <color indexed="81"/>
            <rFont val="Tahoma"/>
            <family val="2"/>
          </rPr>
          <t>Windows User:</t>
        </r>
        <r>
          <rPr>
            <sz val="9"/>
            <color indexed="81"/>
            <rFont val="Tahoma"/>
            <family val="2"/>
          </rPr>
          <t xml:space="preserve">
Admission13/04/21
Tuition fee Less=50%</t>
        </r>
      </text>
    </comment>
    <comment ref="B460" authorId="0">
      <text>
        <r>
          <rPr>
            <b/>
            <sz val="9"/>
            <color indexed="81"/>
            <rFont val="Tahoma"/>
            <family val="2"/>
          </rPr>
          <t>Windows User:</t>
        </r>
        <r>
          <rPr>
            <sz val="9"/>
            <color indexed="81"/>
            <rFont val="Tahoma"/>
            <family val="2"/>
          </rPr>
          <t xml:space="preserve">
Addmission
04/05/21</t>
        </r>
      </text>
    </comment>
    <comment ref="N460" authorId="0">
      <text>
        <r>
          <rPr>
            <b/>
            <sz val="9"/>
            <color indexed="81"/>
            <rFont val="Tahoma"/>
            <family val="2"/>
          </rPr>
          <t>Windows User:</t>
        </r>
        <r>
          <rPr>
            <sz val="9"/>
            <color indexed="81"/>
            <rFont val="Tahoma"/>
            <family val="2"/>
          </rPr>
          <t xml:space="preserve">
04/05/21
9271
Addmn=7500
O/fee=8000
May/21=4620
Total=20,120/-</t>
        </r>
      </text>
    </comment>
    <comment ref="P460" authorId="0">
      <text>
        <r>
          <rPr>
            <b/>
            <sz val="9"/>
            <color indexed="81"/>
            <rFont val="Tahoma"/>
            <family val="2"/>
          </rPr>
          <t>Windows User:</t>
        </r>
        <r>
          <rPr>
            <sz val="9"/>
            <color indexed="81"/>
            <rFont val="Tahoma"/>
            <family val="2"/>
          </rPr>
          <t xml:space="preserve">
04/05/21
9271
Addmn=7500
O/fee=8000
May/21=4620
Total=20,120/-</t>
        </r>
      </text>
    </comment>
    <comment ref="R460" authorId="0">
      <text>
        <r>
          <rPr>
            <b/>
            <sz val="9"/>
            <color indexed="81"/>
            <rFont val="Tahoma"/>
            <family val="2"/>
          </rPr>
          <t>Windows User:</t>
        </r>
        <r>
          <rPr>
            <sz val="9"/>
            <color indexed="81"/>
            <rFont val="Tahoma"/>
            <family val="2"/>
          </rPr>
          <t xml:space="preserve">
04/05/21
9271
Addmn=7500
O/fee=8000
May/21=4620
Total=20,120/-</t>
        </r>
      </text>
    </comment>
    <comment ref="T460" authorId="0">
      <text>
        <r>
          <rPr>
            <b/>
            <sz val="9"/>
            <color indexed="81"/>
            <rFont val="Tahoma"/>
            <family val="2"/>
          </rPr>
          <t>Windows User:</t>
        </r>
        <r>
          <rPr>
            <sz val="9"/>
            <color indexed="81"/>
            <rFont val="Tahoma"/>
            <family val="2"/>
          </rPr>
          <t xml:space="preserve">
04/05/21
9271
Addmn=7500
O/fee=8000
May/21=4620
Total=20,120/-</t>
        </r>
      </text>
    </comment>
    <comment ref="AL460" authorId="0">
      <text>
        <r>
          <rPr>
            <b/>
            <sz val="9"/>
            <color indexed="81"/>
            <rFont val="Tahoma"/>
            <family val="2"/>
          </rPr>
          <t>Windows User:</t>
        </r>
        <r>
          <rPr>
            <sz val="9"/>
            <color indexed="81"/>
            <rFont val="Tahoma"/>
            <family val="2"/>
          </rPr>
          <t xml:space="preserve">
04/05/21
9271
Addmn=7500
O/fee=8000
May/21=4620
Total=20,120/-</t>
        </r>
      </text>
    </comment>
    <comment ref="AN460" authorId="0">
      <text>
        <r>
          <rPr>
            <b/>
            <sz val="9"/>
            <color indexed="81"/>
            <rFont val="Tahoma"/>
            <family val="2"/>
          </rPr>
          <t>Windows User:</t>
        </r>
        <r>
          <rPr>
            <sz val="9"/>
            <color indexed="81"/>
            <rFont val="Tahoma"/>
            <family val="2"/>
          </rPr>
          <t xml:space="preserve">
02/06/21
9272
</t>
        </r>
      </text>
    </comment>
  </commentList>
</comments>
</file>

<file path=xl/comments5.xml><?xml version="1.0" encoding="utf-8"?>
<comments xmlns="http://schemas.openxmlformats.org/spreadsheetml/2006/main">
  <authors>
    <author>Windows User</author>
    <author>hp</author>
  </authors>
  <commentList>
    <comment ref="H8" authorId="0">
      <text>
        <r>
          <rPr>
            <b/>
            <sz val="9"/>
            <color indexed="81"/>
            <rFont val="Tahoma"/>
            <family val="2"/>
          </rPr>
          <t>Windows User:</t>
        </r>
        <r>
          <rPr>
            <sz val="9"/>
            <color indexed="81"/>
            <rFont val="Tahoma"/>
            <family val="2"/>
          </rPr>
          <t xml:space="preserve">
Less-2,000/-</t>
        </r>
      </text>
    </comment>
    <comment ref="J8" authorId="0">
      <text>
        <r>
          <rPr>
            <b/>
            <sz val="9"/>
            <color indexed="81"/>
            <rFont val="Tahoma"/>
            <family val="2"/>
          </rPr>
          <t>Windows User:</t>
        </r>
        <r>
          <rPr>
            <sz val="9"/>
            <color indexed="81"/>
            <rFont val="Tahoma"/>
            <family val="2"/>
          </rPr>
          <t xml:space="preserve">
Less=2,000/-</t>
        </r>
      </text>
    </comment>
    <comment ref="CD8" authorId="0">
      <text>
        <r>
          <rPr>
            <b/>
            <sz val="9"/>
            <color indexed="81"/>
            <rFont val="Tahoma"/>
            <family val="2"/>
          </rPr>
          <t>Windows User:</t>
        </r>
        <r>
          <rPr>
            <sz val="9"/>
            <color indexed="81"/>
            <rFont val="Tahoma"/>
            <family val="2"/>
          </rPr>
          <t xml:space="preserve">
26/08/2020
9,000/-</t>
        </r>
      </text>
    </comment>
    <comment ref="CF8" authorId="0">
      <text>
        <r>
          <rPr>
            <b/>
            <sz val="9"/>
            <color indexed="81"/>
            <rFont val="Tahoma"/>
            <family val="2"/>
          </rPr>
          <t>Windows User:</t>
        </r>
        <r>
          <rPr>
            <sz val="9"/>
            <color indexed="81"/>
            <rFont val="Tahoma"/>
            <family val="2"/>
          </rPr>
          <t xml:space="preserve">
26/08/2020
9,000/-</t>
        </r>
      </text>
    </comment>
    <comment ref="CH8" authorId="0">
      <text>
        <r>
          <rPr>
            <b/>
            <sz val="9"/>
            <color indexed="81"/>
            <rFont val="Tahoma"/>
            <family val="2"/>
          </rPr>
          <t>Windows User:</t>
        </r>
        <r>
          <rPr>
            <sz val="9"/>
            <color indexed="81"/>
            <rFont val="Tahoma"/>
            <family val="2"/>
          </rPr>
          <t xml:space="preserve">
26/08/2020
9,000/-</t>
        </r>
      </text>
    </comment>
    <comment ref="CJ8" authorId="0">
      <text>
        <r>
          <rPr>
            <b/>
            <sz val="9"/>
            <color indexed="81"/>
            <rFont val="Tahoma"/>
            <family val="2"/>
          </rPr>
          <t>Windows User:</t>
        </r>
        <r>
          <rPr>
            <sz val="9"/>
            <color indexed="81"/>
            <rFont val="Tahoma"/>
            <family val="2"/>
          </rPr>
          <t xml:space="preserve">
26/08/2020
9,000/-
28/01/21
1682
O/fee=6500
Oct to Janu/21
Paid in Janu/21</t>
        </r>
      </text>
    </comment>
    <comment ref="CP8" authorId="0">
      <text>
        <r>
          <rPr>
            <b/>
            <sz val="9"/>
            <color indexed="81"/>
            <rFont val="Tahoma"/>
            <family val="2"/>
          </rPr>
          <t>Windows User:</t>
        </r>
        <r>
          <rPr>
            <sz val="9"/>
            <color indexed="81"/>
            <rFont val="Tahoma"/>
            <family val="2"/>
          </rPr>
          <t xml:space="preserve">
28/01/21
1682
O/fee=6500
Oct to Janu/21
Paid in Janu/21</t>
        </r>
      </text>
    </comment>
    <comment ref="CR8" authorId="0">
      <text>
        <r>
          <rPr>
            <b/>
            <sz val="9"/>
            <color indexed="81"/>
            <rFont val="Tahoma"/>
            <family val="2"/>
          </rPr>
          <t>Windows User:</t>
        </r>
        <r>
          <rPr>
            <sz val="9"/>
            <color indexed="81"/>
            <rFont val="Tahoma"/>
            <family val="2"/>
          </rPr>
          <t xml:space="preserve">
28/01/21
1682
O/fee=6500
Oct to Janu/21
Paid in Janu/21</t>
        </r>
      </text>
    </comment>
    <comment ref="CT8" authorId="0">
      <text>
        <r>
          <rPr>
            <b/>
            <sz val="9"/>
            <color indexed="81"/>
            <rFont val="Tahoma"/>
            <family val="2"/>
          </rPr>
          <t>Windows User:</t>
        </r>
        <r>
          <rPr>
            <sz val="9"/>
            <color indexed="81"/>
            <rFont val="Tahoma"/>
            <family val="2"/>
          </rPr>
          <t xml:space="preserve">
28/01/21
1682
O/fee=6500
Oct to Janu/21
Paid in Janu/21</t>
        </r>
      </text>
    </comment>
    <comment ref="CV8" authorId="0">
      <text>
        <r>
          <rPr>
            <b/>
            <sz val="9"/>
            <color indexed="81"/>
            <rFont val="Tahoma"/>
            <family val="2"/>
          </rPr>
          <t>Windows User:</t>
        </r>
        <r>
          <rPr>
            <sz val="9"/>
            <color indexed="81"/>
            <rFont val="Tahoma"/>
            <family val="2"/>
          </rPr>
          <t xml:space="preserve">
28/01/21
1682
O/fee=6500
Oct to Janu/21
Paid in Janu/21</t>
        </r>
      </text>
    </comment>
    <comment ref="DF8" authorId="0">
      <text>
        <r>
          <rPr>
            <b/>
            <sz val="9"/>
            <color indexed="81"/>
            <rFont val="Tahoma"/>
            <family val="2"/>
          </rPr>
          <t>Windows User:</t>
        </r>
        <r>
          <rPr>
            <sz val="9"/>
            <color indexed="81"/>
            <rFont val="Tahoma"/>
            <family val="2"/>
          </rPr>
          <t xml:space="preserve">
08/06/21
1683
Up to April/21</t>
        </r>
      </text>
    </comment>
    <comment ref="CD9" authorId="0">
      <text>
        <r>
          <rPr>
            <b/>
            <sz val="9"/>
            <color indexed="81"/>
            <rFont val="Tahoma"/>
            <family val="2"/>
          </rPr>
          <t>Windows User:</t>
        </r>
        <r>
          <rPr>
            <sz val="9"/>
            <color indexed="81"/>
            <rFont val="Tahoma"/>
            <family val="2"/>
          </rPr>
          <t xml:space="preserve">
26/08/2020
9,000/-</t>
        </r>
      </text>
    </comment>
    <comment ref="CF9" authorId="0">
      <text>
        <r>
          <rPr>
            <b/>
            <sz val="9"/>
            <color indexed="81"/>
            <rFont val="Tahoma"/>
            <family val="2"/>
          </rPr>
          <t>Windows User:</t>
        </r>
        <r>
          <rPr>
            <sz val="9"/>
            <color indexed="81"/>
            <rFont val="Tahoma"/>
            <family val="2"/>
          </rPr>
          <t xml:space="preserve">
26/08/2020
9,000/-</t>
        </r>
      </text>
    </comment>
    <comment ref="CH9" authorId="0">
      <text>
        <r>
          <rPr>
            <b/>
            <sz val="9"/>
            <color indexed="81"/>
            <rFont val="Tahoma"/>
            <family val="2"/>
          </rPr>
          <t>Windows User:</t>
        </r>
        <r>
          <rPr>
            <sz val="9"/>
            <color indexed="81"/>
            <rFont val="Tahoma"/>
            <family val="2"/>
          </rPr>
          <t xml:space="preserve">
26/08/2020
9,000/-</t>
        </r>
      </text>
    </comment>
    <comment ref="CJ9" authorId="0">
      <text>
        <r>
          <rPr>
            <b/>
            <sz val="9"/>
            <color indexed="81"/>
            <rFont val="Tahoma"/>
            <family val="2"/>
          </rPr>
          <t>Windows User:</t>
        </r>
        <r>
          <rPr>
            <sz val="9"/>
            <color indexed="81"/>
            <rFont val="Tahoma"/>
            <family val="2"/>
          </rPr>
          <t xml:space="preserve">
26/08/2020
9,000/-</t>
        </r>
      </text>
    </comment>
    <comment ref="CM9" authorId="0">
      <text>
        <r>
          <rPr>
            <b/>
            <sz val="9"/>
            <color indexed="81"/>
            <rFont val="Tahoma"/>
            <family val="2"/>
          </rPr>
          <t>Windows User:</t>
        </r>
        <r>
          <rPr>
            <sz val="9"/>
            <color indexed="81"/>
            <rFont val="Tahoma"/>
            <family val="2"/>
          </rPr>
          <t xml:space="preserve">
Less 30% in Tuition fee for Oct/20.</t>
        </r>
      </text>
    </comment>
    <comment ref="CO9" authorId="0">
      <text>
        <r>
          <rPr>
            <b/>
            <sz val="9"/>
            <color indexed="81"/>
            <rFont val="Tahoma"/>
            <family val="2"/>
          </rPr>
          <t>Windows User:</t>
        </r>
        <r>
          <rPr>
            <sz val="9"/>
            <color indexed="81"/>
            <rFont val="Tahoma"/>
            <family val="2"/>
          </rPr>
          <t xml:space="preserve">
Less 30% in Tuition fee for Oct/20.</t>
        </r>
      </text>
    </comment>
    <comment ref="CQ9" authorId="0">
      <text>
        <r>
          <rPr>
            <b/>
            <sz val="9"/>
            <color indexed="81"/>
            <rFont val="Tahoma"/>
            <family val="2"/>
          </rPr>
          <t>Windows User:</t>
        </r>
        <r>
          <rPr>
            <sz val="9"/>
            <color indexed="81"/>
            <rFont val="Tahoma"/>
            <family val="2"/>
          </rPr>
          <t xml:space="preserve">
Less 30% in Tuition fee for Oct/20.</t>
        </r>
      </text>
    </comment>
    <comment ref="CS9" authorId="0">
      <text>
        <r>
          <rPr>
            <b/>
            <sz val="9"/>
            <color indexed="81"/>
            <rFont val="Tahoma"/>
            <family val="2"/>
          </rPr>
          <t>Windows User:</t>
        </r>
        <r>
          <rPr>
            <sz val="9"/>
            <color indexed="81"/>
            <rFont val="Tahoma"/>
            <family val="2"/>
          </rPr>
          <t xml:space="preserve">
Less 30% in Tuition fee for Oct/20.</t>
        </r>
      </text>
    </comment>
    <comment ref="CT9" authorId="0">
      <text>
        <r>
          <rPr>
            <b/>
            <sz val="9"/>
            <color indexed="81"/>
            <rFont val="Tahoma"/>
            <family val="2"/>
          </rPr>
          <t>Windows User:</t>
        </r>
        <r>
          <rPr>
            <sz val="9"/>
            <color indexed="81"/>
            <rFont val="Tahoma"/>
            <family val="2"/>
          </rPr>
          <t xml:space="preserve">
25/01/21
1706</t>
        </r>
      </text>
    </comment>
    <comment ref="CU9" authorId="0">
      <text>
        <r>
          <rPr>
            <b/>
            <sz val="9"/>
            <color indexed="81"/>
            <rFont val="Tahoma"/>
            <family val="2"/>
          </rPr>
          <t>Windows User:</t>
        </r>
        <r>
          <rPr>
            <sz val="9"/>
            <color indexed="81"/>
            <rFont val="Tahoma"/>
            <family val="2"/>
          </rPr>
          <t xml:space="preserve">
Less 30% in Tuition fee for Oct/20.</t>
        </r>
      </text>
    </comment>
    <comment ref="CW9" authorId="0">
      <text>
        <r>
          <rPr>
            <b/>
            <sz val="9"/>
            <color indexed="81"/>
            <rFont val="Tahoma"/>
            <family val="2"/>
          </rPr>
          <t>Windows User:</t>
        </r>
        <r>
          <rPr>
            <sz val="9"/>
            <color indexed="81"/>
            <rFont val="Tahoma"/>
            <family val="2"/>
          </rPr>
          <t xml:space="preserve">
Less 30% in Tuition fee for Oct/20.</t>
        </r>
      </text>
    </comment>
    <comment ref="CY9" authorId="0">
      <text>
        <r>
          <rPr>
            <b/>
            <sz val="9"/>
            <color indexed="81"/>
            <rFont val="Tahoma"/>
            <family val="2"/>
          </rPr>
          <t>Windows User:</t>
        </r>
        <r>
          <rPr>
            <sz val="9"/>
            <color indexed="81"/>
            <rFont val="Tahoma"/>
            <family val="2"/>
          </rPr>
          <t xml:space="preserve">
Less 30% in Tuition fee for Oct/20.</t>
        </r>
      </text>
    </comment>
    <comment ref="DA9" authorId="0">
      <text>
        <r>
          <rPr>
            <b/>
            <sz val="9"/>
            <color indexed="81"/>
            <rFont val="Tahoma"/>
            <family val="2"/>
          </rPr>
          <t>Windows User:</t>
        </r>
        <r>
          <rPr>
            <sz val="9"/>
            <color indexed="81"/>
            <rFont val="Tahoma"/>
            <family val="2"/>
          </rPr>
          <t xml:space="preserve">
Less 30% in Tuition fee for Oct/20.</t>
        </r>
      </text>
    </comment>
    <comment ref="DC9" authorId="0">
      <text>
        <r>
          <rPr>
            <b/>
            <sz val="9"/>
            <color indexed="81"/>
            <rFont val="Tahoma"/>
            <family val="2"/>
          </rPr>
          <t>Windows User:</t>
        </r>
        <r>
          <rPr>
            <sz val="9"/>
            <color indexed="81"/>
            <rFont val="Tahoma"/>
            <family val="2"/>
          </rPr>
          <t xml:space="preserve">
Less 30% in Tuition fee for Oct/20.</t>
        </r>
      </text>
    </comment>
    <comment ref="DD9" authorId="0">
      <text>
        <r>
          <rPr>
            <b/>
            <sz val="9"/>
            <color indexed="81"/>
            <rFont val="Tahoma"/>
            <family val="2"/>
          </rPr>
          <t>Windows User:</t>
        </r>
        <r>
          <rPr>
            <sz val="9"/>
            <color indexed="81"/>
            <rFont val="Tahoma"/>
            <family val="2"/>
          </rPr>
          <t xml:space="preserve">
06/06/21
1707</t>
        </r>
      </text>
    </comment>
    <comment ref="H10" authorId="0">
      <text>
        <r>
          <rPr>
            <b/>
            <sz val="9"/>
            <color indexed="81"/>
            <rFont val="Tahoma"/>
            <family val="2"/>
          </rPr>
          <t>Windows User:</t>
        </r>
        <r>
          <rPr>
            <sz val="9"/>
            <color indexed="81"/>
            <rFont val="Tahoma"/>
            <family val="2"/>
          </rPr>
          <t xml:space="preserve">
Less-1,000/-</t>
        </r>
      </text>
    </comment>
    <comment ref="J10" authorId="0">
      <text>
        <r>
          <rPr>
            <b/>
            <sz val="9"/>
            <color indexed="81"/>
            <rFont val="Tahoma"/>
            <family val="2"/>
          </rPr>
          <t>Windows User:</t>
        </r>
        <r>
          <rPr>
            <sz val="9"/>
            <color indexed="81"/>
            <rFont val="Tahoma"/>
            <family val="2"/>
          </rPr>
          <t xml:space="preserve">
Less-1000
</t>
        </r>
      </text>
    </comment>
    <comment ref="CD10" authorId="0">
      <text>
        <r>
          <rPr>
            <b/>
            <sz val="9"/>
            <color indexed="81"/>
            <rFont val="Tahoma"/>
            <family val="2"/>
          </rPr>
          <t>Windows User:</t>
        </r>
        <r>
          <rPr>
            <sz val="9"/>
            <color indexed="81"/>
            <rFont val="Tahoma"/>
            <family val="2"/>
          </rPr>
          <t xml:space="preserve">
26/08/2020
9,000/-</t>
        </r>
      </text>
    </comment>
    <comment ref="CF10" authorId="0">
      <text>
        <r>
          <rPr>
            <b/>
            <sz val="9"/>
            <color indexed="81"/>
            <rFont val="Tahoma"/>
            <family val="2"/>
          </rPr>
          <t>Windows User:</t>
        </r>
        <r>
          <rPr>
            <sz val="9"/>
            <color indexed="81"/>
            <rFont val="Tahoma"/>
            <family val="2"/>
          </rPr>
          <t xml:space="preserve">
26/08/2020
9,000/-</t>
        </r>
      </text>
    </comment>
    <comment ref="CH10" authorId="0">
      <text>
        <r>
          <rPr>
            <b/>
            <sz val="9"/>
            <color indexed="81"/>
            <rFont val="Tahoma"/>
            <family val="2"/>
          </rPr>
          <t>Windows User:</t>
        </r>
        <r>
          <rPr>
            <sz val="9"/>
            <color indexed="81"/>
            <rFont val="Tahoma"/>
            <family val="2"/>
          </rPr>
          <t xml:space="preserve">
26/08/2020
9,000/-</t>
        </r>
      </text>
    </comment>
    <comment ref="CJ10" authorId="0">
      <text>
        <r>
          <rPr>
            <b/>
            <sz val="9"/>
            <color indexed="81"/>
            <rFont val="Tahoma"/>
            <family val="2"/>
          </rPr>
          <t>Windows User:</t>
        </r>
        <r>
          <rPr>
            <sz val="9"/>
            <color indexed="81"/>
            <rFont val="Tahoma"/>
            <family val="2"/>
          </rPr>
          <t xml:space="preserve">
26/08/2020
9,000/-</t>
        </r>
      </text>
    </comment>
    <comment ref="CP10" authorId="0">
      <text>
        <r>
          <rPr>
            <b/>
            <sz val="9"/>
            <color indexed="81"/>
            <rFont val="Tahoma"/>
            <family val="2"/>
          </rPr>
          <t>Windows User:</t>
        </r>
        <r>
          <rPr>
            <sz val="9"/>
            <color indexed="81"/>
            <rFont val="Tahoma"/>
            <family val="2"/>
          </rPr>
          <t xml:space="preserve">
07/11/2020
1730
Oct/2020
Paid to Nov/2020</t>
        </r>
      </text>
    </comment>
    <comment ref="CR10" authorId="0">
      <text>
        <r>
          <rPr>
            <b/>
            <sz val="9"/>
            <color indexed="81"/>
            <rFont val="Tahoma"/>
            <family val="2"/>
          </rPr>
          <t>Windows User:</t>
        </r>
        <r>
          <rPr>
            <sz val="9"/>
            <color indexed="81"/>
            <rFont val="Tahoma"/>
            <family val="2"/>
          </rPr>
          <t xml:space="preserve">
07/11/2020
1730
Oct/2020
05/12/2020
1731
Nov/20
Paid in Dec/20</t>
        </r>
      </text>
    </comment>
    <comment ref="CT10" authorId="0">
      <text>
        <r>
          <rPr>
            <b/>
            <sz val="9"/>
            <color indexed="81"/>
            <rFont val="Tahoma"/>
            <family val="2"/>
          </rPr>
          <t>Windows User:</t>
        </r>
        <r>
          <rPr>
            <sz val="9"/>
            <color indexed="81"/>
            <rFont val="Tahoma"/>
            <family val="2"/>
          </rPr>
          <t xml:space="preserve">
05/12/2020
1731
Nov/20
10/01/2021
By bkash
C=2870
H=1950
T=4820
Dec/20
Paid in Jany/21</t>
        </r>
      </text>
    </comment>
    <comment ref="CV10" authorId="0">
      <text>
        <r>
          <rPr>
            <b/>
            <sz val="9"/>
            <color indexed="81"/>
            <rFont val="Tahoma"/>
            <family val="2"/>
          </rPr>
          <t>Windows User:</t>
        </r>
        <r>
          <rPr>
            <sz val="9"/>
            <color indexed="81"/>
            <rFont val="Tahoma"/>
            <family val="2"/>
          </rPr>
          <t xml:space="preserve">
10/01/2021
By bkash
C=2870
H=1950
T=4820
Dec/20
Paid in Jany/21</t>
        </r>
      </text>
    </comment>
    <comment ref="CX10" authorId="0">
      <text>
        <r>
          <rPr>
            <b/>
            <sz val="9"/>
            <color indexed="81"/>
            <rFont val="Tahoma"/>
            <family val="2"/>
          </rPr>
          <t>Windows User:</t>
        </r>
        <r>
          <rPr>
            <sz val="9"/>
            <color indexed="81"/>
            <rFont val="Tahoma"/>
            <family val="2"/>
          </rPr>
          <t xml:space="preserve">
08/02/21
1733
Janu/21</t>
        </r>
      </text>
    </comment>
    <comment ref="CZ10" authorId="0">
      <text>
        <r>
          <rPr>
            <b/>
            <sz val="9"/>
            <color indexed="81"/>
            <rFont val="Tahoma"/>
            <family val="2"/>
          </rPr>
          <t>Windows User:</t>
        </r>
        <r>
          <rPr>
            <sz val="9"/>
            <color indexed="81"/>
            <rFont val="Tahoma"/>
            <family val="2"/>
          </rPr>
          <t xml:space="preserve">
11/03/21
By bkash
C=2870
H=1950</t>
        </r>
      </text>
    </comment>
    <comment ref="DB10" authorId="0">
      <text>
        <r>
          <rPr>
            <b/>
            <sz val="9"/>
            <color indexed="81"/>
            <rFont val="Tahoma"/>
            <family val="2"/>
          </rPr>
          <t>Windows User:</t>
        </r>
        <r>
          <rPr>
            <sz val="9"/>
            <color indexed="81"/>
            <rFont val="Tahoma"/>
            <family val="2"/>
          </rPr>
          <t xml:space="preserve">
06/04/2021
By bkash
C=2870
H=1950
T=4820</t>
        </r>
      </text>
    </comment>
    <comment ref="DF10" authorId="0">
      <text>
        <r>
          <rPr>
            <b/>
            <sz val="9"/>
            <color indexed="81"/>
            <rFont val="Tahoma"/>
            <family val="2"/>
          </rPr>
          <t>Windows User:</t>
        </r>
        <r>
          <rPr>
            <sz val="9"/>
            <color indexed="81"/>
            <rFont val="Tahoma"/>
            <family val="2"/>
          </rPr>
          <t xml:space="preserve">
05/06/21
1736/37
</t>
        </r>
      </text>
    </comment>
    <comment ref="CD11" authorId="0">
      <text>
        <r>
          <rPr>
            <b/>
            <sz val="9"/>
            <color indexed="81"/>
            <rFont val="Tahoma"/>
            <family val="2"/>
          </rPr>
          <t>Windows User:</t>
        </r>
        <r>
          <rPr>
            <sz val="9"/>
            <color indexed="81"/>
            <rFont val="Tahoma"/>
            <family val="2"/>
          </rPr>
          <t xml:space="preserve">
27/08/2020
9,000/-</t>
        </r>
      </text>
    </comment>
    <comment ref="CF11" authorId="0">
      <text>
        <r>
          <rPr>
            <b/>
            <sz val="9"/>
            <color indexed="81"/>
            <rFont val="Tahoma"/>
            <family val="2"/>
          </rPr>
          <t>Windows User:</t>
        </r>
        <r>
          <rPr>
            <sz val="9"/>
            <color indexed="81"/>
            <rFont val="Tahoma"/>
            <family val="2"/>
          </rPr>
          <t xml:space="preserve">
27/08/2020
9,000/-</t>
        </r>
      </text>
    </comment>
    <comment ref="CH11" authorId="0">
      <text>
        <r>
          <rPr>
            <b/>
            <sz val="9"/>
            <color indexed="81"/>
            <rFont val="Tahoma"/>
            <family val="2"/>
          </rPr>
          <t>Windows User:</t>
        </r>
        <r>
          <rPr>
            <sz val="9"/>
            <color indexed="81"/>
            <rFont val="Tahoma"/>
            <family val="2"/>
          </rPr>
          <t xml:space="preserve">
27/08/2020
9,000/-</t>
        </r>
      </text>
    </comment>
    <comment ref="CJ11" authorId="0">
      <text>
        <r>
          <rPr>
            <b/>
            <sz val="9"/>
            <color indexed="81"/>
            <rFont val="Tahoma"/>
            <family val="2"/>
          </rPr>
          <t>Windows User:</t>
        </r>
        <r>
          <rPr>
            <sz val="9"/>
            <color indexed="81"/>
            <rFont val="Tahoma"/>
            <family val="2"/>
          </rPr>
          <t xml:space="preserve">
27/08/2020
9,000/-</t>
        </r>
      </text>
    </comment>
    <comment ref="CP11" authorId="0">
      <text>
        <r>
          <rPr>
            <b/>
            <sz val="9"/>
            <color indexed="81"/>
            <rFont val="Tahoma"/>
            <family val="2"/>
          </rPr>
          <t>Windows User:</t>
        </r>
        <r>
          <rPr>
            <sz val="9"/>
            <color indexed="81"/>
            <rFont val="Tahoma"/>
            <family val="2"/>
          </rPr>
          <t xml:space="preserve">
28/01/21
1754
Oct + Nov/20
Paid in janu/21</t>
        </r>
      </text>
    </comment>
    <comment ref="CR11" authorId="0">
      <text>
        <r>
          <rPr>
            <b/>
            <sz val="9"/>
            <color indexed="81"/>
            <rFont val="Tahoma"/>
            <family val="2"/>
          </rPr>
          <t>Windows User:</t>
        </r>
        <r>
          <rPr>
            <sz val="9"/>
            <color indexed="81"/>
            <rFont val="Tahoma"/>
            <family val="2"/>
          </rPr>
          <t xml:space="preserve">
28/01/21
1754
Oct + Nov/20
Paid in janu/21</t>
        </r>
      </text>
    </comment>
    <comment ref="CV11" authorId="0">
      <text>
        <r>
          <rPr>
            <b/>
            <sz val="9"/>
            <color indexed="81"/>
            <rFont val="Tahoma"/>
            <family val="2"/>
          </rPr>
          <t>Windows User:</t>
        </r>
        <r>
          <rPr>
            <sz val="9"/>
            <color indexed="81"/>
            <rFont val="Tahoma"/>
            <family val="2"/>
          </rPr>
          <t xml:space="preserve">
28/01/21
1754
Oct + Nov/20
Paid in janu/21</t>
        </r>
      </text>
    </comment>
    <comment ref="DB11" authorId="0">
      <text>
        <r>
          <rPr>
            <b/>
            <sz val="9"/>
            <color indexed="81"/>
            <rFont val="Tahoma"/>
            <family val="2"/>
          </rPr>
          <t>Windows User:</t>
        </r>
        <r>
          <rPr>
            <sz val="9"/>
            <color indexed="81"/>
            <rFont val="Tahoma"/>
            <family val="2"/>
          </rPr>
          <t xml:space="preserve">
29/04/2021
1756
Dec/20 to April/21
O/fee=6500
</t>
        </r>
      </text>
    </comment>
    <comment ref="DF11" authorId="0">
      <text>
        <r>
          <rPr>
            <b/>
            <sz val="9"/>
            <color indexed="81"/>
            <rFont val="Tahoma"/>
            <family val="2"/>
          </rPr>
          <t>Windows User:</t>
        </r>
        <r>
          <rPr>
            <sz val="9"/>
            <color indexed="81"/>
            <rFont val="Tahoma"/>
            <family val="2"/>
          </rPr>
          <t xml:space="preserve">
05/06/21
1757
</t>
        </r>
      </text>
    </comment>
    <comment ref="H12" authorId="0">
      <text>
        <r>
          <rPr>
            <b/>
            <sz val="9"/>
            <color indexed="81"/>
            <rFont val="Tahoma"/>
            <family val="2"/>
          </rPr>
          <t>Windows User:</t>
        </r>
        <r>
          <rPr>
            <sz val="9"/>
            <color indexed="81"/>
            <rFont val="Tahoma"/>
            <family val="2"/>
          </rPr>
          <t xml:space="preserve">
Less-2,000/-</t>
        </r>
      </text>
    </comment>
    <comment ref="J12" authorId="0">
      <text>
        <r>
          <rPr>
            <b/>
            <sz val="9"/>
            <color indexed="81"/>
            <rFont val="Tahoma"/>
            <family val="2"/>
          </rPr>
          <t>Windows User:</t>
        </r>
        <r>
          <rPr>
            <sz val="9"/>
            <color indexed="81"/>
            <rFont val="Tahoma"/>
            <family val="2"/>
          </rPr>
          <t xml:space="preserve">
Less-2,000/-</t>
        </r>
      </text>
    </comment>
    <comment ref="CD12" authorId="0">
      <text>
        <r>
          <rPr>
            <b/>
            <sz val="9"/>
            <color indexed="81"/>
            <rFont val="Tahoma"/>
            <family val="2"/>
          </rPr>
          <t>Windows User:</t>
        </r>
        <r>
          <rPr>
            <sz val="9"/>
            <color indexed="81"/>
            <rFont val="Tahoma"/>
            <family val="2"/>
          </rPr>
          <t xml:space="preserve">
27/08/2020
9,000/-</t>
        </r>
      </text>
    </comment>
    <comment ref="CF12" authorId="0">
      <text>
        <r>
          <rPr>
            <b/>
            <sz val="9"/>
            <color indexed="81"/>
            <rFont val="Tahoma"/>
            <family val="2"/>
          </rPr>
          <t>Windows User:</t>
        </r>
        <r>
          <rPr>
            <sz val="9"/>
            <color indexed="81"/>
            <rFont val="Tahoma"/>
            <family val="2"/>
          </rPr>
          <t xml:space="preserve">
27/08/2020
9,000/-</t>
        </r>
      </text>
    </comment>
    <comment ref="CH12" authorId="0">
      <text>
        <r>
          <rPr>
            <b/>
            <sz val="9"/>
            <color indexed="81"/>
            <rFont val="Tahoma"/>
            <family val="2"/>
          </rPr>
          <t>Windows User:</t>
        </r>
        <r>
          <rPr>
            <sz val="9"/>
            <color indexed="81"/>
            <rFont val="Tahoma"/>
            <family val="2"/>
          </rPr>
          <t xml:space="preserve">
27/08/2020
9,000/-</t>
        </r>
      </text>
    </comment>
    <comment ref="CJ12" authorId="0">
      <text>
        <r>
          <rPr>
            <b/>
            <sz val="9"/>
            <color indexed="81"/>
            <rFont val="Tahoma"/>
            <family val="2"/>
          </rPr>
          <t>Windows User:</t>
        </r>
        <r>
          <rPr>
            <sz val="9"/>
            <color indexed="81"/>
            <rFont val="Tahoma"/>
            <family val="2"/>
          </rPr>
          <t xml:space="preserve">
27/08/2020
9,000/-</t>
        </r>
      </text>
    </comment>
    <comment ref="CM12" authorId="0">
      <text>
        <r>
          <rPr>
            <b/>
            <sz val="9"/>
            <color indexed="81"/>
            <rFont val="Tahoma"/>
            <family val="2"/>
          </rPr>
          <t>Windows User:</t>
        </r>
        <r>
          <rPr>
            <sz val="9"/>
            <color indexed="81"/>
            <rFont val="Tahoma"/>
            <family val="2"/>
          </rPr>
          <t xml:space="preserve">
Less 30% in Tuition fee for Oct/20.</t>
        </r>
      </text>
    </comment>
    <comment ref="CN12" authorId="0">
      <text>
        <r>
          <rPr>
            <b/>
            <sz val="9"/>
            <color indexed="81"/>
            <rFont val="Tahoma"/>
            <family val="2"/>
          </rPr>
          <t>Windows User:</t>
        </r>
        <r>
          <rPr>
            <sz val="9"/>
            <color indexed="81"/>
            <rFont val="Tahoma"/>
            <family val="2"/>
          </rPr>
          <t xml:space="preserve">
11.10.2020
Bkash=10,830/-
College=8,670/-
Hostel=2,160/-</t>
        </r>
      </text>
    </comment>
    <comment ref="CO12" authorId="0">
      <text>
        <r>
          <rPr>
            <b/>
            <sz val="9"/>
            <color indexed="81"/>
            <rFont val="Tahoma"/>
            <family val="2"/>
          </rPr>
          <t>Windows User:</t>
        </r>
        <r>
          <rPr>
            <sz val="9"/>
            <color indexed="81"/>
            <rFont val="Tahoma"/>
            <family val="2"/>
          </rPr>
          <t xml:space="preserve">
Less 30% in Tuition fee for Oct/20.</t>
        </r>
      </text>
    </comment>
    <comment ref="CP12" authorId="0">
      <text>
        <r>
          <rPr>
            <b/>
            <sz val="9"/>
            <color indexed="81"/>
            <rFont val="Tahoma"/>
            <family val="2"/>
          </rPr>
          <t>Windows User:</t>
        </r>
        <r>
          <rPr>
            <sz val="9"/>
            <color indexed="81"/>
            <rFont val="Tahoma"/>
            <family val="2"/>
          </rPr>
          <t xml:space="preserve">
09/11/2020
By bkash
C=2170
H=2160
T=4330</t>
        </r>
      </text>
    </comment>
    <comment ref="CQ12" authorId="0">
      <text>
        <r>
          <rPr>
            <b/>
            <sz val="9"/>
            <color indexed="81"/>
            <rFont val="Tahoma"/>
            <family val="2"/>
          </rPr>
          <t>Windows User:</t>
        </r>
        <r>
          <rPr>
            <sz val="9"/>
            <color indexed="81"/>
            <rFont val="Tahoma"/>
            <family val="2"/>
          </rPr>
          <t xml:space="preserve">
Less 30% in Tuition fee for Oct/20.</t>
        </r>
      </text>
    </comment>
    <comment ref="CR12" authorId="0">
      <text>
        <r>
          <rPr>
            <b/>
            <sz val="9"/>
            <color indexed="81"/>
            <rFont val="Tahoma"/>
            <family val="2"/>
          </rPr>
          <t>Windows User:</t>
        </r>
        <r>
          <rPr>
            <sz val="9"/>
            <color indexed="81"/>
            <rFont val="Tahoma"/>
            <family val="2"/>
          </rPr>
          <t xml:space="preserve">
13/12/2020
By bkash
C=2170
H=2160
T=4330
Dec/20</t>
        </r>
      </text>
    </comment>
    <comment ref="CS12" authorId="0">
      <text>
        <r>
          <rPr>
            <b/>
            <sz val="9"/>
            <color indexed="81"/>
            <rFont val="Tahoma"/>
            <family val="2"/>
          </rPr>
          <t>Windows User:</t>
        </r>
        <r>
          <rPr>
            <sz val="9"/>
            <color indexed="81"/>
            <rFont val="Tahoma"/>
            <family val="2"/>
          </rPr>
          <t xml:space="preserve">
Less 30% in Tuition fee for Oct/20.</t>
        </r>
      </text>
    </comment>
    <comment ref="CT12" authorId="0">
      <text>
        <r>
          <rPr>
            <b/>
            <sz val="9"/>
            <color indexed="81"/>
            <rFont val="Tahoma"/>
            <family val="2"/>
          </rPr>
          <t>Windows User:</t>
        </r>
        <r>
          <rPr>
            <sz val="9"/>
            <color indexed="81"/>
            <rFont val="Tahoma"/>
            <family val="2"/>
          </rPr>
          <t xml:space="preserve">
14/01/2021
By bkash
C=2170
H=2160
T=4330
</t>
        </r>
      </text>
    </comment>
    <comment ref="CU12" authorId="0">
      <text>
        <r>
          <rPr>
            <b/>
            <sz val="9"/>
            <color indexed="81"/>
            <rFont val="Tahoma"/>
            <family val="2"/>
          </rPr>
          <t>Windows User:</t>
        </r>
        <r>
          <rPr>
            <sz val="9"/>
            <color indexed="81"/>
            <rFont val="Tahoma"/>
            <family val="2"/>
          </rPr>
          <t xml:space="preserve">
Less 30% in Tuition fee for Oct/20.</t>
        </r>
      </text>
    </comment>
    <comment ref="CV12" authorId="0">
      <text>
        <r>
          <rPr>
            <b/>
            <sz val="9"/>
            <color indexed="81"/>
            <rFont val="Tahoma"/>
            <family val="2"/>
          </rPr>
          <t>Windows User:</t>
        </r>
        <r>
          <rPr>
            <sz val="9"/>
            <color indexed="81"/>
            <rFont val="Tahoma"/>
            <family val="2"/>
          </rPr>
          <t xml:space="preserve">
18/022/1
By bkash
C=2170
H=2160
T=4330</t>
        </r>
      </text>
    </comment>
    <comment ref="CW12" authorId="0">
      <text>
        <r>
          <rPr>
            <b/>
            <sz val="9"/>
            <color indexed="81"/>
            <rFont val="Tahoma"/>
            <family val="2"/>
          </rPr>
          <t>Windows User:</t>
        </r>
        <r>
          <rPr>
            <sz val="9"/>
            <color indexed="81"/>
            <rFont val="Tahoma"/>
            <family val="2"/>
          </rPr>
          <t xml:space="preserve">
Less 30% in Tuition fee for Oct/20.</t>
        </r>
      </text>
    </comment>
    <comment ref="CY12" authorId="0">
      <text>
        <r>
          <rPr>
            <b/>
            <sz val="9"/>
            <color indexed="81"/>
            <rFont val="Tahoma"/>
            <family val="2"/>
          </rPr>
          <t>Windows User:</t>
        </r>
        <r>
          <rPr>
            <sz val="9"/>
            <color indexed="81"/>
            <rFont val="Tahoma"/>
            <family val="2"/>
          </rPr>
          <t xml:space="preserve">
Less 30% in Tuition fee for Oct/20.</t>
        </r>
      </text>
    </comment>
    <comment ref="DA12" authorId="0">
      <text>
        <r>
          <rPr>
            <b/>
            <sz val="9"/>
            <color indexed="81"/>
            <rFont val="Tahoma"/>
            <family val="2"/>
          </rPr>
          <t>Windows User:</t>
        </r>
        <r>
          <rPr>
            <sz val="9"/>
            <color indexed="81"/>
            <rFont val="Tahoma"/>
            <family val="2"/>
          </rPr>
          <t xml:space="preserve">
Less 30% in Tuition fee for Oct/20.</t>
        </r>
      </text>
    </comment>
    <comment ref="DC12" authorId="0">
      <text>
        <r>
          <rPr>
            <b/>
            <sz val="9"/>
            <color indexed="81"/>
            <rFont val="Tahoma"/>
            <family val="2"/>
          </rPr>
          <t>Windows User:</t>
        </r>
        <r>
          <rPr>
            <sz val="9"/>
            <color indexed="81"/>
            <rFont val="Tahoma"/>
            <family val="2"/>
          </rPr>
          <t xml:space="preserve">
Less 30% in Tuition fee for Oct/20.</t>
        </r>
      </text>
    </comment>
    <comment ref="CD13" authorId="0">
      <text>
        <r>
          <rPr>
            <b/>
            <sz val="9"/>
            <color indexed="81"/>
            <rFont val="Tahoma"/>
            <family val="2"/>
          </rPr>
          <t>Windows User:</t>
        </r>
        <r>
          <rPr>
            <sz val="9"/>
            <color indexed="81"/>
            <rFont val="Tahoma"/>
            <family val="2"/>
          </rPr>
          <t xml:space="preserve">
27/08/2020
9,000/-</t>
        </r>
      </text>
    </comment>
    <comment ref="CF13" authorId="0">
      <text>
        <r>
          <rPr>
            <b/>
            <sz val="9"/>
            <color indexed="81"/>
            <rFont val="Tahoma"/>
            <family val="2"/>
          </rPr>
          <t>Windows User:</t>
        </r>
        <r>
          <rPr>
            <sz val="9"/>
            <color indexed="81"/>
            <rFont val="Tahoma"/>
            <family val="2"/>
          </rPr>
          <t xml:space="preserve">
27/08/2020
9,000/-</t>
        </r>
      </text>
    </comment>
    <comment ref="CH13" authorId="0">
      <text>
        <r>
          <rPr>
            <b/>
            <sz val="9"/>
            <color indexed="81"/>
            <rFont val="Tahoma"/>
            <family val="2"/>
          </rPr>
          <t>Windows User:</t>
        </r>
        <r>
          <rPr>
            <sz val="9"/>
            <color indexed="81"/>
            <rFont val="Tahoma"/>
            <family val="2"/>
          </rPr>
          <t xml:space="preserve">
27/08/2020
9,000/-</t>
        </r>
      </text>
    </comment>
    <comment ref="CJ13" authorId="0">
      <text>
        <r>
          <rPr>
            <b/>
            <sz val="9"/>
            <color indexed="81"/>
            <rFont val="Tahoma"/>
            <family val="2"/>
          </rPr>
          <t>Windows User:</t>
        </r>
        <r>
          <rPr>
            <sz val="9"/>
            <color indexed="81"/>
            <rFont val="Tahoma"/>
            <family val="2"/>
          </rPr>
          <t xml:space="preserve">
27/08/2020
9,000/-
29/12/2020
1926
Oct to Dec/20
O/fee=6500
Paid in /dec/20</t>
        </r>
      </text>
    </comment>
    <comment ref="CM13" authorId="0">
      <text>
        <r>
          <rPr>
            <b/>
            <sz val="9"/>
            <color indexed="81"/>
            <rFont val="Tahoma"/>
            <family val="2"/>
          </rPr>
          <t>Windows User:</t>
        </r>
        <r>
          <rPr>
            <sz val="9"/>
            <color indexed="81"/>
            <rFont val="Tahoma"/>
            <family val="2"/>
          </rPr>
          <t xml:space="preserve">
Less 30% in Tuition fee for Oct/20.</t>
        </r>
      </text>
    </comment>
    <comment ref="CN13" authorId="0">
      <text>
        <r>
          <rPr>
            <b/>
            <sz val="9"/>
            <color indexed="81"/>
            <rFont val="Tahoma"/>
            <family val="2"/>
          </rPr>
          <t>Windows User:</t>
        </r>
        <r>
          <rPr>
            <sz val="9"/>
            <color indexed="81"/>
            <rFont val="Tahoma"/>
            <family val="2"/>
          </rPr>
          <t xml:space="preserve">
29/12/2020
1926
Oct to Dec/20
O/fee=6500
Paid in /dec/20</t>
        </r>
      </text>
    </comment>
    <comment ref="CO13" authorId="0">
      <text>
        <r>
          <rPr>
            <b/>
            <sz val="9"/>
            <color indexed="81"/>
            <rFont val="Tahoma"/>
            <family val="2"/>
          </rPr>
          <t>Windows User:</t>
        </r>
        <r>
          <rPr>
            <sz val="9"/>
            <color indexed="81"/>
            <rFont val="Tahoma"/>
            <family val="2"/>
          </rPr>
          <t xml:space="preserve">
Less 30% in Tuition fee for Oct/20.</t>
        </r>
      </text>
    </comment>
    <comment ref="CP13" authorId="0">
      <text>
        <r>
          <rPr>
            <b/>
            <sz val="9"/>
            <color indexed="81"/>
            <rFont val="Tahoma"/>
            <family val="2"/>
          </rPr>
          <t>Windows User:</t>
        </r>
        <r>
          <rPr>
            <sz val="9"/>
            <color indexed="81"/>
            <rFont val="Tahoma"/>
            <family val="2"/>
          </rPr>
          <t xml:space="preserve">
29/12/2020
1926
Oct to Dec/20
O/fee=6500
Paid in /dec/20</t>
        </r>
      </text>
    </comment>
    <comment ref="CQ13" authorId="0">
      <text>
        <r>
          <rPr>
            <b/>
            <sz val="9"/>
            <color indexed="81"/>
            <rFont val="Tahoma"/>
            <family val="2"/>
          </rPr>
          <t>Windows User:</t>
        </r>
        <r>
          <rPr>
            <sz val="9"/>
            <color indexed="81"/>
            <rFont val="Tahoma"/>
            <family val="2"/>
          </rPr>
          <t xml:space="preserve">
Less 30% in Tuition fee for Oct/20.</t>
        </r>
      </text>
    </comment>
    <comment ref="CR13" authorId="0">
      <text>
        <r>
          <rPr>
            <b/>
            <sz val="9"/>
            <color indexed="81"/>
            <rFont val="Tahoma"/>
            <family val="2"/>
          </rPr>
          <t>Windows User:</t>
        </r>
        <r>
          <rPr>
            <sz val="9"/>
            <color indexed="81"/>
            <rFont val="Tahoma"/>
            <family val="2"/>
          </rPr>
          <t xml:space="preserve">
29/12/2020
1926
Oct to Dec/20
O/fee=6500
Paid in /dec/20</t>
        </r>
      </text>
    </comment>
    <comment ref="CS13" authorId="0">
      <text>
        <r>
          <rPr>
            <b/>
            <sz val="9"/>
            <color indexed="81"/>
            <rFont val="Tahoma"/>
            <family val="2"/>
          </rPr>
          <t>Windows User:</t>
        </r>
        <r>
          <rPr>
            <sz val="9"/>
            <color indexed="81"/>
            <rFont val="Tahoma"/>
            <family val="2"/>
          </rPr>
          <t xml:space="preserve">
Less 30% in Tuition fee for Oct/20.</t>
        </r>
      </text>
    </comment>
    <comment ref="CT13" authorId="0">
      <text>
        <r>
          <rPr>
            <b/>
            <sz val="9"/>
            <color indexed="81"/>
            <rFont val="Tahoma"/>
            <family val="2"/>
          </rPr>
          <t>Windows User:</t>
        </r>
        <r>
          <rPr>
            <sz val="9"/>
            <color indexed="81"/>
            <rFont val="Tahoma"/>
            <family val="2"/>
          </rPr>
          <t xml:space="preserve">
25/01/21
1927</t>
        </r>
      </text>
    </comment>
    <comment ref="CU13" authorId="0">
      <text>
        <r>
          <rPr>
            <b/>
            <sz val="9"/>
            <color indexed="81"/>
            <rFont val="Tahoma"/>
            <family val="2"/>
          </rPr>
          <t>Windows User:</t>
        </r>
        <r>
          <rPr>
            <sz val="9"/>
            <color indexed="81"/>
            <rFont val="Tahoma"/>
            <family val="2"/>
          </rPr>
          <t xml:space="preserve">
Less 30% in Tuition fee for Oct/20.</t>
        </r>
      </text>
    </comment>
    <comment ref="CW13" authorId="0">
      <text>
        <r>
          <rPr>
            <b/>
            <sz val="9"/>
            <color indexed="81"/>
            <rFont val="Tahoma"/>
            <family val="2"/>
          </rPr>
          <t>Windows User:</t>
        </r>
        <r>
          <rPr>
            <sz val="9"/>
            <color indexed="81"/>
            <rFont val="Tahoma"/>
            <family val="2"/>
          </rPr>
          <t xml:space="preserve">
Less 30% in Tuition fee for Oct/20.</t>
        </r>
      </text>
    </comment>
    <comment ref="CY13" authorId="0">
      <text>
        <r>
          <rPr>
            <b/>
            <sz val="9"/>
            <color indexed="81"/>
            <rFont val="Tahoma"/>
            <family val="2"/>
          </rPr>
          <t>Windows User:</t>
        </r>
        <r>
          <rPr>
            <sz val="9"/>
            <color indexed="81"/>
            <rFont val="Tahoma"/>
            <family val="2"/>
          </rPr>
          <t xml:space="preserve">
Less 30% in Tuition fee for Oct/20.</t>
        </r>
      </text>
    </comment>
    <comment ref="DA13" authorId="0">
      <text>
        <r>
          <rPr>
            <b/>
            <sz val="9"/>
            <color indexed="81"/>
            <rFont val="Tahoma"/>
            <family val="2"/>
          </rPr>
          <t>Windows User:</t>
        </r>
        <r>
          <rPr>
            <sz val="9"/>
            <color indexed="81"/>
            <rFont val="Tahoma"/>
            <family val="2"/>
          </rPr>
          <t xml:space="preserve">
Less 30% in Tuition fee for Oct/20.</t>
        </r>
      </text>
    </comment>
    <comment ref="DC13" authorId="0">
      <text>
        <r>
          <rPr>
            <b/>
            <sz val="9"/>
            <color indexed="81"/>
            <rFont val="Tahoma"/>
            <family val="2"/>
          </rPr>
          <t>Windows User:</t>
        </r>
        <r>
          <rPr>
            <sz val="9"/>
            <color indexed="81"/>
            <rFont val="Tahoma"/>
            <family val="2"/>
          </rPr>
          <t xml:space="preserve">
Less 30% in Tuition fee for Oct/20.</t>
        </r>
      </text>
    </comment>
    <comment ref="DD13" authorId="0">
      <text>
        <r>
          <rPr>
            <b/>
            <sz val="9"/>
            <color indexed="81"/>
            <rFont val="Tahoma"/>
            <family val="2"/>
          </rPr>
          <t>Windows User:</t>
        </r>
        <r>
          <rPr>
            <sz val="9"/>
            <color indexed="81"/>
            <rFont val="Tahoma"/>
            <family val="2"/>
          </rPr>
          <t xml:space="preserve">
05/06/21
1928
Up to June/21</t>
        </r>
      </text>
    </comment>
    <comment ref="CD14" authorId="0">
      <text>
        <r>
          <rPr>
            <b/>
            <sz val="9"/>
            <color indexed="81"/>
            <rFont val="Tahoma"/>
            <family val="2"/>
          </rPr>
          <t>Windows User:</t>
        </r>
        <r>
          <rPr>
            <sz val="9"/>
            <color indexed="81"/>
            <rFont val="Tahoma"/>
            <family val="2"/>
          </rPr>
          <t xml:space="preserve">
27/08/2020
9,000/-</t>
        </r>
      </text>
    </comment>
    <comment ref="CF14" authorId="0">
      <text>
        <r>
          <rPr>
            <b/>
            <sz val="9"/>
            <color indexed="81"/>
            <rFont val="Tahoma"/>
            <family val="2"/>
          </rPr>
          <t>Windows User:</t>
        </r>
        <r>
          <rPr>
            <sz val="9"/>
            <color indexed="81"/>
            <rFont val="Tahoma"/>
            <family val="2"/>
          </rPr>
          <t xml:space="preserve">
27/08/2020
9,000/-</t>
        </r>
      </text>
    </comment>
    <comment ref="CH14" authorId="0">
      <text>
        <r>
          <rPr>
            <b/>
            <sz val="9"/>
            <color indexed="81"/>
            <rFont val="Tahoma"/>
            <family val="2"/>
          </rPr>
          <t>Windows User:</t>
        </r>
        <r>
          <rPr>
            <sz val="9"/>
            <color indexed="81"/>
            <rFont val="Tahoma"/>
            <family val="2"/>
          </rPr>
          <t xml:space="preserve">
27/08/2020
9,000/-</t>
        </r>
      </text>
    </comment>
    <comment ref="CJ14" authorId="0">
      <text>
        <r>
          <rPr>
            <b/>
            <sz val="9"/>
            <color indexed="81"/>
            <rFont val="Tahoma"/>
            <family val="2"/>
          </rPr>
          <t>Windows User:</t>
        </r>
        <r>
          <rPr>
            <sz val="9"/>
            <color indexed="81"/>
            <rFont val="Tahoma"/>
            <family val="2"/>
          </rPr>
          <t xml:space="preserve">
27/08/2020
9,000/-
26/01/21
1954
O/fee=6500
Paid in Janu/21</t>
        </r>
      </text>
    </comment>
    <comment ref="CP14" authorId="0">
      <text>
        <r>
          <rPr>
            <b/>
            <sz val="9"/>
            <color indexed="81"/>
            <rFont val="Tahoma"/>
            <family val="2"/>
          </rPr>
          <t>Windows User:</t>
        </r>
        <r>
          <rPr>
            <sz val="9"/>
            <color indexed="81"/>
            <rFont val="Tahoma"/>
            <family val="2"/>
          </rPr>
          <t xml:space="preserve">
10/10/20
1950
paid to Oct/20</t>
        </r>
      </text>
    </comment>
    <comment ref="CR14" authorId="0">
      <text>
        <r>
          <rPr>
            <b/>
            <sz val="9"/>
            <color indexed="81"/>
            <rFont val="Tahoma"/>
            <family val="2"/>
          </rPr>
          <t>Windows User:</t>
        </r>
        <r>
          <rPr>
            <sz val="9"/>
            <color indexed="81"/>
            <rFont val="Tahoma"/>
            <family val="2"/>
          </rPr>
          <t xml:space="preserve">
07/11/2020
1951
</t>
        </r>
      </text>
    </comment>
    <comment ref="CT14" authorId="0">
      <text>
        <r>
          <rPr>
            <b/>
            <sz val="9"/>
            <color indexed="81"/>
            <rFont val="Tahoma"/>
            <family val="2"/>
          </rPr>
          <t>Windows User:</t>
        </r>
        <r>
          <rPr>
            <sz val="9"/>
            <color indexed="81"/>
            <rFont val="Tahoma"/>
            <family val="2"/>
          </rPr>
          <t xml:space="preserve">
10/12/2020
1952
O/fee 6500 Due</t>
        </r>
      </text>
    </comment>
    <comment ref="CV14" authorId="0">
      <text>
        <r>
          <rPr>
            <b/>
            <sz val="9"/>
            <color indexed="81"/>
            <rFont val="Tahoma"/>
            <family val="2"/>
          </rPr>
          <t>Windows User:</t>
        </r>
        <r>
          <rPr>
            <sz val="9"/>
            <color indexed="81"/>
            <rFont val="Tahoma"/>
            <family val="2"/>
          </rPr>
          <t xml:space="preserve">
13/01/2021
1953
26/01/21
1954
O/fee=6500
Paid in Janu/21</t>
        </r>
      </text>
    </comment>
    <comment ref="CX14" authorId="0">
      <text>
        <r>
          <rPr>
            <b/>
            <sz val="9"/>
            <color indexed="81"/>
            <rFont val="Tahoma"/>
            <family val="2"/>
          </rPr>
          <t>Windows User:</t>
        </r>
        <r>
          <rPr>
            <sz val="9"/>
            <color indexed="81"/>
            <rFont val="Tahoma"/>
            <family val="2"/>
          </rPr>
          <t xml:space="preserve">
15/02/21
1955</t>
        </r>
      </text>
    </comment>
    <comment ref="CZ14" authorId="0">
      <text>
        <r>
          <rPr>
            <b/>
            <sz val="9"/>
            <color indexed="81"/>
            <rFont val="Tahoma"/>
            <family val="2"/>
          </rPr>
          <t>Windows User:</t>
        </r>
        <r>
          <rPr>
            <sz val="9"/>
            <color indexed="81"/>
            <rFont val="Tahoma"/>
            <family val="2"/>
          </rPr>
          <t xml:space="preserve">
15/03/21
1956</t>
        </r>
      </text>
    </comment>
    <comment ref="DD14" authorId="0">
      <text>
        <r>
          <rPr>
            <b/>
            <sz val="9"/>
            <color indexed="81"/>
            <rFont val="Tahoma"/>
            <family val="2"/>
          </rPr>
          <t>Windows User:</t>
        </r>
        <r>
          <rPr>
            <sz val="9"/>
            <color indexed="81"/>
            <rFont val="Tahoma"/>
            <family val="2"/>
          </rPr>
          <t xml:space="preserve">
27/05/21
1957
</t>
        </r>
      </text>
    </comment>
    <comment ref="DF14" authorId="0">
      <text>
        <r>
          <rPr>
            <b/>
            <sz val="9"/>
            <color indexed="81"/>
            <rFont val="Tahoma"/>
            <family val="2"/>
          </rPr>
          <t>Windows User:</t>
        </r>
        <r>
          <rPr>
            <sz val="9"/>
            <color indexed="81"/>
            <rFont val="Tahoma"/>
            <family val="2"/>
          </rPr>
          <t xml:space="preserve">
01/06/21
1958
</t>
        </r>
      </text>
    </comment>
    <comment ref="CD15" authorId="0">
      <text>
        <r>
          <rPr>
            <b/>
            <sz val="9"/>
            <color indexed="81"/>
            <rFont val="Tahoma"/>
            <family val="2"/>
          </rPr>
          <t>Windows User:</t>
        </r>
        <r>
          <rPr>
            <sz val="9"/>
            <color indexed="81"/>
            <rFont val="Tahoma"/>
            <family val="2"/>
          </rPr>
          <t xml:space="preserve">
28/08/2020
15,500/-</t>
        </r>
      </text>
    </comment>
    <comment ref="CF15" authorId="0">
      <text>
        <r>
          <rPr>
            <b/>
            <sz val="9"/>
            <color indexed="81"/>
            <rFont val="Tahoma"/>
            <family val="2"/>
          </rPr>
          <t>Windows User:</t>
        </r>
        <r>
          <rPr>
            <sz val="9"/>
            <color indexed="81"/>
            <rFont val="Tahoma"/>
            <family val="2"/>
          </rPr>
          <t xml:space="preserve">
28/08/2020
15,500/-</t>
        </r>
      </text>
    </comment>
    <comment ref="CH15" authorId="0">
      <text>
        <r>
          <rPr>
            <b/>
            <sz val="9"/>
            <color indexed="81"/>
            <rFont val="Tahoma"/>
            <family val="2"/>
          </rPr>
          <t>Windows User:</t>
        </r>
        <r>
          <rPr>
            <sz val="9"/>
            <color indexed="81"/>
            <rFont val="Tahoma"/>
            <family val="2"/>
          </rPr>
          <t xml:space="preserve">
28/08/2020
15,500/-</t>
        </r>
      </text>
    </comment>
    <comment ref="CJ15" authorId="0">
      <text>
        <r>
          <rPr>
            <b/>
            <sz val="9"/>
            <color indexed="81"/>
            <rFont val="Tahoma"/>
            <family val="2"/>
          </rPr>
          <t>Windows User:</t>
        </r>
        <r>
          <rPr>
            <sz val="9"/>
            <color indexed="81"/>
            <rFont val="Tahoma"/>
            <family val="2"/>
          </rPr>
          <t xml:space="preserve">
28/08/2020
15,500/-</t>
        </r>
      </text>
    </comment>
    <comment ref="CM15" authorId="0">
      <text>
        <r>
          <rPr>
            <b/>
            <sz val="9"/>
            <color indexed="81"/>
            <rFont val="Tahoma"/>
            <family val="2"/>
          </rPr>
          <t>Windows User:</t>
        </r>
        <r>
          <rPr>
            <sz val="9"/>
            <color indexed="81"/>
            <rFont val="Tahoma"/>
            <family val="2"/>
          </rPr>
          <t xml:space="preserve">
Less 30% in Tuition fee for Oct/20.</t>
        </r>
      </text>
    </comment>
    <comment ref="CN15" authorId="0">
      <text>
        <r>
          <rPr>
            <b/>
            <sz val="9"/>
            <color indexed="81"/>
            <rFont val="Tahoma"/>
            <family val="2"/>
          </rPr>
          <t>Windows User:</t>
        </r>
        <r>
          <rPr>
            <sz val="9"/>
            <color indexed="81"/>
            <rFont val="Tahoma"/>
            <family val="2"/>
          </rPr>
          <t xml:space="preserve">
08.10.2020
Bkash=6,010/-
College=3,570/-
Hostel=2,440/-</t>
        </r>
      </text>
    </comment>
    <comment ref="CO15" authorId="0">
      <text>
        <r>
          <rPr>
            <b/>
            <sz val="9"/>
            <color indexed="81"/>
            <rFont val="Tahoma"/>
            <family val="2"/>
          </rPr>
          <t>Windows User:</t>
        </r>
        <r>
          <rPr>
            <sz val="9"/>
            <color indexed="81"/>
            <rFont val="Tahoma"/>
            <family val="2"/>
          </rPr>
          <t xml:space="preserve">
Less 30% in Tuition fee for Oct/20.</t>
        </r>
      </text>
    </comment>
    <comment ref="CP15" authorId="0">
      <text>
        <r>
          <rPr>
            <b/>
            <sz val="9"/>
            <color indexed="81"/>
            <rFont val="Tahoma"/>
            <family val="2"/>
          </rPr>
          <t>Windows User:</t>
        </r>
        <r>
          <rPr>
            <sz val="9"/>
            <color indexed="81"/>
            <rFont val="Tahoma"/>
            <family val="2"/>
          </rPr>
          <t xml:space="preserve">
09/01/21
2263
Nov + Dec/20
Paid in Janu/21</t>
        </r>
      </text>
    </comment>
    <comment ref="CQ15" authorId="0">
      <text>
        <r>
          <rPr>
            <b/>
            <sz val="9"/>
            <color indexed="81"/>
            <rFont val="Tahoma"/>
            <family val="2"/>
          </rPr>
          <t>Windows User:</t>
        </r>
        <r>
          <rPr>
            <sz val="9"/>
            <color indexed="81"/>
            <rFont val="Tahoma"/>
            <family val="2"/>
          </rPr>
          <t xml:space="preserve">
Less 30% in Tuition fee for Oct/20.</t>
        </r>
      </text>
    </comment>
    <comment ref="CR15" authorId="0">
      <text>
        <r>
          <rPr>
            <b/>
            <sz val="9"/>
            <color indexed="81"/>
            <rFont val="Tahoma"/>
            <family val="2"/>
          </rPr>
          <t>Windows User:</t>
        </r>
        <r>
          <rPr>
            <sz val="9"/>
            <color indexed="81"/>
            <rFont val="Tahoma"/>
            <family val="2"/>
          </rPr>
          <t xml:space="preserve">
09/01/21
2263
Nov + Dec/20
Paid in Janu/21</t>
        </r>
      </text>
    </comment>
    <comment ref="CS15" authorId="0">
      <text>
        <r>
          <rPr>
            <b/>
            <sz val="9"/>
            <color indexed="81"/>
            <rFont val="Tahoma"/>
            <family val="2"/>
          </rPr>
          <t>Windows User:</t>
        </r>
        <r>
          <rPr>
            <sz val="9"/>
            <color indexed="81"/>
            <rFont val="Tahoma"/>
            <family val="2"/>
          </rPr>
          <t xml:space="preserve">
Less 30% in Tuition fee for Oct/20.</t>
        </r>
      </text>
    </comment>
    <comment ref="CT15" authorId="0">
      <text>
        <r>
          <rPr>
            <b/>
            <sz val="9"/>
            <color indexed="81"/>
            <rFont val="Tahoma"/>
            <family val="2"/>
          </rPr>
          <t>Windows User:</t>
        </r>
        <r>
          <rPr>
            <sz val="9"/>
            <color indexed="81"/>
            <rFont val="Tahoma"/>
            <family val="2"/>
          </rPr>
          <t xml:space="preserve">
09/01/21
2263
Nov + Dec/20
Paid in Janu/21
23/01/2021
55930
Janu/21
Paid in Janu/21</t>
        </r>
      </text>
    </comment>
    <comment ref="CU15" authorId="0">
      <text>
        <r>
          <rPr>
            <b/>
            <sz val="9"/>
            <color indexed="81"/>
            <rFont val="Tahoma"/>
            <family val="2"/>
          </rPr>
          <t>Windows User:</t>
        </r>
        <r>
          <rPr>
            <sz val="9"/>
            <color indexed="81"/>
            <rFont val="Tahoma"/>
            <family val="2"/>
          </rPr>
          <t xml:space="preserve">
Less 30% in Tuition fee for Oct/20.</t>
        </r>
      </text>
    </comment>
    <comment ref="CW15" authorId="0">
      <text>
        <r>
          <rPr>
            <b/>
            <sz val="9"/>
            <color indexed="81"/>
            <rFont val="Tahoma"/>
            <family val="2"/>
          </rPr>
          <t>Windows User:</t>
        </r>
        <r>
          <rPr>
            <sz val="9"/>
            <color indexed="81"/>
            <rFont val="Tahoma"/>
            <family val="2"/>
          </rPr>
          <t xml:space="preserve">
Less 30% in Tuition fee for Oct/20.</t>
        </r>
      </text>
    </comment>
    <comment ref="CY15" authorId="0">
      <text>
        <r>
          <rPr>
            <b/>
            <sz val="9"/>
            <color indexed="81"/>
            <rFont val="Tahoma"/>
            <family val="2"/>
          </rPr>
          <t>Windows User:</t>
        </r>
        <r>
          <rPr>
            <sz val="9"/>
            <color indexed="81"/>
            <rFont val="Tahoma"/>
            <family val="2"/>
          </rPr>
          <t xml:space="preserve">
Less 30% in Tuition fee for Oct/20.</t>
        </r>
      </text>
    </comment>
    <comment ref="DA15" authorId="0">
      <text>
        <r>
          <rPr>
            <b/>
            <sz val="9"/>
            <color indexed="81"/>
            <rFont val="Tahoma"/>
            <family val="2"/>
          </rPr>
          <t>Windows User:</t>
        </r>
        <r>
          <rPr>
            <sz val="9"/>
            <color indexed="81"/>
            <rFont val="Tahoma"/>
            <family val="2"/>
          </rPr>
          <t xml:space="preserve">
Less 30% in Tuition fee for Oct/20.</t>
        </r>
      </text>
    </comment>
    <comment ref="DB15" authorId="0">
      <text>
        <r>
          <rPr>
            <b/>
            <sz val="9"/>
            <color indexed="81"/>
            <rFont val="Tahoma"/>
            <family val="2"/>
          </rPr>
          <t>Windows User:</t>
        </r>
        <r>
          <rPr>
            <sz val="9"/>
            <color indexed="81"/>
            <rFont val="Tahoma"/>
            <family val="2"/>
          </rPr>
          <t xml:space="preserve">
03/05/21
By bkash
C=14280
H=2910
T=17190</t>
        </r>
      </text>
    </comment>
    <comment ref="DC15" authorId="0">
      <text>
        <r>
          <rPr>
            <b/>
            <sz val="9"/>
            <color indexed="81"/>
            <rFont val="Tahoma"/>
            <family val="2"/>
          </rPr>
          <t>Windows User:</t>
        </r>
        <r>
          <rPr>
            <sz val="9"/>
            <color indexed="81"/>
            <rFont val="Tahoma"/>
            <family val="2"/>
          </rPr>
          <t xml:space="preserve">
Less 30% in Tuition fee for Oct/20.</t>
        </r>
      </text>
    </comment>
    <comment ref="DD15" authorId="0">
      <text>
        <r>
          <rPr>
            <b/>
            <sz val="9"/>
            <color indexed="81"/>
            <rFont val="Tahoma"/>
            <family val="2"/>
          </rPr>
          <t>Windows User:</t>
        </r>
        <r>
          <rPr>
            <sz val="9"/>
            <color indexed="81"/>
            <rFont val="Tahoma"/>
            <family val="2"/>
          </rPr>
          <t xml:space="preserve">
03/06/21
9340
June/21</t>
        </r>
      </text>
    </comment>
    <comment ref="CD16" authorId="0">
      <text>
        <r>
          <rPr>
            <b/>
            <sz val="9"/>
            <color indexed="81"/>
            <rFont val="Tahoma"/>
            <family val="2"/>
          </rPr>
          <t>Windows User:</t>
        </r>
        <r>
          <rPr>
            <sz val="9"/>
            <color indexed="81"/>
            <rFont val="Tahoma"/>
            <family val="2"/>
          </rPr>
          <t xml:space="preserve">
28/08/2020
9,000/-</t>
        </r>
      </text>
    </comment>
    <comment ref="CF16" authorId="0">
      <text>
        <r>
          <rPr>
            <b/>
            <sz val="9"/>
            <color indexed="81"/>
            <rFont val="Tahoma"/>
            <family val="2"/>
          </rPr>
          <t>Windows User:</t>
        </r>
        <r>
          <rPr>
            <sz val="9"/>
            <color indexed="81"/>
            <rFont val="Tahoma"/>
            <family val="2"/>
          </rPr>
          <t xml:space="preserve">
28/08/2020
9,000/-</t>
        </r>
      </text>
    </comment>
    <comment ref="CH16" authorId="0">
      <text>
        <r>
          <rPr>
            <b/>
            <sz val="9"/>
            <color indexed="81"/>
            <rFont val="Tahoma"/>
            <family val="2"/>
          </rPr>
          <t>Windows User:</t>
        </r>
        <r>
          <rPr>
            <sz val="9"/>
            <color indexed="81"/>
            <rFont val="Tahoma"/>
            <family val="2"/>
          </rPr>
          <t xml:space="preserve">
28/08/2020
9,000/-</t>
        </r>
      </text>
    </comment>
    <comment ref="CJ16" authorId="0">
      <text>
        <r>
          <rPr>
            <b/>
            <sz val="9"/>
            <color indexed="81"/>
            <rFont val="Tahoma"/>
            <family val="2"/>
          </rPr>
          <t>Windows User:</t>
        </r>
        <r>
          <rPr>
            <sz val="9"/>
            <color indexed="81"/>
            <rFont val="Tahoma"/>
            <family val="2"/>
          </rPr>
          <t xml:space="preserve">
28/08/2020
9,000/-
08/10/20
2046
O/fee=6500
paid to Oct/20</t>
        </r>
      </text>
    </comment>
    <comment ref="CP16" authorId="0">
      <text>
        <r>
          <rPr>
            <b/>
            <sz val="9"/>
            <color indexed="81"/>
            <rFont val="Tahoma"/>
            <family val="2"/>
          </rPr>
          <t>Windows User:</t>
        </r>
        <r>
          <rPr>
            <sz val="9"/>
            <color indexed="81"/>
            <rFont val="Tahoma"/>
            <family val="2"/>
          </rPr>
          <t xml:space="preserve">
08/10/20
2046
O/fee=6500
Oct=3570</t>
        </r>
      </text>
    </comment>
    <comment ref="CR16" authorId="0">
      <text>
        <r>
          <rPr>
            <b/>
            <sz val="9"/>
            <color indexed="81"/>
            <rFont val="Tahoma"/>
            <family val="2"/>
          </rPr>
          <t>Windows User:</t>
        </r>
        <r>
          <rPr>
            <sz val="9"/>
            <color indexed="81"/>
            <rFont val="Tahoma"/>
            <family val="2"/>
          </rPr>
          <t xml:space="preserve">
08/11/2020
2047
</t>
        </r>
      </text>
    </comment>
    <comment ref="CT16" authorId="0">
      <text>
        <r>
          <rPr>
            <b/>
            <sz val="9"/>
            <color indexed="81"/>
            <rFont val="Tahoma"/>
            <family val="2"/>
          </rPr>
          <t>Windows User:</t>
        </r>
        <r>
          <rPr>
            <sz val="9"/>
            <color indexed="81"/>
            <rFont val="Tahoma"/>
            <family val="2"/>
          </rPr>
          <t xml:space="preserve">
07/01/2021
2048
27/01/2021
2049
Dec/20
Paid in Janu/21</t>
        </r>
      </text>
    </comment>
    <comment ref="CV16" authorId="0">
      <text>
        <r>
          <rPr>
            <b/>
            <sz val="9"/>
            <color indexed="81"/>
            <rFont val="Tahoma"/>
            <family val="2"/>
          </rPr>
          <t>Windows User:</t>
        </r>
        <r>
          <rPr>
            <sz val="9"/>
            <color indexed="81"/>
            <rFont val="Tahoma"/>
            <family val="2"/>
          </rPr>
          <t xml:space="preserve">
07/01/2021
2048
Dec/20
27/01/2021
2049
Janu/20
Paid in Janu/21</t>
        </r>
      </text>
    </comment>
    <comment ref="CX16" authorId="0">
      <text>
        <r>
          <rPr>
            <b/>
            <sz val="9"/>
            <color indexed="81"/>
            <rFont val="Tahoma"/>
            <family val="2"/>
          </rPr>
          <t>Windows User:</t>
        </r>
        <r>
          <rPr>
            <sz val="9"/>
            <color indexed="81"/>
            <rFont val="Tahoma"/>
            <family val="2"/>
          </rPr>
          <t xml:space="preserve">
09/02/21
2050
Feb/21</t>
        </r>
      </text>
    </comment>
    <comment ref="DF16" authorId="0">
      <text>
        <r>
          <rPr>
            <b/>
            <sz val="9"/>
            <color indexed="81"/>
            <rFont val="Tahoma"/>
            <family val="2"/>
          </rPr>
          <t>Windows User:</t>
        </r>
        <r>
          <rPr>
            <sz val="9"/>
            <color indexed="81"/>
            <rFont val="Tahoma"/>
            <family val="2"/>
          </rPr>
          <t xml:space="preserve">
03/06/21
2054
</t>
        </r>
      </text>
    </comment>
    <comment ref="H17"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Meeting-20/10/2020</t>
        </r>
      </text>
    </comment>
    <comment ref="J17"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Meeting-20/10/2020</t>
        </r>
      </text>
    </comment>
    <comment ref="CD17" authorId="0">
      <text>
        <r>
          <rPr>
            <b/>
            <sz val="9"/>
            <color indexed="81"/>
            <rFont val="Tahoma"/>
            <family val="2"/>
          </rPr>
          <t>Windows User:</t>
        </r>
        <r>
          <rPr>
            <sz val="9"/>
            <color indexed="81"/>
            <rFont val="Tahoma"/>
            <family val="2"/>
          </rPr>
          <t xml:space="preserve">
28/08/2020
9,000/-</t>
        </r>
      </text>
    </comment>
    <comment ref="CF17" authorId="0">
      <text>
        <r>
          <rPr>
            <b/>
            <sz val="9"/>
            <color indexed="81"/>
            <rFont val="Tahoma"/>
            <family val="2"/>
          </rPr>
          <t>Windows User:</t>
        </r>
        <r>
          <rPr>
            <sz val="9"/>
            <color indexed="81"/>
            <rFont val="Tahoma"/>
            <family val="2"/>
          </rPr>
          <t xml:space="preserve">
28/08/2020
9,000/-</t>
        </r>
      </text>
    </comment>
    <comment ref="CH17" authorId="0">
      <text>
        <r>
          <rPr>
            <b/>
            <sz val="9"/>
            <color indexed="81"/>
            <rFont val="Tahoma"/>
            <family val="2"/>
          </rPr>
          <t>Windows User:</t>
        </r>
        <r>
          <rPr>
            <sz val="9"/>
            <color indexed="81"/>
            <rFont val="Tahoma"/>
            <family val="2"/>
          </rPr>
          <t xml:space="preserve">
28/08/2020
9,000/-</t>
        </r>
      </text>
    </comment>
    <comment ref="CJ17" authorId="0">
      <text>
        <r>
          <rPr>
            <b/>
            <sz val="9"/>
            <color indexed="81"/>
            <rFont val="Tahoma"/>
            <family val="2"/>
          </rPr>
          <t>Windows User:</t>
        </r>
        <r>
          <rPr>
            <sz val="9"/>
            <color indexed="81"/>
            <rFont val="Tahoma"/>
            <family val="2"/>
          </rPr>
          <t xml:space="preserve">
28/08/2020
9,000/-
28/01/21
2070
Oct to Janu/21
O/fee=6500
Paid in janu/21</t>
        </r>
      </text>
    </comment>
    <comment ref="CM17" authorId="0">
      <text>
        <r>
          <rPr>
            <b/>
            <sz val="9"/>
            <color indexed="81"/>
            <rFont val="Tahoma"/>
            <family val="2"/>
          </rPr>
          <t>Windows User:</t>
        </r>
        <r>
          <rPr>
            <sz val="9"/>
            <color indexed="81"/>
            <rFont val="Tahoma"/>
            <family val="2"/>
          </rPr>
          <t xml:space="preserve">
Less 30% in Tuition fee for Oct/20.</t>
        </r>
      </text>
    </comment>
    <comment ref="CN17" authorId="0">
      <text>
        <r>
          <rPr>
            <b/>
            <sz val="9"/>
            <color indexed="81"/>
            <rFont val="Tahoma"/>
            <family val="2"/>
          </rPr>
          <t>Windows User:</t>
        </r>
        <r>
          <rPr>
            <sz val="9"/>
            <color indexed="81"/>
            <rFont val="Tahoma"/>
            <family val="2"/>
          </rPr>
          <t xml:space="preserve">
28/01/21
2070
Oct to Janu/21
O/fee=6500
Paid in janu/21</t>
        </r>
      </text>
    </comment>
    <comment ref="CO17" authorId="0">
      <text>
        <r>
          <rPr>
            <b/>
            <sz val="9"/>
            <color indexed="81"/>
            <rFont val="Tahoma"/>
            <family val="2"/>
          </rPr>
          <t>Windows User:</t>
        </r>
        <r>
          <rPr>
            <sz val="9"/>
            <color indexed="81"/>
            <rFont val="Tahoma"/>
            <family val="2"/>
          </rPr>
          <t xml:space="preserve">
Less 30% in Tuition fee for Oct/20.</t>
        </r>
      </text>
    </comment>
    <comment ref="CP17" authorId="0">
      <text>
        <r>
          <rPr>
            <b/>
            <sz val="9"/>
            <color indexed="81"/>
            <rFont val="Tahoma"/>
            <family val="2"/>
          </rPr>
          <t>Windows User:</t>
        </r>
        <r>
          <rPr>
            <sz val="9"/>
            <color indexed="81"/>
            <rFont val="Tahoma"/>
            <family val="2"/>
          </rPr>
          <t xml:space="preserve">
28/01/21
2070
Oct to Janu/21
O/fee=6500
Paid in janu/21</t>
        </r>
      </text>
    </comment>
    <comment ref="CQ17" authorId="0">
      <text>
        <r>
          <rPr>
            <b/>
            <sz val="9"/>
            <color indexed="81"/>
            <rFont val="Tahoma"/>
            <family val="2"/>
          </rPr>
          <t>Windows User:</t>
        </r>
        <r>
          <rPr>
            <sz val="9"/>
            <color indexed="81"/>
            <rFont val="Tahoma"/>
            <family val="2"/>
          </rPr>
          <t xml:space="preserve">
Less 30% in Tuition fee for Oct/20.</t>
        </r>
      </text>
    </comment>
    <comment ref="CR17" authorId="0">
      <text>
        <r>
          <rPr>
            <b/>
            <sz val="9"/>
            <color indexed="81"/>
            <rFont val="Tahoma"/>
            <family val="2"/>
          </rPr>
          <t>Windows User:</t>
        </r>
        <r>
          <rPr>
            <sz val="9"/>
            <color indexed="81"/>
            <rFont val="Tahoma"/>
            <family val="2"/>
          </rPr>
          <t xml:space="preserve">
28/01/21
2070
Oct to Janu/21
O/fee=6500
Paid in janu/21</t>
        </r>
      </text>
    </comment>
    <comment ref="CS17" authorId="0">
      <text>
        <r>
          <rPr>
            <b/>
            <sz val="9"/>
            <color indexed="81"/>
            <rFont val="Tahoma"/>
            <family val="2"/>
          </rPr>
          <t>Windows User:</t>
        </r>
        <r>
          <rPr>
            <sz val="9"/>
            <color indexed="81"/>
            <rFont val="Tahoma"/>
            <family val="2"/>
          </rPr>
          <t xml:space="preserve">
Less 30% in Tuition fee for Oct/20.</t>
        </r>
      </text>
    </comment>
    <comment ref="CT17" authorId="0">
      <text>
        <r>
          <rPr>
            <b/>
            <sz val="9"/>
            <color indexed="81"/>
            <rFont val="Tahoma"/>
            <family val="2"/>
          </rPr>
          <t>Windows User:</t>
        </r>
        <r>
          <rPr>
            <sz val="9"/>
            <color indexed="81"/>
            <rFont val="Tahoma"/>
            <family val="2"/>
          </rPr>
          <t xml:space="preserve">
28/01/21
2070
Oct to Janu/21
O/fee=6500
Paid in janu/21</t>
        </r>
      </text>
    </comment>
    <comment ref="CU17" authorId="0">
      <text>
        <r>
          <rPr>
            <b/>
            <sz val="9"/>
            <color indexed="81"/>
            <rFont val="Tahoma"/>
            <family val="2"/>
          </rPr>
          <t>Windows User:</t>
        </r>
        <r>
          <rPr>
            <sz val="9"/>
            <color indexed="81"/>
            <rFont val="Tahoma"/>
            <family val="2"/>
          </rPr>
          <t xml:space="preserve">
Less 30% in Tuition fee for Oct/20.</t>
        </r>
      </text>
    </comment>
    <comment ref="CW17" authorId="0">
      <text>
        <r>
          <rPr>
            <b/>
            <sz val="9"/>
            <color indexed="81"/>
            <rFont val="Tahoma"/>
            <family val="2"/>
          </rPr>
          <t>Windows User:</t>
        </r>
        <r>
          <rPr>
            <sz val="9"/>
            <color indexed="81"/>
            <rFont val="Tahoma"/>
            <family val="2"/>
          </rPr>
          <t xml:space="preserve">
Less 30% in Tuition fee for Oct/20.</t>
        </r>
      </text>
    </comment>
    <comment ref="CY17" authorId="0">
      <text>
        <r>
          <rPr>
            <b/>
            <sz val="9"/>
            <color indexed="81"/>
            <rFont val="Tahoma"/>
            <family val="2"/>
          </rPr>
          <t>Windows User:</t>
        </r>
        <r>
          <rPr>
            <sz val="9"/>
            <color indexed="81"/>
            <rFont val="Tahoma"/>
            <family val="2"/>
          </rPr>
          <t xml:space="preserve">
Less 30% in Tuition fee for Oct/20.</t>
        </r>
      </text>
    </comment>
    <comment ref="DA17" authorId="0">
      <text>
        <r>
          <rPr>
            <b/>
            <sz val="9"/>
            <color indexed="81"/>
            <rFont val="Tahoma"/>
            <family val="2"/>
          </rPr>
          <t>Windows User:</t>
        </r>
        <r>
          <rPr>
            <sz val="9"/>
            <color indexed="81"/>
            <rFont val="Tahoma"/>
            <family val="2"/>
          </rPr>
          <t xml:space="preserve">
Less 30% in Tuition fee for Oct/20.</t>
        </r>
      </text>
    </comment>
    <comment ref="DC17" authorId="0">
      <text>
        <r>
          <rPr>
            <b/>
            <sz val="9"/>
            <color indexed="81"/>
            <rFont val="Tahoma"/>
            <family val="2"/>
          </rPr>
          <t>Windows User:</t>
        </r>
        <r>
          <rPr>
            <sz val="9"/>
            <color indexed="81"/>
            <rFont val="Tahoma"/>
            <family val="2"/>
          </rPr>
          <t xml:space="preserve">
Less 30% in Tuition fee for Oct/20.</t>
        </r>
      </text>
    </comment>
    <comment ref="CD18" authorId="0">
      <text>
        <r>
          <rPr>
            <b/>
            <sz val="9"/>
            <color indexed="81"/>
            <rFont val="Tahoma"/>
            <family val="2"/>
          </rPr>
          <t>Windows User:</t>
        </r>
        <r>
          <rPr>
            <sz val="9"/>
            <color indexed="81"/>
            <rFont val="Tahoma"/>
            <family val="2"/>
          </rPr>
          <t xml:space="preserve">
30/08/2020
9,000/-</t>
        </r>
      </text>
    </comment>
    <comment ref="CF18" authorId="0">
      <text>
        <r>
          <rPr>
            <b/>
            <sz val="9"/>
            <color indexed="81"/>
            <rFont val="Tahoma"/>
            <family val="2"/>
          </rPr>
          <t>Windows User:</t>
        </r>
        <r>
          <rPr>
            <sz val="9"/>
            <color indexed="81"/>
            <rFont val="Tahoma"/>
            <family val="2"/>
          </rPr>
          <t xml:space="preserve">
30/08/2020
9,000/-</t>
        </r>
      </text>
    </comment>
    <comment ref="CH18" authorId="0">
      <text>
        <r>
          <rPr>
            <b/>
            <sz val="9"/>
            <color indexed="81"/>
            <rFont val="Tahoma"/>
            <family val="2"/>
          </rPr>
          <t>Windows User:</t>
        </r>
        <r>
          <rPr>
            <sz val="9"/>
            <color indexed="81"/>
            <rFont val="Tahoma"/>
            <family val="2"/>
          </rPr>
          <t xml:space="preserve">
30/08/2020
9,000/-</t>
        </r>
      </text>
    </comment>
    <comment ref="CJ18" authorId="0">
      <text>
        <r>
          <rPr>
            <b/>
            <sz val="9"/>
            <color indexed="81"/>
            <rFont val="Tahoma"/>
            <family val="2"/>
          </rPr>
          <t>Windows User:</t>
        </r>
        <r>
          <rPr>
            <sz val="9"/>
            <color indexed="81"/>
            <rFont val="Tahoma"/>
            <family val="2"/>
          </rPr>
          <t xml:space="preserve">
30/08/2020
9,000/-
08.10.2020
2118
Oct/20 Less=30%
Others fee=6,500/-</t>
        </r>
      </text>
    </comment>
    <comment ref="CM18" authorId="0">
      <text>
        <r>
          <rPr>
            <b/>
            <sz val="9"/>
            <color indexed="81"/>
            <rFont val="Tahoma"/>
            <family val="2"/>
          </rPr>
          <t>Windows User:</t>
        </r>
        <r>
          <rPr>
            <sz val="9"/>
            <color indexed="81"/>
            <rFont val="Tahoma"/>
            <family val="2"/>
          </rPr>
          <t xml:space="preserve">
Less 30% in Tuition fee for Oct/20.</t>
        </r>
      </text>
    </comment>
    <comment ref="CN18" authorId="0">
      <text>
        <r>
          <rPr>
            <b/>
            <sz val="9"/>
            <color indexed="81"/>
            <rFont val="Tahoma"/>
            <family val="2"/>
          </rPr>
          <t>Windows User:</t>
        </r>
        <r>
          <rPr>
            <sz val="9"/>
            <color indexed="81"/>
            <rFont val="Tahoma"/>
            <family val="2"/>
          </rPr>
          <t xml:space="preserve">
08.10.2020
2118
Oct/20 Less=30%
Others fee=6,500/-</t>
        </r>
      </text>
    </comment>
    <comment ref="CO18" authorId="0">
      <text>
        <r>
          <rPr>
            <b/>
            <sz val="9"/>
            <color indexed="81"/>
            <rFont val="Tahoma"/>
            <family val="2"/>
          </rPr>
          <t>Windows User:</t>
        </r>
        <r>
          <rPr>
            <sz val="9"/>
            <color indexed="81"/>
            <rFont val="Tahoma"/>
            <family val="2"/>
          </rPr>
          <t xml:space="preserve">
Less 30% in Tuition fee for Oct/20.</t>
        </r>
      </text>
    </comment>
    <comment ref="CP18" authorId="0">
      <text>
        <r>
          <rPr>
            <b/>
            <sz val="9"/>
            <color indexed="81"/>
            <rFont val="Tahoma"/>
            <family val="2"/>
          </rPr>
          <t>Windows User:</t>
        </r>
        <r>
          <rPr>
            <sz val="9"/>
            <color indexed="81"/>
            <rFont val="Tahoma"/>
            <family val="2"/>
          </rPr>
          <t xml:space="preserve">
03/11/2020
2119
</t>
        </r>
      </text>
    </comment>
    <comment ref="CQ18" authorId="0">
      <text>
        <r>
          <rPr>
            <b/>
            <sz val="9"/>
            <color indexed="81"/>
            <rFont val="Tahoma"/>
            <family val="2"/>
          </rPr>
          <t>Windows User:</t>
        </r>
        <r>
          <rPr>
            <sz val="9"/>
            <color indexed="81"/>
            <rFont val="Tahoma"/>
            <family val="2"/>
          </rPr>
          <t xml:space="preserve">
Less 30% in Tuition fee for Oct/20.</t>
        </r>
      </text>
    </comment>
    <comment ref="CR18" authorId="0">
      <text>
        <r>
          <rPr>
            <b/>
            <sz val="9"/>
            <color indexed="81"/>
            <rFont val="Tahoma"/>
            <family val="2"/>
          </rPr>
          <t>Windows User:</t>
        </r>
        <r>
          <rPr>
            <sz val="9"/>
            <color indexed="81"/>
            <rFont val="Tahoma"/>
            <family val="2"/>
          </rPr>
          <t xml:space="preserve">
02/12/2020
2120</t>
        </r>
      </text>
    </comment>
    <comment ref="CS18" authorId="0">
      <text>
        <r>
          <rPr>
            <b/>
            <sz val="9"/>
            <color indexed="81"/>
            <rFont val="Tahoma"/>
            <family val="2"/>
          </rPr>
          <t>Windows User:</t>
        </r>
        <r>
          <rPr>
            <sz val="9"/>
            <color indexed="81"/>
            <rFont val="Tahoma"/>
            <family val="2"/>
          </rPr>
          <t xml:space="preserve">
Less 30% in Tuition fee for Oct/20.</t>
        </r>
      </text>
    </comment>
    <comment ref="CT18" authorId="0">
      <text>
        <r>
          <rPr>
            <b/>
            <sz val="9"/>
            <color indexed="81"/>
            <rFont val="Tahoma"/>
            <family val="2"/>
          </rPr>
          <t>Windows User:</t>
        </r>
        <r>
          <rPr>
            <sz val="9"/>
            <color indexed="81"/>
            <rFont val="Tahoma"/>
            <family val="2"/>
          </rPr>
          <t xml:space="preserve">
03/01/2021
2121
25/01/21
Feb/21
Paid in janu/21</t>
        </r>
      </text>
    </comment>
    <comment ref="CU18" authorId="0">
      <text>
        <r>
          <rPr>
            <b/>
            <sz val="9"/>
            <color indexed="81"/>
            <rFont val="Tahoma"/>
            <family val="2"/>
          </rPr>
          <t>Windows User:</t>
        </r>
        <r>
          <rPr>
            <sz val="9"/>
            <color indexed="81"/>
            <rFont val="Tahoma"/>
            <family val="2"/>
          </rPr>
          <t xml:space="preserve">
Less 30% in Tuition fee for Oct/20.</t>
        </r>
      </text>
    </comment>
    <comment ref="CV18" authorId="0">
      <text>
        <r>
          <rPr>
            <b/>
            <sz val="9"/>
            <color indexed="81"/>
            <rFont val="Tahoma"/>
            <family val="2"/>
          </rPr>
          <t>Windows User:</t>
        </r>
        <r>
          <rPr>
            <sz val="9"/>
            <color indexed="81"/>
            <rFont val="Tahoma"/>
            <family val="2"/>
          </rPr>
          <t xml:space="preserve">
25/01/21
Feb/21
Paid in janu/21</t>
        </r>
      </text>
    </comment>
    <comment ref="CW18" authorId="0">
      <text>
        <r>
          <rPr>
            <b/>
            <sz val="9"/>
            <color indexed="81"/>
            <rFont val="Tahoma"/>
            <family val="2"/>
          </rPr>
          <t>Windows User:</t>
        </r>
        <r>
          <rPr>
            <sz val="9"/>
            <color indexed="81"/>
            <rFont val="Tahoma"/>
            <family val="2"/>
          </rPr>
          <t xml:space="preserve">
Less 30% in Tuition fee for Oct/20.</t>
        </r>
      </text>
    </comment>
    <comment ref="CX18" authorId="0">
      <text>
        <r>
          <rPr>
            <b/>
            <sz val="9"/>
            <color indexed="81"/>
            <rFont val="Tahoma"/>
            <family val="2"/>
          </rPr>
          <t>Windows User:</t>
        </r>
        <r>
          <rPr>
            <sz val="9"/>
            <color indexed="81"/>
            <rFont val="Tahoma"/>
            <family val="2"/>
          </rPr>
          <t xml:space="preserve">
03/03/21
2123
</t>
        </r>
      </text>
    </comment>
    <comment ref="CY18" authorId="0">
      <text>
        <r>
          <rPr>
            <b/>
            <sz val="9"/>
            <color indexed="81"/>
            <rFont val="Tahoma"/>
            <family val="2"/>
          </rPr>
          <t>Windows User:</t>
        </r>
        <r>
          <rPr>
            <sz val="9"/>
            <color indexed="81"/>
            <rFont val="Tahoma"/>
            <family val="2"/>
          </rPr>
          <t xml:space="preserve">
Less 30% in Tuition fee for Oct/20.</t>
        </r>
      </text>
    </comment>
    <comment ref="CZ18" authorId="0">
      <text>
        <r>
          <rPr>
            <b/>
            <sz val="9"/>
            <color indexed="81"/>
            <rFont val="Tahoma"/>
            <family val="2"/>
          </rPr>
          <t>Windows User:</t>
        </r>
        <r>
          <rPr>
            <sz val="9"/>
            <color indexed="81"/>
            <rFont val="Tahoma"/>
            <family val="2"/>
          </rPr>
          <t xml:space="preserve">
03/04/2021
2124
</t>
        </r>
      </text>
    </comment>
    <comment ref="DA18" authorId="0">
      <text>
        <r>
          <rPr>
            <b/>
            <sz val="9"/>
            <color indexed="81"/>
            <rFont val="Tahoma"/>
            <family val="2"/>
          </rPr>
          <t>Windows User:</t>
        </r>
        <r>
          <rPr>
            <sz val="9"/>
            <color indexed="81"/>
            <rFont val="Tahoma"/>
            <family val="2"/>
          </rPr>
          <t xml:space="preserve">
Less 30% in Tuition fee for Oct/20.</t>
        </r>
      </text>
    </comment>
    <comment ref="DB18" authorId="0">
      <text>
        <r>
          <rPr>
            <b/>
            <sz val="9"/>
            <color indexed="81"/>
            <rFont val="Tahoma"/>
            <family val="2"/>
          </rPr>
          <t>Windows User:</t>
        </r>
        <r>
          <rPr>
            <sz val="9"/>
            <color indexed="81"/>
            <rFont val="Tahoma"/>
            <family val="2"/>
          </rPr>
          <t xml:space="preserve">
04/05/21
2125
24/05/21
2126
June/21</t>
        </r>
      </text>
    </comment>
    <comment ref="DC18" authorId="0">
      <text>
        <r>
          <rPr>
            <b/>
            <sz val="9"/>
            <color indexed="81"/>
            <rFont val="Tahoma"/>
            <family val="2"/>
          </rPr>
          <t>Windows User:</t>
        </r>
        <r>
          <rPr>
            <sz val="9"/>
            <color indexed="81"/>
            <rFont val="Tahoma"/>
            <family val="2"/>
          </rPr>
          <t xml:space="preserve">
Less 30% in Tuition fee for Oct/20.</t>
        </r>
      </text>
    </comment>
    <comment ref="H19" authorId="0">
      <text>
        <r>
          <rPr>
            <b/>
            <sz val="9"/>
            <color indexed="81"/>
            <rFont val="Tahoma"/>
            <family val="2"/>
          </rPr>
          <t>Windows User:</t>
        </r>
        <r>
          <rPr>
            <sz val="9"/>
            <color indexed="81"/>
            <rFont val="Tahoma"/>
            <family val="2"/>
          </rPr>
          <t xml:space="preserve">
Less-1,000/-</t>
        </r>
      </text>
    </comment>
    <comment ref="J19" authorId="0">
      <text>
        <r>
          <rPr>
            <b/>
            <sz val="9"/>
            <color indexed="81"/>
            <rFont val="Tahoma"/>
            <family val="2"/>
          </rPr>
          <t>Windows User:</t>
        </r>
        <r>
          <rPr>
            <sz val="9"/>
            <color indexed="81"/>
            <rFont val="Tahoma"/>
            <family val="2"/>
          </rPr>
          <t xml:space="preserve">
Less-1,000/-</t>
        </r>
      </text>
    </comment>
    <comment ref="CD19" authorId="0">
      <text>
        <r>
          <rPr>
            <b/>
            <sz val="9"/>
            <color indexed="81"/>
            <rFont val="Tahoma"/>
            <family val="2"/>
          </rPr>
          <t>Windows User:</t>
        </r>
        <r>
          <rPr>
            <sz val="9"/>
            <color indexed="81"/>
            <rFont val="Tahoma"/>
            <family val="2"/>
          </rPr>
          <t xml:space="preserve">
30/08/2020
9,000/-</t>
        </r>
      </text>
    </comment>
    <comment ref="CF19" authorId="0">
      <text>
        <r>
          <rPr>
            <b/>
            <sz val="9"/>
            <color indexed="81"/>
            <rFont val="Tahoma"/>
            <family val="2"/>
          </rPr>
          <t>Windows User:</t>
        </r>
        <r>
          <rPr>
            <sz val="9"/>
            <color indexed="81"/>
            <rFont val="Tahoma"/>
            <family val="2"/>
          </rPr>
          <t xml:space="preserve">
30/08/2020
9,000/-</t>
        </r>
      </text>
    </comment>
    <comment ref="CH19" authorId="0">
      <text>
        <r>
          <rPr>
            <b/>
            <sz val="9"/>
            <color indexed="81"/>
            <rFont val="Tahoma"/>
            <family val="2"/>
          </rPr>
          <t>Windows User:</t>
        </r>
        <r>
          <rPr>
            <sz val="9"/>
            <color indexed="81"/>
            <rFont val="Tahoma"/>
            <family val="2"/>
          </rPr>
          <t xml:space="preserve">
30/08/2020
9,000/-</t>
        </r>
      </text>
    </comment>
    <comment ref="CJ19" authorId="0">
      <text>
        <r>
          <rPr>
            <b/>
            <sz val="9"/>
            <color indexed="81"/>
            <rFont val="Tahoma"/>
            <family val="2"/>
          </rPr>
          <t>Windows User:</t>
        </r>
        <r>
          <rPr>
            <sz val="9"/>
            <color indexed="81"/>
            <rFont val="Tahoma"/>
            <family val="2"/>
          </rPr>
          <t xml:space="preserve">
30/08/2020
9,000/-
14/11/2020
2094
O/fee 6,500/-
Paid to Nov/2020</t>
        </r>
      </text>
    </comment>
    <comment ref="CM19" authorId="0">
      <text>
        <r>
          <rPr>
            <b/>
            <sz val="9"/>
            <color indexed="81"/>
            <rFont val="Tahoma"/>
            <family val="2"/>
          </rPr>
          <t>Windows User:</t>
        </r>
        <r>
          <rPr>
            <sz val="9"/>
            <color indexed="81"/>
            <rFont val="Tahoma"/>
            <family val="2"/>
          </rPr>
          <t xml:space="preserve">
Less 30% in Tuition fee for Oct/20.</t>
        </r>
      </text>
    </comment>
    <comment ref="CO19" authorId="0">
      <text>
        <r>
          <rPr>
            <b/>
            <sz val="9"/>
            <color indexed="81"/>
            <rFont val="Tahoma"/>
            <family val="2"/>
          </rPr>
          <t>Windows User:</t>
        </r>
        <r>
          <rPr>
            <sz val="9"/>
            <color indexed="81"/>
            <rFont val="Tahoma"/>
            <family val="2"/>
          </rPr>
          <t xml:space="preserve">
Less 30% in Tuition fee for Oct/20.</t>
        </r>
      </text>
    </comment>
    <comment ref="CP19" authorId="0">
      <text>
        <r>
          <rPr>
            <b/>
            <sz val="9"/>
            <color indexed="81"/>
            <rFont val="Tahoma"/>
            <family val="2"/>
          </rPr>
          <t>Windows User:</t>
        </r>
        <r>
          <rPr>
            <sz val="9"/>
            <color indexed="81"/>
            <rFont val="Tahoma"/>
            <family val="2"/>
          </rPr>
          <t xml:space="preserve">
14/11/2020
2094
O/fee 6,500/-
Paid to Nov/2020
07/12/2020
095
Oct + Nov/20
Paid in Dec/20</t>
        </r>
      </text>
    </comment>
    <comment ref="CQ19" authorId="0">
      <text>
        <r>
          <rPr>
            <b/>
            <sz val="9"/>
            <color indexed="81"/>
            <rFont val="Tahoma"/>
            <family val="2"/>
          </rPr>
          <t>Windows User:</t>
        </r>
        <r>
          <rPr>
            <sz val="9"/>
            <color indexed="81"/>
            <rFont val="Tahoma"/>
            <family val="2"/>
          </rPr>
          <t xml:space="preserve">
Less 30% in Tuition fee for Oct/20.</t>
        </r>
      </text>
    </comment>
    <comment ref="CR19" authorId="0">
      <text>
        <r>
          <rPr>
            <b/>
            <sz val="9"/>
            <color indexed="81"/>
            <rFont val="Tahoma"/>
            <family val="2"/>
          </rPr>
          <t>Windows User:</t>
        </r>
        <r>
          <rPr>
            <sz val="9"/>
            <color indexed="81"/>
            <rFont val="Tahoma"/>
            <family val="2"/>
          </rPr>
          <t xml:space="preserve">
07/12/2020
2095
Oct + Nov/20
09/01/2021
2096
Dec/20
Paid in Janu/21</t>
        </r>
      </text>
    </comment>
    <comment ref="CS19" authorId="0">
      <text>
        <r>
          <rPr>
            <b/>
            <sz val="9"/>
            <color indexed="81"/>
            <rFont val="Tahoma"/>
            <family val="2"/>
          </rPr>
          <t>Windows User:</t>
        </r>
        <r>
          <rPr>
            <sz val="9"/>
            <color indexed="81"/>
            <rFont val="Tahoma"/>
            <family val="2"/>
          </rPr>
          <t xml:space="preserve">
Less 30% in Tuition fee for Oct/20.</t>
        </r>
      </text>
    </comment>
    <comment ref="CT19" authorId="0">
      <text>
        <r>
          <rPr>
            <b/>
            <sz val="9"/>
            <color indexed="81"/>
            <rFont val="Tahoma"/>
            <family val="2"/>
          </rPr>
          <t>Windows User:</t>
        </r>
        <r>
          <rPr>
            <sz val="9"/>
            <color indexed="81"/>
            <rFont val="Tahoma"/>
            <family val="2"/>
          </rPr>
          <t xml:space="preserve">
09/01/2021
2096
Dec/20
Paid in Janu/21
25/01/21
2097
Janu/21
</t>
        </r>
      </text>
    </comment>
    <comment ref="CU19" authorId="0">
      <text>
        <r>
          <rPr>
            <b/>
            <sz val="9"/>
            <color indexed="81"/>
            <rFont val="Tahoma"/>
            <family val="2"/>
          </rPr>
          <t>Windows User:</t>
        </r>
        <r>
          <rPr>
            <sz val="9"/>
            <color indexed="81"/>
            <rFont val="Tahoma"/>
            <family val="2"/>
          </rPr>
          <t xml:space="preserve">
Less 30% in Tuition fee for Oct/20.</t>
        </r>
      </text>
    </comment>
    <comment ref="CV19" authorId="0">
      <text>
        <r>
          <rPr>
            <b/>
            <sz val="9"/>
            <color indexed="81"/>
            <rFont val="Tahoma"/>
            <family val="2"/>
          </rPr>
          <t>Windows User:</t>
        </r>
        <r>
          <rPr>
            <sz val="9"/>
            <color indexed="81"/>
            <rFont val="Tahoma"/>
            <family val="2"/>
          </rPr>
          <t xml:space="preserve">
08/02/21
2098</t>
        </r>
      </text>
    </comment>
    <comment ref="CW19" authorId="0">
      <text>
        <r>
          <rPr>
            <b/>
            <sz val="9"/>
            <color indexed="81"/>
            <rFont val="Tahoma"/>
            <family val="2"/>
          </rPr>
          <t>Windows User:</t>
        </r>
        <r>
          <rPr>
            <sz val="9"/>
            <color indexed="81"/>
            <rFont val="Tahoma"/>
            <family val="2"/>
          </rPr>
          <t xml:space="preserve">
Less 30% in Tuition fee for Oct/20.</t>
        </r>
      </text>
    </comment>
    <comment ref="CX19" authorId="0">
      <text>
        <r>
          <rPr>
            <b/>
            <sz val="9"/>
            <color indexed="81"/>
            <rFont val="Tahoma"/>
            <family val="2"/>
          </rPr>
          <t>Windows User:</t>
        </r>
        <r>
          <rPr>
            <sz val="9"/>
            <color indexed="81"/>
            <rFont val="Tahoma"/>
            <family val="2"/>
          </rPr>
          <t xml:space="preserve">
06/03/21
2099</t>
        </r>
      </text>
    </comment>
    <comment ref="CY19" authorId="0">
      <text>
        <r>
          <rPr>
            <b/>
            <sz val="9"/>
            <color indexed="81"/>
            <rFont val="Tahoma"/>
            <family val="2"/>
          </rPr>
          <t>Windows User:</t>
        </r>
        <r>
          <rPr>
            <sz val="9"/>
            <color indexed="81"/>
            <rFont val="Tahoma"/>
            <family val="2"/>
          </rPr>
          <t xml:space="preserve">
Less 30% in Tuition fee for Oct/20.</t>
        </r>
      </text>
    </comment>
    <comment ref="DA19" authorId="0">
      <text>
        <r>
          <rPr>
            <b/>
            <sz val="9"/>
            <color indexed="81"/>
            <rFont val="Tahoma"/>
            <family val="2"/>
          </rPr>
          <t>Windows User:</t>
        </r>
        <r>
          <rPr>
            <sz val="9"/>
            <color indexed="81"/>
            <rFont val="Tahoma"/>
            <family val="2"/>
          </rPr>
          <t xml:space="preserve">
Less 30% in Tuition fee for Oct/20.</t>
        </r>
      </text>
    </comment>
    <comment ref="DC19" authorId="0">
      <text>
        <r>
          <rPr>
            <b/>
            <sz val="9"/>
            <color indexed="81"/>
            <rFont val="Tahoma"/>
            <family val="2"/>
          </rPr>
          <t>Windows User:</t>
        </r>
        <r>
          <rPr>
            <sz val="9"/>
            <color indexed="81"/>
            <rFont val="Tahoma"/>
            <family val="2"/>
          </rPr>
          <t xml:space="preserve">
Less 30% in Tuition fee for Oct/20.</t>
        </r>
      </text>
    </comment>
    <comment ref="DD19" authorId="0">
      <text>
        <r>
          <rPr>
            <b/>
            <sz val="9"/>
            <color indexed="81"/>
            <rFont val="Tahoma"/>
            <family val="2"/>
          </rPr>
          <t>Windows User:</t>
        </r>
        <r>
          <rPr>
            <sz val="9"/>
            <color indexed="81"/>
            <rFont val="Tahoma"/>
            <family val="2"/>
          </rPr>
          <t xml:space="preserve">
06/06/21
2100
Up to June/21</t>
        </r>
      </text>
    </comment>
    <comment ref="H20" authorId="0">
      <text>
        <r>
          <rPr>
            <b/>
            <sz val="9"/>
            <color indexed="81"/>
            <rFont val="Tahoma"/>
            <family val="2"/>
          </rPr>
          <t>Windows User:</t>
        </r>
        <r>
          <rPr>
            <sz val="9"/>
            <color indexed="81"/>
            <rFont val="Tahoma"/>
            <family val="2"/>
          </rPr>
          <t xml:space="preserve">
Less-6,600/-</t>
        </r>
      </text>
    </comment>
    <comment ref="J20" authorId="0">
      <text>
        <r>
          <rPr>
            <b/>
            <sz val="9"/>
            <color indexed="81"/>
            <rFont val="Tahoma"/>
            <family val="2"/>
          </rPr>
          <t>Windows User:</t>
        </r>
        <r>
          <rPr>
            <sz val="9"/>
            <color indexed="81"/>
            <rFont val="Tahoma"/>
            <family val="2"/>
          </rPr>
          <t xml:space="preserve">
Full Free</t>
        </r>
      </text>
    </comment>
    <comment ref="CD20" authorId="0">
      <text>
        <r>
          <rPr>
            <b/>
            <sz val="9"/>
            <color indexed="81"/>
            <rFont val="Tahoma"/>
            <family val="2"/>
          </rPr>
          <t>Windows User:</t>
        </r>
        <r>
          <rPr>
            <sz val="9"/>
            <color indexed="81"/>
            <rFont val="Tahoma"/>
            <family val="2"/>
          </rPr>
          <t xml:space="preserve">
02/09/2020
2,000/-</t>
        </r>
      </text>
    </comment>
    <comment ref="CF20" authorId="0">
      <text>
        <r>
          <rPr>
            <b/>
            <sz val="9"/>
            <color indexed="81"/>
            <rFont val="Tahoma"/>
            <family val="2"/>
          </rPr>
          <t>Windows User:</t>
        </r>
        <r>
          <rPr>
            <sz val="9"/>
            <color indexed="81"/>
            <rFont val="Tahoma"/>
            <family val="2"/>
          </rPr>
          <t xml:space="preserve">
02/09/2020
2,000/-</t>
        </r>
      </text>
    </comment>
    <comment ref="CX20" authorId="0">
      <text>
        <r>
          <rPr>
            <b/>
            <sz val="9"/>
            <color indexed="81"/>
            <rFont val="Tahoma"/>
            <family val="2"/>
          </rPr>
          <t>Windows User:</t>
        </r>
        <r>
          <rPr>
            <sz val="9"/>
            <color indexed="81"/>
            <rFont val="Tahoma"/>
            <family val="2"/>
          </rPr>
          <t xml:space="preserve">
07/02/21
9362
S/c=5000
Dev fee=500
</t>
        </r>
      </text>
    </comment>
    <comment ref="DD20" authorId="0">
      <text>
        <r>
          <rPr>
            <b/>
            <sz val="9"/>
            <color indexed="81"/>
            <rFont val="Tahoma"/>
            <family val="2"/>
          </rPr>
          <t>Windows User:</t>
        </r>
        <r>
          <rPr>
            <sz val="9"/>
            <color indexed="81"/>
            <rFont val="Tahoma"/>
            <family val="2"/>
          </rPr>
          <t xml:space="preserve">
06/05/21
9363
O/fee=4000 Due=4000/-</t>
        </r>
      </text>
    </comment>
    <comment ref="DF20" authorId="0">
      <text>
        <r>
          <rPr>
            <b/>
            <sz val="9"/>
            <color indexed="81"/>
            <rFont val="Tahoma"/>
            <family val="2"/>
          </rPr>
          <t>Windows User:</t>
        </r>
        <r>
          <rPr>
            <sz val="9"/>
            <color indexed="81"/>
            <rFont val="Tahoma"/>
            <family val="2"/>
          </rPr>
          <t xml:space="preserve">
03/06/21
9364
</t>
        </r>
      </text>
    </comment>
    <comment ref="H21" authorId="0">
      <text>
        <r>
          <rPr>
            <b/>
            <sz val="9"/>
            <color indexed="81"/>
            <rFont val="Tahoma"/>
            <family val="2"/>
          </rPr>
          <t>Windows User:</t>
        </r>
        <r>
          <rPr>
            <sz val="9"/>
            <color indexed="81"/>
            <rFont val="Tahoma"/>
            <family val="2"/>
          </rPr>
          <t xml:space="preserve">
Less-1,000/-</t>
        </r>
      </text>
    </comment>
    <comment ref="J21" authorId="0">
      <text>
        <r>
          <rPr>
            <b/>
            <sz val="9"/>
            <color indexed="81"/>
            <rFont val="Tahoma"/>
            <family val="2"/>
          </rPr>
          <t>Windows User:</t>
        </r>
        <r>
          <rPr>
            <sz val="9"/>
            <color indexed="81"/>
            <rFont val="Tahoma"/>
            <family val="2"/>
          </rPr>
          <t xml:space="preserve">
Less-1,000/-</t>
        </r>
      </text>
    </comment>
    <comment ref="CD21" authorId="0">
      <text>
        <r>
          <rPr>
            <b/>
            <sz val="9"/>
            <color indexed="81"/>
            <rFont val="Tahoma"/>
            <family val="2"/>
          </rPr>
          <t>Windows User:</t>
        </r>
        <r>
          <rPr>
            <sz val="9"/>
            <color indexed="81"/>
            <rFont val="Tahoma"/>
            <family val="2"/>
          </rPr>
          <t xml:space="preserve">
02/09/2020
2,000/-</t>
        </r>
      </text>
    </comment>
    <comment ref="CF21" authorId="0">
      <text>
        <r>
          <rPr>
            <b/>
            <sz val="9"/>
            <color indexed="81"/>
            <rFont val="Tahoma"/>
            <family val="2"/>
          </rPr>
          <t>Windows User:</t>
        </r>
        <r>
          <rPr>
            <sz val="9"/>
            <color indexed="81"/>
            <rFont val="Tahoma"/>
            <family val="2"/>
          </rPr>
          <t xml:space="preserve">
02/09/2020
2,000/-
19.09.2020
9290
Dev. Fee=500
S/c=5000</t>
        </r>
      </text>
    </comment>
    <comment ref="CH21" authorId="0">
      <text>
        <r>
          <rPr>
            <b/>
            <sz val="9"/>
            <color indexed="81"/>
            <rFont val="Tahoma"/>
            <family val="2"/>
          </rPr>
          <t>Windows User:</t>
        </r>
        <r>
          <rPr>
            <sz val="9"/>
            <color indexed="81"/>
            <rFont val="Tahoma"/>
            <family val="2"/>
          </rPr>
          <t xml:space="preserve">
19.09.2020
9290
Dev. Fee=500
S/c=5000</t>
        </r>
      </text>
    </comment>
    <comment ref="CJ21" authorId="0">
      <text>
        <r>
          <rPr>
            <b/>
            <sz val="9"/>
            <color indexed="81"/>
            <rFont val="Tahoma"/>
            <family val="2"/>
          </rPr>
          <t>Windows User:</t>
        </r>
        <r>
          <rPr>
            <sz val="9"/>
            <color indexed="81"/>
            <rFont val="Tahoma"/>
            <family val="2"/>
          </rPr>
          <t xml:space="preserve">
25/01/21
O/fee
Oct to  Dec/20
Paid in janu/21</t>
        </r>
      </text>
    </comment>
    <comment ref="CM21" authorId="0">
      <text>
        <r>
          <rPr>
            <b/>
            <sz val="9"/>
            <color indexed="81"/>
            <rFont val="Tahoma"/>
            <family val="2"/>
          </rPr>
          <t>Windows User:</t>
        </r>
        <r>
          <rPr>
            <sz val="9"/>
            <color indexed="81"/>
            <rFont val="Tahoma"/>
            <family val="2"/>
          </rPr>
          <t xml:space="preserve">
Less 30% in Tuition fee for Oct/20.</t>
        </r>
      </text>
    </comment>
    <comment ref="CN21" authorId="0">
      <text>
        <r>
          <rPr>
            <b/>
            <sz val="9"/>
            <color indexed="81"/>
            <rFont val="Tahoma"/>
            <family val="2"/>
          </rPr>
          <t>Windows User:</t>
        </r>
        <r>
          <rPr>
            <sz val="9"/>
            <color indexed="81"/>
            <rFont val="Tahoma"/>
            <family val="2"/>
          </rPr>
          <t xml:space="preserve">
25/01/21
O/fee
Oct to  Dec/20
Paid in janu/21</t>
        </r>
      </text>
    </comment>
    <comment ref="CO21" authorId="0">
      <text>
        <r>
          <rPr>
            <b/>
            <sz val="9"/>
            <color indexed="81"/>
            <rFont val="Tahoma"/>
            <family val="2"/>
          </rPr>
          <t>Windows User:</t>
        </r>
        <r>
          <rPr>
            <sz val="9"/>
            <color indexed="81"/>
            <rFont val="Tahoma"/>
            <family val="2"/>
          </rPr>
          <t xml:space="preserve">
Less 30% in Tuition fee for Oct/20.</t>
        </r>
      </text>
    </comment>
    <comment ref="CP21" authorId="0">
      <text>
        <r>
          <rPr>
            <b/>
            <sz val="9"/>
            <color indexed="81"/>
            <rFont val="Tahoma"/>
            <family val="2"/>
          </rPr>
          <t>Windows User:</t>
        </r>
        <r>
          <rPr>
            <sz val="9"/>
            <color indexed="81"/>
            <rFont val="Tahoma"/>
            <family val="2"/>
          </rPr>
          <t xml:space="preserve">
25/01/21
O/fee
Oct to  Dec/20
Paid in janu/21</t>
        </r>
      </text>
    </comment>
    <comment ref="CQ21" authorId="0">
      <text>
        <r>
          <rPr>
            <b/>
            <sz val="9"/>
            <color indexed="81"/>
            <rFont val="Tahoma"/>
            <family val="2"/>
          </rPr>
          <t>Windows User:</t>
        </r>
        <r>
          <rPr>
            <sz val="9"/>
            <color indexed="81"/>
            <rFont val="Tahoma"/>
            <family val="2"/>
          </rPr>
          <t xml:space="preserve">
Less 30% in Tuition fee for Oct/20.</t>
        </r>
      </text>
    </comment>
    <comment ref="CR21" authorId="0">
      <text>
        <r>
          <rPr>
            <b/>
            <sz val="9"/>
            <color indexed="81"/>
            <rFont val="Tahoma"/>
            <family val="2"/>
          </rPr>
          <t>Windows User:</t>
        </r>
        <r>
          <rPr>
            <sz val="9"/>
            <color indexed="81"/>
            <rFont val="Tahoma"/>
            <family val="2"/>
          </rPr>
          <t xml:space="preserve">
25/01/21
O/fee
Oct to  Dec/20
Paid in janu/21</t>
        </r>
      </text>
    </comment>
    <comment ref="CS21" authorId="0">
      <text>
        <r>
          <rPr>
            <b/>
            <sz val="9"/>
            <color indexed="81"/>
            <rFont val="Tahoma"/>
            <family val="2"/>
          </rPr>
          <t>Windows User:</t>
        </r>
        <r>
          <rPr>
            <sz val="9"/>
            <color indexed="81"/>
            <rFont val="Tahoma"/>
            <family val="2"/>
          </rPr>
          <t xml:space="preserve">
Less 30% in Tuition fee for Oct/20.</t>
        </r>
      </text>
    </comment>
    <comment ref="CT21" authorId="0">
      <text>
        <r>
          <rPr>
            <b/>
            <sz val="9"/>
            <color indexed="81"/>
            <rFont val="Tahoma"/>
            <family val="2"/>
          </rPr>
          <t>Windows User:</t>
        </r>
        <r>
          <rPr>
            <sz val="9"/>
            <color indexed="81"/>
            <rFont val="Tahoma"/>
            <family val="2"/>
          </rPr>
          <t xml:space="preserve">
25/01/21
O/fee
Oct to  Dec/20
Paid in janu/21</t>
        </r>
      </text>
    </comment>
    <comment ref="CU21" authorId="0">
      <text>
        <r>
          <rPr>
            <b/>
            <sz val="9"/>
            <color indexed="81"/>
            <rFont val="Tahoma"/>
            <family val="2"/>
          </rPr>
          <t>Windows User:</t>
        </r>
        <r>
          <rPr>
            <sz val="9"/>
            <color indexed="81"/>
            <rFont val="Tahoma"/>
            <family val="2"/>
          </rPr>
          <t xml:space="preserve">
Less 30% in Tuition fee for Oct/20.</t>
        </r>
      </text>
    </comment>
    <comment ref="CW21" authorId="0">
      <text>
        <r>
          <rPr>
            <b/>
            <sz val="9"/>
            <color indexed="81"/>
            <rFont val="Tahoma"/>
            <family val="2"/>
          </rPr>
          <t>Windows User:</t>
        </r>
        <r>
          <rPr>
            <sz val="9"/>
            <color indexed="81"/>
            <rFont val="Tahoma"/>
            <family val="2"/>
          </rPr>
          <t xml:space="preserve">
Less 30% in Tuition fee for Oct/20.</t>
        </r>
      </text>
    </comment>
    <comment ref="CY21" authorId="0">
      <text>
        <r>
          <rPr>
            <b/>
            <sz val="9"/>
            <color indexed="81"/>
            <rFont val="Tahoma"/>
            <family val="2"/>
          </rPr>
          <t>Windows User:</t>
        </r>
        <r>
          <rPr>
            <sz val="9"/>
            <color indexed="81"/>
            <rFont val="Tahoma"/>
            <family val="2"/>
          </rPr>
          <t xml:space="preserve">
Less 30% in Tuition fee for Oct/20.</t>
        </r>
      </text>
    </comment>
    <comment ref="DA21" authorId="0">
      <text>
        <r>
          <rPr>
            <b/>
            <sz val="9"/>
            <color indexed="81"/>
            <rFont val="Tahoma"/>
            <family val="2"/>
          </rPr>
          <t>Windows User:</t>
        </r>
        <r>
          <rPr>
            <sz val="9"/>
            <color indexed="81"/>
            <rFont val="Tahoma"/>
            <family val="2"/>
          </rPr>
          <t xml:space="preserve">
Less 30% in Tuition fee for Oct/20.</t>
        </r>
      </text>
    </comment>
    <comment ref="DB21" authorId="0">
      <text>
        <r>
          <rPr>
            <b/>
            <sz val="9"/>
            <color indexed="81"/>
            <rFont val="Tahoma"/>
            <family val="2"/>
          </rPr>
          <t>Windows User:</t>
        </r>
        <r>
          <rPr>
            <sz val="9"/>
            <color indexed="81"/>
            <rFont val="Tahoma"/>
            <family val="2"/>
          </rPr>
          <t xml:space="preserve">
06/05/21
9292
Janu/21 to March/21</t>
        </r>
      </text>
    </comment>
    <comment ref="DC21" authorId="0">
      <text>
        <r>
          <rPr>
            <b/>
            <sz val="9"/>
            <color indexed="81"/>
            <rFont val="Tahoma"/>
            <family val="2"/>
          </rPr>
          <t>Windows User:</t>
        </r>
        <r>
          <rPr>
            <sz val="9"/>
            <color indexed="81"/>
            <rFont val="Tahoma"/>
            <family val="2"/>
          </rPr>
          <t xml:space="preserve">
Less 30% in Tuition fee for Oct/20.</t>
        </r>
      </text>
    </comment>
    <comment ref="DD21" authorId="0">
      <text>
        <r>
          <rPr>
            <b/>
            <sz val="9"/>
            <color indexed="81"/>
            <rFont val="Tahoma"/>
            <family val="2"/>
          </rPr>
          <t>Windows User:</t>
        </r>
        <r>
          <rPr>
            <sz val="9"/>
            <color indexed="81"/>
            <rFont val="Tahoma"/>
            <family val="2"/>
          </rPr>
          <t xml:space="preserve">
06/06/21
9293
April/21 2590  Due=1960
</t>
        </r>
      </text>
    </comment>
    <comment ref="H22" authorId="0">
      <text>
        <r>
          <rPr>
            <b/>
            <sz val="9"/>
            <color indexed="81"/>
            <rFont val="Tahoma"/>
            <family val="2"/>
          </rPr>
          <t>Windows User:</t>
        </r>
        <r>
          <rPr>
            <sz val="9"/>
            <color indexed="81"/>
            <rFont val="Tahoma"/>
            <family val="2"/>
          </rPr>
          <t xml:space="preserve">
Less-2,000/-</t>
        </r>
      </text>
    </comment>
    <comment ref="J22" authorId="0">
      <text>
        <r>
          <rPr>
            <b/>
            <sz val="9"/>
            <color indexed="81"/>
            <rFont val="Tahoma"/>
            <family val="2"/>
          </rPr>
          <t>Windows User:</t>
        </r>
        <r>
          <rPr>
            <sz val="9"/>
            <color indexed="81"/>
            <rFont val="Tahoma"/>
            <family val="2"/>
          </rPr>
          <t xml:space="preserve">
Less-2,000/-</t>
        </r>
      </text>
    </comment>
    <comment ref="CD22" authorId="0">
      <text>
        <r>
          <rPr>
            <b/>
            <sz val="9"/>
            <color indexed="81"/>
            <rFont val="Tahoma"/>
            <family val="2"/>
          </rPr>
          <t>Windows User:</t>
        </r>
        <r>
          <rPr>
            <sz val="9"/>
            <color indexed="81"/>
            <rFont val="Tahoma"/>
            <family val="2"/>
          </rPr>
          <t xml:space="preserve">
02/09/2020
9,000/-</t>
        </r>
      </text>
    </comment>
    <comment ref="CF22" authorId="0">
      <text>
        <r>
          <rPr>
            <b/>
            <sz val="9"/>
            <color indexed="81"/>
            <rFont val="Tahoma"/>
            <family val="2"/>
          </rPr>
          <t>Windows User:</t>
        </r>
        <r>
          <rPr>
            <sz val="9"/>
            <color indexed="81"/>
            <rFont val="Tahoma"/>
            <family val="2"/>
          </rPr>
          <t xml:space="preserve">
02/09/2020
9,000/-</t>
        </r>
      </text>
    </comment>
    <comment ref="CH22" authorId="0">
      <text>
        <r>
          <rPr>
            <b/>
            <sz val="9"/>
            <color indexed="81"/>
            <rFont val="Tahoma"/>
            <family val="2"/>
          </rPr>
          <t>Windows User:</t>
        </r>
        <r>
          <rPr>
            <sz val="9"/>
            <color indexed="81"/>
            <rFont val="Tahoma"/>
            <family val="2"/>
          </rPr>
          <t xml:space="preserve">
02/09/2020
9,000/-</t>
        </r>
      </text>
    </comment>
    <comment ref="CJ22" authorId="0">
      <text>
        <r>
          <rPr>
            <b/>
            <sz val="9"/>
            <color indexed="81"/>
            <rFont val="Tahoma"/>
            <family val="2"/>
          </rPr>
          <t>Windows User:</t>
        </r>
        <r>
          <rPr>
            <sz val="9"/>
            <color indexed="81"/>
            <rFont val="Tahoma"/>
            <family val="2"/>
          </rPr>
          <t xml:space="preserve">
02/09/2020
9,000/-
11.10.2020
9314
Oct/20 (Less=30%)
Others fee=6,500/-</t>
        </r>
      </text>
    </comment>
    <comment ref="CM22" authorId="0">
      <text>
        <r>
          <rPr>
            <b/>
            <sz val="9"/>
            <color indexed="81"/>
            <rFont val="Tahoma"/>
            <family val="2"/>
          </rPr>
          <t>Windows User:</t>
        </r>
        <r>
          <rPr>
            <sz val="9"/>
            <color indexed="81"/>
            <rFont val="Tahoma"/>
            <family val="2"/>
          </rPr>
          <t xml:space="preserve">
Less 30% in Tuition fee for Oct/20.</t>
        </r>
      </text>
    </comment>
    <comment ref="CN22" authorId="0">
      <text>
        <r>
          <rPr>
            <b/>
            <sz val="9"/>
            <color indexed="81"/>
            <rFont val="Tahoma"/>
            <family val="2"/>
          </rPr>
          <t>Windows User:</t>
        </r>
        <r>
          <rPr>
            <sz val="9"/>
            <color indexed="81"/>
            <rFont val="Tahoma"/>
            <family val="2"/>
          </rPr>
          <t xml:space="preserve">
11.10.2020
9314
Oct/20 (Less=30%)
Others fee=6,500/-</t>
        </r>
      </text>
    </comment>
    <comment ref="CO22" authorId="0">
      <text>
        <r>
          <rPr>
            <b/>
            <sz val="9"/>
            <color indexed="81"/>
            <rFont val="Tahoma"/>
            <family val="2"/>
          </rPr>
          <t>Windows User:</t>
        </r>
        <r>
          <rPr>
            <sz val="9"/>
            <color indexed="81"/>
            <rFont val="Tahoma"/>
            <family val="2"/>
          </rPr>
          <t xml:space="preserve">
Less 30% in Tuition fee for Oct/20.</t>
        </r>
      </text>
    </comment>
    <comment ref="CP22" authorId="0">
      <text>
        <r>
          <rPr>
            <b/>
            <sz val="9"/>
            <color indexed="81"/>
            <rFont val="Tahoma"/>
            <family val="2"/>
          </rPr>
          <t>Windows User:</t>
        </r>
        <r>
          <rPr>
            <sz val="9"/>
            <color indexed="81"/>
            <rFont val="Tahoma"/>
            <family val="2"/>
          </rPr>
          <t xml:space="preserve">
09/11/2020
9315
</t>
        </r>
      </text>
    </comment>
    <comment ref="CQ22" authorId="0">
      <text>
        <r>
          <rPr>
            <b/>
            <sz val="9"/>
            <color indexed="81"/>
            <rFont val="Tahoma"/>
            <family val="2"/>
          </rPr>
          <t>Windows User:</t>
        </r>
        <r>
          <rPr>
            <sz val="9"/>
            <color indexed="81"/>
            <rFont val="Tahoma"/>
            <family val="2"/>
          </rPr>
          <t xml:space="preserve">
Less 30% in Tuition fee for Oct/20.</t>
        </r>
      </text>
    </comment>
    <comment ref="CR22" authorId="0">
      <text>
        <r>
          <rPr>
            <b/>
            <sz val="9"/>
            <color indexed="81"/>
            <rFont val="Tahoma"/>
            <family val="2"/>
          </rPr>
          <t>Windows User:</t>
        </r>
        <r>
          <rPr>
            <sz val="9"/>
            <color indexed="81"/>
            <rFont val="Tahoma"/>
            <family val="2"/>
          </rPr>
          <t xml:space="preserve">
27/01/21
9316
Dec + Janu/21
Paid in anu/21</t>
        </r>
      </text>
    </comment>
    <comment ref="CS22" authorId="0">
      <text>
        <r>
          <rPr>
            <b/>
            <sz val="9"/>
            <color indexed="81"/>
            <rFont val="Tahoma"/>
            <family val="2"/>
          </rPr>
          <t>Windows User:</t>
        </r>
        <r>
          <rPr>
            <sz val="9"/>
            <color indexed="81"/>
            <rFont val="Tahoma"/>
            <family val="2"/>
          </rPr>
          <t xml:space="preserve">
Less 30% in Tuition fee for Oct/20.</t>
        </r>
      </text>
    </comment>
    <comment ref="CT22" authorId="0">
      <text>
        <r>
          <rPr>
            <b/>
            <sz val="9"/>
            <color indexed="81"/>
            <rFont val="Tahoma"/>
            <family val="2"/>
          </rPr>
          <t>Windows User:</t>
        </r>
        <r>
          <rPr>
            <sz val="9"/>
            <color indexed="81"/>
            <rFont val="Tahoma"/>
            <family val="2"/>
          </rPr>
          <t xml:space="preserve">
27/01/21
9316
Dec + Janu/21
Paid in anu/21</t>
        </r>
      </text>
    </comment>
    <comment ref="CU22" authorId="0">
      <text>
        <r>
          <rPr>
            <b/>
            <sz val="9"/>
            <color indexed="81"/>
            <rFont val="Tahoma"/>
            <family val="2"/>
          </rPr>
          <t>Windows User:</t>
        </r>
        <r>
          <rPr>
            <sz val="9"/>
            <color indexed="81"/>
            <rFont val="Tahoma"/>
            <family val="2"/>
          </rPr>
          <t xml:space="preserve">
Less 30% in Tuition fee for Oct/20.</t>
        </r>
      </text>
    </comment>
    <comment ref="CW22" authorId="0">
      <text>
        <r>
          <rPr>
            <b/>
            <sz val="9"/>
            <color indexed="81"/>
            <rFont val="Tahoma"/>
            <family val="2"/>
          </rPr>
          <t>Windows User:</t>
        </r>
        <r>
          <rPr>
            <sz val="9"/>
            <color indexed="81"/>
            <rFont val="Tahoma"/>
            <family val="2"/>
          </rPr>
          <t xml:space="preserve">
Less 30% in Tuition fee for Oct/20.</t>
        </r>
      </text>
    </comment>
    <comment ref="CY22" authorId="0">
      <text>
        <r>
          <rPr>
            <b/>
            <sz val="9"/>
            <color indexed="81"/>
            <rFont val="Tahoma"/>
            <family val="2"/>
          </rPr>
          <t>Windows User:</t>
        </r>
        <r>
          <rPr>
            <sz val="9"/>
            <color indexed="81"/>
            <rFont val="Tahoma"/>
            <family val="2"/>
          </rPr>
          <t xml:space="preserve">
Less 30% in Tuition fee for Oct/20.</t>
        </r>
      </text>
    </comment>
    <comment ref="CZ22" authorId="0">
      <text>
        <r>
          <rPr>
            <b/>
            <sz val="9"/>
            <color indexed="81"/>
            <rFont val="Tahoma"/>
            <family val="2"/>
          </rPr>
          <t>Windows User:</t>
        </r>
        <r>
          <rPr>
            <sz val="9"/>
            <color indexed="81"/>
            <rFont val="Tahoma"/>
            <family val="2"/>
          </rPr>
          <t xml:space="preserve">
01/04/2021
9216
</t>
        </r>
      </text>
    </comment>
    <comment ref="DA22" authorId="0">
      <text>
        <r>
          <rPr>
            <b/>
            <sz val="9"/>
            <color indexed="81"/>
            <rFont val="Tahoma"/>
            <family val="2"/>
          </rPr>
          <t>Windows User:</t>
        </r>
        <r>
          <rPr>
            <sz val="9"/>
            <color indexed="81"/>
            <rFont val="Tahoma"/>
            <family val="2"/>
          </rPr>
          <t xml:space="preserve">
Less 30% in Tuition fee for Oct/20.</t>
        </r>
      </text>
    </comment>
    <comment ref="DC22" authorId="0">
      <text>
        <r>
          <rPr>
            <b/>
            <sz val="9"/>
            <color indexed="81"/>
            <rFont val="Tahoma"/>
            <family val="2"/>
          </rPr>
          <t>Windows User:</t>
        </r>
        <r>
          <rPr>
            <sz val="9"/>
            <color indexed="81"/>
            <rFont val="Tahoma"/>
            <family val="2"/>
          </rPr>
          <t xml:space="preserve">
Less 30% in Tuition fee for Oct/20.</t>
        </r>
      </text>
    </comment>
    <comment ref="DD22" authorId="0">
      <text>
        <r>
          <rPr>
            <b/>
            <sz val="9"/>
            <color indexed="81"/>
            <rFont val="Tahoma"/>
            <family val="2"/>
          </rPr>
          <t>Windows User:</t>
        </r>
        <r>
          <rPr>
            <sz val="9"/>
            <color indexed="81"/>
            <rFont val="Tahoma"/>
            <family val="2"/>
          </rPr>
          <t xml:space="preserve">
05/06/21
9319
</t>
        </r>
      </text>
    </comment>
    <comment ref="H23" authorId="0">
      <text>
        <r>
          <rPr>
            <b/>
            <sz val="9"/>
            <color indexed="81"/>
            <rFont val="Tahoma"/>
            <family val="2"/>
          </rPr>
          <t>Windows User:
20/02/21</t>
        </r>
        <r>
          <rPr>
            <sz val="9"/>
            <color indexed="81"/>
            <rFont val="Tahoma"/>
            <family val="2"/>
          </rPr>
          <t xml:space="preserve">
T.c Order By
O/fee Less 2nd year 4,000/-
 board  11/02/21
College=20/02/21</t>
        </r>
      </text>
    </comment>
    <comment ref="J23" authorId="0">
      <text>
        <r>
          <rPr>
            <b/>
            <sz val="9"/>
            <color indexed="81"/>
            <rFont val="Tahoma"/>
            <family val="2"/>
          </rPr>
          <t>Windows User:
20/02/21</t>
        </r>
        <r>
          <rPr>
            <sz val="9"/>
            <color indexed="81"/>
            <rFont val="Tahoma"/>
            <family val="2"/>
          </rPr>
          <t xml:space="preserve">
T.c Order By
O/fee Less 2nd year 4,000/-
 board  11/02/21
College=20/02/21</t>
        </r>
      </text>
    </comment>
    <comment ref="P23" authorId="0">
      <text>
        <r>
          <rPr>
            <b/>
            <sz val="9"/>
            <color indexed="81"/>
            <rFont val="Tahoma"/>
            <family val="2"/>
          </rPr>
          <t>Windows User:
20/02/21</t>
        </r>
        <r>
          <rPr>
            <sz val="9"/>
            <color indexed="81"/>
            <rFont val="Tahoma"/>
            <family val="2"/>
          </rPr>
          <t xml:space="preserve">
T.c Order By
O/fee Less 2nd year 4,000/-
 board  11/02/21
College=20/02/21</t>
        </r>
      </text>
    </comment>
    <comment ref="CD23" authorId="0">
      <text>
        <r>
          <rPr>
            <b/>
            <sz val="9"/>
            <color indexed="81"/>
            <rFont val="Tahoma"/>
            <family val="2"/>
          </rPr>
          <t>Windows User:</t>
        </r>
        <r>
          <rPr>
            <sz val="9"/>
            <color indexed="81"/>
            <rFont val="Tahoma"/>
            <family val="2"/>
          </rPr>
          <t xml:space="preserve">
16/09/2020
9,000/-</t>
        </r>
      </text>
    </comment>
    <comment ref="CF23" authorId="0">
      <text>
        <r>
          <rPr>
            <b/>
            <sz val="9"/>
            <color indexed="81"/>
            <rFont val="Tahoma"/>
            <family val="2"/>
          </rPr>
          <t>Windows User:</t>
        </r>
        <r>
          <rPr>
            <sz val="9"/>
            <color indexed="81"/>
            <rFont val="Tahoma"/>
            <family val="2"/>
          </rPr>
          <t xml:space="preserve">
16/09/2020
9,000/-</t>
        </r>
      </text>
    </comment>
    <comment ref="CH23" authorId="0">
      <text>
        <r>
          <rPr>
            <b/>
            <sz val="9"/>
            <color indexed="81"/>
            <rFont val="Tahoma"/>
            <family val="2"/>
          </rPr>
          <t>Windows User:</t>
        </r>
        <r>
          <rPr>
            <sz val="9"/>
            <color indexed="81"/>
            <rFont val="Tahoma"/>
            <family val="2"/>
          </rPr>
          <t xml:space="preserve">
16/09/2020
9,000/-</t>
        </r>
      </text>
    </comment>
    <comment ref="CI23" authorId="0">
      <text>
        <r>
          <rPr>
            <b/>
            <sz val="9"/>
            <color indexed="81"/>
            <rFont val="Tahoma"/>
            <family val="2"/>
          </rPr>
          <t>Windows User:
20/02/21</t>
        </r>
        <r>
          <rPr>
            <sz val="9"/>
            <color indexed="81"/>
            <rFont val="Tahoma"/>
            <family val="2"/>
          </rPr>
          <t xml:space="preserve">
T.c Order By
O/fee Less 2nd year 4,000/-
 board  11/02/21
College=20/02/21</t>
        </r>
      </text>
    </comment>
    <comment ref="CJ23" authorId="0">
      <text>
        <r>
          <rPr>
            <b/>
            <sz val="9"/>
            <color indexed="81"/>
            <rFont val="Tahoma"/>
            <family val="2"/>
          </rPr>
          <t>Windows User:</t>
        </r>
        <r>
          <rPr>
            <sz val="9"/>
            <color indexed="81"/>
            <rFont val="Tahoma"/>
            <family val="2"/>
          </rPr>
          <t xml:space="preserve">
16/09/2020
9,000/-</t>
        </r>
      </text>
    </comment>
    <comment ref="CM23" authorId="0">
      <text>
        <r>
          <rPr>
            <b/>
            <sz val="9"/>
            <color indexed="81"/>
            <rFont val="Tahoma"/>
            <family val="2"/>
          </rPr>
          <t>Windows User:</t>
        </r>
        <r>
          <rPr>
            <sz val="9"/>
            <color indexed="81"/>
            <rFont val="Tahoma"/>
            <family val="2"/>
          </rPr>
          <t xml:space="preserve">
Less 30% in Tuition fee for Oct/20.</t>
        </r>
      </text>
    </comment>
    <comment ref="CO23" authorId="0">
      <text>
        <r>
          <rPr>
            <b/>
            <sz val="9"/>
            <color indexed="81"/>
            <rFont val="Tahoma"/>
            <family val="2"/>
          </rPr>
          <t>Windows User:</t>
        </r>
        <r>
          <rPr>
            <sz val="9"/>
            <color indexed="81"/>
            <rFont val="Tahoma"/>
            <family val="2"/>
          </rPr>
          <t xml:space="preserve">
Less 30% in Tuition fee for Oct/20.</t>
        </r>
      </text>
    </comment>
    <comment ref="CQ23" authorId="0">
      <text>
        <r>
          <rPr>
            <b/>
            <sz val="9"/>
            <color indexed="81"/>
            <rFont val="Tahoma"/>
            <family val="2"/>
          </rPr>
          <t>Windows User:</t>
        </r>
        <r>
          <rPr>
            <sz val="9"/>
            <color indexed="81"/>
            <rFont val="Tahoma"/>
            <family val="2"/>
          </rPr>
          <t xml:space="preserve">
Less 30% in Tuition fee for Oct/20.</t>
        </r>
      </text>
    </comment>
    <comment ref="CS23" authorId="0">
      <text>
        <r>
          <rPr>
            <b/>
            <sz val="9"/>
            <color indexed="81"/>
            <rFont val="Tahoma"/>
            <family val="2"/>
          </rPr>
          <t>Windows User:</t>
        </r>
        <r>
          <rPr>
            <sz val="9"/>
            <color indexed="81"/>
            <rFont val="Tahoma"/>
            <family val="2"/>
          </rPr>
          <t xml:space="preserve">
Less 30% in Tuition fee for Oct/20.</t>
        </r>
      </text>
    </comment>
    <comment ref="CV23" authorId="0">
      <text>
        <r>
          <rPr>
            <b/>
            <sz val="9"/>
            <color indexed="81"/>
            <rFont val="Tahoma"/>
            <family val="2"/>
          </rPr>
          <t>Windows User:</t>
        </r>
        <r>
          <rPr>
            <sz val="9"/>
            <color indexed="81"/>
            <rFont val="Tahoma"/>
            <family val="2"/>
          </rPr>
          <t xml:space="preserve">
28/02/21
9339
O/fee=2500
Up to Janu/21</t>
        </r>
      </text>
    </comment>
    <comment ref="G24" authorId="0">
      <text>
        <r>
          <rPr>
            <b/>
            <sz val="9"/>
            <color indexed="81"/>
            <rFont val="Tahoma"/>
            <family val="2"/>
          </rPr>
          <t>Windows User:</t>
        </r>
        <r>
          <rPr>
            <sz val="9"/>
            <color indexed="81"/>
            <rFont val="Tahoma"/>
            <family val="2"/>
          </rPr>
          <t xml:space="preserve">
T.c Order By
 board  11/02/21
Less 50%=4000/- O/fee
College=20/02/21</t>
        </r>
      </text>
    </comment>
    <comment ref="P24" authorId="0">
      <text>
        <r>
          <rPr>
            <b/>
            <sz val="9"/>
            <color indexed="81"/>
            <rFont val="Tahoma"/>
            <family val="2"/>
          </rPr>
          <t>Windows User:</t>
        </r>
        <r>
          <rPr>
            <sz val="9"/>
            <color indexed="81"/>
            <rFont val="Tahoma"/>
            <family val="2"/>
          </rPr>
          <t xml:space="preserve">
</t>
        </r>
        <r>
          <rPr>
            <b/>
            <sz val="9"/>
            <color indexed="81"/>
            <rFont val="Tahoma"/>
            <family val="2"/>
          </rPr>
          <t>T.c Order By board
11/02/21
Less 50%=4000/-</t>
        </r>
      </text>
    </comment>
    <comment ref="CD24" authorId="0">
      <text>
        <r>
          <rPr>
            <b/>
            <sz val="9"/>
            <color indexed="81"/>
            <rFont val="Tahoma"/>
            <family val="2"/>
          </rPr>
          <t>Windows User:</t>
        </r>
        <r>
          <rPr>
            <sz val="9"/>
            <color indexed="81"/>
            <rFont val="Tahoma"/>
            <family val="2"/>
          </rPr>
          <t xml:space="preserve">
16/09/2020
9,000/-</t>
        </r>
      </text>
    </comment>
    <comment ref="CF24" authorId="0">
      <text>
        <r>
          <rPr>
            <b/>
            <sz val="9"/>
            <color indexed="81"/>
            <rFont val="Tahoma"/>
            <family val="2"/>
          </rPr>
          <t>Windows User:</t>
        </r>
        <r>
          <rPr>
            <sz val="9"/>
            <color indexed="81"/>
            <rFont val="Tahoma"/>
            <family val="2"/>
          </rPr>
          <t xml:space="preserve">
16/09/2020
9,000/-</t>
        </r>
      </text>
    </comment>
    <comment ref="CH24" authorId="0">
      <text>
        <r>
          <rPr>
            <b/>
            <sz val="9"/>
            <color indexed="81"/>
            <rFont val="Tahoma"/>
            <family val="2"/>
          </rPr>
          <t>Windows User:</t>
        </r>
        <r>
          <rPr>
            <sz val="9"/>
            <color indexed="81"/>
            <rFont val="Tahoma"/>
            <family val="2"/>
          </rPr>
          <t xml:space="preserve">
16/09/2020
9,000/-</t>
        </r>
      </text>
    </comment>
    <comment ref="CI24" authorId="0">
      <text>
        <r>
          <rPr>
            <b/>
            <sz val="9"/>
            <color indexed="81"/>
            <rFont val="Tahoma"/>
            <family val="2"/>
          </rPr>
          <t>Windows User:</t>
        </r>
        <r>
          <rPr>
            <sz val="9"/>
            <color indexed="81"/>
            <rFont val="Tahoma"/>
            <family val="2"/>
          </rPr>
          <t xml:space="preserve">
</t>
        </r>
        <r>
          <rPr>
            <b/>
            <sz val="9"/>
            <color indexed="81"/>
            <rFont val="Tahoma"/>
            <family val="2"/>
          </rPr>
          <t>T.c Order By board
11/02/21
Less 50%=4000/-</t>
        </r>
      </text>
    </comment>
    <comment ref="CJ24" authorId="0">
      <text>
        <r>
          <rPr>
            <b/>
            <sz val="9"/>
            <color indexed="81"/>
            <rFont val="Tahoma"/>
            <family val="2"/>
          </rPr>
          <t>Windows User:</t>
        </r>
        <r>
          <rPr>
            <sz val="9"/>
            <color indexed="81"/>
            <rFont val="Tahoma"/>
            <family val="2"/>
          </rPr>
          <t xml:space="preserve">
16/09/2020
9,000/-
05/11/2020
9482
S/c=1,500/-
Paid to Nov/2020</t>
        </r>
      </text>
    </comment>
    <comment ref="CX24" authorId="0">
      <text>
        <r>
          <rPr>
            <b/>
            <sz val="9"/>
            <color indexed="81"/>
            <rFont val="Tahoma"/>
            <family val="2"/>
          </rPr>
          <t>Windows User:</t>
        </r>
        <r>
          <rPr>
            <sz val="9"/>
            <color indexed="81"/>
            <rFont val="Tahoma"/>
            <family val="2"/>
          </rPr>
          <t xml:space="preserve">
20/02/21
9339
O/fee=2500 Less=4000/-
Up to Janu/21 By rools
T.c-11/02/21 Board</t>
        </r>
      </text>
    </comment>
    <comment ref="CD25" authorId="0">
      <text>
        <r>
          <rPr>
            <b/>
            <sz val="9"/>
            <color indexed="81"/>
            <rFont val="Tahoma"/>
            <family val="2"/>
          </rPr>
          <t>Windows User:</t>
        </r>
        <r>
          <rPr>
            <sz val="9"/>
            <color indexed="81"/>
            <rFont val="Tahoma"/>
            <family val="2"/>
          </rPr>
          <t xml:space="preserve">
05/09/2020
15,500/-</t>
        </r>
      </text>
    </comment>
    <comment ref="CF25" authorId="0">
      <text>
        <r>
          <rPr>
            <b/>
            <sz val="9"/>
            <color indexed="81"/>
            <rFont val="Tahoma"/>
            <family val="2"/>
          </rPr>
          <t>Windows User:</t>
        </r>
        <r>
          <rPr>
            <sz val="9"/>
            <color indexed="81"/>
            <rFont val="Tahoma"/>
            <family val="2"/>
          </rPr>
          <t xml:space="preserve">
05/09/2020
15,500/-</t>
        </r>
      </text>
    </comment>
    <comment ref="CH25" authorId="0">
      <text>
        <r>
          <rPr>
            <b/>
            <sz val="9"/>
            <color indexed="81"/>
            <rFont val="Tahoma"/>
            <family val="2"/>
          </rPr>
          <t>Windows User:</t>
        </r>
        <r>
          <rPr>
            <sz val="9"/>
            <color indexed="81"/>
            <rFont val="Tahoma"/>
            <family val="2"/>
          </rPr>
          <t xml:space="preserve">
05/09/2020
15,500/-</t>
        </r>
      </text>
    </comment>
    <comment ref="CJ25" authorId="0">
      <text>
        <r>
          <rPr>
            <b/>
            <sz val="9"/>
            <color indexed="81"/>
            <rFont val="Tahoma"/>
            <family val="2"/>
          </rPr>
          <t>Windows User:</t>
        </r>
        <r>
          <rPr>
            <sz val="9"/>
            <color indexed="81"/>
            <rFont val="Tahoma"/>
            <family val="2"/>
          </rPr>
          <t xml:space="preserve">
05/09/2020
15,500/-</t>
        </r>
      </text>
    </comment>
    <comment ref="CM25" authorId="0">
      <text>
        <r>
          <rPr>
            <b/>
            <sz val="9"/>
            <color indexed="81"/>
            <rFont val="Tahoma"/>
            <family val="2"/>
          </rPr>
          <t>Windows User:</t>
        </r>
        <r>
          <rPr>
            <sz val="9"/>
            <color indexed="81"/>
            <rFont val="Tahoma"/>
            <family val="2"/>
          </rPr>
          <t xml:space="preserve">
Less 30% in Tuition fee for Oct/20.</t>
        </r>
      </text>
    </comment>
    <comment ref="CN25" authorId="0">
      <text>
        <r>
          <rPr>
            <b/>
            <sz val="9"/>
            <color indexed="81"/>
            <rFont val="Tahoma"/>
            <family val="2"/>
          </rPr>
          <t>Windows User:</t>
        </r>
        <r>
          <rPr>
            <sz val="9"/>
            <color indexed="81"/>
            <rFont val="Tahoma"/>
            <family val="2"/>
          </rPr>
          <t xml:space="preserve">
09.10.2020
Bkash=5,730/-
College=3,570/-
Hostel=2,160/-</t>
        </r>
      </text>
    </comment>
    <comment ref="CO25" authorId="0">
      <text>
        <r>
          <rPr>
            <b/>
            <sz val="9"/>
            <color indexed="81"/>
            <rFont val="Tahoma"/>
            <family val="2"/>
          </rPr>
          <t>Windows User:</t>
        </r>
        <r>
          <rPr>
            <sz val="9"/>
            <color indexed="81"/>
            <rFont val="Tahoma"/>
            <family val="2"/>
          </rPr>
          <t xml:space="preserve">
Less 30% in Tuition fee for Oct/20.</t>
        </r>
      </text>
    </comment>
    <comment ref="CP25" authorId="0">
      <text>
        <r>
          <rPr>
            <b/>
            <sz val="9"/>
            <color indexed="81"/>
            <rFont val="Tahoma"/>
            <family val="2"/>
          </rPr>
          <t>Windows User:</t>
        </r>
        <r>
          <rPr>
            <sz val="9"/>
            <color indexed="81"/>
            <rFont val="Tahoma"/>
            <family val="2"/>
          </rPr>
          <t xml:space="preserve">
09/11/2020
By bkash
C=3570
H=2160
T=5730</t>
        </r>
      </text>
    </comment>
    <comment ref="CQ25" authorId="0">
      <text>
        <r>
          <rPr>
            <b/>
            <sz val="9"/>
            <color indexed="81"/>
            <rFont val="Tahoma"/>
            <family val="2"/>
          </rPr>
          <t>Windows User:</t>
        </r>
        <r>
          <rPr>
            <sz val="9"/>
            <color indexed="81"/>
            <rFont val="Tahoma"/>
            <family val="2"/>
          </rPr>
          <t xml:space="preserve">
Less 30% in Tuition fee for Oct/20.</t>
        </r>
      </text>
    </comment>
    <comment ref="CR25" authorId="0">
      <text>
        <r>
          <rPr>
            <b/>
            <sz val="9"/>
            <color indexed="81"/>
            <rFont val="Tahoma"/>
            <family val="2"/>
          </rPr>
          <t>Windows User:</t>
        </r>
        <r>
          <rPr>
            <sz val="9"/>
            <color indexed="81"/>
            <rFont val="Tahoma"/>
            <family val="2"/>
          </rPr>
          <t xml:space="preserve">
17/12/2020
By bkash
C=3570
H=2160
T=5730</t>
        </r>
      </text>
    </comment>
    <comment ref="CS25" authorId="0">
      <text>
        <r>
          <rPr>
            <b/>
            <sz val="9"/>
            <color indexed="81"/>
            <rFont val="Tahoma"/>
            <family val="2"/>
          </rPr>
          <t>Windows User:</t>
        </r>
        <r>
          <rPr>
            <sz val="9"/>
            <color indexed="81"/>
            <rFont val="Tahoma"/>
            <family val="2"/>
          </rPr>
          <t xml:space="preserve">
Less 30% in Tuition fee for Oct/20.</t>
        </r>
      </text>
    </comment>
    <comment ref="CT25" authorId="0">
      <text>
        <r>
          <rPr>
            <b/>
            <sz val="9"/>
            <color indexed="81"/>
            <rFont val="Tahoma"/>
            <family val="2"/>
          </rPr>
          <t>Windows User:</t>
        </r>
        <r>
          <rPr>
            <sz val="9"/>
            <color indexed="81"/>
            <rFont val="Tahoma"/>
            <family val="2"/>
          </rPr>
          <t xml:space="preserve">
24/01/2021
By bkash
C=3570
H=2160
T=5730</t>
        </r>
      </text>
    </comment>
    <comment ref="CU25" authorId="0">
      <text>
        <r>
          <rPr>
            <b/>
            <sz val="9"/>
            <color indexed="81"/>
            <rFont val="Tahoma"/>
            <family val="2"/>
          </rPr>
          <t>Windows User:</t>
        </r>
        <r>
          <rPr>
            <sz val="9"/>
            <color indexed="81"/>
            <rFont val="Tahoma"/>
            <family val="2"/>
          </rPr>
          <t xml:space="preserve">
Less 30% in Tuition fee for Oct/20.</t>
        </r>
      </text>
    </comment>
    <comment ref="CW25" authorId="0">
      <text>
        <r>
          <rPr>
            <b/>
            <sz val="9"/>
            <color indexed="81"/>
            <rFont val="Tahoma"/>
            <family val="2"/>
          </rPr>
          <t>Windows User:</t>
        </r>
        <r>
          <rPr>
            <sz val="9"/>
            <color indexed="81"/>
            <rFont val="Tahoma"/>
            <family val="2"/>
          </rPr>
          <t xml:space="preserve">
Less 30% in Tuition fee for Oct/20.</t>
        </r>
      </text>
    </comment>
    <comment ref="CY25" authorId="0">
      <text>
        <r>
          <rPr>
            <b/>
            <sz val="9"/>
            <color indexed="81"/>
            <rFont val="Tahoma"/>
            <family val="2"/>
          </rPr>
          <t>Windows User:</t>
        </r>
        <r>
          <rPr>
            <sz val="9"/>
            <color indexed="81"/>
            <rFont val="Tahoma"/>
            <family val="2"/>
          </rPr>
          <t xml:space="preserve">
Less 30% in Tuition fee for Oct/20.</t>
        </r>
      </text>
    </comment>
    <comment ref="DA25" authorId="0">
      <text>
        <r>
          <rPr>
            <b/>
            <sz val="9"/>
            <color indexed="81"/>
            <rFont val="Tahoma"/>
            <family val="2"/>
          </rPr>
          <t>Windows User:</t>
        </r>
        <r>
          <rPr>
            <sz val="9"/>
            <color indexed="81"/>
            <rFont val="Tahoma"/>
            <family val="2"/>
          </rPr>
          <t xml:space="preserve">
Less 30% in Tuition fee for Oct/20.</t>
        </r>
      </text>
    </comment>
    <comment ref="DC25" authorId="0">
      <text>
        <r>
          <rPr>
            <b/>
            <sz val="9"/>
            <color indexed="81"/>
            <rFont val="Tahoma"/>
            <family val="2"/>
          </rPr>
          <t>Windows User:</t>
        </r>
        <r>
          <rPr>
            <sz val="9"/>
            <color indexed="81"/>
            <rFont val="Tahoma"/>
            <family val="2"/>
          </rPr>
          <t xml:space="preserve">
Less 30% in Tuition fee for Oct/20.</t>
        </r>
      </text>
    </comment>
    <comment ref="DD25" authorId="0">
      <text>
        <r>
          <rPr>
            <b/>
            <sz val="9"/>
            <color indexed="81"/>
            <rFont val="Tahoma"/>
            <family val="2"/>
          </rPr>
          <t>Windows User:</t>
        </r>
        <r>
          <rPr>
            <sz val="9"/>
            <color indexed="81"/>
            <rFont val="Tahoma"/>
            <family val="2"/>
          </rPr>
          <t xml:space="preserve">
03/06/21
3459
Up to June/21</t>
        </r>
      </text>
    </comment>
    <comment ref="H26" authorId="0">
      <text>
        <r>
          <rPr>
            <b/>
            <sz val="9"/>
            <color indexed="81"/>
            <rFont val="Tahoma"/>
            <family val="2"/>
          </rPr>
          <t xml:space="preserve">Windows User:
Note-149
</t>
        </r>
        <r>
          <rPr>
            <sz val="9"/>
            <color indexed="81"/>
            <rFont val="Tahoma"/>
            <family val="2"/>
          </rPr>
          <t>Less=50%
Opening to Clossing period
Meeting 20/10/2020</t>
        </r>
      </text>
    </comment>
    <comment ref="J26" authorId="0">
      <text>
        <r>
          <rPr>
            <b/>
            <sz val="9"/>
            <color indexed="81"/>
            <rFont val="Tahoma"/>
            <family val="2"/>
          </rPr>
          <t xml:space="preserve">Windows User:
Note-149
</t>
        </r>
        <r>
          <rPr>
            <sz val="9"/>
            <color indexed="81"/>
            <rFont val="Tahoma"/>
            <family val="2"/>
          </rPr>
          <t>Less=50%
Opening to Clossing period
Meeting 20/10/2020</t>
        </r>
      </text>
    </comment>
    <comment ref="CD26" authorId="0">
      <text>
        <r>
          <rPr>
            <b/>
            <sz val="9"/>
            <color indexed="81"/>
            <rFont val="Tahoma"/>
            <family val="2"/>
          </rPr>
          <t>Windows User:</t>
        </r>
        <r>
          <rPr>
            <sz val="9"/>
            <color indexed="81"/>
            <rFont val="Tahoma"/>
            <family val="2"/>
          </rPr>
          <t xml:space="preserve">
05/09/2020
9,000/-</t>
        </r>
      </text>
    </comment>
    <comment ref="CF26" authorId="0">
      <text>
        <r>
          <rPr>
            <b/>
            <sz val="9"/>
            <color indexed="81"/>
            <rFont val="Tahoma"/>
            <family val="2"/>
          </rPr>
          <t>Windows User:</t>
        </r>
        <r>
          <rPr>
            <sz val="9"/>
            <color indexed="81"/>
            <rFont val="Tahoma"/>
            <family val="2"/>
          </rPr>
          <t xml:space="preserve">
05/09/2020
9,000/-</t>
        </r>
      </text>
    </comment>
    <comment ref="CH26" authorId="0">
      <text>
        <r>
          <rPr>
            <b/>
            <sz val="9"/>
            <color indexed="81"/>
            <rFont val="Tahoma"/>
            <family val="2"/>
          </rPr>
          <t>Windows User:</t>
        </r>
        <r>
          <rPr>
            <sz val="9"/>
            <color indexed="81"/>
            <rFont val="Tahoma"/>
            <family val="2"/>
          </rPr>
          <t xml:space="preserve">
05/09/2020
9,000/-</t>
        </r>
      </text>
    </comment>
    <comment ref="CJ26" authorId="0">
      <text>
        <r>
          <rPr>
            <b/>
            <sz val="9"/>
            <color indexed="81"/>
            <rFont val="Tahoma"/>
            <family val="2"/>
          </rPr>
          <t>Windows User:</t>
        </r>
        <r>
          <rPr>
            <sz val="9"/>
            <color indexed="81"/>
            <rFont val="Tahoma"/>
            <family val="2"/>
          </rPr>
          <t xml:space="preserve">
05/09/2020
9,000/-
05/11/2020
9482
</t>
        </r>
        <r>
          <rPr>
            <sz val="9"/>
            <color indexed="10"/>
            <rFont val="Tahoma"/>
            <family val="2"/>
          </rPr>
          <t>O/fee=1,500/-</t>
        </r>
        <r>
          <rPr>
            <sz val="9"/>
            <color indexed="81"/>
            <rFont val="Tahoma"/>
            <family val="2"/>
          </rPr>
          <t xml:space="preserve">
Oct/2020
Paid in Nov/20
18/01/2021
9484
Janu/21
</t>
        </r>
        <r>
          <rPr>
            <sz val="9"/>
            <color indexed="10"/>
            <rFont val="Tahoma"/>
            <family val="2"/>
          </rPr>
          <t>O/fee=1000  due=4000</t>
        </r>
        <r>
          <rPr>
            <sz val="9"/>
            <color indexed="81"/>
            <rFont val="Tahoma"/>
            <family val="2"/>
          </rPr>
          <t xml:space="preserve">
Paid in Janu/21</t>
        </r>
      </text>
    </comment>
    <comment ref="CP26" authorId="0">
      <text>
        <r>
          <rPr>
            <b/>
            <sz val="9"/>
            <color indexed="81"/>
            <rFont val="Tahoma"/>
            <family val="2"/>
          </rPr>
          <t>Windows User:</t>
        </r>
        <r>
          <rPr>
            <sz val="9"/>
            <color indexed="81"/>
            <rFont val="Tahoma"/>
            <family val="2"/>
          </rPr>
          <t xml:space="preserve">
05/11/2020
9482
Oct/2020
Poaid to Nov/2020</t>
        </r>
      </text>
    </comment>
    <comment ref="CR26" authorId="0">
      <text>
        <r>
          <rPr>
            <b/>
            <sz val="9"/>
            <color indexed="81"/>
            <rFont val="Tahoma"/>
            <family val="2"/>
          </rPr>
          <t>Windows User:</t>
        </r>
        <r>
          <rPr>
            <sz val="9"/>
            <color indexed="81"/>
            <rFont val="Tahoma"/>
            <family val="2"/>
          </rPr>
          <t xml:space="preserve">
05/11/2020
9482
S/c=1,500/-
Oct/2020
17/12/2020
Nov + Dec/20
Paid in Dec/20
O/fee Due=5,000/-</t>
        </r>
      </text>
    </comment>
    <comment ref="CT26" authorId="0">
      <text>
        <r>
          <rPr>
            <b/>
            <sz val="9"/>
            <color indexed="81"/>
            <rFont val="Tahoma"/>
            <family val="2"/>
          </rPr>
          <t>Windows User:</t>
        </r>
        <r>
          <rPr>
            <sz val="9"/>
            <color indexed="81"/>
            <rFont val="Tahoma"/>
            <family val="2"/>
          </rPr>
          <t xml:space="preserve">
17/12/2020
Nov + Dec/20
Paid in Dec/20
O/fee Due=5,000/-</t>
        </r>
      </text>
    </comment>
    <comment ref="CV26" authorId="0">
      <text>
        <r>
          <rPr>
            <b/>
            <sz val="9"/>
            <color indexed="81"/>
            <rFont val="Tahoma"/>
            <family val="2"/>
          </rPr>
          <t>Windows User:</t>
        </r>
        <r>
          <rPr>
            <sz val="9"/>
            <color indexed="81"/>
            <rFont val="Tahoma"/>
            <family val="2"/>
          </rPr>
          <t xml:space="preserve">
18/01/2021
9484
Janu/21
O/fee=1000  due=4000
Paid in Janu/21</t>
        </r>
      </text>
    </comment>
    <comment ref="CX26" authorId="0">
      <text>
        <r>
          <rPr>
            <b/>
            <sz val="9"/>
            <color indexed="81"/>
            <rFont val="Tahoma"/>
            <family val="2"/>
          </rPr>
          <t>Windows User:</t>
        </r>
        <r>
          <rPr>
            <sz val="9"/>
            <color indexed="81"/>
            <rFont val="Tahoma"/>
            <family val="2"/>
          </rPr>
          <t xml:space="preserve">
18/02/21
9485
Feb/21
O/fee1000 Due-3000</t>
        </r>
      </text>
    </comment>
    <comment ref="CZ26" authorId="0">
      <text>
        <r>
          <rPr>
            <b/>
            <sz val="9"/>
            <color indexed="81"/>
            <rFont val="Tahoma"/>
            <family val="2"/>
          </rPr>
          <t>Windows User:</t>
        </r>
        <r>
          <rPr>
            <sz val="9"/>
            <color indexed="81"/>
            <rFont val="Tahoma"/>
            <family val="2"/>
          </rPr>
          <t xml:space="preserve">
18/03/21
9486
O/fee=1000 Due=2000/-
March/21</t>
        </r>
      </text>
    </comment>
    <comment ref="DD26" authorId="0">
      <text>
        <r>
          <rPr>
            <b/>
            <sz val="9"/>
            <color indexed="81"/>
            <rFont val="Tahoma"/>
            <family val="2"/>
          </rPr>
          <t>Windows User:</t>
        </r>
        <r>
          <rPr>
            <sz val="9"/>
            <color indexed="81"/>
            <rFont val="Tahoma"/>
            <family val="2"/>
          </rPr>
          <t xml:space="preserve">
02/05/21
9490
April + May/21
O/fee=1000  Due=1000/-</t>
        </r>
      </text>
    </comment>
    <comment ref="CD27" authorId="0">
      <text>
        <r>
          <rPr>
            <b/>
            <sz val="9"/>
            <color indexed="81"/>
            <rFont val="Tahoma"/>
            <family val="2"/>
          </rPr>
          <t>Windows User:</t>
        </r>
        <r>
          <rPr>
            <sz val="9"/>
            <color indexed="81"/>
            <rFont val="Tahoma"/>
            <family val="2"/>
          </rPr>
          <t xml:space="preserve">
06/09/2020
15,500/-</t>
        </r>
      </text>
    </comment>
    <comment ref="CF27" authorId="0">
      <text>
        <r>
          <rPr>
            <b/>
            <sz val="9"/>
            <color indexed="81"/>
            <rFont val="Tahoma"/>
            <family val="2"/>
          </rPr>
          <t>Windows User:</t>
        </r>
        <r>
          <rPr>
            <sz val="9"/>
            <color indexed="81"/>
            <rFont val="Tahoma"/>
            <family val="2"/>
          </rPr>
          <t xml:space="preserve">
06/09/2020
15,500/-</t>
        </r>
      </text>
    </comment>
    <comment ref="CH27" authorId="0">
      <text>
        <r>
          <rPr>
            <b/>
            <sz val="9"/>
            <color indexed="81"/>
            <rFont val="Tahoma"/>
            <family val="2"/>
          </rPr>
          <t>Windows User:</t>
        </r>
        <r>
          <rPr>
            <sz val="9"/>
            <color indexed="81"/>
            <rFont val="Tahoma"/>
            <family val="2"/>
          </rPr>
          <t xml:space="preserve">
06/09/2020
15,500/-</t>
        </r>
      </text>
    </comment>
    <comment ref="CJ27" authorId="0">
      <text>
        <r>
          <rPr>
            <b/>
            <sz val="9"/>
            <color indexed="81"/>
            <rFont val="Tahoma"/>
            <family val="2"/>
          </rPr>
          <t>Windows User:</t>
        </r>
        <r>
          <rPr>
            <sz val="9"/>
            <color indexed="81"/>
            <rFont val="Tahoma"/>
            <family val="2"/>
          </rPr>
          <t xml:space="preserve">
06/09/2020
15,500/-</t>
        </r>
      </text>
    </comment>
    <comment ref="CM27" authorId="0">
      <text>
        <r>
          <rPr>
            <b/>
            <sz val="9"/>
            <color indexed="81"/>
            <rFont val="Tahoma"/>
            <family val="2"/>
          </rPr>
          <t>Windows User:</t>
        </r>
        <r>
          <rPr>
            <sz val="9"/>
            <color indexed="81"/>
            <rFont val="Tahoma"/>
            <family val="2"/>
          </rPr>
          <t xml:space="preserve">
Less 30% in Tuition fee for Oct/20.</t>
        </r>
      </text>
    </comment>
    <comment ref="CN27" authorId="0">
      <text>
        <r>
          <rPr>
            <b/>
            <sz val="9"/>
            <color indexed="81"/>
            <rFont val="Tahoma"/>
            <family val="2"/>
          </rPr>
          <t>Windows User:</t>
        </r>
        <r>
          <rPr>
            <sz val="9"/>
            <color indexed="81"/>
            <rFont val="Tahoma"/>
            <family val="2"/>
          </rPr>
          <t xml:space="preserve">
11.10.2020
Bkash=3,570/-</t>
        </r>
      </text>
    </comment>
    <comment ref="CO27" authorId="0">
      <text>
        <r>
          <rPr>
            <b/>
            <sz val="9"/>
            <color indexed="81"/>
            <rFont val="Tahoma"/>
            <family val="2"/>
          </rPr>
          <t>Windows User:</t>
        </r>
        <r>
          <rPr>
            <sz val="9"/>
            <color indexed="81"/>
            <rFont val="Tahoma"/>
            <family val="2"/>
          </rPr>
          <t xml:space="preserve">
Less 30% in Tuition fee for Oct/20.</t>
        </r>
      </text>
    </comment>
    <comment ref="CP27" authorId="0">
      <text>
        <r>
          <rPr>
            <b/>
            <sz val="9"/>
            <color indexed="81"/>
            <rFont val="Tahoma"/>
            <family val="2"/>
          </rPr>
          <t>Windows User:</t>
        </r>
        <r>
          <rPr>
            <sz val="9"/>
            <color indexed="81"/>
            <rFont val="Tahoma"/>
            <family val="2"/>
          </rPr>
          <t xml:space="preserve">
17/11/2020
By bkash
C=3550</t>
        </r>
      </text>
    </comment>
    <comment ref="CQ27" authorId="0">
      <text>
        <r>
          <rPr>
            <b/>
            <sz val="9"/>
            <color indexed="81"/>
            <rFont val="Tahoma"/>
            <family val="2"/>
          </rPr>
          <t>Windows User:</t>
        </r>
        <r>
          <rPr>
            <sz val="9"/>
            <color indexed="81"/>
            <rFont val="Tahoma"/>
            <family val="2"/>
          </rPr>
          <t xml:space="preserve">
Less 30% in Tuition fee for Oct/20.</t>
        </r>
      </text>
    </comment>
    <comment ref="CR27" authorId="0">
      <text>
        <r>
          <rPr>
            <b/>
            <sz val="9"/>
            <color indexed="81"/>
            <rFont val="Tahoma"/>
            <family val="2"/>
          </rPr>
          <t>Windows User:</t>
        </r>
        <r>
          <rPr>
            <sz val="9"/>
            <color indexed="81"/>
            <rFont val="Tahoma"/>
            <family val="2"/>
          </rPr>
          <t xml:space="preserve">
23/12/2020
By bkash
C=3590
Dec/20</t>
        </r>
      </text>
    </comment>
    <comment ref="CS27" authorId="0">
      <text>
        <r>
          <rPr>
            <b/>
            <sz val="9"/>
            <color indexed="81"/>
            <rFont val="Tahoma"/>
            <family val="2"/>
          </rPr>
          <t>Windows User:</t>
        </r>
        <r>
          <rPr>
            <sz val="9"/>
            <color indexed="81"/>
            <rFont val="Tahoma"/>
            <family val="2"/>
          </rPr>
          <t xml:space="preserve">
Less 30% in Tuition fee for Oct/20.</t>
        </r>
      </text>
    </comment>
    <comment ref="CT27" authorId="0">
      <text>
        <r>
          <rPr>
            <b/>
            <sz val="9"/>
            <color indexed="81"/>
            <rFont val="Tahoma"/>
            <family val="2"/>
          </rPr>
          <t>Windows User:</t>
        </r>
        <r>
          <rPr>
            <sz val="9"/>
            <color indexed="81"/>
            <rFont val="Tahoma"/>
            <family val="2"/>
          </rPr>
          <t xml:space="preserve">
17/01/2021
By bkash
C=3570</t>
        </r>
      </text>
    </comment>
    <comment ref="CU27" authorId="0">
      <text>
        <r>
          <rPr>
            <b/>
            <sz val="9"/>
            <color indexed="81"/>
            <rFont val="Tahoma"/>
            <family val="2"/>
          </rPr>
          <t>Windows User:</t>
        </r>
        <r>
          <rPr>
            <sz val="9"/>
            <color indexed="81"/>
            <rFont val="Tahoma"/>
            <family val="2"/>
          </rPr>
          <t xml:space="preserve">
Less 30% in Tuition fee for Oct/20.</t>
        </r>
      </text>
    </comment>
    <comment ref="CW27" authorId="0">
      <text>
        <r>
          <rPr>
            <b/>
            <sz val="9"/>
            <color indexed="81"/>
            <rFont val="Tahoma"/>
            <family val="2"/>
          </rPr>
          <t>Windows User:</t>
        </r>
        <r>
          <rPr>
            <sz val="9"/>
            <color indexed="81"/>
            <rFont val="Tahoma"/>
            <family val="2"/>
          </rPr>
          <t xml:space="preserve">
Less 30% in Tuition fee for Oct/20.</t>
        </r>
      </text>
    </comment>
    <comment ref="CX27" authorId="0">
      <text>
        <r>
          <rPr>
            <b/>
            <sz val="9"/>
            <color indexed="81"/>
            <rFont val="Tahoma"/>
            <family val="2"/>
          </rPr>
          <t>Windows User:</t>
        </r>
        <r>
          <rPr>
            <sz val="9"/>
            <color indexed="81"/>
            <rFont val="Tahoma"/>
            <family val="2"/>
          </rPr>
          <t xml:space="preserve">
10/03/21
9987
Feb + March/21</t>
        </r>
      </text>
    </comment>
    <comment ref="CY27" authorId="0">
      <text>
        <r>
          <rPr>
            <b/>
            <sz val="9"/>
            <color indexed="81"/>
            <rFont val="Tahoma"/>
            <family val="2"/>
          </rPr>
          <t>Windows User:</t>
        </r>
        <r>
          <rPr>
            <sz val="9"/>
            <color indexed="81"/>
            <rFont val="Tahoma"/>
            <family val="2"/>
          </rPr>
          <t xml:space="preserve">
Less 30% in Tuition fee for Oct/20.</t>
        </r>
      </text>
    </comment>
    <comment ref="DA27" authorId="0">
      <text>
        <r>
          <rPr>
            <b/>
            <sz val="9"/>
            <color indexed="81"/>
            <rFont val="Tahoma"/>
            <family val="2"/>
          </rPr>
          <t>Windows User:</t>
        </r>
        <r>
          <rPr>
            <sz val="9"/>
            <color indexed="81"/>
            <rFont val="Tahoma"/>
            <family val="2"/>
          </rPr>
          <t xml:space="preserve">
Less 30% in Tuition fee for Oct/20.</t>
        </r>
      </text>
    </comment>
    <comment ref="DB27" authorId="0">
      <text>
        <r>
          <rPr>
            <b/>
            <sz val="9"/>
            <color indexed="81"/>
            <rFont val="Tahoma"/>
            <family val="2"/>
          </rPr>
          <t>Windows User:</t>
        </r>
        <r>
          <rPr>
            <sz val="9"/>
            <color indexed="81"/>
            <rFont val="Tahoma"/>
            <family val="2"/>
          </rPr>
          <t xml:space="preserve">
27/05/21
9989
Up to June/21</t>
        </r>
      </text>
    </comment>
    <comment ref="DC27" authorId="0">
      <text>
        <r>
          <rPr>
            <b/>
            <sz val="9"/>
            <color indexed="81"/>
            <rFont val="Tahoma"/>
            <family val="2"/>
          </rPr>
          <t>Windows User:</t>
        </r>
        <r>
          <rPr>
            <sz val="9"/>
            <color indexed="81"/>
            <rFont val="Tahoma"/>
            <family val="2"/>
          </rPr>
          <t xml:space="preserve">
Less 30% in Tuition fee for Oct/20.</t>
        </r>
      </text>
    </comment>
    <comment ref="CD28" authorId="0">
      <text>
        <r>
          <rPr>
            <b/>
            <sz val="9"/>
            <color indexed="81"/>
            <rFont val="Tahoma"/>
            <family val="2"/>
          </rPr>
          <t>Windows User:</t>
        </r>
        <r>
          <rPr>
            <sz val="9"/>
            <color indexed="81"/>
            <rFont val="Tahoma"/>
            <family val="2"/>
          </rPr>
          <t xml:space="preserve">
07/09/2020
9,000/-</t>
        </r>
      </text>
    </comment>
    <comment ref="CF28" authorId="0">
      <text>
        <r>
          <rPr>
            <b/>
            <sz val="9"/>
            <color indexed="81"/>
            <rFont val="Tahoma"/>
            <family val="2"/>
          </rPr>
          <t>Windows User:</t>
        </r>
        <r>
          <rPr>
            <sz val="9"/>
            <color indexed="81"/>
            <rFont val="Tahoma"/>
            <family val="2"/>
          </rPr>
          <t xml:space="preserve">
07/09/2020
9,000/-</t>
        </r>
      </text>
    </comment>
    <comment ref="CH28" authorId="0">
      <text>
        <r>
          <rPr>
            <b/>
            <sz val="9"/>
            <color indexed="81"/>
            <rFont val="Tahoma"/>
            <family val="2"/>
          </rPr>
          <t>Windows User:</t>
        </r>
        <r>
          <rPr>
            <sz val="9"/>
            <color indexed="81"/>
            <rFont val="Tahoma"/>
            <family val="2"/>
          </rPr>
          <t xml:space="preserve">
07/09/2020
9,000/-</t>
        </r>
      </text>
    </comment>
    <comment ref="CJ28" authorId="0">
      <text>
        <r>
          <rPr>
            <b/>
            <sz val="9"/>
            <color indexed="81"/>
            <rFont val="Tahoma"/>
            <family val="2"/>
          </rPr>
          <t>Windows User:</t>
        </r>
        <r>
          <rPr>
            <sz val="9"/>
            <color indexed="81"/>
            <rFont val="Tahoma"/>
            <family val="2"/>
          </rPr>
          <t xml:space="preserve">
07/09/2020
9,000/-</t>
        </r>
      </text>
    </comment>
    <comment ref="CM28" authorId="0">
      <text>
        <r>
          <rPr>
            <b/>
            <sz val="9"/>
            <color indexed="81"/>
            <rFont val="Tahoma"/>
            <family val="2"/>
          </rPr>
          <t>Windows User:</t>
        </r>
        <r>
          <rPr>
            <sz val="9"/>
            <color indexed="81"/>
            <rFont val="Tahoma"/>
            <family val="2"/>
          </rPr>
          <t xml:space="preserve">
Less 30% in Tuition fee for Oct/20.</t>
        </r>
      </text>
    </comment>
    <comment ref="CN28" authorId="0">
      <text>
        <r>
          <rPr>
            <b/>
            <sz val="9"/>
            <color indexed="81"/>
            <rFont val="Tahoma"/>
            <family val="2"/>
          </rPr>
          <t>Windows User:</t>
        </r>
        <r>
          <rPr>
            <sz val="9"/>
            <color indexed="81"/>
            <rFont val="Tahoma"/>
            <family val="2"/>
          </rPr>
          <t xml:space="preserve">
24/01/2021
10010
Oct to Janu/21
Paid in Janu/21</t>
        </r>
      </text>
    </comment>
    <comment ref="CO28" authorId="0">
      <text>
        <r>
          <rPr>
            <b/>
            <sz val="9"/>
            <color indexed="81"/>
            <rFont val="Tahoma"/>
            <family val="2"/>
          </rPr>
          <t>Windows User:</t>
        </r>
        <r>
          <rPr>
            <sz val="9"/>
            <color indexed="81"/>
            <rFont val="Tahoma"/>
            <family val="2"/>
          </rPr>
          <t xml:space="preserve">
Less 30% in Tuition fee for Oct/20.</t>
        </r>
      </text>
    </comment>
    <comment ref="CP28" authorId="0">
      <text>
        <r>
          <rPr>
            <b/>
            <sz val="9"/>
            <color indexed="81"/>
            <rFont val="Tahoma"/>
            <family val="2"/>
          </rPr>
          <t>Windows User:</t>
        </r>
        <r>
          <rPr>
            <sz val="9"/>
            <color indexed="81"/>
            <rFont val="Tahoma"/>
            <family val="2"/>
          </rPr>
          <t xml:space="preserve">
24/01/2021
10010
Oct to Janu/21
Paid in Janu/21</t>
        </r>
      </text>
    </comment>
    <comment ref="CQ28" authorId="0">
      <text>
        <r>
          <rPr>
            <b/>
            <sz val="9"/>
            <color indexed="81"/>
            <rFont val="Tahoma"/>
            <family val="2"/>
          </rPr>
          <t>Windows User:</t>
        </r>
        <r>
          <rPr>
            <sz val="9"/>
            <color indexed="81"/>
            <rFont val="Tahoma"/>
            <family val="2"/>
          </rPr>
          <t xml:space="preserve">
Less 30% in Tuition fee for Oct/20.</t>
        </r>
      </text>
    </comment>
    <comment ref="CR28" authorId="0">
      <text>
        <r>
          <rPr>
            <b/>
            <sz val="9"/>
            <color indexed="81"/>
            <rFont val="Tahoma"/>
            <family val="2"/>
          </rPr>
          <t>Windows User:</t>
        </r>
        <r>
          <rPr>
            <sz val="9"/>
            <color indexed="81"/>
            <rFont val="Tahoma"/>
            <family val="2"/>
          </rPr>
          <t xml:space="preserve">
24/01/2021
10010
Oct to Janu/21
Paid in Janu/21</t>
        </r>
      </text>
    </comment>
    <comment ref="CS28" authorId="0">
      <text>
        <r>
          <rPr>
            <b/>
            <sz val="9"/>
            <color indexed="81"/>
            <rFont val="Tahoma"/>
            <family val="2"/>
          </rPr>
          <t>Windows User:</t>
        </r>
        <r>
          <rPr>
            <sz val="9"/>
            <color indexed="81"/>
            <rFont val="Tahoma"/>
            <family val="2"/>
          </rPr>
          <t xml:space="preserve">
Less 30% in Tuition fee for Oct/20.</t>
        </r>
      </text>
    </comment>
    <comment ref="CT28" authorId="0">
      <text>
        <r>
          <rPr>
            <b/>
            <sz val="9"/>
            <color indexed="81"/>
            <rFont val="Tahoma"/>
            <family val="2"/>
          </rPr>
          <t>Windows User:</t>
        </r>
        <r>
          <rPr>
            <sz val="9"/>
            <color indexed="81"/>
            <rFont val="Tahoma"/>
            <family val="2"/>
          </rPr>
          <t xml:space="preserve">
24/01/2021
10010
Oct to Janu/21
Paid in Janu/21</t>
        </r>
      </text>
    </comment>
    <comment ref="CU28" authorId="0">
      <text>
        <r>
          <rPr>
            <b/>
            <sz val="9"/>
            <color indexed="81"/>
            <rFont val="Tahoma"/>
            <family val="2"/>
          </rPr>
          <t>Windows User:</t>
        </r>
        <r>
          <rPr>
            <sz val="9"/>
            <color indexed="81"/>
            <rFont val="Tahoma"/>
            <family val="2"/>
          </rPr>
          <t xml:space="preserve">
Less 30% in Tuition fee for Oct/20.</t>
        </r>
      </text>
    </comment>
    <comment ref="CW28" authorId="0">
      <text>
        <r>
          <rPr>
            <b/>
            <sz val="9"/>
            <color indexed="81"/>
            <rFont val="Tahoma"/>
            <family val="2"/>
          </rPr>
          <t>Windows User:</t>
        </r>
        <r>
          <rPr>
            <sz val="9"/>
            <color indexed="81"/>
            <rFont val="Tahoma"/>
            <family val="2"/>
          </rPr>
          <t xml:space="preserve">
Less 30% in Tuition fee for Oct/20.</t>
        </r>
      </text>
    </comment>
    <comment ref="CY28" authorId="0">
      <text>
        <r>
          <rPr>
            <b/>
            <sz val="9"/>
            <color indexed="81"/>
            <rFont val="Tahoma"/>
            <family val="2"/>
          </rPr>
          <t>Windows User:</t>
        </r>
        <r>
          <rPr>
            <sz val="9"/>
            <color indexed="81"/>
            <rFont val="Tahoma"/>
            <family val="2"/>
          </rPr>
          <t xml:space="preserve">
Less 30% in Tuition fee for Oct/20.</t>
        </r>
      </text>
    </comment>
    <comment ref="DA28" authorId="0">
      <text>
        <r>
          <rPr>
            <b/>
            <sz val="9"/>
            <color indexed="81"/>
            <rFont val="Tahoma"/>
            <family val="2"/>
          </rPr>
          <t>Windows User:</t>
        </r>
        <r>
          <rPr>
            <sz val="9"/>
            <color indexed="81"/>
            <rFont val="Tahoma"/>
            <family val="2"/>
          </rPr>
          <t xml:space="preserve">
Less 30% in Tuition fee for Oct/20.</t>
        </r>
      </text>
    </comment>
    <comment ref="DB28" authorId="0">
      <text>
        <r>
          <rPr>
            <b/>
            <sz val="9"/>
            <color indexed="81"/>
            <rFont val="Tahoma"/>
            <family val="2"/>
          </rPr>
          <t>Windows User:</t>
        </r>
        <r>
          <rPr>
            <sz val="9"/>
            <color indexed="81"/>
            <rFont val="Tahoma"/>
            <family val="2"/>
          </rPr>
          <t xml:space="preserve">
03/05/21
10011
Up  to April/21</t>
        </r>
      </text>
    </comment>
    <comment ref="DC28" authorId="0">
      <text>
        <r>
          <rPr>
            <b/>
            <sz val="9"/>
            <color indexed="81"/>
            <rFont val="Tahoma"/>
            <family val="2"/>
          </rPr>
          <t>Windows User:</t>
        </r>
        <r>
          <rPr>
            <sz val="9"/>
            <color indexed="81"/>
            <rFont val="Tahoma"/>
            <family val="2"/>
          </rPr>
          <t xml:space="preserve">
Less 30% in Tuition fee for Oct/20.</t>
        </r>
      </text>
    </comment>
    <comment ref="DD28" authorId="0">
      <text>
        <r>
          <rPr>
            <b/>
            <sz val="9"/>
            <color indexed="81"/>
            <rFont val="Tahoma"/>
            <family val="2"/>
          </rPr>
          <t>Windows User:</t>
        </r>
        <r>
          <rPr>
            <sz val="9"/>
            <color indexed="81"/>
            <rFont val="Tahoma"/>
            <family val="2"/>
          </rPr>
          <t xml:space="preserve">
05/06/21
10012</t>
        </r>
      </text>
    </comment>
    <comment ref="CD29" authorId="0">
      <text>
        <r>
          <rPr>
            <b/>
            <sz val="9"/>
            <color indexed="81"/>
            <rFont val="Tahoma"/>
            <family val="2"/>
          </rPr>
          <t>Windows User:</t>
        </r>
        <r>
          <rPr>
            <sz val="9"/>
            <color indexed="81"/>
            <rFont val="Tahoma"/>
            <family val="2"/>
          </rPr>
          <t xml:space="preserve">
07/09/2020
9,000/-</t>
        </r>
      </text>
    </comment>
    <comment ref="CF29" authorId="0">
      <text>
        <r>
          <rPr>
            <b/>
            <sz val="9"/>
            <color indexed="81"/>
            <rFont val="Tahoma"/>
            <family val="2"/>
          </rPr>
          <t>Windows User:</t>
        </r>
        <r>
          <rPr>
            <sz val="9"/>
            <color indexed="81"/>
            <rFont val="Tahoma"/>
            <family val="2"/>
          </rPr>
          <t xml:space="preserve">
07/09/2020
9,000/-</t>
        </r>
      </text>
    </comment>
    <comment ref="CH29" authorId="0">
      <text>
        <r>
          <rPr>
            <b/>
            <sz val="9"/>
            <color indexed="81"/>
            <rFont val="Tahoma"/>
            <family val="2"/>
          </rPr>
          <t>Windows User:</t>
        </r>
        <r>
          <rPr>
            <sz val="9"/>
            <color indexed="81"/>
            <rFont val="Tahoma"/>
            <family val="2"/>
          </rPr>
          <t xml:space="preserve">
07/09/2020
9,000/-</t>
        </r>
      </text>
    </comment>
    <comment ref="CJ29" authorId="0">
      <text>
        <r>
          <rPr>
            <b/>
            <sz val="9"/>
            <color indexed="81"/>
            <rFont val="Tahoma"/>
            <family val="2"/>
          </rPr>
          <t>Windows User:</t>
        </r>
        <r>
          <rPr>
            <sz val="9"/>
            <color indexed="81"/>
            <rFont val="Tahoma"/>
            <family val="2"/>
          </rPr>
          <t xml:space="preserve">
07/09/2020
9,000/-
08/10/20
10034
O/fee=6500
Paid to Oct/20</t>
        </r>
      </text>
    </comment>
    <comment ref="CP29" authorId="0">
      <text>
        <r>
          <rPr>
            <b/>
            <sz val="9"/>
            <color indexed="81"/>
            <rFont val="Tahoma"/>
            <family val="2"/>
          </rPr>
          <t>Windows User:</t>
        </r>
        <r>
          <rPr>
            <sz val="9"/>
            <color indexed="81"/>
            <rFont val="Tahoma"/>
            <family val="2"/>
          </rPr>
          <t xml:space="preserve">
08/10/20
10034
O/fee6500
Oct-3570</t>
        </r>
      </text>
    </comment>
    <comment ref="CR29" authorId="0">
      <text>
        <r>
          <rPr>
            <b/>
            <sz val="9"/>
            <color indexed="81"/>
            <rFont val="Tahoma"/>
            <family val="2"/>
          </rPr>
          <t>Windows User:</t>
        </r>
        <r>
          <rPr>
            <sz val="9"/>
            <color indexed="81"/>
            <rFont val="Tahoma"/>
            <family val="2"/>
          </rPr>
          <t xml:space="preserve">
05/11/2020
10035
Nov/2020</t>
        </r>
      </text>
    </comment>
    <comment ref="CT29" authorId="0">
      <text>
        <r>
          <rPr>
            <b/>
            <sz val="9"/>
            <color indexed="81"/>
            <rFont val="Tahoma"/>
            <family val="2"/>
          </rPr>
          <t>Windows User:</t>
        </r>
        <r>
          <rPr>
            <sz val="9"/>
            <color indexed="81"/>
            <rFont val="Tahoma"/>
            <family val="2"/>
          </rPr>
          <t xml:space="preserve">
03/12/2020
10036
</t>
        </r>
      </text>
    </comment>
    <comment ref="CV29" authorId="0">
      <text>
        <r>
          <rPr>
            <b/>
            <sz val="9"/>
            <color indexed="81"/>
            <rFont val="Tahoma"/>
            <family val="2"/>
          </rPr>
          <t>Windows User:</t>
        </r>
        <r>
          <rPr>
            <sz val="9"/>
            <color indexed="81"/>
            <rFont val="Tahoma"/>
            <family val="2"/>
          </rPr>
          <t xml:space="preserve">
07/01/2021
10037</t>
        </r>
      </text>
    </comment>
    <comment ref="CX29" authorId="0">
      <text>
        <r>
          <rPr>
            <b/>
            <sz val="9"/>
            <color indexed="81"/>
            <rFont val="Tahoma"/>
            <family val="2"/>
          </rPr>
          <t>Windows User:</t>
        </r>
        <r>
          <rPr>
            <sz val="9"/>
            <color indexed="81"/>
            <rFont val="Tahoma"/>
            <family val="2"/>
          </rPr>
          <t xml:space="preserve">
10/02/21
10038
</t>
        </r>
      </text>
    </comment>
    <comment ref="CZ29" authorId="0">
      <text>
        <r>
          <rPr>
            <b/>
            <sz val="9"/>
            <color indexed="81"/>
            <rFont val="Tahoma"/>
            <family val="2"/>
          </rPr>
          <t>Windows User:</t>
        </r>
        <r>
          <rPr>
            <sz val="9"/>
            <color indexed="81"/>
            <rFont val="Tahoma"/>
            <family val="2"/>
          </rPr>
          <t xml:space="preserve">
09/03/21
10039</t>
        </r>
      </text>
    </comment>
    <comment ref="DB29" authorId="0">
      <text>
        <r>
          <rPr>
            <b/>
            <sz val="9"/>
            <color indexed="81"/>
            <rFont val="Tahoma"/>
            <family val="2"/>
          </rPr>
          <t>Windows User:</t>
        </r>
        <r>
          <rPr>
            <sz val="9"/>
            <color indexed="81"/>
            <rFont val="Tahoma"/>
            <family val="2"/>
          </rPr>
          <t xml:space="preserve">
06/04/2021
10040
</t>
        </r>
      </text>
    </comment>
    <comment ref="DD29" authorId="0">
      <text>
        <r>
          <rPr>
            <b/>
            <sz val="9"/>
            <color indexed="81"/>
            <rFont val="Tahoma"/>
            <family val="2"/>
          </rPr>
          <t>Windows User:</t>
        </r>
        <r>
          <rPr>
            <sz val="9"/>
            <color indexed="81"/>
            <rFont val="Tahoma"/>
            <family val="2"/>
          </rPr>
          <t xml:space="preserve">
30/05/2021
10041
</t>
        </r>
      </text>
    </comment>
    <comment ref="DF29" authorId="0">
      <text>
        <r>
          <rPr>
            <b/>
            <sz val="9"/>
            <color indexed="81"/>
            <rFont val="Tahoma"/>
            <family val="2"/>
          </rPr>
          <t>Windows User:</t>
        </r>
        <r>
          <rPr>
            <sz val="9"/>
            <color indexed="81"/>
            <rFont val="Tahoma"/>
            <family val="2"/>
          </rPr>
          <t xml:space="preserve">
07/06/21
10042
</t>
        </r>
      </text>
    </comment>
    <comment ref="H30" authorId="0">
      <text>
        <r>
          <rPr>
            <b/>
            <sz val="9"/>
            <color indexed="81"/>
            <rFont val="Tahoma"/>
            <family val="2"/>
          </rPr>
          <t>Windows User:</t>
        </r>
        <r>
          <rPr>
            <sz val="9"/>
            <color indexed="81"/>
            <rFont val="Tahoma"/>
            <family val="2"/>
          </rPr>
          <t xml:space="preserve">
Less-1,000/-</t>
        </r>
      </text>
    </comment>
    <comment ref="J30" authorId="0">
      <text>
        <r>
          <rPr>
            <b/>
            <sz val="9"/>
            <color indexed="81"/>
            <rFont val="Tahoma"/>
            <family val="2"/>
          </rPr>
          <t>Windows User:</t>
        </r>
        <r>
          <rPr>
            <sz val="9"/>
            <color indexed="81"/>
            <rFont val="Tahoma"/>
            <family val="2"/>
          </rPr>
          <t xml:space="preserve">
Less-1,000/-</t>
        </r>
      </text>
    </comment>
    <comment ref="CD30" authorId="0">
      <text>
        <r>
          <rPr>
            <b/>
            <sz val="9"/>
            <color indexed="81"/>
            <rFont val="Tahoma"/>
            <family val="2"/>
          </rPr>
          <t>Windows User:</t>
        </r>
        <r>
          <rPr>
            <sz val="9"/>
            <color indexed="81"/>
            <rFont val="Tahoma"/>
            <family val="2"/>
          </rPr>
          <t xml:space="preserve">
08/09/2020
9,000/-</t>
        </r>
      </text>
    </comment>
    <comment ref="CF30" authorId="0">
      <text>
        <r>
          <rPr>
            <b/>
            <sz val="9"/>
            <color indexed="81"/>
            <rFont val="Tahoma"/>
            <family val="2"/>
          </rPr>
          <t>Windows User:</t>
        </r>
        <r>
          <rPr>
            <sz val="9"/>
            <color indexed="81"/>
            <rFont val="Tahoma"/>
            <family val="2"/>
          </rPr>
          <t xml:space="preserve">
08/09/2020
9,000/-</t>
        </r>
      </text>
    </comment>
    <comment ref="CH30" authorId="0">
      <text>
        <r>
          <rPr>
            <b/>
            <sz val="9"/>
            <color indexed="81"/>
            <rFont val="Tahoma"/>
            <family val="2"/>
          </rPr>
          <t>Windows User:</t>
        </r>
        <r>
          <rPr>
            <sz val="9"/>
            <color indexed="81"/>
            <rFont val="Tahoma"/>
            <family val="2"/>
          </rPr>
          <t xml:space="preserve">
08/09/2020
9,000/-</t>
        </r>
      </text>
    </comment>
    <comment ref="CJ30" authorId="0">
      <text>
        <r>
          <rPr>
            <b/>
            <sz val="9"/>
            <color indexed="81"/>
            <rFont val="Tahoma"/>
            <family val="2"/>
          </rPr>
          <t>Windows User:</t>
        </r>
        <r>
          <rPr>
            <sz val="9"/>
            <color indexed="81"/>
            <rFont val="Tahoma"/>
            <family val="2"/>
          </rPr>
          <t xml:space="preserve">
08/09/2020
9,000/-
27/12/2020
9506
Oct to Janu/20
O/fee= 6500/-
Paid in Dec/20</t>
        </r>
      </text>
    </comment>
    <comment ref="CM30" authorId="0">
      <text>
        <r>
          <rPr>
            <b/>
            <sz val="9"/>
            <color indexed="81"/>
            <rFont val="Tahoma"/>
            <family val="2"/>
          </rPr>
          <t>Windows User:</t>
        </r>
        <r>
          <rPr>
            <sz val="9"/>
            <color indexed="81"/>
            <rFont val="Tahoma"/>
            <family val="2"/>
          </rPr>
          <t xml:space="preserve">
Less 30% in Tuition fee for Oct/20.</t>
        </r>
      </text>
    </comment>
    <comment ref="CN30" authorId="0">
      <text>
        <r>
          <rPr>
            <b/>
            <sz val="9"/>
            <color indexed="81"/>
            <rFont val="Tahoma"/>
            <family val="2"/>
          </rPr>
          <t>Windows User:</t>
        </r>
        <r>
          <rPr>
            <sz val="9"/>
            <color indexed="81"/>
            <rFont val="Tahoma"/>
            <family val="2"/>
          </rPr>
          <t xml:space="preserve">
27/12/2020
9506
Oct to Janu/20
O/fee= 6500/-
Paid in Dec/20</t>
        </r>
      </text>
    </comment>
    <comment ref="CO30" authorId="0">
      <text>
        <r>
          <rPr>
            <b/>
            <sz val="9"/>
            <color indexed="81"/>
            <rFont val="Tahoma"/>
            <family val="2"/>
          </rPr>
          <t>Windows User:</t>
        </r>
        <r>
          <rPr>
            <sz val="9"/>
            <color indexed="81"/>
            <rFont val="Tahoma"/>
            <family val="2"/>
          </rPr>
          <t xml:space="preserve">
Less 30% in Tuition fee for Oct/20.</t>
        </r>
      </text>
    </comment>
    <comment ref="CP30" authorId="0">
      <text>
        <r>
          <rPr>
            <b/>
            <sz val="9"/>
            <color indexed="81"/>
            <rFont val="Tahoma"/>
            <family val="2"/>
          </rPr>
          <t>Windows User:</t>
        </r>
        <r>
          <rPr>
            <sz val="9"/>
            <color indexed="81"/>
            <rFont val="Tahoma"/>
            <family val="2"/>
          </rPr>
          <t xml:space="preserve">
27/12/2020
9506
Oct to Janu/20
O/fee= 6500/-
Paid in Dec/20</t>
        </r>
      </text>
    </comment>
    <comment ref="CQ30" authorId="0">
      <text>
        <r>
          <rPr>
            <b/>
            <sz val="9"/>
            <color indexed="81"/>
            <rFont val="Tahoma"/>
            <family val="2"/>
          </rPr>
          <t>Windows User:</t>
        </r>
        <r>
          <rPr>
            <sz val="9"/>
            <color indexed="81"/>
            <rFont val="Tahoma"/>
            <family val="2"/>
          </rPr>
          <t xml:space="preserve">
Less 30% in Tuition fee for Oct/20.</t>
        </r>
      </text>
    </comment>
    <comment ref="CR30" authorId="0">
      <text>
        <r>
          <rPr>
            <b/>
            <sz val="9"/>
            <color indexed="81"/>
            <rFont val="Tahoma"/>
            <family val="2"/>
          </rPr>
          <t>Windows User:</t>
        </r>
        <r>
          <rPr>
            <sz val="9"/>
            <color indexed="81"/>
            <rFont val="Tahoma"/>
            <family val="2"/>
          </rPr>
          <t xml:space="preserve">
27/12/2020
9506
Oct to Janu/20
O/fee= 6500/-
Paid in Dec/20</t>
        </r>
      </text>
    </comment>
    <comment ref="CS30" authorId="0">
      <text>
        <r>
          <rPr>
            <b/>
            <sz val="9"/>
            <color indexed="81"/>
            <rFont val="Tahoma"/>
            <family val="2"/>
          </rPr>
          <t>Windows User:</t>
        </r>
        <r>
          <rPr>
            <sz val="9"/>
            <color indexed="81"/>
            <rFont val="Tahoma"/>
            <family val="2"/>
          </rPr>
          <t xml:space="preserve">
Less 30% in Tuition fee for Oct/20.</t>
        </r>
      </text>
    </comment>
    <comment ref="CT30" authorId="0">
      <text>
        <r>
          <rPr>
            <b/>
            <sz val="9"/>
            <color indexed="81"/>
            <rFont val="Tahoma"/>
            <family val="2"/>
          </rPr>
          <t>Windows User:</t>
        </r>
        <r>
          <rPr>
            <sz val="9"/>
            <color indexed="81"/>
            <rFont val="Tahoma"/>
            <family val="2"/>
          </rPr>
          <t xml:space="preserve">
27/12/2020
9506
Oct to Janu/20
O/fee= 6500/-
Paid in Dec/20</t>
        </r>
      </text>
    </comment>
    <comment ref="CU30" authorId="0">
      <text>
        <r>
          <rPr>
            <b/>
            <sz val="9"/>
            <color indexed="81"/>
            <rFont val="Tahoma"/>
            <family val="2"/>
          </rPr>
          <t>Windows User:</t>
        </r>
        <r>
          <rPr>
            <sz val="9"/>
            <color indexed="81"/>
            <rFont val="Tahoma"/>
            <family val="2"/>
          </rPr>
          <t xml:space="preserve">
Less 30% in Tuition fee for Oct/20.</t>
        </r>
      </text>
    </comment>
    <comment ref="CW30" authorId="0">
      <text>
        <r>
          <rPr>
            <b/>
            <sz val="9"/>
            <color indexed="81"/>
            <rFont val="Tahoma"/>
            <family val="2"/>
          </rPr>
          <t>Windows User:</t>
        </r>
        <r>
          <rPr>
            <sz val="9"/>
            <color indexed="81"/>
            <rFont val="Tahoma"/>
            <family val="2"/>
          </rPr>
          <t xml:space="preserve">
Less 30% in Tuition fee for Oct/20.</t>
        </r>
      </text>
    </comment>
    <comment ref="CY30" authorId="0">
      <text>
        <r>
          <rPr>
            <b/>
            <sz val="9"/>
            <color indexed="81"/>
            <rFont val="Tahoma"/>
            <family val="2"/>
          </rPr>
          <t>Windows User:</t>
        </r>
        <r>
          <rPr>
            <sz val="9"/>
            <color indexed="81"/>
            <rFont val="Tahoma"/>
            <family val="2"/>
          </rPr>
          <t xml:space="preserve">
Less 30% in Tuition fee for Oct/20.</t>
        </r>
      </text>
    </comment>
    <comment ref="DA30" authorId="0">
      <text>
        <r>
          <rPr>
            <b/>
            <sz val="9"/>
            <color indexed="81"/>
            <rFont val="Tahoma"/>
            <family val="2"/>
          </rPr>
          <t>Windows User:</t>
        </r>
        <r>
          <rPr>
            <sz val="9"/>
            <color indexed="81"/>
            <rFont val="Tahoma"/>
            <family val="2"/>
          </rPr>
          <t xml:space="preserve">
Less 30% in Tuition fee for Oct/20.</t>
        </r>
      </text>
    </comment>
    <comment ref="DC30" authorId="0">
      <text>
        <r>
          <rPr>
            <b/>
            <sz val="9"/>
            <color indexed="81"/>
            <rFont val="Tahoma"/>
            <family val="2"/>
          </rPr>
          <t>Windows User:</t>
        </r>
        <r>
          <rPr>
            <sz val="9"/>
            <color indexed="81"/>
            <rFont val="Tahoma"/>
            <family val="2"/>
          </rPr>
          <t xml:space="preserve">
Less 30% in Tuition fee for Oct/20.</t>
        </r>
      </text>
    </comment>
    <comment ref="DD30" authorId="0">
      <text>
        <r>
          <rPr>
            <b/>
            <sz val="9"/>
            <color indexed="81"/>
            <rFont val="Tahoma"/>
            <family val="2"/>
          </rPr>
          <t>Windows User:</t>
        </r>
        <r>
          <rPr>
            <sz val="9"/>
            <color indexed="81"/>
            <rFont val="Tahoma"/>
            <family val="2"/>
          </rPr>
          <t xml:space="preserve">
05/06/21
9507</t>
        </r>
      </text>
    </comment>
    <comment ref="CD31" authorId="0">
      <text>
        <r>
          <rPr>
            <b/>
            <sz val="9"/>
            <color indexed="81"/>
            <rFont val="Tahoma"/>
            <family val="2"/>
          </rPr>
          <t>Windows User:</t>
        </r>
        <r>
          <rPr>
            <sz val="9"/>
            <color indexed="81"/>
            <rFont val="Tahoma"/>
            <family val="2"/>
          </rPr>
          <t xml:space="preserve">
08/09/2020
9,000/-</t>
        </r>
      </text>
    </comment>
    <comment ref="CF31" authorId="0">
      <text>
        <r>
          <rPr>
            <b/>
            <sz val="9"/>
            <color indexed="81"/>
            <rFont val="Tahoma"/>
            <family val="2"/>
          </rPr>
          <t>Windows User:</t>
        </r>
        <r>
          <rPr>
            <sz val="9"/>
            <color indexed="81"/>
            <rFont val="Tahoma"/>
            <family val="2"/>
          </rPr>
          <t xml:space="preserve">
08/09/2020
9,000/-</t>
        </r>
      </text>
    </comment>
    <comment ref="CH31" authorId="0">
      <text>
        <r>
          <rPr>
            <b/>
            <sz val="9"/>
            <color indexed="81"/>
            <rFont val="Tahoma"/>
            <family val="2"/>
          </rPr>
          <t>Windows User:</t>
        </r>
        <r>
          <rPr>
            <sz val="9"/>
            <color indexed="81"/>
            <rFont val="Tahoma"/>
            <family val="2"/>
          </rPr>
          <t xml:space="preserve">
08/09/2020
9,000/-</t>
        </r>
      </text>
    </comment>
    <comment ref="CJ31" authorId="0">
      <text>
        <r>
          <rPr>
            <b/>
            <sz val="9"/>
            <color indexed="81"/>
            <rFont val="Tahoma"/>
            <family val="2"/>
          </rPr>
          <t>Windows User:</t>
        </r>
        <r>
          <rPr>
            <sz val="9"/>
            <color indexed="81"/>
            <rFont val="Tahoma"/>
            <family val="2"/>
          </rPr>
          <t xml:space="preserve">
08/09/2020
9,000/-</t>
        </r>
      </text>
    </comment>
    <comment ref="H32" authorId="0">
      <text>
        <r>
          <rPr>
            <b/>
            <sz val="9"/>
            <color indexed="81"/>
            <rFont val="Tahoma"/>
            <family val="2"/>
          </rPr>
          <t>Windows User:</t>
        </r>
        <r>
          <rPr>
            <sz val="9"/>
            <color indexed="81"/>
            <rFont val="Tahoma"/>
            <family val="2"/>
          </rPr>
          <t xml:space="preserve">
Less=2550/-</t>
        </r>
      </text>
    </comment>
    <comment ref="J32" authorId="0">
      <text>
        <r>
          <rPr>
            <b/>
            <sz val="9"/>
            <color indexed="81"/>
            <rFont val="Tahoma"/>
            <family val="2"/>
          </rPr>
          <t>Windows User:</t>
        </r>
        <r>
          <rPr>
            <sz val="9"/>
            <color indexed="81"/>
            <rFont val="Tahoma"/>
            <family val="2"/>
          </rPr>
          <t xml:space="preserve">
Less=2550/-</t>
        </r>
      </text>
    </comment>
    <comment ref="CD32" authorId="0">
      <text>
        <r>
          <rPr>
            <b/>
            <sz val="9"/>
            <color indexed="81"/>
            <rFont val="Tahoma"/>
            <family val="2"/>
          </rPr>
          <t>Windows User:</t>
        </r>
        <r>
          <rPr>
            <sz val="9"/>
            <color indexed="81"/>
            <rFont val="Tahoma"/>
            <family val="2"/>
          </rPr>
          <t xml:space="preserve">
09/09/2020
9,000/-</t>
        </r>
      </text>
    </comment>
    <comment ref="CF32" authorId="0">
      <text>
        <r>
          <rPr>
            <b/>
            <sz val="9"/>
            <color indexed="81"/>
            <rFont val="Tahoma"/>
            <family val="2"/>
          </rPr>
          <t>Windows User:</t>
        </r>
        <r>
          <rPr>
            <sz val="9"/>
            <color indexed="81"/>
            <rFont val="Tahoma"/>
            <family val="2"/>
          </rPr>
          <t xml:space="preserve">
09/09/2020
9,000/-</t>
        </r>
      </text>
    </comment>
    <comment ref="CH32" authorId="0">
      <text>
        <r>
          <rPr>
            <b/>
            <sz val="9"/>
            <color indexed="81"/>
            <rFont val="Tahoma"/>
            <family val="2"/>
          </rPr>
          <t>Windows User:</t>
        </r>
        <r>
          <rPr>
            <sz val="9"/>
            <color indexed="81"/>
            <rFont val="Tahoma"/>
            <family val="2"/>
          </rPr>
          <t xml:space="preserve">
09/09/2020
9,000/-</t>
        </r>
      </text>
    </comment>
    <comment ref="CJ32" authorId="0">
      <text>
        <r>
          <rPr>
            <b/>
            <sz val="9"/>
            <color indexed="81"/>
            <rFont val="Tahoma"/>
            <family val="2"/>
          </rPr>
          <t>Windows User:</t>
        </r>
        <r>
          <rPr>
            <sz val="9"/>
            <color indexed="81"/>
            <rFont val="Tahoma"/>
            <family val="2"/>
          </rPr>
          <t xml:space="preserve">
09/09/2020
9,000/-</t>
        </r>
      </text>
    </comment>
    <comment ref="CP32" authorId="0">
      <text>
        <r>
          <rPr>
            <b/>
            <sz val="9"/>
            <color indexed="81"/>
            <rFont val="Tahoma"/>
            <family val="2"/>
          </rPr>
          <t>Windows User:</t>
        </r>
        <r>
          <rPr>
            <sz val="9"/>
            <color indexed="81"/>
            <rFont val="Tahoma"/>
            <family val="2"/>
          </rPr>
          <t xml:space="preserve">
28/01/21
7150
Oct to janu/21
Paid in Janu/21</t>
        </r>
      </text>
    </comment>
    <comment ref="CR32" authorId="0">
      <text>
        <r>
          <rPr>
            <b/>
            <sz val="9"/>
            <color indexed="81"/>
            <rFont val="Tahoma"/>
            <family val="2"/>
          </rPr>
          <t>Windows User:</t>
        </r>
        <r>
          <rPr>
            <sz val="9"/>
            <color indexed="81"/>
            <rFont val="Tahoma"/>
            <family val="2"/>
          </rPr>
          <t xml:space="preserve">
28/01/21
7150
Oct to janu/21
Paid in Janu/21</t>
        </r>
      </text>
    </comment>
    <comment ref="CT32" authorId="0">
      <text>
        <r>
          <rPr>
            <b/>
            <sz val="9"/>
            <color indexed="81"/>
            <rFont val="Tahoma"/>
            <family val="2"/>
          </rPr>
          <t>Windows User:</t>
        </r>
        <r>
          <rPr>
            <sz val="9"/>
            <color indexed="81"/>
            <rFont val="Tahoma"/>
            <family val="2"/>
          </rPr>
          <t xml:space="preserve">
28/01/21
7150
Oct to janu/21
Paid in Janu/21</t>
        </r>
      </text>
    </comment>
    <comment ref="CV32" authorId="0">
      <text>
        <r>
          <rPr>
            <b/>
            <sz val="9"/>
            <color indexed="81"/>
            <rFont val="Tahoma"/>
            <family val="2"/>
          </rPr>
          <t>Windows User:</t>
        </r>
        <r>
          <rPr>
            <sz val="9"/>
            <color indexed="81"/>
            <rFont val="Tahoma"/>
            <family val="2"/>
          </rPr>
          <t xml:space="preserve">
28/01/21
7150
Oct to janu/21
Paid in Janu/21</t>
        </r>
      </text>
    </comment>
    <comment ref="DF32" authorId="0">
      <text>
        <r>
          <rPr>
            <b/>
            <sz val="9"/>
            <color indexed="81"/>
            <rFont val="Tahoma"/>
            <family val="2"/>
          </rPr>
          <t>Windows User:</t>
        </r>
        <r>
          <rPr>
            <sz val="9"/>
            <color indexed="81"/>
            <rFont val="Tahoma"/>
            <family val="2"/>
          </rPr>
          <t xml:space="preserve">
06/06/21
7151
O/fee due=6500/-</t>
        </r>
      </text>
    </comment>
    <comment ref="CD33" authorId="0">
      <text>
        <r>
          <rPr>
            <b/>
            <sz val="9"/>
            <color indexed="81"/>
            <rFont val="Tahoma"/>
            <family val="2"/>
          </rPr>
          <t>Windows User:</t>
        </r>
        <r>
          <rPr>
            <sz val="9"/>
            <color indexed="81"/>
            <rFont val="Tahoma"/>
            <family val="2"/>
          </rPr>
          <t xml:space="preserve">
09/09/2020
9,000/-</t>
        </r>
      </text>
    </comment>
    <comment ref="CF33" authorId="0">
      <text>
        <r>
          <rPr>
            <b/>
            <sz val="9"/>
            <color indexed="81"/>
            <rFont val="Tahoma"/>
            <family val="2"/>
          </rPr>
          <t>Windows User:</t>
        </r>
        <r>
          <rPr>
            <sz val="9"/>
            <color indexed="81"/>
            <rFont val="Tahoma"/>
            <family val="2"/>
          </rPr>
          <t xml:space="preserve">
09/09/2020
9,000/-</t>
        </r>
      </text>
    </comment>
    <comment ref="CH33" authorId="0">
      <text>
        <r>
          <rPr>
            <b/>
            <sz val="9"/>
            <color indexed="81"/>
            <rFont val="Tahoma"/>
            <family val="2"/>
          </rPr>
          <t>Windows User:</t>
        </r>
        <r>
          <rPr>
            <sz val="9"/>
            <color indexed="81"/>
            <rFont val="Tahoma"/>
            <family val="2"/>
          </rPr>
          <t xml:space="preserve">
09/09/2020
9,000/-</t>
        </r>
      </text>
    </comment>
    <comment ref="CJ33" authorId="0">
      <text>
        <r>
          <rPr>
            <b/>
            <sz val="9"/>
            <color indexed="81"/>
            <rFont val="Tahoma"/>
            <family val="2"/>
          </rPr>
          <t>Windows User:</t>
        </r>
        <r>
          <rPr>
            <sz val="9"/>
            <color indexed="81"/>
            <rFont val="Tahoma"/>
            <family val="2"/>
          </rPr>
          <t xml:space="preserve">
09/09/2020
9,000/-</t>
        </r>
      </text>
    </comment>
    <comment ref="CM33" authorId="0">
      <text>
        <r>
          <rPr>
            <b/>
            <sz val="9"/>
            <color indexed="81"/>
            <rFont val="Tahoma"/>
            <family val="2"/>
          </rPr>
          <t>Windows User:</t>
        </r>
        <r>
          <rPr>
            <sz val="9"/>
            <color indexed="81"/>
            <rFont val="Tahoma"/>
            <family val="2"/>
          </rPr>
          <t xml:space="preserve">
Less 30% in Tuition fee for Oct/20.</t>
        </r>
      </text>
    </comment>
    <comment ref="CO33" authorId="0">
      <text>
        <r>
          <rPr>
            <b/>
            <sz val="9"/>
            <color indexed="81"/>
            <rFont val="Tahoma"/>
            <family val="2"/>
          </rPr>
          <t>Windows User:</t>
        </r>
        <r>
          <rPr>
            <sz val="9"/>
            <color indexed="81"/>
            <rFont val="Tahoma"/>
            <family val="2"/>
          </rPr>
          <t xml:space="preserve">
Less 30% in Tuition fee for Oct/20.</t>
        </r>
      </text>
    </comment>
    <comment ref="CQ33" authorId="0">
      <text>
        <r>
          <rPr>
            <b/>
            <sz val="9"/>
            <color indexed="81"/>
            <rFont val="Tahoma"/>
            <family val="2"/>
          </rPr>
          <t>Windows User:</t>
        </r>
        <r>
          <rPr>
            <sz val="9"/>
            <color indexed="81"/>
            <rFont val="Tahoma"/>
            <family val="2"/>
          </rPr>
          <t xml:space="preserve">
Less 30% in Tuition fee for Oct/20.</t>
        </r>
      </text>
    </comment>
    <comment ref="CS33" authorId="0">
      <text>
        <r>
          <rPr>
            <b/>
            <sz val="9"/>
            <color indexed="81"/>
            <rFont val="Tahoma"/>
            <family val="2"/>
          </rPr>
          <t>Windows User:</t>
        </r>
        <r>
          <rPr>
            <sz val="9"/>
            <color indexed="81"/>
            <rFont val="Tahoma"/>
            <family val="2"/>
          </rPr>
          <t xml:space="preserve">
Less 30% in Tuition fee for Oct/20.</t>
        </r>
      </text>
    </comment>
    <comment ref="CU33" authorId="0">
      <text>
        <r>
          <rPr>
            <b/>
            <sz val="9"/>
            <color indexed="81"/>
            <rFont val="Tahoma"/>
            <family val="2"/>
          </rPr>
          <t>Windows User:</t>
        </r>
        <r>
          <rPr>
            <sz val="9"/>
            <color indexed="81"/>
            <rFont val="Tahoma"/>
            <family val="2"/>
          </rPr>
          <t xml:space="preserve">
Less 30% in Tuition fee for Oct/20.</t>
        </r>
      </text>
    </comment>
    <comment ref="CW33" authorId="0">
      <text>
        <r>
          <rPr>
            <b/>
            <sz val="9"/>
            <color indexed="81"/>
            <rFont val="Tahoma"/>
            <family val="2"/>
          </rPr>
          <t>Windows User:</t>
        </r>
        <r>
          <rPr>
            <sz val="9"/>
            <color indexed="81"/>
            <rFont val="Tahoma"/>
            <family val="2"/>
          </rPr>
          <t xml:space="preserve">
Less 30% in Tuition fee for Oct/20.</t>
        </r>
      </text>
    </comment>
    <comment ref="CY33" authorId="0">
      <text>
        <r>
          <rPr>
            <b/>
            <sz val="9"/>
            <color indexed="81"/>
            <rFont val="Tahoma"/>
            <family val="2"/>
          </rPr>
          <t>Windows User:</t>
        </r>
        <r>
          <rPr>
            <sz val="9"/>
            <color indexed="81"/>
            <rFont val="Tahoma"/>
            <family val="2"/>
          </rPr>
          <t xml:space="preserve">
Less 30% in Tuition fee for Oct/20.</t>
        </r>
      </text>
    </comment>
    <comment ref="DA33" authorId="0">
      <text>
        <r>
          <rPr>
            <b/>
            <sz val="9"/>
            <color indexed="81"/>
            <rFont val="Tahoma"/>
            <family val="2"/>
          </rPr>
          <t>Windows User:</t>
        </r>
        <r>
          <rPr>
            <sz val="9"/>
            <color indexed="81"/>
            <rFont val="Tahoma"/>
            <family val="2"/>
          </rPr>
          <t xml:space="preserve">
Less 30% in Tuition fee for Oct/20.</t>
        </r>
      </text>
    </comment>
    <comment ref="DC33" authorId="0">
      <text>
        <r>
          <rPr>
            <b/>
            <sz val="9"/>
            <color indexed="81"/>
            <rFont val="Tahoma"/>
            <family val="2"/>
          </rPr>
          <t>Windows User:</t>
        </r>
        <r>
          <rPr>
            <sz val="9"/>
            <color indexed="81"/>
            <rFont val="Tahoma"/>
            <family val="2"/>
          </rPr>
          <t xml:space="preserve">
Less 30% in Tuition fee for Oct/20.</t>
        </r>
      </text>
    </comment>
    <comment ref="CD34" authorId="0">
      <text>
        <r>
          <rPr>
            <b/>
            <sz val="9"/>
            <color indexed="81"/>
            <rFont val="Tahoma"/>
            <family val="2"/>
          </rPr>
          <t>Windows User:</t>
        </r>
        <r>
          <rPr>
            <sz val="9"/>
            <color indexed="81"/>
            <rFont val="Tahoma"/>
            <family val="2"/>
          </rPr>
          <t xml:space="preserve">
09/09/2020
9,000/-</t>
        </r>
      </text>
    </comment>
    <comment ref="CF34" authorId="0">
      <text>
        <r>
          <rPr>
            <b/>
            <sz val="9"/>
            <color indexed="81"/>
            <rFont val="Tahoma"/>
            <family val="2"/>
          </rPr>
          <t>Windows User:</t>
        </r>
        <r>
          <rPr>
            <sz val="9"/>
            <color indexed="81"/>
            <rFont val="Tahoma"/>
            <family val="2"/>
          </rPr>
          <t xml:space="preserve">
09/09/2020
9,000/-</t>
        </r>
      </text>
    </comment>
    <comment ref="CH34" authorId="0">
      <text>
        <r>
          <rPr>
            <b/>
            <sz val="9"/>
            <color indexed="81"/>
            <rFont val="Tahoma"/>
            <family val="2"/>
          </rPr>
          <t>Windows User:</t>
        </r>
        <r>
          <rPr>
            <sz val="9"/>
            <color indexed="81"/>
            <rFont val="Tahoma"/>
            <family val="2"/>
          </rPr>
          <t xml:space="preserve">
09/09/2020
9,000/-</t>
        </r>
      </text>
    </comment>
    <comment ref="CJ34" authorId="0">
      <text>
        <r>
          <rPr>
            <b/>
            <sz val="9"/>
            <color indexed="81"/>
            <rFont val="Tahoma"/>
            <family val="2"/>
          </rPr>
          <t>Windows User:</t>
        </r>
        <r>
          <rPr>
            <sz val="9"/>
            <color indexed="81"/>
            <rFont val="Tahoma"/>
            <family val="2"/>
          </rPr>
          <t xml:space="preserve">
09/09/2020
9,000/-
27/01/21
8374
O/fee=6500
Oct to Janu/21
Paid in janu/21</t>
        </r>
      </text>
    </comment>
    <comment ref="CM34" authorId="0">
      <text>
        <r>
          <rPr>
            <b/>
            <sz val="9"/>
            <color indexed="81"/>
            <rFont val="Tahoma"/>
            <family val="2"/>
          </rPr>
          <t>Windows User:</t>
        </r>
        <r>
          <rPr>
            <sz val="9"/>
            <color indexed="81"/>
            <rFont val="Tahoma"/>
            <family val="2"/>
          </rPr>
          <t xml:space="preserve">
Less 30% in Tuition fee for Oct/20.</t>
        </r>
      </text>
    </comment>
    <comment ref="CN34" authorId="0">
      <text>
        <r>
          <rPr>
            <b/>
            <sz val="9"/>
            <color indexed="81"/>
            <rFont val="Tahoma"/>
            <family val="2"/>
          </rPr>
          <t>Windows User:</t>
        </r>
        <r>
          <rPr>
            <sz val="9"/>
            <color indexed="81"/>
            <rFont val="Tahoma"/>
            <family val="2"/>
          </rPr>
          <t xml:space="preserve">
27/01/21
8374
O/fee=6500
Oct to Janu/21
Paid in janu/21</t>
        </r>
      </text>
    </comment>
    <comment ref="CO34" authorId="0">
      <text>
        <r>
          <rPr>
            <b/>
            <sz val="9"/>
            <color indexed="81"/>
            <rFont val="Tahoma"/>
            <family val="2"/>
          </rPr>
          <t>Windows User:</t>
        </r>
        <r>
          <rPr>
            <sz val="9"/>
            <color indexed="81"/>
            <rFont val="Tahoma"/>
            <family val="2"/>
          </rPr>
          <t xml:space="preserve">
Less 30% in Tuition fee for Oct/20.</t>
        </r>
      </text>
    </comment>
    <comment ref="CP34" authorId="0">
      <text>
        <r>
          <rPr>
            <b/>
            <sz val="9"/>
            <color indexed="81"/>
            <rFont val="Tahoma"/>
            <family val="2"/>
          </rPr>
          <t>Windows User:</t>
        </r>
        <r>
          <rPr>
            <sz val="9"/>
            <color indexed="81"/>
            <rFont val="Tahoma"/>
            <family val="2"/>
          </rPr>
          <t xml:space="preserve">
27/01/21
8374
O/fee=6500
Oct to Janu/21
Paid in janu/21</t>
        </r>
      </text>
    </comment>
    <comment ref="CQ34" authorId="0">
      <text>
        <r>
          <rPr>
            <b/>
            <sz val="9"/>
            <color indexed="81"/>
            <rFont val="Tahoma"/>
            <family val="2"/>
          </rPr>
          <t>Windows User:</t>
        </r>
        <r>
          <rPr>
            <sz val="9"/>
            <color indexed="81"/>
            <rFont val="Tahoma"/>
            <family val="2"/>
          </rPr>
          <t xml:space="preserve">
Less 30% in Tuition fee for Oct/20.</t>
        </r>
      </text>
    </comment>
    <comment ref="CR34" authorId="0">
      <text>
        <r>
          <rPr>
            <b/>
            <sz val="9"/>
            <color indexed="81"/>
            <rFont val="Tahoma"/>
            <family val="2"/>
          </rPr>
          <t>Windows User:</t>
        </r>
        <r>
          <rPr>
            <sz val="9"/>
            <color indexed="81"/>
            <rFont val="Tahoma"/>
            <family val="2"/>
          </rPr>
          <t xml:space="preserve">
27/01/21
8374
O/fee=6500
Oct to Janu/21
Paid in janu/21</t>
        </r>
      </text>
    </comment>
    <comment ref="CS34" authorId="0">
      <text>
        <r>
          <rPr>
            <b/>
            <sz val="9"/>
            <color indexed="81"/>
            <rFont val="Tahoma"/>
            <family val="2"/>
          </rPr>
          <t>Windows User:</t>
        </r>
        <r>
          <rPr>
            <sz val="9"/>
            <color indexed="81"/>
            <rFont val="Tahoma"/>
            <family val="2"/>
          </rPr>
          <t xml:space="preserve">
Less 30% in Tuition fee for Oct/20.</t>
        </r>
      </text>
    </comment>
    <comment ref="CT34" authorId="0">
      <text>
        <r>
          <rPr>
            <b/>
            <sz val="9"/>
            <color indexed="81"/>
            <rFont val="Tahoma"/>
            <family val="2"/>
          </rPr>
          <t>Windows User:</t>
        </r>
        <r>
          <rPr>
            <sz val="9"/>
            <color indexed="81"/>
            <rFont val="Tahoma"/>
            <family val="2"/>
          </rPr>
          <t xml:space="preserve">
27/01/21
8374
O/fee=6500
Oct to Janu/21
Paid in janu/21</t>
        </r>
      </text>
    </comment>
    <comment ref="CU34" authorId="0">
      <text>
        <r>
          <rPr>
            <b/>
            <sz val="9"/>
            <color indexed="81"/>
            <rFont val="Tahoma"/>
            <family val="2"/>
          </rPr>
          <t>Windows User:</t>
        </r>
        <r>
          <rPr>
            <sz val="9"/>
            <color indexed="81"/>
            <rFont val="Tahoma"/>
            <family val="2"/>
          </rPr>
          <t xml:space="preserve">
Less 30% in Tuition fee for Oct/20.</t>
        </r>
      </text>
    </comment>
    <comment ref="CW34" authorId="0">
      <text>
        <r>
          <rPr>
            <b/>
            <sz val="9"/>
            <color indexed="81"/>
            <rFont val="Tahoma"/>
            <family val="2"/>
          </rPr>
          <t>Windows User:</t>
        </r>
        <r>
          <rPr>
            <sz val="9"/>
            <color indexed="81"/>
            <rFont val="Tahoma"/>
            <family val="2"/>
          </rPr>
          <t xml:space="preserve">
Less 30% in Tuition fee for Oct/20.</t>
        </r>
      </text>
    </comment>
    <comment ref="CY34" authorId="0">
      <text>
        <r>
          <rPr>
            <b/>
            <sz val="9"/>
            <color indexed="81"/>
            <rFont val="Tahoma"/>
            <family val="2"/>
          </rPr>
          <t>Windows User:</t>
        </r>
        <r>
          <rPr>
            <sz val="9"/>
            <color indexed="81"/>
            <rFont val="Tahoma"/>
            <family val="2"/>
          </rPr>
          <t xml:space="preserve">
Less 30% in Tuition fee for Oct/20.</t>
        </r>
      </text>
    </comment>
    <comment ref="CZ34" authorId="0">
      <text>
        <r>
          <rPr>
            <b/>
            <sz val="9"/>
            <color indexed="81"/>
            <rFont val="Tahoma"/>
            <family val="2"/>
          </rPr>
          <t>Windows User:</t>
        </r>
        <r>
          <rPr>
            <sz val="9"/>
            <color indexed="81"/>
            <rFont val="Tahoma"/>
            <family val="2"/>
          </rPr>
          <t xml:space="preserve">
11/04/2021
8375
Feb + march/21</t>
        </r>
      </text>
    </comment>
    <comment ref="DA34" authorId="0">
      <text>
        <r>
          <rPr>
            <b/>
            <sz val="9"/>
            <color indexed="81"/>
            <rFont val="Tahoma"/>
            <family val="2"/>
          </rPr>
          <t>Windows User:</t>
        </r>
        <r>
          <rPr>
            <sz val="9"/>
            <color indexed="81"/>
            <rFont val="Tahoma"/>
            <family val="2"/>
          </rPr>
          <t xml:space="preserve">
Less 30% in Tuition fee for Oct/20.</t>
        </r>
      </text>
    </comment>
    <comment ref="DB34" authorId="0">
      <text>
        <r>
          <rPr>
            <b/>
            <sz val="9"/>
            <color indexed="81"/>
            <rFont val="Tahoma"/>
            <family val="2"/>
          </rPr>
          <t>Windows User:</t>
        </r>
        <r>
          <rPr>
            <sz val="9"/>
            <color indexed="81"/>
            <rFont val="Tahoma"/>
            <family val="2"/>
          </rPr>
          <t xml:space="preserve">
27/05/21
8376
Up ty May/21</t>
        </r>
      </text>
    </comment>
    <comment ref="DC34" authorId="0">
      <text>
        <r>
          <rPr>
            <b/>
            <sz val="9"/>
            <color indexed="81"/>
            <rFont val="Tahoma"/>
            <family val="2"/>
          </rPr>
          <t>Windows User:</t>
        </r>
        <r>
          <rPr>
            <sz val="9"/>
            <color indexed="81"/>
            <rFont val="Tahoma"/>
            <family val="2"/>
          </rPr>
          <t xml:space="preserve">
Less 30% in Tuition fee for Oct/20.</t>
        </r>
      </text>
    </comment>
    <comment ref="CD35" authorId="0">
      <text>
        <r>
          <rPr>
            <b/>
            <sz val="9"/>
            <color indexed="81"/>
            <rFont val="Tahoma"/>
            <family val="2"/>
          </rPr>
          <t>Windows User:</t>
        </r>
        <r>
          <rPr>
            <sz val="9"/>
            <color indexed="81"/>
            <rFont val="Tahoma"/>
            <family val="2"/>
          </rPr>
          <t xml:space="preserve">
12/09/2020
7,500/-</t>
        </r>
      </text>
    </comment>
    <comment ref="CF35" authorId="0">
      <text>
        <r>
          <rPr>
            <b/>
            <sz val="9"/>
            <color indexed="81"/>
            <rFont val="Tahoma"/>
            <family val="2"/>
          </rPr>
          <t>Windows User:</t>
        </r>
        <r>
          <rPr>
            <sz val="9"/>
            <color indexed="81"/>
            <rFont val="Tahoma"/>
            <family val="2"/>
          </rPr>
          <t xml:space="preserve">
12/09/2020
7,500/-</t>
        </r>
      </text>
    </comment>
    <comment ref="CH35" authorId="0">
      <text>
        <r>
          <rPr>
            <b/>
            <sz val="9"/>
            <color indexed="81"/>
            <rFont val="Tahoma"/>
            <family val="2"/>
          </rPr>
          <t>Windows User:</t>
        </r>
        <r>
          <rPr>
            <sz val="9"/>
            <color indexed="81"/>
            <rFont val="Tahoma"/>
            <family val="2"/>
          </rPr>
          <t xml:space="preserve">
12/09/2020
7,500/-</t>
        </r>
      </text>
    </comment>
    <comment ref="CJ35" authorId="0">
      <text>
        <r>
          <rPr>
            <b/>
            <sz val="9"/>
            <color indexed="81"/>
            <rFont val="Tahoma"/>
            <family val="2"/>
          </rPr>
          <t>Windows User:</t>
        </r>
        <r>
          <rPr>
            <sz val="9"/>
            <color indexed="81"/>
            <rFont val="Tahoma"/>
            <family val="2"/>
          </rPr>
          <t xml:space="preserve">
09/12/2020
7678
O/fee with
Oct/20
Paid in Dec20</t>
        </r>
      </text>
    </comment>
    <comment ref="CP35" authorId="0">
      <text>
        <r>
          <rPr>
            <b/>
            <sz val="9"/>
            <color indexed="81"/>
            <rFont val="Tahoma"/>
            <family val="2"/>
          </rPr>
          <t>Windows User:</t>
        </r>
        <r>
          <rPr>
            <sz val="9"/>
            <color indexed="81"/>
            <rFont val="Tahoma"/>
            <family val="2"/>
          </rPr>
          <t xml:space="preserve">
09/12/2020
7678
O/fee with
Oct/20
Paid in Dec20</t>
        </r>
      </text>
    </comment>
    <comment ref="CR35" authorId="0">
      <text>
        <r>
          <rPr>
            <b/>
            <sz val="9"/>
            <color indexed="81"/>
            <rFont val="Tahoma"/>
            <family val="2"/>
          </rPr>
          <t>Windows User:</t>
        </r>
        <r>
          <rPr>
            <sz val="9"/>
            <color indexed="81"/>
            <rFont val="Tahoma"/>
            <family val="2"/>
          </rPr>
          <t xml:space="preserve">
10/12/2020
7679
Nov + Dec/20
Paid in Dec/20</t>
        </r>
      </text>
    </comment>
    <comment ref="CT35" authorId="0">
      <text>
        <r>
          <rPr>
            <b/>
            <sz val="9"/>
            <color indexed="81"/>
            <rFont val="Tahoma"/>
            <family val="2"/>
          </rPr>
          <t>Windows User:</t>
        </r>
        <r>
          <rPr>
            <sz val="9"/>
            <color indexed="81"/>
            <rFont val="Tahoma"/>
            <family val="2"/>
          </rPr>
          <t xml:space="preserve">
09/12/2020
7678
O/fee with
Oct/20
Paid in Dec20
10/12/2020
7679
Nov + Dec/20
paid in Dec/0</t>
        </r>
      </text>
    </comment>
    <comment ref="CV35" authorId="0">
      <text>
        <r>
          <rPr>
            <b/>
            <sz val="9"/>
            <color indexed="81"/>
            <rFont val="Tahoma"/>
            <family val="2"/>
          </rPr>
          <t>Windows User:</t>
        </r>
        <r>
          <rPr>
            <sz val="9"/>
            <color indexed="81"/>
            <rFont val="Tahoma"/>
            <family val="2"/>
          </rPr>
          <t xml:space="preserve">
10/01/2021
7680</t>
        </r>
      </text>
    </comment>
    <comment ref="CZ35" authorId="0">
      <text>
        <r>
          <rPr>
            <b/>
            <sz val="9"/>
            <color indexed="81"/>
            <rFont val="Tahoma"/>
            <family val="2"/>
          </rPr>
          <t>Windows User:</t>
        </r>
        <r>
          <rPr>
            <sz val="9"/>
            <color indexed="81"/>
            <rFont val="Tahoma"/>
            <family val="2"/>
          </rPr>
          <t xml:space="preserve">
17/03/21
7681
Feb + March/21</t>
        </r>
      </text>
    </comment>
    <comment ref="DF35" authorId="0">
      <text>
        <r>
          <rPr>
            <b/>
            <sz val="9"/>
            <color indexed="81"/>
            <rFont val="Tahoma"/>
            <family val="2"/>
          </rPr>
          <t>Windows User:</t>
        </r>
        <r>
          <rPr>
            <sz val="9"/>
            <color indexed="81"/>
            <rFont val="Tahoma"/>
            <family val="2"/>
          </rPr>
          <t xml:space="preserve">
03/06/21
7683
Up to June/21</t>
        </r>
      </text>
    </comment>
    <comment ref="CD36" authorId="0">
      <text>
        <r>
          <rPr>
            <b/>
            <sz val="9"/>
            <color indexed="81"/>
            <rFont val="Tahoma"/>
            <family val="2"/>
          </rPr>
          <t>Windows User:</t>
        </r>
        <r>
          <rPr>
            <sz val="9"/>
            <color indexed="81"/>
            <rFont val="Tahoma"/>
            <family val="2"/>
          </rPr>
          <t xml:space="preserve">
12/09/2020
7,500/-</t>
        </r>
      </text>
    </comment>
    <comment ref="CF36" authorId="0">
      <text>
        <r>
          <rPr>
            <b/>
            <sz val="9"/>
            <color indexed="81"/>
            <rFont val="Tahoma"/>
            <family val="2"/>
          </rPr>
          <t>Windows User:</t>
        </r>
        <r>
          <rPr>
            <sz val="9"/>
            <color indexed="81"/>
            <rFont val="Tahoma"/>
            <family val="2"/>
          </rPr>
          <t xml:space="preserve">
12/09/2020
7,500/-</t>
        </r>
      </text>
    </comment>
    <comment ref="CH36" authorId="0">
      <text>
        <r>
          <rPr>
            <b/>
            <sz val="9"/>
            <color indexed="81"/>
            <rFont val="Tahoma"/>
            <family val="2"/>
          </rPr>
          <t>Windows User:</t>
        </r>
        <r>
          <rPr>
            <sz val="9"/>
            <color indexed="81"/>
            <rFont val="Tahoma"/>
            <family val="2"/>
          </rPr>
          <t xml:space="preserve">
12/09/2020
7,500/-</t>
        </r>
      </text>
    </comment>
    <comment ref="CJ36" authorId="0">
      <text>
        <r>
          <rPr>
            <b/>
            <sz val="9"/>
            <color indexed="81"/>
            <rFont val="Tahoma"/>
            <family val="2"/>
          </rPr>
          <t>Windows User:</t>
        </r>
        <r>
          <rPr>
            <sz val="9"/>
            <color indexed="81"/>
            <rFont val="Tahoma"/>
            <family val="2"/>
          </rPr>
          <t xml:space="preserve">
10.10.2020
7702
Oct/20 (Less=30%)
Others fee=8,000/-</t>
        </r>
      </text>
    </comment>
    <comment ref="CM36" authorId="0">
      <text>
        <r>
          <rPr>
            <b/>
            <sz val="9"/>
            <color indexed="81"/>
            <rFont val="Tahoma"/>
            <family val="2"/>
          </rPr>
          <t>Windows User:</t>
        </r>
        <r>
          <rPr>
            <sz val="9"/>
            <color indexed="81"/>
            <rFont val="Tahoma"/>
            <family val="2"/>
          </rPr>
          <t xml:space="preserve">
Less 30% in Tuition fee for Oct/20.</t>
        </r>
      </text>
    </comment>
    <comment ref="CN36" authorId="0">
      <text>
        <r>
          <rPr>
            <b/>
            <sz val="9"/>
            <color indexed="81"/>
            <rFont val="Tahoma"/>
            <family val="2"/>
          </rPr>
          <t>Windows User:</t>
        </r>
        <r>
          <rPr>
            <sz val="9"/>
            <color indexed="81"/>
            <rFont val="Tahoma"/>
            <family val="2"/>
          </rPr>
          <t xml:space="preserve">
10.10.2020
7702
Oct/20 (Less=30%)
Others fee=8,000/-</t>
        </r>
      </text>
    </comment>
    <comment ref="CO36" authorId="0">
      <text>
        <r>
          <rPr>
            <b/>
            <sz val="9"/>
            <color indexed="81"/>
            <rFont val="Tahoma"/>
            <family val="2"/>
          </rPr>
          <t>Windows User:</t>
        </r>
        <r>
          <rPr>
            <sz val="9"/>
            <color indexed="81"/>
            <rFont val="Tahoma"/>
            <family val="2"/>
          </rPr>
          <t xml:space="preserve">
Less 30% in Tuition fee for Oct/20.</t>
        </r>
      </text>
    </comment>
    <comment ref="CP36" authorId="0">
      <text>
        <r>
          <rPr>
            <b/>
            <sz val="9"/>
            <color indexed="81"/>
            <rFont val="Tahoma"/>
            <family val="2"/>
          </rPr>
          <t>Windows User:</t>
        </r>
        <r>
          <rPr>
            <sz val="9"/>
            <color indexed="81"/>
            <rFont val="Tahoma"/>
            <family val="2"/>
          </rPr>
          <t xml:space="preserve">
07/11/2020
7703
</t>
        </r>
      </text>
    </comment>
    <comment ref="CQ36" authorId="0">
      <text>
        <r>
          <rPr>
            <b/>
            <sz val="9"/>
            <color indexed="81"/>
            <rFont val="Tahoma"/>
            <family val="2"/>
          </rPr>
          <t>Windows User:</t>
        </r>
        <r>
          <rPr>
            <sz val="9"/>
            <color indexed="81"/>
            <rFont val="Tahoma"/>
            <family val="2"/>
          </rPr>
          <t xml:space="preserve">
Less 30% in Tuition fee for Oct/20.</t>
        </r>
      </text>
    </comment>
    <comment ref="CR36" authorId="0">
      <text>
        <r>
          <rPr>
            <b/>
            <sz val="9"/>
            <color indexed="81"/>
            <rFont val="Tahoma"/>
            <family val="2"/>
          </rPr>
          <t>Windows User:</t>
        </r>
        <r>
          <rPr>
            <sz val="9"/>
            <color indexed="81"/>
            <rFont val="Tahoma"/>
            <family val="2"/>
          </rPr>
          <t xml:space="preserve">
05/12/2020
7704
</t>
        </r>
      </text>
    </comment>
    <comment ref="CS36" authorId="0">
      <text>
        <r>
          <rPr>
            <b/>
            <sz val="9"/>
            <color indexed="81"/>
            <rFont val="Tahoma"/>
            <family val="2"/>
          </rPr>
          <t>Windows User:</t>
        </r>
        <r>
          <rPr>
            <sz val="9"/>
            <color indexed="81"/>
            <rFont val="Tahoma"/>
            <family val="2"/>
          </rPr>
          <t xml:space="preserve">
Less 30% in Tuition fee for Oct/20.</t>
        </r>
      </text>
    </comment>
    <comment ref="CT36" authorId="0">
      <text>
        <r>
          <rPr>
            <b/>
            <sz val="9"/>
            <color indexed="81"/>
            <rFont val="Tahoma"/>
            <family val="2"/>
          </rPr>
          <t>Windows User:</t>
        </r>
        <r>
          <rPr>
            <sz val="9"/>
            <color indexed="81"/>
            <rFont val="Tahoma"/>
            <family val="2"/>
          </rPr>
          <t xml:space="preserve">
09/01/21
7705
</t>
        </r>
      </text>
    </comment>
    <comment ref="CU36" authorId="0">
      <text>
        <r>
          <rPr>
            <b/>
            <sz val="9"/>
            <color indexed="81"/>
            <rFont val="Tahoma"/>
            <family val="2"/>
          </rPr>
          <t>Windows User:</t>
        </r>
        <r>
          <rPr>
            <sz val="9"/>
            <color indexed="81"/>
            <rFont val="Tahoma"/>
            <family val="2"/>
          </rPr>
          <t xml:space="preserve">
Less 30% in Tuition fee for Oct/20.</t>
        </r>
      </text>
    </comment>
    <comment ref="CV36" authorId="0">
      <text>
        <r>
          <rPr>
            <b/>
            <sz val="9"/>
            <color indexed="81"/>
            <rFont val="Tahoma"/>
            <family val="2"/>
          </rPr>
          <t>Windows User:</t>
        </r>
        <r>
          <rPr>
            <sz val="9"/>
            <color indexed="81"/>
            <rFont val="Tahoma"/>
            <family val="2"/>
          </rPr>
          <t xml:space="preserve">
11/02/21
7706</t>
        </r>
      </text>
    </comment>
    <comment ref="CW36" authorId="0">
      <text>
        <r>
          <rPr>
            <b/>
            <sz val="9"/>
            <color indexed="81"/>
            <rFont val="Tahoma"/>
            <family val="2"/>
          </rPr>
          <t>Windows User:</t>
        </r>
        <r>
          <rPr>
            <sz val="9"/>
            <color indexed="81"/>
            <rFont val="Tahoma"/>
            <family val="2"/>
          </rPr>
          <t xml:space="preserve">
Less 30% in Tuition fee for Oct/20.</t>
        </r>
      </text>
    </comment>
    <comment ref="CX36" authorId="0">
      <text>
        <r>
          <rPr>
            <b/>
            <sz val="9"/>
            <color indexed="81"/>
            <rFont val="Tahoma"/>
            <family val="2"/>
          </rPr>
          <t>Windows User:</t>
        </r>
        <r>
          <rPr>
            <sz val="9"/>
            <color indexed="81"/>
            <rFont val="Tahoma"/>
            <family val="2"/>
          </rPr>
          <t xml:space="preserve">
06/03/21
7707</t>
        </r>
      </text>
    </comment>
    <comment ref="CY36" authorId="0">
      <text>
        <r>
          <rPr>
            <b/>
            <sz val="9"/>
            <color indexed="81"/>
            <rFont val="Tahoma"/>
            <family val="2"/>
          </rPr>
          <t>Windows User:</t>
        </r>
        <r>
          <rPr>
            <sz val="9"/>
            <color indexed="81"/>
            <rFont val="Tahoma"/>
            <family val="2"/>
          </rPr>
          <t xml:space="preserve">
Less 30% in Tuition fee for Oct/20.</t>
        </r>
      </text>
    </comment>
    <comment ref="CZ36" authorId="0">
      <text>
        <r>
          <rPr>
            <b/>
            <sz val="9"/>
            <color indexed="81"/>
            <rFont val="Tahoma"/>
            <family val="2"/>
          </rPr>
          <t>Windows User:</t>
        </r>
        <r>
          <rPr>
            <sz val="9"/>
            <color indexed="81"/>
            <rFont val="Tahoma"/>
            <family val="2"/>
          </rPr>
          <t xml:space="preserve">
11/04/2021
7708
</t>
        </r>
      </text>
    </comment>
    <comment ref="DA36" authorId="0">
      <text>
        <r>
          <rPr>
            <b/>
            <sz val="9"/>
            <color indexed="81"/>
            <rFont val="Tahoma"/>
            <family val="2"/>
          </rPr>
          <t>Windows User:</t>
        </r>
        <r>
          <rPr>
            <sz val="9"/>
            <color indexed="81"/>
            <rFont val="Tahoma"/>
            <family val="2"/>
          </rPr>
          <t xml:space="preserve">
Less 30% in Tuition fee for Oct/20.</t>
        </r>
      </text>
    </comment>
    <comment ref="DB36" authorId="0">
      <text>
        <r>
          <rPr>
            <b/>
            <sz val="9"/>
            <color indexed="81"/>
            <rFont val="Tahoma"/>
            <family val="2"/>
          </rPr>
          <t>Windows User:</t>
        </r>
        <r>
          <rPr>
            <sz val="9"/>
            <color indexed="81"/>
            <rFont val="Tahoma"/>
            <family val="2"/>
          </rPr>
          <t xml:space="preserve">
06/05/21
7709
</t>
        </r>
      </text>
    </comment>
    <comment ref="DC36" authorId="0">
      <text>
        <r>
          <rPr>
            <b/>
            <sz val="9"/>
            <color indexed="81"/>
            <rFont val="Tahoma"/>
            <family val="2"/>
          </rPr>
          <t>Windows User:</t>
        </r>
        <r>
          <rPr>
            <sz val="9"/>
            <color indexed="81"/>
            <rFont val="Tahoma"/>
            <family val="2"/>
          </rPr>
          <t xml:space="preserve">
Less 30% in Tuition fee for Oct/20.</t>
        </r>
      </text>
    </comment>
    <comment ref="DD36" authorId="0">
      <text>
        <r>
          <rPr>
            <b/>
            <sz val="9"/>
            <color indexed="81"/>
            <rFont val="Tahoma"/>
            <family val="2"/>
          </rPr>
          <t>Windows User:</t>
        </r>
        <r>
          <rPr>
            <sz val="9"/>
            <color indexed="81"/>
            <rFont val="Tahoma"/>
            <family val="2"/>
          </rPr>
          <t xml:space="preserve">
05/06/21
7710</t>
        </r>
      </text>
    </comment>
    <comment ref="B37" authorId="0">
      <text>
        <r>
          <rPr>
            <b/>
            <sz val="9"/>
            <color indexed="81"/>
            <rFont val="Tahoma"/>
            <family val="2"/>
          </rPr>
          <t>Windows User:</t>
        </r>
        <r>
          <rPr>
            <sz val="9"/>
            <color indexed="81"/>
            <rFont val="Tahoma"/>
            <family val="2"/>
          </rPr>
          <t xml:space="preserve">
Dec/20 tuition fee     Bkash problem</t>
        </r>
      </text>
    </comment>
    <comment ref="CD37" authorId="0">
      <text>
        <r>
          <rPr>
            <b/>
            <sz val="9"/>
            <color indexed="81"/>
            <rFont val="Tahoma"/>
            <family val="2"/>
          </rPr>
          <t>Windows User:</t>
        </r>
        <r>
          <rPr>
            <sz val="9"/>
            <color indexed="81"/>
            <rFont val="Tahoma"/>
            <family val="2"/>
          </rPr>
          <t xml:space="preserve">
12/09/2020
7,500/-</t>
        </r>
      </text>
    </comment>
    <comment ref="CF37" authorId="0">
      <text>
        <r>
          <rPr>
            <b/>
            <sz val="9"/>
            <color indexed="81"/>
            <rFont val="Tahoma"/>
            <family val="2"/>
          </rPr>
          <t>Windows User:</t>
        </r>
        <r>
          <rPr>
            <sz val="9"/>
            <color indexed="81"/>
            <rFont val="Tahoma"/>
            <family val="2"/>
          </rPr>
          <t xml:space="preserve">
12/09/2020
7,500/-</t>
        </r>
      </text>
    </comment>
    <comment ref="CH37" authorId="0">
      <text>
        <r>
          <rPr>
            <b/>
            <sz val="9"/>
            <color indexed="81"/>
            <rFont val="Tahoma"/>
            <family val="2"/>
          </rPr>
          <t>Windows User:</t>
        </r>
        <r>
          <rPr>
            <sz val="9"/>
            <color indexed="81"/>
            <rFont val="Tahoma"/>
            <family val="2"/>
          </rPr>
          <t xml:space="preserve">
12/09/2020
7,500/-</t>
        </r>
      </text>
    </comment>
    <comment ref="CJ37" authorId="0">
      <text>
        <r>
          <rPr>
            <b/>
            <sz val="9"/>
            <color indexed="81"/>
            <rFont val="Tahoma"/>
            <family val="2"/>
          </rPr>
          <t>Windows User:</t>
        </r>
        <r>
          <rPr>
            <sz val="9"/>
            <color indexed="81"/>
            <rFont val="Tahoma"/>
            <family val="2"/>
          </rPr>
          <t xml:space="preserve">
21/09/2020
7726
Paid to sep/20</t>
        </r>
      </text>
    </comment>
    <comment ref="CN37" authorId="0">
      <text>
        <r>
          <rPr>
            <b/>
            <sz val="9"/>
            <color indexed="81"/>
            <rFont val="Tahoma"/>
            <family val="2"/>
          </rPr>
          <t>Windows User:</t>
        </r>
        <r>
          <rPr>
            <sz val="9"/>
            <color indexed="81"/>
            <rFont val="Tahoma"/>
            <family val="2"/>
          </rPr>
          <t xml:space="preserve">
21/09/2020
7726
O/fee</t>
        </r>
      </text>
    </comment>
    <comment ref="CP37" authorId="0">
      <text>
        <r>
          <rPr>
            <b/>
            <sz val="9"/>
            <color indexed="81"/>
            <rFont val="Tahoma"/>
            <family val="2"/>
          </rPr>
          <t>Windows User:</t>
        </r>
        <r>
          <rPr>
            <sz val="9"/>
            <color indexed="81"/>
            <rFont val="Tahoma"/>
            <family val="2"/>
          </rPr>
          <t xml:space="preserve">
19/10/2020
7727
Oct/2020</t>
        </r>
      </text>
    </comment>
    <comment ref="CR37" authorId="0">
      <text>
        <r>
          <rPr>
            <b/>
            <sz val="9"/>
            <color indexed="81"/>
            <rFont val="Tahoma"/>
            <family val="2"/>
          </rPr>
          <t>Windows User:</t>
        </r>
        <r>
          <rPr>
            <sz val="9"/>
            <color indexed="81"/>
            <rFont val="Tahoma"/>
            <family val="2"/>
          </rPr>
          <t xml:space="preserve">
09/11/2020
By bkash
C=3570
H=1950
T=5520
Nov/20
Paid in Nov/20</t>
        </r>
      </text>
    </comment>
    <comment ref="CV37" authorId="0">
      <text>
        <r>
          <rPr>
            <b/>
            <sz val="9"/>
            <color indexed="81"/>
            <rFont val="Tahoma"/>
            <family val="2"/>
          </rPr>
          <t>Windows User:</t>
        </r>
        <r>
          <rPr>
            <sz val="9"/>
            <color indexed="81"/>
            <rFont val="Tahoma"/>
            <family val="2"/>
          </rPr>
          <t xml:space="preserve">
07/01/2021
7730
Janu/21
Dec/20 bkash problem</t>
        </r>
      </text>
    </comment>
    <comment ref="CX37" authorId="0">
      <text>
        <r>
          <rPr>
            <b/>
            <sz val="9"/>
            <color indexed="81"/>
            <rFont val="Tahoma"/>
            <family val="2"/>
          </rPr>
          <t>Windows User:</t>
        </r>
        <r>
          <rPr>
            <sz val="9"/>
            <color indexed="81"/>
            <rFont val="Tahoma"/>
            <family val="2"/>
          </rPr>
          <t xml:space="preserve">
09/02/21
7731
Feb/21</t>
        </r>
      </text>
    </comment>
    <comment ref="DB37" authorId="0">
      <text>
        <r>
          <rPr>
            <b/>
            <sz val="9"/>
            <color indexed="81"/>
            <rFont val="Tahoma"/>
            <family val="2"/>
          </rPr>
          <t>Windows User:</t>
        </r>
        <r>
          <rPr>
            <sz val="9"/>
            <color indexed="81"/>
            <rFont val="Tahoma"/>
            <family val="2"/>
          </rPr>
          <t xml:space="preserve">
13/04/21
By bkash
C=3570
H=1950
T=5520
March/21</t>
        </r>
      </text>
    </comment>
    <comment ref="CD38" authorId="0">
      <text>
        <r>
          <rPr>
            <b/>
            <sz val="9"/>
            <color indexed="81"/>
            <rFont val="Tahoma"/>
            <family val="2"/>
          </rPr>
          <t>Windows User:</t>
        </r>
        <r>
          <rPr>
            <sz val="9"/>
            <color indexed="81"/>
            <rFont val="Tahoma"/>
            <family val="2"/>
          </rPr>
          <t xml:space="preserve">
12/09/2020
7,500/-</t>
        </r>
      </text>
    </comment>
    <comment ref="CF38" authorId="0">
      <text>
        <r>
          <rPr>
            <b/>
            <sz val="9"/>
            <color indexed="81"/>
            <rFont val="Tahoma"/>
            <family val="2"/>
          </rPr>
          <t>Windows User:</t>
        </r>
        <r>
          <rPr>
            <sz val="9"/>
            <color indexed="81"/>
            <rFont val="Tahoma"/>
            <family val="2"/>
          </rPr>
          <t xml:space="preserve">
12/09/2020
7,500/-</t>
        </r>
      </text>
    </comment>
    <comment ref="CH38" authorId="0">
      <text>
        <r>
          <rPr>
            <b/>
            <sz val="9"/>
            <color indexed="81"/>
            <rFont val="Tahoma"/>
            <family val="2"/>
          </rPr>
          <t>Windows User:</t>
        </r>
        <r>
          <rPr>
            <sz val="9"/>
            <color indexed="81"/>
            <rFont val="Tahoma"/>
            <family val="2"/>
          </rPr>
          <t xml:space="preserve">
12/09/2020
7,500/-</t>
        </r>
      </text>
    </comment>
    <comment ref="CJ38" authorId="0">
      <text>
        <r>
          <rPr>
            <b/>
            <sz val="9"/>
            <color indexed="81"/>
            <rFont val="Tahoma"/>
            <family val="2"/>
          </rPr>
          <t>Windows User:</t>
        </r>
        <r>
          <rPr>
            <sz val="9"/>
            <color indexed="81"/>
            <rFont val="Tahoma"/>
            <family val="2"/>
          </rPr>
          <t xml:space="preserve">
09/01/2021
7751
Dec/20
O/fee=4000/ Due=4000
Paid in Janu/21
11/01/21
7752
O/fee=4000
Paid in Janu/21</t>
        </r>
      </text>
    </comment>
    <comment ref="CM38" authorId="0">
      <text>
        <r>
          <rPr>
            <b/>
            <sz val="9"/>
            <color indexed="81"/>
            <rFont val="Tahoma"/>
            <family val="2"/>
          </rPr>
          <t>Windows User:</t>
        </r>
        <r>
          <rPr>
            <sz val="9"/>
            <color indexed="81"/>
            <rFont val="Tahoma"/>
            <family val="2"/>
          </rPr>
          <t xml:space="preserve">
Less 30% in Tuition fee for Oct/20.</t>
        </r>
      </text>
    </comment>
    <comment ref="CN38" authorId="0">
      <text>
        <r>
          <rPr>
            <b/>
            <sz val="9"/>
            <color indexed="81"/>
            <rFont val="Tahoma"/>
            <family val="2"/>
          </rPr>
          <t>Windows User:</t>
        </r>
        <r>
          <rPr>
            <sz val="9"/>
            <color indexed="81"/>
            <rFont val="Tahoma"/>
            <family val="2"/>
          </rPr>
          <t xml:space="preserve">
05/11/2020
7750
Oct +Nov/2020
Paid to Nov/2020</t>
        </r>
      </text>
    </comment>
    <comment ref="CO38" authorId="0">
      <text>
        <r>
          <rPr>
            <b/>
            <sz val="9"/>
            <color indexed="81"/>
            <rFont val="Tahoma"/>
            <family val="2"/>
          </rPr>
          <t>Windows User:</t>
        </r>
        <r>
          <rPr>
            <sz val="9"/>
            <color indexed="81"/>
            <rFont val="Tahoma"/>
            <family val="2"/>
          </rPr>
          <t xml:space="preserve">
Less 30% in Tuition fee for Oct/20.</t>
        </r>
      </text>
    </comment>
    <comment ref="CP38" authorId="0">
      <text>
        <r>
          <rPr>
            <b/>
            <sz val="9"/>
            <color indexed="81"/>
            <rFont val="Tahoma"/>
            <family val="2"/>
          </rPr>
          <t>Windows User:</t>
        </r>
        <r>
          <rPr>
            <sz val="9"/>
            <color indexed="81"/>
            <rFont val="Tahoma"/>
            <family val="2"/>
          </rPr>
          <t xml:space="preserve">
05/11/2020
7750
Oct +Nov/2020</t>
        </r>
      </text>
    </comment>
    <comment ref="CQ38" authorId="0">
      <text>
        <r>
          <rPr>
            <b/>
            <sz val="9"/>
            <color indexed="81"/>
            <rFont val="Tahoma"/>
            <family val="2"/>
          </rPr>
          <t>Windows User:</t>
        </r>
        <r>
          <rPr>
            <sz val="9"/>
            <color indexed="81"/>
            <rFont val="Tahoma"/>
            <family val="2"/>
          </rPr>
          <t xml:space="preserve">
Less 30% in Tuition fee for Oct/20.</t>
        </r>
      </text>
    </comment>
    <comment ref="CR38" authorId="0">
      <text>
        <r>
          <rPr>
            <b/>
            <sz val="9"/>
            <color indexed="81"/>
            <rFont val="Tahoma"/>
            <family val="2"/>
          </rPr>
          <t>Windows User:</t>
        </r>
        <r>
          <rPr>
            <sz val="9"/>
            <color indexed="81"/>
            <rFont val="Tahoma"/>
            <family val="2"/>
          </rPr>
          <t xml:space="preserve">
09/01/2021
7751
Dec/20
O/fee=4000/ Due=4000
Paid in Janu/21</t>
        </r>
      </text>
    </comment>
    <comment ref="CS38" authorId="0">
      <text>
        <r>
          <rPr>
            <b/>
            <sz val="9"/>
            <color indexed="81"/>
            <rFont val="Tahoma"/>
            <family val="2"/>
          </rPr>
          <t>Windows User:</t>
        </r>
        <r>
          <rPr>
            <sz val="9"/>
            <color indexed="81"/>
            <rFont val="Tahoma"/>
            <family val="2"/>
          </rPr>
          <t xml:space="preserve">
Less 30% in Tuition fee for Oct/20.</t>
        </r>
      </text>
    </comment>
    <comment ref="CT38" authorId="0">
      <text>
        <r>
          <rPr>
            <b/>
            <sz val="9"/>
            <color indexed="81"/>
            <rFont val="Tahoma"/>
            <family val="2"/>
          </rPr>
          <t>Windows User:</t>
        </r>
        <r>
          <rPr>
            <sz val="9"/>
            <color indexed="81"/>
            <rFont val="Tahoma"/>
            <family val="2"/>
          </rPr>
          <t xml:space="preserve">
09/01/2021
7751
Dec/20
O/fee=4000/ Due=4000
Paid in Janu/21
11/01/21
7752
O/fee=4000
Paid in Janu/21
25/01/21
7753
Janu/21
Paid in Janu/21</t>
        </r>
      </text>
    </comment>
    <comment ref="CU38" authorId="0">
      <text>
        <r>
          <rPr>
            <b/>
            <sz val="9"/>
            <color indexed="81"/>
            <rFont val="Tahoma"/>
            <family val="2"/>
          </rPr>
          <t>Windows User:</t>
        </r>
        <r>
          <rPr>
            <sz val="9"/>
            <color indexed="81"/>
            <rFont val="Tahoma"/>
            <family val="2"/>
          </rPr>
          <t xml:space="preserve">
Less 30% in Tuition fee for Oct/20.</t>
        </r>
      </text>
    </comment>
    <comment ref="CV38" authorId="0">
      <text>
        <r>
          <rPr>
            <b/>
            <sz val="9"/>
            <color indexed="81"/>
            <rFont val="Tahoma"/>
            <family val="2"/>
          </rPr>
          <t>Windows User:</t>
        </r>
        <r>
          <rPr>
            <sz val="9"/>
            <color indexed="81"/>
            <rFont val="Tahoma"/>
            <family val="2"/>
          </rPr>
          <t xml:space="preserve">
22/02/21
7754/55
Feb + March/21</t>
        </r>
      </text>
    </comment>
    <comment ref="CW38" authorId="0">
      <text>
        <r>
          <rPr>
            <b/>
            <sz val="9"/>
            <color indexed="81"/>
            <rFont val="Tahoma"/>
            <family val="2"/>
          </rPr>
          <t>Windows User:</t>
        </r>
        <r>
          <rPr>
            <sz val="9"/>
            <color indexed="81"/>
            <rFont val="Tahoma"/>
            <family val="2"/>
          </rPr>
          <t xml:space="preserve">
Less 30% in Tuition fee for Oct/20.</t>
        </r>
      </text>
    </comment>
    <comment ref="CX38" authorId="0">
      <text>
        <r>
          <rPr>
            <b/>
            <sz val="9"/>
            <color indexed="81"/>
            <rFont val="Tahoma"/>
            <family val="2"/>
          </rPr>
          <t>Windows User:</t>
        </r>
        <r>
          <rPr>
            <sz val="9"/>
            <color indexed="81"/>
            <rFont val="Tahoma"/>
            <family val="2"/>
          </rPr>
          <t xml:space="preserve">
22/02/21
7754/55
Feb + March/21
Paid in Feb/21</t>
        </r>
      </text>
    </comment>
    <comment ref="CY38" authorId="0">
      <text>
        <r>
          <rPr>
            <b/>
            <sz val="9"/>
            <color indexed="81"/>
            <rFont val="Tahoma"/>
            <family val="2"/>
          </rPr>
          <t>Windows User:</t>
        </r>
        <r>
          <rPr>
            <sz val="9"/>
            <color indexed="81"/>
            <rFont val="Tahoma"/>
            <family val="2"/>
          </rPr>
          <t xml:space="preserve">
Less 30% in Tuition fee for Oct/20.</t>
        </r>
      </text>
    </comment>
    <comment ref="DA38" authorId="0">
      <text>
        <r>
          <rPr>
            <b/>
            <sz val="9"/>
            <color indexed="81"/>
            <rFont val="Tahoma"/>
            <family val="2"/>
          </rPr>
          <t>Windows User:</t>
        </r>
        <r>
          <rPr>
            <sz val="9"/>
            <color indexed="81"/>
            <rFont val="Tahoma"/>
            <family val="2"/>
          </rPr>
          <t xml:space="preserve">
Less 30% in Tuition fee for Oct/20.</t>
        </r>
      </text>
    </comment>
    <comment ref="DB38" authorId="0">
      <text>
        <r>
          <rPr>
            <b/>
            <sz val="9"/>
            <color indexed="81"/>
            <rFont val="Tahoma"/>
            <family val="2"/>
          </rPr>
          <t>Windows User:</t>
        </r>
        <r>
          <rPr>
            <sz val="9"/>
            <color indexed="81"/>
            <rFont val="Tahoma"/>
            <family val="2"/>
          </rPr>
          <t xml:space="preserve">
29/05/21
7757
April + May/21</t>
        </r>
      </text>
    </comment>
    <comment ref="DC38" authorId="0">
      <text>
        <r>
          <rPr>
            <b/>
            <sz val="9"/>
            <color indexed="81"/>
            <rFont val="Tahoma"/>
            <family val="2"/>
          </rPr>
          <t>Windows User:</t>
        </r>
        <r>
          <rPr>
            <sz val="9"/>
            <color indexed="81"/>
            <rFont val="Tahoma"/>
            <family val="2"/>
          </rPr>
          <t xml:space="preserve">
Less 30% in Tuition fee for Oct/20.</t>
        </r>
      </text>
    </comment>
    <comment ref="DD38" authorId="0">
      <text>
        <r>
          <rPr>
            <b/>
            <sz val="9"/>
            <color indexed="81"/>
            <rFont val="Tahoma"/>
            <family val="2"/>
          </rPr>
          <t>Windows User:</t>
        </r>
        <r>
          <rPr>
            <sz val="9"/>
            <color indexed="81"/>
            <rFont val="Tahoma"/>
            <family val="2"/>
          </rPr>
          <t xml:space="preserve">
06/06/21
7758
</t>
        </r>
      </text>
    </comment>
    <comment ref="CD39" authorId="0">
      <text>
        <r>
          <rPr>
            <b/>
            <sz val="9"/>
            <color indexed="81"/>
            <rFont val="Tahoma"/>
            <family val="2"/>
          </rPr>
          <t>Windows User:</t>
        </r>
        <r>
          <rPr>
            <sz val="9"/>
            <color indexed="81"/>
            <rFont val="Tahoma"/>
            <family val="2"/>
          </rPr>
          <t xml:space="preserve">
12/09/2020
7,500/-</t>
        </r>
      </text>
    </comment>
    <comment ref="CF39" authorId="0">
      <text>
        <r>
          <rPr>
            <b/>
            <sz val="9"/>
            <color indexed="81"/>
            <rFont val="Tahoma"/>
            <family val="2"/>
          </rPr>
          <t>Windows User:</t>
        </r>
        <r>
          <rPr>
            <sz val="9"/>
            <color indexed="81"/>
            <rFont val="Tahoma"/>
            <family val="2"/>
          </rPr>
          <t xml:space="preserve">
12/09/2020
7,500/-</t>
        </r>
      </text>
    </comment>
    <comment ref="CH39" authorId="0">
      <text>
        <r>
          <rPr>
            <b/>
            <sz val="9"/>
            <color indexed="81"/>
            <rFont val="Tahoma"/>
            <family val="2"/>
          </rPr>
          <t>Windows User:</t>
        </r>
        <r>
          <rPr>
            <sz val="9"/>
            <color indexed="81"/>
            <rFont val="Tahoma"/>
            <family val="2"/>
          </rPr>
          <t xml:space="preserve">
12/09/2020
7,500/-</t>
        </r>
      </text>
    </comment>
    <comment ref="CJ39" authorId="0">
      <text>
        <r>
          <rPr>
            <b/>
            <sz val="9"/>
            <color indexed="81"/>
            <rFont val="Tahoma"/>
            <family val="2"/>
          </rPr>
          <t>Windows User:</t>
        </r>
        <r>
          <rPr>
            <sz val="9"/>
            <color indexed="81"/>
            <rFont val="Tahoma"/>
            <family val="2"/>
          </rPr>
          <t xml:space="preserve">
27/01/21
7774
O/fee=8000
Oct=3570
Nov=430 Due=3140
Paid in Janu/21</t>
        </r>
      </text>
    </comment>
    <comment ref="CM39" authorId="0">
      <text>
        <r>
          <rPr>
            <b/>
            <sz val="9"/>
            <color indexed="81"/>
            <rFont val="Tahoma"/>
            <family val="2"/>
          </rPr>
          <t>Windows User:</t>
        </r>
        <r>
          <rPr>
            <sz val="9"/>
            <color indexed="81"/>
            <rFont val="Tahoma"/>
            <family val="2"/>
          </rPr>
          <t xml:space="preserve">
Less 30% in Tuition fee for Oct/20.</t>
        </r>
      </text>
    </comment>
    <comment ref="CN39" authorId="0">
      <text>
        <r>
          <rPr>
            <b/>
            <sz val="9"/>
            <color indexed="81"/>
            <rFont val="Tahoma"/>
            <family val="2"/>
          </rPr>
          <t>Windows User:</t>
        </r>
        <r>
          <rPr>
            <sz val="9"/>
            <color indexed="81"/>
            <rFont val="Tahoma"/>
            <family val="2"/>
          </rPr>
          <t xml:space="preserve">
27/01/21
7774
O/fee=8000
Oct=3570
Nov=430 Due=3140
Paid in Janu/21</t>
        </r>
      </text>
    </comment>
    <comment ref="CO39" authorId="0">
      <text>
        <r>
          <rPr>
            <b/>
            <sz val="9"/>
            <color indexed="81"/>
            <rFont val="Tahoma"/>
            <family val="2"/>
          </rPr>
          <t>Windows User:</t>
        </r>
        <r>
          <rPr>
            <sz val="9"/>
            <color indexed="81"/>
            <rFont val="Tahoma"/>
            <family val="2"/>
          </rPr>
          <t xml:space="preserve">
Less 30% in Tuition fee for Oct/20.</t>
        </r>
      </text>
    </comment>
    <comment ref="CP39" authorId="0">
      <text>
        <r>
          <rPr>
            <b/>
            <sz val="9"/>
            <color indexed="81"/>
            <rFont val="Tahoma"/>
            <family val="2"/>
          </rPr>
          <t>Windows User:</t>
        </r>
        <r>
          <rPr>
            <sz val="9"/>
            <color indexed="81"/>
            <rFont val="Tahoma"/>
            <family val="2"/>
          </rPr>
          <t xml:space="preserve">
27/01/21
7774
O/fee=8000
Oct=3570
Nov=430 Due=3140
Paid in Janu/21</t>
        </r>
      </text>
    </comment>
    <comment ref="CQ39" authorId="0">
      <text>
        <r>
          <rPr>
            <b/>
            <sz val="9"/>
            <color indexed="81"/>
            <rFont val="Tahoma"/>
            <family val="2"/>
          </rPr>
          <t>Windows User:</t>
        </r>
        <r>
          <rPr>
            <sz val="9"/>
            <color indexed="81"/>
            <rFont val="Tahoma"/>
            <family val="2"/>
          </rPr>
          <t xml:space="preserve">
Less 30% in Tuition fee for Oct/20.</t>
        </r>
      </text>
    </comment>
    <comment ref="CS39" authorId="0">
      <text>
        <r>
          <rPr>
            <b/>
            <sz val="9"/>
            <color indexed="81"/>
            <rFont val="Tahoma"/>
            <family val="2"/>
          </rPr>
          <t>Windows User:</t>
        </r>
        <r>
          <rPr>
            <sz val="9"/>
            <color indexed="81"/>
            <rFont val="Tahoma"/>
            <family val="2"/>
          </rPr>
          <t xml:space="preserve">
Less 30% in Tuition fee for Oct/20.</t>
        </r>
      </text>
    </comment>
    <comment ref="CT39" authorId="0">
      <text>
        <r>
          <rPr>
            <b/>
            <sz val="9"/>
            <color indexed="81"/>
            <rFont val="Tahoma"/>
            <family val="2"/>
          </rPr>
          <t>Windows User:</t>
        </r>
        <r>
          <rPr>
            <sz val="9"/>
            <color indexed="81"/>
            <rFont val="Tahoma"/>
            <family val="2"/>
          </rPr>
          <t xml:space="preserve">
27/01/21
7774
O/fee=8000
Oct=3570
Nov=430 Due=3140
Paid in Janu/21</t>
        </r>
      </text>
    </comment>
    <comment ref="CU39" authorId="0">
      <text>
        <r>
          <rPr>
            <b/>
            <sz val="9"/>
            <color indexed="81"/>
            <rFont val="Tahoma"/>
            <family val="2"/>
          </rPr>
          <t>Windows User:</t>
        </r>
        <r>
          <rPr>
            <sz val="9"/>
            <color indexed="81"/>
            <rFont val="Tahoma"/>
            <family val="2"/>
          </rPr>
          <t xml:space="preserve">
Less 30% in Tuition fee for Oct/20.</t>
        </r>
      </text>
    </comment>
    <comment ref="CW39" authorId="0">
      <text>
        <r>
          <rPr>
            <b/>
            <sz val="9"/>
            <color indexed="81"/>
            <rFont val="Tahoma"/>
            <family val="2"/>
          </rPr>
          <t>Windows User:</t>
        </r>
        <r>
          <rPr>
            <sz val="9"/>
            <color indexed="81"/>
            <rFont val="Tahoma"/>
            <family val="2"/>
          </rPr>
          <t xml:space="preserve">
Less 30% in Tuition fee for Oct/20.</t>
        </r>
      </text>
    </comment>
    <comment ref="CY39" authorId="0">
      <text>
        <r>
          <rPr>
            <b/>
            <sz val="9"/>
            <color indexed="81"/>
            <rFont val="Tahoma"/>
            <family val="2"/>
          </rPr>
          <t>Windows User:</t>
        </r>
        <r>
          <rPr>
            <sz val="9"/>
            <color indexed="81"/>
            <rFont val="Tahoma"/>
            <family val="2"/>
          </rPr>
          <t xml:space="preserve">
Less 30% in Tuition fee for Oct/20.</t>
        </r>
      </text>
    </comment>
    <comment ref="DA39" authorId="0">
      <text>
        <r>
          <rPr>
            <b/>
            <sz val="9"/>
            <color indexed="81"/>
            <rFont val="Tahoma"/>
            <family val="2"/>
          </rPr>
          <t>Windows User:</t>
        </r>
        <r>
          <rPr>
            <sz val="9"/>
            <color indexed="81"/>
            <rFont val="Tahoma"/>
            <family val="2"/>
          </rPr>
          <t xml:space="preserve">
Less 30% in Tuition fee for Oct/20.</t>
        </r>
      </text>
    </comment>
    <comment ref="DC39" authorId="0">
      <text>
        <r>
          <rPr>
            <b/>
            <sz val="9"/>
            <color indexed="81"/>
            <rFont val="Tahoma"/>
            <family val="2"/>
          </rPr>
          <t>Windows User:</t>
        </r>
        <r>
          <rPr>
            <sz val="9"/>
            <color indexed="81"/>
            <rFont val="Tahoma"/>
            <family val="2"/>
          </rPr>
          <t xml:space="preserve">
Less 30% in Tuition fee for Oct/20.</t>
        </r>
      </text>
    </comment>
    <comment ref="DD39" authorId="0">
      <text>
        <r>
          <rPr>
            <b/>
            <sz val="9"/>
            <color indexed="81"/>
            <rFont val="Tahoma"/>
            <family val="2"/>
          </rPr>
          <t>Windows User:</t>
        </r>
        <r>
          <rPr>
            <sz val="9"/>
            <color indexed="81"/>
            <rFont val="Tahoma"/>
            <family val="2"/>
          </rPr>
          <t xml:space="preserve">
06/06/21
7775
</t>
        </r>
      </text>
    </comment>
    <comment ref="B40" authorId="0">
      <text>
        <r>
          <rPr>
            <b/>
            <sz val="9"/>
            <color indexed="81"/>
            <rFont val="Tahoma"/>
            <family val="2"/>
          </rPr>
          <t>Windows User:</t>
        </r>
        <r>
          <rPr>
            <sz val="9"/>
            <color indexed="81"/>
            <rFont val="Tahoma"/>
            <family val="2"/>
          </rPr>
          <t xml:space="preserve">
Full Free With Addmission
By Khokon sir</t>
        </r>
      </text>
    </comment>
    <comment ref="G40" authorId="0">
      <text>
        <r>
          <rPr>
            <b/>
            <sz val="9"/>
            <color indexed="81"/>
            <rFont val="Tahoma"/>
            <family val="2"/>
          </rPr>
          <t>Windows User:</t>
        </r>
        <r>
          <rPr>
            <sz val="9"/>
            <color indexed="81"/>
            <rFont val="Tahoma"/>
            <family val="2"/>
          </rPr>
          <t xml:space="preserve">
Less-3,500/-</t>
        </r>
      </text>
    </comment>
    <comment ref="H40" authorId="0">
      <text>
        <r>
          <rPr>
            <b/>
            <sz val="9"/>
            <color indexed="81"/>
            <rFont val="Tahoma"/>
            <family val="2"/>
          </rPr>
          <t>Windows User:</t>
        </r>
        <r>
          <rPr>
            <sz val="9"/>
            <color indexed="81"/>
            <rFont val="Tahoma"/>
            <family val="2"/>
          </rPr>
          <t xml:space="preserve">
</t>
        </r>
        <r>
          <rPr>
            <b/>
            <sz val="9"/>
            <color indexed="81"/>
            <rFont val="Tahoma"/>
            <family val="2"/>
          </rPr>
          <t xml:space="preserve">Note-19
Meeting 22/10/2020
Less=1,600/-
Total </t>
        </r>
        <r>
          <rPr>
            <sz val="9"/>
            <color indexed="81"/>
            <rFont val="Tahoma"/>
            <family val="2"/>
          </rPr>
          <t xml:space="preserve">
Full Free With Addmission</t>
        </r>
      </text>
    </comment>
    <comment ref="J40" authorId="0">
      <text>
        <r>
          <rPr>
            <b/>
            <sz val="9"/>
            <color indexed="81"/>
            <rFont val="Tahoma"/>
            <family val="2"/>
          </rPr>
          <t>Windows User:</t>
        </r>
        <r>
          <rPr>
            <sz val="9"/>
            <color indexed="81"/>
            <rFont val="Tahoma"/>
            <family val="2"/>
          </rPr>
          <t xml:space="preserve">
</t>
        </r>
        <r>
          <rPr>
            <b/>
            <sz val="9"/>
            <color indexed="81"/>
            <rFont val="Tahoma"/>
            <family val="2"/>
          </rPr>
          <t xml:space="preserve">Note-19
Meeting 22/10/2020
Less=1,600/-
Total </t>
        </r>
        <r>
          <rPr>
            <sz val="9"/>
            <color indexed="81"/>
            <rFont val="Tahoma"/>
            <family val="2"/>
          </rPr>
          <t xml:space="preserve">
Full Free With Addmission</t>
        </r>
      </text>
    </comment>
    <comment ref="CM40" authorId="0">
      <text>
        <r>
          <rPr>
            <b/>
            <sz val="9"/>
            <color indexed="81"/>
            <rFont val="Tahoma"/>
            <family val="2"/>
          </rPr>
          <t>Windows User:</t>
        </r>
        <r>
          <rPr>
            <sz val="9"/>
            <color indexed="81"/>
            <rFont val="Tahoma"/>
            <family val="2"/>
          </rPr>
          <t xml:space="preserve">
Less 30% in Tuition fee for Oct/20.</t>
        </r>
      </text>
    </comment>
    <comment ref="CO40" authorId="0">
      <text>
        <r>
          <rPr>
            <b/>
            <sz val="9"/>
            <color indexed="81"/>
            <rFont val="Tahoma"/>
            <family val="2"/>
          </rPr>
          <t>Windows User:</t>
        </r>
        <r>
          <rPr>
            <sz val="9"/>
            <color indexed="81"/>
            <rFont val="Tahoma"/>
            <family val="2"/>
          </rPr>
          <t xml:space="preserve">
Less 30% in Tuition fee for Oct/20.</t>
        </r>
      </text>
    </comment>
    <comment ref="CQ40" authorId="0">
      <text>
        <r>
          <rPr>
            <b/>
            <sz val="9"/>
            <color indexed="81"/>
            <rFont val="Tahoma"/>
            <family val="2"/>
          </rPr>
          <t>Windows User:</t>
        </r>
        <r>
          <rPr>
            <sz val="9"/>
            <color indexed="81"/>
            <rFont val="Tahoma"/>
            <family val="2"/>
          </rPr>
          <t xml:space="preserve">
Less 30% in Tuition fee for Oct/20.</t>
        </r>
      </text>
    </comment>
    <comment ref="CS40" authorId="0">
      <text>
        <r>
          <rPr>
            <b/>
            <sz val="9"/>
            <color indexed="81"/>
            <rFont val="Tahoma"/>
            <family val="2"/>
          </rPr>
          <t>Windows User:</t>
        </r>
        <r>
          <rPr>
            <sz val="9"/>
            <color indexed="81"/>
            <rFont val="Tahoma"/>
            <family val="2"/>
          </rPr>
          <t xml:space="preserve">
Less 30% in Tuition fee for Oct/20.</t>
        </r>
      </text>
    </comment>
    <comment ref="CU40" authorId="0">
      <text>
        <r>
          <rPr>
            <b/>
            <sz val="9"/>
            <color indexed="81"/>
            <rFont val="Tahoma"/>
            <family val="2"/>
          </rPr>
          <t>Windows User:</t>
        </r>
        <r>
          <rPr>
            <sz val="9"/>
            <color indexed="81"/>
            <rFont val="Tahoma"/>
            <family val="2"/>
          </rPr>
          <t xml:space="preserve">
Less 30% in Tuition fee for Oct/20.</t>
        </r>
      </text>
    </comment>
    <comment ref="CW40" authorId="0">
      <text>
        <r>
          <rPr>
            <b/>
            <sz val="9"/>
            <color indexed="81"/>
            <rFont val="Tahoma"/>
            <family val="2"/>
          </rPr>
          <t>Windows User:</t>
        </r>
        <r>
          <rPr>
            <sz val="9"/>
            <color indexed="81"/>
            <rFont val="Tahoma"/>
            <family val="2"/>
          </rPr>
          <t xml:space="preserve">
Less 30% in Tuition fee for Oct/20.</t>
        </r>
      </text>
    </comment>
    <comment ref="CY40" authorId="0">
      <text>
        <r>
          <rPr>
            <b/>
            <sz val="9"/>
            <color indexed="81"/>
            <rFont val="Tahoma"/>
            <family val="2"/>
          </rPr>
          <t>Windows User:</t>
        </r>
        <r>
          <rPr>
            <sz val="9"/>
            <color indexed="81"/>
            <rFont val="Tahoma"/>
            <family val="2"/>
          </rPr>
          <t xml:space="preserve">
Less 30% in Tuition fee for Oct/20.</t>
        </r>
      </text>
    </comment>
    <comment ref="DA40" authorId="0">
      <text>
        <r>
          <rPr>
            <b/>
            <sz val="9"/>
            <color indexed="81"/>
            <rFont val="Tahoma"/>
            <family val="2"/>
          </rPr>
          <t>Windows User:</t>
        </r>
        <r>
          <rPr>
            <sz val="9"/>
            <color indexed="81"/>
            <rFont val="Tahoma"/>
            <family val="2"/>
          </rPr>
          <t xml:space="preserve">
Less 30% in Tuition fee for Oct/20.</t>
        </r>
      </text>
    </comment>
    <comment ref="DC40" authorId="0">
      <text>
        <r>
          <rPr>
            <b/>
            <sz val="9"/>
            <color indexed="81"/>
            <rFont val="Tahoma"/>
            <family val="2"/>
          </rPr>
          <t>Windows User:</t>
        </r>
        <r>
          <rPr>
            <sz val="9"/>
            <color indexed="81"/>
            <rFont val="Tahoma"/>
            <family val="2"/>
          </rPr>
          <t xml:space="preserve">
Less 30% in Tuition fee for Oct/20.</t>
        </r>
      </text>
    </comment>
    <comment ref="CD41" authorId="0">
      <text>
        <r>
          <rPr>
            <b/>
            <sz val="9"/>
            <color indexed="81"/>
            <rFont val="Tahoma"/>
            <family val="2"/>
          </rPr>
          <t>Windows User:</t>
        </r>
        <r>
          <rPr>
            <sz val="9"/>
            <color indexed="81"/>
            <rFont val="Tahoma"/>
            <family val="2"/>
          </rPr>
          <t xml:space="preserve">
12/09/2020
7,500/-</t>
        </r>
      </text>
    </comment>
    <comment ref="CF41" authorId="0">
      <text>
        <r>
          <rPr>
            <b/>
            <sz val="9"/>
            <color indexed="81"/>
            <rFont val="Tahoma"/>
            <family val="2"/>
          </rPr>
          <t>Windows User:</t>
        </r>
        <r>
          <rPr>
            <sz val="9"/>
            <color indexed="81"/>
            <rFont val="Tahoma"/>
            <family val="2"/>
          </rPr>
          <t xml:space="preserve">
12/09/2020
7,500/-</t>
        </r>
      </text>
    </comment>
    <comment ref="CH41" authorId="0">
      <text>
        <r>
          <rPr>
            <b/>
            <sz val="9"/>
            <color indexed="81"/>
            <rFont val="Tahoma"/>
            <family val="2"/>
          </rPr>
          <t>Windows User:</t>
        </r>
        <r>
          <rPr>
            <sz val="9"/>
            <color indexed="81"/>
            <rFont val="Tahoma"/>
            <family val="2"/>
          </rPr>
          <t xml:space="preserve">
12/09/2020
7,500/-</t>
        </r>
      </text>
    </comment>
    <comment ref="CJ41" authorId="0">
      <text>
        <r>
          <rPr>
            <b/>
            <sz val="9"/>
            <color indexed="81"/>
            <rFont val="Tahoma"/>
            <family val="2"/>
          </rPr>
          <t>Windows User:</t>
        </r>
        <r>
          <rPr>
            <sz val="9"/>
            <color indexed="81"/>
            <rFont val="Tahoma"/>
            <family val="2"/>
          </rPr>
          <t xml:space="preserve">
24/01/2021
3218
O/fee=8000
Oct to Janu/21
Paid in Janu/21</t>
        </r>
      </text>
    </comment>
    <comment ref="CM41" authorId="0">
      <text>
        <r>
          <rPr>
            <b/>
            <sz val="9"/>
            <color indexed="81"/>
            <rFont val="Tahoma"/>
            <family val="2"/>
          </rPr>
          <t>Windows User:</t>
        </r>
        <r>
          <rPr>
            <sz val="9"/>
            <color indexed="81"/>
            <rFont val="Tahoma"/>
            <family val="2"/>
          </rPr>
          <t xml:space="preserve">
Less 30% in Tuition fee for Oct/20.</t>
        </r>
      </text>
    </comment>
    <comment ref="CN41" authorId="0">
      <text>
        <r>
          <rPr>
            <b/>
            <sz val="9"/>
            <color indexed="81"/>
            <rFont val="Tahoma"/>
            <family val="2"/>
          </rPr>
          <t>Windows User:</t>
        </r>
        <r>
          <rPr>
            <sz val="9"/>
            <color indexed="81"/>
            <rFont val="Tahoma"/>
            <family val="2"/>
          </rPr>
          <t xml:space="preserve">
24/01/2021
3218
O/fee=8000
Oct to Janu/21
Paid in Janu/21</t>
        </r>
      </text>
    </comment>
    <comment ref="CO41" authorId="0">
      <text>
        <r>
          <rPr>
            <b/>
            <sz val="9"/>
            <color indexed="81"/>
            <rFont val="Tahoma"/>
            <family val="2"/>
          </rPr>
          <t>Windows User:</t>
        </r>
        <r>
          <rPr>
            <sz val="9"/>
            <color indexed="81"/>
            <rFont val="Tahoma"/>
            <family val="2"/>
          </rPr>
          <t xml:space="preserve">
Less 30% in Tuition fee for Oct/20.</t>
        </r>
      </text>
    </comment>
    <comment ref="CP41" authorId="0">
      <text>
        <r>
          <rPr>
            <b/>
            <sz val="9"/>
            <color indexed="81"/>
            <rFont val="Tahoma"/>
            <family val="2"/>
          </rPr>
          <t>Windows User:</t>
        </r>
        <r>
          <rPr>
            <sz val="9"/>
            <color indexed="81"/>
            <rFont val="Tahoma"/>
            <family val="2"/>
          </rPr>
          <t xml:space="preserve">
24/01/2021
3218
O/fee=8000
Oct to Janu/21
Paid in Janu/21</t>
        </r>
      </text>
    </comment>
    <comment ref="CQ41" authorId="0">
      <text>
        <r>
          <rPr>
            <b/>
            <sz val="9"/>
            <color indexed="81"/>
            <rFont val="Tahoma"/>
            <family val="2"/>
          </rPr>
          <t>Windows User:</t>
        </r>
        <r>
          <rPr>
            <sz val="9"/>
            <color indexed="81"/>
            <rFont val="Tahoma"/>
            <family val="2"/>
          </rPr>
          <t xml:space="preserve">
Less 30% in Tuition fee for Oct/20.</t>
        </r>
      </text>
    </comment>
    <comment ref="CR41" authorId="0">
      <text>
        <r>
          <rPr>
            <b/>
            <sz val="9"/>
            <color indexed="81"/>
            <rFont val="Tahoma"/>
            <family val="2"/>
          </rPr>
          <t>Windows User:</t>
        </r>
        <r>
          <rPr>
            <sz val="9"/>
            <color indexed="81"/>
            <rFont val="Tahoma"/>
            <family val="2"/>
          </rPr>
          <t xml:space="preserve">
24/01/2021
3218
O/fee=8000
Oct to Janu/21
Paid in Janu/21</t>
        </r>
      </text>
    </comment>
    <comment ref="CS41" authorId="0">
      <text>
        <r>
          <rPr>
            <b/>
            <sz val="9"/>
            <color indexed="81"/>
            <rFont val="Tahoma"/>
            <family val="2"/>
          </rPr>
          <t>Windows User:</t>
        </r>
        <r>
          <rPr>
            <sz val="9"/>
            <color indexed="81"/>
            <rFont val="Tahoma"/>
            <family val="2"/>
          </rPr>
          <t xml:space="preserve">
Less 30% in Tuition fee for Oct/20.</t>
        </r>
      </text>
    </comment>
    <comment ref="CT41" authorId="0">
      <text>
        <r>
          <rPr>
            <b/>
            <sz val="9"/>
            <color indexed="81"/>
            <rFont val="Tahoma"/>
            <family val="2"/>
          </rPr>
          <t>Windows User:</t>
        </r>
        <r>
          <rPr>
            <sz val="9"/>
            <color indexed="81"/>
            <rFont val="Tahoma"/>
            <family val="2"/>
          </rPr>
          <t xml:space="preserve">
24/01/2021
3218
O/fee=8000
Oct to Janu/21
Paid in Janu/21</t>
        </r>
      </text>
    </comment>
    <comment ref="CU41" authorId="0">
      <text>
        <r>
          <rPr>
            <b/>
            <sz val="9"/>
            <color indexed="81"/>
            <rFont val="Tahoma"/>
            <family val="2"/>
          </rPr>
          <t>Windows User:</t>
        </r>
        <r>
          <rPr>
            <sz val="9"/>
            <color indexed="81"/>
            <rFont val="Tahoma"/>
            <family val="2"/>
          </rPr>
          <t xml:space="preserve">
Less 30% in Tuition fee for Oct/20.</t>
        </r>
      </text>
    </comment>
    <comment ref="CW41" authorId="0">
      <text>
        <r>
          <rPr>
            <b/>
            <sz val="9"/>
            <color indexed="81"/>
            <rFont val="Tahoma"/>
            <family val="2"/>
          </rPr>
          <t>Windows User:</t>
        </r>
        <r>
          <rPr>
            <sz val="9"/>
            <color indexed="81"/>
            <rFont val="Tahoma"/>
            <family val="2"/>
          </rPr>
          <t xml:space="preserve">
Less 30% in Tuition fee for Oct/20.</t>
        </r>
      </text>
    </comment>
    <comment ref="CY41" authorId="0">
      <text>
        <r>
          <rPr>
            <b/>
            <sz val="9"/>
            <color indexed="81"/>
            <rFont val="Tahoma"/>
            <family val="2"/>
          </rPr>
          <t>Windows User:</t>
        </r>
        <r>
          <rPr>
            <sz val="9"/>
            <color indexed="81"/>
            <rFont val="Tahoma"/>
            <family val="2"/>
          </rPr>
          <t xml:space="preserve">
Less 30% in Tuition fee for Oct/20.</t>
        </r>
      </text>
    </comment>
    <comment ref="CZ41" authorId="0">
      <text>
        <r>
          <rPr>
            <b/>
            <sz val="9"/>
            <color indexed="81"/>
            <rFont val="Tahoma"/>
            <family val="2"/>
          </rPr>
          <t>Windows User:</t>
        </r>
        <r>
          <rPr>
            <sz val="9"/>
            <color indexed="81"/>
            <rFont val="Tahoma"/>
            <family val="2"/>
          </rPr>
          <t xml:space="preserve">
04/04/21
3219
Feb + March/21</t>
        </r>
      </text>
    </comment>
    <comment ref="DA41" authorId="0">
      <text>
        <r>
          <rPr>
            <b/>
            <sz val="9"/>
            <color indexed="81"/>
            <rFont val="Tahoma"/>
            <family val="2"/>
          </rPr>
          <t>Windows User:</t>
        </r>
        <r>
          <rPr>
            <sz val="9"/>
            <color indexed="81"/>
            <rFont val="Tahoma"/>
            <family val="2"/>
          </rPr>
          <t xml:space="preserve">
Less 30% in Tuition fee for Oct/20.</t>
        </r>
      </text>
    </comment>
    <comment ref="DC41" authorId="0">
      <text>
        <r>
          <rPr>
            <b/>
            <sz val="9"/>
            <color indexed="81"/>
            <rFont val="Tahoma"/>
            <family val="2"/>
          </rPr>
          <t>Windows User:</t>
        </r>
        <r>
          <rPr>
            <sz val="9"/>
            <color indexed="81"/>
            <rFont val="Tahoma"/>
            <family val="2"/>
          </rPr>
          <t xml:space="preserve">
Less 30% in Tuition fee for Oct/20.</t>
        </r>
      </text>
    </comment>
    <comment ref="CD42" authorId="0">
      <text>
        <r>
          <rPr>
            <b/>
            <sz val="9"/>
            <color indexed="81"/>
            <rFont val="Tahoma"/>
            <family val="2"/>
          </rPr>
          <t>Windows User:</t>
        </r>
        <r>
          <rPr>
            <sz val="9"/>
            <color indexed="81"/>
            <rFont val="Tahoma"/>
            <family val="2"/>
          </rPr>
          <t xml:space="preserve">
12/09/2020
7845
15,500/-</t>
        </r>
      </text>
    </comment>
    <comment ref="CF42" authorId="0">
      <text>
        <r>
          <rPr>
            <b/>
            <sz val="9"/>
            <color indexed="81"/>
            <rFont val="Tahoma"/>
            <family val="2"/>
          </rPr>
          <t>Windows User:</t>
        </r>
        <r>
          <rPr>
            <sz val="9"/>
            <color indexed="81"/>
            <rFont val="Tahoma"/>
            <family val="2"/>
          </rPr>
          <t xml:space="preserve">
12/09/2020
7845
15,500/-</t>
        </r>
      </text>
    </comment>
    <comment ref="CH42" authorId="0">
      <text>
        <r>
          <rPr>
            <b/>
            <sz val="9"/>
            <color indexed="81"/>
            <rFont val="Tahoma"/>
            <family val="2"/>
          </rPr>
          <t>Windows User:</t>
        </r>
        <r>
          <rPr>
            <sz val="9"/>
            <color indexed="81"/>
            <rFont val="Tahoma"/>
            <family val="2"/>
          </rPr>
          <t xml:space="preserve">
12/09/2020
7845
15,500/-</t>
        </r>
      </text>
    </comment>
    <comment ref="CJ42" authorId="0">
      <text>
        <r>
          <rPr>
            <b/>
            <sz val="9"/>
            <color indexed="81"/>
            <rFont val="Tahoma"/>
            <family val="2"/>
          </rPr>
          <t>Windows User:</t>
        </r>
        <r>
          <rPr>
            <sz val="9"/>
            <color indexed="81"/>
            <rFont val="Tahoma"/>
            <family val="2"/>
          </rPr>
          <t xml:space="preserve">
12/09/2020
7845
15,500/-</t>
        </r>
      </text>
    </comment>
    <comment ref="CM42" authorId="0">
      <text>
        <r>
          <rPr>
            <b/>
            <sz val="9"/>
            <color indexed="81"/>
            <rFont val="Tahoma"/>
            <family val="2"/>
          </rPr>
          <t>Windows User:</t>
        </r>
        <r>
          <rPr>
            <sz val="9"/>
            <color indexed="81"/>
            <rFont val="Tahoma"/>
            <family val="2"/>
          </rPr>
          <t xml:space="preserve">
Less 30% in Tuition fee for Oct/20.</t>
        </r>
      </text>
    </comment>
    <comment ref="CN42" authorId="0">
      <text>
        <r>
          <rPr>
            <b/>
            <sz val="9"/>
            <color indexed="81"/>
            <rFont val="Tahoma"/>
            <family val="2"/>
          </rPr>
          <t>Windows User:</t>
        </r>
        <r>
          <rPr>
            <sz val="9"/>
            <color indexed="81"/>
            <rFont val="Tahoma"/>
            <family val="2"/>
          </rPr>
          <t xml:space="preserve">
07.10.2020
7846
Oct/20
Less=30%</t>
        </r>
      </text>
    </comment>
    <comment ref="CO42" authorId="0">
      <text>
        <r>
          <rPr>
            <b/>
            <sz val="9"/>
            <color indexed="81"/>
            <rFont val="Tahoma"/>
            <family val="2"/>
          </rPr>
          <t>Windows User:</t>
        </r>
        <r>
          <rPr>
            <sz val="9"/>
            <color indexed="81"/>
            <rFont val="Tahoma"/>
            <family val="2"/>
          </rPr>
          <t xml:space="preserve">
Less 30% in Tuition fee for Oct/20.</t>
        </r>
      </text>
    </comment>
    <comment ref="CP42" authorId="0">
      <text>
        <r>
          <rPr>
            <b/>
            <sz val="9"/>
            <color indexed="81"/>
            <rFont val="Tahoma"/>
            <family val="2"/>
          </rPr>
          <t>Windows User:</t>
        </r>
        <r>
          <rPr>
            <sz val="9"/>
            <color indexed="81"/>
            <rFont val="Tahoma"/>
            <family val="2"/>
          </rPr>
          <t xml:space="preserve">
09/11/2020
7847
</t>
        </r>
      </text>
    </comment>
    <comment ref="CQ42" authorId="0">
      <text>
        <r>
          <rPr>
            <b/>
            <sz val="9"/>
            <color indexed="81"/>
            <rFont val="Tahoma"/>
            <family val="2"/>
          </rPr>
          <t>Windows User:</t>
        </r>
        <r>
          <rPr>
            <sz val="9"/>
            <color indexed="81"/>
            <rFont val="Tahoma"/>
            <family val="2"/>
          </rPr>
          <t xml:space="preserve">
Less 30% in Tuition fee for Oct/20.</t>
        </r>
      </text>
    </comment>
    <comment ref="CR42" authorId="0">
      <text>
        <r>
          <rPr>
            <b/>
            <sz val="9"/>
            <color indexed="81"/>
            <rFont val="Tahoma"/>
            <family val="2"/>
          </rPr>
          <t>Windows User:</t>
        </r>
        <r>
          <rPr>
            <sz val="9"/>
            <color indexed="81"/>
            <rFont val="Tahoma"/>
            <family val="2"/>
          </rPr>
          <t xml:space="preserve">
17/12/2020
7848
</t>
        </r>
      </text>
    </comment>
    <comment ref="CS42" authorId="0">
      <text>
        <r>
          <rPr>
            <b/>
            <sz val="9"/>
            <color indexed="81"/>
            <rFont val="Tahoma"/>
            <family val="2"/>
          </rPr>
          <t>Windows User:</t>
        </r>
        <r>
          <rPr>
            <sz val="9"/>
            <color indexed="81"/>
            <rFont val="Tahoma"/>
            <family val="2"/>
          </rPr>
          <t xml:space="preserve">
Less 30% in Tuition fee for Oct/20.</t>
        </r>
      </text>
    </comment>
    <comment ref="CT42" authorId="0">
      <text>
        <r>
          <rPr>
            <b/>
            <sz val="9"/>
            <color indexed="81"/>
            <rFont val="Tahoma"/>
            <family val="2"/>
          </rPr>
          <t>Windows User:</t>
        </r>
        <r>
          <rPr>
            <sz val="9"/>
            <color indexed="81"/>
            <rFont val="Tahoma"/>
            <family val="2"/>
          </rPr>
          <t xml:space="preserve">
26/01/21
7849
Janu + Feb/21
Paid in Janu/21</t>
        </r>
      </text>
    </comment>
    <comment ref="CU42" authorId="0">
      <text>
        <r>
          <rPr>
            <b/>
            <sz val="9"/>
            <color indexed="81"/>
            <rFont val="Tahoma"/>
            <family val="2"/>
          </rPr>
          <t>Windows User:</t>
        </r>
        <r>
          <rPr>
            <sz val="9"/>
            <color indexed="81"/>
            <rFont val="Tahoma"/>
            <family val="2"/>
          </rPr>
          <t xml:space="preserve">
Less 30% in Tuition fee for Oct/20.</t>
        </r>
      </text>
    </comment>
    <comment ref="CV42" authorId="0">
      <text>
        <r>
          <rPr>
            <b/>
            <sz val="9"/>
            <color indexed="81"/>
            <rFont val="Tahoma"/>
            <family val="2"/>
          </rPr>
          <t>Windows User:</t>
        </r>
        <r>
          <rPr>
            <sz val="9"/>
            <color indexed="81"/>
            <rFont val="Tahoma"/>
            <family val="2"/>
          </rPr>
          <t xml:space="preserve">
26/01/21
7849
Janu + Feb/21
Paid in Janu/21</t>
        </r>
      </text>
    </comment>
    <comment ref="CW42" authorId="0">
      <text>
        <r>
          <rPr>
            <b/>
            <sz val="9"/>
            <color indexed="81"/>
            <rFont val="Tahoma"/>
            <family val="2"/>
          </rPr>
          <t>Windows User:</t>
        </r>
        <r>
          <rPr>
            <sz val="9"/>
            <color indexed="81"/>
            <rFont val="Tahoma"/>
            <family val="2"/>
          </rPr>
          <t xml:space="preserve">
Less 30% in Tuition fee for Oct/20.</t>
        </r>
      </text>
    </comment>
    <comment ref="CY42" authorId="0">
      <text>
        <r>
          <rPr>
            <b/>
            <sz val="9"/>
            <color indexed="81"/>
            <rFont val="Tahoma"/>
            <family val="2"/>
          </rPr>
          <t>Windows User:</t>
        </r>
        <r>
          <rPr>
            <sz val="9"/>
            <color indexed="81"/>
            <rFont val="Tahoma"/>
            <family val="2"/>
          </rPr>
          <t xml:space="preserve">
Less 30% in Tuition fee for Oct/20.</t>
        </r>
      </text>
    </comment>
    <comment ref="CZ42" authorId="0">
      <text>
        <r>
          <rPr>
            <b/>
            <sz val="9"/>
            <color indexed="81"/>
            <rFont val="Tahoma"/>
            <family val="2"/>
          </rPr>
          <t>Windows User:</t>
        </r>
        <r>
          <rPr>
            <sz val="9"/>
            <color indexed="81"/>
            <rFont val="Tahoma"/>
            <family val="2"/>
          </rPr>
          <t xml:space="preserve">
130/4/2021
7850
March/21</t>
        </r>
      </text>
    </comment>
    <comment ref="DA42" authorId="0">
      <text>
        <r>
          <rPr>
            <b/>
            <sz val="9"/>
            <color indexed="81"/>
            <rFont val="Tahoma"/>
            <family val="2"/>
          </rPr>
          <t>Windows User:</t>
        </r>
        <r>
          <rPr>
            <sz val="9"/>
            <color indexed="81"/>
            <rFont val="Tahoma"/>
            <family val="2"/>
          </rPr>
          <t xml:space="preserve">
Less 30% in Tuition fee for Oct/20.</t>
        </r>
      </text>
    </comment>
    <comment ref="DB42" authorId="0">
      <text>
        <r>
          <rPr>
            <b/>
            <sz val="9"/>
            <color indexed="81"/>
            <rFont val="Tahoma"/>
            <family val="2"/>
          </rPr>
          <t>Windows User:</t>
        </r>
        <r>
          <rPr>
            <sz val="9"/>
            <color indexed="81"/>
            <rFont val="Tahoma"/>
            <family val="2"/>
          </rPr>
          <t xml:space="preserve">
03/05/21
7851
April/21</t>
        </r>
      </text>
    </comment>
    <comment ref="DC42" authorId="0">
      <text>
        <r>
          <rPr>
            <b/>
            <sz val="9"/>
            <color indexed="81"/>
            <rFont val="Tahoma"/>
            <family val="2"/>
          </rPr>
          <t>Windows User:</t>
        </r>
        <r>
          <rPr>
            <sz val="9"/>
            <color indexed="81"/>
            <rFont val="Tahoma"/>
            <family val="2"/>
          </rPr>
          <t xml:space="preserve">
Less 30% in Tuition fee for Oct/20.</t>
        </r>
      </text>
    </comment>
    <comment ref="DD42" authorId="0">
      <text>
        <r>
          <rPr>
            <b/>
            <sz val="9"/>
            <color indexed="81"/>
            <rFont val="Tahoma"/>
            <family val="2"/>
          </rPr>
          <t>Windows User:</t>
        </r>
        <r>
          <rPr>
            <sz val="9"/>
            <color indexed="81"/>
            <rFont val="Tahoma"/>
            <family val="2"/>
          </rPr>
          <t xml:space="preserve">
06/06/21
7852
</t>
        </r>
      </text>
    </comment>
    <comment ref="CD43" authorId="0">
      <text>
        <r>
          <rPr>
            <b/>
            <sz val="9"/>
            <color indexed="81"/>
            <rFont val="Tahoma"/>
            <family val="2"/>
          </rPr>
          <t>Windows User:</t>
        </r>
        <r>
          <rPr>
            <sz val="9"/>
            <color indexed="81"/>
            <rFont val="Tahoma"/>
            <family val="2"/>
          </rPr>
          <t xml:space="preserve">
12/09/2020
7,500/-</t>
        </r>
      </text>
    </comment>
    <comment ref="CF43" authorId="0">
      <text>
        <r>
          <rPr>
            <b/>
            <sz val="9"/>
            <color indexed="81"/>
            <rFont val="Tahoma"/>
            <family val="2"/>
          </rPr>
          <t>Windows User:</t>
        </r>
        <r>
          <rPr>
            <sz val="9"/>
            <color indexed="81"/>
            <rFont val="Tahoma"/>
            <family val="2"/>
          </rPr>
          <t xml:space="preserve">
12/09/2020
7,500/-</t>
        </r>
      </text>
    </comment>
    <comment ref="CH43" authorId="0">
      <text>
        <r>
          <rPr>
            <b/>
            <sz val="9"/>
            <color indexed="81"/>
            <rFont val="Tahoma"/>
            <family val="2"/>
          </rPr>
          <t>Windows User:</t>
        </r>
        <r>
          <rPr>
            <sz val="9"/>
            <color indexed="81"/>
            <rFont val="Tahoma"/>
            <family val="2"/>
          </rPr>
          <t xml:space="preserve">
12/09/2020
7,500/-</t>
        </r>
      </text>
    </comment>
    <comment ref="CM43" authorId="0">
      <text>
        <r>
          <rPr>
            <b/>
            <sz val="9"/>
            <color indexed="81"/>
            <rFont val="Tahoma"/>
            <family val="2"/>
          </rPr>
          <t>Windows User:</t>
        </r>
        <r>
          <rPr>
            <sz val="9"/>
            <color indexed="81"/>
            <rFont val="Tahoma"/>
            <family val="2"/>
          </rPr>
          <t xml:space="preserve">
Less 30% in Tuition fee for Oct/20.</t>
        </r>
      </text>
    </comment>
    <comment ref="CN43" authorId="0">
      <text>
        <r>
          <rPr>
            <b/>
            <sz val="9"/>
            <color indexed="81"/>
            <rFont val="Tahoma"/>
            <family val="2"/>
          </rPr>
          <t>Windows User:</t>
        </r>
        <r>
          <rPr>
            <sz val="9"/>
            <color indexed="81"/>
            <rFont val="Tahoma"/>
            <family val="2"/>
          </rPr>
          <t xml:space="preserve">
27/01/21
7870
Oct to Janu/21
Paid in Janu/21</t>
        </r>
      </text>
    </comment>
    <comment ref="CO43" authorId="0">
      <text>
        <r>
          <rPr>
            <b/>
            <sz val="9"/>
            <color indexed="81"/>
            <rFont val="Tahoma"/>
            <family val="2"/>
          </rPr>
          <t>Windows User:</t>
        </r>
        <r>
          <rPr>
            <sz val="9"/>
            <color indexed="81"/>
            <rFont val="Tahoma"/>
            <family val="2"/>
          </rPr>
          <t xml:space="preserve">
Less 30% in Tuition fee for Oct/20.</t>
        </r>
      </text>
    </comment>
    <comment ref="CP43" authorId="0">
      <text>
        <r>
          <rPr>
            <b/>
            <sz val="9"/>
            <color indexed="81"/>
            <rFont val="Tahoma"/>
            <family val="2"/>
          </rPr>
          <t>Windows User:</t>
        </r>
        <r>
          <rPr>
            <sz val="9"/>
            <color indexed="81"/>
            <rFont val="Tahoma"/>
            <family val="2"/>
          </rPr>
          <t xml:space="preserve">
27/01/21
7870
Oct to Janu/21
Paid in Janu/21</t>
        </r>
      </text>
    </comment>
    <comment ref="CQ43" authorId="0">
      <text>
        <r>
          <rPr>
            <b/>
            <sz val="9"/>
            <color indexed="81"/>
            <rFont val="Tahoma"/>
            <family val="2"/>
          </rPr>
          <t>Windows User:</t>
        </r>
        <r>
          <rPr>
            <sz val="9"/>
            <color indexed="81"/>
            <rFont val="Tahoma"/>
            <family val="2"/>
          </rPr>
          <t xml:space="preserve">
Less 30% in Tuition fee for Oct/20.</t>
        </r>
      </text>
    </comment>
    <comment ref="CR43" authorId="0">
      <text>
        <r>
          <rPr>
            <b/>
            <sz val="9"/>
            <color indexed="81"/>
            <rFont val="Tahoma"/>
            <family val="2"/>
          </rPr>
          <t>Windows User:</t>
        </r>
        <r>
          <rPr>
            <sz val="9"/>
            <color indexed="81"/>
            <rFont val="Tahoma"/>
            <family val="2"/>
          </rPr>
          <t xml:space="preserve">
27/01/21
7870
Oct to Janu/21
Paid in Janu/21</t>
        </r>
      </text>
    </comment>
    <comment ref="CS43" authorId="0">
      <text>
        <r>
          <rPr>
            <b/>
            <sz val="9"/>
            <color indexed="81"/>
            <rFont val="Tahoma"/>
            <family val="2"/>
          </rPr>
          <t>Windows User:</t>
        </r>
        <r>
          <rPr>
            <sz val="9"/>
            <color indexed="81"/>
            <rFont val="Tahoma"/>
            <family val="2"/>
          </rPr>
          <t xml:space="preserve">
Less 30% in Tuition fee for Oct/20.</t>
        </r>
      </text>
    </comment>
    <comment ref="CT43" authorId="0">
      <text>
        <r>
          <rPr>
            <b/>
            <sz val="9"/>
            <color indexed="81"/>
            <rFont val="Tahoma"/>
            <family val="2"/>
          </rPr>
          <t>Windows User:</t>
        </r>
        <r>
          <rPr>
            <sz val="9"/>
            <color indexed="81"/>
            <rFont val="Tahoma"/>
            <family val="2"/>
          </rPr>
          <t xml:space="preserve">
27/01/21
7870
Oct to Janu/21
Paid in Janu/21</t>
        </r>
      </text>
    </comment>
    <comment ref="CU43" authorId="0">
      <text>
        <r>
          <rPr>
            <b/>
            <sz val="9"/>
            <color indexed="81"/>
            <rFont val="Tahoma"/>
            <family val="2"/>
          </rPr>
          <t>Windows User:</t>
        </r>
        <r>
          <rPr>
            <sz val="9"/>
            <color indexed="81"/>
            <rFont val="Tahoma"/>
            <family val="2"/>
          </rPr>
          <t xml:space="preserve">
Less 30% in Tuition fee for Oct/20.</t>
        </r>
      </text>
    </comment>
    <comment ref="CW43" authorId="0">
      <text>
        <r>
          <rPr>
            <b/>
            <sz val="9"/>
            <color indexed="81"/>
            <rFont val="Tahoma"/>
            <family val="2"/>
          </rPr>
          <t>Windows User:</t>
        </r>
        <r>
          <rPr>
            <sz val="9"/>
            <color indexed="81"/>
            <rFont val="Tahoma"/>
            <family val="2"/>
          </rPr>
          <t xml:space="preserve">
Less 30% in Tuition fee for Oct/20.</t>
        </r>
      </text>
    </comment>
    <comment ref="CY43" authorId="0">
      <text>
        <r>
          <rPr>
            <b/>
            <sz val="9"/>
            <color indexed="81"/>
            <rFont val="Tahoma"/>
            <family val="2"/>
          </rPr>
          <t>Windows User:</t>
        </r>
        <r>
          <rPr>
            <sz val="9"/>
            <color indexed="81"/>
            <rFont val="Tahoma"/>
            <family val="2"/>
          </rPr>
          <t xml:space="preserve">
Less 30% in Tuition fee for Oct/20.</t>
        </r>
      </text>
    </comment>
    <comment ref="DA43" authorId="0">
      <text>
        <r>
          <rPr>
            <b/>
            <sz val="9"/>
            <color indexed="81"/>
            <rFont val="Tahoma"/>
            <family val="2"/>
          </rPr>
          <t>Windows User:</t>
        </r>
        <r>
          <rPr>
            <sz val="9"/>
            <color indexed="81"/>
            <rFont val="Tahoma"/>
            <family val="2"/>
          </rPr>
          <t xml:space="preserve">
Less 30% in Tuition fee for Oct/20.</t>
        </r>
      </text>
    </comment>
    <comment ref="DC43" authorId="0">
      <text>
        <r>
          <rPr>
            <b/>
            <sz val="9"/>
            <color indexed="81"/>
            <rFont val="Tahoma"/>
            <family val="2"/>
          </rPr>
          <t>Windows User:</t>
        </r>
        <r>
          <rPr>
            <sz val="9"/>
            <color indexed="81"/>
            <rFont val="Tahoma"/>
            <family val="2"/>
          </rPr>
          <t xml:space="preserve">
Less 30% in Tuition fee for Oct/20.</t>
        </r>
      </text>
    </comment>
    <comment ref="CD44" authorId="0">
      <text>
        <r>
          <rPr>
            <b/>
            <sz val="9"/>
            <color indexed="81"/>
            <rFont val="Tahoma"/>
            <family val="2"/>
          </rPr>
          <t>Windows User:</t>
        </r>
        <r>
          <rPr>
            <sz val="9"/>
            <color indexed="81"/>
            <rFont val="Tahoma"/>
            <family val="2"/>
          </rPr>
          <t xml:space="preserve">
12/09/2020
7,500/-</t>
        </r>
      </text>
    </comment>
    <comment ref="CF44" authorId="0">
      <text>
        <r>
          <rPr>
            <b/>
            <sz val="9"/>
            <color indexed="81"/>
            <rFont val="Tahoma"/>
            <family val="2"/>
          </rPr>
          <t>Windows User:</t>
        </r>
        <r>
          <rPr>
            <sz val="9"/>
            <color indexed="81"/>
            <rFont val="Tahoma"/>
            <family val="2"/>
          </rPr>
          <t xml:space="preserve">
12/09/2020
7,500/-</t>
        </r>
      </text>
    </comment>
    <comment ref="CH44" authorId="0">
      <text>
        <r>
          <rPr>
            <b/>
            <sz val="9"/>
            <color indexed="81"/>
            <rFont val="Tahoma"/>
            <family val="2"/>
          </rPr>
          <t>Windows User:</t>
        </r>
        <r>
          <rPr>
            <sz val="9"/>
            <color indexed="81"/>
            <rFont val="Tahoma"/>
            <family val="2"/>
          </rPr>
          <t xml:space="preserve">
12/09/2020
7,500/-</t>
        </r>
      </text>
    </comment>
    <comment ref="CJ44" authorId="0">
      <text>
        <r>
          <rPr>
            <b/>
            <sz val="9"/>
            <color indexed="81"/>
            <rFont val="Tahoma"/>
            <family val="2"/>
          </rPr>
          <t>Windows User:</t>
        </r>
        <r>
          <rPr>
            <sz val="9"/>
            <color indexed="81"/>
            <rFont val="Tahoma"/>
            <family val="2"/>
          </rPr>
          <t xml:space="preserve">
27/12/2020
7894
Oct to dec/20
O/fee=8000/-
Paid in Dec/20</t>
        </r>
      </text>
    </comment>
    <comment ref="CM44" authorId="0">
      <text>
        <r>
          <rPr>
            <b/>
            <sz val="9"/>
            <color indexed="81"/>
            <rFont val="Tahoma"/>
            <family val="2"/>
          </rPr>
          <t>Windows User:</t>
        </r>
        <r>
          <rPr>
            <sz val="9"/>
            <color indexed="81"/>
            <rFont val="Tahoma"/>
            <family val="2"/>
          </rPr>
          <t xml:space="preserve">
Less 30% in Tuition fee for Oct/20.</t>
        </r>
      </text>
    </comment>
    <comment ref="CN44" authorId="0">
      <text>
        <r>
          <rPr>
            <b/>
            <sz val="9"/>
            <color indexed="81"/>
            <rFont val="Tahoma"/>
            <family val="2"/>
          </rPr>
          <t>Windows User:</t>
        </r>
        <r>
          <rPr>
            <sz val="9"/>
            <color indexed="81"/>
            <rFont val="Tahoma"/>
            <family val="2"/>
          </rPr>
          <t xml:space="preserve">
27/12/2020
7894
Oct to dec/20
O/fee=8000/-
Paid in Dec/20</t>
        </r>
      </text>
    </comment>
    <comment ref="CO44" authorId="0">
      <text>
        <r>
          <rPr>
            <b/>
            <sz val="9"/>
            <color indexed="81"/>
            <rFont val="Tahoma"/>
            <family val="2"/>
          </rPr>
          <t>Windows User:</t>
        </r>
        <r>
          <rPr>
            <sz val="9"/>
            <color indexed="81"/>
            <rFont val="Tahoma"/>
            <family val="2"/>
          </rPr>
          <t xml:space="preserve">
Less 30% in Tuition fee for Oct/20.</t>
        </r>
      </text>
    </comment>
    <comment ref="CP44" authorId="0">
      <text>
        <r>
          <rPr>
            <b/>
            <sz val="9"/>
            <color indexed="81"/>
            <rFont val="Tahoma"/>
            <family val="2"/>
          </rPr>
          <t>Windows User:</t>
        </r>
        <r>
          <rPr>
            <sz val="9"/>
            <color indexed="81"/>
            <rFont val="Tahoma"/>
            <family val="2"/>
          </rPr>
          <t xml:space="preserve">
27/12/2020
7894
Oct to dec/20
O/fee=8000/-
Paid in Dec/20</t>
        </r>
      </text>
    </comment>
    <comment ref="CQ44" authorId="0">
      <text>
        <r>
          <rPr>
            <b/>
            <sz val="9"/>
            <color indexed="81"/>
            <rFont val="Tahoma"/>
            <family val="2"/>
          </rPr>
          <t>Windows User:</t>
        </r>
        <r>
          <rPr>
            <sz val="9"/>
            <color indexed="81"/>
            <rFont val="Tahoma"/>
            <family val="2"/>
          </rPr>
          <t xml:space="preserve">
Less 30% in Tuition fee for Oct/20.</t>
        </r>
      </text>
    </comment>
    <comment ref="CR44" authorId="0">
      <text>
        <r>
          <rPr>
            <b/>
            <sz val="9"/>
            <color indexed="81"/>
            <rFont val="Tahoma"/>
            <family val="2"/>
          </rPr>
          <t>Windows User:</t>
        </r>
        <r>
          <rPr>
            <sz val="9"/>
            <color indexed="81"/>
            <rFont val="Tahoma"/>
            <family val="2"/>
          </rPr>
          <t xml:space="preserve">
27/12/2020
7894
Oct to dec/20
O/fee=8000/-
Paid in Dec/20</t>
        </r>
      </text>
    </comment>
    <comment ref="CS44" authorId="0">
      <text>
        <r>
          <rPr>
            <b/>
            <sz val="9"/>
            <color indexed="81"/>
            <rFont val="Tahoma"/>
            <family val="2"/>
          </rPr>
          <t>Windows User:</t>
        </r>
        <r>
          <rPr>
            <sz val="9"/>
            <color indexed="81"/>
            <rFont val="Tahoma"/>
            <family val="2"/>
          </rPr>
          <t xml:space="preserve">
Less 30% in Tuition fee for Oct/20.</t>
        </r>
      </text>
    </comment>
    <comment ref="CT44" authorId="0">
      <text>
        <r>
          <rPr>
            <b/>
            <sz val="9"/>
            <color indexed="81"/>
            <rFont val="Tahoma"/>
            <family val="2"/>
          </rPr>
          <t>Windows User:</t>
        </r>
        <r>
          <rPr>
            <sz val="9"/>
            <color indexed="81"/>
            <rFont val="Tahoma"/>
            <family val="2"/>
          </rPr>
          <t xml:space="preserve">
23/01/2021
7895
</t>
        </r>
      </text>
    </comment>
    <comment ref="CU44" authorId="0">
      <text>
        <r>
          <rPr>
            <b/>
            <sz val="9"/>
            <color indexed="81"/>
            <rFont val="Tahoma"/>
            <family val="2"/>
          </rPr>
          <t>Windows User:</t>
        </r>
        <r>
          <rPr>
            <sz val="9"/>
            <color indexed="81"/>
            <rFont val="Tahoma"/>
            <family val="2"/>
          </rPr>
          <t xml:space="preserve">
Less 30% in Tuition fee for Oct/20.</t>
        </r>
      </text>
    </comment>
    <comment ref="CV44" authorId="0">
      <text>
        <r>
          <rPr>
            <b/>
            <sz val="9"/>
            <color indexed="81"/>
            <rFont val="Tahoma"/>
            <family val="2"/>
          </rPr>
          <t>Windows User:</t>
        </r>
        <r>
          <rPr>
            <sz val="9"/>
            <color indexed="81"/>
            <rFont val="Tahoma"/>
            <family val="2"/>
          </rPr>
          <t xml:space="preserve">
11/02/21
7896</t>
        </r>
      </text>
    </comment>
    <comment ref="CW44" authorId="0">
      <text>
        <r>
          <rPr>
            <b/>
            <sz val="9"/>
            <color indexed="81"/>
            <rFont val="Tahoma"/>
            <family val="2"/>
          </rPr>
          <t>Windows User:</t>
        </r>
        <r>
          <rPr>
            <sz val="9"/>
            <color indexed="81"/>
            <rFont val="Tahoma"/>
            <family val="2"/>
          </rPr>
          <t xml:space="preserve">
Less 30% in Tuition fee for Oct/20.</t>
        </r>
      </text>
    </comment>
    <comment ref="CX44" authorId="0">
      <text>
        <r>
          <rPr>
            <b/>
            <sz val="9"/>
            <color indexed="81"/>
            <rFont val="Tahoma"/>
            <family val="2"/>
          </rPr>
          <t>Windows User:</t>
        </r>
        <r>
          <rPr>
            <sz val="9"/>
            <color indexed="81"/>
            <rFont val="Tahoma"/>
            <family val="2"/>
          </rPr>
          <t xml:space="preserve">
11/03/21
7897
`</t>
        </r>
      </text>
    </comment>
    <comment ref="CY44" authorId="0">
      <text>
        <r>
          <rPr>
            <b/>
            <sz val="9"/>
            <color indexed="81"/>
            <rFont val="Tahoma"/>
            <family val="2"/>
          </rPr>
          <t>Windows User:</t>
        </r>
        <r>
          <rPr>
            <sz val="9"/>
            <color indexed="81"/>
            <rFont val="Tahoma"/>
            <family val="2"/>
          </rPr>
          <t xml:space="preserve">
Less 30% in Tuition fee for Oct/20.</t>
        </r>
      </text>
    </comment>
    <comment ref="CZ44" authorId="0">
      <text>
        <r>
          <rPr>
            <b/>
            <sz val="9"/>
            <color indexed="81"/>
            <rFont val="Tahoma"/>
            <family val="2"/>
          </rPr>
          <t>Windows User:</t>
        </r>
        <r>
          <rPr>
            <sz val="9"/>
            <color indexed="81"/>
            <rFont val="Tahoma"/>
            <family val="2"/>
          </rPr>
          <t xml:space="preserve">
12/04/21
7898
</t>
        </r>
      </text>
    </comment>
    <comment ref="DA44" authorId="0">
      <text>
        <r>
          <rPr>
            <b/>
            <sz val="9"/>
            <color indexed="81"/>
            <rFont val="Tahoma"/>
            <family val="2"/>
          </rPr>
          <t>Windows User:</t>
        </r>
        <r>
          <rPr>
            <sz val="9"/>
            <color indexed="81"/>
            <rFont val="Tahoma"/>
            <family val="2"/>
          </rPr>
          <t xml:space="preserve">
Less 30% in Tuition fee for Oct/20.</t>
        </r>
      </text>
    </comment>
    <comment ref="DB44" authorId="0">
      <text>
        <r>
          <rPr>
            <b/>
            <sz val="9"/>
            <color indexed="81"/>
            <rFont val="Tahoma"/>
            <family val="2"/>
          </rPr>
          <t>Windows User:</t>
        </r>
        <r>
          <rPr>
            <sz val="9"/>
            <color indexed="81"/>
            <rFont val="Tahoma"/>
            <family val="2"/>
          </rPr>
          <t xml:space="preserve">
03/05/21
7899
</t>
        </r>
      </text>
    </comment>
    <comment ref="DC44" authorId="0">
      <text>
        <r>
          <rPr>
            <b/>
            <sz val="9"/>
            <color indexed="81"/>
            <rFont val="Tahoma"/>
            <family val="2"/>
          </rPr>
          <t>Windows User:</t>
        </r>
        <r>
          <rPr>
            <sz val="9"/>
            <color indexed="81"/>
            <rFont val="Tahoma"/>
            <family val="2"/>
          </rPr>
          <t xml:space="preserve">
Less 30% in Tuition fee for Oct/20.</t>
        </r>
      </text>
    </comment>
    <comment ref="DD44" authorId="0">
      <text>
        <r>
          <rPr>
            <b/>
            <sz val="9"/>
            <color indexed="81"/>
            <rFont val="Tahoma"/>
            <family val="2"/>
          </rPr>
          <t>Windows User:</t>
        </r>
        <r>
          <rPr>
            <sz val="9"/>
            <color indexed="81"/>
            <rFont val="Tahoma"/>
            <family val="2"/>
          </rPr>
          <t xml:space="preserve">
13/06/21
7900
</t>
        </r>
      </text>
    </comment>
    <comment ref="B45" authorId="0">
      <text>
        <r>
          <rPr>
            <b/>
            <sz val="9"/>
            <color indexed="81"/>
            <rFont val="Tahoma"/>
            <family val="2"/>
          </rPr>
          <t>Windows User:</t>
        </r>
        <r>
          <rPr>
            <sz val="9"/>
            <color indexed="81"/>
            <rFont val="Tahoma"/>
            <family val="2"/>
          </rPr>
          <t xml:space="preserve">
Note-149
Less=1,000/-
Opening to Cliosing Period
Metting 20/10/20</t>
        </r>
      </text>
    </comment>
    <comment ref="H45" authorId="0">
      <text>
        <r>
          <rPr>
            <b/>
            <sz val="9"/>
            <color indexed="81"/>
            <rFont val="Tahoma"/>
            <family val="2"/>
          </rPr>
          <t xml:space="preserve">Windows User:
Note-149
</t>
        </r>
        <r>
          <rPr>
            <sz val="9"/>
            <color indexed="81"/>
            <rFont val="Tahoma"/>
            <family val="2"/>
          </rPr>
          <t>Less=50%
Opening to Clossing period
Meeting 20/10/2020</t>
        </r>
      </text>
    </comment>
    <comment ref="J45" authorId="0">
      <text>
        <r>
          <rPr>
            <b/>
            <sz val="9"/>
            <color indexed="81"/>
            <rFont val="Tahoma"/>
            <family val="2"/>
          </rPr>
          <t xml:space="preserve">Windows User:
Note-149
</t>
        </r>
        <r>
          <rPr>
            <sz val="9"/>
            <color indexed="81"/>
            <rFont val="Tahoma"/>
            <family val="2"/>
          </rPr>
          <t>Less=50%
Opening to Clossing period
Meeting 20/10/2020</t>
        </r>
      </text>
    </comment>
    <comment ref="CD45" authorId="0">
      <text>
        <r>
          <rPr>
            <b/>
            <sz val="9"/>
            <color indexed="81"/>
            <rFont val="Tahoma"/>
            <family val="2"/>
          </rPr>
          <t>Windows User:</t>
        </r>
        <r>
          <rPr>
            <sz val="9"/>
            <color indexed="81"/>
            <rFont val="Tahoma"/>
            <family val="2"/>
          </rPr>
          <t xml:space="preserve">
13/09/2020
7,500/-</t>
        </r>
      </text>
    </comment>
    <comment ref="CF45" authorId="0">
      <text>
        <r>
          <rPr>
            <b/>
            <sz val="9"/>
            <color indexed="81"/>
            <rFont val="Tahoma"/>
            <family val="2"/>
          </rPr>
          <t>Windows User:</t>
        </r>
        <r>
          <rPr>
            <sz val="9"/>
            <color indexed="81"/>
            <rFont val="Tahoma"/>
            <family val="2"/>
          </rPr>
          <t xml:space="preserve">
13/09/2020
7,500/-</t>
        </r>
      </text>
    </comment>
    <comment ref="CH45" authorId="0">
      <text>
        <r>
          <rPr>
            <b/>
            <sz val="9"/>
            <color indexed="81"/>
            <rFont val="Tahoma"/>
            <family val="2"/>
          </rPr>
          <t>Windows User:</t>
        </r>
        <r>
          <rPr>
            <sz val="9"/>
            <color indexed="81"/>
            <rFont val="Tahoma"/>
            <family val="2"/>
          </rPr>
          <t xml:space="preserve">
13/09/2020
7,500/-</t>
        </r>
      </text>
    </comment>
    <comment ref="CJ45" authorId="0">
      <text>
        <r>
          <rPr>
            <b/>
            <sz val="9"/>
            <color indexed="81"/>
            <rFont val="Tahoma"/>
            <family val="2"/>
          </rPr>
          <t>Windows User:</t>
        </r>
        <r>
          <rPr>
            <sz val="9"/>
            <color indexed="81"/>
            <rFont val="Tahoma"/>
            <family val="2"/>
          </rPr>
          <t xml:space="preserve">
07/01/2021
6574
Oct/20
O/fee=8000
Paid in Janu/21</t>
        </r>
      </text>
    </comment>
    <comment ref="CP45" authorId="0">
      <text>
        <r>
          <rPr>
            <b/>
            <sz val="9"/>
            <color indexed="81"/>
            <rFont val="Tahoma"/>
            <family val="2"/>
          </rPr>
          <t>Windows User:</t>
        </r>
        <r>
          <rPr>
            <sz val="9"/>
            <color indexed="81"/>
            <rFont val="Tahoma"/>
            <family val="2"/>
          </rPr>
          <t xml:space="preserve">
07/01/2021
6574
Oct/20
O/fee=8000
Paid in Janu/21</t>
        </r>
      </text>
    </comment>
    <comment ref="CR45" authorId="0">
      <text>
        <r>
          <rPr>
            <b/>
            <sz val="9"/>
            <color indexed="81"/>
            <rFont val="Tahoma"/>
            <family val="2"/>
          </rPr>
          <t>Windows User:</t>
        </r>
        <r>
          <rPr>
            <sz val="9"/>
            <color indexed="81"/>
            <rFont val="Tahoma"/>
            <family val="2"/>
          </rPr>
          <t xml:space="preserve">
25/01/21
6575
Nov to Janu/21
Paid in Janu/21</t>
        </r>
      </text>
    </comment>
    <comment ref="CT45" authorId="0">
      <text>
        <r>
          <rPr>
            <b/>
            <sz val="9"/>
            <color indexed="81"/>
            <rFont val="Tahoma"/>
            <family val="2"/>
          </rPr>
          <t>Windows User:</t>
        </r>
        <r>
          <rPr>
            <sz val="9"/>
            <color indexed="81"/>
            <rFont val="Tahoma"/>
            <family val="2"/>
          </rPr>
          <t xml:space="preserve">
25/01/21
6575
Nov to Janu/21
Paid in Janu/21</t>
        </r>
      </text>
    </comment>
    <comment ref="CV45" authorId="0">
      <text>
        <r>
          <rPr>
            <b/>
            <sz val="9"/>
            <color indexed="81"/>
            <rFont val="Tahoma"/>
            <family val="2"/>
          </rPr>
          <t>Windows User:</t>
        </r>
        <r>
          <rPr>
            <sz val="9"/>
            <color indexed="81"/>
            <rFont val="Tahoma"/>
            <family val="2"/>
          </rPr>
          <t xml:space="preserve">
07/01/2021
6574
Oct/20
O/fee=8000
Paid in Janu/21
25/01/21
6575
Nov to Janu/21
Paid in Janu/21</t>
        </r>
      </text>
    </comment>
    <comment ref="DF45" authorId="0">
      <text>
        <r>
          <rPr>
            <b/>
            <sz val="9"/>
            <color indexed="81"/>
            <rFont val="Tahoma"/>
            <family val="2"/>
          </rPr>
          <t>Windows User:</t>
        </r>
        <r>
          <rPr>
            <sz val="9"/>
            <color indexed="81"/>
            <rFont val="Tahoma"/>
            <family val="2"/>
          </rPr>
          <t xml:space="preserve">
06/06/21
6576
Up to June/21</t>
        </r>
      </text>
    </comment>
    <comment ref="CD46" authorId="0">
      <text>
        <r>
          <rPr>
            <b/>
            <sz val="9"/>
            <color indexed="81"/>
            <rFont val="Tahoma"/>
            <family val="2"/>
          </rPr>
          <t>Windows User:</t>
        </r>
        <r>
          <rPr>
            <sz val="9"/>
            <color indexed="81"/>
            <rFont val="Tahoma"/>
            <family val="2"/>
          </rPr>
          <t xml:space="preserve">
14/09/2020
7,500/-</t>
        </r>
      </text>
    </comment>
    <comment ref="CF46" authorId="0">
      <text>
        <r>
          <rPr>
            <b/>
            <sz val="9"/>
            <color indexed="81"/>
            <rFont val="Tahoma"/>
            <family val="2"/>
          </rPr>
          <t>Windows User:</t>
        </r>
        <r>
          <rPr>
            <sz val="9"/>
            <color indexed="81"/>
            <rFont val="Tahoma"/>
            <family val="2"/>
          </rPr>
          <t xml:space="preserve">
14/09/2020
7,500/-</t>
        </r>
      </text>
    </comment>
    <comment ref="CH46" authorId="0">
      <text>
        <r>
          <rPr>
            <b/>
            <sz val="9"/>
            <color indexed="81"/>
            <rFont val="Tahoma"/>
            <family val="2"/>
          </rPr>
          <t>Windows User:</t>
        </r>
        <r>
          <rPr>
            <sz val="9"/>
            <color indexed="81"/>
            <rFont val="Tahoma"/>
            <family val="2"/>
          </rPr>
          <t xml:space="preserve">
14/09/2020
7,500/-</t>
        </r>
      </text>
    </comment>
    <comment ref="CJ46" authorId="0">
      <text>
        <r>
          <rPr>
            <b/>
            <sz val="9"/>
            <color indexed="81"/>
            <rFont val="Tahoma"/>
            <family val="2"/>
          </rPr>
          <t>Windows User:</t>
        </r>
        <r>
          <rPr>
            <sz val="9"/>
            <color indexed="81"/>
            <rFont val="Tahoma"/>
            <family val="2"/>
          </rPr>
          <t xml:space="preserve">
11.10.2020
6599
Oct/20 (Less=30%)
Others fee=8,000/-</t>
        </r>
      </text>
    </comment>
    <comment ref="CM46" authorId="0">
      <text>
        <r>
          <rPr>
            <b/>
            <sz val="9"/>
            <color indexed="81"/>
            <rFont val="Tahoma"/>
            <family val="2"/>
          </rPr>
          <t>Windows User:</t>
        </r>
        <r>
          <rPr>
            <sz val="9"/>
            <color indexed="81"/>
            <rFont val="Tahoma"/>
            <family val="2"/>
          </rPr>
          <t xml:space="preserve">
Less 30% in Tuition fee for Oct/20.</t>
        </r>
      </text>
    </comment>
    <comment ref="CN46" authorId="0">
      <text>
        <r>
          <rPr>
            <b/>
            <sz val="9"/>
            <color indexed="81"/>
            <rFont val="Tahoma"/>
            <family val="2"/>
          </rPr>
          <t>Windows User:</t>
        </r>
        <r>
          <rPr>
            <sz val="9"/>
            <color indexed="81"/>
            <rFont val="Tahoma"/>
            <family val="2"/>
          </rPr>
          <t xml:space="preserve">
11.10.2020
6599
Oct/20 (Less=30%)
Others fee=8,000/-</t>
        </r>
      </text>
    </comment>
    <comment ref="CO46" authorId="0">
      <text>
        <r>
          <rPr>
            <b/>
            <sz val="9"/>
            <color indexed="81"/>
            <rFont val="Tahoma"/>
            <family val="2"/>
          </rPr>
          <t>Windows User:</t>
        </r>
        <r>
          <rPr>
            <sz val="9"/>
            <color indexed="81"/>
            <rFont val="Tahoma"/>
            <family val="2"/>
          </rPr>
          <t xml:space="preserve">
Less 30% in Tuition fee for Oct/20.</t>
        </r>
      </text>
    </comment>
    <comment ref="CP46" authorId="0">
      <text>
        <r>
          <rPr>
            <b/>
            <sz val="9"/>
            <color indexed="81"/>
            <rFont val="Tahoma"/>
            <family val="2"/>
          </rPr>
          <t>Windows User:</t>
        </r>
        <r>
          <rPr>
            <sz val="9"/>
            <color indexed="81"/>
            <rFont val="Tahoma"/>
            <family val="2"/>
          </rPr>
          <t xml:space="preserve">
09/11/2020
6602</t>
        </r>
      </text>
    </comment>
    <comment ref="CQ46" authorId="0">
      <text>
        <r>
          <rPr>
            <b/>
            <sz val="9"/>
            <color indexed="81"/>
            <rFont val="Tahoma"/>
            <family val="2"/>
          </rPr>
          <t>Windows User:</t>
        </r>
        <r>
          <rPr>
            <sz val="9"/>
            <color indexed="81"/>
            <rFont val="Tahoma"/>
            <family val="2"/>
          </rPr>
          <t xml:space="preserve">
Less 30% in Tuition fee for Oct/20.</t>
        </r>
      </text>
    </comment>
    <comment ref="CR46" authorId="0">
      <text>
        <r>
          <rPr>
            <b/>
            <sz val="9"/>
            <color indexed="81"/>
            <rFont val="Tahoma"/>
            <family val="2"/>
          </rPr>
          <t>Windows User:</t>
        </r>
        <r>
          <rPr>
            <sz val="9"/>
            <color indexed="81"/>
            <rFont val="Tahoma"/>
            <family val="2"/>
          </rPr>
          <t xml:space="preserve">
09/12/2020
6603
</t>
        </r>
      </text>
    </comment>
    <comment ref="CS46" authorId="0">
      <text>
        <r>
          <rPr>
            <b/>
            <sz val="9"/>
            <color indexed="81"/>
            <rFont val="Tahoma"/>
            <family val="2"/>
          </rPr>
          <t>Windows User:</t>
        </r>
        <r>
          <rPr>
            <sz val="9"/>
            <color indexed="81"/>
            <rFont val="Tahoma"/>
            <family val="2"/>
          </rPr>
          <t xml:space="preserve">
Less 30% in Tuition fee for Oct/20.</t>
        </r>
      </text>
    </comment>
    <comment ref="CT46" authorId="0">
      <text>
        <r>
          <rPr>
            <b/>
            <sz val="9"/>
            <color indexed="81"/>
            <rFont val="Tahoma"/>
            <family val="2"/>
          </rPr>
          <t>Windows User:</t>
        </r>
        <r>
          <rPr>
            <sz val="9"/>
            <color indexed="81"/>
            <rFont val="Tahoma"/>
            <family val="2"/>
          </rPr>
          <t xml:space="preserve">
06/01/2021
6604</t>
        </r>
      </text>
    </comment>
    <comment ref="CU46" authorId="0">
      <text>
        <r>
          <rPr>
            <b/>
            <sz val="9"/>
            <color indexed="81"/>
            <rFont val="Tahoma"/>
            <family val="2"/>
          </rPr>
          <t>Windows User:</t>
        </r>
        <r>
          <rPr>
            <sz val="9"/>
            <color indexed="81"/>
            <rFont val="Tahoma"/>
            <family val="2"/>
          </rPr>
          <t xml:space="preserve">
Less 30% in Tuition fee for Oct/20.</t>
        </r>
      </text>
    </comment>
    <comment ref="CV46" authorId="0">
      <text>
        <r>
          <rPr>
            <b/>
            <sz val="9"/>
            <color indexed="81"/>
            <rFont val="Tahoma"/>
            <family val="2"/>
          </rPr>
          <t>Windows User:</t>
        </r>
        <r>
          <rPr>
            <sz val="9"/>
            <color indexed="81"/>
            <rFont val="Tahoma"/>
            <family val="2"/>
          </rPr>
          <t xml:space="preserve">
08/02/21
6605</t>
        </r>
      </text>
    </comment>
    <comment ref="CW46" authorId="0">
      <text>
        <r>
          <rPr>
            <b/>
            <sz val="9"/>
            <color indexed="81"/>
            <rFont val="Tahoma"/>
            <family val="2"/>
          </rPr>
          <t>Windows User:</t>
        </r>
        <r>
          <rPr>
            <sz val="9"/>
            <color indexed="81"/>
            <rFont val="Tahoma"/>
            <family val="2"/>
          </rPr>
          <t xml:space="preserve">
Less 30% in Tuition fee for Oct/20.</t>
        </r>
      </text>
    </comment>
    <comment ref="CX46" authorId="0">
      <text>
        <r>
          <rPr>
            <b/>
            <sz val="9"/>
            <color indexed="81"/>
            <rFont val="Tahoma"/>
            <family val="2"/>
          </rPr>
          <t>Windows User:</t>
        </r>
        <r>
          <rPr>
            <sz val="9"/>
            <color indexed="81"/>
            <rFont val="Tahoma"/>
            <family val="2"/>
          </rPr>
          <t xml:space="preserve">
07/03/21
6606</t>
        </r>
      </text>
    </comment>
    <comment ref="CY46" authorId="0">
      <text>
        <r>
          <rPr>
            <b/>
            <sz val="9"/>
            <color indexed="81"/>
            <rFont val="Tahoma"/>
            <family val="2"/>
          </rPr>
          <t>Windows User:</t>
        </r>
        <r>
          <rPr>
            <sz val="9"/>
            <color indexed="81"/>
            <rFont val="Tahoma"/>
            <family val="2"/>
          </rPr>
          <t xml:space="preserve">
Less 30% in Tuition fee for Oct/20.</t>
        </r>
      </text>
    </comment>
    <comment ref="DA46" authorId="0">
      <text>
        <r>
          <rPr>
            <b/>
            <sz val="9"/>
            <color indexed="81"/>
            <rFont val="Tahoma"/>
            <family val="2"/>
          </rPr>
          <t>Windows User:</t>
        </r>
        <r>
          <rPr>
            <sz val="9"/>
            <color indexed="81"/>
            <rFont val="Tahoma"/>
            <family val="2"/>
          </rPr>
          <t xml:space="preserve">
Less 30% in Tuition fee for Oct/20.</t>
        </r>
      </text>
    </comment>
    <comment ref="DB46" authorId="0">
      <text>
        <r>
          <rPr>
            <b/>
            <sz val="9"/>
            <color indexed="81"/>
            <rFont val="Tahoma"/>
            <family val="2"/>
          </rPr>
          <t>Windows User:</t>
        </r>
        <r>
          <rPr>
            <sz val="9"/>
            <color indexed="81"/>
            <rFont val="Tahoma"/>
            <family val="2"/>
          </rPr>
          <t xml:space="preserve">
04/05/21
6608
April + May/21</t>
        </r>
      </text>
    </comment>
    <comment ref="DC46" authorId="0">
      <text>
        <r>
          <rPr>
            <b/>
            <sz val="9"/>
            <color indexed="81"/>
            <rFont val="Tahoma"/>
            <family val="2"/>
          </rPr>
          <t>Windows User:</t>
        </r>
        <r>
          <rPr>
            <sz val="9"/>
            <color indexed="81"/>
            <rFont val="Tahoma"/>
            <family val="2"/>
          </rPr>
          <t xml:space="preserve">
Less 30% in Tuition fee for Oct/20.</t>
        </r>
      </text>
    </comment>
    <comment ref="DD46" authorId="0">
      <text>
        <r>
          <rPr>
            <b/>
            <sz val="9"/>
            <color indexed="81"/>
            <rFont val="Tahoma"/>
            <family val="2"/>
          </rPr>
          <t>Windows User:</t>
        </r>
        <r>
          <rPr>
            <sz val="9"/>
            <color indexed="81"/>
            <rFont val="Tahoma"/>
            <family val="2"/>
          </rPr>
          <t xml:space="preserve">
03/06/21
6609
</t>
        </r>
      </text>
    </comment>
    <comment ref="CD47" authorId="0">
      <text>
        <r>
          <rPr>
            <b/>
            <sz val="9"/>
            <color indexed="81"/>
            <rFont val="Tahoma"/>
            <family val="2"/>
          </rPr>
          <t>Windows User:</t>
        </r>
        <r>
          <rPr>
            <sz val="9"/>
            <color indexed="81"/>
            <rFont val="Tahoma"/>
            <family val="2"/>
          </rPr>
          <t xml:space="preserve">
14/09/2020
15,500/-</t>
        </r>
      </text>
    </comment>
    <comment ref="CF47" authorId="0">
      <text>
        <r>
          <rPr>
            <b/>
            <sz val="9"/>
            <color indexed="81"/>
            <rFont val="Tahoma"/>
            <family val="2"/>
          </rPr>
          <t>Windows User:</t>
        </r>
        <r>
          <rPr>
            <sz val="9"/>
            <color indexed="81"/>
            <rFont val="Tahoma"/>
            <family val="2"/>
          </rPr>
          <t xml:space="preserve">
14/09/2020
15,500/-</t>
        </r>
      </text>
    </comment>
    <comment ref="CH47" authorId="0">
      <text>
        <r>
          <rPr>
            <b/>
            <sz val="9"/>
            <color indexed="81"/>
            <rFont val="Tahoma"/>
            <family val="2"/>
          </rPr>
          <t>Windows User:</t>
        </r>
        <r>
          <rPr>
            <sz val="9"/>
            <color indexed="81"/>
            <rFont val="Tahoma"/>
            <family val="2"/>
          </rPr>
          <t xml:space="preserve">
14/09/2020
15,500/-</t>
        </r>
      </text>
    </comment>
    <comment ref="CJ47" authorId="0">
      <text>
        <r>
          <rPr>
            <b/>
            <sz val="9"/>
            <color indexed="81"/>
            <rFont val="Tahoma"/>
            <family val="2"/>
          </rPr>
          <t>Windows User:</t>
        </r>
        <r>
          <rPr>
            <sz val="9"/>
            <color indexed="81"/>
            <rFont val="Tahoma"/>
            <family val="2"/>
          </rPr>
          <t xml:space="preserve">
14/09/2020
15,500/-
</t>
        </r>
      </text>
    </comment>
    <comment ref="CP47" authorId="0">
      <text>
        <r>
          <rPr>
            <b/>
            <sz val="9"/>
            <color indexed="81"/>
            <rFont val="Tahoma"/>
            <family val="2"/>
          </rPr>
          <t>Windows User:</t>
        </r>
        <r>
          <rPr>
            <sz val="9"/>
            <color indexed="81"/>
            <rFont val="Tahoma"/>
            <family val="2"/>
          </rPr>
          <t xml:space="preserve">
26/01/21
6622
Oct to Feb/21
March=630 Due=2940
Paid in Janu/21</t>
        </r>
      </text>
    </comment>
    <comment ref="CR47" authorId="0">
      <text>
        <r>
          <rPr>
            <b/>
            <sz val="9"/>
            <color indexed="81"/>
            <rFont val="Tahoma"/>
            <family val="2"/>
          </rPr>
          <t>Windows User:</t>
        </r>
        <r>
          <rPr>
            <sz val="9"/>
            <color indexed="81"/>
            <rFont val="Tahoma"/>
            <family val="2"/>
          </rPr>
          <t xml:space="preserve">
26/01/21
6622
Oct to Feb/21
March=630 Due=2940
Paid in Janu/21</t>
        </r>
      </text>
    </comment>
    <comment ref="CT47" authorId="0">
      <text>
        <r>
          <rPr>
            <b/>
            <sz val="9"/>
            <color indexed="81"/>
            <rFont val="Tahoma"/>
            <family val="2"/>
          </rPr>
          <t>Windows User:</t>
        </r>
        <r>
          <rPr>
            <sz val="9"/>
            <color indexed="81"/>
            <rFont val="Tahoma"/>
            <family val="2"/>
          </rPr>
          <t xml:space="preserve">
26/01/21
6622
Oct to Feb/21
March=630 Due=2940
Paid in Janu/21</t>
        </r>
      </text>
    </comment>
    <comment ref="CV47" authorId="0">
      <text>
        <r>
          <rPr>
            <b/>
            <sz val="9"/>
            <color indexed="81"/>
            <rFont val="Tahoma"/>
            <family val="2"/>
          </rPr>
          <t>Windows User:</t>
        </r>
        <r>
          <rPr>
            <sz val="9"/>
            <color indexed="81"/>
            <rFont val="Tahoma"/>
            <family val="2"/>
          </rPr>
          <t xml:space="preserve">
26/01/21
6622
Oct to Feb/21
March=630 Due=2940
Paid in Janu/21</t>
        </r>
      </text>
    </comment>
    <comment ref="CX47" authorId="0">
      <text>
        <r>
          <rPr>
            <b/>
            <sz val="9"/>
            <color indexed="81"/>
            <rFont val="Tahoma"/>
            <family val="2"/>
          </rPr>
          <t>Windows User:</t>
        </r>
        <r>
          <rPr>
            <sz val="9"/>
            <color indexed="81"/>
            <rFont val="Tahoma"/>
            <family val="2"/>
          </rPr>
          <t xml:space="preserve">
26/01/21
6622
Oct to Feb/21
March=630 Due=2940
Paid in Janu/21</t>
        </r>
      </text>
    </comment>
    <comment ref="DF47" authorId="0">
      <text>
        <r>
          <rPr>
            <b/>
            <sz val="9"/>
            <color indexed="81"/>
            <rFont val="Tahoma"/>
            <family val="2"/>
          </rPr>
          <t>Windows User:</t>
        </r>
        <r>
          <rPr>
            <sz val="9"/>
            <color indexed="81"/>
            <rFont val="Tahoma"/>
            <family val="2"/>
          </rPr>
          <t xml:space="preserve">
03/06/21
6623
Up to June/21</t>
        </r>
      </text>
    </comment>
    <comment ref="CD48" authorId="0">
      <text>
        <r>
          <rPr>
            <b/>
            <sz val="9"/>
            <color indexed="81"/>
            <rFont val="Tahoma"/>
            <family val="2"/>
          </rPr>
          <t>Windows User:</t>
        </r>
        <r>
          <rPr>
            <sz val="9"/>
            <color indexed="81"/>
            <rFont val="Tahoma"/>
            <family val="2"/>
          </rPr>
          <t xml:space="preserve">
14/09/2020
6,500/-</t>
        </r>
      </text>
    </comment>
    <comment ref="CF48" authorId="0">
      <text>
        <r>
          <rPr>
            <b/>
            <sz val="9"/>
            <color indexed="81"/>
            <rFont val="Tahoma"/>
            <family val="2"/>
          </rPr>
          <t>Windows User:</t>
        </r>
        <r>
          <rPr>
            <sz val="9"/>
            <color indexed="81"/>
            <rFont val="Tahoma"/>
            <family val="2"/>
          </rPr>
          <t xml:space="preserve">
14/09/2020
6,500/-</t>
        </r>
      </text>
    </comment>
    <comment ref="CH48" authorId="0">
      <text>
        <r>
          <rPr>
            <b/>
            <sz val="9"/>
            <color indexed="81"/>
            <rFont val="Tahoma"/>
            <family val="2"/>
          </rPr>
          <t>Windows User:</t>
        </r>
        <r>
          <rPr>
            <sz val="9"/>
            <color indexed="81"/>
            <rFont val="Tahoma"/>
            <family val="2"/>
          </rPr>
          <t xml:space="preserve">
14/09/2020
6,500/-</t>
        </r>
      </text>
    </comment>
    <comment ref="CD49" authorId="0">
      <text>
        <r>
          <rPr>
            <b/>
            <sz val="9"/>
            <color indexed="81"/>
            <rFont val="Tahoma"/>
            <family val="2"/>
          </rPr>
          <t>Windows User:</t>
        </r>
        <r>
          <rPr>
            <sz val="9"/>
            <color indexed="81"/>
            <rFont val="Tahoma"/>
            <family val="2"/>
          </rPr>
          <t xml:space="preserve">
15/09/2020
7,500/-</t>
        </r>
      </text>
    </comment>
    <comment ref="CF49" authorId="0">
      <text>
        <r>
          <rPr>
            <b/>
            <sz val="9"/>
            <color indexed="81"/>
            <rFont val="Tahoma"/>
            <family val="2"/>
          </rPr>
          <t>Windows User:</t>
        </r>
        <r>
          <rPr>
            <sz val="9"/>
            <color indexed="81"/>
            <rFont val="Tahoma"/>
            <family val="2"/>
          </rPr>
          <t xml:space="preserve">
15/09/2020
7,500/-</t>
        </r>
      </text>
    </comment>
    <comment ref="CH49" authorId="0">
      <text>
        <r>
          <rPr>
            <b/>
            <sz val="9"/>
            <color indexed="81"/>
            <rFont val="Tahoma"/>
            <family val="2"/>
          </rPr>
          <t>Windows User:</t>
        </r>
        <r>
          <rPr>
            <sz val="9"/>
            <color indexed="81"/>
            <rFont val="Tahoma"/>
            <family val="2"/>
          </rPr>
          <t xml:space="preserve">
15/09/2020
7,500/-</t>
        </r>
      </text>
    </comment>
    <comment ref="CP49" authorId="0">
      <text>
        <r>
          <rPr>
            <b/>
            <sz val="9"/>
            <color indexed="81"/>
            <rFont val="Tahoma"/>
            <family val="2"/>
          </rPr>
          <t>Windows User:</t>
        </r>
        <r>
          <rPr>
            <sz val="9"/>
            <color indexed="81"/>
            <rFont val="Tahoma"/>
            <family val="2"/>
          </rPr>
          <t xml:space="preserve">
09/11/2020
6670
Oct/2020
paid to Nov/2020</t>
        </r>
      </text>
    </comment>
    <comment ref="CR49" authorId="0">
      <text>
        <r>
          <rPr>
            <b/>
            <sz val="9"/>
            <color indexed="81"/>
            <rFont val="Tahoma"/>
            <family val="2"/>
          </rPr>
          <t>Windows User:</t>
        </r>
        <r>
          <rPr>
            <sz val="9"/>
            <color indexed="81"/>
            <rFont val="Tahoma"/>
            <family val="2"/>
          </rPr>
          <t xml:space="preserve">
09/11/2020
6670
Oct/2020
09/12/2020
6671
Nov/20
Paid in Dec/20</t>
        </r>
      </text>
    </comment>
    <comment ref="CT49" authorId="0">
      <text>
        <r>
          <rPr>
            <b/>
            <sz val="9"/>
            <color indexed="81"/>
            <rFont val="Tahoma"/>
            <family val="2"/>
          </rPr>
          <t>Windows User:</t>
        </r>
        <r>
          <rPr>
            <sz val="9"/>
            <color indexed="81"/>
            <rFont val="Tahoma"/>
            <family val="2"/>
          </rPr>
          <t xml:space="preserve">
09/12/2020
6671
Nov/20
Paid in Dec/20
13/01/2021
6672
Dec/20
O//fee Due=8000</t>
        </r>
      </text>
    </comment>
    <comment ref="CV49" authorId="0">
      <text>
        <r>
          <rPr>
            <b/>
            <sz val="9"/>
            <color indexed="81"/>
            <rFont val="Tahoma"/>
            <family val="2"/>
          </rPr>
          <t>Windows User:</t>
        </r>
        <r>
          <rPr>
            <sz val="9"/>
            <color indexed="81"/>
            <rFont val="Tahoma"/>
            <family val="2"/>
          </rPr>
          <t xml:space="preserve">
13/01/2021
6672
Dec/20
O//fee Due=8000
28/01/21
6673
Janu/21</t>
        </r>
      </text>
    </comment>
    <comment ref="CX49" authorId="0">
      <text>
        <r>
          <rPr>
            <b/>
            <sz val="9"/>
            <color indexed="81"/>
            <rFont val="Tahoma"/>
            <family val="2"/>
          </rPr>
          <t>Windows User:</t>
        </r>
        <r>
          <rPr>
            <sz val="9"/>
            <color indexed="81"/>
            <rFont val="Tahoma"/>
            <family val="2"/>
          </rPr>
          <t xml:space="preserve">
10/02/21
6674
O/fee due</t>
        </r>
      </text>
    </comment>
    <comment ref="DD49" authorId="0">
      <text>
        <r>
          <rPr>
            <b/>
            <sz val="9"/>
            <color indexed="81"/>
            <rFont val="Tahoma"/>
            <family val="2"/>
          </rPr>
          <t>Windows User:</t>
        </r>
        <r>
          <rPr>
            <sz val="9"/>
            <color indexed="81"/>
            <rFont val="Tahoma"/>
            <family val="2"/>
          </rPr>
          <t xml:space="preserve">
24/05/21
6675
March + April/21</t>
        </r>
      </text>
    </comment>
    <comment ref="DF49" authorId="0">
      <text>
        <r>
          <rPr>
            <b/>
            <sz val="9"/>
            <color indexed="81"/>
            <rFont val="Tahoma"/>
            <family val="2"/>
          </rPr>
          <t>Windows User:</t>
        </r>
        <r>
          <rPr>
            <sz val="9"/>
            <color indexed="81"/>
            <rFont val="Tahoma"/>
            <family val="2"/>
          </rPr>
          <t xml:space="preserve">
04/06/21
6676
zo/fee due</t>
        </r>
      </text>
    </comment>
    <comment ref="CD50" authorId="0">
      <text>
        <r>
          <rPr>
            <b/>
            <sz val="9"/>
            <color indexed="81"/>
            <rFont val="Tahoma"/>
            <family val="2"/>
          </rPr>
          <t>Windows User:</t>
        </r>
        <r>
          <rPr>
            <sz val="9"/>
            <color indexed="81"/>
            <rFont val="Tahoma"/>
            <family val="2"/>
          </rPr>
          <t xml:space="preserve">
15/09/2020
7,500/-</t>
        </r>
      </text>
    </comment>
    <comment ref="CF50" authorId="0">
      <text>
        <r>
          <rPr>
            <b/>
            <sz val="9"/>
            <color indexed="81"/>
            <rFont val="Tahoma"/>
            <family val="2"/>
          </rPr>
          <t>Windows User:</t>
        </r>
        <r>
          <rPr>
            <sz val="9"/>
            <color indexed="81"/>
            <rFont val="Tahoma"/>
            <family val="2"/>
          </rPr>
          <t xml:space="preserve">
15/09/2020
7,500/-</t>
        </r>
      </text>
    </comment>
    <comment ref="CH50" authorId="0">
      <text>
        <r>
          <rPr>
            <b/>
            <sz val="9"/>
            <color indexed="81"/>
            <rFont val="Tahoma"/>
            <family val="2"/>
          </rPr>
          <t>Windows User:</t>
        </r>
        <r>
          <rPr>
            <sz val="9"/>
            <color indexed="81"/>
            <rFont val="Tahoma"/>
            <family val="2"/>
          </rPr>
          <t xml:space="preserve">
15/09/2020
7,500/-</t>
        </r>
      </text>
    </comment>
    <comment ref="CJ50" authorId="0">
      <text>
        <r>
          <rPr>
            <b/>
            <sz val="9"/>
            <color indexed="81"/>
            <rFont val="Tahoma"/>
            <family val="2"/>
          </rPr>
          <t>Windows User:</t>
        </r>
        <r>
          <rPr>
            <sz val="9"/>
            <color indexed="81"/>
            <rFont val="Tahoma"/>
            <family val="2"/>
          </rPr>
          <t xml:space="preserve">
25/01/21
56647
Oct/20
O/fee=2740 Due=5260
Paid in janu/21</t>
        </r>
      </text>
    </comment>
    <comment ref="CM50" authorId="0">
      <text>
        <r>
          <rPr>
            <b/>
            <sz val="9"/>
            <color indexed="81"/>
            <rFont val="Tahoma"/>
            <family val="2"/>
          </rPr>
          <t>Windows User:</t>
        </r>
        <r>
          <rPr>
            <sz val="9"/>
            <color indexed="81"/>
            <rFont val="Tahoma"/>
            <family val="2"/>
          </rPr>
          <t xml:space="preserve">
Less 30% in Tuition fee for Oct/20.</t>
        </r>
      </text>
    </comment>
    <comment ref="CN50" authorId="0">
      <text>
        <r>
          <rPr>
            <b/>
            <sz val="9"/>
            <color indexed="81"/>
            <rFont val="Tahoma"/>
            <family val="2"/>
          </rPr>
          <t>Windows User:</t>
        </r>
        <r>
          <rPr>
            <sz val="9"/>
            <color indexed="81"/>
            <rFont val="Tahoma"/>
            <family val="2"/>
          </rPr>
          <t xml:space="preserve">
25/01/21
56647
Oct/20
O/fee=2740 Due=5260
Paid in janu/21</t>
        </r>
      </text>
    </comment>
    <comment ref="CO50" authorId="0">
      <text>
        <r>
          <rPr>
            <b/>
            <sz val="9"/>
            <color indexed="81"/>
            <rFont val="Tahoma"/>
            <family val="2"/>
          </rPr>
          <t>Windows User:</t>
        </r>
        <r>
          <rPr>
            <sz val="9"/>
            <color indexed="81"/>
            <rFont val="Tahoma"/>
            <family val="2"/>
          </rPr>
          <t xml:space="preserve">
Less 30% in Tuition fee for Oct/20.</t>
        </r>
      </text>
    </comment>
    <comment ref="CQ50" authorId="0">
      <text>
        <r>
          <rPr>
            <b/>
            <sz val="9"/>
            <color indexed="81"/>
            <rFont val="Tahoma"/>
            <family val="2"/>
          </rPr>
          <t>Windows User:</t>
        </r>
        <r>
          <rPr>
            <sz val="9"/>
            <color indexed="81"/>
            <rFont val="Tahoma"/>
            <family val="2"/>
          </rPr>
          <t xml:space="preserve">
Less 30% in Tuition fee for Oct/20.</t>
        </r>
      </text>
    </comment>
    <comment ref="CS50" authorId="0">
      <text>
        <r>
          <rPr>
            <b/>
            <sz val="9"/>
            <color indexed="81"/>
            <rFont val="Tahoma"/>
            <family val="2"/>
          </rPr>
          <t>Windows User:</t>
        </r>
        <r>
          <rPr>
            <sz val="9"/>
            <color indexed="81"/>
            <rFont val="Tahoma"/>
            <family val="2"/>
          </rPr>
          <t xml:space="preserve">
Less 30% in Tuition fee for Oct/20.</t>
        </r>
      </text>
    </comment>
    <comment ref="CT50" authorId="0">
      <text>
        <r>
          <rPr>
            <b/>
            <sz val="9"/>
            <color indexed="81"/>
            <rFont val="Tahoma"/>
            <family val="2"/>
          </rPr>
          <t>Windows User:</t>
        </r>
        <r>
          <rPr>
            <sz val="9"/>
            <color indexed="81"/>
            <rFont val="Tahoma"/>
            <family val="2"/>
          </rPr>
          <t xml:space="preserve">
25/01/21
56647
Oct/20
O/fee=2740 Due=5260
Paid in janu/21</t>
        </r>
      </text>
    </comment>
    <comment ref="CU50" authorId="0">
      <text>
        <r>
          <rPr>
            <b/>
            <sz val="9"/>
            <color indexed="81"/>
            <rFont val="Tahoma"/>
            <family val="2"/>
          </rPr>
          <t>Windows User:</t>
        </r>
        <r>
          <rPr>
            <sz val="9"/>
            <color indexed="81"/>
            <rFont val="Tahoma"/>
            <family val="2"/>
          </rPr>
          <t xml:space="preserve">
Less 30% in Tuition fee for Oct/20.</t>
        </r>
      </text>
    </comment>
    <comment ref="CV50" authorId="0">
      <text>
        <r>
          <rPr>
            <b/>
            <sz val="9"/>
            <color indexed="81"/>
            <rFont val="Tahoma"/>
            <family val="2"/>
          </rPr>
          <t>Windows User:</t>
        </r>
        <r>
          <rPr>
            <sz val="9"/>
            <color indexed="81"/>
            <rFont val="Tahoma"/>
            <family val="2"/>
          </rPr>
          <t xml:space="preserve">
16/02/21
6695
</t>
        </r>
      </text>
    </comment>
    <comment ref="CW50" authorId="0">
      <text>
        <r>
          <rPr>
            <b/>
            <sz val="9"/>
            <color indexed="81"/>
            <rFont val="Tahoma"/>
            <family val="2"/>
          </rPr>
          <t>Windows User:</t>
        </r>
        <r>
          <rPr>
            <sz val="9"/>
            <color indexed="81"/>
            <rFont val="Tahoma"/>
            <family val="2"/>
          </rPr>
          <t xml:space="preserve">
Less 30% in Tuition fee for Oct/20.</t>
        </r>
      </text>
    </comment>
    <comment ref="CY50" authorId="0">
      <text>
        <r>
          <rPr>
            <b/>
            <sz val="9"/>
            <color indexed="81"/>
            <rFont val="Tahoma"/>
            <family val="2"/>
          </rPr>
          <t>Windows User:</t>
        </r>
        <r>
          <rPr>
            <sz val="9"/>
            <color indexed="81"/>
            <rFont val="Tahoma"/>
            <family val="2"/>
          </rPr>
          <t xml:space="preserve">
Less 30% in Tuition fee for Oct/20.</t>
        </r>
      </text>
    </comment>
    <comment ref="DA50" authorId="0">
      <text>
        <r>
          <rPr>
            <b/>
            <sz val="9"/>
            <color indexed="81"/>
            <rFont val="Tahoma"/>
            <family val="2"/>
          </rPr>
          <t>Windows User:</t>
        </r>
        <r>
          <rPr>
            <sz val="9"/>
            <color indexed="81"/>
            <rFont val="Tahoma"/>
            <family val="2"/>
          </rPr>
          <t xml:space="preserve">
Less 30% in Tuition fee for Oct/20.</t>
        </r>
      </text>
    </comment>
    <comment ref="DC50" authorId="0">
      <text>
        <r>
          <rPr>
            <b/>
            <sz val="9"/>
            <color indexed="81"/>
            <rFont val="Tahoma"/>
            <family val="2"/>
          </rPr>
          <t>Windows User:</t>
        </r>
        <r>
          <rPr>
            <sz val="9"/>
            <color indexed="81"/>
            <rFont val="Tahoma"/>
            <family val="2"/>
          </rPr>
          <t xml:space="preserve">
Less 30% in Tuition fee for Oct/20.</t>
        </r>
      </text>
    </comment>
    <comment ref="DD50" authorId="0">
      <text>
        <r>
          <rPr>
            <b/>
            <sz val="9"/>
            <color indexed="81"/>
            <rFont val="Tahoma"/>
            <family val="2"/>
          </rPr>
          <t>Windows User:</t>
        </r>
        <r>
          <rPr>
            <sz val="9"/>
            <color indexed="81"/>
            <rFont val="Tahoma"/>
            <family val="2"/>
          </rPr>
          <t xml:space="preserve">
01/06/21
6696</t>
        </r>
      </text>
    </comment>
    <comment ref="CD51" authorId="0">
      <text>
        <r>
          <rPr>
            <b/>
            <sz val="9"/>
            <color indexed="81"/>
            <rFont val="Tahoma"/>
            <family val="2"/>
          </rPr>
          <t>Windows User:</t>
        </r>
        <r>
          <rPr>
            <sz val="9"/>
            <color indexed="81"/>
            <rFont val="Tahoma"/>
            <family val="2"/>
          </rPr>
          <t xml:space="preserve">
16/05/2020
4,000/-</t>
        </r>
      </text>
    </comment>
    <comment ref="CF51" authorId="0">
      <text>
        <r>
          <rPr>
            <b/>
            <sz val="9"/>
            <color indexed="81"/>
            <rFont val="Tahoma"/>
            <family val="2"/>
          </rPr>
          <t>Windows User:</t>
        </r>
        <r>
          <rPr>
            <sz val="9"/>
            <color indexed="81"/>
            <rFont val="Tahoma"/>
            <family val="2"/>
          </rPr>
          <t xml:space="preserve">
16/05/2020
4,000/-</t>
        </r>
      </text>
    </comment>
    <comment ref="CH51" authorId="0">
      <text>
        <r>
          <rPr>
            <b/>
            <sz val="9"/>
            <color indexed="81"/>
            <rFont val="Tahoma"/>
            <family val="2"/>
          </rPr>
          <t>Windows User:</t>
        </r>
        <r>
          <rPr>
            <sz val="9"/>
            <color indexed="81"/>
            <rFont val="Tahoma"/>
            <family val="2"/>
          </rPr>
          <t xml:space="preserve">
16/05/2020
4,000/-</t>
        </r>
      </text>
    </comment>
    <comment ref="CJ51" authorId="0">
      <text>
        <r>
          <rPr>
            <b/>
            <sz val="9"/>
            <color indexed="81"/>
            <rFont val="Tahoma"/>
            <family val="2"/>
          </rPr>
          <t>Windows User:</t>
        </r>
        <r>
          <rPr>
            <sz val="9"/>
            <color indexed="81"/>
            <rFont val="Tahoma"/>
            <family val="2"/>
          </rPr>
          <t xml:space="preserve">
26/01/21
56553
O/fee=1000 Due=7000
Paid in Janu/21</t>
        </r>
      </text>
    </comment>
    <comment ref="CM51" authorId="0">
      <text>
        <r>
          <rPr>
            <b/>
            <sz val="9"/>
            <color indexed="81"/>
            <rFont val="Tahoma"/>
            <family val="2"/>
          </rPr>
          <t>Windows User:</t>
        </r>
        <r>
          <rPr>
            <sz val="9"/>
            <color indexed="81"/>
            <rFont val="Tahoma"/>
            <family val="2"/>
          </rPr>
          <t xml:space="preserve">
Less 30% in Tuition fee for Oct/20.</t>
        </r>
      </text>
    </comment>
    <comment ref="CO51" authorId="0">
      <text>
        <r>
          <rPr>
            <b/>
            <sz val="9"/>
            <color indexed="81"/>
            <rFont val="Tahoma"/>
            <family val="2"/>
          </rPr>
          <t>Windows User:</t>
        </r>
        <r>
          <rPr>
            <sz val="9"/>
            <color indexed="81"/>
            <rFont val="Tahoma"/>
            <family val="2"/>
          </rPr>
          <t xml:space="preserve">
Less 30% in Tuition fee for Oct/20.</t>
        </r>
      </text>
    </comment>
    <comment ref="CQ51" authorId="0">
      <text>
        <r>
          <rPr>
            <b/>
            <sz val="9"/>
            <color indexed="81"/>
            <rFont val="Tahoma"/>
            <family val="2"/>
          </rPr>
          <t>Windows User:</t>
        </r>
        <r>
          <rPr>
            <sz val="9"/>
            <color indexed="81"/>
            <rFont val="Tahoma"/>
            <family val="2"/>
          </rPr>
          <t xml:space="preserve">
Less 30% in Tuition fee for Oct/20.</t>
        </r>
      </text>
    </comment>
    <comment ref="CS51" authorId="0">
      <text>
        <r>
          <rPr>
            <b/>
            <sz val="9"/>
            <color indexed="81"/>
            <rFont val="Tahoma"/>
            <family val="2"/>
          </rPr>
          <t>Windows User:</t>
        </r>
        <r>
          <rPr>
            <sz val="9"/>
            <color indexed="81"/>
            <rFont val="Tahoma"/>
            <family val="2"/>
          </rPr>
          <t xml:space="preserve">
Less 30% in Tuition fee for Oct/20.</t>
        </r>
      </text>
    </comment>
    <comment ref="CT51" authorId="0">
      <text>
        <r>
          <rPr>
            <b/>
            <sz val="9"/>
            <color indexed="81"/>
            <rFont val="Tahoma"/>
            <family val="2"/>
          </rPr>
          <t>Windows User:</t>
        </r>
        <r>
          <rPr>
            <sz val="9"/>
            <color indexed="81"/>
            <rFont val="Tahoma"/>
            <family val="2"/>
          </rPr>
          <t xml:space="preserve">
26/01/21
56553
O/fee=1000 Due=7000
Paid in Janu/21</t>
        </r>
      </text>
    </comment>
    <comment ref="CU51" authorId="0">
      <text>
        <r>
          <rPr>
            <b/>
            <sz val="9"/>
            <color indexed="81"/>
            <rFont val="Tahoma"/>
            <family val="2"/>
          </rPr>
          <t>Windows User:</t>
        </r>
        <r>
          <rPr>
            <sz val="9"/>
            <color indexed="81"/>
            <rFont val="Tahoma"/>
            <family val="2"/>
          </rPr>
          <t xml:space="preserve">
Less 30% in Tuition fee for Oct/20.</t>
        </r>
      </text>
    </comment>
    <comment ref="CV51" authorId="0">
      <text>
        <r>
          <rPr>
            <b/>
            <sz val="9"/>
            <color indexed="81"/>
            <rFont val="Tahoma"/>
            <family val="2"/>
          </rPr>
          <t>Windows User:</t>
        </r>
        <r>
          <rPr>
            <sz val="9"/>
            <color indexed="81"/>
            <rFont val="Tahoma"/>
            <family val="2"/>
          </rPr>
          <t xml:space="preserve">
10/02/21
5450
S/c=3500
O/fee=500</t>
        </r>
      </text>
    </comment>
    <comment ref="CW51" authorId="0">
      <text>
        <r>
          <rPr>
            <b/>
            <sz val="9"/>
            <color indexed="81"/>
            <rFont val="Tahoma"/>
            <family val="2"/>
          </rPr>
          <t>Windows User:</t>
        </r>
        <r>
          <rPr>
            <sz val="9"/>
            <color indexed="81"/>
            <rFont val="Tahoma"/>
            <family val="2"/>
          </rPr>
          <t xml:space="preserve">
Less 30% in Tuition fee for Oct/20.</t>
        </r>
      </text>
    </comment>
    <comment ref="CY51" authorId="0">
      <text>
        <r>
          <rPr>
            <b/>
            <sz val="9"/>
            <color indexed="81"/>
            <rFont val="Tahoma"/>
            <family val="2"/>
          </rPr>
          <t>Windows User:</t>
        </r>
        <r>
          <rPr>
            <sz val="9"/>
            <color indexed="81"/>
            <rFont val="Tahoma"/>
            <family val="2"/>
          </rPr>
          <t xml:space="preserve">
Less 30% in Tuition fee for Oct/20.</t>
        </r>
      </text>
    </comment>
    <comment ref="DA51" authorId="0">
      <text>
        <r>
          <rPr>
            <b/>
            <sz val="9"/>
            <color indexed="81"/>
            <rFont val="Tahoma"/>
            <family val="2"/>
          </rPr>
          <t>Windows User:</t>
        </r>
        <r>
          <rPr>
            <sz val="9"/>
            <color indexed="81"/>
            <rFont val="Tahoma"/>
            <family val="2"/>
          </rPr>
          <t xml:space="preserve">
Less 30% in Tuition fee for Oct/20.</t>
        </r>
      </text>
    </comment>
    <comment ref="DC51" authorId="0">
      <text>
        <r>
          <rPr>
            <b/>
            <sz val="9"/>
            <color indexed="81"/>
            <rFont val="Tahoma"/>
            <family val="2"/>
          </rPr>
          <t>Windows User:</t>
        </r>
        <r>
          <rPr>
            <sz val="9"/>
            <color indexed="81"/>
            <rFont val="Tahoma"/>
            <family val="2"/>
          </rPr>
          <t xml:space="preserve">
Less 30% in Tuition fee for Oct/20.</t>
        </r>
      </text>
    </comment>
    <comment ref="DD51" authorId="0">
      <text>
        <r>
          <rPr>
            <b/>
            <sz val="9"/>
            <color indexed="81"/>
            <rFont val="Tahoma"/>
            <family val="2"/>
          </rPr>
          <t>Windows User:</t>
        </r>
        <r>
          <rPr>
            <sz val="9"/>
            <color indexed="81"/>
            <rFont val="Tahoma"/>
            <family val="2"/>
          </rPr>
          <t xml:space="preserve">
05/06/21
5451
</t>
        </r>
      </text>
    </comment>
    <comment ref="H52"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t>
        </r>
      </text>
    </comment>
    <comment ref="J52"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t>
        </r>
      </text>
    </comment>
    <comment ref="CD52" authorId="0">
      <text>
        <r>
          <rPr>
            <b/>
            <sz val="9"/>
            <color indexed="81"/>
            <rFont val="Tahoma"/>
            <family val="2"/>
          </rPr>
          <t>Windows User:</t>
        </r>
        <r>
          <rPr>
            <sz val="9"/>
            <color indexed="81"/>
            <rFont val="Tahoma"/>
            <family val="2"/>
          </rPr>
          <t xml:space="preserve">
17/09/2020
7,500/-</t>
        </r>
      </text>
    </comment>
    <comment ref="CF52" authorId="0">
      <text>
        <r>
          <rPr>
            <b/>
            <sz val="9"/>
            <color indexed="81"/>
            <rFont val="Tahoma"/>
            <family val="2"/>
          </rPr>
          <t>Windows User:</t>
        </r>
        <r>
          <rPr>
            <sz val="9"/>
            <color indexed="81"/>
            <rFont val="Tahoma"/>
            <family val="2"/>
          </rPr>
          <t xml:space="preserve">
17/09/2020
7,500/-</t>
        </r>
      </text>
    </comment>
    <comment ref="CH52" authorId="0">
      <text>
        <r>
          <rPr>
            <b/>
            <sz val="9"/>
            <color indexed="81"/>
            <rFont val="Tahoma"/>
            <family val="2"/>
          </rPr>
          <t>Windows User:</t>
        </r>
        <r>
          <rPr>
            <sz val="9"/>
            <color indexed="81"/>
            <rFont val="Tahoma"/>
            <family val="2"/>
          </rPr>
          <t xml:space="preserve">
17/09/2020
7,500/-</t>
        </r>
      </text>
    </comment>
    <comment ref="CM52" authorId="0">
      <text>
        <r>
          <rPr>
            <b/>
            <sz val="9"/>
            <color indexed="81"/>
            <rFont val="Tahoma"/>
            <family val="2"/>
          </rPr>
          <t>Windows User:</t>
        </r>
        <r>
          <rPr>
            <sz val="9"/>
            <color indexed="81"/>
            <rFont val="Tahoma"/>
            <family val="2"/>
          </rPr>
          <t xml:space="preserve">
Less 30% in Tuition fee for Oct/20.</t>
        </r>
      </text>
    </comment>
    <comment ref="CO52" authorId="0">
      <text>
        <r>
          <rPr>
            <b/>
            <sz val="9"/>
            <color indexed="81"/>
            <rFont val="Tahoma"/>
            <family val="2"/>
          </rPr>
          <t>Windows User:</t>
        </r>
        <r>
          <rPr>
            <sz val="9"/>
            <color indexed="81"/>
            <rFont val="Tahoma"/>
            <family val="2"/>
          </rPr>
          <t xml:space="preserve">
Less 30% in Tuition fee for Oct/20.</t>
        </r>
      </text>
    </comment>
    <comment ref="CQ52" authorId="0">
      <text>
        <r>
          <rPr>
            <b/>
            <sz val="9"/>
            <color indexed="81"/>
            <rFont val="Tahoma"/>
            <family val="2"/>
          </rPr>
          <t>Windows User:</t>
        </r>
        <r>
          <rPr>
            <sz val="9"/>
            <color indexed="81"/>
            <rFont val="Tahoma"/>
            <family val="2"/>
          </rPr>
          <t xml:space="preserve">
Less 30% in Tuition fee for Oct/20.</t>
        </r>
      </text>
    </comment>
    <comment ref="CS52" authorId="0">
      <text>
        <r>
          <rPr>
            <b/>
            <sz val="9"/>
            <color indexed="81"/>
            <rFont val="Tahoma"/>
            <family val="2"/>
          </rPr>
          <t>Windows User:</t>
        </r>
        <r>
          <rPr>
            <sz val="9"/>
            <color indexed="81"/>
            <rFont val="Tahoma"/>
            <family val="2"/>
          </rPr>
          <t xml:space="preserve">
Less 30% in Tuition fee for Oct/20.</t>
        </r>
      </text>
    </comment>
    <comment ref="CT52" authorId="0">
      <text>
        <r>
          <rPr>
            <b/>
            <sz val="9"/>
            <color indexed="81"/>
            <rFont val="Tahoma"/>
            <family val="2"/>
          </rPr>
          <t>Windows User:</t>
        </r>
        <r>
          <rPr>
            <sz val="9"/>
            <color indexed="81"/>
            <rFont val="Tahoma"/>
            <family val="2"/>
          </rPr>
          <t xml:space="preserve">
30/01/21
5474</t>
        </r>
      </text>
    </comment>
    <comment ref="CU52" authorId="0">
      <text>
        <r>
          <rPr>
            <b/>
            <sz val="9"/>
            <color indexed="81"/>
            <rFont val="Tahoma"/>
            <family val="2"/>
          </rPr>
          <t>Windows User:</t>
        </r>
        <r>
          <rPr>
            <sz val="9"/>
            <color indexed="81"/>
            <rFont val="Tahoma"/>
            <family val="2"/>
          </rPr>
          <t xml:space="preserve">
Less 30% in Tuition fee for Oct/20.</t>
        </r>
      </text>
    </comment>
    <comment ref="CW52" authorId="0">
      <text>
        <r>
          <rPr>
            <b/>
            <sz val="9"/>
            <color indexed="81"/>
            <rFont val="Tahoma"/>
            <family val="2"/>
          </rPr>
          <t>Windows User:</t>
        </r>
        <r>
          <rPr>
            <sz val="9"/>
            <color indexed="81"/>
            <rFont val="Tahoma"/>
            <family val="2"/>
          </rPr>
          <t xml:space="preserve">
Less 30% in Tuition fee for Oct/20.</t>
        </r>
      </text>
    </comment>
    <comment ref="CY52" authorId="0">
      <text>
        <r>
          <rPr>
            <b/>
            <sz val="9"/>
            <color indexed="81"/>
            <rFont val="Tahoma"/>
            <family val="2"/>
          </rPr>
          <t>Windows User:</t>
        </r>
        <r>
          <rPr>
            <sz val="9"/>
            <color indexed="81"/>
            <rFont val="Tahoma"/>
            <family val="2"/>
          </rPr>
          <t xml:space="preserve">
Less 30% in Tuition fee for Oct/20.</t>
        </r>
      </text>
    </comment>
    <comment ref="DA52" authorId="0">
      <text>
        <r>
          <rPr>
            <b/>
            <sz val="9"/>
            <color indexed="81"/>
            <rFont val="Tahoma"/>
            <family val="2"/>
          </rPr>
          <t>Windows User:</t>
        </r>
        <r>
          <rPr>
            <sz val="9"/>
            <color indexed="81"/>
            <rFont val="Tahoma"/>
            <family val="2"/>
          </rPr>
          <t xml:space="preserve">
Less 30% in Tuition fee for Oct/20.</t>
        </r>
      </text>
    </comment>
    <comment ref="DC52" authorId="0">
      <text>
        <r>
          <rPr>
            <b/>
            <sz val="9"/>
            <color indexed="81"/>
            <rFont val="Tahoma"/>
            <family val="2"/>
          </rPr>
          <t>Windows User:</t>
        </r>
        <r>
          <rPr>
            <sz val="9"/>
            <color indexed="81"/>
            <rFont val="Tahoma"/>
            <family val="2"/>
          </rPr>
          <t xml:space="preserve">
Less 30% in Tuition fee for Oct/20.</t>
        </r>
      </text>
    </comment>
    <comment ref="CD53" authorId="0">
      <text>
        <r>
          <rPr>
            <b/>
            <sz val="9"/>
            <color indexed="81"/>
            <rFont val="Tahoma"/>
            <family val="2"/>
          </rPr>
          <t>Windows User:</t>
        </r>
        <r>
          <rPr>
            <sz val="9"/>
            <color indexed="81"/>
            <rFont val="Tahoma"/>
            <family val="2"/>
          </rPr>
          <t xml:space="preserve">
10/10/2020
5209
7,200/-</t>
        </r>
      </text>
    </comment>
    <comment ref="CF53" authorId="0">
      <text>
        <r>
          <rPr>
            <b/>
            <sz val="9"/>
            <color indexed="81"/>
            <rFont val="Tahoma"/>
            <family val="2"/>
          </rPr>
          <t>Windows User:</t>
        </r>
        <r>
          <rPr>
            <sz val="9"/>
            <color indexed="81"/>
            <rFont val="Tahoma"/>
            <family val="2"/>
          </rPr>
          <t xml:space="preserve">
10/10/2020
5209
7,200/-</t>
        </r>
      </text>
    </comment>
    <comment ref="CH53" authorId="0">
      <text>
        <r>
          <rPr>
            <b/>
            <sz val="9"/>
            <color indexed="81"/>
            <rFont val="Tahoma"/>
            <family val="2"/>
          </rPr>
          <t>Windows User:</t>
        </r>
        <r>
          <rPr>
            <sz val="9"/>
            <color indexed="81"/>
            <rFont val="Tahoma"/>
            <family val="2"/>
          </rPr>
          <t xml:space="preserve">
10/10/2020
5209
7,200/-</t>
        </r>
      </text>
    </comment>
    <comment ref="CJ53" authorId="0">
      <text>
        <r>
          <rPr>
            <b/>
            <sz val="9"/>
            <color indexed="81"/>
            <rFont val="Tahoma"/>
            <family val="2"/>
          </rPr>
          <t>Windows User:</t>
        </r>
        <r>
          <rPr>
            <sz val="9"/>
            <color indexed="81"/>
            <rFont val="Tahoma"/>
            <family val="2"/>
          </rPr>
          <t xml:space="preserve">
13/12/2020
5211
O/fee=8,000/-
Paid in Dec/20</t>
        </r>
      </text>
    </comment>
    <comment ref="CP53" authorId="0">
      <text>
        <r>
          <rPr>
            <b/>
            <sz val="9"/>
            <color indexed="81"/>
            <rFont val="Tahoma"/>
            <family val="2"/>
          </rPr>
          <t>Windows User:</t>
        </r>
        <r>
          <rPr>
            <sz val="9"/>
            <color indexed="81"/>
            <rFont val="Tahoma"/>
            <family val="2"/>
          </rPr>
          <t xml:space="preserve">
05/11/2020
5210
Oct + Nov/2020
Paid to Nov/2020</t>
        </r>
      </text>
    </comment>
    <comment ref="CR53" authorId="0">
      <text>
        <r>
          <rPr>
            <b/>
            <sz val="9"/>
            <color indexed="81"/>
            <rFont val="Tahoma"/>
            <family val="2"/>
          </rPr>
          <t>Windows User:</t>
        </r>
        <r>
          <rPr>
            <sz val="9"/>
            <color indexed="81"/>
            <rFont val="Tahoma"/>
            <family val="2"/>
          </rPr>
          <t xml:space="preserve">
05/11/2020
5210
Oct + Nov/2020</t>
        </r>
      </text>
    </comment>
    <comment ref="CT53" authorId="0">
      <text>
        <r>
          <rPr>
            <b/>
            <sz val="9"/>
            <color indexed="81"/>
            <rFont val="Tahoma"/>
            <family val="2"/>
          </rPr>
          <t>Windows User:</t>
        </r>
        <r>
          <rPr>
            <sz val="9"/>
            <color indexed="81"/>
            <rFont val="Tahoma"/>
            <family val="2"/>
          </rPr>
          <t xml:space="preserve">
13/12/2020
5211
O/fee=8,000/-
Paid in Dec/20
07/01/2021
5212
Dec + Janu/1
Paid in Janu/21</t>
        </r>
      </text>
    </comment>
    <comment ref="CV53" authorId="0">
      <text>
        <r>
          <rPr>
            <b/>
            <sz val="9"/>
            <color indexed="81"/>
            <rFont val="Tahoma"/>
            <family val="2"/>
          </rPr>
          <t>Windows User:</t>
        </r>
        <r>
          <rPr>
            <sz val="9"/>
            <color indexed="81"/>
            <rFont val="Tahoma"/>
            <family val="2"/>
          </rPr>
          <t xml:space="preserve">
07/01/2021
5212
Dec + Janu/1
Paid in Janu/21</t>
        </r>
      </text>
    </comment>
    <comment ref="CX53" authorId="0">
      <text>
        <r>
          <rPr>
            <b/>
            <sz val="9"/>
            <color indexed="81"/>
            <rFont val="Tahoma"/>
            <family val="2"/>
          </rPr>
          <t>Windows User:</t>
        </r>
        <r>
          <rPr>
            <sz val="9"/>
            <color indexed="81"/>
            <rFont val="Tahoma"/>
            <family val="2"/>
          </rPr>
          <t xml:space="preserve">
10/02/21
5213</t>
        </r>
      </text>
    </comment>
    <comment ref="DB53" authorId="0">
      <text>
        <r>
          <rPr>
            <b/>
            <sz val="9"/>
            <color indexed="81"/>
            <rFont val="Tahoma"/>
            <family val="2"/>
          </rPr>
          <t>Windows User:</t>
        </r>
        <r>
          <rPr>
            <sz val="9"/>
            <color indexed="81"/>
            <rFont val="Tahoma"/>
            <family val="2"/>
          </rPr>
          <t xml:space="preserve">
12/04/21
5214
March + April/21</t>
        </r>
      </text>
    </comment>
    <comment ref="DF53" authorId="0">
      <text>
        <r>
          <rPr>
            <b/>
            <sz val="9"/>
            <color indexed="81"/>
            <rFont val="Tahoma"/>
            <family val="2"/>
          </rPr>
          <t>Windows User:</t>
        </r>
        <r>
          <rPr>
            <sz val="9"/>
            <color indexed="81"/>
            <rFont val="Tahoma"/>
            <family val="2"/>
          </rPr>
          <t xml:space="preserve">
04/06/21
5212
Up to June/21</t>
        </r>
      </text>
    </comment>
    <comment ref="CD54" authorId="0">
      <text>
        <r>
          <rPr>
            <b/>
            <sz val="9"/>
            <color indexed="81"/>
            <rFont val="Tahoma"/>
            <family val="2"/>
          </rPr>
          <t>Windows User:</t>
        </r>
        <r>
          <rPr>
            <sz val="9"/>
            <color indexed="81"/>
            <rFont val="Tahoma"/>
            <family val="2"/>
          </rPr>
          <t xml:space="preserve">
16/08/2020
9,000/-</t>
        </r>
      </text>
    </comment>
    <comment ref="CF54" authorId="0">
      <text>
        <r>
          <rPr>
            <b/>
            <sz val="9"/>
            <color indexed="81"/>
            <rFont val="Tahoma"/>
            <family val="2"/>
          </rPr>
          <t>Windows User:</t>
        </r>
        <r>
          <rPr>
            <sz val="9"/>
            <color indexed="81"/>
            <rFont val="Tahoma"/>
            <family val="2"/>
          </rPr>
          <t xml:space="preserve">
16/08/2020
9,000/-</t>
        </r>
      </text>
    </comment>
    <comment ref="CH54" authorId="0">
      <text>
        <r>
          <rPr>
            <b/>
            <sz val="9"/>
            <color indexed="81"/>
            <rFont val="Tahoma"/>
            <family val="2"/>
          </rPr>
          <t>Windows User:</t>
        </r>
        <r>
          <rPr>
            <sz val="9"/>
            <color indexed="81"/>
            <rFont val="Tahoma"/>
            <family val="2"/>
          </rPr>
          <t xml:space="preserve">
16/08/2020
9,000/-</t>
        </r>
      </text>
    </comment>
    <comment ref="CJ54" authorId="0">
      <text>
        <r>
          <rPr>
            <b/>
            <sz val="9"/>
            <color indexed="81"/>
            <rFont val="Tahoma"/>
            <family val="2"/>
          </rPr>
          <t>Windows User:</t>
        </r>
        <r>
          <rPr>
            <sz val="9"/>
            <color indexed="81"/>
            <rFont val="Tahoma"/>
            <family val="2"/>
          </rPr>
          <t xml:space="preserve">
16/08/2020
9,000/-
07/10/20
8950
O/fee=6500
Paid to Oct/20</t>
        </r>
      </text>
    </comment>
    <comment ref="CP54" authorId="0">
      <text>
        <r>
          <rPr>
            <b/>
            <sz val="9"/>
            <color indexed="81"/>
            <rFont val="Tahoma"/>
            <family val="2"/>
          </rPr>
          <t>Windows User:</t>
        </r>
        <r>
          <rPr>
            <sz val="9"/>
            <color indexed="81"/>
            <rFont val="Tahoma"/>
            <family val="2"/>
          </rPr>
          <t xml:space="preserve">
07/10/20
8950
11,120/-
O/fee=6,500
Oct=4,620/-</t>
        </r>
      </text>
    </comment>
    <comment ref="CR54" authorId="0">
      <text>
        <r>
          <rPr>
            <b/>
            <sz val="9"/>
            <color indexed="81"/>
            <rFont val="Tahoma"/>
            <family val="2"/>
          </rPr>
          <t>Windows User:</t>
        </r>
        <r>
          <rPr>
            <sz val="9"/>
            <color indexed="81"/>
            <rFont val="Tahoma"/>
            <family val="2"/>
          </rPr>
          <t xml:space="preserve">
09/11/2020
by bkash
C=4620
H=2130
T=6750</t>
        </r>
      </text>
    </comment>
    <comment ref="CT54" authorId="0">
      <text>
        <r>
          <rPr>
            <b/>
            <sz val="9"/>
            <color indexed="81"/>
            <rFont val="Tahoma"/>
            <family val="2"/>
          </rPr>
          <t>Windows User:</t>
        </r>
        <r>
          <rPr>
            <sz val="9"/>
            <color indexed="81"/>
            <rFont val="Tahoma"/>
            <family val="2"/>
          </rPr>
          <t xml:space="preserve">
25/01/21
8951
Dec + Janu/21
Paid in Janu/21</t>
        </r>
      </text>
    </comment>
    <comment ref="CV54" authorId="0">
      <text>
        <r>
          <rPr>
            <b/>
            <sz val="9"/>
            <color indexed="81"/>
            <rFont val="Tahoma"/>
            <family val="2"/>
          </rPr>
          <t>Windows User:</t>
        </r>
        <r>
          <rPr>
            <sz val="9"/>
            <color indexed="81"/>
            <rFont val="Tahoma"/>
            <family val="2"/>
          </rPr>
          <t xml:space="preserve">
25/01/21
8951
Dec + Janu/21
Paid in Janu/21</t>
        </r>
      </text>
    </comment>
    <comment ref="H55" authorId="0">
      <text>
        <r>
          <rPr>
            <b/>
            <sz val="9"/>
            <color indexed="81"/>
            <rFont val="Tahoma"/>
            <family val="2"/>
          </rPr>
          <t>Windows User:</t>
        </r>
        <r>
          <rPr>
            <sz val="9"/>
            <color indexed="81"/>
            <rFont val="Tahoma"/>
            <family val="2"/>
          </rPr>
          <t xml:space="preserve">
Less-1,000/-</t>
        </r>
      </text>
    </comment>
    <comment ref="J55" authorId="0">
      <text>
        <r>
          <rPr>
            <b/>
            <sz val="9"/>
            <color indexed="81"/>
            <rFont val="Tahoma"/>
            <family val="2"/>
          </rPr>
          <t>Windows User:</t>
        </r>
        <r>
          <rPr>
            <sz val="9"/>
            <color indexed="81"/>
            <rFont val="Tahoma"/>
            <family val="2"/>
          </rPr>
          <t xml:space="preserve">
Less-1,000/-</t>
        </r>
      </text>
    </comment>
    <comment ref="CD55" authorId="0">
      <text>
        <r>
          <rPr>
            <b/>
            <sz val="9"/>
            <color indexed="81"/>
            <rFont val="Tahoma"/>
            <family val="2"/>
          </rPr>
          <t>Windows User:</t>
        </r>
        <r>
          <rPr>
            <sz val="9"/>
            <color indexed="81"/>
            <rFont val="Tahoma"/>
            <family val="2"/>
          </rPr>
          <t xml:space="preserve">
16/08/2020
9,000/-</t>
        </r>
      </text>
    </comment>
    <comment ref="CF55" authorId="0">
      <text>
        <r>
          <rPr>
            <b/>
            <sz val="9"/>
            <color indexed="81"/>
            <rFont val="Tahoma"/>
            <family val="2"/>
          </rPr>
          <t>Windows User:</t>
        </r>
        <r>
          <rPr>
            <sz val="9"/>
            <color indexed="81"/>
            <rFont val="Tahoma"/>
            <family val="2"/>
          </rPr>
          <t xml:space="preserve">
16/08/2020
9,000/-</t>
        </r>
      </text>
    </comment>
    <comment ref="CH55" authorId="0">
      <text>
        <r>
          <rPr>
            <b/>
            <sz val="9"/>
            <color indexed="81"/>
            <rFont val="Tahoma"/>
            <family val="2"/>
          </rPr>
          <t>Windows User:</t>
        </r>
        <r>
          <rPr>
            <sz val="9"/>
            <color indexed="81"/>
            <rFont val="Tahoma"/>
            <family val="2"/>
          </rPr>
          <t xml:space="preserve">
16/08/2020
9,000/-</t>
        </r>
      </text>
    </comment>
    <comment ref="CJ55" authorId="0">
      <text>
        <r>
          <rPr>
            <b/>
            <sz val="9"/>
            <color indexed="81"/>
            <rFont val="Tahoma"/>
            <family val="2"/>
          </rPr>
          <t>Windows User:</t>
        </r>
        <r>
          <rPr>
            <sz val="9"/>
            <color indexed="81"/>
            <rFont val="Tahoma"/>
            <family val="2"/>
          </rPr>
          <t xml:space="preserve">
16/08/2020
9,000/-
07/10/20
8902
6,500/-
Paid to Oct/20</t>
        </r>
      </text>
    </comment>
    <comment ref="CP55" authorId="0">
      <text>
        <r>
          <rPr>
            <b/>
            <sz val="9"/>
            <color indexed="81"/>
            <rFont val="Tahoma"/>
            <family val="2"/>
          </rPr>
          <t>Windows User:</t>
        </r>
        <r>
          <rPr>
            <sz val="9"/>
            <color indexed="81"/>
            <rFont val="Tahoma"/>
            <family val="2"/>
          </rPr>
          <t xml:space="preserve">
07/10/20
8902
O/fee-6500
Oct=3420
Nov=700</t>
        </r>
      </text>
    </comment>
    <comment ref="CR55" authorId="0">
      <text>
        <r>
          <rPr>
            <b/>
            <sz val="9"/>
            <color indexed="81"/>
            <rFont val="Tahoma"/>
            <family val="2"/>
          </rPr>
          <t>Windows User:</t>
        </r>
        <r>
          <rPr>
            <sz val="9"/>
            <color indexed="81"/>
            <rFont val="Tahoma"/>
            <family val="2"/>
          </rPr>
          <t xml:space="preserve">
07/11/2020
8903
</t>
        </r>
      </text>
    </comment>
    <comment ref="CT55" authorId="0">
      <text>
        <r>
          <rPr>
            <b/>
            <sz val="9"/>
            <color indexed="81"/>
            <rFont val="Tahoma"/>
            <family val="2"/>
          </rPr>
          <t>Windows User:</t>
        </r>
        <r>
          <rPr>
            <sz val="9"/>
            <color indexed="81"/>
            <rFont val="Tahoma"/>
            <family val="2"/>
          </rPr>
          <t xml:space="preserve">
05/12/2020
8904
24/12/2020
8905
January/20
Paid in Dec/20</t>
        </r>
      </text>
    </comment>
    <comment ref="CV55" authorId="0">
      <text>
        <r>
          <rPr>
            <b/>
            <sz val="9"/>
            <color indexed="81"/>
            <rFont val="Tahoma"/>
            <family val="2"/>
          </rPr>
          <t>Windows User:</t>
        </r>
        <r>
          <rPr>
            <sz val="9"/>
            <color indexed="81"/>
            <rFont val="Tahoma"/>
            <family val="2"/>
          </rPr>
          <t xml:space="preserve">
24/12/2020
8905
January/20
Paid in Dec/20
25/01/21
8906
Feb/21
Paid in Janu/21</t>
        </r>
      </text>
    </comment>
    <comment ref="CX55" authorId="0">
      <text>
        <r>
          <rPr>
            <b/>
            <sz val="9"/>
            <color indexed="81"/>
            <rFont val="Tahoma"/>
            <family val="2"/>
          </rPr>
          <t>Windows User:</t>
        </r>
        <r>
          <rPr>
            <sz val="9"/>
            <color indexed="81"/>
            <rFont val="Tahoma"/>
            <family val="2"/>
          </rPr>
          <t xml:space="preserve">
24/12/2020
8905
January/20
Paid in Dec/20
25/01/21
8906
Feb/21
Paid in Janu/21</t>
        </r>
      </text>
    </comment>
    <comment ref="CZ55" authorId="0">
      <text>
        <r>
          <rPr>
            <b/>
            <sz val="9"/>
            <color indexed="81"/>
            <rFont val="Tahoma"/>
            <family val="2"/>
          </rPr>
          <t>Windows User:</t>
        </r>
        <r>
          <rPr>
            <sz val="9"/>
            <color indexed="81"/>
            <rFont val="Tahoma"/>
            <family val="2"/>
          </rPr>
          <t xml:space="preserve">
09/03/21
8907</t>
        </r>
      </text>
    </comment>
    <comment ref="DB55" authorId="0">
      <text>
        <r>
          <rPr>
            <b/>
            <sz val="9"/>
            <color indexed="81"/>
            <rFont val="Tahoma"/>
            <family val="2"/>
          </rPr>
          <t>Windows User:</t>
        </r>
        <r>
          <rPr>
            <sz val="9"/>
            <color indexed="81"/>
            <rFont val="Tahoma"/>
            <family val="2"/>
          </rPr>
          <t xml:space="preserve">
04/04/2021
8908
April/21</t>
        </r>
      </text>
    </comment>
    <comment ref="DD55" authorId="0">
      <text>
        <r>
          <rPr>
            <b/>
            <sz val="9"/>
            <color indexed="81"/>
            <rFont val="Tahoma"/>
            <family val="2"/>
          </rPr>
          <t>Windows User:</t>
        </r>
        <r>
          <rPr>
            <sz val="9"/>
            <color indexed="81"/>
            <rFont val="Tahoma"/>
            <family val="2"/>
          </rPr>
          <t xml:space="preserve">
06/05/21
8909</t>
        </r>
      </text>
    </comment>
    <comment ref="DF55" authorId="0">
      <text>
        <r>
          <rPr>
            <b/>
            <sz val="9"/>
            <color indexed="81"/>
            <rFont val="Tahoma"/>
            <family val="2"/>
          </rPr>
          <t>Windows User:</t>
        </r>
        <r>
          <rPr>
            <sz val="9"/>
            <color indexed="81"/>
            <rFont val="Tahoma"/>
            <family val="2"/>
          </rPr>
          <t xml:space="preserve">
05/06/21
8910</t>
        </r>
      </text>
    </comment>
    <comment ref="CD56" authorId="0">
      <text>
        <r>
          <rPr>
            <b/>
            <sz val="9"/>
            <color indexed="81"/>
            <rFont val="Tahoma"/>
            <family val="2"/>
          </rPr>
          <t>Windows User:</t>
        </r>
        <r>
          <rPr>
            <sz val="9"/>
            <color indexed="81"/>
            <rFont val="Tahoma"/>
            <family val="2"/>
          </rPr>
          <t xml:space="preserve">
16/08/2020
9,000/-</t>
        </r>
      </text>
    </comment>
    <comment ref="CF56" authorId="0">
      <text>
        <r>
          <rPr>
            <b/>
            <sz val="9"/>
            <color indexed="81"/>
            <rFont val="Tahoma"/>
            <family val="2"/>
          </rPr>
          <t>Windows User:</t>
        </r>
        <r>
          <rPr>
            <sz val="9"/>
            <color indexed="81"/>
            <rFont val="Tahoma"/>
            <family val="2"/>
          </rPr>
          <t xml:space="preserve">
16/08/2020
9,000/-</t>
        </r>
      </text>
    </comment>
    <comment ref="CH56" authorId="0">
      <text>
        <r>
          <rPr>
            <b/>
            <sz val="9"/>
            <color indexed="81"/>
            <rFont val="Tahoma"/>
            <family val="2"/>
          </rPr>
          <t>Windows User:</t>
        </r>
        <r>
          <rPr>
            <sz val="9"/>
            <color indexed="81"/>
            <rFont val="Tahoma"/>
            <family val="2"/>
          </rPr>
          <t xml:space="preserve">
16/08/2020
9,000/-</t>
        </r>
      </text>
    </comment>
    <comment ref="CJ56" authorId="0">
      <text>
        <r>
          <rPr>
            <b/>
            <sz val="9"/>
            <color indexed="81"/>
            <rFont val="Tahoma"/>
            <family val="2"/>
          </rPr>
          <t>Windows User:</t>
        </r>
        <r>
          <rPr>
            <sz val="9"/>
            <color indexed="81"/>
            <rFont val="Tahoma"/>
            <family val="2"/>
          </rPr>
          <t xml:space="preserve">
16/08/2020
9,000/-
08/10/20
8878
O/fee6500
paid to  Oct/20</t>
        </r>
      </text>
    </comment>
    <comment ref="CP56" authorId="0">
      <text>
        <r>
          <rPr>
            <b/>
            <sz val="9"/>
            <color indexed="81"/>
            <rFont val="Tahoma"/>
            <family val="2"/>
          </rPr>
          <t>Windows User:</t>
        </r>
        <r>
          <rPr>
            <sz val="9"/>
            <color indexed="81"/>
            <rFont val="Tahoma"/>
            <family val="2"/>
          </rPr>
          <t xml:space="preserve">
08/10/20
8878
O/fee=6500
Oct=4620</t>
        </r>
      </text>
    </comment>
    <comment ref="CR56" authorId="0">
      <text>
        <r>
          <rPr>
            <b/>
            <sz val="9"/>
            <color indexed="81"/>
            <rFont val="Tahoma"/>
            <family val="2"/>
          </rPr>
          <t>Windows User:</t>
        </r>
        <r>
          <rPr>
            <sz val="9"/>
            <color indexed="81"/>
            <rFont val="Tahoma"/>
            <family val="2"/>
          </rPr>
          <t xml:space="preserve">
04/11/2020
8879
</t>
        </r>
      </text>
    </comment>
    <comment ref="CT56" authorId="0">
      <text>
        <r>
          <rPr>
            <b/>
            <sz val="9"/>
            <color indexed="81"/>
            <rFont val="Tahoma"/>
            <family val="2"/>
          </rPr>
          <t>Windows User:</t>
        </r>
        <r>
          <rPr>
            <sz val="9"/>
            <color indexed="81"/>
            <rFont val="Tahoma"/>
            <family val="2"/>
          </rPr>
          <t xml:space="preserve">
05/12/2020
8880
</t>
        </r>
      </text>
    </comment>
    <comment ref="CV56" authorId="0">
      <text>
        <r>
          <rPr>
            <b/>
            <sz val="9"/>
            <color indexed="81"/>
            <rFont val="Tahoma"/>
            <family val="2"/>
          </rPr>
          <t>Windows User:</t>
        </r>
        <r>
          <rPr>
            <sz val="9"/>
            <color indexed="81"/>
            <rFont val="Tahoma"/>
            <family val="2"/>
          </rPr>
          <t xml:space="preserve">
02/01/2021
8881
</t>
        </r>
      </text>
    </comment>
    <comment ref="CX56" authorId="0">
      <text>
        <r>
          <rPr>
            <b/>
            <sz val="9"/>
            <color indexed="81"/>
            <rFont val="Tahoma"/>
            <family val="2"/>
          </rPr>
          <t>Windows User:</t>
        </r>
        <r>
          <rPr>
            <sz val="9"/>
            <color indexed="81"/>
            <rFont val="Tahoma"/>
            <family val="2"/>
          </rPr>
          <t xml:space="preserve">
06/02/21
8882
</t>
        </r>
      </text>
    </comment>
    <comment ref="CZ56" authorId="0">
      <text>
        <r>
          <rPr>
            <b/>
            <sz val="9"/>
            <color indexed="81"/>
            <rFont val="Tahoma"/>
            <family val="2"/>
          </rPr>
          <t>Windows User:</t>
        </r>
        <r>
          <rPr>
            <sz val="9"/>
            <color indexed="81"/>
            <rFont val="Tahoma"/>
            <family val="2"/>
          </rPr>
          <t xml:space="preserve">
06/03/21
8883</t>
        </r>
      </text>
    </comment>
    <comment ref="DB56" authorId="0">
      <text>
        <r>
          <rPr>
            <b/>
            <sz val="9"/>
            <color indexed="81"/>
            <rFont val="Tahoma"/>
            <family val="2"/>
          </rPr>
          <t>Windows User:</t>
        </r>
        <r>
          <rPr>
            <sz val="9"/>
            <color indexed="81"/>
            <rFont val="Tahoma"/>
            <family val="2"/>
          </rPr>
          <t xml:space="preserve">
03/04/2021
8884
</t>
        </r>
      </text>
    </comment>
    <comment ref="DD56" authorId="0">
      <text>
        <r>
          <rPr>
            <b/>
            <sz val="9"/>
            <color indexed="81"/>
            <rFont val="Tahoma"/>
            <family val="2"/>
          </rPr>
          <t>Windows User:</t>
        </r>
        <r>
          <rPr>
            <sz val="9"/>
            <color indexed="81"/>
            <rFont val="Tahoma"/>
            <family val="2"/>
          </rPr>
          <t xml:space="preserve">
04/05/21
8885
</t>
        </r>
      </text>
    </comment>
    <comment ref="H57" authorId="0">
      <text>
        <r>
          <rPr>
            <b/>
            <sz val="9"/>
            <color indexed="81"/>
            <rFont val="Tahoma"/>
            <family val="2"/>
          </rPr>
          <t>Windows User:</t>
        </r>
        <r>
          <rPr>
            <sz val="9"/>
            <color indexed="81"/>
            <rFont val="Tahoma"/>
            <family val="2"/>
          </rPr>
          <t xml:space="preserve">
Less-6,600/-</t>
        </r>
      </text>
    </comment>
    <comment ref="J57" authorId="0">
      <text>
        <r>
          <rPr>
            <b/>
            <sz val="9"/>
            <color indexed="81"/>
            <rFont val="Tahoma"/>
            <family val="2"/>
          </rPr>
          <t>Windows User:</t>
        </r>
        <r>
          <rPr>
            <sz val="9"/>
            <color indexed="81"/>
            <rFont val="Tahoma"/>
            <family val="2"/>
          </rPr>
          <t xml:space="preserve">
Less-6,600/-</t>
        </r>
      </text>
    </comment>
    <comment ref="CD57" authorId="0">
      <text>
        <r>
          <rPr>
            <b/>
            <sz val="9"/>
            <color indexed="81"/>
            <rFont val="Tahoma"/>
            <family val="2"/>
          </rPr>
          <t>Windows User:</t>
        </r>
        <r>
          <rPr>
            <sz val="9"/>
            <color indexed="81"/>
            <rFont val="Tahoma"/>
            <family val="2"/>
          </rPr>
          <t xml:space="preserve">
16/08/2020
9,000/-</t>
        </r>
      </text>
    </comment>
    <comment ref="CF57" authorId="0">
      <text>
        <r>
          <rPr>
            <b/>
            <sz val="9"/>
            <color indexed="81"/>
            <rFont val="Tahoma"/>
            <family val="2"/>
          </rPr>
          <t>Windows User:</t>
        </r>
        <r>
          <rPr>
            <sz val="9"/>
            <color indexed="81"/>
            <rFont val="Tahoma"/>
            <family val="2"/>
          </rPr>
          <t xml:space="preserve">
16/08/2020
9,000/-</t>
        </r>
      </text>
    </comment>
    <comment ref="CH57" authorId="0">
      <text>
        <r>
          <rPr>
            <b/>
            <sz val="9"/>
            <color indexed="81"/>
            <rFont val="Tahoma"/>
            <family val="2"/>
          </rPr>
          <t>Windows User:</t>
        </r>
        <r>
          <rPr>
            <sz val="9"/>
            <color indexed="81"/>
            <rFont val="Tahoma"/>
            <family val="2"/>
          </rPr>
          <t xml:space="preserve">
16/08/2020
9,000/-</t>
        </r>
      </text>
    </comment>
    <comment ref="CJ57" authorId="0">
      <text>
        <r>
          <rPr>
            <b/>
            <sz val="9"/>
            <color indexed="81"/>
            <rFont val="Tahoma"/>
            <family val="2"/>
          </rPr>
          <t>Windows User:</t>
        </r>
        <r>
          <rPr>
            <sz val="9"/>
            <color indexed="81"/>
            <rFont val="Tahoma"/>
            <family val="2"/>
          </rPr>
          <t xml:space="preserve">
16/08/2020
9,000/-
26/01/2021
6334
O/fee=6500
paid in Janh/21</t>
        </r>
      </text>
    </comment>
    <comment ref="CT57" authorId="0">
      <text>
        <r>
          <rPr>
            <b/>
            <sz val="9"/>
            <color indexed="81"/>
            <rFont val="Tahoma"/>
            <family val="2"/>
          </rPr>
          <t>Windows User:</t>
        </r>
        <r>
          <rPr>
            <sz val="9"/>
            <color indexed="81"/>
            <rFont val="Tahoma"/>
            <family val="2"/>
          </rPr>
          <t xml:space="preserve">
26/01/2021
6334
O/fee=6500
paid in Janh/21</t>
        </r>
      </text>
    </comment>
    <comment ref="H58" authorId="0">
      <text>
        <r>
          <rPr>
            <b/>
            <sz val="9"/>
            <color indexed="81"/>
            <rFont val="Tahoma"/>
            <family val="2"/>
          </rPr>
          <t>Windows User:</t>
        </r>
        <r>
          <rPr>
            <sz val="9"/>
            <color indexed="81"/>
            <rFont val="Tahoma"/>
            <family val="2"/>
          </rPr>
          <t xml:space="preserve">
Less-2,000/-</t>
        </r>
      </text>
    </comment>
    <comment ref="J58" authorId="0">
      <text>
        <r>
          <rPr>
            <b/>
            <sz val="9"/>
            <color indexed="81"/>
            <rFont val="Tahoma"/>
            <family val="2"/>
          </rPr>
          <t>Windows User:</t>
        </r>
        <r>
          <rPr>
            <sz val="9"/>
            <color indexed="81"/>
            <rFont val="Tahoma"/>
            <family val="2"/>
          </rPr>
          <t xml:space="preserve">
Less-2,000/-</t>
        </r>
      </text>
    </comment>
    <comment ref="CD58" authorId="0">
      <text>
        <r>
          <rPr>
            <b/>
            <sz val="9"/>
            <color indexed="81"/>
            <rFont val="Tahoma"/>
            <family val="2"/>
          </rPr>
          <t>Windows User:</t>
        </r>
        <r>
          <rPr>
            <sz val="9"/>
            <color indexed="81"/>
            <rFont val="Tahoma"/>
            <family val="2"/>
          </rPr>
          <t xml:space="preserve">
16/08/2020
9,000/-</t>
        </r>
      </text>
    </comment>
    <comment ref="CF58" authorId="0">
      <text>
        <r>
          <rPr>
            <b/>
            <sz val="9"/>
            <color indexed="81"/>
            <rFont val="Tahoma"/>
            <family val="2"/>
          </rPr>
          <t>Windows User:</t>
        </r>
        <r>
          <rPr>
            <sz val="9"/>
            <color indexed="81"/>
            <rFont val="Tahoma"/>
            <family val="2"/>
          </rPr>
          <t xml:space="preserve">
16/08/2020
9,000/-</t>
        </r>
      </text>
    </comment>
    <comment ref="CH58" authorId="0">
      <text>
        <r>
          <rPr>
            <b/>
            <sz val="9"/>
            <color indexed="81"/>
            <rFont val="Tahoma"/>
            <family val="2"/>
          </rPr>
          <t>Windows User:</t>
        </r>
        <r>
          <rPr>
            <sz val="9"/>
            <color indexed="81"/>
            <rFont val="Tahoma"/>
            <family val="2"/>
          </rPr>
          <t xml:space="preserve">
16/08/2020
9,000/-</t>
        </r>
      </text>
    </comment>
    <comment ref="CJ58" authorId="0">
      <text>
        <r>
          <rPr>
            <b/>
            <sz val="9"/>
            <color indexed="81"/>
            <rFont val="Tahoma"/>
            <family val="2"/>
          </rPr>
          <t>Windows User:</t>
        </r>
        <r>
          <rPr>
            <sz val="9"/>
            <color indexed="81"/>
            <rFont val="Tahoma"/>
            <family val="2"/>
          </rPr>
          <t xml:space="preserve">
16/08/2020
9,000/-</t>
        </r>
      </text>
    </comment>
    <comment ref="CP58" authorId="0">
      <text>
        <r>
          <rPr>
            <b/>
            <sz val="9"/>
            <color indexed="81"/>
            <rFont val="Tahoma"/>
            <family val="2"/>
          </rPr>
          <t>Windows User:</t>
        </r>
        <r>
          <rPr>
            <sz val="9"/>
            <color indexed="81"/>
            <rFont val="Tahoma"/>
            <family val="2"/>
          </rPr>
          <t xml:space="preserve">
10/10/20
6210 
Oct/20</t>
        </r>
      </text>
    </comment>
    <comment ref="CR58" authorId="0">
      <text>
        <r>
          <rPr>
            <b/>
            <sz val="9"/>
            <color indexed="81"/>
            <rFont val="Tahoma"/>
            <family val="2"/>
          </rPr>
          <t>Windows User:</t>
        </r>
        <r>
          <rPr>
            <sz val="9"/>
            <color indexed="81"/>
            <rFont val="Tahoma"/>
            <family val="2"/>
          </rPr>
          <t xml:space="preserve">
26/01/21
Nov/20
Paid in Dec/21</t>
        </r>
      </text>
    </comment>
    <comment ref="CV58" authorId="0">
      <text>
        <r>
          <rPr>
            <b/>
            <sz val="9"/>
            <color indexed="81"/>
            <rFont val="Tahoma"/>
            <family val="2"/>
          </rPr>
          <t>Windows User:</t>
        </r>
        <r>
          <rPr>
            <sz val="9"/>
            <color indexed="81"/>
            <rFont val="Tahoma"/>
            <family val="2"/>
          </rPr>
          <t xml:space="preserve">
26/01/21
Nov/20
Paid in Dec/21</t>
        </r>
      </text>
    </comment>
    <comment ref="DF58" authorId="0">
      <text>
        <r>
          <rPr>
            <b/>
            <sz val="9"/>
            <color indexed="81"/>
            <rFont val="Tahoma"/>
            <family val="2"/>
          </rPr>
          <t>Windows User:</t>
        </r>
        <r>
          <rPr>
            <sz val="9"/>
            <color indexed="81"/>
            <rFont val="Tahoma"/>
            <family val="2"/>
          </rPr>
          <t xml:space="preserve">
05/06/21
6312
O/fee=6500</t>
        </r>
      </text>
    </comment>
    <comment ref="H59" authorId="0">
      <text>
        <r>
          <rPr>
            <b/>
            <sz val="9"/>
            <color indexed="81"/>
            <rFont val="Tahoma"/>
            <family val="2"/>
          </rPr>
          <t>Windows User:</t>
        </r>
        <r>
          <rPr>
            <sz val="9"/>
            <color indexed="81"/>
            <rFont val="Tahoma"/>
            <family val="2"/>
          </rPr>
          <t xml:space="preserve">
Less-6,600/-</t>
        </r>
      </text>
    </comment>
    <comment ref="J59" authorId="0">
      <text>
        <r>
          <rPr>
            <b/>
            <sz val="9"/>
            <color indexed="81"/>
            <rFont val="Tahoma"/>
            <family val="2"/>
          </rPr>
          <t>Windows User:</t>
        </r>
        <r>
          <rPr>
            <sz val="9"/>
            <color indexed="81"/>
            <rFont val="Tahoma"/>
            <family val="2"/>
          </rPr>
          <t xml:space="preserve">
Less-6,600/-</t>
        </r>
      </text>
    </comment>
    <comment ref="M59" authorId="0">
      <text>
        <r>
          <rPr>
            <b/>
            <sz val="9"/>
            <color indexed="81"/>
            <rFont val="Tahoma"/>
            <family val="2"/>
          </rPr>
          <t>Windows User:</t>
        </r>
        <r>
          <rPr>
            <sz val="9"/>
            <color indexed="81"/>
            <rFont val="Tahoma"/>
            <family val="2"/>
          </rPr>
          <t xml:space="preserve">
Only for pay=2,000/-
</t>
        </r>
      </text>
    </comment>
    <comment ref="O59" authorId="0">
      <text>
        <r>
          <rPr>
            <b/>
            <sz val="9"/>
            <color indexed="81"/>
            <rFont val="Tahoma"/>
            <family val="2"/>
          </rPr>
          <t>Windows User:</t>
        </r>
        <r>
          <rPr>
            <sz val="9"/>
            <color indexed="81"/>
            <rFont val="Tahoma"/>
            <family val="2"/>
          </rPr>
          <t xml:space="preserve">
Less-S/c</t>
        </r>
      </text>
    </comment>
    <comment ref="P59" authorId="0">
      <text>
        <r>
          <rPr>
            <b/>
            <sz val="9"/>
            <color indexed="81"/>
            <rFont val="Tahoma"/>
            <family val="2"/>
          </rPr>
          <t>Windows User:</t>
        </r>
        <r>
          <rPr>
            <sz val="9"/>
            <color indexed="81"/>
            <rFont val="Tahoma"/>
            <family val="2"/>
          </rPr>
          <t xml:space="preserve">
Less-O/Fee</t>
        </r>
      </text>
    </comment>
    <comment ref="CC59" authorId="0">
      <text>
        <r>
          <rPr>
            <b/>
            <sz val="9"/>
            <color indexed="81"/>
            <rFont val="Tahoma"/>
            <family val="2"/>
          </rPr>
          <t>Windows User:</t>
        </r>
        <r>
          <rPr>
            <sz val="9"/>
            <color indexed="81"/>
            <rFont val="Tahoma"/>
            <family val="2"/>
          </rPr>
          <t xml:space="preserve">
Only for pay=2,000/-
</t>
        </r>
      </text>
    </comment>
    <comment ref="CD59" authorId="0">
      <text>
        <r>
          <rPr>
            <b/>
            <sz val="9"/>
            <color indexed="81"/>
            <rFont val="Tahoma"/>
            <family val="2"/>
          </rPr>
          <t>Windows User:</t>
        </r>
        <r>
          <rPr>
            <sz val="9"/>
            <color indexed="81"/>
            <rFont val="Tahoma"/>
            <family val="2"/>
          </rPr>
          <t xml:space="preserve">
16/08/2020
2.000/-</t>
        </r>
      </text>
    </comment>
    <comment ref="CF59" authorId="0">
      <text>
        <r>
          <rPr>
            <b/>
            <sz val="9"/>
            <color indexed="81"/>
            <rFont val="Tahoma"/>
            <family val="2"/>
          </rPr>
          <t>Windows User:</t>
        </r>
        <r>
          <rPr>
            <sz val="9"/>
            <color indexed="81"/>
            <rFont val="Tahoma"/>
            <family val="2"/>
          </rPr>
          <t xml:space="preserve">
16/08/2020
2.000/-</t>
        </r>
      </text>
    </comment>
    <comment ref="CG59" authorId="0">
      <text>
        <r>
          <rPr>
            <b/>
            <sz val="9"/>
            <color indexed="81"/>
            <rFont val="Tahoma"/>
            <family val="2"/>
          </rPr>
          <t>Windows User:</t>
        </r>
        <r>
          <rPr>
            <sz val="9"/>
            <color indexed="81"/>
            <rFont val="Tahoma"/>
            <family val="2"/>
          </rPr>
          <t xml:space="preserve">
Less-S/c</t>
        </r>
      </text>
    </comment>
    <comment ref="CI59" authorId="0">
      <text>
        <r>
          <rPr>
            <b/>
            <sz val="9"/>
            <color indexed="81"/>
            <rFont val="Tahoma"/>
            <family val="2"/>
          </rPr>
          <t>Windows User:</t>
        </r>
        <r>
          <rPr>
            <sz val="9"/>
            <color indexed="81"/>
            <rFont val="Tahoma"/>
            <family val="2"/>
          </rPr>
          <t xml:space="preserve">
Less-O/Fee</t>
        </r>
      </text>
    </comment>
    <comment ref="CD60" authorId="0">
      <text>
        <r>
          <rPr>
            <b/>
            <sz val="9"/>
            <color indexed="81"/>
            <rFont val="Tahoma"/>
            <family val="2"/>
          </rPr>
          <t>Windows User:</t>
        </r>
        <r>
          <rPr>
            <sz val="9"/>
            <color indexed="81"/>
            <rFont val="Tahoma"/>
            <family val="2"/>
          </rPr>
          <t xml:space="preserve">
16/08/2020
9,000/-</t>
        </r>
      </text>
    </comment>
    <comment ref="CF60" authorId="0">
      <text>
        <r>
          <rPr>
            <b/>
            <sz val="9"/>
            <color indexed="81"/>
            <rFont val="Tahoma"/>
            <family val="2"/>
          </rPr>
          <t>Windows User:</t>
        </r>
        <r>
          <rPr>
            <sz val="9"/>
            <color indexed="81"/>
            <rFont val="Tahoma"/>
            <family val="2"/>
          </rPr>
          <t xml:space="preserve">
16/08/2020
9,000/-</t>
        </r>
      </text>
    </comment>
    <comment ref="CH60" authorId="0">
      <text>
        <r>
          <rPr>
            <b/>
            <sz val="9"/>
            <color indexed="81"/>
            <rFont val="Tahoma"/>
            <family val="2"/>
          </rPr>
          <t>Windows User:</t>
        </r>
        <r>
          <rPr>
            <sz val="9"/>
            <color indexed="81"/>
            <rFont val="Tahoma"/>
            <family val="2"/>
          </rPr>
          <t xml:space="preserve">
16/08/2020
9,000/-</t>
        </r>
      </text>
    </comment>
    <comment ref="CJ60" authorId="0">
      <text>
        <r>
          <rPr>
            <b/>
            <sz val="9"/>
            <color indexed="81"/>
            <rFont val="Tahoma"/>
            <family val="2"/>
          </rPr>
          <t>Windows User:</t>
        </r>
        <r>
          <rPr>
            <sz val="9"/>
            <color indexed="81"/>
            <rFont val="Tahoma"/>
            <family val="2"/>
          </rPr>
          <t xml:space="preserve">
16/08/2020
9,000/-
23/01/2021
6262
Oct + Nov/20
O/fee=6500
Paid in Janu/21</t>
        </r>
      </text>
    </comment>
    <comment ref="CM60" authorId="0">
      <text>
        <r>
          <rPr>
            <b/>
            <sz val="9"/>
            <color indexed="81"/>
            <rFont val="Tahoma"/>
            <family val="2"/>
          </rPr>
          <t>Windows User:</t>
        </r>
        <r>
          <rPr>
            <sz val="9"/>
            <color indexed="81"/>
            <rFont val="Tahoma"/>
            <family val="2"/>
          </rPr>
          <t xml:space="preserve">
Less 30% in Tuition fee for Oct/20.</t>
        </r>
      </text>
    </comment>
    <comment ref="CN60" authorId="0">
      <text>
        <r>
          <rPr>
            <b/>
            <sz val="9"/>
            <color indexed="81"/>
            <rFont val="Tahoma"/>
            <family val="2"/>
          </rPr>
          <t>Windows User:</t>
        </r>
        <r>
          <rPr>
            <sz val="9"/>
            <color indexed="81"/>
            <rFont val="Tahoma"/>
            <family val="2"/>
          </rPr>
          <t xml:space="preserve">
23/01/2021
6262
Oct + Nov/20
O/fee=6500
Paid in Janu/21</t>
        </r>
      </text>
    </comment>
    <comment ref="CO60" authorId="0">
      <text>
        <r>
          <rPr>
            <b/>
            <sz val="9"/>
            <color indexed="81"/>
            <rFont val="Tahoma"/>
            <family val="2"/>
          </rPr>
          <t>Windows User:</t>
        </r>
        <r>
          <rPr>
            <sz val="9"/>
            <color indexed="81"/>
            <rFont val="Tahoma"/>
            <family val="2"/>
          </rPr>
          <t xml:space="preserve">
Less 30% in Tuition fee for Oct/20.</t>
        </r>
      </text>
    </comment>
    <comment ref="CP60" authorId="0">
      <text>
        <r>
          <rPr>
            <b/>
            <sz val="9"/>
            <color indexed="81"/>
            <rFont val="Tahoma"/>
            <family val="2"/>
          </rPr>
          <t>Windows User:</t>
        </r>
        <r>
          <rPr>
            <sz val="9"/>
            <color indexed="81"/>
            <rFont val="Tahoma"/>
            <family val="2"/>
          </rPr>
          <t xml:space="preserve">
23/01/2021
6262
Oct + Nov/20
O/fee=6500
Paid in Janu/21</t>
        </r>
      </text>
    </comment>
    <comment ref="CT60" authorId="0">
      <text>
        <r>
          <rPr>
            <b/>
            <sz val="9"/>
            <color indexed="81"/>
            <rFont val="Tahoma"/>
            <family val="2"/>
          </rPr>
          <t>Windows User:</t>
        </r>
        <r>
          <rPr>
            <sz val="9"/>
            <color indexed="81"/>
            <rFont val="Tahoma"/>
            <family val="2"/>
          </rPr>
          <t xml:space="preserve">
23/01/2021
6262
Oct + Nov/20
O/fee=6500
Paid in Janu/21</t>
        </r>
      </text>
    </comment>
    <comment ref="DD60" authorId="0">
      <text>
        <r>
          <rPr>
            <b/>
            <sz val="9"/>
            <color indexed="81"/>
            <rFont val="Tahoma"/>
            <family val="2"/>
          </rPr>
          <t>Windows User:</t>
        </r>
        <r>
          <rPr>
            <sz val="9"/>
            <color indexed="81"/>
            <rFont val="Tahoma"/>
            <family val="2"/>
          </rPr>
          <t xml:space="preserve">
06/06/21
6263 
Dec/21</t>
        </r>
      </text>
    </comment>
    <comment ref="CD61" authorId="0">
      <text>
        <r>
          <rPr>
            <b/>
            <sz val="9"/>
            <color indexed="81"/>
            <rFont val="Tahoma"/>
            <family val="2"/>
          </rPr>
          <t>Windows User:</t>
        </r>
        <r>
          <rPr>
            <sz val="9"/>
            <color indexed="81"/>
            <rFont val="Tahoma"/>
            <family val="2"/>
          </rPr>
          <t xml:space="preserve">
16/08/2020
9,000/-</t>
        </r>
      </text>
    </comment>
    <comment ref="CF61" authorId="0">
      <text>
        <r>
          <rPr>
            <b/>
            <sz val="9"/>
            <color indexed="81"/>
            <rFont val="Tahoma"/>
            <family val="2"/>
          </rPr>
          <t>Windows User:</t>
        </r>
        <r>
          <rPr>
            <sz val="9"/>
            <color indexed="81"/>
            <rFont val="Tahoma"/>
            <family val="2"/>
          </rPr>
          <t xml:space="preserve">
16/08/2020
9,000/-</t>
        </r>
      </text>
    </comment>
    <comment ref="CH61" authorId="0">
      <text>
        <r>
          <rPr>
            <b/>
            <sz val="9"/>
            <color indexed="81"/>
            <rFont val="Tahoma"/>
            <family val="2"/>
          </rPr>
          <t>Windows User:</t>
        </r>
        <r>
          <rPr>
            <sz val="9"/>
            <color indexed="81"/>
            <rFont val="Tahoma"/>
            <family val="2"/>
          </rPr>
          <t xml:space="preserve">
16/08/2020
9,000/-</t>
        </r>
      </text>
    </comment>
    <comment ref="CJ61" authorId="0">
      <text>
        <r>
          <rPr>
            <b/>
            <sz val="9"/>
            <color indexed="81"/>
            <rFont val="Tahoma"/>
            <family val="2"/>
          </rPr>
          <t>Windows User:</t>
        </r>
        <r>
          <rPr>
            <sz val="9"/>
            <color indexed="81"/>
            <rFont val="Tahoma"/>
            <family val="2"/>
          </rPr>
          <t xml:space="preserve">
16/08/2020
9,000/-
26/01/2021
6238
O/fee=6500
Oct to Janu/21
Paid in Janu/21</t>
        </r>
      </text>
    </comment>
    <comment ref="CM61" authorId="0">
      <text>
        <r>
          <rPr>
            <b/>
            <sz val="9"/>
            <color indexed="81"/>
            <rFont val="Tahoma"/>
            <family val="2"/>
          </rPr>
          <t>Windows User:</t>
        </r>
        <r>
          <rPr>
            <sz val="9"/>
            <color indexed="81"/>
            <rFont val="Tahoma"/>
            <family val="2"/>
          </rPr>
          <t xml:space="preserve">
Less 30% in Tuition fee for Oct/20.</t>
        </r>
      </text>
    </comment>
    <comment ref="CN61" authorId="0">
      <text>
        <r>
          <rPr>
            <b/>
            <sz val="9"/>
            <color indexed="81"/>
            <rFont val="Tahoma"/>
            <family val="2"/>
          </rPr>
          <t>Windows User:</t>
        </r>
        <r>
          <rPr>
            <sz val="9"/>
            <color indexed="81"/>
            <rFont val="Tahoma"/>
            <family val="2"/>
          </rPr>
          <t xml:space="preserve">
26/01/2021
6238
O/fee=6500
Oct to Janu/21
Paid in Janu/21</t>
        </r>
      </text>
    </comment>
    <comment ref="CO61" authorId="0">
      <text>
        <r>
          <rPr>
            <b/>
            <sz val="9"/>
            <color indexed="81"/>
            <rFont val="Tahoma"/>
            <family val="2"/>
          </rPr>
          <t>Windows User:</t>
        </r>
        <r>
          <rPr>
            <sz val="9"/>
            <color indexed="81"/>
            <rFont val="Tahoma"/>
            <family val="2"/>
          </rPr>
          <t xml:space="preserve">
Less 30% in Tuition fee for Oct/20.</t>
        </r>
      </text>
    </comment>
    <comment ref="CP61" authorId="0">
      <text>
        <r>
          <rPr>
            <b/>
            <sz val="9"/>
            <color indexed="81"/>
            <rFont val="Tahoma"/>
            <family val="2"/>
          </rPr>
          <t>Windows User:</t>
        </r>
        <r>
          <rPr>
            <sz val="9"/>
            <color indexed="81"/>
            <rFont val="Tahoma"/>
            <family val="2"/>
          </rPr>
          <t xml:space="preserve">
26/01/2021
6238
O/fee=6500
Oct to Janu/21
Paid in Janu/21</t>
        </r>
      </text>
    </comment>
    <comment ref="CR61" authorId="0">
      <text>
        <r>
          <rPr>
            <b/>
            <sz val="9"/>
            <color indexed="81"/>
            <rFont val="Tahoma"/>
            <family val="2"/>
          </rPr>
          <t>Windows User:</t>
        </r>
        <r>
          <rPr>
            <sz val="9"/>
            <color indexed="81"/>
            <rFont val="Tahoma"/>
            <family val="2"/>
          </rPr>
          <t xml:space="preserve">
26/01/2021
6238
O/fee=6500
Oct to Janu/21
Paid in Janu/21</t>
        </r>
      </text>
    </comment>
    <comment ref="CT61" authorId="0">
      <text>
        <r>
          <rPr>
            <b/>
            <sz val="9"/>
            <color indexed="81"/>
            <rFont val="Tahoma"/>
            <family val="2"/>
          </rPr>
          <t>Windows User:</t>
        </r>
        <r>
          <rPr>
            <sz val="9"/>
            <color indexed="81"/>
            <rFont val="Tahoma"/>
            <family val="2"/>
          </rPr>
          <t xml:space="preserve">
26/01/2021
6238
O/fee=6500
Oct to Janu/21
Paid in Janu/21</t>
        </r>
      </text>
    </comment>
    <comment ref="DD61" authorId="0">
      <text>
        <r>
          <rPr>
            <b/>
            <sz val="9"/>
            <color indexed="81"/>
            <rFont val="Tahoma"/>
            <family val="2"/>
          </rPr>
          <t>Windows User:</t>
        </r>
        <r>
          <rPr>
            <sz val="9"/>
            <color indexed="81"/>
            <rFont val="Tahoma"/>
            <family val="2"/>
          </rPr>
          <t xml:space="preserve">
01/06/21
6239
Feb to MaY/21</t>
        </r>
      </text>
    </comment>
    <comment ref="CD62" authorId="0">
      <text>
        <r>
          <rPr>
            <b/>
            <sz val="9"/>
            <color indexed="81"/>
            <rFont val="Tahoma"/>
            <family val="2"/>
          </rPr>
          <t>Windows User:</t>
        </r>
        <r>
          <rPr>
            <sz val="9"/>
            <color indexed="81"/>
            <rFont val="Tahoma"/>
            <family val="2"/>
          </rPr>
          <t xml:space="preserve">
16/08/2020
9,000/-</t>
        </r>
      </text>
    </comment>
    <comment ref="CF62" authorId="0">
      <text>
        <r>
          <rPr>
            <b/>
            <sz val="9"/>
            <color indexed="81"/>
            <rFont val="Tahoma"/>
            <family val="2"/>
          </rPr>
          <t>Windows User:</t>
        </r>
        <r>
          <rPr>
            <sz val="9"/>
            <color indexed="81"/>
            <rFont val="Tahoma"/>
            <family val="2"/>
          </rPr>
          <t xml:space="preserve">
16/08/2020
9,000/-</t>
        </r>
      </text>
    </comment>
    <comment ref="CH62" authorId="0">
      <text>
        <r>
          <rPr>
            <b/>
            <sz val="9"/>
            <color indexed="81"/>
            <rFont val="Tahoma"/>
            <family val="2"/>
          </rPr>
          <t>Windows User:</t>
        </r>
        <r>
          <rPr>
            <sz val="9"/>
            <color indexed="81"/>
            <rFont val="Tahoma"/>
            <family val="2"/>
          </rPr>
          <t xml:space="preserve">
16/08/2020
9,000/-</t>
        </r>
      </text>
    </comment>
    <comment ref="CJ62" authorId="0">
      <text>
        <r>
          <rPr>
            <b/>
            <sz val="9"/>
            <color indexed="81"/>
            <rFont val="Tahoma"/>
            <family val="2"/>
          </rPr>
          <t>Windows User:</t>
        </r>
        <r>
          <rPr>
            <sz val="9"/>
            <color indexed="81"/>
            <rFont val="Tahoma"/>
            <family val="2"/>
          </rPr>
          <t xml:space="preserve">
16/08/2020
9,000/-
21.10.2020
6218
Oct/20 (Less=30%)
Others fee=6,500/-
26/01/21
6002
O/fee=8000
Nov/21
Paid in Janu/21</t>
        </r>
      </text>
    </comment>
    <comment ref="CM62" authorId="0">
      <text>
        <r>
          <rPr>
            <b/>
            <sz val="9"/>
            <color indexed="81"/>
            <rFont val="Tahoma"/>
            <family val="2"/>
          </rPr>
          <t>Windows User:</t>
        </r>
        <r>
          <rPr>
            <sz val="9"/>
            <color indexed="81"/>
            <rFont val="Tahoma"/>
            <family val="2"/>
          </rPr>
          <t xml:space="preserve">
Less 30% in Tuition fee for Oct/20.</t>
        </r>
      </text>
    </comment>
    <comment ref="CN62" authorId="0">
      <text>
        <r>
          <rPr>
            <b/>
            <sz val="9"/>
            <color indexed="81"/>
            <rFont val="Tahoma"/>
            <family val="2"/>
          </rPr>
          <t>Windows User:</t>
        </r>
        <r>
          <rPr>
            <sz val="9"/>
            <color indexed="81"/>
            <rFont val="Tahoma"/>
            <family val="2"/>
          </rPr>
          <t xml:space="preserve">
21.10.2020
6218
Oct/20 (Less=30%)
Others fee=6,500/-</t>
        </r>
      </text>
    </comment>
    <comment ref="CO62" authorId="0">
      <text>
        <r>
          <rPr>
            <b/>
            <sz val="9"/>
            <color indexed="81"/>
            <rFont val="Tahoma"/>
            <family val="2"/>
          </rPr>
          <t>Windows User:</t>
        </r>
        <r>
          <rPr>
            <sz val="9"/>
            <color indexed="81"/>
            <rFont val="Tahoma"/>
            <family val="2"/>
          </rPr>
          <t xml:space="preserve">
Less 30% in Tuition fee for Oct/20.</t>
        </r>
      </text>
    </comment>
    <comment ref="CP62" authorId="0">
      <text>
        <r>
          <rPr>
            <b/>
            <sz val="9"/>
            <color indexed="81"/>
            <rFont val="Tahoma"/>
            <family val="2"/>
          </rPr>
          <t>Windows User:</t>
        </r>
        <r>
          <rPr>
            <sz val="9"/>
            <color indexed="81"/>
            <rFont val="Tahoma"/>
            <family val="2"/>
          </rPr>
          <t xml:space="preserve">
26/01/2021
6219
Nov to Janu/21
Paid in Janu/21</t>
        </r>
      </text>
    </comment>
    <comment ref="CR62" authorId="0">
      <text>
        <r>
          <rPr>
            <b/>
            <sz val="9"/>
            <color indexed="81"/>
            <rFont val="Tahoma"/>
            <family val="2"/>
          </rPr>
          <t>Windows User:</t>
        </r>
        <r>
          <rPr>
            <sz val="9"/>
            <color indexed="81"/>
            <rFont val="Tahoma"/>
            <family val="2"/>
          </rPr>
          <t xml:space="preserve">
26/01/2021
6219
Nov to Janu/21
Paid in Janu/21</t>
        </r>
      </text>
    </comment>
    <comment ref="CT62" authorId="0">
      <text>
        <r>
          <rPr>
            <b/>
            <sz val="9"/>
            <color indexed="81"/>
            <rFont val="Tahoma"/>
            <family val="2"/>
          </rPr>
          <t>Windows User:</t>
        </r>
        <r>
          <rPr>
            <sz val="9"/>
            <color indexed="81"/>
            <rFont val="Tahoma"/>
            <family val="2"/>
          </rPr>
          <t xml:space="preserve">
26/01/2021
6219
Nov to Janu/21
Paid in Janu/21</t>
        </r>
      </text>
    </comment>
    <comment ref="DD62" authorId="0">
      <text>
        <r>
          <rPr>
            <b/>
            <sz val="9"/>
            <color indexed="81"/>
            <rFont val="Tahoma"/>
            <family val="2"/>
          </rPr>
          <t>Windows User:</t>
        </r>
        <r>
          <rPr>
            <sz val="9"/>
            <color indexed="81"/>
            <rFont val="Tahoma"/>
            <family val="2"/>
          </rPr>
          <t xml:space="preserve">
01/06/21
6220
</t>
        </r>
      </text>
    </comment>
    <comment ref="H63" authorId="0">
      <text>
        <r>
          <rPr>
            <b/>
            <sz val="9"/>
            <color indexed="81"/>
            <rFont val="Tahoma"/>
            <family val="2"/>
          </rPr>
          <t>Windows User:</t>
        </r>
        <r>
          <rPr>
            <sz val="9"/>
            <color indexed="81"/>
            <rFont val="Tahoma"/>
            <family val="2"/>
          </rPr>
          <t xml:space="preserve">
Less-4,000/-</t>
        </r>
      </text>
    </comment>
    <comment ref="J63" authorId="0">
      <text>
        <r>
          <rPr>
            <b/>
            <sz val="9"/>
            <color indexed="81"/>
            <rFont val="Tahoma"/>
            <family val="2"/>
          </rPr>
          <t>Windows User:</t>
        </r>
        <r>
          <rPr>
            <sz val="9"/>
            <color indexed="81"/>
            <rFont val="Tahoma"/>
            <family val="2"/>
          </rPr>
          <t xml:space="preserve">
Less-4,000/-</t>
        </r>
      </text>
    </comment>
    <comment ref="CD63" authorId="0">
      <text>
        <r>
          <rPr>
            <b/>
            <sz val="9"/>
            <color indexed="81"/>
            <rFont val="Tahoma"/>
            <family val="2"/>
          </rPr>
          <t>Windows User:</t>
        </r>
        <r>
          <rPr>
            <sz val="9"/>
            <color indexed="81"/>
            <rFont val="Tahoma"/>
            <family val="2"/>
          </rPr>
          <t xml:space="preserve">
16/08/2020
9,000/-</t>
        </r>
      </text>
    </comment>
    <comment ref="CF63" authorId="0">
      <text>
        <r>
          <rPr>
            <b/>
            <sz val="9"/>
            <color indexed="81"/>
            <rFont val="Tahoma"/>
            <family val="2"/>
          </rPr>
          <t>Windows User:</t>
        </r>
        <r>
          <rPr>
            <sz val="9"/>
            <color indexed="81"/>
            <rFont val="Tahoma"/>
            <family val="2"/>
          </rPr>
          <t xml:space="preserve">
16/08/2020
9,000/-</t>
        </r>
      </text>
    </comment>
    <comment ref="CH63" authorId="0">
      <text>
        <r>
          <rPr>
            <b/>
            <sz val="9"/>
            <color indexed="81"/>
            <rFont val="Tahoma"/>
            <family val="2"/>
          </rPr>
          <t>Windows User:</t>
        </r>
        <r>
          <rPr>
            <sz val="9"/>
            <color indexed="81"/>
            <rFont val="Tahoma"/>
            <family val="2"/>
          </rPr>
          <t xml:space="preserve">
16/08/2020
9,000/-</t>
        </r>
      </text>
    </comment>
    <comment ref="CJ63" authorId="0">
      <text>
        <r>
          <rPr>
            <b/>
            <sz val="9"/>
            <color indexed="81"/>
            <rFont val="Tahoma"/>
            <family val="2"/>
          </rPr>
          <t>Windows User:</t>
        </r>
        <r>
          <rPr>
            <sz val="9"/>
            <color indexed="81"/>
            <rFont val="Tahoma"/>
            <family val="2"/>
          </rPr>
          <t xml:space="preserve">
16/08/2020
9,000/-
27/01/2021
By bkash
C-7040
H=0
Janu/21
</t>
        </r>
        <r>
          <rPr>
            <sz val="9"/>
            <color indexed="10"/>
            <rFont val="Tahoma"/>
            <family val="2"/>
          </rPr>
          <t>O/fee= 6500</t>
        </r>
        <r>
          <rPr>
            <sz val="9"/>
            <color indexed="81"/>
            <rFont val="Tahoma"/>
            <family val="2"/>
          </rPr>
          <t xml:space="preserve">
Janu-540</t>
        </r>
      </text>
    </comment>
    <comment ref="CP63" authorId="0">
      <text>
        <r>
          <rPr>
            <b/>
            <sz val="9"/>
            <color indexed="81"/>
            <rFont val="Tahoma"/>
            <family val="2"/>
          </rPr>
          <t>Windows User:</t>
        </r>
        <r>
          <rPr>
            <sz val="9"/>
            <color indexed="81"/>
            <rFont val="Tahoma"/>
            <family val="2"/>
          </rPr>
          <t xml:space="preserve">
08/10/2020
By bkash 
1,820/-
Oct/2020</t>
        </r>
      </text>
    </comment>
    <comment ref="CR63" authorId="0">
      <text>
        <r>
          <rPr>
            <b/>
            <sz val="9"/>
            <color indexed="81"/>
            <rFont val="Tahoma"/>
            <family val="2"/>
          </rPr>
          <t>Windows User:</t>
        </r>
        <r>
          <rPr>
            <sz val="9"/>
            <color indexed="81"/>
            <rFont val="Tahoma"/>
            <family val="2"/>
          </rPr>
          <t xml:space="preserve">
14/11/2020
By bkash
C=1800
H=4320
T=6120</t>
        </r>
      </text>
    </comment>
    <comment ref="CT63" authorId="0">
      <text>
        <r>
          <rPr>
            <b/>
            <sz val="9"/>
            <color indexed="81"/>
            <rFont val="Tahoma"/>
            <family val="2"/>
          </rPr>
          <t>Windows User:</t>
        </r>
        <r>
          <rPr>
            <sz val="9"/>
            <color indexed="81"/>
            <rFont val="Tahoma"/>
            <family val="2"/>
          </rPr>
          <t xml:space="preserve">
20/12/2020
By bkash
C-1000
H=2160
T=3160</t>
        </r>
      </text>
    </comment>
    <comment ref="CV63" authorId="0">
      <text>
        <r>
          <rPr>
            <b/>
            <sz val="9"/>
            <color indexed="81"/>
            <rFont val="Tahoma"/>
            <family val="2"/>
          </rPr>
          <t>Windows User:</t>
        </r>
        <r>
          <rPr>
            <sz val="9"/>
            <color indexed="81"/>
            <rFont val="Tahoma"/>
            <family val="2"/>
          </rPr>
          <t xml:space="preserve">
23/01/2021
By bash
C=1000
H=2160
T=3160
Janu/21
27/01/2021
By bkash
C-7040
H=0
Janu/21
O/fee= 6500
Janu-540</t>
        </r>
      </text>
    </comment>
    <comment ref="CX63" authorId="0">
      <text>
        <r>
          <rPr>
            <b/>
            <sz val="9"/>
            <color indexed="81"/>
            <rFont val="Tahoma"/>
            <family val="2"/>
          </rPr>
          <t>Windows User:</t>
        </r>
        <r>
          <rPr>
            <sz val="9"/>
            <color indexed="81"/>
            <rFont val="Tahoma"/>
            <family val="2"/>
          </rPr>
          <t xml:space="preserve">
08/02/21
By bash
C=1540
H=2160
T=3700
Frb/21</t>
        </r>
      </text>
    </comment>
    <comment ref="CZ63" authorId="0">
      <text>
        <r>
          <rPr>
            <b/>
            <sz val="9"/>
            <color indexed="81"/>
            <rFont val="Tahoma"/>
            <family val="2"/>
          </rPr>
          <t>Windows User:</t>
        </r>
        <r>
          <rPr>
            <sz val="9"/>
            <color indexed="81"/>
            <rFont val="Tahoma"/>
            <family val="2"/>
          </rPr>
          <t xml:space="preserve">
10/03/21
6195</t>
        </r>
      </text>
    </comment>
    <comment ref="DB63" authorId="0">
      <text>
        <r>
          <rPr>
            <b/>
            <sz val="9"/>
            <color indexed="81"/>
            <rFont val="Tahoma"/>
            <family val="2"/>
          </rPr>
          <t>Windows User:</t>
        </r>
        <r>
          <rPr>
            <sz val="9"/>
            <color indexed="81"/>
            <rFont val="Tahoma"/>
            <family val="2"/>
          </rPr>
          <t xml:space="preserve">
11/04/21
By bkash
C=1540
H=2160
T=3700</t>
        </r>
      </text>
    </comment>
    <comment ref="DD63" authorId="0">
      <text>
        <r>
          <rPr>
            <b/>
            <sz val="9"/>
            <color indexed="81"/>
            <rFont val="Tahoma"/>
            <family val="2"/>
          </rPr>
          <t>Windows User:</t>
        </r>
        <r>
          <rPr>
            <sz val="9"/>
            <color indexed="81"/>
            <rFont val="Tahoma"/>
            <family val="2"/>
          </rPr>
          <t xml:space="preserve">
09/05/21
By bkash
C=1540
H=2160
T=3700</t>
        </r>
      </text>
    </comment>
    <comment ref="CD64" authorId="0">
      <text>
        <r>
          <rPr>
            <b/>
            <sz val="9"/>
            <color indexed="81"/>
            <rFont val="Tahoma"/>
            <family val="2"/>
          </rPr>
          <t>Windows User:</t>
        </r>
        <r>
          <rPr>
            <sz val="9"/>
            <color indexed="81"/>
            <rFont val="Tahoma"/>
            <family val="2"/>
          </rPr>
          <t xml:space="preserve">
16/08/2020
9,000/-</t>
        </r>
      </text>
    </comment>
    <comment ref="CF64" authorId="0">
      <text>
        <r>
          <rPr>
            <b/>
            <sz val="9"/>
            <color indexed="81"/>
            <rFont val="Tahoma"/>
            <family val="2"/>
          </rPr>
          <t>Windows User:</t>
        </r>
        <r>
          <rPr>
            <sz val="9"/>
            <color indexed="81"/>
            <rFont val="Tahoma"/>
            <family val="2"/>
          </rPr>
          <t xml:space="preserve">
16/08/2020
9,000/-</t>
        </r>
      </text>
    </comment>
    <comment ref="CH64" authorId="0">
      <text>
        <r>
          <rPr>
            <b/>
            <sz val="9"/>
            <color indexed="81"/>
            <rFont val="Tahoma"/>
            <family val="2"/>
          </rPr>
          <t>Windows User:</t>
        </r>
        <r>
          <rPr>
            <sz val="9"/>
            <color indexed="81"/>
            <rFont val="Tahoma"/>
            <family val="2"/>
          </rPr>
          <t xml:space="preserve">
16/08/2020
9,000/-</t>
        </r>
      </text>
    </comment>
    <comment ref="CJ64" authorId="0">
      <text>
        <r>
          <rPr>
            <b/>
            <sz val="9"/>
            <color indexed="81"/>
            <rFont val="Tahoma"/>
            <family val="2"/>
          </rPr>
          <t>Windows User:</t>
        </r>
        <r>
          <rPr>
            <sz val="9"/>
            <color indexed="81"/>
            <rFont val="Tahoma"/>
            <family val="2"/>
          </rPr>
          <t xml:space="preserve">
16/08/2020
9,000/-
27/01/2021
By bkash
C=6500( O/fee)
H=0
Janu//21</t>
        </r>
      </text>
    </comment>
    <comment ref="CP64" authorId="0">
      <text>
        <r>
          <rPr>
            <b/>
            <sz val="9"/>
            <color indexed="81"/>
            <rFont val="Tahoma"/>
            <family val="2"/>
          </rPr>
          <t>Windows User:</t>
        </r>
        <r>
          <rPr>
            <sz val="9"/>
            <color indexed="81"/>
            <rFont val="Tahoma"/>
            <family val="2"/>
          </rPr>
          <t xml:space="preserve">
08/10/2020
By bkash
C=4620/-
H=0
</t>
        </r>
      </text>
    </comment>
    <comment ref="CR64" authorId="0">
      <text>
        <r>
          <rPr>
            <b/>
            <sz val="9"/>
            <color indexed="81"/>
            <rFont val="Tahoma"/>
            <family val="2"/>
          </rPr>
          <t>Windows User:</t>
        </r>
        <r>
          <rPr>
            <sz val="9"/>
            <color indexed="81"/>
            <rFont val="Tahoma"/>
            <family val="2"/>
          </rPr>
          <t xml:space="preserve">
10/11/2020
By bkash
C=4620
H=4320
T=8940</t>
        </r>
      </text>
    </comment>
    <comment ref="CT64" authorId="0">
      <text>
        <r>
          <rPr>
            <b/>
            <sz val="9"/>
            <color indexed="81"/>
            <rFont val="Tahoma"/>
            <family val="2"/>
          </rPr>
          <t>Windows User:</t>
        </r>
        <r>
          <rPr>
            <sz val="9"/>
            <color indexed="81"/>
            <rFont val="Tahoma"/>
            <family val="2"/>
          </rPr>
          <t xml:space="preserve">
20/12/2020
By bkash
C=4620
H=2160
T=6780
</t>
        </r>
      </text>
    </comment>
    <comment ref="CV64" authorId="0">
      <text>
        <r>
          <rPr>
            <b/>
            <sz val="9"/>
            <color indexed="81"/>
            <rFont val="Tahoma"/>
            <family val="2"/>
          </rPr>
          <t>Windows User:</t>
        </r>
        <r>
          <rPr>
            <sz val="9"/>
            <color indexed="81"/>
            <rFont val="Tahoma"/>
            <family val="2"/>
          </rPr>
          <t xml:space="preserve">
19/01/2021
By bkash
C=4620
H=2160
T=6780
Janu/21
27/01/2021
By bkash
C=6500( O/fee)
H=0
Janu//21</t>
        </r>
      </text>
    </comment>
    <comment ref="CX64" authorId="0">
      <text>
        <r>
          <rPr>
            <b/>
            <sz val="9"/>
            <color indexed="81"/>
            <rFont val="Tahoma"/>
            <family val="2"/>
          </rPr>
          <t>Windows User:</t>
        </r>
        <r>
          <rPr>
            <sz val="9"/>
            <color indexed="81"/>
            <rFont val="Tahoma"/>
            <family val="2"/>
          </rPr>
          <t xml:space="preserve">
23/02/21
By bkash
C=4620
H=2160
T=6780
Feb/21</t>
        </r>
      </text>
    </comment>
    <comment ref="CZ64" authorId="0">
      <text>
        <r>
          <rPr>
            <b/>
            <sz val="9"/>
            <color indexed="81"/>
            <rFont val="Tahoma"/>
            <family val="2"/>
          </rPr>
          <t>Windows User:</t>
        </r>
        <r>
          <rPr>
            <sz val="9"/>
            <color indexed="81"/>
            <rFont val="Tahoma"/>
            <family val="2"/>
          </rPr>
          <t xml:space="preserve">
13/03/21
6171
</t>
        </r>
      </text>
    </comment>
    <comment ref="DB64" authorId="0">
      <text>
        <r>
          <rPr>
            <b/>
            <sz val="9"/>
            <color indexed="81"/>
            <rFont val="Tahoma"/>
            <family val="2"/>
          </rPr>
          <t>Windows User:</t>
        </r>
        <r>
          <rPr>
            <sz val="9"/>
            <color indexed="81"/>
            <rFont val="Tahoma"/>
            <family val="2"/>
          </rPr>
          <t xml:space="preserve">
26/04/21
By bkash
C=4620
H=2160
T=6780
April/21</t>
        </r>
      </text>
    </comment>
    <comment ref="DD64" authorId="0">
      <text>
        <r>
          <rPr>
            <b/>
            <sz val="9"/>
            <color indexed="81"/>
            <rFont val="Tahoma"/>
            <family val="2"/>
          </rPr>
          <t>Windows User:</t>
        </r>
        <r>
          <rPr>
            <sz val="9"/>
            <color indexed="81"/>
            <rFont val="Tahoma"/>
            <family val="2"/>
          </rPr>
          <t xml:space="preserve">
24/05/21
By bkash
C=4620
H=2160
T=6780</t>
        </r>
      </text>
    </comment>
    <comment ref="DF64" authorId="0">
      <text>
        <r>
          <rPr>
            <b/>
            <sz val="9"/>
            <color indexed="81"/>
            <rFont val="Tahoma"/>
            <family val="2"/>
          </rPr>
          <t>Windows User:</t>
        </r>
        <r>
          <rPr>
            <sz val="9"/>
            <color indexed="81"/>
            <rFont val="Tahoma"/>
            <family val="2"/>
          </rPr>
          <t xml:space="preserve">
02/06/21
6173
</t>
        </r>
      </text>
    </comment>
    <comment ref="H65" authorId="0">
      <text>
        <r>
          <rPr>
            <b/>
            <sz val="9"/>
            <color indexed="81"/>
            <rFont val="Tahoma"/>
            <family val="2"/>
          </rPr>
          <t>Windows User:</t>
        </r>
        <r>
          <rPr>
            <sz val="9"/>
            <color indexed="81"/>
            <rFont val="Tahoma"/>
            <family val="2"/>
          </rPr>
          <t xml:space="preserve">
Less-1,000/-</t>
        </r>
      </text>
    </comment>
    <comment ref="J65" authorId="0">
      <text>
        <r>
          <rPr>
            <b/>
            <sz val="9"/>
            <color indexed="81"/>
            <rFont val="Tahoma"/>
            <family val="2"/>
          </rPr>
          <t>Windows User:</t>
        </r>
        <r>
          <rPr>
            <sz val="9"/>
            <color indexed="81"/>
            <rFont val="Tahoma"/>
            <family val="2"/>
          </rPr>
          <t xml:space="preserve">
Less-1,000/-</t>
        </r>
      </text>
    </comment>
    <comment ref="CD65" authorId="0">
      <text>
        <r>
          <rPr>
            <b/>
            <sz val="9"/>
            <color indexed="81"/>
            <rFont val="Tahoma"/>
            <family val="2"/>
          </rPr>
          <t>Windows User:</t>
        </r>
        <r>
          <rPr>
            <sz val="9"/>
            <color indexed="81"/>
            <rFont val="Tahoma"/>
            <family val="2"/>
          </rPr>
          <t xml:space="preserve">
16/08/2020
9,000/-</t>
        </r>
      </text>
    </comment>
    <comment ref="CF65" authorId="0">
      <text>
        <r>
          <rPr>
            <b/>
            <sz val="9"/>
            <color indexed="81"/>
            <rFont val="Tahoma"/>
            <family val="2"/>
          </rPr>
          <t>Windows User:</t>
        </r>
        <r>
          <rPr>
            <sz val="9"/>
            <color indexed="81"/>
            <rFont val="Tahoma"/>
            <family val="2"/>
          </rPr>
          <t xml:space="preserve">
16/08/2020
9,000/-</t>
        </r>
      </text>
    </comment>
    <comment ref="CH65" authorId="0">
      <text>
        <r>
          <rPr>
            <b/>
            <sz val="9"/>
            <color indexed="81"/>
            <rFont val="Tahoma"/>
            <family val="2"/>
          </rPr>
          <t>Windows User:</t>
        </r>
        <r>
          <rPr>
            <sz val="9"/>
            <color indexed="81"/>
            <rFont val="Tahoma"/>
            <family val="2"/>
          </rPr>
          <t xml:space="preserve">
16/08/2020
9,000/-</t>
        </r>
      </text>
    </comment>
    <comment ref="CJ65" authorId="0">
      <text>
        <r>
          <rPr>
            <b/>
            <sz val="9"/>
            <color indexed="81"/>
            <rFont val="Tahoma"/>
            <family val="2"/>
          </rPr>
          <t>Windows User:</t>
        </r>
        <r>
          <rPr>
            <sz val="9"/>
            <color indexed="81"/>
            <rFont val="Tahoma"/>
            <family val="2"/>
          </rPr>
          <t xml:space="preserve">
16/08/2020
9,000/-
08/10/20
6146
Paid in Oct/20</t>
        </r>
      </text>
    </comment>
    <comment ref="CP65" authorId="0">
      <text>
        <r>
          <rPr>
            <b/>
            <sz val="9"/>
            <color indexed="81"/>
            <rFont val="Tahoma"/>
            <family val="2"/>
          </rPr>
          <t xml:space="preserve">Windows User:
</t>
        </r>
        <r>
          <rPr>
            <sz val="9"/>
            <color indexed="81"/>
            <rFont val="Tahoma"/>
            <family val="2"/>
          </rPr>
          <t xml:space="preserve">08/10/20
6146
O/fee=6500
Oct=3920
</t>
        </r>
      </text>
    </comment>
    <comment ref="CR65" authorId="0">
      <text>
        <r>
          <rPr>
            <b/>
            <sz val="9"/>
            <color indexed="81"/>
            <rFont val="Tahoma"/>
            <family val="2"/>
          </rPr>
          <t>Windows User:</t>
        </r>
        <r>
          <rPr>
            <sz val="9"/>
            <color indexed="81"/>
            <rFont val="Tahoma"/>
            <family val="2"/>
          </rPr>
          <t xml:space="preserve">
03/11/2020
6147
Nov/2020</t>
        </r>
      </text>
    </comment>
    <comment ref="CT65" authorId="0">
      <text>
        <r>
          <rPr>
            <b/>
            <sz val="9"/>
            <color indexed="81"/>
            <rFont val="Tahoma"/>
            <family val="2"/>
          </rPr>
          <t>Windows User:</t>
        </r>
        <r>
          <rPr>
            <sz val="9"/>
            <color indexed="81"/>
            <rFont val="Tahoma"/>
            <family val="2"/>
          </rPr>
          <t xml:space="preserve">
08/12/2020
6148
</t>
        </r>
      </text>
    </comment>
    <comment ref="CV65" authorId="0">
      <text>
        <r>
          <rPr>
            <b/>
            <sz val="9"/>
            <color indexed="81"/>
            <rFont val="Tahoma"/>
            <family val="2"/>
          </rPr>
          <t>Windows User:</t>
        </r>
        <r>
          <rPr>
            <sz val="9"/>
            <color indexed="81"/>
            <rFont val="Tahoma"/>
            <family val="2"/>
          </rPr>
          <t xml:space="preserve">
06/01/2021
6149</t>
        </r>
      </text>
    </comment>
    <comment ref="CX65" authorId="0">
      <text>
        <r>
          <rPr>
            <b/>
            <sz val="9"/>
            <color indexed="81"/>
            <rFont val="Tahoma"/>
            <family val="2"/>
          </rPr>
          <t>Windows User:</t>
        </r>
        <r>
          <rPr>
            <sz val="9"/>
            <color indexed="81"/>
            <rFont val="Tahoma"/>
            <family val="2"/>
          </rPr>
          <t xml:space="preserve">
08/02/21
6150
</t>
        </r>
      </text>
    </comment>
    <comment ref="CZ65" authorId="0">
      <text>
        <r>
          <rPr>
            <b/>
            <sz val="9"/>
            <color indexed="81"/>
            <rFont val="Tahoma"/>
            <family val="2"/>
          </rPr>
          <t>Windows User:</t>
        </r>
        <r>
          <rPr>
            <sz val="9"/>
            <color indexed="81"/>
            <rFont val="Tahoma"/>
            <family val="2"/>
          </rPr>
          <t xml:space="preserve">
07/03/21
6151
</t>
        </r>
      </text>
    </comment>
    <comment ref="DB65" authorId="0">
      <text>
        <r>
          <rPr>
            <b/>
            <sz val="9"/>
            <color indexed="81"/>
            <rFont val="Tahoma"/>
            <family val="2"/>
          </rPr>
          <t>Windows User:</t>
        </r>
        <r>
          <rPr>
            <sz val="9"/>
            <color indexed="81"/>
            <rFont val="Tahoma"/>
            <family val="2"/>
          </rPr>
          <t xml:space="preserve">
12/04/21
6152</t>
        </r>
      </text>
    </comment>
    <comment ref="DD65" authorId="0">
      <text>
        <r>
          <rPr>
            <b/>
            <sz val="9"/>
            <color indexed="81"/>
            <rFont val="Tahoma"/>
            <family val="2"/>
          </rPr>
          <t>Windows User:</t>
        </r>
        <r>
          <rPr>
            <sz val="9"/>
            <color indexed="81"/>
            <rFont val="Tahoma"/>
            <family val="2"/>
          </rPr>
          <t xml:space="preserve">
01/05/21
6153
</t>
        </r>
      </text>
    </comment>
    <comment ref="CD66" authorId="0">
      <text>
        <r>
          <rPr>
            <b/>
            <sz val="9"/>
            <color indexed="81"/>
            <rFont val="Tahoma"/>
            <family val="2"/>
          </rPr>
          <t>Windows User:</t>
        </r>
        <r>
          <rPr>
            <sz val="9"/>
            <color indexed="81"/>
            <rFont val="Tahoma"/>
            <family val="2"/>
          </rPr>
          <t xml:space="preserve">
16/08/2020
9,000/-</t>
        </r>
      </text>
    </comment>
    <comment ref="CF66" authorId="0">
      <text>
        <r>
          <rPr>
            <b/>
            <sz val="9"/>
            <color indexed="81"/>
            <rFont val="Tahoma"/>
            <family val="2"/>
          </rPr>
          <t>Windows User:</t>
        </r>
        <r>
          <rPr>
            <sz val="9"/>
            <color indexed="81"/>
            <rFont val="Tahoma"/>
            <family val="2"/>
          </rPr>
          <t xml:space="preserve">
16/08/2020
9,000/-</t>
        </r>
      </text>
    </comment>
    <comment ref="CH66" authorId="0">
      <text>
        <r>
          <rPr>
            <b/>
            <sz val="9"/>
            <color indexed="81"/>
            <rFont val="Tahoma"/>
            <family val="2"/>
          </rPr>
          <t>Windows User:</t>
        </r>
        <r>
          <rPr>
            <sz val="9"/>
            <color indexed="81"/>
            <rFont val="Tahoma"/>
            <family val="2"/>
          </rPr>
          <t xml:space="preserve">
16/08/2020
9,000/-</t>
        </r>
      </text>
    </comment>
    <comment ref="CJ66" authorId="0">
      <text>
        <r>
          <rPr>
            <b/>
            <sz val="9"/>
            <color indexed="81"/>
            <rFont val="Tahoma"/>
            <family val="2"/>
          </rPr>
          <t>Windows User:</t>
        </r>
        <r>
          <rPr>
            <sz val="9"/>
            <color indexed="81"/>
            <rFont val="Tahoma"/>
            <family val="2"/>
          </rPr>
          <t xml:space="preserve">
16/08/2020
9,000/-
09/01/2021
6053
Janu + O/fee=6500
Paid in Janu/21</t>
        </r>
      </text>
    </comment>
    <comment ref="CP66" authorId="0">
      <text>
        <r>
          <rPr>
            <b/>
            <sz val="9"/>
            <color indexed="81"/>
            <rFont val="Tahoma"/>
            <family val="2"/>
          </rPr>
          <t>Windows User:</t>
        </r>
        <r>
          <rPr>
            <sz val="9"/>
            <color indexed="81"/>
            <rFont val="Tahoma"/>
            <family val="2"/>
          </rPr>
          <t xml:space="preserve">
10/10/20
6050
</t>
        </r>
      </text>
    </comment>
    <comment ref="CR66" authorId="0">
      <text>
        <r>
          <rPr>
            <b/>
            <sz val="9"/>
            <color indexed="81"/>
            <rFont val="Tahoma"/>
            <family val="2"/>
          </rPr>
          <t>Windows User:</t>
        </r>
        <r>
          <rPr>
            <sz val="9"/>
            <color indexed="81"/>
            <rFont val="Tahoma"/>
            <family val="2"/>
          </rPr>
          <t xml:space="preserve">
07/11/2020
6051
</t>
        </r>
      </text>
    </comment>
    <comment ref="CT66" authorId="0">
      <text>
        <r>
          <rPr>
            <b/>
            <sz val="9"/>
            <color indexed="81"/>
            <rFont val="Tahoma"/>
            <family val="2"/>
          </rPr>
          <t>Windows User:</t>
        </r>
        <r>
          <rPr>
            <sz val="9"/>
            <color indexed="81"/>
            <rFont val="Tahoma"/>
            <family val="2"/>
          </rPr>
          <t xml:space="preserve">
05/12/2020
6052
</t>
        </r>
      </text>
    </comment>
    <comment ref="CV66" authorId="0">
      <text>
        <r>
          <rPr>
            <b/>
            <sz val="9"/>
            <color indexed="81"/>
            <rFont val="Tahoma"/>
            <family val="2"/>
          </rPr>
          <t>Windows User:</t>
        </r>
        <r>
          <rPr>
            <sz val="9"/>
            <color indexed="81"/>
            <rFont val="Tahoma"/>
            <family val="2"/>
          </rPr>
          <t xml:space="preserve">
09/01/2021
6053
Janu + O/fee=6500
Paid in Janu/21
25/01/21
6054
Feb/21
Paid in Janu/21</t>
        </r>
      </text>
    </comment>
    <comment ref="CX66" authorId="0">
      <text>
        <r>
          <rPr>
            <b/>
            <sz val="9"/>
            <color indexed="81"/>
            <rFont val="Tahoma"/>
            <family val="2"/>
          </rPr>
          <t>Windows User:</t>
        </r>
        <r>
          <rPr>
            <sz val="9"/>
            <color indexed="81"/>
            <rFont val="Tahoma"/>
            <family val="2"/>
          </rPr>
          <t xml:space="preserve">
25/01/21
6054
Feb/21
Paid in Janu/21</t>
        </r>
      </text>
    </comment>
    <comment ref="CZ66" authorId="0">
      <text>
        <r>
          <rPr>
            <b/>
            <sz val="9"/>
            <color indexed="81"/>
            <rFont val="Tahoma"/>
            <family val="2"/>
          </rPr>
          <t>Windows User:</t>
        </r>
        <r>
          <rPr>
            <sz val="9"/>
            <color indexed="81"/>
            <rFont val="Tahoma"/>
            <family val="2"/>
          </rPr>
          <t xml:space="preserve">
06/03/21
6055</t>
        </r>
      </text>
    </comment>
    <comment ref="DB66" authorId="0">
      <text>
        <r>
          <rPr>
            <b/>
            <sz val="9"/>
            <color indexed="81"/>
            <rFont val="Tahoma"/>
            <family val="2"/>
          </rPr>
          <t>Windows User:</t>
        </r>
        <r>
          <rPr>
            <sz val="9"/>
            <color indexed="81"/>
            <rFont val="Tahoma"/>
            <family val="2"/>
          </rPr>
          <t xml:space="preserve">
10/04/2021
6056</t>
        </r>
      </text>
    </comment>
    <comment ref="DF66" authorId="0">
      <text>
        <r>
          <rPr>
            <b/>
            <sz val="9"/>
            <color indexed="81"/>
            <rFont val="Tahoma"/>
            <family val="2"/>
          </rPr>
          <t>Windows User:</t>
        </r>
        <r>
          <rPr>
            <sz val="9"/>
            <color indexed="81"/>
            <rFont val="Tahoma"/>
            <family val="2"/>
          </rPr>
          <t xml:space="preserve">
05/06/21
6057/58
</t>
        </r>
      </text>
    </comment>
    <comment ref="H67" authorId="0">
      <text>
        <r>
          <rPr>
            <b/>
            <sz val="9"/>
            <color indexed="81"/>
            <rFont val="Tahoma"/>
            <family val="2"/>
          </rPr>
          <t>Windows User:</t>
        </r>
        <r>
          <rPr>
            <sz val="9"/>
            <color indexed="81"/>
            <rFont val="Tahoma"/>
            <family val="2"/>
          </rPr>
          <t xml:space="preserve">
Less-6,600/-</t>
        </r>
      </text>
    </comment>
    <comment ref="J67" authorId="0">
      <text>
        <r>
          <rPr>
            <b/>
            <sz val="9"/>
            <color indexed="81"/>
            <rFont val="Tahoma"/>
            <family val="2"/>
          </rPr>
          <t>Windows User:</t>
        </r>
        <r>
          <rPr>
            <sz val="9"/>
            <color indexed="81"/>
            <rFont val="Tahoma"/>
            <family val="2"/>
          </rPr>
          <t xml:space="preserve">
Less-6,600/-</t>
        </r>
      </text>
    </comment>
    <comment ref="CD67" authorId="0">
      <text>
        <r>
          <rPr>
            <b/>
            <sz val="9"/>
            <color indexed="81"/>
            <rFont val="Tahoma"/>
            <family val="2"/>
          </rPr>
          <t>Windows User:</t>
        </r>
        <r>
          <rPr>
            <sz val="9"/>
            <color indexed="81"/>
            <rFont val="Tahoma"/>
            <family val="2"/>
          </rPr>
          <t xml:space="preserve">
16/08/2020
15,500/-</t>
        </r>
      </text>
    </comment>
    <comment ref="CF67" authorId="0">
      <text>
        <r>
          <rPr>
            <b/>
            <sz val="9"/>
            <color indexed="81"/>
            <rFont val="Tahoma"/>
            <family val="2"/>
          </rPr>
          <t>Windows User:</t>
        </r>
        <r>
          <rPr>
            <sz val="9"/>
            <color indexed="81"/>
            <rFont val="Tahoma"/>
            <family val="2"/>
          </rPr>
          <t xml:space="preserve">
16/08/2020
15,500/-</t>
        </r>
      </text>
    </comment>
    <comment ref="CH67" authorId="0">
      <text>
        <r>
          <rPr>
            <b/>
            <sz val="9"/>
            <color indexed="81"/>
            <rFont val="Tahoma"/>
            <family val="2"/>
          </rPr>
          <t>Windows User:</t>
        </r>
        <r>
          <rPr>
            <sz val="9"/>
            <color indexed="81"/>
            <rFont val="Tahoma"/>
            <family val="2"/>
          </rPr>
          <t xml:space="preserve">
16/08/2020
15,500/-</t>
        </r>
      </text>
    </comment>
    <comment ref="CJ67" authorId="0">
      <text>
        <r>
          <rPr>
            <b/>
            <sz val="9"/>
            <color indexed="81"/>
            <rFont val="Tahoma"/>
            <family val="2"/>
          </rPr>
          <t>Windows User:</t>
        </r>
        <r>
          <rPr>
            <sz val="9"/>
            <color indexed="81"/>
            <rFont val="Tahoma"/>
            <family val="2"/>
          </rPr>
          <t xml:space="preserve">
16/08/2020
15,500/-</t>
        </r>
      </text>
    </comment>
    <comment ref="CD68" authorId="0">
      <text>
        <r>
          <rPr>
            <b/>
            <sz val="9"/>
            <color indexed="81"/>
            <rFont val="Tahoma"/>
            <family val="2"/>
          </rPr>
          <t>Windows User:</t>
        </r>
        <r>
          <rPr>
            <sz val="9"/>
            <color indexed="81"/>
            <rFont val="Tahoma"/>
            <family val="2"/>
          </rPr>
          <t xml:space="preserve">
16/08/2020
9,000/-</t>
        </r>
      </text>
    </comment>
    <comment ref="CF68" authorId="0">
      <text>
        <r>
          <rPr>
            <b/>
            <sz val="9"/>
            <color indexed="81"/>
            <rFont val="Tahoma"/>
            <family val="2"/>
          </rPr>
          <t>Windows User:</t>
        </r>
        <r>
          <rPr>
            <sz val="9"/>
            <color indexed="81"/>
            <rFont val="Tahoma"/>
            <family val="2"/>
          </rPr>
          <t xml:space="preserve">
16/08/2020
9,000/-</t>
        </r>
      </text>
    </comment>
    <comment ref="CH68" authorId="0">
      <text>
        <r>
          <rPr>
            <b/>
            <sz val="9"/>
            <color indexed="81"/>
            <rFont val="Tahoma"/>
            <family val="2"/>
          </rPr>
          <t>Windows User:</t>
        </r>
        <r>
          <rPr>
            <sz val="9"/>
            <color indexed="81"/>
            <rFont val="Tahoma"/>
            <family val="2"/>
          </rPr>
          <t xml:space="preserve">
16/08/2020
9,000/-</t>
        </r>
      </text>
    </comment>
    <comment ref="CJ68" authorId="0">
      <text>
        <r>
          <rPr>
            <b/>
            <sz val="9"/>
            <color indexed="81"/>
            <rFont val="Tahoma"/>
            <family val="2"/>
          </rPr>
          <t>Windows User:</t>
        </r>
        <r>
          <rPr>
            <sz val="9"/>
            <color indexed="81"/>
            <rFont val="Tahoma"/>
            <family val="2"/>
          </rPr>
          <t xml:space="preserve">
16/08/2020
9,000/-</t>
        </r>
      </text>
    </comment>
    <comment ref="CM68" authorId="0">
      <text>
        <r>
          <rPr>
            <b/>
            <sz val="9"/>
            <color indexed="81"/>
            <rFont val="Tahoma"/>
            <family val="2"/>
          </rPr>
          <t>Windows User:</t>
        </r>
        <r>
          <rPr>
            <sz val="9"/>
            <color indexed="81"/>
            <rFont val="Tahoma"/>
            <family val="2"/>
          </rPr>
          <t xml:space="preserve">
Less 30% in Tuition fee for Oct/20.</t>
        </r>
      </text>
    </comment>
    <comment ref="CO68" authorId="0">
      <text>
        <r>
          <rPr>
            <b/>
            <sz val="9"/>
            <color indexed="81"/>
            <rFont val="Tahoma"/>
            <family val="2"/>
          </rPr>
          <t>Windows User:</t>
        </r>
        <r>
          <rPr>
            <sz val="9"/>
            <color indexed="81"/>
            <rFont val="Tahoma"/>
            <family val="2"/>
          </rPr>
          <t xml:space="preserve">
Less 30% in Tuition fee for Oct/20.</t>
        </r>
      </text>
    </comment>
    <comment ref="CP68" authorId="0">
      <text>
        <r>
          <rPr>
            <b/>
            <sz val="9"/>
            <color indexed="81"/>
            <rFont val="Tahoma"/>
            <family val="2"/>
          </rPr>
          <t>Windows User:</t>
        </r>
        <r>
          <rPr>
            <sz val="9"/>
            <color indexed="81"/>
            <rFont val="Tahoma"/>
            <family val="2"/>
          </rPr>
          <t xml:space="preserve">
26/01/21
6002
O/fee=8000
Nov/21
Paid in Janu/21
</t>
        </r>
      </text>
    </comment>
    <comment ref="CT68" authorId="0">
      <text>
        <r>
          <rPr>
            <b/>
            <sz val="9"/>
            <color indexed="81"/>
            <rFont val="Tahoma"/>
            <family val="2"/>
          </rPr>
          <t>Windows User:</t>
        </r>
        <r>
          <rPr>
            <sz val="9"/>
            <color indexed="81"/>
            <rFont val="Tahoma"/>
            <family val="2"/>
          </rPr>
          <t xml:space="preserve">
26/01/21
6002
O/fee=6500
Nov/21
Dec=1500 Deu=3120/-
Paid in Janu/21
</t>
        </r>
      </text>
    </comment>
    <comment ref="CV68" authorId="0">
      <text>
        <r>
          <rPr>
            <b/>
            <sz val="9"/>
            <color indexed="81"/>
            <rFont val="Tahoma"/>
            <family val="2"/>
          </rPr>
          <t>Windows User:</t>
        </r>
        <r>
          <rPr>
            <sz val="9"/>
            <color indexed="81"/>
            <rFont val="Tahoma"/>
            <family val="2"/>
          </rPr>
          <t xml:space="preserve">
10/02/21
6003
Dec=3120
Janu/21=1500 Deu=3120
</t>
        </r>
      </text>
    </comment>
    <comment ref="DD68" authorId="0">
      <text>
        <r>
          <rPr>
            <b/>
            <sz val="9"/>
            <color indexed="81"/>
            <rFont val="Tahoma"/>
            <family val="2"/>
          </rPr>
          <t>Windows User:</t>
        </r>
        <r>
          <rPr>
            <sz val="9"/>
            <color indexed="81"/>
            <rFont val="Tahoma"/>
            <family val="2"/>
          </rPr>
          <t xml:space="preserve">
07/06/21
6004
</t>
        </r>
      </text>
    </comment>
    <comment ref="H69" authorId="0">
      <text>
        <r>
          <rPr>
            <b/>
            <sz val="9"/>
            <color indexed="81"/>
            <rFont val="Tahoma"/>
            <family val="2"/>
          </rPr>
          <t>Windows User:</t>
        </r>
        <r>
          <rPr>
            <sz val="9"/>
            <color indexed="81"/>
            <rFont val="Tahoma"/>
            <family val="2"/>
          </rPr>
          <t xml:space="preserve">
Less-2,000/-</t>
        </r>
      </text>
    </comment>
    <comment ref="J69" authorId="0">
      <text>
        <r>
          <rPr>
            <b/>
            <sz val="9"/>
            <color indexed="81"/>
            <rFont val="Tahoma"/>
            <family val="2"/>
          </rPr>
          <t>Windows User:</t>
        </r>
        <r>
          <rPr>
            <sz val="9"/>
            <color indexed="81"/>
            <rFont val="Tahoma"/>
            <family val="2"/>
          </rPr>
          <t xml:space="preserve">
Less-2,000/-</t>
        </r>
      </text>
    </comment>
    <comment ref="CD69" authorId="0">
      <text>
        <r>
          <rPr>
            <b/>
            <sz val="9"/>
            <color indexed="81"/>
            <rFont val="Tahoma"/>
            <family val="2"/>
          </rPr>
          <t>Windows User:</t>
        </r>
        <r>
          <rPr>
            <sz val="9"/>
            <color indexed="81"/>
            <rFont val="Tahoma"/>
            <family val="2"/>
          </rPr>
          <t xml:space="preserve">
16/08/2020
9,000/-</t>
        </r>
      </text>
    </comment>
    <comment ref="CF69" authorId="0">
      <text>
        <r>
          <rPr>
            <b/>
            <sz val="9"/>
            <color indexed="81"/>
            <rFont val="Tahoma"/>
            <family val="2"/>
          </rPr>
          <t>Windows User:</t>
        </r>
        <r>
          <rPr>
            <sz val="9"/>
            <color indexed="81"/>
            <rFont val="Tahoma"/>
            <family val="2"/>
          </rPr>
          <t xml:space="preserve">
16/08/2020
9,000/-</t>
        </r>
      </text>
    </comment>
    <comment ref="CH69" authorId="0">
      <text>
        <r>
          <rPr>
            <b/>
            <sz val="9"/>
            <color indexed="81"/>
            <rFont val="Tahoma"/>
            <family val="2"/>
          </rPr>
          <t>Windows User:</t>
        </r>
        <r>
          <rPr>
            <sz val="9"/>
            <color indexed="81"/>
            <rFont val="Tahoma"/>
            <family val="2"/>
          </rPr>
          <t xml:space="preserve">
16/08/2020
9,000/-</t>
        </r>
      </text>
    </comment>
    <comment ref="CJ69" authorId="0">
      <text>
        <r>
          <rPr>
            <b/>
            <sz val="9"/>
            <color indexed="81"/>
            <rFont val="Tahoma"/>
            <family val="2"/>
          </rPr>
          <t>Windows User:</t>
        </r>
        <r>
          <rPr>
            <sz val="9"/>
            <color indexed="81"/>
            <rFont val="Tahoma"/>
            <family val="2"/>
          </rPr>
          <t xml:space="preserve">
16/08/2020
9,000/-
04/11/2020
8974
S/c
Paid to Nov/2020</t>
        </r>
      </text>
    </comment>
    <comment ref="CP69" authorId="0">
      <text>
        <r>
          <rPr>
            <b/>
            <sz val="9"/>
            <color indexed="81"/>
            <rFont val="Tahoma"/>
            <family val="2"/>
          </rPr>
          <t>Windows User:</t>
        </r>
        <r>
          <rPr>
            <sz val="9"/>
            <color indexed="81"/>
            <rFont val="Tahoma"/>
            <family val="2"/>
          </rPr>
          <t xml:space="preserve">
04/11/2020
8974
Oct + Nov/2020
With S/c
Padi to Nov/2020</t>
        </r>
      </text>
    </comment>
    <comment ref="CR69" authorId="0">
      <text>
        <r>
          <rPr>
            <b/>
            <sz val="9"/>
            <color indexed="81"/>
            <rFont val="Tahoma"/>
            <family val="2"/>
          </rPr>
          <t>Windows User:</t>
        </r>
        <r>
          <rPr>
            <sz val="9"/>
            <color indexed="81"/>
            <rFont val="Tahoma"/>
            <family val="2"/>
          </rPr>
          <t xml:space="preserve">
04/11/2020
8974
Oct + Nov/2020
With S/c</t>
        </r>
      </text>
    </comment>
    <comment ref="CT69" authorId="0">
      <text>
        <r>
          <rPr>
            <b/>
            <sz val="9"/>
            <color indexed="81"/>
            <rFont val="Tahoma"/>
            <family val="2"/>
          </rPr>
          <t>Windows User:</t>
        </r>
        <r>
          <rPr>
            <sz val="9"/>
            <color indexed="81"/>
            <rFont val="Tahoma"/>
            <family val="2"/>
          </rPr>
          <t xml:space="preserve">
25/01/21
8975
Dec + Janu/21
Paid in Janu/21</t>
        </r>
      </text>
    </comment>
    <comment ref="CV69" authorId="0">
      <text>
        <r>
          <rPr>
            <b/>
            <sz val="9"/>
            <color indexed="81"/>
            <rFont val="Tahoma"/>
            <family val="2"/>
          </rPr>
          <t>Windows User:</t>
        </r>
        <r>
          <rPr>
            <sz val="9"/>
            <color indexed="81"/>
            <rFont val="Tahoma"/>
            <family val="2"/>
          </rPr>
          <t xml:space="preserve">
25/01/21
8975
Dec + Janu/21
Paid in Janu/21</t>
        </r>
      </text>
    </comment>
    <comment ref="DB69" authorId="0">
      <text>
        <r>
          <rPr>
            <b/>
            <sz val="9"/>
            <color indexed="81"/>
            <rFont val="Tahoma"/>
            <family val="2"/>
          </rPr>
          <t>Windows User:</t>
        </r>
        <r>
          <rPr>
            <sz val="9"/>
            <color indexed="81"/>
            <rFont val="Tahoma"/>
            <family val="2"/>
          </rPr>
          <t xml:space="preserve">
12/04/21
8976</t>
        </r>
      </text>
    </comment>
    <comment ref="DF69" authorId="0">
      <text>
        <r>
          <rPr>
            <b/>
            <sz val="9"/>
            <color indexed="81"/>
            <rFont val="Tahoma"/>
            <family val="2"/>
          </rPr>
          <t>Windows User:</t>
        </r>
        <r>
          <rPr>
            <sz val="9"/>
            <color indexed="81"/>
            <rFont val="Tahoma"/>
            <family val="2"/>
          </rPr>
          <t xml:space="preserve">
06/06/21
8977
Up to June/21</t>
        </r>
      </text>
    </comment>
    <comment ref="CD70" authorId="0">
      <text>
        <r>
          <rPr>
            <b/>
            <sz val="9"/>
            <color indexed="81"/>
            <rFont val="Tahoma"/>
            <family val="2"/>
          </rPr>
          <t>Windows User:</t>
        </r>
        <r>
          <rPr>
            <sz val="9"/>
            <color indexed="81"/>
            <rFont val="Tahoma"/>
            <family val="2"/>
          </rPr>
          <t xml:space="preserve">
16/08/2020
9,000/-</t>
        </r>
      </text>
    </comment>
    <comment ref="CF70" authorId="0">
      <text>
        <r>
          <rPr>
            <b/>
            <sz val="9"/>
            <color indexed="81"/>
            <rFont val="Tahoma"/>
            <family val="2"/>
          </rPr>
          <t>Windows User:</t>
        </r>
        <r>
          <rPr>
            <sz val="9"/>
            <color indexed="81"/>
            <rFont val="Tahoma"/>
            <family val="2"/>
          </rPr>
          <t xml:space="preserve">
16/08/2020
9,000/-</t>
        </r>
      </text>
    </comment>
    <comment ref="CH70" authorId="0">
      <text>
        <r>
          <rPr>
            <b/>
            <sz val="9"/>
            <color indexed="81"/>
            <rFont val="Tahoma"/>
            <family val="2"/>
          </rPr>
          <t>Windows User:</t>
        </r>
        <r>
          <rPr>
            <sz val="9"/>
            <color indexed="81"/>
            <rFont val="Tahoma"/>
            <family val="2"/>
          </rPr>
          <t xml:space="preserve">
16/08/2020
9,000/-</t>
        </r>
      </text>
    </comment>
    <comment ref="CJ70" authorId="0">
      <text>
        <r>
          <rPr>
            <b/>
            <sz val="9"/>
            <color indexed="81"/>
            <rFont val="Tahoma"/>
            <family val="2"/>
          </rPr>
          <t>Windows User:</t>
        </r>
        <r>
          <rPr>
            <sz val="9"/>
            <color indexed="81"/>
            <rFont val="Tahoma"/>
            <family val="2"/>
          </rPr>
          <t xml:space="preserve">
16/08/2020
9,000/-
08.10.2020
8926
Oct/20 Less=30%
Others fee=6,500/-</t>
        </r>
      </text>
    </comment>
    <comment ref="CM70" authorId="0">
      <text>
        <r>
          <rPr>
            <b/>
            <sz val="9"/>
            <color indexed="81"/>
            <rFont val="Tahoma"/>
            <family val="2"/>
          </rPr>
          <t>Windows User:</t>
        </r>
        <r>
          <rPr>
            <sz val="9"/>
            <color indexed="81"/>
            <rFont val="Tahoma"/>
            <family val="2"/>
          </rPr>
          <t xml:space="preserve">
Less 30% in Tuition fee for Oct/20.</t>
        </r>
      </text>
    </comment>
    <comment ref="CN70" authorId="0">
      <text>
        <r>
          <rPr>
            <b/>
            <sz val="9"/>
            <color indexed="81"/>
            <rFont val="Tahoma"/>
            <family val="2"/>
          </rPr>
          <t>Windows User:</t>
        </r>
        <r>
          <rPr>
            <sz val="9"/>
            <color indexed="81"/>
            <rFont val="Tahoma"/>
            <family val="2"/>
          </rPr>
          <t xml:space="preserve">
08.10.2020
8926
Oct/20 Less=30%
Others fee=6,500/-</t>
        </r>
      </text>
    </comment>
    <comment ref="CO70" authorId="0">
      <text>
        <r>
          <rPr>
            <b/>
            <sz val="9"/>
            <color indexed="81"/>
            <rFont val="Tahoma"/>
            <family val="2"/>
          </rPr>
          <t>Windows User:</t>
        </r>
        <r>
          <rPr>
            <sz val="9"/>
            <color indexed="81"/>
            <rFont val="Tahoma"/>
            <family val="2"/>
          </rPr>
          <t xml:space="preserve">
Less 30% in Tuition fee for Oct/20.</t>
        </r>
      </text>
    </comment>
    <comment ref="CP70" authorId="0">
      <text>
        <r>
          <rPr>
            <b/>
            <sz val="9"/>
            <color indexed="81"/>
            <rFont val="Tahoma"/>
            <family val="2"/>
          </rPr>
          <t>Windows User:</t>
        </r>
        <r>
          <rPr>
            <sz val="9"/>
            <color indexed="81"/>
            <rFont val="Tahoma"/>
            <family val="2"/>
          </rPr>
          <t xml:space="preserve">
09/11/2020
By bkash
C=4620
H=2160
T=6780</t>
        </r>
      </text>
    </comment>
    <comment ref="CR70" authorId="0">
      <text>
        <r>
          <rPr>
            <b/>
            <sz val="9"/>
            <color indexed="81"/>
            <rFont val="Tahoma"/>
            <family val="2"/>
          </rPr>
          <t>Windows User:</t>
        </r>
        <r>
          <rPr>
            <sz val="9"/>
            <color indexed="81"/>
            <rFont val="Tahoma"/>
            <family val="2"/>
          </rPr>
          <t xml:space="preserve">
10/12/2020
By bkash
C=4620
H=2160
T=6780Dec/20</t>
        </r>
      </text>
    </comment>
    <comment ref="CT70" authorId="0">
      <text>
        <r>
          <rPr>
            <b/>
            <sz val="9"/>
            <color indexed="81"/>
            <rFont val="Tahoma"/>
            <family val="2"/>
          </rPr>
          <t>Windows User:</t>
        </r>
        <r>
          <rPr>
            <sz val="9"/>
            <color indexed="81"/>
            <rFont val="Tahoma"/>
            <family val="2"/>
          </rPr>
          <t xml:space="preserve">
10/01/2021
By bkash
C=4620
H=2160
T=6780
Janu/21
</t>
        </r>
      </text>
    </comment>
    <comment ref="CV70" authorId="0">
      <text>
        <r>
          <rPr>
            <b/>
            <sz val="9"/>
            <color indexed="81"/>
            <rFont val="Tahoma"/>
            <family val="2"/>
          </rPr>
          <t>Windows User:</t>
        </r>
        <r>
          <rPr>
            <sz val="9"/>
            <color indexed="81"/>
            <rFont val="Tahoma"/>
            <family val="2"/>
          </rPr>
          <t xml:space="preserve">
10/02/21
8928</t>
        </r>
      </text>
    </comment>
    <comment ref="CX70" authorId="0">
      <text>
        <r>
          <rPr>
            <b/>
            <sz val="9"/>
            <color indexed="81"/>
            <rFont val="Tahoma"/>
            <family val="2"/>
          </rPr>
          <t>Windows User:</t>
        </r>
        <r>
          <rPr>
            <sz val="9"/>
            <color indexed="81"/>
            <rFont val="Tahoma"/>
            <family val="2"/>
          </rPr>
          <t xml:space="preserve">
08/03/21
By bkash
C=4340
H=2160
T=6500</t>
        </r>
      </text>
    </comment>
    <comment ref="CZ70" authorId="0">
      <text>
        <r>
          <rPr>
            <b/>
            <sz val="9"/>
            <color indexed="81"/>
            <rFont val="Tahoma"/>
            <family val="2"/>
          </rPr>
          <t>Windows User:</t>
        </r>
        <r>
          <rPr>
            <sz val="9"/>
            <color indexed="81"/>
            <rFont val="Tahoma"/>
            <family val="2"/>
          </rPr>
          <t xml:space="preserve">
10/04/21
By bkash
C=4340
H=2160
T=6500</t>
        </r>
      </text>
    </comment>
    <comment ref="DB70" authorId="0">
      <text>
        <r>
          <rPr>
            <b/>
            <sz val="9"/>
            <color indexed="81"/>
            <rFont val="Tahoma"/>
            <family val="2"/>
          </rPr>
          <t>Windows User:</t>
        </r>
        <r>
          <rPr>
            <sz val="9"/>
            <color indexed="81"/>
            <rFont val="Tahoma"/>
            <family val="2"/>
          </rPr>
          <t xml:space="preserve">
06/05/21
By bkash
C=4340
H=2160
T=6500</t>
        </r>
      </text>
    </comment>
    <comment ref="DD70" authorId="0">
      <text>
        <r>
          <rPr>
            <b/>
            <sz val="9"/>
            <color indexed="81"/>
            <rFont val="Tahoma"/>
            <family val="2"/>
          </rPr>
          <t>Windows User:</t>
        </r>
        <r>
          <rPr>
            <sz val="9"/>
            <color indexed="81"/>
            <rFont val="Tahoma"/>
            <family val="2"/>
          </rPr>
          <t xml:space="preserve">
02/06/21
8929
</t>
        </r>
      </text>
    </comment>
    <comment ref="H71" authorId="0">
      <text>
        <r>
          <rPr>
            <b/>
            <sz val="9"/>
            <color indexed="81"/>
            <rFont val="Tahoma"/>
            <family val="2"/>
          </rPr>
          <t>Windows User:</t>
        </r>
        <r>
          <rPr>
            <sz val="9"/>
            <color indexed="81"/>
            <rFont val="Tahoma"/>
            <family val="2"/>
          </rPr>
          <t xml:space="preserve">
Less-6,600/-</t>
        </r>
      </text>
    </comment>
    <comment ref="J71" authorId="0">
      <text>
        <r>
          <rPr>
            <b/>
            <sz val="9"/>
            <color indexed="81"/>
            <rFont val="Tahoma"/>
            <family val="2"/>
          </rPr>
          <t>Windows User:</t>
        </r>
        <r>
          <rPr>
            <sz val="9"/>
            <color indexed="81"/>
            <rFont val="Tahoma"/>
            <family val="2"/>
          </rPr>
          <t xml:space="preserve">
Less-6,500/-</t>
        </r>
      </text>
    </comment>
    <comment ref="CD71" authorId="0">
      <text>
        <r>
          <rPr>
            <b/>
            <sz val="9"/>
            <color indexed="81"/>
            <rFont val="Tahoma"/>
            <family val="2"/>
          </rPr>
          <t>Windows User:</t>
        </r>
        <r>
          <rPr>
            <sz val="9"/>
            <color indexed="81"/>
            <rFont val="Tahoma"/>
            <family val="2"/>
          </rPr>
          <t xml:space="preserve">
16/08/2020
5,000/-
Only Pay-5,000/-</t>
        </r>
      </text>
    </comment>
    <comment ref="CF71" authorId="0">
      <text>
        <r>
          <rPr>
            <b/>
            <sz val="9"/>
            <color indexed="81"/>
            <rFont val="Tahoma"/>
            <family val="2"/>
          </rPr>
          <t>Windows User:</t>
        </r>
        <r>
          <rPr>
            <sz val="9"/>
            <color indexed="81"/>
            <rFont val="Tahoma"/>
            <family val="2"/>
          </rPr>
          <t xml:space="preserve">
16/08/2020
5,000/-
Only Pay-5,000/-</t>
        </r>
      </text>
    </comment>
    <comment ref="CH71" authorId="0">
      <text>
        <r>
          <rPr>
            <b/>
            <sz val="9"/>
            <color indexed="81"/>
            <rFont val="Tahoma"/>
            <family val="2"/>
          </rPr>
          <t>Windows User:</t>
        </r>
        <r>
          <rPr>
            <sz val="9"/>
            <color indexed="81"/>
            <rFont val="Tahoma"/>
            <family val="2"/>
          </rPr>
          <t xml:space="preserve">
16/08/2020
5,000/-
Only Pay-5,000/-</t>
        </r>
      </text>
    </comment>
    <comment ref="CD72" authorId="0">
      <text>
        <r>
          <rPr>
            <b/>
            <sz val="9"/>
            <color indexed="81"/>
            <rFont val="Tahoma"/>
            <family val="2"/>
          </rPr>
          <t>Windows User:</t>
        </r>
        <r>
          <rPr>
            <sz val="9"/>
            <color indexed="81"/>
            <rFont val="Tahoma"/>
            <family val="2"/>
          </rPr>
          <t xml:space="preserve">
16/08/2020
9,000/-</t>
        </r>
      </text>
    </comment>
    <comment ref="CF72" authorId="0">
      <text>
        <r>
          <rPr>
            <b/>
            <sz val="9"/>
            <color indexed="81"/>
            <rFont val="Tahoma"/>
            <family val="2"/>
          </rPr>
          <t>Windows User:</t>
        </r>
        <r>
          <rPr>
            <sz val="9"/>
            <color indexed="81"/>
            <rFont val="Tahoma"/>
            <family val="2"/>
          </rPr>
          <t xml:space="preserve">
16/08/2020
9,000/-</t>
        </r>
      </text>
    </comment>
    <comment ref="CH72" authorId="0">
      <text>
        <r>
          <rPr>
            <b/>
            <sz val="9"/>
            <color indexed="81"/>
            <rFont val="Tahoma"/>
            <family val="2"/>
          </rPr>
          <t>Windows User:</t>
        </r>
        <r>
          <rPr>
            <sz val="9"/>
            <color indexed="81"/>
            <rFont val="Tahoma"/>
            <family val="2"/>
          </rPr>
          <t xml:space="preserve">
16/08/2020
9,000/-</t>
        </r>
      </text>
    </comment>
    <comment ref="CJ72" authorId="0">
      <text>
        <r>
          <rPr>
            <b/>
            <sz val="9"/>
            <color indexed="81"/>
            <rFont val="Tahoma"/>
            <family val="2"/>
          </rPr>
          <t>Windows User:</t>
        </r>
        <r>
          <rPr>
            <sz val="9"/>
            <color indexed="81"/>
            <rFont val="Tahoma"/>
            <family val="2"/>
          </rPr>
          <t xml:space="preserve">
16/08/2020
9,000/-
07/10/20
Paid to Oct/20
</t>
        </r>
      </text>
    </comment>
    <comment ref="CP72" authorId="0">
      <text>
        <r>
          <rPr>
            <b/>
            <sz val="9"/>
            <color indexed="81"/>
            <rFont val="Tahoma"/>
            <family val="2"/>
          </rPr>
          <t>Windows User:</t>
        </r>
        <r>
          <rPr>
            <sz val="9"/>
            <color indexed="81"/>
            <rFont val="Tahoma"/>
            <family val="2"/>
          </rPr>
          <t xml:space="preserve">
07/10/20
5006
11,120/-
O/see=6,500
Oct=4620</t>
        </r>
      </text>
    </comment>
    <comment ref="CR72" authorId="0">
      <text>
        <r>
          <rPr>
            <b/>
            <sz val="9"/>
            <color indexed="81"/>
            <rFont val="Tahoma"/>
            <family val="2"/>
          </rPr>
          <t>Windows User:</t>
        </r>
        <r>
          <rPr>
            <sz val="9"/>
            <color indexed="81"/>
            <rFont val="Tahoma"/>
            <family val="2"/>
          </rPr>
          <t xml:space="preserve">
07/11/2020
By bkash
C=4620
H=2160
T=6780</t>
        </r>
      </text>
    </comment>
    <comment ref="CT72" authorId="0">
      <text>
        <r>
          <rPr>
            <b/>
            <sz val="9"/>
            <color indexed="81"/>
            <rFont val="Tahoma"/>
            <family val="2"/>
          </rPr>
          <t>Windows User:</t>
        </r>
        <r>
          <rPr>
            <sz val="9"/>
            <color indexed="81"/>
            <rFont val="Tahoma"/>
            <family val="2"/>
          </rPr>
          <t xml:space="preserve">
10/12/2020
By bkash
C=4620
H=2160
T=6780
Dec/20</t>
        </r>
      </text>
    </comment>
    <comment ref="CV72" authorId="0">
      <text>
        <r>
          <rPr>
            <b/>
            <sz val="9"/>
            <color indexed="81"/>
            <rFont val="Tahoma"/>
            <family val="2"/>
          </rPr>
          <t>Windows User:</t>
        </r>
        <r>
          <rPr>
            <sz val="9"/>
            <color indexed="81"/>
            <rFont val="Tahoma"/>
            <family val="2"/>
          </rPr>
          <t xml:space="preserve">
16/01/2021
By bkash
C=3500
H=2160
T=5660
Janu/21</t>
        </r>
      </text>
    </comment>
    <comment ref="CZ72" authorId="0">
      <text>
        <r>
          <rPr>
            <b/>
            <sz val="9"/>
            <color indexed="81"/>
            <rFont val="Tahoma"/>
            <family val="2"/>
          </rPr>
          <t>Windows User:</t>
        </r>
        <r>
          <rPr>
            <sz val="9"/>
            <color indexed="81"/>
            <rFont val="Tahoma"/>
            <family val="2"/>
          </rPr>
          <t xml:space="preserve">
10/03/21
By bkash
C=8680
H=3900
T= 12,580
Feb + March/21</t>
        </r>
      </text>
    </comment>
    <comment ref="DD72" authorId="0">
      <text>
        <r>
          <rPr>
            <b/>
            <sz val="9"/>
            <color indexed="81"/>
            <rFont val="Tahoma"/>
            <family val="2"/>
          </rPr>
          <t>Windows User:</t>
        </r>
        <r>
          <rPr>
            <sz val="9"/>
            <color indexed="81"/>
            <rFont val="Tahoma"/>
            <family val="2"/>
          </rPr>
          <t xml:space="preserve">
06/05/21
C=4340
H=1950
T=6290</t>
        </r>
      </text>
    </comment>
    <comment ref="CD73" authorId="0">
      <text>
        <r>
          <rPr>
            <b/>
            <sz val="9"/>
            <color indexed="81"/>
            <rFont val="Tahoma"/>
            <family val="2"/>
          </rPr>
          <t>Windows User:</t>
        </r>
        <r>
          <rPr>
            <sz val="9"/>
            <color indexed="81"/>
            <rFont val="Tahoma"/>
            <family val="2"/>
          </rPr>
          <t xml:space="preserve">
16/08/2020
9,000/-</t>
        </r>
      </text>
    </comment>
    <comment ref="CF73" authorId="0">
      <text>
        <r>
          <rPr>
            <b/>
            <sz val="9"/>
            <color indexed="81"/>
            <rFont val="Tahoma"/>
            <family val="2"/>
          </rPr>
          <t>Windows User:</t>
        </r>
        <r>
          <rPr>
            <sz val="9"/>
            <color indexed="81"/>
            <rFont val="Tahoma"/>
            <family val="2"/>
          </rPr>
          <t xml:space="preserve">
16/08/2020
9,000/-</t>
        </r>
      </text>
    </comment>
    <comment ref="CH73" authorId="0">
      <text>
        <r>
          <rPr>
            <b/>
            <sz val="9"/>
            <color indexed="81"/>
            <rFont val="Tahoma"/>
            <family val="2"/>
          </rPr>
          <t>Windows User:</t>
        </r>
        <r>
          <rPr>
            <sz val="9"/>
            <color indexed="81"/>
            <rFont val="Tahoma"/>
            <family val="2"/>
          </rPr>
          <t xml:space="preserve">
16/08/2020
9,000/-</t>
        </r>
      </text>
    </comment>
    <comment ref="CJ73" authorId="0">
      <text>
        <r>
          <rPr>
            <b/>
            <sz val="9"/>
            <color indexed="81"/>
            <rFont val="Tahoma"/>
            <family val="2"/>
          </rPr>
          <t>Windows User:</t>
        </r>
        <r>
          <rPr>
            <sz val="9"/>
            <color indexed="81"/>
            <rFont val="Tahoma"/>
            <family val="2"/>
          </rPr>
          <t xml:space="preserve">
16/08/2020
9,000/-
10/10/20
8686
O/fee=6500
Paid to Oct/20</t>
        </r>
      </text>
    </comment>
    <comment ref="CP73" authorId="0">
      <text>
        <r>
          <rPr>
            <b/>
            <sz val="9"/>
            <color indexed="81"/>
            <rFont val="Tahoma"/>
            <family val="2"/>
          </rPr>
          <t>Windows User:</t>
        </r>
        <r>
          <rPr>
            <sz val="9"/>
            <color indexed="81"/>
            <rFont val="Tahoma"/>
            <family val="2"/>
          </rPr>
          <t xml:space="preserve">
10/10/20
8686
O/fe6500
Oct=4620</t>
        </r>
      </text>
    </comment>
    <comment ref="CR73" authorId="0">
      <text>
        <r>
          <rPr>
            <b/>
            <sz val="9"/>
            <color indexed="81"/>
            <rFont val="Tahoma"/>
            <family val="2"/>
          </rPr>
          <t>Windows User:</t>
        </r>
        <r>
          <rPr>
            <sz val="9"/>
            <color indexed="81"/>
            <rFont val="Tahoma"/>
            <family val="2"/>
          </rPr>
          <t xml:space="preserve">
12/11/2020
8687
</t>
        </r>
      </text>
    </comment>
    <comment ref="CT73" authorId="0">
      <text>
        <r>
          <rPr>
            <b/>
            <sz val="9"/>
            <color indexed="81"/>
            <rFont val="Tahoma"/>
            <family val="2"/>
          </rPr>
          <t>Windows User:
13/01/21</t>
        </r>
        <r>
          <rPr>
            <sz val="9"/>
            <color indexed="81"/>
            <rFont val="Tahoma"/>
            <family val="2"/>
          </rPr>
          <t xml:space="preserve">
8688
Dec + Janu/21
Paid in Janu/21
</t>
        </r>
      </text>
    </comment>
    <comment ref="CV73" authorId="0">
      <text>
        <r>
          <rPr>
            <b/>
            <sz val="9"/>
            <color indexed="81"/>
            <rFont val="Tahoma"/>
            <family val="2"/>
          </rPr>
          <t>Windows User:
13/01/21</t>
        </r>
        <r>
          <rPr>
            <sz val="9"/>
            <color indexed="81"/>
            <rFont val="Tahoma"/>
            <family val="2"/>
          </rPr>
          <t xml:space="preserve">
8688
Dec + Janu/21
Paid in Janu/21
</t>
        </r>
      </text>
    </comment>
    <comment ref="DD73" authorId="0">
      <text>
        <r>
          <rPr>
            <b/>
            <sz val="9"/>
            <color indexed="81"/>
            <rFont val="Tahoma"/>
            <family val="2"/>
          </rPr>
          <t>Windows User:</t>
        </r>
        <r>
          <rPr>
            <sz val="9"/>
            <color indexed="81"/>
            <rFont val="Tahoma"/>
            <family val="2"/>
          </rPr>
          <t xml:space="preserve">
09/05/21
8689</t>
        </r>
      </text>
    </comment>
    <comment ref="DF73" authorId="0">
      <text>
        <r>
          <rPr>
            <b/>
            <sz val="9"/>
            <color indexed="81"/>
            <rFont val="Tahoma"/>
            <family val="2"/>
          </rPr>
          <t>Windows User:</t>
        </r>
        <r>
          <rPr>
            <sz val="9"/>
            <color indexed="81"/>
            <rFont val="Tahoma"/>
            <family val="2"/>
          </rPr>
          <t xml:space="preserve">
05/06/21
8690
May/21</t>
        </r>
      </text>
    </comment>
    <comment ref="CD74" authorId="0">
      <text>
        <r>
          <rPr>
            <b/>
            <sz val="9"/>
            <color indexed="81"/>
            <rFont val="Tahoma"/>
            <family val="2"/>
          </rPr>
          <t>Windows User:</t>
        </r>
        <r>
          <rPr>
            <sz val="9"/>
            <color indexed="81"/>
            <rFont val="Tahoma"/>
            <family val="2"/>
          </rPr>
          <t xml:space="preserve">
16/08/2020
9,000/-</t>
        </r>
      </text>
    </comment>
    <comment ref="CF74" authorId="0">
      <text>
        <r>
          <rPr>
            <b/>
            <sz val="9"/>
            <color indexed="81"/>
            <rFont val="Tahoma"/>
            <family val="2"/>
          </rPr>
          <t>Windows User:</t>
        </r>
        <r>
          <rPr>
            <sz val="9"/>
            <color indexed="81"/>
            <rFont val="Tahoma"/>
            <family val="2"/>
          </rPr>
          <t xml:space="preserve">
16/08/2020
9,000/-</t>
        </r>
      </text>
    </comment>
    <comment ref="CH74" authorId="0">
      <text>
        <r>
          <rPr>
            <b/>
            <sz val="9"/>
            <color indexed="81"/>
            <rFont val="Tahoma"/>
            <family val="2"/>
          </rPr>
          <t>Windows User:</t>
        </r>
        <r>
          <rPr>
            <sz val="9"/>
            <color indexed="81"/>
            <rFont val="Tahoma"/>
            <family val="2"/>
          </rPr>
          <t xml:space="preserve">
16/08/2020
9,000/-</t>
        </r>
      </text>
    </comment>
    <comment ref="CJ74" authorId="0">
      <text>
        <r>
          <rPr>
            <b/>
            <sz val="9"/>
            <color indexed="81"/>
            <rFont val="Tahoma"/>
            <family val="2"/>
          </rPr>
          <t>Windows User:</t>
        </r>
        <r>
          <rPr>
            <sz val="9"/>
            <color indexed="81"/>
            <rFont val="Tahoma"/>
            <family val="2"/>
          </rPr>
          <t xml:space="preserve">
16/08/2020
9,000/-
08/10/20
8662
Paid to Oct/20</t>
        </r>
      </text>
    </comment>
    <comment ref="CP74" authorId="0">
      <text>
        <r>
          <rPr>
            <b/>
            <sz val="9"/>
            <color indexed="81"/>
            <rFont val="Tahoma"/>
            <family val="2"/>
          </rPr>
          <t>Windows User:</t>
        </r>
        <r>
          <rPr>
            <sz val="9"/>
            <color indexed="81"/>
            <rFont val="Tahoma"/>
            <family val="2"/>
          </rPr>
          <t xml:space="preserve">
08/10/20
8662
O/fee=6500
Oct 4620</t>
        </r>
      </text>
    </comment>
    <comment ref="CR74" authorId="0">
      <text>
        <r>
          <rPr>
            <b/>
            <sz val="9"/>
            <color indexed="81"/>
            <rFont val="Tahoma"/>
            <family val="2"/>
          </rPr>
          <t>Windows User:</t>
        </r>
        <r>
          <rPr>
            <sz val="9"/>
            <color indexed="81"/>
            <rFont val="Tahoma"/>
            <family val="2"/>
          </rPr>
          <t xml:space="preserve">
11/11/2020
8663
</t>
        </r>
      </text>
    </comment>
    <comment ref="CT74" authorId="0">
      <text>
        <r>
          <rPr>
            <b/>
            <sz val="9"/>
            <color indexed="81"/>
            <rFont val="Tahoma"/>
            <family val="2"/>
          </rPr>
          <t>Windows User:</t>
        </r>
        <r>
          <rPr>
            <sz val="9"/>
            <color indexed="81"/>
            <rFont val="Tahoma"/>
            <family val="2"/>
          </rPr>
          <t xml:space="preserve">
10/12/2020
8664
</t>
        </r>
      </text>
    </comment>
    <comment ref="CV74" authorId="0">
      <text>
        <r>
          <rPr>
            <b/>
            <sz val="9"/>
            <color indexed="81"/>
            <rFont val="Tahoma"/>
            <family val="2"/>
          </rPr>
          <t>Windows User:</t>
        </r>
        <r>
          <rPr>
            <sz val="9"/>
            <color indexed="81"/>
            <rFont val="Tahoma"/>
            <family val="2"/>
          </rPr>
          <t xml:space="preserve">
09/01/2021
8665
</t>
        </r>
      </text>
    </comment>
    <comment ref="CZ74" authorId="0">
      <text>
        <r>
          <rPr>
            <b/>
            <sz val="9"/>
            <color indexed="81"/>
            <rFont val="Tahoma"/>
            <family val="2"/>
          </rPr>
          <t>Windows User:</t>
        </r>
        <r>
          <rPr>
            <sz val="9"/>
            <color indexed="81"/>
            <rFont val="Tahoma"/>
            <family val="2"/>
          </rPr>
          <t xml:space="preserve">
08/03/21
8566
Feb+ March/21</t>
        </r>
      </text>
    </comment>
    <comment ref="DB74" authorId="0">
      <text>
        <r>
          <rPr>
            <b/>
            <sz val="9"/>
            <color indexed="81"/>
            <rFont val="Tahoma"/>
            <family val="2"/>
          </rPr>
          <t>Windows User:</t>
        </r>
        <r>
          <rPr>
            <sz val="9"/>
            <color indexed="81"/>
            <rFont val="Tahoma"/>
            <family val="2"/>
          </rPr>
          <t xml:space="preserve">
29/04/21
8667
April/21</t>
        </r>
      </text>
    </comment>
    <comment ref="DF74" authorId="0">
      <text>
        <r>
          <rPr>
            <b/>
            <sz val="9"/>
            <color indexed="81"/>
            <rFont val="Tahoma"/>
            <family val="2"/>
          </rPr>
          <t>Windows User:</t>
        </r>
        <r>
          <rPr>
            <sz val="9"/>
            <color indexed="81"/>
            <rFont val="Tahoma"/>
            <family val="2"/>
          </rPr>
          <t xml:space="preserve">
05/06/21
8668
May/21</t>
        </r>
      </text>
    </comment>
    <comment ref="H75" authorId="0">
      <text>
        <r>
          <rPr>
            <b/>
            <sz val="9"/>
            <color indexed="81"/>
            <rFont val="Tahoma"/>
            <family val="2"/>
          </rPr>
          <t>Windows User:</t>
        </r>
        <r>
          <rPr>
            <sz val="9"/>
            <color indexed="81"/>
            <rFont val="Tahoma"/>
            <family val="2"/>
          </rPr>
          <t xml:space="preserve">
Less-4,000/-</t>
        </r>
      </text>
    </comment>
    <comment ref="J75" authorId="0">
      <text>
        <r>
          <rPr>
            <b/>
            <sz val="9"/>
            <color indexed="81"/>
            <rFont val="Tahoma"/>
            <family val="2"/>
          </rPr>
          <t>Windows User:</t>
        </r>
        <r>
          <rPr>
            <sz val="9"/>
            <color indexed="81"/>
            <rFont val="Tahoma"/>
            <family val="2"/>
          </rPr>
          <t xml:space="preserve">
Less-4,000/-</t>
        </r>
      </text>
    </comment>
    <comment ref="CD75" authorId="0">
      <text>
        <r>
          <rPr>
            <b/>
            <sz val="9"/>
            <color indexed="81"/>
            <rFont val="Tahoma"/>
            <family val="2"/>
          </rPr>
          <t>Windows User:</t>
        </r>
        <r>
          <rPr>
            <sz val="9"/>
            <color indexed="81"/>
            <rFont val="Tahoma"/>
            <family val="2"/>
          </rPr>
          <t xml:space="preserve">
27/08/2020
9,000/-</t>
        </r>
      </text>
    </comment>
    <comment ref="CF75" authorId="0">
      <text>
        <r>
          <rPr>
            <b/>
            <sz val="9"/>
            <color indexed="81"/>
            <rFont val="Tahoma"/>
            <family val="2"/>
          </rPr>
          <t>Windows User:</t>
        </r>
        <r>
          <rPr>
            <sz val="9"/>
            <color indexed="81"/>
            <rFont val="Tahoma"/>
            <family val="2"/>
          </rPr>
          <t xml:space="preserve">
27/08/2020
9,000/-</t>
        </r>
      </text>
    </comment>
    <comment ref="CH75" authorId="0">
      <text>
        <r>
          <rPr>
            <b/>
            <sz val="9"/>
            <color indexed="81"/>
            <rFont val="Tahoma"/>
            <family val="2"/>
          </rPr>
          <t>Windows User:</t>
        </r>
        <r>
          <rPr>
            <sz val="9"/>
            <color indexed="81"/>
            <rFont val="Tahoma"/>
            <family val="2"/>
          </rPr>
          <t xml:space="preserve">
27/08/2020
9,000/-</t>
        </r>
      </text>
    </comment>
    <comment ref="CJ75" authorId="0">
      <text>
        <r>
          <rPr>
            <b/>
            <sz val="9"/>
            <color indexed="81"/>
            <rFont val="Tahoma"/>
            <family val="2"/>
          </rPr>
          <t>Windows User:</t>
        </r>
        <r>
          <rPr>
            <sz val="9"/>
            <color indexed="81"/>
            <rFont val="Tahoma"/>
            <family val="2"/>
          </rPr>
          <t xml:space="preserve">
27/08/2020
9,000/-
09/10/20
8638
O/fee6500
paid to Oct/20</t>
        </r>
      </text>
    </comment>
    <comment ref="CP75" authorId="0">
      <text>
        <r>
          <rPr>
            <b/>
            <sz val="9"/>
            <color indexed="81"/>
            <rFont val="Tahoma"/>
            <family val="2"/>
          </rPr>
          <t>Windows User:</t>
        </r>
        <r>
          <rPr>
            <sz val="9"/>
            <color indexed="81"/>
            <rFont val="Tahoma"/>
            <family val="2"/>
          </rPr>
          <t xml:space="preserve">
09/10/20
8638
O/fee6500
Oct=1820</t>
        </r>
      </text>
    </comment>
    <comment ref="CR75" authorId="0">
      <text>
        <r>
          <rPr>
            <b/>
            <sz val="9"/>
            <color indexed="81"/>
            <rFont val="Tahoma"/>
            <family val="2"/>
          </rPr>
          <t>Windows User:</t>
        </r>
        <r>
          <rPr>
            <sz val="9"/>
            <color indexed="81"/>
            <rFont val="Tahoma"/>
            <family val="2"/>
          </rPr>
          <t xml:space="preserve">
07/11/2020
8639
</t>
        </r>
      </text>
    </comment>
    <comment ref="CT75" authorId="0">
      <text>
        <r>
          <rPr>
            <b/>
            <sz val="9"/>
            <color indexed="81"/>
            <rFont val="Tahoma"/>
            <family val="2"/>
          </rPr>
          <t>Windows User:</t>
        </r>
        <r>
          <rPr>
            <sz val="9"/>
            <color indexed="81"/>
            <rFont val="Tahoma"/>
            <family val="2"/>
          </rPr>
          <t xml:space="preserve">
09/12/2020
By bkash
C=2530
H=1530
T=4060</t>
        </r>
      </text>
    </comment>
    <comment ref="CV75" authorId="0">
      <text>
        <r>
          <rPr>
            <b/>
            <sz val="9"/>
            <color indexed="81"/>
            <rFont val="Tahoma"/>
            <family val="2"/>
          </rPr>
          <t>Windows User:</t>
        </r>
        <r>
          <rPr>
            <sz val="9"/>
            <color indexed="81"/>
            <rFont val="Tahoma"/>
            <family val="2"/>
          </rPr>
          <t xml:space="preserve">
09/01/21
8641</t>
        </r>
      </text>
    </comment>
    <comment ref="CX75" authorId="0">
      <text>
        <r>
          <rPr>
            <b/>
            <sz val="9"/>
            <color indexed="81"/>
            <rFont val="Tahoma"/>
            <family val="2"/>
          </rPr>
          <t>Windows User:</t>
        </r>
        <r>
          <rPr>
            <sz val="9"/>
            <color indexed="81"/>
            <rFont val="Tahoma"/>
            <family val="2"/>
          </rPr>
          <t xml:space="preserve">
09/02/21
8642</t>
        </r>
      </text>
    </comment>
    <comment ref="CZ75" authorId="0">
      <text>
        <r>
          <rPr>
            <b/>
            <sz val="9"/>
            <color indexed="81"/>
            <rFont val="Tahoma"/>
            <family val="2"/>
          </rPr>
          <t>Windows User:</t>
        </r>
        <r>
          <rPr>
            <sz val="9"/>
            <color indexed="81"/>
            <rFont val="Tahoma"/>
            <family val="2"/>
          </rPr>
          <t xml:space="preserve">
09/03/21
8643</t>
        </r>
      </text>
    </comment>
    <comment ref="DD75" authorId="0">
      <text>
        <r>
          <rPr>
            <b/>
            <sz val="9"/>
            <color indexed="81"/>
            <rFont val="Tahoma"/>
            <family val="2"/>
          </rPr>
          <t>Windows User:</t>
        </r>
        <r>
          <rPr>
            <sz val="9"/>
            <color indexed="81"/>
            <rFont val="Tahoma"/>
            <family val="2"/>
          </rPr>
          <t xml:space="preserve">
06/05/21
8644/45
April/21 + May/21</t>
        </r>
      </text>
    </comment>
    <comment ref="DF75" authorId="0">
      <text>
        <r>
          <rPr>
            <b/>
            <sz val="9"/>
            <color indexed="81"/>
            <rFont val="Tahoma"/>
            <family val="2"/>
          </rPr>
          <t>Windows User:</t>
        </r>
        <r>
          <rPr>
            <sz val="9"/>
            <color indexed="81"/>
            <rFont val="Tahoma"/>
            <family val="2"/>
          </rPr>
          <t xml:space="preserve">
05/06/21
8646
</t>
        </r>
      </text>
    </comment>
    <comment ref="CD76" authorId="0">
      <text>
        <r>
          <rPr>
            <b/>
            <sz val="9"/>
            <color indexed="81"/>
            <rFont val="Tahoma"/>
            <family val="2"/>
          </rPr>
          <t>Windows User:</t>
        </r>
        <r>
          <rPr>
            <sz val="9"/>
            <color indexed="81"/>
            <rFont val="Tahoma"/>
            <family val="2"/>
          </rPr>
          <t xml:space="preserve">
27/08/2020
9,000/-</t>
        </r>
      </text>
    </comment>
    <comment ref="CF76" authorId="0">
      <text>
        <r>
          <rPr>
            <b/>
            <sz val="9"/>
            <color indexed="81"/>
            <rFont val="Tahoma"/>
            <family val="2"/>
          </rPr>
          <t>Windows User:</t>
        </r>
        <r>
          <rPr>
            <sz val="9"/>
            <color indexed="81"/>
            <rFont val="Tahoma"/>
            <family val="2"/>
          </rPr>
          <t xml:space="preserve">
27/08/2020
9,000/-</t>
        </r>
      </text>
    </comment>
    <comment ref="CH76" authorId="0">
      <text>
        <r>
          <rPr>
            <b/>
            <sz val="9"/>
            <color indexed="81"/>
            <rFont val="Tahoma"/>
            <family val="2"/>
          </rPr>
          <t>Windows User:</t>
        </r>
        <r>
          <rPr>
            <sz val="9"/>
            <color indexed="81"/>
            <rFont val="Tahoma"/>
            <family val="2"/>
          </rPr>
          <t xml:space="preserve">
27/08/2020
9,000/-</t>
        </r>
      </text>
    </comment>
    <comment ref="CJ76" authorId="0">
      <text>
        <r>
          <rPr>
            <b/>
            <sz val="9"/>
            <color indexed="81"/>
            <rFont val="Tahoma"/>
            <family val="2"/>
          </rPr>
          <t>Windows User:</t>
        </r>
        <r>
          <rPr>
            <sz val="9"/>
            <color indexed="81"/>
            <rFont val="Tahoma"/>
            <family val="2"/>
          </rPr>
          <t xml:space="preserve">
27/08/2020
9,000/-</t>
        </r>
      </text>
    </comment>
    <comment ref="CM76" authorId="0">
      <text>
        <r>
          <rPr>
            <b/>
            <sz val="9"/>
            <color indexed="81"/>
            <rFont val="Tahoma"/>
            <family val="2"/>
          </rPr>
          <t>Windows User:</t>
        </r>
        <r>
          <rPr>
            <sz val="9"/>
            <color indexed="81"/>
            <rFont val="Tahoma"/>
            <family val="2"/>
          </rPr>
          <t xml:space="preserve">
Less 30% in Tuition fee for Oct/20.</t>
        </r>
      </text>
    </comment>
    <comment ref="CN76" authorId="0">
      <text>
        <r>
          <rPr>
            <b/>
            <sz val="9"/>
            <color indexed="81"/>
            <rFont val="Tahoma"/>
            <family val="2"/>
          </rPr>
          <t>Windows User:</t>
        </r>
        <r>
          <rPr>
            <sz val="9"/>
            <color indexed="81"/>
            <rFont val="Tahoma"/>
            <family val="2"/>
          </rPr>
          <t xml:space="preserve">
14/11/2020
54940
9,240/-
Oct + Nov/2020
Paid to Nov/2020</t>
        </r>
      </text>
    </comment>
    <comment ref="CO76" authorId="0">
      <text>
        <r>
          <rPr>
            <b/>
            <sz val="9"/>
            <color indexed="81"/>
            <rFont val="Tahoma"/>
            <family val="2"/>
          </rPr>
          <t>Windows User:</t>
        </r>
        <r>
          <rPr>
            <sz val="9"/>
            <color indexed="81"/>
            <rFont val="Tahoma"/>
            <family val="2"/>
          </rPr>
          <t xml:space="preserve">
Less 30% in Tuition fee for Oct/20.</t>
        </r>
      </text>
    </comment>
    <comment ref="CP76" authorId="0">
      <text>
        <r>
          <rPr>
            <b/>
            <sz val="9"/>
            <color indexed="81"/>
            <rFont val="Tahoma"/>
            <family val="2"/>
          </rPr>
          <t>Windows User:</t>
        </r>
        <r>
          <rPr>
            <sz val="9"/>
            <color indexed="81"/>
            <rFont val="Tahoma"/>
            <family val="2"/>
          </rPr>
          <t xml:space="preserve">
14/11/2020
54940
9,240/-
Oct + Nov/2020
Paid to Nov/2020</t>
        </r>
      </text>
    </comment>
    <comment ref="CR76" authorId="0">
      <text>
        <r>
          <rPr>
            <b/>
            <sz val="9"/>
            <color indexed="81"/>
            <rFont val="Tahoma"/>
            <family val="2"/>
          </rPr>
          <t>Windows User:</t>
        </r>
        <r>
          <rPr>
            <sz val="9"/>
            <color indexed="81"/>
            <rFont val="Tahoma"/>
            <family val="2"/>
          </rPr>
          <t xml:space="preserve">
25/01/21
8614
Dec/20
Paid in jnnu/21</t>
        </r>
      </text>
    </comment>
    <comment ref="CT76" authorId="0">
      <text>
        <r>
          <rPr>
            <b/>
            <sz val="9"/>
            <color indexed="81"/>
            <rFont val="Tahoma"/>
            <family val="2"/>
          </rPr>
          <t>Windows User:</t>
        </r>
        <r>
          <rPr>
            <sz val="9"/>
            <color indexed="81"/>
            <rFont val="Tahoma"/>
            <family val="2"/>
          </rPr>
          <t xml:space="preserve">
25/01/21
8614
Dec/20
Paid in jnnu/21</t>
        </r>
      </text>
    </comment>
    <comment ref="CX76" authorId="0">
      <text>
        <r>
          <rPr>
            <b/>
            <sz val="9"/>
            <color indexed="81"/>
            <rFont val="Tahoma"/>
            <family val="2"/>
          </rPr>
          <t>Windows User:</t>
        </r>
        <r>
          <rPr>
            <sz val="9"/>
            <color indexed="81"/>
            <rFont val="Tahoma"/>
            <family val="2"/>
          </rPr>
          <t xml:space="preserve">
04/03/21
548421
Up to Feb/21</t>
        </r>
      </text>
    </comment>
    <comment ref="CD77" authorId="0">
      <text>
        <r>
          <rPr>
            <b/>
            <sz val="9"/>
            <color indexed="81"/>
            <rFont val="Tahoma"/>
            <family val="2"/>
          </rPr>
          <t>Windows User:</t>
        </r>
        <r>
          <rPr>
            <sz val="9"/>
            <color indexed="81"/>
            <rFont val="Tahoma"/>
            <family val="2"/>
          </rPr>
          <t xml:space="preserve">
27/08/2020
9,000/-</t>
        </r>
      </text>
    </comment>
    <comment ref="CF77" authorId="0">
      <text>
        <r>
          <rPr>
            <b/>
            <sz val="9"/>
            <color indexed="81"/>
            <rFont val="Tahoma"/>
            <family val="2"/>
          </rPr>
          <t>Windows User:</t>
        </r>
        <r>
          <rPr>
            <sz val="9"/>
            <color indexed="81"/>
            <rFont val="Tahoma"/>
            <family val="2"/>
          </rPr>
          <t xml:space="preserve">
27/08/2020
9,000/-</t>
        </r>
      </text>
    </comment>
    <comment ref="CH77" authorId="0">
      <text>
        <r>
          <rPr>
            <b/>
            <sz val="9"/>
            <color indexed="81"/>
            <rFont val="Tahoma"/>
            <family val="2"/>
          </rPr>
          <t>Windows User:</t>
        </r>
        <r>
          <rPr>
            <sz val="9"/>
            <color indexed="81"/>
            <rFont val="Tahoma"/>
            <family val="2"/>
          </rPr>
          <t xml:space="preserve">
27/08/2020
9,000/-</t>
        </r>
      </text>
    </comment>
    <comment ref="CJ77" authorId="0">
      <text>
        <r>
          <rPr>
            <b/>
            <sz val="9"/>
            <color indexed="81"/>
            <rFont val="Tahoma"/>
            <family val="2"/>
          </rPr>
          <t>Windows User:</t>
        </r>
        <r>
          <rPr>
            <sz val="9"/>
            <color indexed="81"/>
            <rFont val="Tahoma"/>
            <family val="2"/>
          </rPr>
          <t xml:space="preserve">
27/08/2020
9,000/-</t>
        </r>
      </text>
    </comment>
    <comment ref="CM77" authorId="0">
      <text>
        <r>
          <rPr>
            <b/>
            <sz val="9"/>
            <color indexed="81"/>
            <rFont val="Tahoma"/>
            <family val="2"/>
          </rPr>
          <t>Windows User:</t>
        </r>
        <r>
          <rPr>
            <sz val="9"/>
            <color indexed="81"/>
            <rFont val="Tahoma"/>
            <family val="2"/>
          </rPr>
          <t xml:space="preserve">
Less 30% in Tuition fee for Oct/20.</t>
        </r>
      </text>
    </comment>
    <comment ref="CN77" authorId="0">
      <text>
        <r>
          <rPr>
            <b/>
            <sz val="9"/>
            <color indexed="81"/>
            <rFont val="Tahoma"/>
            <family val="2"/>
          </rPr>
          <t>Windows User:</t>
        </r>
        <r>
          <rPr>
            <sz val="9"/>
            <color indexed="81"/>
            <rFont val="Tahoma"/>
            <family val="2"/>
          </rPr>
          <t xml:space="preserve">
15.10.2020
Bkash=6,780/-
College=4,620/-
Hostel=2,160/-</t>
        </r>
      </text>
    </comment>
    <comment ref="CO77" authorId="0">
      <text>
        <r>
          <rPr>
            <b/>
            <sz val="9"/>
            <color indexed="81"/>
            <rFont val="Tahoma"/>
            <family val="2"/>
          </rPr>
          <t>Windows User:</t>
        </r>
        <r>
          <rPr>
            <sz val="9"/>
            <color indexed="81"/>
            <rFont val="Tahoma"/>
            <family val="2"/>
          </rPr>
          <t xml:space="preserve">
Less 30% in Tuition fee for Oct/20.</t>
        </r>
      </text>
    </comment>
    <comment ref="CP77" authorId="0">
      <text>
        <r>
          <rPr>
            <b/>
            <sz val="9"/>
            <color indexed="81"/>
            <rFont val="Tahoma"/>
            <family val="2"/>
          </rPr>
          <t>Windows User:</t>
        </r>
        <r>
          <rPr>
            <sz val="9"/>
            <color indexed="81"/>
            <rFont val="Tahoma"/>
            <family val="2"/>
          </rPr>
          <t xml:space="preserve">
24/11/2020
By bkash
C=4620
H=2160
T=6780</t>
        </r>
      </text>
    </comment>
    <comment ref="CR77" authorId="0">
      <text>
        <r>
          <rPr>
            <b/>
            <sz val="9"/>
            <color indexed="81"/>
            <rFont val="Tahoma"/>
            <family val="2"/>
          </rPr>
          <t>Windows User:</t>
        </r>
        <r>
          <rPr>
            <sz val="9"/>
            <color indexed="81"/>
            <rFont val="Tahoma"/>
            <family val="2"/>
          </rPr>
          <t xml:space="preserve">
22/12/2020
By bash
C=4620
H=2160
T=6780</t>
        </r>
      </text>
    </comment>
    <comment ref="CT77" authorId="0">
      <text>
        <r>
          <rPr>
            <b/>
            <sz val="9"/>
            <color indexed="81"/>
            <rFont val="Tahoma"/>
            <family val="2"/>
          </rPr>
          <t>Windows User:</t>
        </r>
        <r>
          <rPr>
            <sz val="9"/>
            <color indexed="81"/>
            <rFont val="Tahoma"/>
            <family val="2"/>
          </rPr>
          <t xml:space="preserve">
26/01/2021
4620
O/fee Due</t>
        </r>
      </text>
    </comment>
    <comment ref="CV77" authorId="0">
      <text>
        <r>
          <rPr>
            <b/>
            <sz val="9"/>
            <color indexed="81"/>
            <rFont val="Tahoma"/>
            <family val="2"/>
          </rPr>
          <t>Windows User:</t>
        </r>
        <r>
          <rPr>
            <sz val="9"/>
            <color indexed="81"/>
            <rFont val="Tahoma"/>
            <family val="2"/>
          </rPr>
          <t xml:space="preserve">
25/02/21
8398
O/fee=6500
Feb/21</t>
        </r>
      </text>
    </comment>
    <comment ref="CX77" authorId="0">
      <text>
        <r>
          <rPr>
            <b/>
            <sz val="9"/>
            <color indexed="81"/>
            <rFont val="Tahoma"/>
            <family val="2"/>
          </rPr>
          <t>Windows User:</t>
        </r>
        <r>
          <rPr>
            <sz val="9"/>
            <color indexed="81"/>
            <rFont val="Tahoma"/>
            <family val="2"/>
          </rPr>
          <t xml:space="preserve">
25/03/2021
8399</t>
        </r>
      </text>
    </comment>
    <comment ref="CZ77" authorId="0">
      <text>
        <r>
          <rPr>
            <b/>
            <sz val="9"/>
            <color indexed="81"/>
            <rFont val="Tahoma"/>
            <family val="2"/>
          </rPr>
          <t>Windows User:</t>
        </r>
        <r>
          <rPr>
            <sz val="9"/>
            <color indexed="81"/>
            <rFont val="Tahoma"/>
            <family val="2"/>
          </rPr>
          <t xml:space="preserve">
12/04/21
8400</t>
        </r>
      </text>
    </comment>
    <comment ref="DB77" authorId="0">
      <text>
        <r>
          <rPr>
            <b/>
            <sz val="9"/>
            <color indexed="81"/>
            <rFont val="Tahoma"/>
            <family val="2"/>
          </rPr>
          <t>Windows User:</t>
        </r>
        <r>
          <rPr>
            <sz val="9"/>
            <color indexed="81"/>
            <rFont val="Tahoma"/>
            <family val="2"/>
          </rPr>
          <t xml:space="preserve">
05/05/21
8401
</t>
        </r>
      </text>
    </comment>
    <comment ref="DD77" authorId="0">
      <text>
        <r>
          <rPr>
            <b/>
            <sz val="9"/>
            <color indexed="81"/>
            <rFont val="Tahoma"/>
            <family val="2"/>
          </rPr>
          <t>Windows User:</t>
        </r>
        <r>
          <rPr>
            <sz val="9"/>
            <color indexed="81"/>
            <rFont val="Tahoma"/>
            <family val="2"/>
          </rPr>
          <t xml:space="preserve">
03/06/21
8402</t>
        </r>
      </text>
    </comment>
    <comment ref="H78" authorId="0">
      <text>
        <r>
          <rPr>
            <b/>
            <sz val="9"/>
            <color indexed="81"/>
            <rFont val="Tahoma"/>
            <family val="2"/>
          </rPr>
          <t>Windows User:</t>
        </r>
        <r>
          <rPr>
            <sz val="9"/>
            <color indexed="81"/>
            <rFont val="Tahoma"/>
            <family val="2"/>
          </rPr>
          <t xml:space="preserve">
Less-3,300/-</t>
        </r>
      </text>
    </comment>
    <comment ref="J78" authorId="0">
      <text>
        <r>
          <rPr>
            <b/>
            <sz val="9"/>
            <color indexed="81"/>
            <rFont val="Tahoma"/>
            <family val="2"/>
          </rPr>
          <t>Windows User:</t>
        </r>
        <r>
          <rPr>
            <sz val="9"/>
            <color indexed="81"/>
            <rFont val="Tahoma"/>
            <family val="2"/>
          </rPr>
          <t xml:space="preserve">
Less-3,300/-</t>
        </r>
      </text>
    </comment>
    <comment ref="CD78" authorId="0">
      <text>
        <r>
          <rPr>
            <b/>
            <sz val="9"/>
            <color indexed="81"/>
            <rFont val="Tahoma"/>
            <family val="2"/>
          </rPr>
          <t>Windows User:</t>
        </r>
        <r>
          <rPr>
            <sz val="9"/>
            <color indexed="81"/>
            <rFont val="Tahoma"/>
            <family val="2"/>
          </rPr>
          <t xml:space="preserve">
27/08/2020
9,000/-</t>
        </r>
      </text>
    </comment>
    <comment ref="CF78" authorId="0">
      <text>
        <r>
          <rPr>
            <b/>
            <sz val="9"/>
            <color indexed="81"/>
            <rFont val="Tahoma"/>
            <family val="2"/>
          </rPr>
          <t>Windows User:</t>
        </r>
        <r>
          <rPr>
            <sz val="9"/>
            <color indexed="81"/>
            <rFont val="Tahoma"/>
            <family val="2"/>
          </rPr>
          <t xml:space="preserve">
27/08/2020
9,000/-</t>
        </r>
      </text>
    </comment>
    <comment ref="CH78" authorId="0">
      <text>
        <r>
          <rPr>
            <b/>
            <sz val="9"/>
            <color indexed="81"/>
            <rFont val="Tahoma"/>
            <family val="2"/>
          </rPr>
          <t>Windows User:</t>
        </r>
        <r>
          <rPr>
            <sz val="9"/>
            <color indexed="81"/>
            <rFont val="Tahoma"/>
            <family val="2"/>
          </rPr>
          <t xml:space="preserve">
27/08/2020
9,000/-</t>
        </r>
      </text>
    </comment>
    <comment ref="CJ78" authorId="0">
      <text>
        <r>
          <rPr>
            <b/>
            <sz val="9"/>
            <color indexed="81"/>
            <rFont val="Tahoma"/>
            <family val="2"/>
          </rPr>
          <t>Windows User:</t>
        </r>
        <r>
          <rPr>
            <sz val="9"/>
            <color indexed="81"/>
            <rFont val="Tahoma"/>
            <family val="2"/>
          </rPr>
          <t xml:space="preserve">
27/08/2020
9,000/-
10/10/20
6122
O/fee=6500
paid to Oct/20</t>
        </r>
      </text>
    </comment>
    <comment ref="CP78" authorId="0">
      <text>
        <r>
          <rPr>
            <b/>
            <sz val="9"/>
            <color indexed="81"/>
            <rFont val="Tahoma"/>
            <family val="2"/>
          </rPr>
          <t>Windows User:</t>
        </r>
        <r>
          <rPr>
            <sz val="9"/>
            <color indexed="81"/>
            <rFont val="Tahoma"/>
            <family val="2"/>
          </rPr>
          <t xml:space="preserve">
10/10/20
6122
O/fee=6500
Oct=2310</t>
        </r>
      </text>
    </comment>
    <comment ref="CR78" authorId="0">
      <text>
        <r>
          <rPr>
            <b/>
            <sz val="9"/>
            <color indexed="81"/>
            <rFont val="Tahoma"/>
            <family val="2"/>
          </rPr>
          <t>Windows User:</t>
        </r>
        <r>
          <rPr>
            <sz val="9"/>
            <color indexed="81"/>
            <rFont val="Tahoma"/>
            <family val="2"/>
          </rPr>
          <t xml:space="preserve">
10/11/2020
6123
</t>
        </r>
      </text>
    </comment>
    <comment ref="CT78" authorId="0">
      <text>
        <r>
          <rPr>
            <b/>
            <sz val="9"/>
            <color indexed="81"/>
            <rFont val="Tahoma"/>
            <family val="2"/>
          </rPr>
          <t>Windows User:</t>
        </r>
        <r>
          <rPr>
            <sz val="9"/>
            <color indexed="81"/>
            <rFont val="Tahoma"/>
            <family val="2"/>
          </rPr>
          <t xml:space="preserve">
20/12/2020
6124
</t>
        </r>
      </text>
    </comment>
    <comment ref="CV78" authorId="0">
      <text>
        <r>
          <rPr>
            <b/>
            <sz val="9"/>
            <color indexed="81"/>
            <rFont val="Tahoma"/>
            <family val="2"/>
          </rPr>
          <t>Windows User:</t>
        </r>
        <r>
          <rPr>
            <sz val="9"/>
            <color indexed="81"/>
            <rFont val="Tahoma"/>
            <family val="2"/>
          </rPr>
          <t xml:space="preserve">
20/01/2021
6125
</t>
        </r>
      </text>
    </comment>
    <comment ref="CZ78" authorId="0">
      <text>
        <r>
          <rPr>
            <b/>
            <sz val="9"/>
            <color indexed="81"/>
            <rFont val="Tahoma"/>
            <family val="2"/>
          </rPr>
          <t>Windows User:</t>
        </r>
        <r>
          <rPr>
            <sz val="9"/>
            <color indexed="81"/>
            <rFont val="Tahoma"/>
            <family val="2"/>
          </rPr>
          <t xml:space="preserve">
01/03/21
6126
Feb/21
23/03/2021
6127
March/21</t>
        </r>
      </text>
    </comment>
    <comment ref="DD78" authorId="0">
      <text>
        <r>
          <rPr>
            <b/>
            <sz val="9"/>
            <color indexed="81"/>
            <rFont val="Tahoma"/>
            <family val="2"/>
          </rPr>
          <t>Windows User:</t>
        </r>
        <r>
          <rPr>
            <sz val="9"/>
            <color indexed="81"/>
            <rFont val="Tahoma"/>
            <family val="2"/>
          </rPr>
          <t xml:space="preserve">
02/052/1
6128
April/21</t>
        </r>
      </text>
    </comment>
    <comment ref="DF78" authorId="0">
      <text>
        <r>
          <rPr>
            <b/>
            <sz val="9"/>
            <color indexed="81"/>
            <rFont val="Tahoma"/>
            <family val="2"/>
          </rPr>
          <t>Windows User:</t>
        </r>
        <r>
          <rPr>
            <sz val="9"/>
            <color indexed="81"/>
            <rFont val="Tahoma"/>
            <family val="2"/>
          </rPr>
          <t xml:space="preserve">
06/06/21
6129
May/21</t>
        </r>
      </text>
    </comment>
    <comment ref="CD79" authorId="0">
      <text>
        <r>
          <rPr>
            <b/>
            <sz val="9"/>
            <color indexed="81"/>
            <rFont val="Tahoma"/>
            <family val="2"/>
          </rPr>
          <t>Windows User:</t>
        </r>
        <r>
          <rPr>
            <sz val="9"/>
            <color indexed="81"/>
            <rFont val="Tahoma"/>
            <family val="2"/>
          </rPr>
          <t xml:space="preserve">
27/08/2020
15,500/-</t>
        </r>
      </text>
    </comment>
    <comment ref="CF79" authorId="0">
      <text>
        <r>
          <rPr>
            <b/>
            <sz val="9"/>
            <color indexed="81"/>
            <rFont val="Tahoma"/>
            <family val="2"/>
          </rPr>
          <t>Windows User:</t>
        </r>
        <r>
          <rPr>
            <sz val="9"/>
            <color indexed="81"/>
            <rFont val="Tahoma"/>
            <family val="2"/>
          </rPr>
          <t xml:space="preserve">
27/08/2020
15,500/-</t>
        </r>
      </text>
    </comment>
    <comment ref="CH79" authorId="0">
      <text>
        <r>
          <rPr>
            <b/>
            <sz val="9"/>
            <color indexed="81"/>
            <rFont val="Tahoma"/>
            <family val="2"/>
          </rPr>
          <t>Windows User:</t>
        </r>
        <r>
          <rPr>
            <sz val="9"/>
            <color indexed="81"/>
            <rFont val="Tahoma"/>
            <family val="2"/>
          </rPr>
          <t xml:space="preserve">
27/08/2020
15,500/-</t>
        </r>
      </text>
    </comment>
    <comment ref="CJ79" authorId="0">
      <text>
        <r>
          <rPr>
            <b/>
            <sz val="9"/>
            <color indexed="81"/>
            <rFont val="Tahoma"/>
            <family val="2"/>
          </rPr>
          <t>Windows User:</t>
        </r>
        <r>
          <rPr>
            <sz val="9"/>
            <color indexed="81"/>
            <rFont val="Tahoma"/>
            <family val="2"/>
          </rPr>
          <t xml:space="preserve">
27/08/2020
15,500/-</t>
        </r>
      </text>
    </comment>
    <comment ref="CM79" authorId="0">
      <text>
        <r>
          <rPr>
            <b/>
            <sz val="9"/>
            <color indexed="81"/>
            <rFont val="Tahoma"/>
            <family val="2"/>
          </rPr>
          <t>Windows User:</t>
        </r>
        <r>
          <rPr>
            <sz val="9"/>
            <color indexed="81"/>
            <rFont val="Tahoma"/>
            <family val="2"/>
          </rPr>
          <t xml:space="preserve">
Less 30% in Tuition fee for Oct/20.</t>
        </r>
      </text>
    </comment>
    <comment ref="CN79" authorId="0">
      <text>
        <r>
          <rPr>
            <b/>
            <sz val="9"/>
            <color indexed="81"/>
            <rFont val="Tahoma"/>
            <family val="2"/>
          </rPr>
          <t>Windows User:</t>
        </r>
        <r>
          <rPr>
            <sz val="9"/>
            <color indexed="81"/>
            <rFont val="Tahoma"/>
            <family val="2"/>
          </rPr>
          <t xml:space="preserve">
08.10.2020
6099
Oct/20
Less=30%</t>
        </r>
      </text>
    </comment>
    <comment ref="CO79" authorId="0">
      <text>
        <r>
          <rPr>
            <b/>
            <sz val="9"/>
            <color indexed="81"/>
            <rFont val="Tahoma"/>
            <family val="2"/>
          </rPr>
          <t>Windows User:</t>
        </r>
        <r>
          <rPr>
            <sz val="9"/>
            <color indexed="81"/>
            <rFont val="Tahoma"/>
            <family val="2"/>
          </rPr>
          <t xml:space="preserve">
Less 30% in Tuition fee for Oct/20.</t>
        </r>
      </text>
    </comment>
    <comment ref="CP79" authorId="0">
      <text>
        <r>
          <rPr>
            <b/>
            <sz val="9"/>
            <color indexed="81"/>
            <rFont val="Tahoma"/>
            <family val="2"/>
          </rPr>
          <t>Windows User:</t>
        </r>
        <r>
          <rPr>
            <sz val="9"/>
            <color indexed="81"/>
            <rFont val="Tahoma"/>
            <family val="2"/>
          </rPr>
          <t xml:space="preserve">
08/11/2020
By bkash
C=4620
H=2160
T=6780</t>
        </r>
      </text>
    </comment>
    <comment ref="CR79" authorId="0">
      <text>
        <r>
          <rPr>
            <b/>
            <sz val="9"/>
            <color indexed="81"/>
            <rFont val="Tahoma"/>
            <family val="2"/>
          </rPr>
          <t>Windows User:</t>
        </r>
        <r>
          <rPr>
            <sz val="9"/>
            <color indexed="81"/>
            <rFont val="Tahoma"/>
            <family val="2"/>
          </rPr>
          <t xml:space="preserve">
08/12/2020
By bkash
C=4620
H=2160
T=6780
Dec/20</t>
        </r>
      </text>
    </comment>
    <comment ref="CT79" authorId="0">
      <text>
        <r>
          <rPr>
            <b/>
            <sz val="9"/>
            <color indexed="81"/>
            <rFont val="Tahoma"/>
            <family val="2"/>
          </rPr>
          <t>Windows User:</t>
        </r>
        <r>
          <rPr>
            <sz val="9"/>
            <color indexed="81"/>
            <rFont val="Tahoma"/>
            <family val="2"/>
          </rPr>
          <t xml:space="preserve">
07/01/2021
By bksah
C=4620
H=2160
T=6780
Janu/21</t>
        </r>
      </text>
    </comment>
    <comment ref="CV79" authorId="0">
      <text>
        <r>
          <rPr>
            <b/>
            <sz val="9"/>
            <color indexed="81"/>
            <rFont val="Tahoma"/>
            <family val="2"/>
          </rPr>
          <t>Windows User:</t>
        </r>
        <r>
          <rPr>
            <sz val="9"/>
            <color indexed="81"/>
            <rFont val="Tahoma"/>
            <family val="2"/>
          </rPr>
          <t xml:space="preserve">
10/02/21
6100</t>
        </r>
      </text>
    </comment>
    <comment ref="CX79" authorId="0">
      <text>
        <r>
          <rPr>
            <b/>
            <sz val="9"/>
            <color indexed="81"/>
            <rFont val="Tahoma"/>
            <family val="2"/>
          </rPr>
          <t>Windows User:</t>
        </r>
        <r>
          <rPr>
            <sz val="9"/>
            <color indexed="81"/>
            <rFont val="Tahoma"/>
            <family val="2"/>
          </rPr>
          <t xml:space="preserve">
14/03/21
By bkash
C=4340
H=2160
T=6500</t>
        </r>
      </text>
    </comment>
    <comment ref="CZ79" authorId="0">
      <text>
        <r>
          <rPr>
            <b/>
            <sz val="9"/>
            <color indexed="81"/>
            <rFont val="Tahoma"/>
            <family val="2"/>
          </rPr>
          <t>Windows User:</t>
        </r>
        <r>
          <rPr>
            <sz val="9"/>
            <color indexed="81"/>
            <rFont val="Tahoma"/>
            <family val="2"/>
          </rPr>
          <t xml:space="preserve">
08/04/21
By bkash
C=4340
H=2160
T=6500
30/04/21
By bkash
C=4340
H=2160
T=6500</t>
        </r>
      </text>
    </comment>
    <comment ref="CD80" authorId="0">
      <text>
        <r>
          <rPr>
            <b/>
            <sz val="9"/>
            <color indexed="81"/>
            <rFont val="Tahoma"/>
            <family val="2"/>
          </rPr>
          <t>Windows User:</t>
        </r>
        <r>
          <rPr>
            <sz val="9"/>
            <color indexed="81"/>
            <rFont val="Tahoma"/>
            <family val="2"/>
          </rPr>
          <t xml:space="preserve">
27/08/2020
15,500/-</t>
        </r>
      </text>
    </comment>
    <comment ref="CF80" authorId="0">
      <text>
        <r>
          <rPr>
            <b/>
            <sz val="9"/>
            <color indexed="81"/>
            <rFont val="Tahoma"/>
            <family val="2"/>
          </rPr>
          <t>Windows User:</t>
        </r>
        <r>
          <rPr>
            <sz val="9"/>
            <color indexed="81"/>
            <rFont val="Tahoma"/>
            <family val="2"/>
          </rPr>
          <t xml:space="preserve">
27/08/2020
15,500/-</t>
        </r>
      </text>
    </comment>
    <comment ref="CH80" authorId="0">
      <text>
        <r>
          <rPr>
            <b/>
            <sz val="9"/>
            <color indexed="81"/>
            <rFont val="Tahoma"/>
            <family val="2"/>
          </rPr>
          <t>Windows User:</t>
        </r>
        <r>
          <rPr>
            <sz val="9"/>
            <color indexed="81"/>
            <rFont val="Tahoma"/>
            <family val="2"/>
          </rPr>
          <t xml:space="preserve">
27/08/2020
15,500/-</t>
        </r>
      </text>
    </comment>
    <comment ref="CJ80" authorId="0">
      <text>
        <r>
          <rPr>
            <b/>
            <sz val="9"/>
            <color indexed="81"/>
            <rFont val="Tahoma"/>
            <family val="2"/>
          </rPr>
          <t>Windows User:</t>
        </r>
        <r>
          <rPr>
            <sz val="9"/>
            <color indexed="81"/>
            <rFont val="Tahoma"/>
            <family val="2"/>
          </rPr>
          <t xml:space="preserve">
27/08/2020
15,500/-</t>
        </r>
      </text>
    </comment>
    <comment ref="CM80" authorId="0">
      <text>
        <r>
          <rPr>
            <b/>
            <sz val="9"/>
            <color indexed="81"/>
            <rFont val="Tahoma"/>
            <family val="2"/>
          </rPr>
          <t>Windows User:</t>
        </r>
        <r>
          <rPr>
            <sz val="9"/>
            <color indexed="81"/>
            <rFont val="Tahoma"/>
            <family val="2"/>
          </rPr>
          <t xml:space="preserve">
Less 30% in Tuition fee for Oct/20.</t>
        </r>
      </text>
    </comment>
    <comment ref="CN80" authorId="0">
      <text>
        <r>
          <rPr>
            <b/>
            <sz val="9"/>
            <color indexed="81"/>
            <rFont val="Tahoma"/>
            <family val="2"/>
          </rPr>
          <t>Windows User:</t>
        </r>
        <r>
          <rPr>
            <sz val="9"/>
            <color indexed="81"/>
            <rFont val="Tahoma"/>
            <family val="2"/>
          </rPr>
          <t xml:space="preserve">
12/11/2020
8831
Oct + Nov/2020
Paid to Nov/2020</t>
        </r>
      </text>
    </comment>
    <comment ref="CO80" authorId="0">
      <text>
        <r>
          <rPr>
            <b/>
            <sz val="9"/>
            <color indexed="81"/>
            <rFont val="Tahoma"/>
            <family val="2"/>
          </rPr>
          <t>Windows User:</t>
        </r>
        <r>
          <rPr>
            <sz val="9"/>
            <color indexed="81"/>
            <rFont val="Tahoma"/>
            <family val="2"/>
          </rPr>
          <t xml:space="preserve">
Less 30% in Tuition fee for Oct/20.</t>
        </r>
      </text>
    </comment>
    <comment ref="CP80" authorId="0">
      <text>
        <r>
          <rPr>
            <b/>
            <sz val="9"/>
            <color indexed="81"/>
            <rFont val="Tahoma"/>
            <family val="2"/>
          </rPr>
          <t>Windows User:</t>
        </r>
        <r>
          <rPr>
            <sz val="9"/>
            <color indexed="81"/>
            <rFont val="Tahoma"/>
            <family val="2"/>
          </rPr>
          <t xml:space="preserve">
12/11/2020
8831
Oct + Nov/2020</t>
        </r>
      </text>
    </comment>
    <comment ref="CR80" authorId="0">
      <text>
        <r>
          <rPr>
            <b/>
            <sz val="9"/>
            <color indexed="81"/>
            <rFont val="Tahoma"/>
            <family val="2"/>
          </rPr>
          <t>Windows User:</t>
        </r>
        <r>
          <rPr>
            <sz val="9"/>
            <color indexed="81"/>
            <rFont val="Tahoma"/>
            <family val="2"/>
          </rPr>
          <t xml:space="preserve">
08/12/2020
8832</t>
        </r>
      </text>
    </comment>
    <comment ref="CT80" authorId="0">
      <text>
        <r>
          <rPr>
            <b/>
            <sz val="9"/>
            <color indexed="81"/>
            <rFont val="Tahoma"/>
            <family val="2"/>
          </rPr>
          <t>Windows User:</t>
        </r>
        <r>
          <rPr>
            <sz val="9"/>
            <color indexed="81"/>
            <rFont val="Tahoma"/>
            <family val="2"/>
          </rPr>
          <t xml:space="preserve">
06/01/2021
8833</t>
        </r>
      </text>
    </comment>
    <comment ref="CV80" authorId="0">
      <text>
        <r>
          <rPr>
            <b/>
            <sz val="9"/>
            <color indexed="81"/>
            <rFont val="Tahoma"/>
            <family val="2"/>
          </rPr>
          <t>Windows User:</t>
        </r>
        <r>
          <rPr>
            <sz val="9"/>
            <color indexed="81"/>
            <rFont val="Tahoma"/>
            <family val="2"/>
          </rPr>
          <t xml:space="preserve">
10/02/21
8834</t>
        </r>
      </text>
    </comment>
    <comment ref="CX80" authorId="0">
      <text>
        <r>
          <rPr>
            <b/>
            <sz val="9"/>
            <color indexed="81"/>
            <rFont val="Tahoma"/>
            <family val="2"/>
          </rPr>
          <t>Windows User:</t>
        </r>
        <r>
          <rPr>
            <sz val="9"/>
            <color indexed="81"/>
            <rFont val="Tahoma"/>
            <family val="2"/>
          </rPr>
          <t xml:space="preserve">
10/03/21
8835</t>
        </r>
      </text>
    </comment>
    <comment ref="CZ80" authorId="0">
      <text>
        <r>
          <rPr>
            <b/>
            <sz val="9"/>
            <color indexed="81"/>
            <rFont val="Tahoma"/>
            <family val="2"/>
          </rPr>
          <t>Windows User:</t>
        </r>
        <r>
          <rPr>
            <sz val="9"/>
            <color indexed="81"/>
            <rFont val="Tahoma"/>
            <family val="2"/>
          </rPr>
          <t xml:space="preserve">
12/04/21
8836</t>
        </r>
      </text>
    </comment>
    <comment ref="DD80" authorId="0">
      <text>
        <r>
          <rPr>
            <b/>
            <sz val="9"/>
            <color indexed="81"/>
            <rFont val="Tahoma"/>
            <family val="2"/>
          </rPr>
          <t>Windows User:</t>
        </r>
        <r>
          <rPr>
            <sz val="9"/>
            <color indexed="81"/>
            <rFont val="Tahoma"/>
            <family val="2"/>
          </rPr>
          <t xml:space="preserve">
05/06/21
8837/38
May + June/21</t>
        </r>
      </text>
    </comment>
    <comment ref="CD81" authorId="0">
      <text>
        <r>
          <rPr>
            <b/>
            <sz val="9"/>
            <color indexed="81"/>
            <rFont val="Tahoma"/>
            <family val="2"/>
          </rPr>
          <t>Windows User:</t>
        </r>
        <r>
          <rPr>
            <sz val="9"/>
            <color indexed="81"/>
            <rFont val="Tahoma"/>
            <family val="2"/>
          </rPr>
          <t xml:space="preserve">
27/08/2020
15,500/-</t>
        </r>
      </text>
    </comment>
    <comment ref="CF81" authorId="0">
      <text>
        <r>
          <rPr>
            <b/>
            <sz val="9"/>
            <color indexed="81"/>
            <rFont val="Tahoma"/>
            <family val="2"/>
          </rPr>
          <t>Windows User:</t>
        </r>
        <r>
          <rPr>
            <sz val="9"/>
            <color indexed="81"/>
            <rFont val="Tahoma"/>
            <family val="2"/>
          </rPr>
          <t xml:space="preserve">
27/08/2020
15,500/-</t>
        </r>
      </text>
    </comment>
    <comment ref="CH81" authorId="0">
      <text>
        <r>
          <rPr>
            <b/>
            <sz val="9"/>
            <color indexed="81"/>
            <rFont val="Tahoma"/>
            <family val="2"/>
          </rPr>
          <t>Windows User:</t>
        </r>
        <r>
          <rPr>
            <sz val="9"/>
            <color indexed="81"/>
            <rFont val="Tahoma"/>
            <family val="2"/>
          </rPr>
          <t xml:space="preserve">
27/08/2020
15,500/-</t>
        </r>
      </text>
    </comment>
    <comment ref="CJ81" authorId="0">
      <text>
        <r>
          <rPr>
            <b/>
            <sz val="9"/>
            <color indexed="81"/>
            <rFont val="Tahoma"/>
            <family val="2"/>
          </rPr>
          <t>Windows User:</t>
        </r>
        <r>
          <rPr>
            <sz val="9"/>
            <color indexed="81"/>
            <rFont val="Tahoma"/>
            <family val="2"/>
          </rPr>
          <t xml:space="preserve">
27/08/2020
15,500/-</t>
        </r>
      </text>
    </comment>
    <comment ref="CM81" authorId="0">
      <text>
        <r>
          <rPr>
            <b/>
            <sz val="9"/>
            <color indexed="81"/>
            <rFont val="Tahoma"/>
            <family val="2"/>
          </rPr>
          <t>Windows User:</t>
        </r>
        <r>
          <rPr>
            <sz val="9"/>
            <color indexed="81"/>
            <rFont val="Tahoma"/>
            <family val="2"/>
          </rPr>
          <t xml:space="preserve">
Less 30% in Tuition fee for Oct/20.</t>
        </r>
      </text>
    </comment>
    <comment ref="CN81" authorId="0">
      <text>
        <r>
          <rPr>
            <b/>
            <sz val="9"/>
            <color indexed="81"/>
            <rFont val="Tahoma"/>
            <family val="2"/>
          </rPr>
          <t>Windows User:</t>
        </r>
        <r>
          <rPr>
            <sz val="9"/>
            <color indexed="81"/>
            <rFont val="Tahoma"/>
            <family val="2"/>
          </rPr>
          <t xml:space="preserve">
08.10.2020
8807
Oct/20 
Less=30%</t>
        </r>
      </text>
    </comment>
    <comment ref="CO81" authorId="0">
      <text>
        <r>
          <rPr>
            <b/>
            <sz val="9"/>
            <color indexed="81"/>
            <rFont val="Tahoma"/>
            <family val="2"/>
          </rPr>
          <t>Windows User:</t>
        </r>
        <r>
          <rPr>
            <sz val="9"/>
            <color indexed="81"/>
            <rFont val="Tahoma"/>
            <family val="2"/>
          </rPr>
          <t xml:space="preserve">
Less 30% in Tuition fee for Oct/20.</t>
        </r>
      </text>
    </comment>
    <comment ref="CP81" authorId="0">
      <text>
        <r>
          <rPr>
            <b/>
            <sz val="9"/>
            <color indexed="81"/>
            <rFont val="Tahoma"/>
            <family val="2"/>
          </rPr>
          <t>Windows User:</t>
        </r>
        <r>
          <rPr>
            <sz val="9"/>
            <color indexed="81"/>
            <rFont val="Tahoma"/>
            <family val="2"/>
          </rPr>
          <t xml:space="preserve">
06/12/2020
8808
Nov/20
Paid in Dec/20</t>
        </r>
      </text>
    </comment>
    <comment ref="CR81" authorId="0">
      <text>
        <r>
          <rPr>
            <b/>
            <sz val="9"/>
            <color indexed="81"/>
            <rFont val="Tahoma"/>
            <family val="2"/>
          </rPr>
          <t>Windows User:</t>
        </r>
        <r>
          <rPr>
            <sz val="9"/>
            <color indexed="81"/>
            <rFont val="Tahoma"/>
            <family val="2"/>
          </rPr>
          <t xml:space="preserve">
06/12/2020
8808
Nov/20
Paid in Dec/20</t>
        </r>
      </text>
    </comment>
    <comment ref="CT81" authorId="0">
      <text>
        <r>
          <rPr>
            <b/>
            <sz val="9"/>
            <color indexed="81"/>
            <rFont val="Tahoma"/>
            <family val="2"/>
          </rPr>
          <t>Windows User:
09/01/21</t>
        </r>
        <r>
          <rPr>
            <sz val="9"/>
            <color indexed="81"/>
            <rFont val="Tahoma"/>
            <family val="2"/>
          </rPr>
          <t xml:space="preserve">
8809
Dec/21
Poaid Janu/21
25/01/21
8810
Janu/21
</t>
        </r>
      </text>
    </comment>
    <comment ref="CZ81" authorId="0">
      <text>
        <r>
          <rPr>
            <b/>
            <sz val="9"/>
            <color indexed="81"/>
            <rFont val="Tahoma"/>
            <family val="2"/>
          </rPr>
          <t>Windows User:</t>
        </r>
        <r>
          <rPr>
            <sz val="9"/>
            <color indexed="81"/>
            <rFont val="Tahoma"/>
            <family val="2"/>
          </rPr>
          <t xml:space="preserve">
04/04/021
8812/13
Feb + March/21
</t>
        </r>
      </text>
    </comment>
    <comment ref="DD81" authorId="0">
      <text>
        <r>
          <rPr>
            <b/>
            <sz val="9"/>
            <color indexed="81"/>
            <rFont val="Tahoma"/>
            <family val="2"/>
          </rPr>
          <t>Windows User:</t>
        </r>
        <r>
          <rPr>
            <sz val="9"/>
            <color indexed="81"/>
            <rFont val="Tahoma"/>
            <family val="2"/>
          </rPr>
          <t xml:space="preserve">
02/06/21
8813
April + May/21</t>
        </r>
      </text>
    </comment>
    <comment ref="H82" authorId="0">
      <text>
        <r>
          <rPr>
            <b/>
            <sz val="9"/>
            <color indexed="81"/>
            <rFont val="Tahoma"/>
            <family val="2"/>
          </rPr>
          <t>Windows User:</t>
        </r>
        <r>
          <rPr>
            <sz val="9"/>
            <color indexed="81"/>
            <rFont val="Tahoma"/>
            <family val="2"/>
          </rPr>
          <t xml:space="preserve">
Less-2,000/-</t>
        </r>
      </text>
    </comment>
    <comment ref="J82" authorId="0">
      <text>
        <r>
          <rPr>
            <b/>
            <sz val="9"/>
            <color indexed="81"/>
            <rFont val="Tahoma"/>
            <family val="2"/>
          </rPr>
          <t>Windows User:</t>
        </r>
        <r>
          <rPr>
            <sz val="9"/>
            <color indexed="81"/>
            <rFont val="Tahoma"/>
            <family val="2"/>
          </rPr>
          <t xml:space="preserve">
Less-2,000/-</t>
        </r>
      </text>
    </comment>
    <comment ref="CD82" authorId="0">
      <text>
        <r>
          <rPr>
            <b/>
            <sz val="9"/>
            <color indexed="81"/>
            <rFont val="Tahoma"/>
            <family val="2"/>
          </rPr>
          <t>Windows User:</t>
        </r>
        <r>
          <rPr>
            <sz val="9"/>
            <color indexed="81"/>
            <rFont val="Tahoma"/>
            <family val="2"/>
          </rPr>
          <t xml:space="preserve">
27/08/2020
9,000/-</t>
        </r>
      </text>
    </comment>
    <comment ref="CF82" authorId="0">
      <text>
        <r>
          <rPr>
            <b/>
            <sz val="9"/>
            <color indexed="81"/>
            <rFont val="Tahoma"/>
            <family val="2"/>
          </rPr>
          <t>Windows User:</t>
        </r>
        <r>
          <rPr>
            <sz val="9"/>
            <color indexed="81"/>
            <rFont val="Tahoma"/>
            <family val="2"/>
          </rPr>
          <t xml:space="preserve">
27/08/2020
9,000/-</t>
        </r>
      </text>
    </comment>
    <comment ref="CH82" authorId="0">
      <text>
        <r>
          <rPr>
            <b/>
            <sz val="9"/>
            <color indexed="81"/>
            <rFont val="Tahoma"/>
            <family val="2"/>
          </rPr>
          <t>Windows User:</t>
        </r>
        <r>
          <rPr>
            <sz val="9"/>
            <color indexed="81"/>
            <rFont val="Tahoma"/>
            <family val="2"/>
          </rPr>
          <t xml:space="preserve">
27/08/2020
9,000/-</t>
        </r>
      </text>
    </comment>
    <comment ref="CJ82" authorId="0">
      <text>
        <r>
          <rPr>
            <b/>
            <sz val="9"/>
            <color indexed="81"/>
            <rFont val="Tahoma"/>
            <family val="2"/>
          </rPr>
          <t>Windows User:</t>
        </r>
        <r>
          <rPr>
            <sz val="9"/>
            <color indexed="81"/>
            <rFont val="Tahoma"/>
            <family val="2"/>
          </rPr>
          <t xml:space="preserve">
27/08/2020
9,000/-
28.10.2020
8782
Oct/20 (Less=30%)
Others fee=6,500/-</t>
        </r>
      </text>
    </comment>
    <comment ref="CM82" authorId="0">
      <text>
        <r>
          <rPr>
            <b/>
            <sz val="9"/>
            <color indexed="81"/>
            <rFont val="Tahoma"/>
            <family val="2"/>
          </rPr>
          <t>Windows User:</t>
        </r>
        <r>
          <rPr>
            <sz val="9"/>
            <color indexed="81"/>
            <rFont val="Tahoma"/>
            <family val="2"/>
          </rPr>
          <t xml:space="preserve">
Less 30% in Tuition fee for Oct/20.</t>
        </r>
      </text>
    </comment>
    <comment ref="CN82" authorId="0">
      <text>
        <r>
          <rPr>
            <b/>
            <sz val="9"/>
            <color indexed="81"/>
            <rFont val="Tahoma"/>
            <family val="2"/>
          </rPr>
          <t>Windows User:</t>
        </r>
        <r>
          <rPr>
            <sz val="9"/>
            <color indexed="81"/>
            <rFont val="Tahoma"/>
            <family val="2"/>
          </rPr>
          <t xml:space="preserve">
28.10.2020
8782
Oct/20 (Less=30%)
Others fee=6,500/-</t>
        </r>
      </text>
    </comment>
    <comment ref="CO82" authorId="0">
      <text>
        <r>
          <rPr>
            <b/>
            <sz val="9"/>
            <color indexed="81"/>
            <rFont val="Tahoma"/>
            <family val="2"/>
          </rPr>
          <t>Windows User:</t>
        </r>
        <r>
          <rPr>
            <sz val="9"/>
            <color indexed="81"/>
            <rFont val="Tahoma"/>
            <family val="2"/>
          </rPr>
          <t xml:space="preserve">
Less 30% in Tuition fee for Oct/20.</t>
        </r>
      </text>
    </comment>
    <comment ref="CP82" authorId="0">
      <text>
        <r>
          <rPr>
            <b/>
            <sz val="9"/>
            <color indexed="81"/>
            <rFont val="Tahoma"/>
            <family val="2"/>
          </rPr>
          <t>Windows User:</t>
        </r>
        <r>
          <rPr>
            <sz val="9"/>
            <color indexed="81"/>
            <rFont val="Tahoma"/>
            <family val="2"/>
          </rPr>
          <t xml:space="preserve">
21/11/2020
8783
</t>
        </r>
      </text>
    </comment>
    <comment ref="CR82" authorId="0">
      <text>
        <r>
          <rPr>
            <b/>
            <sz val="9"/>
            <color indexed="81"/>
            <rFont val="Tahoma"/>
            <family val="2"/>
          </rPr>
          <t>Windows User:</t>
        </r>
        <r>
          <rPr>
            <sz val="9"/>
            <color indexed="81"/>
            <rFont val="Tahoma"/>
            <family val="2"/>
          </rPr>
          <t xml:space="preserve">
27/12/2020
8784</t>
        </r>
      </text>
    </comment>
    <comment ref="CT82" authorId="0">
      <text>
        <r>
          <rPr>
            <b/>
            <sz val="9"/>
            <color indexed="81"/>
            <rFont val="Tahoma"/>
            <family val="2"/>
          </rPr>
          <t>Windows User:</t>
        </r>
        <r>
          <rPr>
            <sz val="9"/>
            <color indexed="81"/>
            <rFont val="Tahoma"/>
            <family val="2"/>
          </rPr>
          <t xml:space="preserve">
25/01/21
8785</t>
        </r>
      </text>
    </comment>
    <comment ref="CV82" authorId="0">
      <text>
        <r>
          <rPr>
            <b/>
            <sz val="9"/>
            <color indexed="81"/>
            <rFont val="Tahoma"/>
            <family val="2"/>
          </rPr>
          <t>Windows User:</t>
        </r>
        <r>
          <rPr>
            <sz val="9"/>
            <color indexed="81"/>
            <rFont val="Tahoma"/>
            <family val="2"/>
          </rPr>
          <t xml:space="preserve">
10/02/21
8786</t>
        </r>
      </text>
    </comment>
    <comment ref="CX82" authorId="0">
      <text>
        <r>
          <rPr>
            <b/>
            <sz val="9"/>
            <color indexed="81"/>
            <rFont val="Tahoma"/>
            <family val="2"/>
          </rPr>
          <t>Windows User:</t>
        </r>
        <r>
          <rPr>
            <sz val="9"/>
            <color indexed="81"/>
            <rFont val="Tahoma"/>
            <family val="2"/>
          </rPr>
          <t xml:space="preserve">
27/03/2021
8787
</t>
        </r>
      </text>
    </comment>
    <comment ref="DB82" authorId="0">
      <text>
        <r>
          <rPr>
            <b/>
            <sz val="9"/>
            <color indexed="81"/>
            <rFont val="Tahoma"/>
            <family val="2"/>
          </rPr>
          <t>Windows User:</t>
        </r>
        <r>
          <rPr>
            <sz val="9"/>
            <color indexed="81"/>
            <rFont val="Tahoma"/>
            <family val="2"/>
          </rPr>
          <t xml:space="preserve">
31/05/21
8788
April + May/21</t>
        </r>
      </text>
    </comment>
    <comment ref="CD83" authorId="0">
      <text>
        <r>
          <rPr>
            <b/>
            <sz val="9"/>
            <color indexed="81"/>
            <rFont val="Tahoma"/>
            <family val="2"/>
          </rPr>
          <t>Windows User:</t>
        </r>
        <r>
          <rPr>
            <sz val="9"/>
            <color indexed="81"/>
            <rFont val="Tahoma"/>
            <family val="2"/>
          </rPr>
          <t xml:space="preserve">
27/08/2020
9,000/-</t>
        </r>
      </text>
    </comment>
    <comment ref="CF83" authorId="0">
      <text>
        <r>
          <rPr>
            <b/>
            <sz val="9"/>
            <color indexed="81"/>
            <rFont val="Tahoma"/>
            <family val="2"/>
          </rPr>
          <t>Windows User:</t>
        </r>
        <r>
          <rPr>
            <sz val="9"/>
            <color indexed="81"/>
            <rFont val="Tahoma"/>
            <family val="2"/>
          </rPr>
          <t xml:space="preserve">
27/08/2020
9,000/-</t>
        </r>
      </text>
    </comment>
    <comment ref="CH83" authorId="0">
      <text>
        <r>
          <rPr>
            <b/>
            <sz val="9"/>
            <color indexed="81"/>
            <rFont val="Tahoma"/>
            <family val="2"/>
          </rPr>
          <t>Windows User:</t>
        </r>
        <r>
          <rPr>
            <sz val="9"/>
            <color indexed="81"/>
            <rFont val="Tahoma"/>
            <family val="2"/>
          </rPr>
          <t xml:space="preserve">
27/08/2020
9,000/-</t>
        </r>
      </text>
    </comment>
    <comment ref="CJ83" authorId="0">
      <text>
        <r>
          <rPr>
            <b/>
            <sz val="9"/>
            <color indexed="81"/>
            <rFont val="Tahoma"/>
            <family val="2"/>
          </rPr>
          <t>Windows User:</t>
        </r>
        <r>
          <rPr>
            <sz val="9"/>
            <color indexed="81"/>
            <rFont val="Tahoma"/>
            <family val="2"/>
          </rPr>
          <t xml:space="preserve">
27/08/2020
9,000/-
27/01/21
8758
O/fee=6500
Oct to Dec/20
Paid in Janu/21</t>
        </r>
      </text>
    </comment>
    <comment ref="CM83" authorId="0">
      <text>
        <r>
          <rPr>
            <b/>
            <sz val="9"/>
            <color indexed="81"/>
            <rFont val="Tahoma"/>
            <family val="2"/>
          </rPr>
          <t>Windows User:</t>
        </r>
        <r>
          <rPr>
            <sz val="9"/>
            <color indexed="81"/>
            <rFont val="Tahoma"/>
            <family val="2"/>
          </rPr>
          <t xml:space="preserve">
Less 30% in Tuition fee for Oct/20.</t>
        </r>
      </text>
    </comment>
    <comment ref="CN83" authorId="0">
      <text>
        <r>
          <rPr>
            <b/>
            <sz val="9"/>
            <color indexed="81"/>
            <rFont val="Tahoma"/>
            <family val="2"/>
          </rPr>
          <t>Windows User:</t>
        </r>
        <r>
          <rPr>
            <sz val="9"/>
            <color indexed="81"/>
            <rFont val="Tahoma"/>
            <family val="2"/>
          </rPr>
          <t xml:space="preserve">
27/01/21
8758
O/fee=6500
Oct to Dec/20
Paid in Janu/21</t>
        </r>
      </text>
    </comment>
    <comment ref="CO83" authorId="0">
      <text>
        <r>
          <rPr>
            <b/>
            <sz val="9"/>
            <color indexed="81"/>
            <rFont val="Tahoma"/>
            <family val="2"/>
          </rPr>
          <t>Windows User:</t>
        </r>
        <r>
          <rPr>
            <sz val="9"/>
            <color indexed="81"/>
            <rFont val="Tahoma"/>
            <family val="2"/>
          </rPr>
          <t xml:space="preserve">
Less 30% in Tuition fee for Oct/20.</t>
        </r>
      </text>
    </comment>
    <comment ref="CP83" authorId="0">
      <text>
        <r>
          <rPr>
            <b/>
            <sz val="9"/>
            <color indexed="81"/>
            <rFont val="Tahoma"/>
            <family val="2"/>
          </rPr>
          <t>Windows User:</t>
        </r>
        <r>
          <rPr>
            <sz val="9"/>
            <color indexed="81"/>
            <rFont val="Tahoma"/>
            <family val="2"/>
          </rPr>
          <t xml:space="preserve">
27/01/21
8758
O/fee=6500
Oct to Dec/20
Paid in Janu/21</t>
        </r>
      </text>
    </comment>
    <comment ref="CR83" authorId="0">
      <text>
        <r>
          <rPr>
            <b/>
            <sz val="9"/>
            <color indexed="81"/>
            <rFont val="Tahoma"/>
            <family val="2"/>
          </rPr>
          <t>Windows User:</t>
        </r>
        <r>
          <rPr>
            <sz val="9"/>
            <color indexed="81"/>
            <rFont val="Tahoma"/>
            <family val="2"/>
          </rPr>
          <t xml:space="preserve">
27/01/21
8758
O/fee=6500
Oct to Dec/20
Paid in Janu/21</t>
        </r>
      </text>
    </comment>
    <comment ref="CT83" authorId="0">
      <text>
        <r>
          <rPr>
            <b/>
            <sz val="9"/>
            <color indexed="81"/>
            <rFont val="Tahoma"/>
            <family val="2"/>
          </rPr>
          <t>Windows User:</t>
        </r>
        <r>
          <rPr>
            <sz val="9"/>
            <color indexed="81"/>
            <rFont val="Tahoma"/>
            <family val="2"/>
          </rPr>
          <t xml:space="preserve">
27/01/21
8758
O/fee=6500
Oct to Dec/20
Paid in Janu/21</t>
        </r>
      </text>
    </comment>
    <comment ref="DD83" authorId="0">
      <text>
        <r>
          <rPr>
            <b/>
            <sz val="9"/>
            <color indexed="81"/>
            <rFont val="Tahoma"/>
            <family val="2"/>
          </rPr>
          <t>Windows User:</t>
        </r>
        <r>
          <rPr>
            <sz val="9"/>
            <color indexed="81"/>
            <rFont val="Tahoma"/>
            <family val="2"/>
          </rPr>
          <t xml:space="preserve">
07/06/21
8759
Up to June/21</t>
        </r>
      </text>
    </comment>
    <comment ref="CD84" authorId="0">
      <text>
        <r>
          <rPr>
            <b/>
            <sz val="9"/>
            <color indexed="81"/>
            <rFont val="Tahoma"/>
            <family val="2"/>
          </rPr>
          <t>Windows User:</t>
        </r>
        <r>
          <rPr>
            <sz val="9"/>
            <color indexed="81"/>
            <rFont val="Tahoma"/>
            <family val="2"/>
          </rPr>
          <t xml:space="preserve">
27/08/2020
9,000/-</t>
        </r>
      </text>
    </comment>
    <comment ref="CF84" authorId="0">
      <text>
        <r>
          <rPr>
            <b/>
            <sz val="9"/>
            <color indexed="81"/>
            <rFont val="Tahoma"/>
            <family val="2"/>
          </rPr>
          <t>Windows User:</t>
        </r>
        <r>
          <rPr>
            <sz val="9"/>
            <color indexed="81"/>
            <rFont val="Tahoma"/>
            <family val="2"/>
          </rPr>
          <t xml:space="preserve">
27/08/2020
9,000/-</t>
        </r>
      </text>
    </comment>
    <comment ref="CH84" authorId="0">
      <text>
        <r>
          <rPr>
            <b/>
            <sz val="9"/>
            <color indexed="81"/>
            <rFont val="Tahoma"/>
            <family val="2"/>
          </rPr>
          <t>Windows User:</t>
        </r>
        <r>
          <rPr>
            <sz val="9"/>
            <color indexed="81"/>
            <rFont val="Tahoma"/>
            <family val="2"/>
          </rPr>
          <t xml:space="preserve">
27/08/2020
9,000/-</t>
        </r>
      </text>
    </comment>
    <comment ref="CJ84" authorId="0">
      <text>
        <r>
          <rPr>
            <b/>
            <sz val="9"/>
            <color indexed="81"/>
            <rFont val="Tahoma"/>
            <family val="2"/>
          </rPr>
          <t>Windows User:</t>
        </r>
        <r>
          <rPr>
            <sz val="9"/>
            <color indexed="81"/>
            <rFont val="Tahoma"/>
            <family val="2"/>
          </rPr>
          <t xml:space="preserve">
27/08/2020
9,000/-
27/01/2021
By bkash
C=15000
O/fe= 6500
Nov/20=04620
Dec=3880 (Deu=740)
Paid in Janu/21</t>
        </r>
      </text>
    </comment>
    <comment ref="CP84" authorId="0">
      <text>
        <r>
          <rPr>
            <b/>
            <sz val="9"/>
            <color indexed="81"/>
            <rFont val="Tahoma"/>
            <family val="2"/>
          </rPr>
          <t>Windows User:</t>
        </r>
        <r>
          <rPr>
            <sz val="9"/>
            <color indexed="81"/>
            <rFont val="Tahoma"/>
            <family val="2"/>
          </rPr>
          <t xml:space="preserve">
09/10/2020
By bkash
C=4620
H=1950
T=6570</t>
        </r>
      </text>
    </comment>
    <comment ref="CR84" authorId="0">
      <text>
        <r>
          <rPr>
            <b/>
            <sz val="9"/>
            <color indexed="81"/>
            <rFont val="Tahoma"/>
            <family val="2"/>
          </rPr>
          <t>Windows User:</t>
        </r>
        <r>
          <rPr>
            <sz val="9"/>
            <color indexed="81"/>
            <rFont val="Tahoma"/>
            <family val="2"/>
          </rPr>
          <t xml:space="preserve">
27/01/2021
By bkash
C=15000
O/fe= 6500
Nov/20=04620
Dec=3880 (Deu=740)
Paid in Janu/21
</t>
        </r>
      </text>
    </comment>
    <comment ref="CT84" authorId="0">
      <text>
        <r>
          <rPr>
            <b/>
            <sz val="9"/>
            <color indexed="81"/>
            <rFont val="Tahoma"/>
            <family val="2"/>
          </rPr>
          <t>Windows User:</t>
        </r>
        <r>
          <rPr>
            <sz val="9"/>
            <color indexed="81"/>
            <rFont val="Tahoma"/>
            <family val="2"/>
          </rPr>
          <t xml:space="preserve">
27/01/2021
By bkash
C=15000
O/fe= 6500
Nov/20=04620
Dec=3880 (Deu=740)
Paid in Janu/21
</t>
        </r>
      </text>
    </comment>
    <comment ref="CV84" authorId="0">
      <text>
        <r>
          <rPr>
            <b/>
            <sz val="9"/>
            <color indexed="81"/>
            <rFont val="Tahoma"/>
            <family val="2"/>
          </rPr>
          <t>Windows User:</t>
        </r>
        <r>
          <rPr>
            <sz val="9"/>
            <color indexed="81"/>
            <rFont val="Tahoma"/>
            <family val="2"/>
          </rPr>
          <t xml:space="preserve">
27/01/2021
By bkash
C=15000
O/fe= 6500
Nov/20=04620
Dec=3880 (Deu=740)
Paid in Janu/21
</t>
        </r>
      </text>
    </comment>
    <comment ref="CD85" authorId="0">
      <text>
        <r>
          <rPr>
            <b/>
            <sz val="9"/>
            <color indexed="81"/>
            <rFont val="Tahoma"/>
            <family val="2"/>
          </rPr>
          <t>Windows User:</t>
        </r>
        <r>
          <rPr>
            <sz val="9"/>
            <color indexed="81"/>
            <rFont val="Tahoma"/>
            <family val="2"/>
          </rPr>
          <t xml:space="preserve">
27/08/2020
9,000/-</t>
        </r>
      </text>
    </comment>
    <comment ref="CF85" authorId="0">
      <text>
        <r>
          <rPr>
            <b/>
            <sz val="9"/>
            <color indexed="81"/>
            <rFont val="Tahoma"/>
            <family val="2"/>
          </rPr>
          <t>Windows User:</t>
        </r>
        <r>
          <rPr>
            <sz val="9"/>
            <color indexed="81"/>
            <rFont val="Tahoma"/>
            <family val="2"/>
          </rPr>
          <t xml:space="preserve">
27/08/2020
9,000/-</t>
        </r>
      </text>
    </comment>
    <comment ref="CH85" authorId="0">
      <text>
        <r>
          <rPr>
            <b/>
            <sz val="9"/>
            <color indexed="81"/>
            <rFont val="Tahoma"/>
            <family val="2"/>
          </rPr>
          <t>Windows User:</t>
        </r>
        <r>
          <rPr>
            <sz val="9"/>
            <color indexed="81"/>
            <rFont val="Tahoma"/>
            <family val="2"/>
          </rPr>
          <t xml:space="preserve">
27/08/2020
9,000/-</t>
        </r>
      </text>
    </comment>
    <comment ref="CJ85" authorId="0">
      <text>
        <r>
          <rPr>
            <b/>
            <sz val="9"/>
            <color indexed="81"/>
            <rFont val="Tahoma"/>
            <family val="2"/>
          </rPr>
          <t>Windows User:</t>
        </r>
        <r>
          <rPr>
            <sz val="9"/>
            <color indexed="81"/>
            <rFont val="Tahoma"/>
            <family val="2"/>
          </rPr>
          <t xml:space="preserve">
27/08/2020
9,000/-
21/11/2020
8566
O/fee=6500
Oct+ nov/20
paid in Nov/20</t>
        </r>
      </text>
    </comment>
    <comment ref="CM85" authorId="0">
      <text>
        <r>
          <rPr>
            <b/>
            <sz val="9"/>
            <color indexed="81"/>
            <rFont val="Tahoma"/>
            <family val="2"/>
          </rPr>
          <t>Windows User:</t>
        </r>
        <r>
          <rPr>
            <sz val="9"/>
            <color indexed="81"/>
            <rFont val="Tahoma"/>
            <family val="2"/>
          </rPr>
          <t xml:space="preserve">
Less 30% in Tuition fee for Oct/20.</t>
        </r>
      </text>
    </comment>
    <comment ref="CN85" authorId="0">
      <text>
        <r>
          <rPr>
            <b/>
            <sz val="9"/>
            <color indexed="81"/>
            <rFont val="Tahoma"/>
            <family val="2"/>
          </rPr>
          <t>Windows User:</t>
        </r>
        <r>
          <rPr>
            <sz val="9"/>
            <color indexed="81"/>
            <rFont val="Tahoma"/>
            <family val="2"/>
          </rPr>
          <t xml:space="preserve">
21/11/2020
8566
O/fee=6500
Oct + Nov/20
Paid in Nov/20</t>
        </r>
      </text>
    </comment>
    <comment ref="CO85" authorId="0">
      <text>
        <r>
          <rPr>
            <b/>
            <sz val="9"/>
            <color indexed="81"/>
            <rFont val="Tahoma"/>
            <family val="2"/>
          </rPr>
          <t>Windows User:</t>
        </r>
        <r>
          <rPr>
            <sz val="9"/>
            <color indexed="81"/>
            <rFont val="Tahoma"/>
            <family val="2"/>
          </rPr>
          <t xml:space="preserve">
Less 30% in Tuition fee for Oct/20.</t>
        </r>
      </text>
    </comment>
    <comment ref="CP85" authorId="0">
      <text>
        <r>
          <rPr>
            <b/>
            <sz val="9"/>
            <color indexed="81"/>
            <rFont val="Tahoma"/>
            <family val="2"/>
          </rPr>
          <t>Windows User:</t>
        </r>
        <r>
          <rPr>
            <sz val="9"/>
            <color indexed="81"/>
            <rFont val="Tahoma"/>
            <family val="2"/>
          </rPr>
          <t xml:space="preserve">
21/11/2020
8566
O/fee=6500
Oct + Nov/20</t>
        </r>
      </text>
    </comment>
    <comment ref="CR85" authorId="0">
      <text>
        <r>
          <rPr>
            <b/>
            <sz val="9"/>
            <color indexed="81"/>
            <rFont val="Tahoma"/>
            <family val="2"/>
          </rPr>
          <t>Windows User:</t>
        </r>
        <r>
          <rPr>
            <sz val="9"/>
            <color indexed="81"/>
            <rFont val="Tahoma"/>
            <family val="2"/>
          </rPr>
          <t xml:space="preserve">
21/01/2021
8567
Dec/20
Paid in Janu/21</t>
        </r>
      </text>
    </comment>
    <comment ref="CT85" authorId="0">
      <text>
        <r>
          <rPr>
            <b/>
            <sz val="9"/>
            <color indexed="81"/>
            <rFont val="Tahoma"/>
            <family val="2"/>
          </rPr>
          <t>Windows User:</t>
        </r>
        <r>
          <rPr>
            <sz val="9"/>
            <color indexed="81"/>
            <rFont val="Tahoma"/>
            <family val="2"/>
          </rPr>
          <t xml:space="preserve">
21/01/2021
8567
Dec/20
Paid in Janu/21
27/01/21
8568
</t>
        </r>
      </text>
    </comment>
    <comment ref="CV85" authorId="0">
      <text>
        <r>
          <rPr>
            <b/>
            <sz val="9"/>
            <color indexed="81"/>
            <rFont val="Tahoma"/>
            <family val="2"/>
          </rPr>
          <t>Windows User:</t>
        </r>
        <r>
          <rPr>
            <sz val="9"/>
            <color indexed="81"/>
            <rFont val="Tahoma"/>
            <family val="2"/>
          </rPr>
          <t xml:space="preserve">
28/02/21
8569</t>
        </r>
      </text>
    </comment>
    <comment ref="CX85" authorId="0">
      <text>
        <r>
          <rPr>
            <b/>
            <sz val="9"/>
            <color indexed="81"/>
            <rFont val="Tahoma"/>
            <family val="2"/>
          </rPr>
          <t>Windows User:</t>
        </r>
        <r>
          <rPr>
            <sz val="9"/>
            <color indexed="81"/>
            <rFont val="Tahoma"/>
            <family val="2"/>
          </rPr>
          <t xml:space="preserve">
31/03/2021
8570
</t>
        </r>
      </text>
    </comment>
    <comment ref="CZ85" authorId="0">
      <text>
        <r>
          <rPr>
            <b/>
            <sz val="9"/>
            <color indexed="81"/>
            <rFont val="Tahoma"/>
            <family val="2"/>
          </rPr>
          <t>Windows User:</t>
        </r>
        <r>
          <rPr>
            <sz val="9"/>
            <color indexed="81"/>
            <rFont val="Tahoma"/>
            <family val="2"/>
          </rPr>
          <t xml:space="preserve">
29/04/2021
8571
April + may/21</t>
        </r>
      </text>
    </comment>
    <comment ref="DB85" authorId="0">
      <text>
        <r>
          <rPr>
            <b/>
            <sz val="9"/>
            <color indexed="81"/>
            <rFont val="Tahoma"/>
            <family val="2"/>
          </rPr>
          <t>Windows User:</t>
        </r>
        <r>
          <rPr>
            <sz val="9"/>
            <color indexed="81"/>
            <rFont val="Tahoma"/>
            <family val="2"/>
          </rPr>
          <t xml:space="preserve">
31/05/21
8572
June/21</t>
        </r>
      </text>
    </comment>
    <comment ref="CD86" authorId="0">
      <text>
        <r>
          <rPr>
            <b/>
            <sz val="9"/>
            <color indexed="81"/>
            <rFont val="Tahoma"/>
            <family val="2"/>
          </rPr>
          <t>Windows User:</t>
        </r>
        <r>
          <rPr>
            <sz val="9"/>
            <color indexed="81"/>
            <rFont val="Tahoma"/>
            <family val="2"/>
          </rPr>
          <t xml:space="preserve">
27/08/2020
9,000/-</t>
        </r>
      </text>
    </comment>
    <comment ref="CF86" authorId="0">
      <text>
        <r>
          <rPr>
            <b/>
            <sz val="9"/>
            <color indexed="81"/>
            <rFont val="Tahoma"/>
            <family val="2"/>
          </rPr>
          <t>Windows User:</t>
        </r>
        <r>
          <rPr>
            <sz val="9"/>
            <color indexed="81"/>
            <rFont val="Tahoma"/>
            <family val="2"/>
          </rPr>
          <t xml:space="preserve">
27/08/2020
9,000/-</t>
        </r>
      </text>
    </comment>
    <comment ref="CH86" authorId="0">
      <text>
        <r>
          <rPr>
            <b/>
            <sz val="9"/>
            <color indexed="81"/>
            <rFont val="Tahoma"/>
            <family val="2"/>
          </rPr>
          <t>Windows User:</t>
        </r>
        <r>
          <rPr>
            <sz val="9"/>
            <color indexed="81"/>
            <rFont val="Tahoma"/>
            <family val="2"/>
          </rPr>
          <t xml:space="preserve">
27/08/2020
9,000/-</t>
        </r>
      </text>
    </comment>
    <comment ref="CJ86" authorId="0">
      <text>
        <r>
          <rPr>
            <b/>
            <sz val="9"/>
            <color indexed="81"/>
            <rFont val="Tahoma"/>
            <family val="2"/>
          </rPr>
          <t>Windows User:</t>
        </r>
        <r>
          <rPr>
            <sz val="9"/>
            <color indexed="81"/>
            <rFont val="Tahoma"/>
            <family val="2"/>
          </rPr>
          <t xml:space="preserve">
27/08/2020
9,000/-
28.10.2020
8542
Oct/20 (Less=30%)
Others fee=6,500/-</t>
        </r>
      </text>
    </comment>
    <comment ref="CM86" authorId="0">
      <text>
        <r>
          <rPr>
            <b/>
            <sz val="9"/>
            <color indexed="81"/>
            <rFont val="Tahoma"/>
            <family val="2"/>
          </rPr>
          <t>Windows User:</t>
        </r>
        <r>
          <rPr>
            <sz val="9"/>
            <color indexed="81"/>
            <rFont val="Tahoma"/>
            <family val="2"/>
          </rPr>
          <t xml:space="preserve">
Less 30% in Tuition fee for Oct/20.</t>
        </r>
      </text>
    </comment>
    <comment ref="CN86" authorId="0">
      <text>
        <r>
          <rPr>
            <b/>
            <sz val="9"/>
            <color indexed="81"/>
            <rFont val="Tahoma"/>
            <family val="2"/>
          </rPr>
          <t>Windows User:</t>
        </r>
        <r>
          <rPr>
            <sz val="9"/>
            <color indexed="81"/>
            <rFont val="Tahoma"/>
            <family val="2"/>
          </rPr>
          <t xml:space="preserve">
28.10.2020
8542
Oct/20 (Less=30%)
Others fee=6,500/-</t>
        </r>
      </text>
    </comment>
    <comment ref="CO86" authorId="0">
      <text>
        <r>
          <rPr>
            <b/>
            <sz val="9"/>
            <color indexed="81"/>
            <rFont val="Tahoma"/>
            <family val="2"/>
          </rPr>
          <t>Windows User:</t>
        </r>
        <r>
          <rPr>
            <sz val="9"/>
            <color indexed="81"/>
            <rFont val="Tahoma"/>
            <family val="2"/>
          </rPr>
          <t xml:space="preserve">
Less 30% in Tuition fee for Oct/20.</t>
        </r>
      </text>
    </comment>
    <comment ref="CP86" authorId="0">
      <text>
        <r>
          <rPr>
            <b/>
            <sz val="9"/>
            <color indexed="81"/>
            <rFont val="Tahoma"/>
            <family val="2"/>
          </rPr>
          <t>Windows User:</t>
        </r>
        <r>
          <rPr>
            <sz val="9"/>
            <color indexed="81"/>
            <rFont val="Tahoma"/>
            <family val="2"/>
          </rPr>
          <t xml:space="preserve">
21/11/2020
8543
</t>
        </r>
      </text>
    </comment>
    <comment ref="CR86" authorId="0">
      <text>
        <r>
          <rPr>
            <b/>
            <sz val="9"/>
            <color indexed="81"/>
            <rFont val="Tahoma"/>
            <family val="2"/>
          </rPr>
          <t>Windows User:</t>
        </r>
        <r>
          <rPr>
            <sz val="9"/>
            <color indexed="81"/>
            <rFont val="Tahoma"/>
            <family val="2"/>
          </rPr>
          <t xml:space="preserve">
25/01/21
8544
Dec + Janu/21
Paid in janu/21</t>
        </r>
      </text>
    </comment>
    <comment ref="CT86" authorId="0">
      <text>
        <r>
          <rPr>
            <b/>
            <sz val="9"/>
            <color indexed="81"/>
            <rFont val="Tahoma"/>
            <family val="2"/>
          </rPr>
          <t>Windows User:</t>
        </r>
        <r>
          <rPr>
            <sz val="9"/>
            <color indexed="81"/>
            <rFont val="Tahoma"/>
            <family val="2"/>
          </rPr>
          <t xml:space="preserve">
25/01/21
8544
Dec + Janu/21
Paid in janu/21</t>
        </r>
      </text>
    </comment>
    <comment ref="CV86" authorId="0">
      <text>
        <r>
          <rPr>
            <b/>
            <sz val="9"/>
            <color indexed="81"/>
            <rFont val="Tahoma"/>
            <family val="2"/>
          </rPr>
          <t>Windows User:</t>
        </r>
        <r>
          <rPr>
            <sz val="9"/>
            <color indexed="81"/>
            <rFont val="Tahoma"/>
            <family val="2"/>
          </rPr>
          <t xml:space="preserve">
10/02/21</t>
        </r>
        <r>
          <rPr>
            <sz val="9"/>
            <color indexed="81"/>
            <rFont val="Tahoma"/>
            <family val="2"/>
          </rPr>
          <t xml:space="preserve">
8545</t>
        </r>
      </text>
    </comment>
    <comment ref="CX86" authorId="0">
      <text>
        <r>
          <rPr>
            <b/>
            <sz val="9"/>
            <color indexed="81"/>
            <rFont val="Tahoma"/>
            <family val="2"/>
          </rPr>
          <t>Windows User:</t>
        </r>
        <r>
          <rPr>
            <sz val="9"/>
            <color indexed="81"/>
            <rFont val="Tahoma"/>
            <family val="2"/>
          </rPr>
          <t xml:space="preserve">
27/03/2021
8546
</t>
        </r>
      </text>
    </comment>
    <comment ref="DB86" authorId="0">
      <text>
        <r>
          <rPr>
            <b/>
            <sz val="9"/>
            <color indexed="81"/>
            <rFont val="Tahoma"/>
            <family val="2"/>
          </rPr>
          <t>Windows User:</t>
        </r>
        <r>
          <rPr>
            <sz val="9"/>
            <color indexed="81"/>
            <rFont val="Tahoma"/>
            <family val="2"/>
          </rPr>
          <t xml:space="preserve">
31/05/21
8547
April + may/21</t>
        </r>
      </text>
    </comment>
    <comment ref="CD87" authorId="0">
      <text>
        <r>
          <rPr>
            <b/>
            <sz val="9"/>
            <color indexed="81"/>
            <rFont val="Tahoma"/>
            <family val="2"/>
          </rPr>
          <t>Windows User:</t>
        </r>
        <r>
          <rPr>
            <sz val="9"/>
            <color indexed="81"/>
            <rFont val="Tahoma"/>
            <family val="2"/>
          </rPr>
          <t xml:space="preserve">
27/08/2020
9,000/-</t>
        </r>
      </text>
    </comment>
    <comment ref="CF87" authorId="0">
      <text>
        <r>
          <rPr>
            <b/>
            <sz val="9"/>
            <color indexed="81"/>
            <rFont val="Tahoma"/>
            <family val="2"/>
          </rPr>
          <t>Windows User:</t>
        </r>
        <r>
          <rPr>
            <sz val="9"/>
            <color indexed="81"/>
            <rFont val="Tahoma"/>
            <family val="2"/>
          </rPr>
          <t xml:space="preserve">
27/08/2020
9,000/-</t>
        </r>
      </text>
    </comment>
    <comment ref="CH87" authorId="0">
      <text>
        <r>
          <rPr>
            <b/>
            <sz val="9"/>
            <color indexed="81"/>
            <rFont val="Tahoma"/>
            <family val="2"/>
          </rPr>
          <t>Windows User:</t>
        </r>
        <r>
          <rPr>
            <sz val="9"/>
            <color indexed="81"/>
            <rFont val="Tahoma"/>
            <family val="2"/>
          </rPr>
          <t xml:space="preserve">
27/08/2020
9,000/-</t>
        </r>
      </text>
    </comment>
    <comment ref="CJ87" authorId="0">
      <text>
        <r>
          <rPr>
            <b/>
            <sz val="9"/>
            <color indexed="81"/>
            <rFont val="Tahoma"/>
            <family val="2"/>
          </rPr>
          <t>Windows User:</t>
        </r>
        <r>
          <rPr>
            <sz val="9"/>
            <color indexed="81"/>
            <rFont val="Tahoma"/>
            <family val="2"/>
          </rPr>
          <t xml:space="preserve">
27/08/2020
9,000/-</t>
        </r>
      </text>
    </comment>
    <comment ref="CP87" authorId="0">
      <text>
        <r>
          <rPr>
            <b/>
            <sz val="9"/>
            <color indexed="81"/>
            <rFont val="Tahoma"/>
            <family val="2"/>
          </rPr>
          <t>Windows User:</t>
        </r>
        <r>
          <rPr>
            <sz val="9"/>
            <color indexed="81"/>
            <rFont val="Tahoma"/>
            <family val="2"/>
          </rPr>
          <t xml:space="preserve">
18/11/2020
8519
Oct/20
Paid in Nov/20</t>
        </r>
      </text>
    </comment>
    <comment ref="CR87" authorId="0">
      <text>
        <r>
          <rPr>
            <b/>
            <sz val="9"/>
            <color indexed="81"/>
            <rFont val="Tahoma"/>
            <family val="2"/>
          </rPr>
          <t>Windows User:</t>
        </r>
        <r>
          <rPr>
            <sz val="9"/>
            <color indexed="81"/>
            <rFont val="Tahoma"/>
            <family val="2"/>
          </rPr>
          <t xml:space="preserve">
18/11/2020
8519
Oct/20</t>
        </r>
      </text>
    </comment>
    <comment ref="CX87" authorId="0">
      <text>
        <r>
          <rPr>
            <b/>
            <sz val="9"/>
            <color indexed="81"/>
            <rFont val="Tahoma"/>
            <family val="2"/>
          </rPr>
          <t>Windows User:</t>
        </r>
        <r>
          <rPr>
            <sz val="9"/>
            <color indexed="81"/>
            <rFont val="Tahoma"/>
            <family val="2"/>
          </rPr>
          <t xml:space="preserve">
10/02/21
8521/8522</t>
        </r>
      </text>
    </comment>
    <comment ref="DB87" authorId="0">
      <text>
        <r>
          <rPr>
            <b/>
            <sz val="9"/>
            <color indexed="81"/>
            <rFont val="Tahoma"/>
            <family val="2"/>
          </rPr>
          <t>Windows User:</t>
        </r>
        <r>
          <rPr>
            <sz val="9"/>
            <color indexed="81"/>
            <rFont val="Tahoma"/>
            <family val="2"/>
          </rPr>
          <t xml:space="preserve">
10/04/021
Feb + March/21
O/fee Due=6500/-</t>
        </r>
      </text>
    </comment>
    <comment ref="DF87" authorId="0">
      <text>
        <r>
          <rPr>
            <b/>
            <sz val="9"/>
            <color indexed="81"/>
            <rFont val="Tahoma"/>
            <family val="2"/>
          </rPr>
          <t>Windows User:</t>
        </r>
        <r>
          <rPr>
            <sz val="9"/>
            <color indexed="81"/>
            <rFont val="Tahoma"/>
            <family val="2"/>
          </rPr>
          <t xml:space="preserve">
07/06/21
8524
</t>
        </r>
      </text>
    </comment>
    <comment ref="H88" authorId="0">
      <text>
        <r>
          <rPr>
            <b/>
            <sz val="9"/>
            <color indexed="81"/>
            <rFont val="Tahoma"/>
            <family val="2"/>
          </rPr>
          <t xml:space="preserve">Windows User:
Note-149
</t>
        </r>
        <r>
          <rPr>
            <sz val="9"/>
            <color indexed="81"/>
            <rFont val="Tahoma"/>
            <family val="2"/>
          </rPr>
          <t xml:space="preserve">Meeting 20/10/2020
Less 50%
Opening to Clossing period
</t>
        </r>
      </text>
    </comment>
    <comment ref="J88" authorId="0">
      <text>
        <r>
          <rPr>
            <b/>
            <sz val="9"/>
            <color indexed="81"/>
            <rFont val="Tahoma"/>
            <family val="2"/>
          </rPr>
          <t xml:space="preserve">Windows User:
Note-149
</t>
        </r>
        <r>
          <rPr>
            <sz val="9"/>
            <color indexed="81"/>
            <rFont val="Tahoma"/>
            <family val="2"/>
          </rPr>
          <t xml:space="preserve">Meeting 20/10/2020
Less 50%
Opening to Clossing period
</t>
        </r>
      </text>
    </comment>
    <comment ref="CD88" authorId="0">
      <text>
        <r>
          <rPr>
            <b/>
            <sz val="9"/>
            <color indexed="81"/>
            <rFont val="Tahoma"/>
            <family val="2"/>
          </rPr>
          <t>Windows User:</t>
        </r>
        <r>
          <rPr>
            <sz val="9"/>
            <color indexed="81"/>
            <rFont val="Tahoma"/>
            <family val="2"/>
          </rPr>
          <t xml:space="preserve">
27/08/2020
9,000/-</t>
        </r>
      </text>
    </comment>
    <comment ref="CF88" authorId="0">
      <text>
        <r>
          <rPr>
            <b/>
            <sz val="9"/>
            <color indexed="81"/>
            <rFont val="Tahoma"/>
            <family val="2"/>
          </rPr>
          <t>Windows User:</t>
        </r>
        <r>
          <rPr>
            <sz val="9"/>
            <color indexed="81"/>
            <rFont val="Tahoma"/>
            <family val="2"/>
          </rPr>
          <t xml:space="preserve">
27/08/2020
9,000/-</t>
        </r>
      </text>
    </comment>
    <comment ref="CH88" authorId="0">
      <text>
        <r>
          <rPr>
            <b/>
            <sz val="9"/>
            <color indexed="81"/>
            <rFont val="Tahoma"/>
            <family val="2"/>
          </rPr>
          <t>Windows User:</t>
        </r>
        <r>
          <rPr>
            <sz val="9"/>
            <color indexed="81"/>
            <rFont val="Tahoma"/>
            <family val="2"/>
          </rPr>
          <t xml:space="preserve">
27/08/2020
9,000/-</t>
        </r>
      </text>
    </comment>
    <comment ref="CJ88" authorId="0">
      <text>
        <r>
          <rPr>
            <b/>
            <sz val="9"/>
            <color indexed="81"/>
            <rFont val="Tahoma"/>
            <family val="2"/>
          </rPr>
          <t>Windows User:</t>
        </r>
        <r>
          <rPr>
            <sz val="9"/>
            <color indexed="81"/>
            <rFont val="Tahoma"/>
            <family val="2"/>
          </rPr>
          <t xml:space="preserve">
27/08/2020
9,000/-
15/10/20
8494
O/fee=6500
Paid to Oct/20</t>
        </r>
      </text>
    </comment>
    <comment ref="CP88" authorId="0">
      <text>
        <r>
          <rPr>
            <b/>
            <sz val="9"/>
            <color indexed="81"/>
            <rFont val="Tahoma"/>
            <family val="2"/>
          </rPr>
          <t>Windows User:</t>
        </r>
        <r>
          <rPr>
            <sz val="9"/>
            <color indexed="81"/>
            <rFont val="Tahoma"/>
            <family val="2"/>
          </rPr>
          <t xml:space="preserve">
15/10/20
8494
O/f=6500
Oct=4620</t>
        </r>
      </text>
    </comment>
    <comment ref="CT88" authorId="0">
      <text>
        <r>
          <rPr>
            <b/>
            <sz val="9"/>
            <color indexed="81"/>
            <rFont val="Tahoma"/>
            <family val="2"/>
          </rPr>
          <t>Windows User:</t>
        </r>
        <r>
          <rPr>
            <sz val="9"/>
            <color indexed="81"/>
            <rFont val="Tahoma"/>
            <family val="2"/>
          </rPr>
          <t xml:space="preserve">
03/01/2021
8496
Dec/20
paid in Janu/21</t>
        </r>
      </text>
    </comment>
    <comment ref="CV88" authorId="0">
      <text>
        <r>
          <rPr>
            <b/>
            <sz val="9"/>
            <color indexed="81"/>
            <rFont val="Tahoma"/>
            <family val="2"/>
          </rPr>
          <t>Windows User:</t>
        </r>
        <r>
          <rPr>
            <sz val="9"/>
            <color indexed="81"/>
            <rFont val="Tahoma"/>
            <family val="2"/>
          </rPr>
          <t xml:space="preserve">
03/01/2021
8496
Dec/20
paid in Janu/21</t>
        </r>
      </text>
    </comment>
    <comment ref="CX88" authorId="0">
      <text>
        <r>
          <rPr>
            <b/>
            <sz val="9"/>
            <color indexed="81"/>
            <rFont val="Tahoma"/>
            <family val="2"/>
          </rPr>
          <t>Windows User:</t>
        </r>
        <r>
          <rPr>
            <sz val="9"/>
            <color indexed="81"/>
            <rFont val="Tahoma"/>
            <family val="2"/>
          </rPr>
          <t xml:space="preserve">
09/02/21
8497
Janu/21</t>
        </r>
      </text>
    </comment>
    <comment ref="CZ88" authorId="0">
      <text>
        <r>
          <rPr>
            <b/>
            <sz val="9"/>
            <color indexed="81"/>
            <rFont val="Tahoma"/>
            <family val="2"/>
          </rPr>
          <t>Windows User:</t>
        </r>
        <r>
          <rPr>
            <sz val="9"/>
            <color indexed="81"/>
            <rFont val="Tahoma"/>
            <family val="2"/>
          </rPr>
          <t xml:space="preserve">
23/03/2021
8498/99
Feb/21 + March/21</t>
        </r>
      </text>
    </comment>
    <comment ref="H89" authorId="0">
      <text>
        <r>
          <rPr>
            <b/>
            <sz val="9"/>
            <color indexed="81"/>
            <rFont val="Tahoma"/>
            <family val="2"/>
          </rPr>
          <t>Windows User:</t>
        </r>
        <r>
          <rPr>
            <sz val="9"/>
            <color indexed="81"/>
            <rFont val="Tahoma"/>
            <family val="2"/>
          </rPr>
          <t xml:space="preserve">
Less-2,000/-</t>
        </r>
      </text>
    </comment>
    <comment ref="J89" authorId="0">
      <text>
        <r>
          <rPr>
            <b/>
            <sz val="9"/>
            <color indexed="81"/>
            <rFont val="Tahoma"/>
            <family val="2"/>
          </rPr>
          <t>Windows User:</t>
        </r>
        <r>
          <rPr>
            <sz val="9"/>
            <color indexed="81"/>
            <rFont val="Tahoma"/>
            <family val="2"/>
          </rPr>
          <t xml:space="preserve">
Less-2,000/-</t>
        </r>
      </text>
    </comment>
    <comment ref="CD89" authorId="0">
      <text>
        <r>
          <rPr>
            <b/>
            <sz val="9"/>
            <color indexed="81"/>
            <rFont val="Tahoma"/>
            <family val="2"/>
          </rPr>
          <t>Windows User:</t>
        </r>
        <r>
          <rPr>
            <sz val="9"/>
            <color indexed="81"/>
            <rFont val="Tahoma"/>
            <family val="2"/>
          </rPr>
          <t xml:space="preserve">
27/08/2020
9,000/-</t>
        </r>
      </text>
    </comment>
    <comment ref="CF89" authorId="0">
      <text>
        <r>
          <rPr>
            <b/>
            <sz val="9"/>
            <color indexed="81"/>
            <rFont val="Tahoma"/>
            <family val="2"/>
          </rPr>
          <t>Windows User:</t>
        </r>
        <r>
          <rPr>
            <sz val="9"/>
            <color indexed="81"/>
            <rFont val="Tahoma"/>
            <family val="2"/>
          </rPr>
          <t xml:space="preserve">
27/08/2020
9,000/-</t>
        </r>
      </text>
    </comment>
    <comment ref="CH89" authorId="0">
      <text>
        <r>
          <rPr>
            <b/>
            <sz val="9"/>
            <color indexed="81"/>
            <rFont val="Tahoma"/>
            <family val="2"/>
          </rPr>
          <t>Windows User:</t>
        </r>
        <r>
          <rPr>
            <sz val="9"/>
            <color indexed="81"/>
            <rFont val="Tahoma"/>
            <family val="2"/>
          </rPr>
          <t xml:space="preserve">
27/08/2020
9,000/-</t>
        </r>
      </text>
    </comment>
    <comment ref="CJ89" authorId="0">
      <text>
        <r>
          <rPr>
            <b/>
            <sz val="9"/>
            <color indexed="81"/>
            <rFont val="Tahoma"/>
            <family val="2"/>
          </rPr>
          <t>Windows User:</t>
        </r>
        <r>
          <rPr>
            <sz val="9"/>
            <color indexed="81"/>
            <rFont val="Tahoma"/>
            <family val="2"/>
          </rPr>
          <t xml:space="preserve">
27/08/2020
9,000/-
08/10/20
8471
Paid to Oct/20</t>
        </r>
      </text>
    </comment>
    <comment ref="CP89" authorId="0">
      <text>
        <r>
          <rPr>
            <b/>
            <sz val="9"/>
            <color indexed="81"/>
            <rFont val="Tahoma"/>
            <family val="2"/>
          </rPr>
          <t>Windows User:</t>
        </r>
        <r>
          <rPr>
            <sz val="9"/>
            <color indexed="81"/>
            <rFont val="Tahoma"/>
            <family val="2"/>
          </rPr>
          <t xml:space="preserve">
08/10/20
8471
O/fee=6500
Oct=3,220</t>
        </r>
      </text>
    </comment>
    <comment ref="CR89" authorId="0">
      <text>
        <r>
          <rPr>
            <b/>
            <sz val="9"/>
            <color indexed="81"/>
            <rFont val="Tahoma"/>
            <family val="2"/>
          </rPr>
          <t>Windows User:</t>
        </r>
        <r>
          <rPr>
            <sz val="9"/>
            <color indexed="81"/>
            <rFont val="Tahoma"/>
            <family val="2"/>
          </rPr>
          <t xml:space="preserve">
04/11/2020
8472
</t>
        </r>
      </text>
    </comment>
    <comment ref="CT89" authorId="0">
      <text>
        <r>
          <rPr>
            <b/>
            <sz val="9"/>
            <color indexed="81"/>
            <rFont val="Tahoma"/>
            <family val="2"/>
          </rPr>
          <t>Windows User:</t>
        </r>
        <r>
          <rPr>
            <sz val="9"/>
            <color indexed="81"/>
            <rFont val="Tahoma"/>
            <family val="2"/>
          </rPr>
          <t xml:space="preserve">
02/10/2020
8473
</t>
        </r>
      </text>
    </comment>
    <comment ref="CV89" authorId="0">
      <text>
        <r>
          <rPr>
            <b/>
            <sz val="9"/>
            <color indexed="81"/>
            <rFont val="Tahoma"/>
            <family val="2"/>
          </rPr>
          <t>Windows User:</t>
        </r>
        <r>
          <rPr>
            <sz val="9"/>
            <color indexed="81"/>
            <rFont val="Tahoma"/>
            <family val="2"/>
          </rPr>
          <t xml:space="preserve">
07/01/2021
8474
25/01/21
8475
Feb/21
Paid in Janu/21</t>
        </r>
      </text>
    </comment>
    <comment ref="CX89" authorId="0">
      <text>
        <r>
          <rPr>
            <b/>
            <sz val="9"/>
            <color indexed="81"/>
            <rFont val="Tahoma"/>
            <family val="2"/>
          </rPr>
          <t>Windows User:</t>
        </r>
        <r>
          <rPr>
            <sz val="9"/>
            <color indexed="81"/>
            <rFont val="Tahoma"/>
            <family val="2"/>
          </rPr>
          <t xml:space="preserve">
25/01/21
8475
Feb/21
Paid in Janu/21</t>
        </r>
      </text>
    </comment>
    <comment ref="CZ89" authorId="0">
      <text>
        <r>
          <rPr>
            <b/>
            <sz val="9"/>
            <color indexed="81"/>
            <rFont val="Tahoma"/>
            <family val="2"/>
          </rPr>
          <t>Windows User:</t>
        </r>
        <r>
          <rPr>
            <sz val="9"/>
            <color indexed="81"/>
            <rFont val="Tahoma"/>
            <family val="2"/>
          </rPr>
          <t xml:space="preserve">
09/03/21
8476</t>
        </r>
      </text>
    </comment>
    <comment ref="DB89" authorId="0">
      <text>
        <r>
          <rPr>
            <b/>
            <sz val="9"/>
            <color indexed="81"/>
            <rFont val="Tahoma"/>
            <family val="2"/>
          </rPr>
          <t>Windows User:</t>
        </r>
        <r>
          <rPr>
            <sz val="9"/>
            <color indexed="81"/>
            <rFont val="Tahoma"/>
            <family val="2"/>
          </rPr>
          <t xml:space="preserve">
04/04/2021
8477
</t>
        </r>
      </text>
    </comment>
    <comment ref="DD89" authorId="0">
      <text>
        <r>
          <rPr>
            <b/>
            <sz val="9"/>
            <color indexed="81"/>
            <rFont val="Tahoma"/>
            <family val="2"/>
          </rPr>
          <t>Windows User:</t>
        </r>
        <r>
          <rPr>
            <sz val="9"/>
            <color indexed="81"/>
            <rFont val="Tahoma"/>
            <family val="2"/>
          </rPr>
          <t xml:space="preserve">
08/05/21
8478</t>
        </r>
      </text>
    </comment>
    <comment ref="DF89" authorId="0">
      <text>
        <r>
          <rPr>
            <b/>
            <sz val="9"/>
            <color indexed="81"/>
            <rFont val="Tahoma"/>
            <family val="2"/>
          </rPr>
          <t>Windows User:</t>
        </r>
        <r>
          <rPr>
            <sz val="9"/>
            <color indexed="81"/>
            <rFont val="Tahoma"/>
            <family val="2"/>
          </rPr>
          <t xml:space="preserve">
05/06/21
8479</t>
        </r>
      </text>
    </comment>
    <comment ref="CD90" authorId="0">
      <text>
        <r>
          <rPr>
            <b/>
            <sz val="9"/>
            <color indexed="81"/>
            <rFont val="Tahoma"/>
            <family val="2"/>
          </rPr>
          <t>Windows User:</t>
        </r>
        <r>
          <rPr>
            <sz val="9"/>
            <color indexed="81"/>
            <rFont val="Tahoma"/>
            <family val="2"/>
          </rPr>
          <t xml:space="preserve">
27/08/2020
2,000/-</t>
        </r>
      </text>
    </comment>
    <comment ref="CF90" authorId="0">
      <text>
        <r>
          <rPr>
            <b/>
            <sz val="9"/>
            <color indexed="81"/>
            <rFont val="Tahoma"/>
            <family val="2"/>
          </rPr>
          <t>Windows User:</t>
        </r>
        <r>
          <rPr>
            <sz val="9"/>
            <color indexed="81"/>
            <rFont val="Tahoma"/>
            <family val="2"/>
          </rPr>
          <t xml:space="preserve">
27/08/2020
2,000/-
11.10.2020
8447
S/C=5,000/-
Dev. Fee=500/-</t>
        </r>
      </text>
    </comment>
    <comment ref="CH90" authorId="0">
      <text>
        <r>
          <rPr>
            <b/>
            <sz val="9"/>
            <color indexed="81"/>
            <rFont val="Tahoma"/>
            <family val="2"/>
          </rPr>
          <t>Windows User:</t>
        </r>
        <r>
          <rPr>
            <sz val="9"/>
            <color indexed="81"/>
            <rFont val="Tahoma"/>
            <family val="2"/>
          </rPr>
          <t xml:space="preserve">
11.10.2020
8447
S/C=5,000/-
Dev. Fee=500/-</t>
        </r>
      </text>
    </comment>
    <comment ref="CJ90" authorId="1">
      <text>
        <r>
          <rPr>
            <b/>
            <sz val="9"/>
            <color indexed="81"/>
            <rFont val="Tahoma"/>
            <family val="2"/>
          </rPr>
          <t>hp:</t>
        </r>
        <r>
          <rPr>
            <sz val="9"/>
            <color indexed="81"/>
            <rFont val="Tahoma"/>
            <family val="2"/>
          </rPr>
          <t xml:space="preserve">
19.10.2020
8448
Others fee=8000/-</t>
        </r>
      </text>
    </comment>
    <comment ref="CM90" authorId="0">
      <text>
        <r>
          <rPr>
            <b/>
            <sz val="9"/>
            <color indexed="81"/>
            <rFont val="Tahoma"/>
            <family val="2"/>
          </rPr>
          <t>Windows User:</t>
        </r>
        <r>
          <rPr>
            <sz val="9"/>
            <color indexed="81"/>
            <rFont val="Tahoma"/>
            <family val="2"/>
          </rPr>
          <t xml:space="preserve">
Less 30% in Tuition fee for Oct/20.</t>
        </r>
      </text>
    </comment>
    <comment ref="CN90" authorId="0">
      <text>
        <r>
          <rPr>
            <b/>
            <sz val="9"/>
            <color indexed="81"/>
            <rFont val="Tahoma"/>
            <family val="2"/>
          </rPr>
          <t>Windows User:</t>
        </r>
        <r>
          <rPr>
            <sz val="9"/>
            <color indexed="81"/>
            <rFont val="Tahoma"/>
            <family val="2"/>
          </rPr>
          <t xml:space="preserve">
11.10.2020
8447
S/C=5,000/-
Dev. Fee=500/-
19.10.2020
8448
Others fee=8000/-
26/01/2021
8449
Oct to Janu/21
Paid in Janu/21</t>
        </r>
      </text>
    </comment>
    <comment ref="CO90" authorId="0">
      <text>
        <r>
          <rPr>
            <b/>
            <sz val="9"/>
            <color indexed="81"/>
            <rFont val="Tahoma"/>
            <family val="2"/>
          </rPr>
          <t>Windows User:</t>
        </r>
        <r>
          <rPr>
            <sz val="9"/>
            <color indexed="81"/>
            <rFont val="Tahoma"/>
            <family val="2"/>
          </rPr>
          <t xml:space="preserve">
Less 30% in Tuition fee for Oct/20.</t>
        </r>
      </text>
    </comment>
    <comment ref="CP90" authorId="0">
      <text>
        <r>
          <rPr>
            <b/>
            <sz val="9"/>
            <color indexed="81"/>
            <rFont val="Tahoma"/>
            <family val="2"/>
          </rPr>
          <t>Windows User:</t>
        </r>
        <r>
          <rPr>
            <sz val="9"/>
            <color indexed="81"/>
            <rFont val="Tahoma"/>
            <family val="2"/>
          </rPr>
          <t xml:space="preserve">
26/01/2021
8449
Oct to Janu/21
Paid in Janu/21</t>
        </r>
      </text>
    </comment>
    <comment ref="CR90" authorId="0">
      <text>
        <r>
          <rPr>
            <b/>
            <sz val="9"/>
            <color indexed="81"/>
            <rFont val="Tahoma"/>
            <family val="2"/>
          </rPr>
          <t>Windows User:</t>
        </r>
        <r>
          <rPr>
            <sz val="9"/>
            <color indexed="81"/>
            <rFont val="Tahoma"/>
            <family val="2"/>
          </rPr>
          <t xml:space="preserve">
26/01/2021
8449
Oct to Janu/21
Paid in Janu/21</t>
        </r>
      </text>
    </comment>
    <comment ref="CT90" authorId="0">
      <text>
        <r>
          <rPr>
            <b/>
            <sz val="9"/>
            <color indexed="81"/>
            <rFont val="Tahoma"/>
            <family val="2"/>
          </rPr>
          <t>Windows User:</t>
        </r>
        <r>
          <rPr>
            <sz val="9"/>
            <color indexed="81"/>
            <rFont val="Tahoma"/>
            <family val="2"/>
          </rPr>
          <t xml:space="preserve">
26/01/2021
8449
Oct to Janu/21
Paid in Janu/21</t>
        </r>
      </text>
    </comment>
    <comment ref="CZ90" authorId="0">
      <text>
        <r>
          <rPr>
            <b/>
            <sz val="9"/>
            <color indexed="81"/>
            <rFont val="Tahoma"/>
            <family val="2"/>
          </rPr>
          <t>Windows User:</t>
        </r>
        <r>
          <rPr>
            <sz val="9"/>
            <color indexed="81"/>
            <rFont val="Tahoma"/>
            <family val="2"/>
          </rPr>
          <t xml:space="preserve">
29/04/21
Up to May/21</t>
        </r>
      </text>
    </comment>
    <comment ref="CD91" authorId="0">
      <text>
        <r>
          <rPr>
            <b/>
            <sz val="9"/>
            <color indexed="81"/>
            <rFont val="Tahoma"/>
            <family val="2"/>
          </rPr>
          <t>Windows User:</t>
        </r>
        <r>
          <rPr>
            <sz val="9"/>
            <color indexed="81"/>
            <rFont val="Tahoma"/>
            <family val="2"/>
          </rPr>
          <t xml:space="preserve">
27/08/2020
2,000/-</t>
        </r>
      </text>
    </comment>
    <comment ref="CF91" authorId="0">
      <text>
        <r>
          <rPr>
            <b/>
            <sz val="9"/>
            <color indexed="81"/>
            <rFont val="Tahoma"/>
            <family val="2"/>
          </rPr>
          <t>Windows User:</t>
        </r>
        <r>
          <rPr>
            <sz val="9"/>
            <color indexed="81"/>
            <rFont val="Tahoma"/>
            <family val="2"/>
          </rPr>
          <t xml:space="preserve">
27/08/2020
9,000/-
08/10/20
8423
Paid to Oct/20
</t>
        </r>
      </text>
    </comment>
    <comment ref="CH91" authorId="0">
      <text>
        <r>
          <rPr>
            <b/>
            <sz val="9"/>
            <color indexed="81"/>
            <rFont val="Tahoma"/>
            <family val="2"/>
          </rPr>
          <t>Windows User:</t>
        </r>
        <r>
          <rPr>
            <sz val="9"/>
            <color indexed="81"/>
            <rFont val="Tahoma"/>
            <family val="2"/>
          </rPr>
          <t xml:space="preserve">
08/10/20
8423
Paid to Oct/2020</t>
        </r>
      </text>
    </comment>
    <comment ref="CJ91" authorId="0">
      <text>
        <r>
          <rPr>
            <b/>
            <sz val="9"/>
            <color indexed="81"/>
            <rFont val="Tahoma"/>
            <family val="2"/>
          </rPr>
          <t>Windows User:</t>
        </r>
        <r>
          <rPr>
            <sz val="9"/>
            <color indexed="81"/>
            <rFont val="Tahoma"/>
            <family val="2"/>
          </rPr>
          <t xml:space="preserve">
08/10/20
8423
Paid to Oct/2020</t>
        </r>
      </text>
    </comment>
    <comment ref="CP91" authorId="0">
      <text>
        <r>
          <rPr>
            <b/>
            <sz val="9"/>
            <color indexed="81"/>
            <rFont val="Tahoma"/>
            <family val="2"/>
          </rPr>
          <t>Windows User:</t>
        </r>
        <r>
          <rPr>
            <sz val="9"/>
            <color indexed="81"/>
            <rFont val="Tahoma"/>
            <family val="2"/>
          </rPr>
          <t xml:space="preserve">
08/10/20
8423
O/fe=8000
S/c=5000
Ad fee=500
Oct=4620</t>
        </r>
      </text>
    </comment>
    <comment ref="CR91" authorId="0">
      <text>
        <r>
          <rPr>
            <b/>
            <sz val="9"/>
            <color indexed="81"/>
            <rFont val="Tahoma"/>
            <family val="2"/>
          </rPr>
          <t>Windows User:</t>
        </r>
        <r>
          <rPr>
            <sz val="9"/>
            <color indexed="81"/>
            <rFont val="Tahoma"/>
            <family val="2"/>
          </rPr>
          <t xml:space="preserve">
08/11/2020
By bkash
C=4620
H=1950
T=6570</t>
        </r>
      </text>
    </comment>
    <comment ref="CT91" authorId="0">
      <text>
        <r>
          <rPr>
            <b/>
            <sz val="9"/>
            <color indexed="81"/>
            <rFont val="Tahoma"/>
            <family val="2"/>
          </rPr>
          <t>Windows User:</t>
        </r>
        <r>
          <rPr>
            <sz val="9"/>
            <color indexed="81"/>
            <rFont val="Tahoma"/>
            <family val="2"/>
          </rPr>
          <t xml:space="preserve">
09/12/2020
By bkash
C=4620
H=1950
T=6570</t>
        </r>
      </text>
    </comment>
    <comment ref="CV91" authorId="0">
      <text>
        <r>
          <rPr>
            <b/>
            <sz val="9"/>
            <color indexed="81"/>
            <rFont val="Tahoma"/>
            <family val="2"/>
          </rPr>
          <t>Windows User:</t>
        </r>
        <r>
          <rPr>
            <sz val="9"/>
            <color indexed="81"/>
            <rFont val="Tahoma"/>
            <family val="2"/>
          </rPr>
          <t xml:space="preserve">
09/01/2021
By bkash
C=4620
H=1950
T=6570
Janu/21</t>
        </r>
      </text>
    </comment>
    <comment ref="CX91" authorId="0">
      <text>
        <r>
          <rPr>
            <b/>
            <sz val="9"/>
            <color indexed="81"/>
            <rFont val="Tahoma"/>
            <family val="2"/>
          </rPr>
          <t>Windows User:</t>
        </r>
        <r>
          <rPr>
            <sz val="9"/>
            <color indexed="81"/>
            <rFont val="Tahoma"/>
            <family val="2"/>
          </rPr>
          <t xml:space="preserve">
08/02/21
8425
</t>
        </r>
      </text>
    </comment>
    <comment ref="CZ91" authorId="0">
      <text>
        <r>
          <rPr>
            <b/>
            <sz val="9"/>
            <color indexed="81"/>
            <rFont val="Tahoma"/>
            <family val="2"/>
          </rPr>
          <t>Windows User:</t>
        </r>
        <r>
          <rPr>
            <sz val="9"/>
            <color indexed="81"/>
            <rFont val="Tahoma"/>
            <family val="2"/>
          </rPr>
          <t xml:space="preserve">
09/03/21
8426</t>
        </r>
      </text>
    </comment>
    <comment ref="DD91" authorId="0">
      <text>
        <r>
          <rPr>
            <b/>
            <sz val="9"/>
            <color indexed="81"/>
            <rFont val="Tahoma"/>
            <family val="2"/>
          </rPr>
          <t>Windows User:</t>
        </r>
        <r>
          <rPr>
            <sz val="9"/>
            <color indexed="81"/>
            <rFont val="Tahoma"/>
            <family val="2"/>
          </rPr>
          <t xml:space="preserve">
10/05/21
By bkash
C=6000</t>
        </r>
      </text>
    </comment>
    <comment ref="DF91" authorId="0">
      <text>
        <r>
          <rPr>
            <b/>
            <sz val="9"/>
            <color indexed="81"/>
            <rFont val="Tahoma"/>
            <family val="2"/>
          </rPr>
          <t>Windows User:</t>
        </r>
        <r>
          <rPr>
            <sz val="9"/>
            <color indexed="81"/>
            <rFont val="Tahoma"/>
            <family val="2"/>
          </rPr>
          <t xml:space="preserve">
06/06/21
8427/28
</t>
        </r>
      </text>
    </comment>
    <comment ref="H92" authorId="0">
      <text>
        <r>
          <rPr>
            <b/>
            <sz val="9"/>
            <color indexed="81"/>
            <rFont val="Tahoma"/>
            <family val="2"/>
          </rPr>
          <t>Windows User:</t>
        </r>
        <r>
          <rPr>
            <sz val="9"/>
            <color indexed="81"/>
            <rFont val="Tahoma"/>
            <family val="2"/>
          </rPr>
          <t xml:space="preserve">
Less-3,300/-</t>
        </r>
      </text>
    </comment>
    <comment ref="J92" authorId="0">
      <text>
        <r>
          <rPr>
            <b/>
            <sz val="9"/>
            <color indexed="81"/>
            <rFont val="Tahoma"/>
            <family val="2"/>
          </rPr>
          <t>Windows User:</t>
        </r>
        <r>
          <rPr>
            <sz val="9"/>
            <color indexed="81"/>
            <rFont val="Tahoma"/>
            <family val="2"/>
          </rPr>
          <t xml:space="preserve">
Less-3,300/-</t>
        </r>
      </text>
    </comment>
    <comment ref="CD92" authorId="0">
      <text>
        <r>
          <rPr>
            <b/>
            <sz val="9"/>
            <color indexed="81"/>
            <rFont val="Tahoma"/>
            <family val="2"/>
          </rPr>
          <t>Windows User:</t>
        </r>
        <r>
          <rPr>
            <sz val="9"/>
            <color indexed="81"/>
            <rFont val="Tahoma"/>
            <family val="2"/>
          </rPr>
          <t xml:space="preserve">
27/08/2020
2,000/-</t>
        </r>
      </text>
    </comment>
    <comment ref="CF92" authorId="0">
      <text>
        <r>
          <rPr>
            <b/>
            <sz val="9"/>
            <color indexed="81"/>
            <rFont val="Tahoma"/>
            <family val="2"/>
          </rPr>
          <t>Windows User:</t>
        </r>
        <r>
          <rPr>
            <sz val="9"/>
            <color indexed="81"/>
            <rFont val="Tahoma"/>
            <family val="2"/>
          </rPr>
          <t xml:space="preserve">
27/08/2020
9,000/-
08/10/20
6075
paid to Oct/20</t>
        </r>
      </text>
    </comment>
    <comment ref="CH92" authorId="0">
      <text>
        <r>
          <rPr>
            <b/>
            <sz val="9"/>
            <color indexed="81"/>
            <rFont val="Tahoma"/>
            <family val="2"/>
          </rPr>
          <t>Windows User:</t>
        </r>
        <r>
          <rPr>
            <sz val="9"/>
            <color indexed="81"/>
            <rFont val="Tahoma"/>
            <family val="2"/>
          </rPr>
          <t xml:space="preserve">
04/11/2020
6076
S/c
Paid to Nov/2020</t>
        </r>
      </text>
    </comment>
    <comment ref="CJ92" authorId="0">
      <text>
        <r>
          <rPr>
            <b/>
            <sz val="9"/>
            <color indexed="81"/>
            <rFont val="Tahoma"/>
            <family val="2"/>
          </rPr>
          <t>Windows User:</t>
        </r>
        <r>
          <rPr>
            <sz val="9"/>
            <color indexed="81"/>
            <rFont val="Tahoma"/>
            <family val="2"/>
          </rPr>
          <t xml:space="preserve">
08/10/20
6075
Paid to Oct/20</t>
        </r>
      </text>
    </comment>
    <comment ref="CP92" authorId="0">
      <text>
        <r>
          <rPr>
            <b/>
            <sz val="9"/>
            <color indexed="81"/>
            <rFont val="Tahoma"/>
            <family val="2"/>
          </rPr>
          <t>Windows User:</t>
        </r>
        <r>
          <rPr>
            <sz val="9"/>
            <color indexed="81"/>
            <rFont val="Tahoma"/>
            <family val="2"/>
          </rPr>
          <t xml:space="preserve">
08/10/20
6075
Dv fee=500
O/fee=8000
Oct=2310</t>
        </r>
      </text>
    </comment>
    <comment ref="CR92" authorId="0">
      <text>
        <r>
          <rPr>
            <b/>
            <sz val="9"/>
            <color indexed="81"/>
            <rFont val="Tahoma"/>
            <family val="2"/>
          </rPr>
          <t>Windows User:</t>
        </r>
        <r>
          <rPr>
            <sz val="9"/>
            <color indexed="81"/>
            <rFont val="Tahoma"/>
            <family val="2"/>
          </rPr>
          <t xml:space="preserve">
04/11/2020
6076
S/c With
Non/2020</t>
        </r>
      </text>
    </comment>
    <comment ref="CT92" authorId="0">
      <text>
        <r>
          <rPr>
            <b/>
            <sz val="9"/>
            <color indexed="81"/>
            <rFont val="Tahoma"/>
            <family val="2"/>
          </rPr>
          <t>Windows User:</t>
        </r>
        <r>
          <rPr>
            <sz val="9"/>
            <color indexed="81"/>
            <rFont val="Tahoma"/>
            <family val="2"/>
          </rPr>
          <t xml:space="preserve">
09/12/2020
By bkash
C=2310
H=1950
T=4260</t>
        </r>
      </text>
    </comment>
    <comment ref="CV92" authorId="0">
      <text>
        <r>
          <rPr>
            <b/>
            <sz val="9"/>
            <color indexed="81"/>
            <rFont val="Tahoma"/>
            <family val="2"/>
          </rPr>
          <t>Windows User:</t>
        </r>
        <r>
          <rPr>
            <sz val="9"/>
            <color indexed="81"/>
            <rFont val="Tahoma"/>
            <family val="2"/>
          </rPr>
          <t xml:space="preserve">
06/01/2021
By bkash
C=2310
H=1950
T=4260
Janu/21</t>
        </r>
      </text>
    </comment>
    <comment ref="CX92" authorId="0">
      <text>
        <r>
          <rPr>
            <b/>
            <sz val="9"/>
            <color indexed="81"/>
            <rFont val="Tahoma"/>
            <family val="2"/>
          </rPr>
          <t>Windows User:</t>
        </r>
        <r>
          <rPr>
            <sz val="9"/>
            <color indexed="81"/>
            <rFont val="Tahoma"/>
            <family val="2"/>
          </rPr>
          <t xml:space="preserve">
08/02/21
6078</t>
        </r>
      </text>
    </comment>
    <comment ref="CZ92" authorId="0">
      <text>
        <r>
          <rPr>
            <b/>
            <sz val="9"/>
            <color indexed="81"/>
            <rFont val="Tahoma"/>
            <family val="2"/>
          </rPr>
          <t>Windows User:</t>
        </r>
        <r>
          <rPr>
            <sz val="9"/>
            <color indexed="81"/>
            <rFont val="Tahoma"/>
            <family val="2"/>
          </rPr>
          <t xml:space="preserve">
13/03/21
By bkash
C=2310
H=1950
T=4260</t>
        </r>
      </text>
    </comment>
    <comment ref="DB92" authorId="0">
      <text>
        <r>
          <rPr>
            <b/>
            <sz val="9"/>
            <color indexed="81"/>
            <rFont val="Tahoma"/>
            <family val="2"/>
          </rPr>
          <t>Windows User:</t>
        </r>
        <r>
          <rPr>
            <sz val="9"/>
            <color indexed="81"/>
            <rFont val="Tahoma"/>
            <family val="2"/>
          </rPr>
          <t xml:space="preserve">
04/04/21
By bkash
C=2310
H=1950
T=4260</t>
        </r>
      </text>
    </comment>
    <comment ref="DD92" authorId="0">
      <text>
        <r>
          <rPr>
            <b/>
            <sz val="9"/>
            <color indexed="81"/>
            <rFont val="Tahoma"/>
            <family val="2"/>
          </rPr>
          <t>Windows User:</t>
        </r>
        <r>
          <rPr>
            <sz val="9"/>
            <color indexed="81"/>
            <rFont val="Tahoma"/>
            <family val="2"/>
          </rPr>
          <t xml:space="preserve">
06/05/21
By bkash
C=2310
H=6000
T=8310</t>
        </r>
      </text>
    </comment>
    <comment ref="DF92" authorId="0">
      <text>
        <r>
          <rPr>
            <b/>
            <sz val="9"/>
            <color indexed="81"/>
            <rFont val="Tahoma"/>
            <family val="2"/>
          </rPr>
          <t>Windows User:</t>
        </r>
        <r>
          <rPr>
            <sz val="9"/>
            <color indexed="81"/>
            <rFont val="Tahoma"/>
            <family val="2"/>
          </rPr>
          <t xml:space="preserve">
04/06/21
6079</t>
        </r>
      </text>
    </comment>
    <comment ref="H93" authorId="0">
      <text>
        <r>
          <rPr>
            <b/>
            <sz val="9"/>
            <color indexed="81"/>
            <rFont val="Tahoma"/>
            <family val="2"/>
          </rPr>
          <t>Windows User:</t>
        </r>
        <r>
          <rPr>
            <sz val="9"/>
            <color indexed="81"/>
            <rFont val="Tahoma"/>
            <family val="2"/>
          </rPr>
          <t xml:space="preserve">
Less-3,300/-</t>
        </r>
      </text>
    </comment>
    <comment ref="J93" authorId="0">
      <text>
        <r>
          <rPr>
            <b/>
            <sz val="9"/>
            <color indexed="81"/>
            <rFont val="Tahoma"/>
            <family val="2"/>
          </rPr>
          <t>Windows User:</t>
        </r>
        <r>
          <rPr>
            <sz val="9"/>
            <color indexed="81"/>
            <rFont val="Tahoma"/>
            <family val="2"/>
          </rPr>
          <t xml:space="preserve">
Less-3,300/-</t>
        </r>
      </text>
    </comment>
    <comment ref="CD93" authorId="0">
      <text>
        <r>
          <rPr>
            <b/>
            <sz val="9"/>
            <color indexed="81"/>
            <rFont val="Tahoma"/>
            <family val="2"/>
          </rPr>
          <t>Windows User:</t>
        </r>
        <r>
          <rPr>
            <sz val="9"/>
            <color indexed="81"/>
            <rFont val="Tahoma"/>
            <family val="2"/>
          </rPr>
          <t xml:space="preserve">
27/08/2020
2,000/-</t>
        </r>
      </text>
    </comment>
    <comment ref="CF93" authorId="0">
      <text>
        <r>
          <rPr>
            <b/>
            <sz val="9"/>
            <color indexed="81"/>
            <rFont val="Tahoma"/>
            <family val="2"/>
          </rPr>
          <t>Windows User:</t>
        </r>
        <r>
          <rPr>
            <sz val="9"/>
            <color indexed="81"/>
            <rFont val="Tahoma"/>
            <family val="2"/>
          </rPr>
          <t xml:space="preserve">
27/08/2020
2,000/-
24/01/2021
55932
Dev=500
S/fee=5000
O/fee=8000
Paid in Janu/21</t>
        </r>
      </text>
    </comment>
    <comment ref="CH93" authorId="0">
      <text>
        <r>
          <rPr>
            <b/>
            <sz val="9"/>
            <color indexed="81"/>
            <rFont val="Tahoma"/>
            <family val="2"/>
          </rPr>
          <t>Windows User:</t>
        </r>
        <r>
          <rPr>
            <sz val="9"/>
            <color indexed="81"/>
            <rFont val="Tahoma"/>
            <family val="2"/>
          </rPr>
          <t xml:space="preserve">
24/01/2021
55932
Dev=500
S/fee=5000
O/fee=8000
Paid in Janu/21</t>
        </r>
      </text>
    </comment>
    <comment ref="CJ93" authorId="0">
      <text>
        <r>
          <rPr>
            <b/>
            <sz val="9"/>
            <color indexed="81"/>
            <rFont val="Tahoma"/>
            <family val="2"/>
          </rPr>
          <t>Windows User:</t>
        </r>
        <r>
          <rPr>
            <sz val="9"/>
            <color indexed="81"/>
            <rFont val="Tahoma"/>
            <family val="2"/>
          </rPr>
          <t xml:space="preserve">
24/01/2021
55932
Dev=500
S/fee=5000
O/fee=8000
Paid in Janu/21</t>
        </r>
      </text>
    </comment>
    <comment ref="CM93" authorId="0">
      <text>
        <r>
          <rPr>
            <b/>
            <sz val="9"/>
            <color indexed="81"/>
            <rFont val="Tahoma"/>
            <family val="2"/>
          </rPr>
          <t>Windows User:</t>
        </r>
        <r>
          <rPr>
            <sz val="9"/>
            <color indexed="81"/>
            <rFont val="Tahoma"/>
            <family val="2"/>
          </rPr>
          <t xml:space="preserve">
Less 30% in Tuition fee for Oct/20.</t>
        </r>
      </text>
    </comment>
    <comment ref="CO93" authorId="0">
      <text>
        <r>
          <rPr>
            <b/>
            <sz val="9"/>
            <color indexed="81"/>
            <rFont val="Tahoma"/>
            <family val="2"/>
          </rPr>
          <t>Windows User:</t>
        </r>
        <r>
          <rPr>
            <sz val="9"/>
            <color indexed="81"/>
            <rFont val="Tahoma"/>
            <family val="2"/>
          </rPr>
          <t xml:space="preserve">
Less 30% in Tuition fee for Oct/20.</t>
        </r>
      </text>
    </comment>
    <comment ref="CT93" authorId="0">
      <text>
        <r>
          <rPr>
            <b/>
            <sz val="9"/>
            <color indexed="81"/>
            <rFont val="Tahoma"/>
            <family val="2"/>
          </rPr>
          <t>Windows User:</t>
        </r>
        <r>
          <rPr>
            <sz val="9"/>
            <color indexed="81"/>
            <rFont val="Tahoma"/>
            <family val="2"/>
          </rPr>
          <t xml:space="preserve">
24/01/2021
55932
Dev=500
S/fee=5000
O/fee=8000
Paid in Janu/21</t>
        </r>
      </text>
    </comment>
    <comment ref="H94" authorId="0">
      <text>
        <r>
          <rPr>
            <b/>
            <sz val="9"/>
            <color indexed="81"/>
            <rFont val="Tahoma"/>
            <family val="2"/>
          </rPr>
          <t>Windows User:</t>
        </r>
        <r>
          <rPr>
            <sz val="9"/>
            <color indexed="81"/>
            <rFont val="Tahoma"/>
            <family val="2"/>
          </rPr>
          <t xml:space="preserve">
Less-3,300/-</t>
        </r>
      </text>
    </comment>
    <comment ref="J94" authorId="0">
      <text>
        <r>
          <rPr>
            <b/>
            <sz val="9"/>
            <color indexed="81"/>
            <rFont val="Tahoma"/>
            <family val="2"/>
          </rPr>
          <t>Windows User:</t>
        </r>
        <r>
          <rPr>
            <sz val="9"/>
            <color indexed="81"/>
            <rFont val="Tahoma"/>
            <family val="2"/>
          </rPr>
          <t xml:space="preserve">
Less-3,300/-</t>
        </r>
      </text>
    </comment>
    <comment ref="CD94" authorId="0">
      <text>
        <r>
          <rPr>
            <b/>
            <sz val="9"/>
            <color indexed="81"/>
            <rFont val="Tahoma"/>
            <family val="2"/>
          </rPr>
          <t>Windows User:</t>
        </r>
        <r>
          <rPr>
            <sz val="9"/>
            <color indexed="81"/>
            <rFont val="Tahoma"/>
            <family val="2"/>
          </rPr>
          <t xml:space="preserve">
27/08/2020
2,000/-</t>
        </r>
      </text>
    </comment>
    <comment ref="CF94" authorId="0">
      <text>
        <r>
          <rPr>
            <b/>
            <sz val="9"/>
            <color indexed="81"/>
            <rFont val="Tahoma"/>
            <family val="2"/>
          </rPr>
          <t>Windows User:</t>
        </r>
        <r>
          <rPr>
            <sz val="9"/>
            <color indexed="81"/>
            <rFont val="Tahoma"/>
            <family val="2"/>
          </rPr>
          <t xml:space="preserve">
27/08/2020
9,000/-
24/01/2021
7438
Oct to Dec/20
Dev fee=500
S/c=5000
O/fee=8000
Total-19590/-
Paidi in Janu/21</t>
        </r>
      </text>
    </comment>
    <comment ref="CH94"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CJ94"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CP94"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CR94"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CT94"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CV94" authorId="0">
      <text>
        <r>
          <rPr>
            <b/>
            <sz val="9"/>
            <color indexed="81"/>
            <rFont val="Tahoma"/>
            <family val="2"/>
          </rPr>
          <t>Windows User:</t>
        </r>
        <r>
          <rPr>
            <sz val="9"/>
            <color indexed="81"/>
            <rFont val="Tahoma"/>
            <family val="2"/>
          </rPr>
          <t xml:space="preserve">
24/01/2021
7438
Oct to Dec/20
Dev fee=500
S/c=5000
O/fee=8000
Total-19590/-
Paidi in Janu/21</t>
        </r>
      </text>
    </comment>
    <comment ref="DF94" authorId="0">
      <text>
        <r>
          <rPr>
            <b/>
            <sz val="9"/>
            <color indexed="81"/>
            <rFont val="Tahoma"/>
            <family val="2"/>
          </rPr>
          <t>Windows User:</t>
        </r>
        <r>
          <rPr>
            <sz val="9"/>
            <color indexed="81"/>
            <rFont val="Tahoma"/>
            <family val="2"/>
          </rPr>
          <t xml:space="preserve">
05/06/21
7439
</t>
        </r>
      </text>
    </comment>
    <comment ref="CD95" authorId="0">
      <text>
        <r>
          <rPr>
            <b/>
            <sz val="9"/>
            <color indexed="81"/>
            <rFont val="Tahoma"/>
            <family val="2"/>
          </rPr>
          <t>Windows User:</t>
        </r>
        <r>
          <rPr>
            <sz val="9"/>
            <color indexed="81"/>
            <rFont val="Tahoma"/>
            <family val="2"/>
          </rPr>
          <t xml:space="preserve">
27/08/2020
9,000/-</t>
        </r>
      </text>
    </comment>
    <comment ref="CF95" authorId="0">
      <text>
        <r>
          <rPr>
            <b/>
            <sz val="9"/>
            <color indexed="81"/>
            <rFont val="Tahoma"/>
            <family val="2"/>
          </rPr>
          <t>Windows User:</t>
        </r>
        <r>
          <rPr>
            <sz val="9"/>
            <color indexed="81"/>
            <rFont val="Tahoma"/>
            <family val="2"/>
          </rPr>
          <t xml:space="preserve">
27/08/2020
9,000/-</t>
        </r>
      </text>
    </comment>
    <comment ref="CH95" authorId="0">
      <text>
        <r>
          <rPr>
            <b/>
            <sz val="9"/>
            <color indexed="81"/>
            <rFont val="Tahoma"/>
            <family val="2"/>
          </rPr>
          <t>Windows User:</t>
        </r>
        <r>
          <rPr>
            <sz val="9"/>
            <color indexed="81"/>
            <rFont val="Tahoma"/>
            <family val="2"/>
          </rPr>
          <t xml:space="preserve">
27/08/2020
9,000/-</t>
        </r>
      </text>
    </comment>
    <comment ref="CJ95" authorId="0">
      <text>
        <r>
          <rPr>
            <b/>
            <sz val="9"/>
            <color indexed="81"/>
            <rFont val="Tahoma"/>
            <family val="2"/>
          </rPr>
          <t>Windows User:</t>
        </r>
        <r>
          <rPr>
            <sz val="9"/>
            <color indexed="81"/>
            <rFont val="Tahoma"/>
            <family val="2"/>
          </rPr>
          <t xml:space="preserve">
27/08/2020
9,000/-
12/10/20
7463
O/fee=6500
paid to Oct/20</t>
        </r>
      </text>
    </comment>
    <comment ref="CP95" authorId="0">
      <text>
        <r>
          <rPr>
            <b/>
            <sz val="9"/>
            <color indexed="81"/>
            <rFont val="Tahoma"/>
            <family val="2"/>
          </rPr>
          <t>Windows User:</t>
        </r>
        <r>
          <rPr>
            <sz val="9"/>
            <color indexed="81"/>
            <rFont val="Tahoma"/>
            <family val="2"/>
          </rPr>
          <t xml:space="preserve">
12/10/20
7463
O/fee=6500
Oct=4620</t>
        </r>
      </text>
    </comment>
    <comment ref="CR95" authorId="0">
      <text>
        <r>
          <rPr>
            <b/>
            <sz val="9"/>
            <color indexed="81"/>
            <rFont val="Tahoma"/>
            <family val="2"/>
          </rPr>
          <t>Windows User:</t>
        </r>
        <r>
          <rPr>
            <sz val="9"/>
            <color indexed="81"/>
            <rFont val="Tahoma"/>
            <family val="2"/>
          </rPr>
          <t xml:space="preserve">
12/11/2020
7464
</t>
        </r>
      </text>
    </comment>
    <comment ref="CT95" authorId="0">
      <text>
        <r>
          <rPr>
            <b/>
            <sz val="9"/>
            <color indexed="81"/>
            <rFont val="Tahoma"/>
            <family val="2"/>
          </rPr>
          <t>Windows User:</t>
        </r>
        <r>
          <rPr>
            <sz val="9"/>
            <color indexed="81"/>
            <rFont val="Tahoma"/>
            <family val="2"/>
          </rPr>
          <t xml:space="preserve">
14/12/2020
By bkash
C=4620
H=1950
T=6570
Dec/20</t>
        </r>
      </text>
    </comment>
    <comment ref="CV95" authorId="0">
      <text>
        <r>
          <rPr>
            <b/>
            <sz val="9"/>
            <color indexed="81"/>
            <rFont val="Tahoma"/>
            <family val="2"/>
          </rPr>
          <t>Windows User:</t>
        </r>
        <r>
          <rPr>
            <sz val="9"/>
            <color indexed="81"/>
            <rFont val="Tahoma"/>
            <family val="2"/>
          </rPr>
          <t xml:space="preserve">
21/01/2021
By bkash
C=4620
H=1950
T=6570
Janu/21</t>
        </r>
      </text>
    </comment>
    <comment ref="CZ95" authorId="0">
      <text>
        <r>
          <rPr>
            <b/>
            <sz val="9"/>
            <color indexed="81"/>
            <rFont val="Tahoma"/>
            <family val="2"/>
          </rPr>
          <t>Windows User:</t>
        </r>
        <r>
          <rPr>
            <sz val="9"/>
            <color indexed="81"/>
            <rFont val="Tahoma"/>
            <family val="2"/>
          </rPr>
          <t xml:space="preserve">
04/03/21
By bash
C=4630
H=2150
T=6780
Feb/21</t>
        </r>
      </text>
    </comment>
    <comment ref="DB95" authorId="0">
      <text>
        <r>
          <rPr>
            <b/>
            <sz val="9"/>
            <color indexed="81"/>
            <rFont val="Tahoma"/>
            <family val="2"/>
          </rPr>
          <t>Windows User:</t>
        </r>
        <r>
          <rPr>
            <sz val="9"/>
            <color indexed="81"/>
            <rFont val="Tahoma"/>
            <family val="2"/>
          </rPr>
          <t xml:space="preserve">
12/04/21
By bash
C=4610
H=1750
T=6360
March/21</t>
        </r>
      </text>
    </comment>
    <comment ref="DD95" authorId="0">
      <text>
        <r>
          <rPr>
            <b/>
            <sz val="9"/>
            <color indexed="81"/>
            <rFont val="Tahoma"/>
            <family val="2"/>
          </rPr>
          <t>Windows User:</t>
        </r>
        <r>
          <rPr>
            <sz val="9"/>
            <color indexed="81"/>
            <rFont val="Tahoma"/>
            <family val="2"/>
          </rPr>
          <t xml:space="preserve">
06/05/21
By bkash
C=4620
H=1950
T=6570</t>
        </r>
      </text>
    </comment>
    <comment ref="DF95" authorId="0">
      <text>
        <r>
          <rPr>
            <b/>
            <sz val="9"/>
            <color indexed="81"/>
            <rFont val="Tahoma"/>
            <family val="2"/>
          </rPr>
          <t>Windows User:</t>
        </r>
        <r>
          <rPr>
            <sz val="9"/>
            <color indexed="81"/>
            <rFont val="Tahoma"/>
            <family val="2"/>
          </rPr>
          <t xml:space="preserve">
02/06/21
7466
</t>
        </r>
      </text>
    </comment>
    <comment ref="H96" authorId="0">
      <text>
        <r>
          <rPr>
            <b/>
            <sz val="9"/>
            <color indexed="81"/>
            <rFont val="Tahoma"/>
            <family val="2"/>
          </rPr>
          <t xml:space="preserve">Windows User:
Note-149
</t>
        </r>
        <r>
          <rPr>
            <sz val="9"/>
            <color indexed="81"/>
            <rFont val="Tahoma"/>
            <family val="2"/>
          </rPr>
          <t xml:space="preserve">Meeting 20/10/2020
Less 1,000-
Opening to Clossing period
</t>
        </r>
      </text>
    </comment>
    <comment ref="J96" authorId="0">
      <text>
        <r>
          <rPr>
            <b/>
            <sz val="9"/>
            <color indexed="81"/>
            <rFont val="Tahoma"/>
            <family val="2"/>
          </rPr>
          <t xml:space="preserve">Windows User:
Note-149
</t>
        </r>
        <r>
          <rPr>
            <sz val="9"/>
            <color indexed="81"/>
            <rFont val="Tahoma"/>
            <family val="2"/>
          </rPr>
          <t xml:space="preserve">Meeting 20/10/2020
Less 1,000-
Opening to Clossing period
</t>
        </r>
      </text>
    </comment>
    <comment ref="CD96" authorId="0">
      <text>
        <r>
          <rPr>
            <b/>
            <sz val="9"/>
            <color indexed="81"/>
            <rFont val="Tahoma"/>
            <family val="2"/>
          </rPr>
          <t>Windows User:</t>
        </r>
        <r>
          <rPr>
            <sz val="9"/>
            <color indexed="81"/>
            <rFont val="Tahoma"/>
            <family val="2"/>
          </rPr>
          <t xml:space="preserve">
27/08/2020
9,000/-</t>
        </r>
      </text>
    </comment>
    <comment ref="CF96" authorId="0">
      <text>
        <r>
          <rPr>
            <b/>
            <sz val="9"/>
            <color indexed="81"/>
            <rFont val="Tahoma"/>
            <family val="2"/>
          </rPr>
          <t>Windows User:</t>
        </r>
        <r>
          <rPr>
            <sz val="9"/>
            <color indexed="81"/>
            <rFont val="Tahoma"/>
            <family val="2"/>
          </rPr>
          <t xml:space="preserve">
27/08/2020
9,000/-</t>
        </r>
      </text>
    </comment>
    <comment ref="CH96" authorId="0">
      <text>
        <r>
          <rPr>
            <b/>
            <sz val="9"/>
            <color indexed="81"/>
            <rFont val="Tahoma"/>
            <family val="2"/>
          </rPr>
          <t>Windows User:</t>
        </r>
        <r>
          <rPr>
            <sz val="9"/>
            <color indexed="81"/>
            <rFont val="Tahoma"/>
            <family val="2"/>
          </rPr>
          <t xml:space="preserve">
27/08/2020
9,000/-</t>
        </r>
      </text>
    </comment>
    <comment ref="CJ96" authorId="0">
      <text>
        <r>
          <rPr>
            <b/>
            <sz val="9"/>
            <color indexed="81"/>
            <rFont val="Tahoma"/>
            <family val="2"/>
          </rPr>
          <t>Windows User:</t>
        </r>
        <r>
          <rPr>
            <sz val="9"/>
            <color indexed="81"/>
            <rFont val="Tahoma"/>
            <family val="2"/>
          </rPr>
          <t xml:space="preserve">
27/08/2020
9,000/-
25/01/21
7491
O/fee=6500
Feb/21
Paid in Janu/21</t>
        </r>
      </text>
    </comment>
    <comment ref="CP96" authorId="0">
      <text>
        <r>
          <rPr>
            <b/>
            <sz val="9"/>
            <color indexed="81"/>
            <rFont val="Tahoma"/>
            <family val="2"/>
          </rPr>
          <t>Windows User:</t>
        </r>
        <r>
          <rPr>
            <sz val="9"/>
            <color indexed="81"/>
            <rFont val="Tahoma"/>
            <family val="2"/>
          </rPr>
          <t xml:space="preserve">
10/10/20
7487
</t>
        </r>
      </text>
    </comment>
    <comment ref="CR96" authorId="0">
      <text>
        <r>
          <rPr>
            <b/>
            <sz val="9"/>
            <color indexed="81"/>
            <rFont val="Tahoma"/>
            <family val="2"/>
          </rPr>
          <t>Windows User:</t>
        </r>
        <r>
          <rPr>
            <sz val="9"/>
            <color indexed="81"/>
            <rFont val="Tahoma"/>
            <family val="2"/>
          </rPr>
          <t xml:space="preserve">
07/11/2020
7488
</t>
        </r>
      </text>
    </comment>
    <comment ref="CT96" authorId="0">
      <text>
        <r>
          <rPr>
            <b/>
            <sz val="9"/>
            <color indexed="81"/>
            <rFont val="Tahoma"/>
            <family val="2"/>
          </rPr>
          <t>Windows User:</t>
        </r>
        <r>
          <rPr>
            <sz val="9"/>
            <color indexed="81"/>
            <rFont val="Tahoma"/>
            <family val="2"/>
          </rPr>
          <t xml:space="preserve">
05/12/2020
7489</t>
        </r>
      </text>
    </comment>
    <comment ref="CV96" authorId="0">
      <text>
        <r>
          <rPr>
            <b/>
            <sz val="9"/>
            <color indexed="81"/>
            <rFont val="Tahoma"/>
            <family val="2"/>
          </rPr>
          <t>Windows User:</t>
        </r>
        <r>
          <rPr>
            <sz val="9"/>
            <color indexed="81"/>
            <rFont val="Tahoma"/>
            <family val="2"/>
          </rPr>
          <t xml:space="preserve">
09/01/2021
7490
25/01/21
7491
O/fee=6500
Feb/21
Paid in Janu/21</t>
        </r>
      </text>
    </comment>
    <comment ref="CX96" authorId="0">
      <text>
        <r>
          <rPr>
            <b/>
            <sz val="9"/>
            <color indexed="81"/>
            <rFont val="Tahoma"/>
            <family val="2"/>
          </rPr>
          <t>Windows User:</t>
        </r>
        <r>
          <rPr>
            <sz val="9"/>
            <color indexed="81"/>
            <rFont val="Tahoma"/>
            <family val="2"/>
          </rPr>
          <t xml:space="preserve">
25/01/21
7491
O/fee=6500
Feb/21
Paid in Janu/21</t>
        </r>
      </text>
    </comment>
    <comment ref="CZ96" authorId="0">
      <text>
        <r>
          <rPr>
            <b/>
            <sz val="9"/>
            <color indexed="81"/>
            <rFont val="Tahoma"/>
            <family val="2"/>
          </rPr>
          <t>Windows User:</t>
        </r>
        <r>
          <rPr>
            <sz val="9"/>
            <color indexed="81"/>
            <rFont val="Tahoma"/>
            <family val="2"/>
          </rPr>
          <t xml:space="preserve">
06/03/21
7492</t>
        </r>
      </text>
    </comment>
    <comment ref="DB96" authorId="0">
      <text>
        <r>
          <rPr>
            <b/>
            <sz val="9"/>
            <color indexed="81"/>
            <rFont val="Tahoma"/>
            <family val="2"/>
          </rPr>
          <t>Windows User:</t>
        </r>
        <r>
          <rPr>
            <sz val="9"/>
            <color indexed="81"/>
            <rFont val="Tahoma"/>
            <family val="2"/>
          </rPr>
          <t xml:space="preserve">
10/04/21
7493
</t>
        </r>
      </text>
    </comment>
    <comment ref="DF96" authorId="0">
      <text>
        <r>
          <rPr>
            <b/>
            <sz val="9"/>
            <color indexed="81"/>
            <rFont val="Tahoma"/>
            <family val="2"/>
          </rPr>
          <t>Windows User:</t>
        </r>
        <r>
          <rPr>
            <sz val="9"/>
            <color indexed="81"/>
            <rFont val="Tahoma"/>
            <family val="2"/>
          </rPr>
          <t xml:space="preserve">
05/06/21
7494/95
May + June/21
</t>
        </r>
      </text>
    </comment>
    <comment ref="H97" authorId="0">
      <text>
        <r>
          <rPr>
            <b/>
            <sz val="9"/>
            <color indexed="81"/>
            <rFont val="Tahoma"/>
            <family val="2"/>
          </rPr>
          <t>Windows User:</t>
        </r>
        <r>
          <rPr>
            <sz val="9"/>
            <color indexed="81"/>
            <rFont val="Tahoma"/>
            <family val="2"/>
          </rPr>
          <t xml:space="preserve">
Less-3,300/-</t>
        </r>
      </text>
    </comment>
    <comment ref="J97" authorId="0">
      <text>
        <r>
          <rPr>
            <b/>
            <sz val="9"/>
            <color indexed="81"/>
            <rFont val="Tahoma"/>
            <family val="2"/>
          </rPr>
          <t>Windows User:</t>
        </r>
        <r>
          <rPr>
            <sz val="9"/>
            <color indexed="81"/>
            <rFont val="Tahoma"/>
            <family val="2"/>
          </rPr>
          <t xml:space="preserve">
Less-3,300/-</t>
        </r>
      </text>
    </comment>
    <comment ref="CD97" authorId="0">
      <text>
        <r>
          <rPr>
            <b/>
            <sz val="9"/>
            <color indexed="81"/>
            <rFont val="Tahoma"/>
            <family val="2"/>
          </rPr>
          <t>Windows User:</t>
        </r>
        <r>
          <rPr>
            <sz val="9"/>
            <color indexed="81"/>
            <rFont val="Tahoma"/>
            <family val="2"/>
          </rPr>
          <t xml:space="preserve">
27/08/2020
15,500/-</t>
        </r>
      </text>
    </comment>
    <comment ref="CF97" authorId="0">
      <text>
        <r>
          <rPr>
            <b/>
            <sz val="9"/>
            <color indexed="81"/>
            <rFont val="Tahoma"/>
            <family val="2"/>
          </rPr>
          <t>Windows User:</t>
        </r>
        <r>
          <rPr>
            <sz val="9"/>
            <color indexed="81"/>
            <rFont val="Tahoma"/>
            <family val="2"/>
          </rPr>
          <t xml:space="preserve">
27/08/2020
15,500/-</t>
        </r>
      </text>
    </comment>
    <comment ref="CH97" authorId="0">
      <text>
        <r>
          <rPr>
            <b/>
            <sz val="9"/>
            <color indexed="81"/>
            <rFont val="Tahoma"/>
            <family val="2"/>
          </rPr>
          <t>Windows User:</t>
        </r>
        <r>
          <rPr>
            <sz val="9"/>
            <color indexed="81"/>
            <rFont val="Tahoma"/>
            <family val="2"/>
          </rPr>
          <t xml:space="preserve">
27/08/2020
15,500/-</t>
        </r>
      </text>
    </comment>
    <comment ref="CJ97" authorId="0">
      <text>
        <r>
          <rPr>
            <b/>
            <sz val="9"/>
            <color indexed="81"/>
            <rFont val="Tahoma"/>
            <family val="2"/>
          </rPr>
          <t>Windows User:</t>
        </r>
        <r>
          <rPr>
            <sz val="9"/>
            <color indexed="81"/>
            <rFont val="Tahoma"/>
            <family val="2"/>
          </rPr>
          <t xml:space="preserve">
27/08/2020
15,500/-</t>
        </r>
      </text>
    </comment>
    <comment ref="CP97" authorId="0">
      <text>
        <r>
          <rPr>
            <b/>
            <sz val="9"/>
            <color indexed="81"/>
            <rFont val="Tahoma"/>
            <family val="2"/>
          </rPr>
          <t>Windows User:</t>
        </r>
        <r>
          <rPr>
            <sz val="9"/>
            <color indexed="81"/>
            <rFont val="Tahoma"/>
            <family val="2"/>
          </rPr>
          <t xml:space="preserve">
26/01/21
7511
Oct to  Janu/21
Paid in Janu/21</t>
        </r>
      </text>
    </comment>
    <comment ref="CR97" authorId="0">
      <text>
        <r>
          <rPr>
            <b/>
            <sz val="9"/>
            <color indexed="81"/>
            <rFont val="Tahoma"/>
            <family val="2"/>
          </rPr>
          <t>Windows User:</t>
        </r>
        <r>
          <rPr>
            <sz val="9"/>
            <color indexed="81"/>
            <rFont val="Tahoma"/>
            <family val="2"/>
          </rPr>
          <t xml:space="preserve">
26/01/21
7511
Oct to  Janu/21
Paid in Janu/21</t>
        </r>
      </text>
    </comment>
    <comment ref="CT97" authorId="0">
      <text>
        <r>
          <rPr>
            <b/>
            <sz val="9"/>
            <color indexed="81"/>
            <rFont val="Tahoma"/>
            <family val="2"/>
          </rPr>
          <t>Windows User:</t>
        </r>
        <r>
          <rPr>
            <sz val="9"/>
            <color indexed="81"/>
            <rFont val="Tahoma"/>
            <family val="2"/>
          </rPr>
          <t xml:space="preserve">
26/01/21
7511
Oct to  Janu/21
Paid in Janu/21</t>
        </r>
      </text>
    </comment>
    <comment ref="CV97" authorId="0">
      <text>
        <r>
          <rPr>
            <b/>
            <sz val="9"/>
            <color indexed="81"/>
            <rFont val="Tahoma"/>
            <family val="2"/>
          </rPr>
          <t>Windows User:</t>
        </r>
        <r>
          <rPr>
            <sz val="9"/>
            <color indexed="81"/>
            <rFont val="Tahoma"/>
            <family val="2"/>
          </rPr>
          <t xml:space="preserve">
26/01/21
7511
Oct to  Janu/21
Paid in Janu/21</t>
        </r>
      </text>
    </comment>
    <comment ref="DD97" authorId="0">
      <text>
        <r>
          <rPr>
            <b/>
            <sz val="9"/>
            <color indexed="81"/>
            <rFont val="Tahoma"/>
            <family val="2"/>
          </rPr>
          <t>Windows User:</t>
        </r>
        <r>
          <rPr>
            <sz val="9"/>
            <color indexed="81"/>
            <rFont val="Tahoma"/>
            <family val="2"/>
          </rPr>
          <t xml:space="preserve">
25/05/21
7512
Up to April/21</t>
        </r>
      </text>
    </comment>
    <comment ref="CD98" authorId="0">
      <text>
        <r>
          <rPr>
            <b/>
            <sz val="9"/>
            <color indexed="81"/>
            <rFont val="Tahoma"/>
            <family val="2"/>
          </rPr>
          <t>Windows User:</t>
        </r>
        <r>
          <rPr>
            <sz val="9"/>
            <color indexed="81"/>
            <rFont val="Tahoma"/>
            <family val="2"/>
          </rPr>
          <t xml:space="preserve">
27/08/2020
15,500/-</t>
        </r>
      </text>
    </comment>
    <comment ref="CF98" authorId="0">
      <text>
        <r>
          <rPr>
            <b/>
            <sz val="9"/>
            <color indexed="81"/>
            <rFont val="Tahoma"/>
            <family val="2"/>
          </rPr>
          <t>Windows User:</t>
        </r>
        <r>
          <rPr>
            <sz val="9"/>
            <color indexed="81"/>
            <rFont val="Tahoma"/>
            <family val="2"/>
          </rPr>
          <t xml:space="preserve">
27/08/2020
15,500/-</t>
        </r>
      </text>
    </comment>
    <comment ref="CH98" authorId="0">
      <text>
        <r>
          <rPr>
            <b/>
            <sz val="9"/>
            <color indexed="81"/>
            <rFont val="Tahoma"/>
            <family val="2"/>
          </rPr>
          <t>Windows User:</t>
        </r>
        <r>
          <rPr>
            <sz val="9"/>
            <color indexed="81"/>
            <rFont val="Tahoma"/>
            <family val="2"/>
          </rPr>
          <t xml:space="preserve">
27/08/2020
15,500/-</t>
        </r>
      </text>
    </comment>
    <comment ref="CJ98" authorId="0">
      <text>
        <r>
          <rPr>
            <b/>
            <sz val="9"/>
            <color indexed="81"/>
            <rFont val="Tahoma"/>
            <family val="2"/>
          </rPr>
          <t>Windows User:</t>
        </r>
        <r>
          <rPr>
            <sz val="9"/>
            <color indexed="81"/>
            <rFont val="Tahoma"/>
            <family val="2"/>
          </rPr>
          <t xml:space="preserve">
27/08/2020
15,500/-</t>
        </r>
      </text>
    </comment>
    <comment ref="CM98" authorId="0">
      <text>
        <r>
          <rPr>
            <b/>
            <sz val="9"/>
            <color indexed="81"/>
            <rFont val="Tahoma"/>
            <family val="2"/>
          </rPr>
          <t>Windows User:</t>
        </r>
        <r>
          <rPr>
            <sz val="9"/>
            <color indexed="81"/>
            <rFont val="Tahoma"/>
            <family val="2"/>
          </rPr>
          <t xml:space="preserve">
Less 30% in Tuition fee for Oct/20.</t>
        </r>
      </text>
    </comment>
    <comment ref="CN98" authorId="0">
      <text>
        <r>
          <rPr>
            <b/>
            <sz val="9"/>
            <color indexed="81"/>
            <rFont val="Tahoma"/>
            <family val="2"/>
          </rPr>
          <t>Windows User:</t>
        </r>
        <r>
          <rPr>
            <sz val="9"/>
            <color indexed="81"/>
            <rFont val="Tahoma"/>
            <family val="2"/>
          </rPr>
          <t xml:space="preserve">
07/11/2020
7535
Oct + Nov/2020
Paid to Nov/2020</t>
        </r>
      </text>
    </comment>
    <comment ref="CO98" authorId="0">
      <text>
        <r>
          <rPr>
            <b/>
            <sz val="9"/>
            <color indexed="81"/>
            <rFont val="Tahoma"/>
            <family val="2"/>
          </rPr>
          <t>Windows User:</t>
        </r>
        <r>
          <rPr>
            <sz val="9"/>
            <color indexed="81"/>
            <rFont val="Tahoma"/>
            <family val="2"/>
          </rPr>
          <t xml:space="preserve">
Less 30% in Tuition fee for Oct/20.</t>
        </r>
      </text>
    </comment>
    <comment ref="CP98" authorId="0">
      <text>
        <r>
          <rPr>
            <b/>
            <sz val="9"/>
            <color indexed="81"/>
            <rFont val="Tahoma"/>
            <family val="2"/>
          </rPr>
          <t>Windows User:</t>
        </r>
        <r>
          <rPr>
            <sz val="9"/>
            <color indexed="81"/>
            <rFont val="Tahoma"/>
            <family val="2"/>
          </rPr>
          <t xml:space="preserve">
07/11/2020
7535
Oct + Nov/2020</t>
        </r>
      </text>
    </comment>
    <comment ref="CR98" authorId="0">
      <text>
        <r>
          <rPr>
            <b/>
            <sz val="9"/>
            <color indexed="81"/>
            <rFont val="Tahoma"/>
            <family val="2"/>
          </rPr>
          <t>Windows User:</t>
        </r>
        <r>
          <rPr>
            <sz val="9"/>
            <color indexed="81"/>
            <rFont val="Tahoma"/>
            <family val="2"/>
          </rPr>
          <t xml:space="preserve">
30/01/21
40919
Dec/20
Paid in janu/21</t>
        </r>
      </text>
    </comment>
    <comment ref="CT98" authorId="0">
      <text>
        <r>
          <rPr>
            <b/>
            <sz val="9"/>
            <color indexed="81"/>
            <rFont val="Tahoma"/>
            <family val="2"/>
          </rPr>
          <t>Windows User:</t>
        </r>
        <r>
          <rPr>
            <sz val="9"/>
            <color indexed="81"/>
            <rFont val="Tahoma"/>
            <family val="2"/>
          </rPr>
          <t xml:space="preserve">
30/01/21
40919
Dec/20
Paid in janu/21</t>
        </r>
      </text>
    </comment>
    <comment ref="DD98" authorId="0">
      <text>
        <r>
          <rPr>
            <b/>
            <sz val="9"/>
            <color indexed="81"/>
            <rFont val="Tahoma"/>
            <family val="2"/>
          </rPr>
          <t>Windows User:</t>
        </r>
        <r>
          <rPr>
            <sz val="9"/>
            <color indexed="81"/>
            <rFont val="Tahoma"/>
            <family val="2"/>
          </rPr>
          <t xml:space="preserve">
06/06/21
7536
10,000/-
Order by Vp sir.</t>
        </r>
      </text>
    </comment>
    <comment ref="CD99" authorId="0">
      <text>
        <r>
          <rPr>
            <b/>
            <sz val="9"/>
            <color indexed="81"/>
            <rFont val="Tahoma"/>
            <family val="2"/>
          </rPr>
          <t>Windows User:</t>
        </r>
        <r>
          <rPr>
            <sz val="9"/>
            <color indexed="81"/>
            <rFont val="Tahoma"/>
            <family val="2"/>
          </rPr>
          <t xml:space="preserve">
27/08/2020
9,000/-</t>
        </r>
      </text>
    </comment>
    <comment ref="CF99" authorId="0">
      <text>
        <r>
          <rPr>
            <b/>
            <sz val="9"/>
            <color indexed="81"/>
            <rFont val="Tahoma"/>
            <family val="2"/>
          </rPr>
          <t>Windows User:</t>
        </r>
        <r>
          <rPr>
            <sz val="9"/>
            <color indexed="81"/>
            <rFont val="Tahoma"/>
            <family val="2"/>
          </rPr>
          <t xml:space="preserve">
27/08/2020
9,000/-</t>
        </r>
      </text>
    </comment>
    <comment ref="CH99" authorId="0">
      <text>
        <r>
          <rPr>
            <b/>
            <sz val="9"/>
            <color indexed="81"/>
            <rFont val="Tahoma"/>
            <family val="2"/>
          </rPr>
          <t>Windows User:</t>
        </r>
        <r>
          <rPr>
            <sz val="9"/>
            <color indexed="81"/>
            <rFont val="Tahoma"/>
            <family val="2"/>
          </rPr>
          <t xml:space="preserve">
27/08/2020
9,000/-</t>
        </r>
      </text>
    </comment>
    <comment ref="CJ99" authorId="0">
      <text>
        <r>
          <rPr>
            <b/>
            <sz val="9"/>
            <color indexed="81"/>
            <rFont val="Tahoma"/>
            <family val="2"/>
          </rPr>
          <t>Windows User:</t>
        </r>
        <r>
          <rPr>
            <sz val="9"/>
            <color indexed="81"/>
            <rFont val="Tahoma"/>
            <family val="2"/>
          </rPr>
          <t xml:space="preserve">
27/08/2020
9,000/-</t>
        </r>
      </text>
    </comment>
    <comment ref="CP99" authorId="0">
      <text>
        <r>
          <rPr>
            <b/>
            <sz val="9"/>
            <color indexed="81"/>
            <rFont val="Tahoma"/>
            <family val="2"/>
          </rPr>
          <t>Windows User:</t>
        </r>
        <r>
          <rPr>
            <sz val="9"/>
            <color indexed="81"/>
            <rFont val="Tahoma"/>
            <family val="2"/>
          </rPr>
          <t xml:space="preserve">
10/10/2020
By bash
C=11120
H=1950
T=13070</t>
        </r>
      </text>
    </comment>
    <comment ref="CT99" authorId="0">
      <text>
        <r>
          <rPr>
            <b/>
            <sz val="9"/>
            <color indexed="81"/>
            <rFont val="Tahoma"/>
            <family val="2"/>
          </rPr>
          <t>Windows User:</t>
        </r>
        <r>
          <rPr>
            <sz val="9"/>
            <color indexed="81"/>
            <rFont val="Tahoma"/>
            <family val="2"/>
          </rPr>
          <t xml:space="preserve">
27/01/2021
40905
O/fee=6500
Dec + Janu/21
Paid in jsnu/21</t>
        </r>
      </text>
    </comment>
    <comment ref="CV99" authorId="0">
      <text>
        <r>
          <rPr>
            <b/>
            <sz val="9"/>
            <color indexed="81"/>
            <rFont val="Tahoma"/>
            <family val="2"/>
          </rPr>
          <t>Windows User:</t>
        </r>
        <r>
          <rPr>
            <sz val="9"/>
            <color indexed="81"/>
            <rFont val="Tahoma"/>
            <family val="2"/>
          </rPr>
          <t xml:space="preserve">
27/01/2021
40905
O/fee=6500
Dec + Janu/21
Paid in jsnu/21</t>
        </r>
      </text>
    </comment>
    <comment ref="DD99" authorId="0">
      <text>
        <r>
          <rPr>
            <b/>
            <sz val="9"/>
            <color indexed="81"/>
            <rFont val="Tahoma"/>
            <family val="2"/>
          </rPr>
          <t>Windows User:</t>
        </r>
        <r>
          <rPr>
            <sz val="9"/>
            <color indexed="81"/>
            <rFont val="Tahoma"/>
            <family val="2"/>
          </rPr>
          <t xml:space="preserve">
10/05/21
By bkash
C=18480
H=3520
T=22000</t>
        </r>
      </text>
    </comment>
    <comment ref="DF99" authorId="0">
      <text>
        <r>
          <rPr>
            <b/>
            <sz val="9"/>
            <color indexed="81"/>
            <rFont val="Tahoma"/>
            <family val="2"/>
          </rPr>
          <t>Windows User:</t>
        </r>
        <r>
          <rPr>
            <sz val="9"/>
            <color indexed="81"/>
            <rFont val="Tahoma"/>
            <family val="2"/>
          </rPr>
          <t xml:space="preserve">
06/06/21
7561
</t>
        </r>
      </text>
    </comment>
    <comment ref="H100" authorId="0">
      <text>
        <r>
          <rPr>
            <b/>
            <sz val="9"/>
            <color indexed="81"/>
            <rFont val="Tahoma"/>
            <family val="2"/>
          </rPr>
          <t>Windows User:</t>
        </r>
        <r>
          <rPr>
            <sz val="9"/>
            <color indexed="81"/>
            <rFont val="Tahoma"/>
            <family val="2"/>
          </rPr>
          <t xml:space="preserve">
Less-3,300/-</t>
        </r>
      </text>
    </comment>
    <comment ref="J100" authorId="0">
      <text>
        <r>
          <rPr>
            <b/>
            <sz val="9"/>
            <color indexed="81"/>
            <rFont val="Tahoma"/>
            <family val="2"/>
          </rPr>
          <t>Windows User:</t>
        </r>
        <r>
          <rPr>
            <sz val="9"/>
            <color indexed="81"/>
            <rFont val="Tahoma"/>
            <family val="2"/>
          </rPr>
          <t xml:space="preserve">
Less-3,300/-</t>
        </r>
      </text>
    </comment>
    <comment ref="CD100" authorId="0">
      <text>
        <r>
          <rPr>
            <b/>
            <sz val="9"/>
            <color indexed="81"/>
            <rFont val="Tahoma"/>
            <family val="2"/>
          </rPr>
          <t>Windows User:</t>
        </r>
        <r>
          <rPr>
            <sz val="9"/>
            <color indexed="81"/>
            <rFont val="Tahoma"/>
            <family val="2"/>
          </rPr>
          <t xml:space="preserve">
27/08/2020
9,000/-</t>
        </r>
      </text>
    </comment>
    <comment ref="CF100" authorId="0">
      <text>
        <r>
          <rPr>
            <b/>
            <sz val="9"/>
            <color indexed="81"/>
            <rFont val="Tahoma"/>
            <family val="2"/>
          </rPr>
          <t>Windows User:</t>
        </r>
        <r>
          <rPr>
            <sz val="9"/>
            <color indexed="81"/>
            <rFont val="Tahoma"/>
            <family val="2"/>
          </rPr>
          <t xml:space="preserve">
27/08/2020
9,000/-</t>
        </r>
      </text>
    </comment>
    <comment ref="CH100" authorId="0">
      <text>
        <r>
          <rPr>
            <b/>
            <sz val="9"/>
            <color indexed="81"/>
            <rFont val="Tahoma"/>
            <family val="2"/>
          </rPr>
          <t>Windows User:</t>
        </r>
        <r>
          <rPr>
            <sz val="9"/>
            <color indexed="81"/>
            <rFont val="Tahoma"/>
            <family val="2"/>
          </rPr>
          <t xml:space="preserve">
27/08/2020
9,000/-</t>
        </r>
      </text>
    </comment>
    <comment ref="CJ100" authorId="0">
      <text>
        <r>
          <rPr>
            <b/>
            <sz val="9"/>
            <color indexed="81"/>
            <rFont val="Tahoma"/>
            <family val="2"/>
          </rPr>
          <t>Windows User:</t>
        </r>
        <r>
          <rPr>
            <sz val="9"/>
            <color indexed="81"/>
            <rFont val="Tahoma"/>
            <family val="2"/>
          </rPr>
          <t xml:space="preserve">
27/08/2020
9,000/-
09/11/2020
7584
O/fee=6,500/-
Paid to Nov/2020</t>
        </r>
      </text>
    </comment>
    <comment ref="CM100" authorId="0">
      <text>
        <r>
          <rPr>
            <b/>
            <sz val="9"/>
            <color indexed="81"/>
            <rFont val="Tahoma"/>
            <family val="2"/>
          </rPr>
          <t>Windows User:</t>
        </r>
        <r>
          <rPr>
            <sz val="9"/>
            <color indexed="81"/>
            <rFont val="Tahoma"/>
            <family val="2"/>
          </rPr>
          <t xml:space="preserve">
Less 30% in Tuition fee for Oct/20.</t>
        </r>
      </text>
    </comment>
    <comment ref="CN100" authorId="0">
      <text>
        <r>
          <rPr>
            <b/>
            <sz val="9"/>
            <color indexed="81"/>
            <rFont val="Tahoma"/>
            <family val="2"/>
          </rPr>
          <t>Windows User:</t>
        </r>
        <r>
          <rPr>
            <sz val="9"/>
            <color indexed="81"/>
            <rFont val="Tahoma"/>
            <family val="2"/>
          </rPr>
          <t xml:space="preserve">
11.10.2020
7583
Oct/20 (Less=30%)
Others fee due by P.sir</t>
        </r>
      </text>
    </comment>
    <comment ref="CO100" authorId="0">
      <text>
        <r>
          <rPr>
            <b/>
            <sz val="9"/>
            <color indexed="81"/>
            <rFont val="Tahoma"/>
            <family val="2"/>
          </rPr>
          <t>Windows User:</t>
        </r>
        <r>
          <rPr>
            <sz val="9"/>
            <color indexed="81"/>
            <rFont val="Tahoma"/>
            <family val="2"/>
          </rPr>
          <t xml:space="preserve">
Less 30% in Tuition fee for Oct/20.</t>
        </r>
      </text>
    </comment>
    <comment ref="CP100" authorId="0">
      <text>
        <r>
          <rPr>
            <b/>
            <sz val="9"/>
            <color indexed="81"/>
            <rFont val="Tahoma"/>
            <family val="2"/>
          </rPr>
          <t>Windows User:</t>
        </r>
        <r>
          <rPr>
            <sz val="9"/>
            <color indexed="81"/>
            <rFont val="Tahoma"/>
            <family val="2"/>
          </rPr>
          <t xml:space="preserve">
09/11/2020
7584
O/fee=6,500/-</t>
        </r>
      </text>
    </comment>
    <comment ref="CR100" authorId="0">
      <text>
        <r>
          <rPr>
            <b/>
            <sz val="9"/>
            <color indexed="81"/>
            <rFont val="Tahoma"/>
            <family val="2"/>
          </rPr>
          <t>Windows User:</t>
        </r>
        <r>
          <rPr>
            <sz val="9"/>
            <color indexed="81"/>
            <rFont val="Tahoma"/>
            <family val="2"/>
          </rPr>
          <t xml:space="preserve">
26/01/2021
7585
Dec/21
Paid in Janu/21</t>
        </r>
      </text>
    </comment>
    <comment ref="CT100" authorId="0">
      <text>
        <r>
          <rPr>
            <b/>
            <sz val="9"/>
            <color indexed="81"/>
            <rFont val="Tahoma"/>
            <family val="2"/>
          </rPr>
          <t>Windows User:</t>
        </r>
        <r>
          <rPr>
            <sz val="9"/>
            <color indexed="81"/>
            <rFont val="Tahoma"/>
            <family val="2"/>
          </rPr>
          <t xml:space="preserve">
26/01/2021
7585
Dec/21
Paid in Janu/21</t>
        </r>
      </text>
    </comment>
    <comment ref="DD100" authorId="0">
      <text>
        <r>
          <rPr>
            <b/>
            <sz val="9"/>
            <color indexed="81"/>
            <rFont val="Tahoma"/>
            <family val="2"/>
          </rPr>
          <t>Windows User:</t>
        </r>
        <r>
          <rPr>
            <sz val="9"/>
            <color indexed="81"/>
            <rFont val="Tahoma"/>
            <family val="2"/>
          </rPr>
          <t xml:space="preserve">
060/6/21
7586
Up to Msy/21</t>
        </r>
      </text>
    </comment>
    <comment ref="H101" authorId="0">
      <text>
        <r>
          <rPr>
            <b/>
            <sz val="9"/>
            <color indexed="81"/>
            <rFont val="Tahoma"/>
            <family val="2"/>
          </rPr>
          <t>Windows User:</t>
        </r>
        <r>
          <rPr>
            <sz val="9"/>
            <color indexed="81"/>
            <rFont val="Tahoma"/>
            <family val="2"/>
          </rPr>
          <t xml:space="preserve">
Less-3,300/-</t>
        </r>
      </text>
    </comment>
    <comment ref="J101" authorId="0">
      <text>
        <r>
          <rPr>
            <b/>
            <sz val="9"/>
            <color indexed="81"/>
            <rFont val="Tahoma"/>
            <family val="2"/>
          </rPr>
          <t>Windows User:</t>
        </r>
        <r>
          <rPr>
            <sz val="9"/>
            <color indexed="81"/>
            <rFont val="Tahoma"/>
            <family val="2"/>
          </rPr>
          <t xml:space="preserve">
Less-3,300/-</t>
        </r>
      </text>
    </comment>
    <comment ref="CD101" authorId="0">
      <text>
        <r>
          <rPr>
            <b/>
            <sz val="9"/>
            <color indexed="81"/>
            <rFont val="Tahoma"/>
            <family val="2"/>
          </rPr>
          <t>Windows User:</t>
        </r>
        <r>
          <rPr>
            <sz val="9"/>
            <color indexed="81"/>
            <rFont val="Tahoma"/>
            <family val="2"/>
          </rPr>
          <t xml:space="preserve">
27/08/2020
9,000/-</t>
        </r>
      </text>
    </comment>
    <comment ref="CF101" authorId="0">
      <text>
        <r>
          <rPr>
            <b/>
            <sz val="9"/>
            <color indexed="81"/>
            <rFont val="Tahoma"/>
            <family val="2"/>
          </rPr>
          <t>Windows User:</t>
        </r>
        <r>
          <rPr>
            <sz val="9"/>
            <color indexed="81"/>
            <rFont val="Tahoma"/>
            <family val="2"/>
          </rPr>
          <t xml:space="preserve">
27/08/2020
9,000/-</t>
        </r>
      </text>
    </comment>
    <comment ref="CH101" authorId="0">
      <text>
        <r>
          <rPr>
            <b/>
            <sz val="9"/>
            <color indexed="81"/>
            <rFont val="Tahoma"/>
            <family val="2"/>
          </rPr>
          <t>Windows User:</t>
        </r>
        <r>
          <rPr>
            <sz val="9"/>
            <color indexed="81"/>
            <rFont val="Tahoma"/>
            <family val="2"/>
          </rPr>
          <t xml:space="preserve">
27/08/2020
9,000/-</t>
        </r>
      </text>
    </comment>
    <comment ref="CJ101" authorId="0">
      <text>
        <r>
          <rPr>
            <b/>
            <sz val="9"/>
            <color indexed="81"/>
            <rFont val="Tahoma"/>
            <family val="2"/>
          </rPr>
          <t>Windows User:</t>
        </r>
        <r>
          <rPr>
            <sz val="9"/>
            <color indexed="81"/>
            <rFont val="Tahoma"/>
            <family val="2"/>
          </rPr>
          <t xml:space="preserve">
27/08/2020
9,000/-
06/12/2020
7607
O/Fee With
Oct/20 to Dec/20
Paid in Dec/20</t>
        </r>
      </text>
    </comment>
    <comment ref="CM101" authorId="0">
      <text>
        <r>
          <rPr>
            <b/>
            <sz val="9"/>
            <color indexed="81"/>
            <rFont val="Tahoma"/>
            <family val="2"/>
          </rPr>
          <t>Windows User:</t>
        </r>
        <r>
          <rPr>
            <sz val="9"/>
            <color indexed="81"/>
            <rFont val="Tahoma"/>
            <family val="2"/>
          </rPr>
          <t xml:space="preserve">
Less 30% in Tuition fee for Oct/20.</t>
        </r>
      </text>
    </comment>
    <comment ref="CN101" authorId="0">
      <text>
        <r>
          <rPr>
            <b/>
            <sz val="9"/>
            <color indexed="81"/>
            <rFont val="Tahoma"/>
            <family val="2"/>
          </rPr>
          <t>Windows User:</t>
        </r>
        <r>
          <rPr>
            <sz val="9"/>
            <color indexed="81"/>
            <rFont val="Tahoma"/>
            <family val="2"/>
          </rPr>
          <t xml:space="preserve">
06/12/2020
7607
O/Fee With
Oct/20 to Dec/20
Padi in Dec/20</t>
        </r>
      </text>
    </comment>
    <comment ref="CO101" authorId="0">
      <text>
        <r>
          <rPr>
            <b/>
            <sz val="9"/>
            <color indexed="81"/>
            <rFont val="Tahoma"/>
            <family val="2"/>
          </rPr>
          <t>Windows User:</t>
        </r>
        <r>
          <rPr>
            <sz val="9"/>
            <color indexed="81"/>
            <rFont val="Tahoma"/>
            <family val="2"/>
          </rPr>
          <t xml:space="preserve">
Less 30% in Tuition fee for Oct/20.</t>
        </r>
      </text>
    </comment>
    <comment ref="CP101" authorId="0">
      <text>
        <r>
          <rPr>
            <b/>
            <sz val="9"/>
            <color indexed="81"/>
            <rFont val="Tahoma"/>
            <family val="2"/>
          </rPr>
          <t>Windows User:</t>
        </r>
        <r>
          <rPr>
            <sz val="9"/>
            <color indexed="81"/>
            <rFont val="Tahoma"/>
            <family val="2"/>
          </rPr>
          <t xml:space="preserve">
06/12/2020
7607
O/Fee With
Oct/20 to Dec/20
Padi in Dec/20</t>
        </r>
      </text>
    </comment>
    <comment ref="CR101" authorId="0">
      <text>
        <r>
          <rPr>
            <b/>
            <sz val="9"/>
            <color indexed="81"/>
            <rFont val="Tahoma"/>
            <family val="2"/>
          </rPr>
          <t>Windows User:</t>
        </r>
        <r>
          <rPr>
            <sz val="9"/>
            <color indexed="81"/>
            <rFont val="Tahoma"/>
            <family val="2"/>
          </rPr>
          <t xml:space="preserve">
06/12/2020
7607
O/Fee With
Oct/20 to Dec/20</t>
        </r>
      </text>
    </comment>
    <comment ref="CT101" authorId="0">
      <text>
        <r>
          <rPr>
            <b/>
            <sz val="9"/>
            <color indexed="81"/>
            <rFont val="Tahoma"/>
            <family val="2"/>
          </rPr>
          <t>Windows User:</t>
        </r>
        <r>
          <rPr>
            <sz val="9"/>
            <color indexed="81"/>
            <rFont val="Tahoma"/>
            <family val="2"/>
          </rPr>
          <t xml:space="preserve">
27/01/21
7508
Janu + Feb/21
Paid in janu/21</t>
        </r>
      </text>
    </comment>
    <comment ref="CV101" authorId="0">
      <text>
        <r>
          <rPr>
            <b/>
            <sz val="9"/>
            <color indexed="81"/>
            <rFont val="Tahoma"/>
            <family val="2"/>
          </rPr>
          <t>Windows User:</t>
        </r>
        <r>
          <rPr>
            <sz val="9"/>
            <color indexed="81"/>
            <rFont val="Tahoma"/>
            <family val="2"/>
          </rPr>
          <t xml:space="preserve">
27/01/21
7508
Janu + Feb/21
Paid in janu/21</t>
        </r>
      </text>
    </comment>
    <comment ref="DB101" authorId="0">
      <text>
        <r>
          <rPr>
            <b/>
            <sz val="9"/>
            <color indexed="81"/>
            <rFont val="Tahoma"/>
            <family val="2"/>
          </rPr>
          <t>Windows User:</t>
        </r>
        <r>
          <rPr>
            <sz val="9"/>
            <color indexed="81"/>
            <rFont val="Tahoma"/>
            <family val="2"/>
          </rPr>
          <t xml:space="preserve">
06/05/21
7609
</t>
        </r>
      </text>
    </comment>
    <comment ref="DD101" authorId="0">
      <text>
        <r>
          <rPr>
            <b/>
            <sz val="9"/>
            <color indexed="81"/>
            <rFont val="Tahoma"/>
            <family val="2"/>
          </rPr>
          <t>Windows User:</t>
        </r>
        <r>
          <rPr>
            <sz val="9"/>
            <color indexed="81"/>
            <rFont val="Tahoma"/>
            <family val="2"/>
          </rPr>
          <t xml:space="preserve">
05/06/21
7610
</t>
        </r>
      </text>
    </comment>
    <comment ref="CD102" authorId="0">
      <text>
        <r>
          <rPr>
            <b/>
            <sz val="9"/>
            <color indexed="81"/>
            <rFont val="Tahoma"/>
            <family val="2"/>
          </rPr>
          <t>Windows User:</t>
        </r>
        <r>
          <rPr>
            <sz val="9"/>
            <color indexed="81"/>
            <rFont val="Tahoma"/>
            <family val="2"/>
          </rPr>
          <t xml:space="preserve">
27/08/2020
9,000/-</t>
        </r>
      </text>
    </comment>
    <comment ref="CF102" authorId="0">
      <text>
        <r>
          <rPr>
            <b/>
            <sz val="9"/>
            <color indexed="81"/>
            <rFont val="Tahoma"/>
            <family val="2"/>
          </rPr>
          <t>Windows User:</t>
        </r>
        <r>
          <rPr>
            <sz val="9"/>
            <color indexed="81"/>
            <rFont val="Tahoma"/>
            <family val="2"/>
          </rPr>
          <t xml:space="preserve">
27/08/2020
9,000/-</t>
        </r>
      </text>
    </comment>
    <comment ref="CH102" authorId="0">
      <text>
        <r>
          <rPr>
            <b/>
            <sz val="9"/>
            <color indexed="81"/>
            <rFont val="Tahoma"/>
            <family val="2"/>
          </rPr>
          <t>Windows User:</t>
        </r>
        <r>
          <rPr>
            <sz val="9"/>
            <color indexed="81"/>
            <rFont val="Tahoma"/>
            <family val="2"/>
          </rPr>
          <t xml:space="preserve">
27/08/2020
9,000/-</t>
        </r>
      </text>
    </comment>
    <comment ref="CJ102" authorId="0">
      <text>
        <r>
          <rPr>
            <b/>
            <sz val="9"/>
            <color indexed="81"/>
            <rFont val="Tahoma"/>
            <family val="2"/>
          </rPr>
          <t>Windows User:</t>
        </r>
        <r>
          <rPr>
            <sz val="9"/>
            <color indexed="81"/>
            <rFont val="Tahoma"/>
            <family val="2"/>
          </rPr>
          <t xml:space="preserve">
27/08/2020
9,000/-
27/01/21
7631
O/fee=6500
Oct=4620
Nov=3880 Due=740
Paid inJanu/21</t>
        </r>
      </text>
    </comment>
    <comment ref="CM102" authorId="0">
      <text>
        <r>
          <rPr>
            <b/>
            <sz val="9"/>
            <color indexed="81"/>
            <rFont val="Tahoma"/>
            <family val="2"/>
          </rPr>
          <t>Windows User:</t>
        </r>
        <r>
          <rPr>
            <sz val="9"/>
            <color indexed="81"/>
            <rFont val="Tahoma"/>
            <family val="2"/>
          </rPr>
          <t xml:space="preserve">
Less 30% in Tuition fee for Oct/20.</t>
        </r>
      </text>
    </comment>
    <comment ref="CN102" authorId="0">
      <text>
        <r>
          <rPr>
            <b/>
            <sz val="9"/>
            <color indexed="81"/>
            <rFont val="Tahoma"/>
            <family val="2"/>
          </rPr>
          <t>Windows User:</t>
        </r>
        <r>
          <rPr>
            <sz val="9"/>
            <color indexed="81"/>
            <rFont val="Tahoma"/>
            <family val="2"/>
          </rPr>
          <t xml:space="preserve">
27/01/21
7631
O/fee=6500
Oct=4620
Nov=3880 Due=740
Paid inJanu/21</t>
        </r>
      </text>
    </comment>
    <comment ref="CO102" authorId="0">
      <text>
        <r>
          <rPr>
            <b/>
            <sz val="9"/>
            <color indexed="81"/>
            <rFont val="Tahoma"/>
            <family val="2"/>
          </rPr>
          <t>Windows User:</t>
        </r>
        <r>
          <rPr>
            <sz val="9"/>
            <color indexed="81"/>
            <rFont val="Tahoma"/>
            <family val="2"/>
          </rPr>
          <t xml:space="preserve">
Less 30% in Tuition fee for Oct/20.</t>
        </r>
      </text>
    </comment>
    <comment ref="CP102" authorId="0">
      <text>
        <r>
          <rPr>
            <b/>
            <sz val="9"/>
            <color indexed="81"/>
            <rFont val="Tahoma"/>
            <family val="2"/>
          </rPr>
          <t>Windows User:</t>
        </r>
        <r>
          <rPr>
            <sz val="9"/>
            <color indexed="81"/>
            <rFont val="Tahoma"/>
            <family val="2"/>
          </rPr>
          <t xml:space="preserve">
27/01/21
7631
O/fee=6500
Oct=4620
Nov=3880 Due=740
Paid inJanu/21</t>
        </r>
      </text>
    </comment>
    <comment ref="CT102" authorId="0">
      <text>
        <r>
          <rPr>
            <b/>
            <sz val="9"/>
            <color indexed="81"/>
            <rFont val="Tahoma"/>
            <family val="2"/>
          </rPr>
          <t>Windows User:</t>
        </r>
        <r>
          <rPr>
            <sz val="9"/>
            <color indexed="81"/>
            <rFont val="Tahoma"/>
            <family val="2"/>
          </rPr>
          <t xml:space="preserve">
27/01/21
7631
O/fee=6500
Oct=4620
Nov=3880 Due=740
Paid inJanu/21</t>
        </r>
      </text>
    </comment>
    <comment ref="DD102" authorId="0">
      <text>
        <r>
          <rPr>
            <b/>
            <sz val="9"/>
            <color indexed="81"/>
            <rFont val="Tahoma"/>
            <family val="2"/>
          </rPr>
          <t>Windows User:</t>
        </r>
        <r>
          <rPr>
            <sz val="9"/>
            <color indexed="81"/>
            <rFont val="Tahoma"/>
            <family val="2"/>
          </rPr>
          <t xml:space="preserve">
05/06/21
7632
</t>
        </r>
      </text>
    </comment>
    <comment ref="H103"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Less-1,000/-
.Meeting 20/10/2020</t>
        </r>
      </text>
    </comment>
    <comment ref="J103"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Less-1,000/-
.Meeting 20/10/2020</t>
        </r>
      </text>
    </comment>
    <comment ref="CD103" authorId="0">
      <text>
        <r>
          <rPr>
            <b/>
            <sz val="9"/>
            <color indexed="81"/>
            <rFont val="Tahoma"/>
            <family val="2"/>
          </rPr>
          <t>Windows User:</t>
        </r>
        <r>
          <rPr>
            <sz val="9"/>
            <color indexed="81"/>
            <rFont val="Tahoma"/>
            <family val="2"/>
          </rPr>
          <t xml:space="preserve">
28/08/2020
2,000/-</t>
        </r>
      </text>
    </comment>
    <comment ref="CF103" authorId="0">
      <text>
        <r>
          <rPr>
            <b/>
            <sz val="9"/>
            <color indexed="81"/>
            <rFont val="Tahoma"/>
            <family val="2"/>
          </rPr>
          <t>Windows User:</t>
        </r>
        <r>
          <rPr>
            <sz val="9"/>
            <color indexed="81"/>
            <rFont val="Tahoma"/>
            <family val="2"/>
          </rPr>
          <t xml:space="preserve">
28/08/2020
2,000/-
13.09.2020
7654
S/c=5,000/-
Dev. Fee=500/-
O. fee=8,000/-</t>
        </r>
      </text>
    </comment>
    <comment ref="CH103" authorId="0">
      <text>
        <r>
          <rPr>
            <b/>
            <sz val="9"/>
            <color indexed="81"/>
            <rFont val="Tahoma"/>
            <family val="2"/>
          </rPr>
          <t>Windows User:</t>
        </r>
        <r>
          <rPr>
            <sz val="9"/>
            <color indexed="81"/>
            <rFont val="Tahoma"/>
            <family val="2"/>
          </rPr>
          <t xml:space="preserve">
13.09.2020
7654
S/c=5,000/-
Dev. Fee=500/-
O. fee=8,000/-</t>
        </r>
      </text>
    </comment>
    <comment ref="CJ103" authorId="0">
      <text>
        <r>
          <rPr>
            <b/>
            <sz val="9"/>
            <color indexed="81"/>
            <rFont val="Tahoma"/>
            <family val="2"/>
          </rPr>
          <t>Windows User:</t>
        </r>
        <r>
          <rPr>
            <sz val="9"/>
            <color indexed="81"/>
            <rFont val="Tahoma"/>
            <family val="2"/>
          </rPr>
          <t xml:space="preserve">
13.09.2020
7654
S/c=5,000/-
Dev. Fee=500/-
O. fee=8,000/-</t>
        </r>
      </text>
    </comment>
    <comment ref="CM103" authorId="0">
      <text>
        <r>
          <rPr>
            <b/>
            <sz val="9"/>
            <color indexed="81"/>
            <rFont val="Tahoma"/>
            <family val="2"/>
          </rPr>
          <t>Windows User:</t>
        </r>
        <r>
          <rPr>
            <sz val="9"/>
            <color indexed="81"/>
            <rFont val="Tahoma"/>
            <family val="2"/>
          </rPr>
          <t xml:space="preserve">
Less 30% in Tuition fee for Oct/20.</t>
        </r>
      </text>
    </comment>
    <comment ref="CN103" authorId="0">
      <text>
        <r>
          <rPr>
            <b/>
            <sz val="9"/>
            <color indexed="81"/>
            <rFont val="Tahoma"/>
            <family val="2"/>
          </rPr>
          <t>Windows User:</t>
        </r>
        <r>
          <rPr>
            <sz val="9"/>
            <color indexed="81"/>
            <rFont val="Tahoma"/>
            <family val="2"/>
          </rPr>
          <t xml:space="preserve">
26/01/21
8655
Oct to Janu/21
Paid in Janu/21</t>
        </r>
      </text>
    </comment>
    <comment ref="CO103" authorId="0">
      <text>
        <r>
          <rPr>
            <b/>
            <sz val="9"/>
            <color indexed="81"/>
            <rFont val="Tahoma"/>
            <family val="2"/>
          </rPr>
          <t>Windows User:</t>
        </r>
        <r>
          <rPr>
            <sz val="9"/>
            <color indexed="81"/>
            <rFont val="Tahoma"/>
            <family val="2"/>
          </rPr>
          <t xml:space="preserve">
Less 30% in Tuition fee for Oct/20.</t>
        </r>
      </text>
    </comment>
    <comment ref="CP103" authorId="0">
      <text>
        <r>
          <rPr>
            <b/>
            <sz val="9"/>
            <color indexed="81"/>
            <rFont val="Tahoma"/>
            <family val="2"/>
          </rPr>
          <t>Windows User:</t>
        </r>
        <r>
          <rPr>
            <sz val="9"/>
            <color indexed="81"/>
            <rFont val="Tahoma"/>
            <family val="2"/>
          </rPr>
          <t xml:space="preserve">
26/01/21
8655
Oct to Janu/21
Paid in Janu/21</t>
        </r>
      </text>
    </comment>
    <comment ref="CR103" authorId="0">
      <text>
        <r>
          <rPr>
            <b/>
            <sz val="9"/>
            <color indexed="81"/>
            <rFont val="Tahoma"/>
            <family val="2"/>
          </rPr>
          <t>Windows User:</t>
        </r>
        <r>
          <rPr>
            <sz val="9"/>
            <color indexed="81"/>
            <rFont val="Tahoma"/>
            <family val="2"/>
          </rPr>
          <t xml:space="preserve">
26/01/21
8655
Oct to Janu/21
Paid in Janu/21</t>
        </r>
      </text>
    </comment>
    <comment ref="CT103" authorId="0">
      <text>
        <r>
          <rPr>
            <b/>
            <sz val="9"/>
            <color indexed="81"/>
            <rFont val="Tahoma"/>
            <family val="2"/>
          </rPr>
          <t>Windows User:</t>
        </r>
        <r>
          <rPr>
            <sz val="9"/>
            <color indexed="81"/>
            <rFont val="Tahoma"/>
            <family val="2"/>
          </rPr>
          <t xml:space="preserve">
26/01/21
8655
Oct to Janu/21
Paid in Janu/21</t>
        </r>
      </text>
    </comment>
    <comment ref="DD103" authorId="0">
      <text>
        <r>
          <rPr>
            <b/>
            <sz val="9"/>
            <color indexed="81"/>
            <rFont val="Tahoma"/>
            <family val="2"/>
          </rPr>
          <t>Windows User:</t>
        </r>
        <r>
          <rPr>
            <sz val="9"/>
            <color indexed="81"/>
            <rFont val="Tahoma"/>
            <family val="2"/>
          </rPr>
          <t xml:space="preserve">
06/06/21
7656
10.000/-
Or der by vp sir.</t>
        </r>
      </text>
    </comment>
    <comment ref="CD104" authorId="0">
      <text>
        <r>
          <rPr>
            <b/>
            <sz val="9"/>
            <color indexed="81"/>
            <rFont val="Tahoma"/>
            <family val="2"/>
          </rPr>
          <t>Windows User:</t>
        </r>
        <r>
          <rPr>
            <sz val="9"/>
            <color indexed="81"/>
            <rFont val="Tahoma"/>
            <family val="2"/>
          </rPr>
          <t xml:space="preserve">
28/08/2020
2,000/-</t>
        </r>
      </text>
    </comment>
    <comment ref="CF104" authorId="0">
      <text>
        <r>
          <rPr>
            <b/>
            <sz val="9"/>
            <color indexed="81"/>
            <rFont val="Tahoma"/>
            <family val="2"/>
          </rPr>
          <t>Windows User:</t>
        </r>
        <r>
          <rPr>
            <sz val="9"/>
            <color indexed="81"/>
            <rFont val="Tahoma"/>
            <family val="2"/>
          </rPr>
          <t xml:space="preserve">
28/08/2020
2,000/-
13.09.2020
1802
S/c=5,000/-
Dev. Fee=500/-
</t>
        </r>
      </text>
    </comment>
    <comment ref="CH104" authorId="0">
      <text>
        <r>
          <rPr>
            <b/>
            <sz val="9"/>
            <color indexed="81"/>
            <rFont val="Tahoma"/>
            <family val="2"/>
          </rPr>
          <t>Windows User:</t>
        </r>
        <r>
          <rPr>
            <sz val="9"/>
            <color indexed="81"/>
            <rFont val="Tahoma"/>
            <family val="2"/>
          </rPr>
          <t xml:space="preserve">
13.09.2020
1802
S/c=5,000/-
Dev. Fee=500/-</t>
        </r>
      </text>
    </comment>
    <comment ref="CJ104" authorId="0">
      <text>
        <r>
          <rPr>
            <b/>
            <sz val="9"/>
            <color indexed="81"/>
            <rFont val="Tahoma"/>
            <family val="2"/>
          </rPr>
          <t>Windows User:</t>
        </r>
        <r>
          <rPr>
            <sz val="9"/>
            <color indexed="81"/>
            <rFont val="Tahoma"/>
            <family val="2"/>
          </rPr>
          <t xml:space="preserve">
26/01/21
1803
O/fee=8000
Oct to Janu/21
Paid in Janu/21</t>
        </r>
      </text>
    </comment>
    <comment ref="CM104" authorId="0">
      <text>
        <r>
          <rPr>
            <b/>
            <sz val="9"/>
            <color indexed="81"/>
            <rFont val="Tahoma"/>
            <family val="2"/>
          </rPr>
          <t>Windows User:</t>
        </r>
        <r>
          <rPr>
            <sz val="9"/>
            <color indexed="81"/>
            <rFont val="Tahoma"/>
            <family val="2"/>
          </rPr>
          <t xml:space="preserve">
Less 30% in Tuition fee for Oct/20.</t>
        </r>
      </text>
    </comment>
    <comment ref="CN104" authorId="0">
      <text>
        <r>
          <rPr>
            <b/>
            <sz val="9"/>
            <color indexed="81"/>
            <rFont val="Tahoma"/>
            <family val="2"/>
          </rPr>
          <t>Windows User:</t>
        </r>
        <r>
          <rPr>
            <sz val="9"/>
            <color indexed="81"/>
            <rFont val="Tahoma"/>
            <family val="2"/>
          </rPr>
          <t xml:space="preserve">
26/01/21
1803
O/fee=8000
Oct to Janu/21
Paid in Janu/21</t>
        </r>
      </text>
    </comment>
    <comment ref="CO104" authorId="0">
      <text>
        <r>
          <rPr>
            <b/>
            <sz val="9"/>
            <color indexed="81"/>
            <rFont val="Tahoma"/>
            <family val="2"/>
          </rPr>
          <t>Windows User:</t>
        </r>
        <r>
          <rPr>
            <sz val="9"/>
            <color indexed="81"/>
            <rFont val="Tahoma"/>
            <family val="2"/>
          </rPr>
          <t xml:space="preserve">
Less 30% in Tuition fee for Oct/20.</t>
        </r>
      </text>
    </comment>
    <comment ref="CP104" authorId="0">
      <text>
        <r>
          <rPr>
            <b/>
            <sz val="9"/>
            <color indexed="81"/>
            <rFont val="Tahoma"/>
            <family val="2"/>
          </rPr>
          <t>Windows User:</t>
        </r>
        <r>
          <rPr>
            <sz val="9"/>
            <color indexed="81"/>
            <rFont val="Tahoma"/>
            <family val="2"/>
          </rPr>
          <t xml:space="preserve">
26/01/21
1803
O/fee=8000
Oct to Janu/21
Paid in Janu/21</t>
        </r>
      </text>
    </comment>
    <comment ref="CR104" authorId="0">
      <text>
        <r>
          <rPr>
            <b/>
            <sz val="9"/>
            <color indexed="81"/>
            <rFont val="Tahoma"/>
            <family val="2"/>
          </rPr>
          <t>Windows User:</t>
        </r>
        <r>
          <rPr>
            <sz val="9"/>
            <color indexed="81"/>
            <rFont val="Tahoma"/>
            <family val="2"/>
          </rPr>
          <t xml:space="preserve">
26/01/21
1803
O/fee=8000
Oct to Janu/21
Paid in Janu/21</t>
        </r>
      </text>
    </comment>
    <comment ref="CT104" authorId="0">
      <text>
        <r>
          <rPr>
            <b/>
            <sz val="9"/>
            <color indexed="81"/>
            <rFont val="Tahoma"/>
            <family val="2"/>
          </rPr>
          <t>Windows User:</t>
        </r>
        <r>
          <rPr>
            <sz val="9"/>
            <color indexed="81"/>
            <rFont val="Tahoma"/>
            <family val="2"/>
          </rPr>
          <t xml:space="preserve">
26/01/21
1803
O/fee=8000
Oct to Janu/21
Paid in Janu/21</t>
        </r>
      </text>
    </comment>
    <comment ref="CV104" authorId="0">
      <text>
        <r>
          <rPr>
            <b/>
            <sz val="9"/>
            <color indexed="81"/>
            <rFont val="Tahoma"/>
            <family val="2"/>
          </rPr>
          <t>Windows User:</t>
        </r>
        <r>
          <rPr>
            <sz val="9"/>
            <color indexed="81"/>
            <rFont val="Tahoma"/>
            <family val="2"/>
          </rPr>
          <t xml:space="preserve">
24/02/21
1804</t>
        </r>
      </text>
    </comment>
    <comment ref="DD104" authorId="0">
      <text>
        <r>
          <rPr>
            <b/>
            <sz val="9"/>
            <color indexed="81"/>
            <rFont val="Tahoma"/>
            <family val="2"/>
          </rPr>
          <t>Windows User:</t>
        </r>
        <r>
          <rPr>
            <sz val="9"/>
            <color indexed="81"/>
            <rFont val="Tahoma"/>
            <family val="2"/>
          </rPr>
          <t xml:space="preserve">
06/06/21
1805
March/21</t>
        </r>
      </text>
    </comment>
    <comment ref="B105" authorId="0">
      <text>
        <r>
          <rPr>
            <b/>
            <sz val="9"/>
            <color indexed="81"/>
            <rFont val="Tahoma"/>
            <family val="2"/>
          </rPr>
          <t>Windows User:</t>
        </r>
        <r>
          <rPr>
            <sz val="9"/>
            <color indexed="81"/>
            <rFont val="Tahoma"/>
            <family val="2"/>
          </rPr>
          <t xml:space="preserve">
T.c 1st Year
O/fee less=50%
Order by P.sir</t>
        </r>
      </text>
    </comment>
    <comment ref="G105" authorId="0">
      <text>
        <r>
          <rPr>
            <b/>
            <sz val="9"/>
            <color indexed="81"/>
            <rFont val="Tahoma"/>
            <family val="2"/>
          </rPr>
          <t>Windows User:</t>
        </r>
        <r>
          <rPr>
            <sz val="9"/>
            <color indexed="81"/>
            <rFont val="Tahoma"/>
            <family val="2"/>
          </rPr>
          <t xml:space="preserve">
Less-1,000/-
+ Teacher Quatas</t>
        </r>
      </text>
    </comment>
    <comment ref="H105" authorId="0">
      <text>
        <r>
          <rPr>
            <b/>
            <sz val="9"/>
            <color indexed="81"/>
            <rFont val="Tahoma"/>
            <family val="2"/>
          </rPr>
          <t>Windows User:</t>
        </r>
        <r>
          <rPr>
            <sz val="9"/>
            <color indexed="81"/>
            <rFont val="Tahoma"/>
            <family val="2"/>
          </rPr>
          <t xml:space="preserve">
T.c Order By
 board  25/02/21
College=28/02/21</t>
        </r>
      </text>
    </comment>
    <comment ref="J105" authorId="0">
      <text>
        <r>
          <rPr>
            <b/>
            <sz val="9"/>
            <color indexed="81"/>
            <rFont val="Tahoma"/>
            <family val="2"/>
          </rPr>
          <t>Windows User:</t>
        </r>
        <r>
          <rPr>
            <sz val="9"/>
            <color indexed="81"/>
            <rFont val="Tahoma"/>
            <family val="2"/>
          </rPr>
          <t xml:space="preserve">
T.c Order By
 board  25/02/21
College=28/02/21</t>
        </r>
      </text>
    </comment>
    <comment ref="P105" authorId="0">
      <text>
        <r>
          <rPr>
            <b/>
            <sz val="9"/>
            <color indexed="81"/>
            <rFont val="Tahoma"/>
            <family val="2"/>
          </rPr>
          <t>Windows User:</t>
        </r>
        <r>
          <rPr>
            <sz val="9"/>
            <color indexed="81"/>
            <rFont val="Tahoma"/>
            <family val="2"/>
          </rPr>
          <t xml:space="preserve">
T.c 1st Year
O/fee less=50%</t>
        </r>
      </text>
    </comment>
    <comment ref="CD105" authorId="0">
      <text>
        <r>
          <rPr>
            <b/>
            <sz val="9"/>
            <color indexed="81"/>
            <rFont val="Tahoma"/>
            <family val="2"/>
          </rPr>
          <t>Windows User:</t>
        </r>
        <r>
          <rPr>
            <sz val="9"/>
            <color indexed="81"/>
            <rFont val="Tahoma"/>
            <family val="2"/>
          </rPr>
          <t xml:space="preserve">
28/08/2020
2,000/-</t>
        </r>
      </text>
    </comment>
    <comment ref="CF105" authorId="0">
      <text>
        <r>
          <rPr>
            <b/>
            <sz val="9"/>
            <color indexed="81"/>
            <rFont val="Tahoma"/>
            <family val="2"/>
          </rPr>
          <t>Windows User:</t>
        </r>
        <r>
          <rPr>
            <sz val="9"/>
            <color indexed="81"/>
            <rFont val="Tahoma"/>
            <family val="2"/>
          </rPr>
          <t xml:space="preserve">
28/08/2020
2,000/-
13.09.2020
1826
S/C=5,000/-
Dev-fee=500/-
O. fee=8,000/-</t>
        </r>
      </text>
    </comment>
    <comment ref="CH105" authorId="0">
      <text>
        <r>
          <rPr>
            <b/>
            <sz val="9"/>
            <color indexed="81"/>
            <rFont val="Tahoma"/>
            <family val="2"/>
          </rPr>
          <t>Windows User:</t>
        </r>
        <r>
          <rPr>
            <sz val="9"/>
            <color indexed="81"/>
            <rFont val="Tahoma"/>
            <family val="2"/>
          </rPr>
          <t xml:space="preserve">
13.09.2020
1826
S/C=5,000/-
Dev-fee=500/-
O. fee=8,000/-</t>
        </r>
      </text>
    </comment>
    <comment ref="CI105" authorId="0">
      <text>
        <r>
          <rPr>
            <b/>
            <sz val="9"/>
            <color indexed="81"/>
            <rFont val="Tahoma"/>
            <family val="2"/>
          </rPr>
          <t>Windows User:</t>
        </r>
        <r>
          <rPr>
            <sz val="9"/>
            <color indexed="81"/>
            <rFont val="Tahoma"/>
            <family val="2"/>
          </rPr>
          <t xml:space="preserve">
T.c 1st Year
O/fee less=50%</t>
        </r>
      </text>
    </comment>
    <comment ref="CJ105" authorId="0">
      <text>
        <r>
          <rPr>
            <b/>
            <sz val="9"/>
            <color indexed="81"/>
            <rFont val="Tahoma"/>
            <family val="2"/>
          </rPr>
          <t>Windows User:</t>
        </r>
        <r>
          <rPr>
            <sz val="9"/>
            <color indexed="81"/>
            <rFont val="Tahoma"/>
            <family val="2"/>
          </rPr>
          <t xml:space="preserve">
13.09.2020
1826
S/C=5,000/-
Dev-fee=500/-
O. fee=8,000/-</t>
        </r>
      </text>
    </comment>
    <comment ref="CP105" authorId="0">
      <text>
        <r>
          <rPr>
            <b/>
            <sz val="9"/>
            <color indexed="81"/>
            <rFont val="Tahoma"/>
            <family val="2"/>
          </rPr>
          <t>Windows User:</t>
        </r>
        <r>
          <rPr>
            <sz val="9"/>
            <color indexed="81"/>
            <rFont val="Tahoma"/>
            <family val="2"/>
          </rPr>
          <t xml:space="preserve">
26/01/21
1827
Oct to Janu/21
Paid in Janu/21</t>
        </r>
      </text>
    </comment>
    <comment ref="CR105" authorId="0">
      <text>
        <r>
          <rPr>
            <b/>
            <sz val="9"/>
            <color indexed="81"/>
            <rFont val="Tahoma"/>
            <family val="2"/>
          </rPr>
          <t>Windows User:</t>
        </r>
        <r>
          <rPr>
            <sz val="9"/>
            <color indexed="81"/>
            <rFont val="Tahoma"/>
            <family val="2"/>
          </rPr>
          <t xml:space="preserve">
26/01/21
1827
Oct to Janu/21
Paid in Janu/21</t>
        </r>
      </text>
    </comment>
    <comment ref="CT105" authorId="0">
      <text>
        <r>
          <rPr>
            <b/>
            <sz val="9"/>
            <color indexed="81"/>
            <rFont val="Tahoma"/>
            <family val="2"/>
          </rPr>
          <t>Windows User:</t>
        </r>
        <r>
          <rPr>
            <sz val="9"/>
            <color indexed="81"/>
            <rFont val="Tahoma"/>
            <family val="2"/>
          </rPr>
          <t xml:space="preserve">
26/01/21
1827
Oct to Janu/21
Paid in Janu/21</t>
        </r>
      </text>
    </comment>
    <comment ref="CV105" authorId="0">
      <text>
        <r>
          <rPr>
            <b/>
            <sz val="9"/>
            <color indexed="81"/>
            <rFont val="Tahoma"/>
            <family val="2"/>
          </rPr>
          <t>Windows User:</t>
        </r>
        <r>
          <rPr>
            <sz val="9"/>
            <color indexed="81"/>
            <rFont val="Tahoma"/>
            <family val="2"/>
          </rPr>
          <t xml:space="preserve">
26/01/21
1827
Oct to Janu/21
Paid in Janu/21</t>
        </r>
      </text>
    </comment>
    <comment ref="H106" authorId="0">
      <text>
        <r>
          <rPr>
            <b/>
            <sz val="9"/>
            <color indexed="81"/>
            <rFont val="Tahoma"/>
            <family val="2"/>
          </rPr>
          <t>Windows User:</t>
        </r>
        <r>
          <rPr>
            <sz val="9"/>
            <color indexed="81"/>
            <rFont val="Tahoma"/>
            <family val="2"/>
          </rPr>
          <t xml:space="preserve">
Less-4,000/-</t>
        </r>
      </text>
    </comment>
    <comment ref="J106" authorId="0">
      <text>
        <r>
          <rPr>
            <b/>
            <sz val="9"/>
            <color indexed="81"/>
            <rFont val="Tahoma"/>
            <family val="2"/>
          </rPr>
          <t>Windows User:</t>
        </r>
        <r>
          <rPr>
            <sz val="9"/>
            <color indexed="81"/>
            <rFont val="Tahoma"/>
            <family val="2"/>
          </rPr>
          <t xml:space="preserve">
Less-4,000/-</t>
        </r>
      </text>
    </comment>
    <comment ref="CD106" authorId="0">
      <text>
        <r>
          <rPr>
            <b/>
            <sz val="9"/>
            <color indexed="81"/>
            <rFont val="Tahoma"/>
            <family val="2"/>
          </rPr>
          <t>Windows User:</t>
        </r>
        <r>
          <rPr>
            <sz val="9"/>
            <color indexed="81"/>
            <rFont val="Tahoma"/>
            <family val="2"/>
          </rPr>
          <t xml:space="preserve">
28/08/2020
9,000/-</t>
        </r>
      </text>
    </comment>
    <comment ref="CF106" authorId="0">
      <text>
        <r>
          <rPr>
            <b/>
            <sz val="9"/>
            <color indexed="81"/>
            <rFont val="Tahoma"/>
            <family val="2"/>
          </rPr>
          <t>Windows User:</t>
        </r>
        <r>
          <rPr>
            <sz val="9"/>
            <color indexed="81"/>
            <rFont val="Tahoma"/>
            <family val="2"/>
          </rPr>
          <t xml:space="preserve">
28/08/2020
9,000/-</t>
        </r>
      </text>
    </comment>
    <comment ref="CH106" authorId="0">
      <text>
        <r>
          <rPr>
            <b/>
            <sz val="9"/>
            <color indexed="81"/>
            <rFont val="Tahoma"/>
            <family val="2"/>
          </rPr>
          <t>Windows User:</t>
        </r>
        <r>
          <rPr>
            <sz val="9"/>
            <color indexed="81"/>
            <rFont val="Tahoma"/>
            <family val="2"/>
          </rPr>
          <t xml:space="preserve">
28/08/2020
9,000/-</t>
        </r>
      </text>
    </comment>
    <comment ref="CJ106" authorId="0">
      <text>
        <r>
          <rPr>
            <b/>
            <sz val="9"/>
            <color indexed="81"/>
            <rFont val="Tahoma"/>
            <family val="2"/>
          </rPr>
          <t>Windows User:</t>
        </r>
        <r>
          <rPr>
            <sz val="9"/>
            <color indexed="81"/>
            <rFont val="Tahoma"/>
            <family val="2"/>
          </rPr>
          <t xml:space="preserve">
28/08/2020
9,000/-
07/10/20
1851
O/fee
paid to Oct/20</t>
        </r>
      </text>
    </comment>
    <comment ref="CP106" authorId="0">
      <text>
        <r>
          <rPr>
            <b/>
            <sz val="9"/>
            <color indexed="81"/>
            <rFont val="Tahoma"/>
            <family val="2"/>
          </rPr>
          <t>Windows User:</t>
        </r>
        <r>
          <rPr>
            <sz val="9"/>
            <color indexed="81"/>
            <rFont val="Tahoma"/>
            <family val="2"/>
          </rPr>
          <t xml:space="preserve">
07/10/20
1851
O/fee=6500
Oct=1820</t>
        </r>
      </text>
    </comment>
    <comment ref="CR106" authorId="0">
      <text>
        <r>
          <rPr>
            <b/>
            <sz val="9"/>
            <color indexed="81"/>
            <rFont val="Tahoma"/>
            <family val="2"/>
          </rPr>
          <t>Windows User:</t>
        </r>
        <r>
          <rPr>
            <sz val="9"/>
            <color indexed="81"/>
            <rFont val="Tahoma"/>
            <family val="2"/>
          </rPr>
          <t xml:space="preserve">
16/11/2020
1852</t>
        </r>
      </text>
    </comment>
    <comment ref="CT106" authorId="0">
      <text>
        <r>
          <rPr>
            <b/>
            <sz val="9"/>
            <color indexed="81"/>
            <rFont val="Tahoma"/>
            <family val="2"/>
          </rPr>
          <t>Windows User:</t>
        </r>
        <r>
          <rPr>
            <sz val="9"/>
            <color indexed="81"/>
            <rFont val="Tahoma"/>
            <family val="2"/>
          </rPr>
          <t xml:space="preserve">
05/01/2021
Dec/20 + Janu/21
Paid in Janu/21</t>
        </r>
      </text>
    </comment>
    <comment ref="CV106" authorId="0">
      <text>
        <r>
          <rPr>
            <b/>
            <sz val="9"/>
            <color indexed="81"/>
            <rFont val="Tahoma"/>
            <family val="2"/>
          </rPr>
          <t>Windows User:</t>
        </r>
        <r>
          <rPr>
            <sz val="9"/>
            <color indexed="81"/>
            <rFont val="Tahoma"/>
            <family val="2"/>
          </rPr>
          <t xml:space="preserve">
05/01/2021
Dec/20 + Janu/21
Paid in Janu/21</t>
        </r>
      </text>
    </comment>
    <comment ref="CX106" authorId="0">
      <text>
        <r>
          <rPr>
            <b/>
            <sz val="9"/>
            <color indexed="81"/>
            <rFont val="Tahoma"/>
            <family val="2"/>
          </rPr>
          <t>Windows User:</t>
        </r>
        <r>
          <rPr>
            <sz val="9"/>
            <color indexed="81"/>
            <rFont val="Tahoma"/>
            <family val="2"/>
          </rPr>
          <t xml:space="preserve">
10/02/21
1854</t>
        </r>
      </text>
    </comment>
    <comment ref="CZ106" authorId="0">
      <text>
        <r>
          <rPr>
            <b/>
            <sz val="9"/>
            <color indexed="81"/>
            <rFont val="Tahoma"/>
            <family val="2"/>
          </rPr>
          <t>Windows User:</t>
        </r>
        <r>
          <rPr>
            <sz val="9"/>
            <color indexed="81"/>
            <rFont val="Tahoma"/>
            <family val="2"/>
          </rPr>
          <t xml:space="preserve">
06/03/21
1855
</t>
        </r>
      </text>
    </comment>
    <comment ref="DD106" authorId="0">
      <text>
        <r>
          <rPr>
            <b/>
            <sz val="9"/>
            <color indexed="81"/>
            <rFont val="Tahoma"/>
            <family val="2"/>
          </rPr>
          <t>Windows User:</t>
        </r>
        <r>
          <rPr>
            <sz val="9"/>
            <color indexed="81"/>
            <rFont val="Tahoma"/>
            <family val="2"/>
          </rPr>
          <t xml:space="preserve">
06/05/21
9336
April/21
</t>
        </r>
      </text>
    </comment>
    <comment ref="DF106" authorId="0">
      <text>
        <r>
          <rPr>
            <b/>
            <sz val="9"/>
            <color indexed="81"/>
            <rFont val="Tahoma"/>
            <family val="2"/>
          </rPr>
          <t>Windows User:</t>
        </r>
        <r>
          <rPr>
            <sz val="9"/>
            <color indexed="81"/>
            <rFont val="Tahoma"/>
            <family val="2"/>
          </rPr>
          <t xml:space="preserve">
06/06/21
1856
May/21</t>
        </r>
      </text>
    </comment>
    <comment ref="CD107" authorId="0">
      <text>
        <r>
          <rPr>
            <b/>
            <sz val="9"/>
            <color indexed="81"/>
            <rFont val="Tahoma"/>
            <family val="2"/>
          </rPr>
          <t>Windows User:</t>
        </r>
        <r>
          <rPr>
            <sz val="9"/>
            <color indexed="81"/>
            <rFont val="Tahoma"/>
            <family val="2"/>
          </rPr>
          <t xml:space="preserve">
28/08/2020
9,000/-</t>
        </r>
      </text>
    </comment>
    <comment ref="CF107" authorId="0">
      <text>
        <r>
          <rPr>
            <b/>
            <sz val="9"/>
            <color indexed="81"/>
            <rFont val="Tahoma"/>
            <family val="2"/>
          </rPr>
          <t>Windows User:</t>
        </r>
        <r>
          <rPr>
            <sz val="9"/>
            <color indexed="81"/>
            <rFont val="Tahoma"/>
            <family val="2"/>
          </rPr>
          <t xml:space="preserve">
28/08/2020
9,000/-</t>
        </r>
      </text>
    </comment>
    <comment ref="CH107" authorId="0">
      <text>
        <r>
          <rPr>
            <b/>
            <sz val="9"/>
            <color indexed="81"/>
            <rFont val="Tahoma"/>
            <family val="2"/>
          </rPr>
          <t>Windows User:</t>
        </r>
        <r>
          <rPr>
            <sz val="9"/>
            <color indexed="81"/>
            <rFont val="Tahoma"/>
            <family val="2"/>
          </rPr>
          <t xml:space="preserve">
28/08/2020
9,000/-</t>
        </r>
      </text>
    </comment>
    <comment ref="CJ107" authorId="0">
      <text>
        <r>
          <rPr>
            <b/>
            <sz val="9"/>
            <color indexed="81"/>
            <rFont val="Tahoma"/>
            <family val="2"/>
          </rPr>
          <t>Windows User:</t>
        </r>
        <r>
          <rPr>
            <sz val="9"/>
            <color indexed="81"/>
            <rFont val="Tahoma"/>
            <family val="2"/>
          </rPr>
          <t xml:space="preserve">
28/08/2020
9,000/-
19.10.2020
1875
Others fee=6,500/-</t>
        </r>
      </text>
    </comment>
    <comment ref="CM107" authorId="0">
      <text>
        <r>
          <rPr>
            <b/>
            <sz val="9"/>
            <color indexed="81"/>
            <rFont val="Tahoma"/>
            <family val="2"/>
          </rPr>
          <t>Windows User:</t>
        </r>
        <r>
          <rPr>
            <sz val="9"/>
            <color indexed="81"/>
            <rFont val="Tahoma"/>
            <family val="2"/>
          </rPr>
          <t xml:space="preserve">
Less 30% in Tuition fee for Oct/20.</t>
        </r>
      </text>
    </comment>
    <comment ref="CN107" authorId="1">
      <text>
        <r>
          <rPr>
            <b/>
            <sz val="9"/>
            <color indexed="81"/>
            <rFont val="Tahoma"/>
            <family val="2"/>
          </rPr>
          <t>hp:</t>
        </r>
        <r>
          <rPr>
            <sz val="9"/>
            <color indexed="81"/>
            <rFont val="Tahoma"/>
            <family val="2"/>
          </rPr>
          <t xml:space="preserve">
19.10.2020
1875
Others fee=6,500/-
28.10.2020
1876
Oct/20
Less=30%</t>
        </r>
      </text>
    </comment>
    <comment ref="CO107" authorId="0">
      <text>
        <r>
          <rPr>
            <b/>
            <sz val="9"/>
            <color indexed="81"/>
            <rFont val="Tahoma"/>
            <family val="2"/>
          </rPr>
          <t>Windows User:</t>
        </r>
        <r>
          <rPr>
            <sz val="9"/>
            <color indexed="81"/>
            <rFont val="Tahoma"/>
            <family val="2"/>
          </rPr>
          <t xml:space="preserve">
Less 30% in Tuition fee for Oct/20.</t>
        </r>
      </text>
    </comment>
    <comment ref="CP107" authorId="0">
      <text>
        <r>
          <rPr>
            <b/>
            <sz val="9"/>
            <color indexed="81"/>
            <rFont val="Tahoma"/>
            <family val="2"/>
          </rPr>
          <t>Windows User:</t>
        </r>
        <r>
          <rPr>
            <sz val="9"/>
            <color indexed="81"/>
            <rFont val="Tahoma"/>
            <family val="2"/>
          </rPr>
          <t xml:space="preserve">
26/01/2021
1877
Nov to Janu/21
Paid in Janu/21</t>
        </r>
      </text>
    </comment>
    <comment ref="CR107" authorId="0">
      <text>
        <r>
          <rPr>
            <b/>
            <sz val="9"/>
            <color indexed="81"/>
            <rFont val="Tahoma"/>
            <family val="2"/>
          </rPr>
          <t>Windows User:</t>
        </r>
        <r>
          <rPr>
            <sz val="9"/>
            <color indexed="81"/>
            <rFont val="Tahoma"/>
            <family val="2"/>
          </rPr>
          <t xml:space="preserve">
26/01/2021
1877
Nov to Janu/21
Paid in Janu/21</t>
        </r>
      </text>
    </comment>
    <comment ref="CT107" authorId="0">
      <text>
        <r>
          <rPr>
            <b/>
            <sz val="9"/>
            <color indexed="81"/>
            <rFont val="Tahoma"/>
            <family val="2"/>
          </rPr>
          <t>Windows User:</t>
        </r>
        <r>
          <rPr>
            <sz val="9"/>
            <color indexed="81"/>
            <rFont val="Tahoma"/>
            <family val="2"/>
          </rPr>
          <t xml:space="preserve">
26/01/2021
1877
Nov to Janu/21
Paid in Janu/21</t>
        </r>
      </text>
    </comment>
    <comment ref="DD107" authorId="0">
      <text>
        <r>
          <rPr>
            <b/>
            <sz val="9"/>
            <color indexed="81"/>
            <rFont val="Tahoma"/>
            <family val="2"/>
          </rPr>
          <t>Windows User:</t>
        </r>
        <r>
          <rPr>
            <sz val="9"/>
            <color indexed="81"/>
            <rFont val="Tahoma"/>
            <family val="2"/>
          </rPr>
          <t xml:space="preserve">
06/06/21
1878
Up to May/21</t>
        </r>
      </text>
    </comment>
    <comment ref="CD108" authorId="0">
      <text>
        <r>
          <rPr>
            <b/>
            <sz val="9"/>
            <color indexed="81"/>
            <rFont val="Tahoma"/>
            <family val="2"/>
          </rPr>
          <t>Windows User:</t>
        </r>
        <r>
          <rPr>
            <sz val="9"/>
            <color indexed="81"/>
            <rFont val="Tahoma"/>
            <family val="2"/>
          </rPr>
          <t xml:space="preserve">
28/08/2020
9,000/-</t>
        </r>
      </text>
    </comment>
    <comment ref="CF108" authorId="0">
      <text>
        <r>
          <rPr>
            <b/>
            <sz val="9"/>
            <color indexed="81"/>
            <rFont val="Tahoma"/>
            <family val="2"/>
          </rPr>
          <t>Windows User:</t>
        </r>
        <r>
          <rPr>
            <sz val="9"/>
            <color indexed="81"/>
            <rFont val="Tahoma"/>
            <family val="2"/>
          </rPr>
          <t xml:space="preserve">
28/08/2020
9,000/-</t>
        </r>
      </text>
    </comment>
    <comment ref="CH108" authorId="0">
      <text>
        <r>
          <rPr>
            <b/>
            <sz val="9"/>
            <color indexed="81"/>
            <rFont val="Tahoma"/>
            <family val="2"/>
          </rPr>
          <t>Windows User:</t>
        </r>
        <r>
          <rPr>
            <sz val="9"/>
            <color indexed="81"/>
            <rFont val="Tahoma"/>
            <family val="2"/>
          </rPr>
          <t xml:space="preserve">
28/08/2020
9,000/-</t>
        </r>
      </text>
    </comment>
    <comment ref="CJ108" authorId="0">
      <text>
        <r>
          <rPr>
            <b/>
            <sz val="9"/>
            <color indexed="81"/>
            <rFont val="Tahoma"/>
            <family val="2"/>
          </rPr>
          <t>Windows User:</t>
        </r>
        <r>
          <rPr>
            <sz val="9"/>
            <color indexed="81"/>
            <rFont val="Tahoma"/>
            <family val="2"/>
          </rPr>
          <t xml:space="preserve">
28/08/2020
9,000/-
15/10/20
1899
O/fee=6500
Paid to Oct/20`</t>
        </r>
      </text>
    </comment>
    <comment ref="CP108" authorId="0">
      <text>
        <r>
          <rPr>
            <b/>
            <sz val="9"/>
            <color indexed="81"/>
            <rFont val="Tahoma"/>
            <family val="2"/>
          </rPr>
          <t>Windows User:</t>
        </r>
        <r>
          <rPr>
            <sz val="9"/>
            <color indexed="81"/>
            <rFont val="Tahoma"/>
            <family val="2"/>
          </rPr>
          <t xml:space="preserve">
15/10/20
1899
O/fee=6500
Oct=4620</t>
        </r>
      </text>
    </comment>
    <comment ref="CR108" authorId="0">
      <text>
        <r>
          <rPr>
            <b/>
            <sz val="9"/>
            <color indexed="81"/>
            <rFont val="Tahoma"/>
            <family val="2"/>
          </rPr>
          <t>Windows User:</t>
        </r>
        <r>
          <rPr>
            <sz val="9"/>
            <color indexed="81"/>
            <rFont val="Tahoma"/>
            <family val="2"/>
          </rPr>
          <t xml:space="preserve">
07/11/2020
1900
</t>
        </r>
      </text>
    </comment>
    <comment ref="CT108" authorId="0">
      <text>
        <r>
          <rPr>
            <b/>
            <sz val="9"/>
            <color indexed="81"/>
            <rFont val="Tahoma"/>
            <family val="2"/>
          </rPr>
          <t>Windows User:</t>
        </r>
        <r>
          <rPr>
            <sz val="9"/>
            <color indexed="81"/>
            <rFont val="Tahoma"/>
            <family val="2"/>
          </rPr>
          <t xml:space="preserve">
01/12/2020
1901
</t>
        </r>
      </text>
    </comment>
    <comment ref="CV108" authorId="0">
      <text>
        <r>
          <rPr>
            <b/>
            <sz val="9"/>
            <color indexed="81"/>
            <rFont val="Tahoma"/>
            <family val="2"/>
          </rPr>
          <t>Windows User:</t>
        </r>
        <r>
          <rPr>
            <sz val="9"/>
            <color indexed="81"/>
            <rFont val="Tahoma"/>
            <family val="2"/>
          </rPr>
          <t xml:space="preserve">
04/01/2021
1902
27/01/21
1903
Feb/21
Paid in Janu/21</t>
        </r>
      </text>
    </comment>
    <comment ref="CX108" authorId="0">
      <text>
        <r>
          <rPr>
            <b/>
            <sz val="9"/>
            <color indexed="81"/>
            <rFont val="Tahoma"/>
            <family val="2"/>
          </rPr>
          <t>Windows User:</t>
        </r>
        <r>
          <rPr>
            <sz val="9"/>
            <color indexed="81"/>
            <rFont val="Tahoma"/>
            <family val="2"/>
          </rPr>
          <t xml:space="preserve">
27/01/21
1903
Feb/21
Paid in Janu/21</t>
        </r>
      </text>
    </comment>
    <comment ref="CZ108" authorId="0">
      <text>
        <r>
          <rPr>
            <b/>
            <sz val="9"/>
            <color indexed="81"/>
            <rFont val="Tahoma"/>
            <family val="2"/>
          </rPr>
          <t>Windows User:</t>
        </r>
        <r>
          <rPr>
            <sz val="9"/>
            <color indexed="81"/>
            <rFont val="Tahoma"/>
            <family val="2"/>
          </rPr>
          <t xml:space="preserve">
04/03/21
1904</t>
        </r>
      </text>
    </comment>
    <comment ref="DB108" authorId="0">
      <text>
        <r>
          <rPr>
            <b/>
            <sz val="9"/>
            <color indexed="81"/>
            <rFont val="Tahoma"/>
            <family val="2"/>
          </rPr>
          <t>Windows User:</t>
        </r>
        <r>
          <rPr>
            <sz val="9"/>
            <color indexed="81"/>
            <rFont val="Tahoma"/>
            <family val="2"/>
          </rPr>
          <t xml:space="preserve">
10/04/021
1905
</t>
        </r>
      </text>
    </comment>
    <comment ref="DD108" authorId="0">
      <text>
        <r>
          <rPr>
            <b/>
            <sz val="9"/>
            <color indexed="81"/>
            <rFont val="Tahoma"/>
            <family val="2"/>
          </rPr>
          <t>Windows User:</t>
        </r>
        <r>
          <rPr>
            <sz val="9"/>
            <color indexed="81"/>
            <rFont val="Tahoma"/>
            <family val="2"/>
          </rPr>
          <t xml:space="preserve">
27/05/21
1906
</t>
        </r>
      </text>
    </comment>
    <comment ref="H109" authorId="0">
      <text>
        <r>
          <rPr>
            <b/>
            <sz val="9"/>
            <color indexed="81"/>
            <rFont val="Tahoma"/>
            <family val="2"/>
          </rPr>
          <t>Windows User:</t>
        </r>
        <r>
          <rPr>
            <sz val="9"/>
            <color indexed="81"/>
            <rFont val="Tahoma"/>
            <family val="2"/>
          </rPr>
          <t xml:space="preserve">
Less-3,300/-</t>
        </r>
      </text>
    </comment>
    <comment ref="J109" authorId="0">
      <text>
        <r>
          <rPr>
            <b/>
            <sz val="9"/>
            <color indexed="81"/>
            <rFont val="Tahoma"/>
            <family val="2"/>
          </rPr>
          <t>Windows User:</t>
        </r>
        <r>
          <rPr>
            <sz val="9"/>
            <color indexed="81"/>
            <rFont val="Tahoma"/>
            <family val="2"/>
          </rPr>
          <t xml:space="preserve">
Less-3,300/-</t>
        </r>
      </text>
    </comment>
    <comment ref="CD109" authorId="0">
      <text>
        <r>
          <rPr>
            <b/>
            <sz val="9"/>
            <color indexed="81"/>
            <rFont val="Tahoma"/>
            <family val="2"/>
          </rPr>
          <t>Windows User:</t>
        </r>
        <r>
          <rPr>
            <sz val="9"/>
            <color indexed="81"/>
            <rFont val="Tahoma"/>
            <family val="2"/>
          </rPr>
          <t xml:space="preserve">
28/08/2020
2,000/-</t>
        </r>
      </text>
    </comment>
    <comment ref="CF109" authorId="0">
      <text>
        <r>
          <rPr>
            <b/>
            <sz val="9"/>
            <color indexed="81"/>
            <rFont val="Tahoma"/>
            <family val="2"/>
          </rPr>
          <t>Windows User:</t>
        </r>
        <r>
          <rPr>
            <sz val="9"/>
            <color indexed="81"/>
            <rFont val="Tahoma"/>
            <family val="2"/>
          </rPr>
          <t xml:space="preserve">
28/08/2020
2,000/-
10/10/20
867
dev = 500</t>
        </r>
      </text>
    </comment>
    <comment ref="CH109" authorId="0">
      <text>
        <r>
          <rPr>
            <b/>
            <sz val="9"/>
            <color indexed="81"/>
            <rFont val="Tahoma"/>
            <family val="2"/>
          </rPr>
          <t>Windows User:</t>
        </r>
        <r>
          <rPr>
            <sz val="9"/>
            <color indexed="81"/>
            <rFont val="Tahoma"/>
            <family val="2"/>
          </rPr>
          <t xml:space="preserve">
10/10/20
867
Paid to Oct/20</t>
        </r>
      </text>
    </comment>
    <comment ref="CJ109" authorId="0">
      <text>
        <r>
          <rPr>
            <b/>
            <sz val="9"/>
            <color indexed="81"/>
            <rFont val="Tahoma"/>
            <family val="2"/>
          </rPr>
          <t>Windows User:</t>
        </r>
        <r>
          <rPr>
            <sz val="9"/>
            <color indexed="81"/>
            <rFont val="Tahoma"/>
            <family val="2"/>
          </rPr>
          <t xml:space="preserve">
10/10/20
867
Paid to Oct/20</t>
        </r>
      </text>
    </comment>
    <comment ref="CP109" authorId="0">
      <text>
        <r>
          <rPr>
            <b/>
            <sz val="9"/>
            <color indexed="81"/>
            <rFont val="Tahoma"/>
            <family val="2"/>
          </rPr>
          <t>Windows User:</t>
        </r>
        <r>
          <rPr>
            <sz val="9"/>
            <color indexed="81"/>
            <rFont val="Tahoma"/>
            <family val="2"/>
          </rPr>
          <t xml:space="preserve">
10/10/20
867
S/c=5000
Dev = 500
O/fee=8000
Oct=2310</t>
        </r>
      </text>
    </comment>
    <comment ref="CR109" authorId="0">
      <text>
        <r>
          <rPr>
            <b/>
            <sz val="9"/>
            <color indexed="81"/>
            <rFont val="Tahoma"/>
            <family val="2"/>
          </rPr>
          <t>Windows User:</t>
        </r>
        <r>
          <rPr>
            <sz val="9"/>
            <color indexed="81"/>
            <rFont val="Tahoma"/>
            <family val="2"/>
          </rPr>
          <t xml:space="preserve">
11/11/2020
By bkash
C=2310
H=1950
t=4260</t>
        </r>
      </text>
    </comment>
    <comment ref="CT109" authorId="0">
      <text>
        <r>
          <rPr>
            <b/>
            <sz val="9"/>
            <color indexed="81"/>
            <rFont val="Tahoma"/>
            <family val="2"/>
          </rPr>
          <t>Windows User:</t>
        </r>
        <r>
          <rPr>
            <sz val="9"/>
            <color indexed="81"/>
            <rFont val="Tahoma"/>
            <family val="2"/>
          </rPr>
          <t xml:space="preserve">
25/01/21
869
Dec + Janu/21
Paid in Janu/21</t>
        </r>
      </text>
    </comment>
    <comment ref="CV109" authorId="0">
      <text>
        <r>
          <rPr>
            <b/>
            <sz val="9"/>
            <color indexed="81"/>
            <rFont val="Tahoma"/>
            <family val="2"/>
          </rPr>
          <t>Windows User:</t>
        </r>
        <r>
          <rPr>
            <sz val="9"/>
            <color indexed="81"/>
            <rFont val="Tahoma"/>
            <family val="2"/>
          </rPr>
          <t xml:space="preserve">
25/01/21
869
Dec + Janu/21
Paid in Janu/21</t>
        </r>
      </text>
    </comment>
    <comment ref="DD109" authorId="0">
      <text>
        <r>
          <rPr>
            <b/>
            <sz val="9"/>
            <color indexed="81"/>
            <rFont val="Tahoma"/>
            <family val="2"/>
          </rPr>
          <t>Windows User:</t>
        </r>
        <r>
          <rPr>
            <sz val="9"/>
            <color indexed="81"/>
            <rFont val="Tahoma"/>
            <family val="2"/>
          </rPr>
          <t xml:space="preserve">
030/5/21
By bkash
C=4620
H=3900
T=8520</t>
        </r>
      </text>
    </comment>
    <comment ref="DF109" authorId="0">
      <text>
        <r>
          <rPr>
            <b/>
            <sz val="9"/>
            <color indexed="81"/>
            <rFont val="Tahoma"/>
            <family val="2"/>
          </rPr>
          <t>Windows User:</t>
        </r>
        <r>
          <rPr>
            <sz val="9"/>
            <color indexed="81"/>
            <rFont val="Tahoma"/>
            <family val="2"/>
          </rPr>
          <t xml:space="preserve">
07/06/21
871
April + May/21</t>
        </r>
      </text>
    </comment>
    <comment ref="CD110" authorId="0">
      <text>
        <r>
          <rPr>
            <b/>
            <sz val="9"/>
            <color indexed="81"/>
            <rFont val="Tahoma"/>
            <family val="2"/>
          </rPr>
          <t>Windows User:</t>
        </r>
        <r>
          <rPr>
            <sz val="9"/>
            <color indexed="81"/>
            <rFont val="Tahoma"/>
            <family val="2"/>
          </rPr>
          <t xml:space="preserve">
28/08/2020
9,000/-</t>
        </r>
      </text>
    </comment>
    <comment ref="CF110" authorId="0">
      <text>
        <r>
          <rPr>
            <b/>
            <sz val="9"/>
            <color indexed="81"/>
            <rFont val="Tahoma"/>
            <family val="2"/>
          </rPr>
          <t>Windows User:</t>
        </r>
        <r>
          <rPr>
            <sz val="9"/>
            <color indexed="81"/>
            <rFont val="Tahoma"/>
            <family val="2"/>
          </rPr>
          <t xml:space="preserve">
28/08/2020
9,000/-</t>
        </r>
      </text>
    </comment>
    <comment ref="CH110" authorId="0">
      <text>
        <r>
          <rPr>
            <b/>
            <sz val="9"/>
            <color indexed="81"/>
            <rFont val="Tahoma"/>
            <family val="2"/>
          </rPr>
          <t>Windows User:</t>
        </r>
        <r>
          <rPr>
            <sz val="9"/>
            <color indexed="81"/>
            <rFont val="Tahoma"/>
            <family val="2"/>
          </rPr>
          <t xml:space="preserve">
28/08/2020
9,000/-</t>
        </r>
      </text>
    </comment>
    <comment ref="CJ110" authorId="0">
      <text>
        <r>
          <rPr>
            <b/>
            <sz val="9"/>
            <color indexed="81"/>
            <rFont val="Tahoma"/>
            <family val="2"/>
          </rPr>
          <t>Windows User:</t>
        </r>
        <r>
          <rPr>
            <sz val="9"/>
            <color indexed="81"/>
            <rFont val="Tahoma"/>
            <family val="2"/>
          </rPr>
          <t xml:space="preserve">
28/08/2020
9,000/-</t>
        </r>
      </text>
    </comment>
    <comment ref="CP110" authorId="0">
      <text>
        <r>
          <rPr>
            <b/>
            <sz val="9"/>
            <color indexed="81"/>
            <rFont val="Tahoma"/>
            <family val="2"/>
          </rPr>
          <t>Windows User:</t>
        </r>
        <r>
          <rPr>
            <sz val="9"/>
            <color indexed="81"/>
            <rFont val="Tahoma"/>
            <family val="2"/>
          </rPr>
          <t xml:space="preserve">
10/10/2020
By bkash
C=4620
H=2160
T=6780</t>
        </r>
      </text>
    </comment>
    <comment ref="CR110" authorId="0">
      <text>
        <r>
          <rPr>
            <b/>
            <sz val="9"/>
            <color indexed="81"/>
            <rFont val="Tahoma"/>
            <family val="2"/>
          </rPr>
          <t>Windows User:</t>
        </r>
        <r>
          <rPr>
            <sz val="9"/>
            <color indexed="81"/>
            <rFont val="Tahoma"/>
            <family val="2"/>
          </rPr>
          <t xml:space="preserve">
09/11/2020
By bkash
C=4620
H=2160
T=6780</t>
        </r>
      </text>
    </comment>
    <comment ref="CT110" authorId="0">
      <text>
        <r>
          <rPr>
            <b/>
            <sz val="9"/>
            <color indexed="81"/>
            <rFont val="Tahoma"/>
            <family val="2"/>
          </rPr>
          <t>Windows User:</t>
        </r>
        <r>
          <rPr>
            <sz val="9"/>
            <color indexed="81"/>
            <rFont val="Tahoma"/>
            <family val="2"/>
          </rPr>
          <t xml:space="preserve">
26/01/2021
By bkash
C=4620
H=2160
T=6780
Dec/20
Paid inJanu/21
</t>
        </r>
      </text>
    </comment>
    <comment ref="CV110" authorId="0">
      <text>
        <r>
          <rPr>
            <b/>
            <sz val="9"/>
            <color indexed="81"/>
            <rFont val="Tahoma"/>
            <family val="2"/>
          </rPr>
          <t>Windows User:</t>
        </r>
        <r>
          <rPr>
            <sz val="9"/>
            <color indexed="81"/>
            <rFont val="Tahoma"/>
            <family val="2"/>
          </rPr>
          <t xml:space="preserve">
26/01/2021
By bkash
C=4620
H=2160
T=6780
Dec/20
Paid inJanu/21
</t>
        </r>
      </text>
    </comment>
    <comment ref="CX110" authorId="0">
      <text>
        <r>
          <rPr>
            <b/>
            <sz val="9"/>
            <color indexed="81"/>
            <rFont val="Tahoma"/>
            <family val="2"/>
          </rPr>
          <t>Windows User:</t>
        </r>
        <r>
          <rPr>
            <sz val="9"/>
            <color indexed="81"/>
            <rFont val="Tahoma"/>
            <family val="2"/>
          </rPr>
          <t xml:space="preserve">
10/02/21
891
Janu/21</t>
        </r>
      </text>
    </comment>
    <comment ref="CD111" authorId="0">
      <text>
        <r>
          <rPr>
            <b/>
            <sz val="9"/>
            <color indexed="81"/>
            <rFont val="Tahoma"/>
            <family val="2"/>
          </rPr>
          <t>Windows User:</t>
        </r>
        <r>
          <rPr>
            <sz val="9"/>
            <color indexed="81"/>
            <rFont val="Tahoma"/>
            <family val="2"/>
          </rPr>
          <t xml:space="preserve">
28/08/2020
9,000/-</t>
        </r>
      </text>
    </comment>
    <comment ref="CF111" authorId="0">
      <text>
        <r>
          <rPr>
            <b/>
            <sz val="9"/>
            <color indexed="81"/>
            <rFont val="Tahoma"/>
            <family val="2"/>
          </rPr>
          <t>Windows User:</t>
        </r>
        <r>
          <rPr>
            <sz val="9"/>
            <color indexed="81"/>
            <rFont val="Tahoma"/>
            <family val="2"/>
          </rPr>
          <t xml:space="preserve">
28/08/2020
9,000/-</t>
        </r>
      </text>
    </comment>
    <comment ref="CH111" authorId="0">
      <text>
        <r>
          <rPr>
            <b/>
            <sz val="9"/>
            <color indexed="81"/>
            <rFont val="Tahoma"/>
            <family val="2"/>
          </rPr>
          <t>Windows User:</t>
        </r>
        <r>
          <rPr>
            <sz val="9"/>
            <color indexed="81"/>
            <rFont val="Tahoma"/>
            <family val="2"/>
          </rPr>
          <t xml:space="preserve">
28/08/2020
9,000/-</t>
        </r>
      </text>
    </comment>
    <comment ref="CJ111" authorId="0">
      <text>
        <r>
          <rPr>
            <b/>
            <sz val="9"/>
            <color indexed="81"/>
            <rFont val="Tahoma"/>
            <family val="2"/>
          </rPr>
          <t>Windows User:</t>
        </r>
        <r>
          <rPr>
            <sz val="9"/>
            <color indexed="81"/>
            <rFont val="Tahoma"/>
            <family val="2"/>
          </rPr>
          <t xml:space="preserve">
28/08/2020
9,000/-
29/12/2020
915
Oct + Nov/20
O/fee2500 Due=4,000
Paid in Dec/20</t>
        </r>
      </text>
    </comment>
    <comment ref="CM111" authorId="0">
      <text>
        <r>
          <rPr>
            <b/>
            <sz val="9"/>
            <color indexed="81"/>
            <rFont val="Tahoma"/>
            <family val="2"/>
          </rPr>
          <t>Windows User:</t>
        </r>
        <r>
          <rPr>
            <sz val="9"/>
            <color indexed="81"/>
            <rFont val="Tahoma"/>
            <family val="2"/>
          </rPr>
          <t xml:space="preserve">
Less 30% in Tuition fee for Oct/20.</t>
        </r>
      </text>
    </comment>
    <comment ref="CN111" authorId="0">
      <text>
        <r>
          <rPr>
            <b/>
            <sz val="9"/>
            <color indexed="81"/>
            <rFont val="Tahoma"/>
            <family val="2"/>
          </rPr>
          <t>Windows User:</t>
        </r>
        <r>
          <rPr>
            <sz val="9"/>
            <color indexed="81"/>
            <rFont val="Tahoma"/>
            <family val="2"/>
          </rPr>
          <t xml:space="preserve">
29/12/2020
915
Oct + Nov/20
O/fee2500 Due=4,000
Paid in Dec/20</t>
        </r>
      </text>
    </comment>
    <comment ref="CO111" authorId="0">
      <text>
        <r>
          <rPr>
            <b/>
            <sz val="9"/>
            <color indexed="81"/>
            <rFont val="Tahoma"/>
            <family val="2"/>
          </rPr>
          <t>Windows User:</t>
        </r>
        <r>
          <rPr>
            <sz val="9"/>
            <color indexed="81"/>
            <rFont val="Tahoma"/>
            <family val="2"/>
          </rPr>
          <t xml:space="preserve">
Less 30% in Tuition fee for Oct/20.</t>
        </r>
      </text>
    </comment>
    <comment ref="CP111" authorId="0">
      <text>
        <r>
          <rPr>
            <b/>
            <sz val="9"/>
            <color indexed="81"/>
            <rFont val="Tahoma"/>
            <family val="2"/>
          </rPr>
          <t>Windows User:</t>
        </r>
        <r>
          <rPr>
            <sz val="9"/>
            <color indexed="81"/>
            <rFont val="Tahoma"/>
            <family val="2"/>
          </rPr>
          <t xml:space="preserve">
29/12/2020
915
Oct + Nov/20
O/fee2500 Due=4,000
Paid in Dec/20</t>
        </r>
      </text>
    </comment>
    <comment ref="CR111" authorId="0">
      <text>
        <r>
          <rPr>
            <b/>
            <sz val="9"/>
            <color indexed="81"/>
            <rFont val="Tahoma"/>
            <family val="2"/>
          </rPr>
          <t>Windows User:</t>
        </r>
        <r>
          <rPr>
            <sz val="9"/>
            <color indexed="81"/>
            <rFont val="Tahoma"/>
            <family val="2"/>
          </rPr>
          <t xml:space="preserve">
29/12/2020
915
Oct + Nov/20
O/fee2500 Due=4,000
Paid in Dec/20
26/01/2021
916
Dec + Janu/21
Psaid in Janu/21</t>
        </r>
      </text>
    </comment>
    <comment ref="CT111" authorId="0">
      <text>
        <r>
          <rPr>
            <b/>
            <sz val="9"/>
            <color indexed="81"/>
            <rFont val="Tahoma"/>
            <family val="2"/>
          </rPr>
          <t>Windows User:</t>
        </r>
        <r>
          <rPr>
            <sz val="9"/>
            <color indexed="81"/>
            <rFont val="Tahoma"/>
            <family val="2"/>
          </rPr>
          <t xml:space="preserve">
26/01/2021
916
Dec + Janu/21
Psaid in Janu/21</t>
        </r>
      </text>
    </comment>
    <comment ref="DD111" authorId="0">
      <text>
        <r>
          <rPr>
            <b/>
            <sz val="9"/>
            <color indexed="81"/>
            <rFont val="Tahoma"/>
            <family val="2"/>
          </rPr>
          <t>Windows User:</t>
        </r>
        <r>
          <rPr>
            <sz val="9"/>
            <color indexed="81"/>
            <rFont val="Tahoma"/>
            <family val="2"/>
          </rPr>
          <t xml:space="preserve">
06/06/21
917
10,000/-</t>
        </r>
      </text>
    </comment>
    <comment ref="CD112" authorId="0">
      <text>
        <r>
          <rPr>
            <b/>
            <sz val="9"/>
            <color indexed="81"/>
            <rFont val="Tahoma"/>
            <family val="2"/>
          </rPr>
          <t>Windows User:</t>
        </r>
        <r>
          <rPr>
            <sz val="9"/>
            <color indexed="81"/>
            <rFont val="Tahoma"/>
            <family val="2"/>
          </rPr>
          <t xml:space="preserve">
29/08/2020
9,000/-</t>
        </r>
      </text>
    </comment>
    <comment ref="CF112" authorId="0">
      <text>
        <r>
          <rPr>
            <b/>
            <sz val="9"/>
            <color indexed="81"/>
            <rFont val="Tahoma"/>
            <family val="2"/>
          </rPr>
          <t>Windows User:</t>
        </r>
        <r>
          <rPr>
            <sz val="9"/>
            <color indexed="81"/>
            <rFont val="Tahoma"/>
            <family val="2"/>
          </rPr>
          <t xml:space="preserve">
29/08/2020
9,000/-</t>
        </r>
      </text>
    </comment>
    <comment ref="CH112" authorId="0">
      <text>
        <r>
          <rPr>
            <b/>
            <sz val="9"/>
            <color indexed="81"/>
            <rFont val="Tahoma"/>
            <family val="2"/>
          </rPr>
          <t>Windows User:</t>
        </r>
        <r>
          <rPr>
            <sz val="9"/>
            <color indexed="81"/>
            <rFont val="Tahoma"/>
            <family val="2"/>
          </rPr>
          <t xml:space="preserve">
29/08/2020
9,000/-</t>
        </r>
      </text>
    </comment>
    <comment ref="CJ112" authorId="0">
      <text>
        <r>
          <rPr>
            <b/>
            <sz val="9"/>
            <color indexed="81"/>
            <rFont val="Tahoma"/>
            <family val="2"/>
          </rPr>
          <t>Windows User:</t>
        </r>
        <r>
          <rPr>
            <sz val="9"/>
            <color indexed="81"/>
            <rFont val="Tahoma"/>
            <family val="2"/>
          </rPr>
          <t xml:space="preserve">
29/08/2020
9,000/-
27/01/21
939
O/fee=3760 Due=4240
Oct + Nov/20
Paid  in janu/21</t>
        </r>
      </text>
    </comment>
    <comment ref="CP112" authorId="0">
      <text>
        <r>
          <rPr>
            <b/>
            <sz val="9"/>
            <color indexed="81"/>
            <rFont val="Tahoma"/>
            <family val="2"/>
          </rPr>
          <t>Windows User:</t>
        </r>
        <r>
          <rPr>
            <sz val="9"/>
            <color indexed="81"/>
            <rFont val="Tahoma"/>
            <family val="2"/>
          </rPr>
          <t xml:space="preserve">
27/01/21
939
O/fee=3760 Due=4240
Oct + Nov/20
Paid  in janu/21</t>
        </r>
      </text>
    </comment>
    <comment ref="CR112" authorId="0">
      <text>
        <r>
          <rPr>
            <b/>
            <sz val="9"/>
            <color indexed="81"/>
            <rFont val="Tahoma"/>
            <family val="2"/>
          </rPr>
          <t>Windows User:</t>
        </r>
        <r>
          <rPr>
            <sz val="9"/>
            <color indexed="81"/>
            <rFont val="Tahoma"/>
            <family val="2"/>
          </rPr>
          <t xml:space="preserve">
27/01/21
939
O/fee=3760 Due=4240
Oct + Nov/20
Paid  in janu/21</t>
        </r>
      </text>
    </comment>
    <comment ref="CV112" authorId="0">
      <text>
        <r>
          <rPr>
            <b/>
            <sz val="9"/>
            <color indexed="81"/>
            <rFont val="Tahoma"/>
            <family val="2"/>
          </rPr>
          <t>Windows User:</t>
        </r>
        <r>
          <rPr>
            <sz val="9"/>
            <color indexed="81"/>
            <rFont val="Tahoma"/>
            <family val="2"/>
          </rPr>
          <t xml:space="preserve">
27/01/21
939
O/fee=3760 Due=4240
Oct + Nov/20
Paid  in janu/21</t>
        </r>
      </text>
    </comment>
    <comment ref="DF112" authorId="0">
      <text>
        <r>
          <rPr>
            <b/>
            <sz val="9"/>
            <color indexed="81"/>
            <rFont val="Tahoma"/>
            <family val="2"/>
          </rPr>
          <t>Windows User:</t>
        </r>
        <r>
          <rPr>
            <sz val="9"/>
            <color indexed="81"/>
            <rFont val="Tahoma"/>
            <family val="2"/>
          </rPr>
          <t xml:space="preserve">
08/06/21
940
Nov + Dec/20</t>
        </r>
      </text>
    </comment>
    <comment ref="CD113" authorId="0">
      <text>
        <r>
          <rPr>
            <b/>
            <sz val="9"/>
            <color indexed="81"/>
            <rFont val="Tahoma"/>
            <family val="2"/>
          </rPr>
          <t>Windows User:</t>
        </r>
        <r>
          <rPr>
            <sz val="9"/>
            <color indexed="81"/>
            <rFont val="Tahoma"/>
            <family val="2"/>
          </rPr>
          <t xml:space="preserve">
29/08/2020
9,000/-</t>
        </r>
      </text>
    </comment>
    <comment ref="CF113" authorId="0">
      <text>
        <r>
          <rPr>
            <b/>
            <sz val="9"/>
            <color indexed="81"/>
            <rFont val="Tahoma"/>
            <family val="2"/>
          </rPr>
          <t>Windows User:</t>
        </r>
        <r>
          <rPr>
            <sz val="9"/>
            <color indexed="81"/>
            <rFont val="Tahoma"/>
            <family val="2"/>
          </rPr>
          <t xml:space="preserve">
29/08/2020
9,000/-</t>
        </r>
      </text>
    </comment>
    <comment ref="CH113" authorId="0">
      <text>
        <r>
          <rPr>
            <b/>
            <sz val="9"/>
            <color indexed="81"/>
            <rFont val="Tahoma"/>
            <family val="2"/>
          </rPr>
          <t>Windows User:</t>
        </r>
        <r>
          <rPr>
            <sz val="9"/>
            <color indexed="81"/>
            <rFont val="Tahoma"/>
            <family val="2"/>
          </rPr>
          <t xml:space="preserve">
29/08/2020
9,000/-</t>
        </r>
      </text>
    </comment>
    <comment ref="CJ113" authorId="0">
      <text>
        <r>
          <rPr>
            <b/>
            <sz val="9"/>
            <color indexed="81"/>
            <rFont val="Tahoma"/>
            <family val="2"/>
          </rPr>
          <t>Windows User:</t>
        </r>
        <r>
          <rPr>
            <sz val="9"/>
            <color indexed="81"/>
            <rFont val="Tahoma"/>
            <family val="2"/>
          </rPr>
          <t xml:space="preserve">
29/08/2020
9,000/-
14/11/2020
964
O/fee=6500
Paif to Nov/2020</t>
        </r>
      </text>
    </comment>
    <comment ref="CP113" authorId="0">
      <text>
        <r>
          <rPr>
            <b/>
            <sz val="9"/>
            <color indexed="81"/>
            <rFont val="Tahoma"/>
            <family val="2"/>
          </rPr>
          <t>Windows User:</t>
        </r>
        <r>
          <rPr>
            <sz val="9"/>
            <color indexed="81"/>
            <rFont val="Tahoma"/>
            <family val="2"/>
          </rPr>
          <t xml:space="preserve">
08/10/20
963
</t>
        </r>
      </text>
    </comment>
    <comment ref="CR113" authorId="0">
      <text>
        <r>
          <rPr>
            <b/>
            <sz val="9"/>
            <color indexed="81"/>
            <rFont val="Tahoma"/>
            <family val="2"/>
          </rPr>
          <t>Windows User:</t>
        </r>
        <r>
          <rPr>
            <sz val="9"/>
            <color indexed="81"/>
            <rFont val="Tahoma"/>
            <family val="2"/>
          </rPr>
          <t xml:space="preserve">
14/11/2020
864
Nov/2020
O/fee=6500/-
</t>
        </r>
      </text>
    </comment>
    <comment ref="CT113" authorId="0">
      <text>
        <r>
          <rPr>
            <b/>
            <sz val="9"/>
            <color indexed="81"/>
            <rFont val="Tahoma"/>
            <family val="2"/>
          </rPr>
          <t>Windows User:</t>
        </r>
        <r>
          <rPr>
            <sz val="9"/>
            <color indexed="81"/>
            <rFont val="Tahoma"/>
            <family val="2"/>
          </rPr>
          <t xml:space="preserve">
20/12/2020
965
</t>
        </r>
      </text>
    </comment>
    <comment ref="CV113" authorId="0">
      <text>
        <r>
          <rPr>
            <b/>
            <sz val="9"/>
            <color indexed="81"/>
            <rFont val="Tahoma"/>
            <family val="2"/>
          </rPr>
          <t>Windows User:</t>
        </r>
        <r>
          <rPr>
            <sz val="9"/>
            <color indexed="81"/>
            <rFont val="Tahoma"/>
            <family val="2"/>
          </rPr>
          <t xml:space="preserve">
10/01/2021
966
</t>
        </r>
      </text>
    </comment>
    <comment ref="CX113" authorId="0">
      <text>
        <r>
          <rPr>
            <b/>
            <sz val="9"/>
            <color indexed="81"/>
            <rFont val="Tahoma"/>
            <family val="2"/>
          </rPr>
          <t>Windows User:</t>
        </r>
        <r>
          <rPr>
            <sz val="9"/>
            <color indexed="81"/>
            <rFont val="Tahoma"/>
            <family val="2"/>
          </rPr>
          <t xml:space="preserve">
10/02/21
967</t>
        </r>
      </text>
    </comment>
    <comment ref="CZ113" authorId="0">
      <text>
        <r>
          <rPr>
            <b/>
            <sz val="9"/>
            <color indexed="81"/>
            <rFont val="Tahoma"/>
            <family val="2"/>
          </rPr>
          <t>Windows User:</t>
        </r>
        <r>
          <rPr>
            <sz val="9"/>
            <color indexed="81"/>
            <rFont val="Tahoma"/>
            <family val="2"/>
          </rPr>
          <t xml:space="preserve">
18/03/21
968</t>
        </r>
      </text>
    </comment>
    <comment ref="DF113" authorId="0">
      <text>
        <r>
          <rPr>
            <b/>
            <sz val="9"/>
            <color indexed="81"/>
            <rFont val="Tahoma"/>
            <family val="2"/>
          </rPr>
          <t>Windows User:</t>
        </r>
        <r>
          <rPr>
            <sz val="9"/>
            <color indexed="81"/>
            <rFont val="Tahoma"/>
            <family val="2"/>
          </rPr>
          <t xml:space="preserve">
03/06/21
969/970
April/21</t>
        </r>
      </text>
    </comment>
    <comment ref="CD114" authorId="0">
      <text>
        <r>
          <rPr>
            <b/>
            <sz val="9"/>
            <color indexed="81"/>
            <rFont val="Tahoma"/>
            <family val="2"/>
          </rPr>
          <t>Windows User:</t>
        </r>
        <r>
          <rPr>
            <sz val="9"/>
            <color indexed="81"/>
            <rFont val="Tahoma"/>
            <family val="2"/>
          </rPr>
          <t xml:space="preserve">
29/08/2020
9,000/-</t>
        </r>
      </text>
    </comment>
    <comment ref="CF114" authorId="0">
      <text>
        <r>
          <rPr>
            <b/>
            <sz val="9"/>
            <color indexed="81"/>
            <rFont val="Tahoma"/>
            <family val="2"/>
          </rPr>
          <t>Windows User:</t>
        </r>
        <r>
          <rPr>
            <sz val="9"/>
            <color indexed="81"/>
            <rFont val="Tahoma"/>
            <family val="2"/>
          </rPr>
          <t xml:space="preserve">
29/08/2020
9,000/-</t>
        </r>
      </text>
    </comment>
    <comment ref="CH114" authorId="0">
      <text>
        <r>
          <rPr>
            <b/>
            <sz val="9"/>
            <color indexed="81"/>
            <rFont val="Tahoma"/>
            <family val="2"/>
          </rPr>
          <t>Windows User:</t>
        </r>
        <r>
          <rPr>
            <sz val="9"/>
            <color indexed="81"/>
            <rFont val="Tahoma"/>
            <family val="2"/>
          </rPr>
          <t xml:space="preserve">
29/08/2020
9,000/-</t>
        </r>
      </text>
    </comment>
    <comment ref="CJ114" authorId="0">
      <text>
        <r>
          <rPr>
            <b/>
            <sz val="9"/>
            <color indexed="81"/>
            <rFont val="Tahoma"/>
            <family val="2"/>
          </rPr>
          <t>Windows User:</t>
        </r>
        <r>
          <rPr>
            <sz val="9"/>
            <color indexed="81"/>
            <rFont val="Tahoma"/>
            <family val="2"/>
          </rPr>
          <t xml:space="preserve">
29/08/2020
9,000/-
08/10/20
987
Paid to Oct/20</t>
        </r>
      </text>
    </comment>
    <comment ref="CP114" authorId="0">
      <text>
        <r>
          <rPr>
            <b/>
            <sz val="9"/>
            <color indexed="81"/>
            <rFont val="Tahoma"/>
            <family val="2"/>
          </rPr>
          <t>Windows User:</t>
        </r>
        <r>
          <rPr>
            <sz val="9"/>
            <color indexed="81"/>
            <rFont val="Tahoma"/>
            <family val="2"/>
          </rPr>
          <t xml:space="preserve">
08/10/20
987
O/fee=6500
oct=4620</t>
        </r>
      </text>
    </comment>
    <comment ref="CR114" authorId="0">
      <text>
        <r>
          <rPr>
            <b/>
            <sz val="9"/>
            <color indexed="81"/>
            <rFont val="Tahoma"/>
            <family val="2"/>
          </rPr>
          <t>Windows User:</t>
        </r>
        <r>
          <rPr>
            <sz val="9"/>
            <color indexed="81"/>
            <rFont val="Tahoma"/>
            <family val="2"/>
          </rPr>
          <t xml:space="preserve">
09/11/2020
988/989
Nov + Dec/2020
</t>
        </r>
      </text>
    </comment>
    <comment ref="CT114" authorId="0">
      <text>
        <r>
          <rPr>
            <b/>
            <sz val="9"/>
            <color indexed="81"/>
            <rFont val="Tahoma"/>
            <family val="2"/>
          </rPr>
          <t>Windows User:</t>
        </r>
        <r>
          <rPr>
            <sz val="9"/>
            <color indexed="81"/>
            <rFont val="Tahoma"/>
            <family val="2"/>
          </rPr>
          <t xml:space="preserve">
09/11/2020
988/989
Nov + Dec/2020
Paid to Nov/20</t>
        </r>
      </text>
    </comment>
    <comment ref="CV114" authorId="0">
      <text>
        <r>
          <rPr>
            <b/>
            <sz val="9"/>
            <color indexed="81"/>
            <rFont val="Tahoma"/>
            <family val="2"/>
          </rPr>
          <t>Windows User:</t>
        </r>
        <r>
          <rPr>
            <sz val="9"/>
            <color indexed="81"/>
            <rFont val="Tahoma"/>
            <family val="2"/>
          </rPr>
          <t xml:space="preserve">
10/01/2021
990
Janu/21 to March/21
Paid in Janu/21</t>
        </r>
      </text>
    </comment>
    <comment ref="CX114" authorId="0">
      <text>
        <r>
          <rPr>
            <b/>
            <sz val="9"/>
            <color indexed="81"/>
            <rFont val="Tahoma"/>
            <family val="2"/>
          </rPr>
          <t>Windows User:</t>
        </r>
        <r>
          <rPr>
            <sz val="9"/>
            <color indexed="81"/>
            <rFont val="Tahoma"/>
            <family val="2"/>
          </rPr>
          <t xml:space="preserve">
10/01/2021
990
Janu/21 to March/21
Paid in Janu/21</t>
        </r>
      </text>
    </comment>
    <comment ref="CZ114" authorId="0">
      <text>
        <r>
          <rPr>
            <b/>
            <sz val="9"/>
            <color indexed="81"/>
            <rFont val="Tahoma"/>
            <family val="2"/>
          </rPr>
          <t>Windows User:</t>
        </r>
        <r>
          <rPr>
            <sz val="9"/>
            <color indexed="81"/>
            <rFont val="Tahoma"/>
            <family val="2"/>
          </rPr>
          <t xml:space="preserve">
10/01/2021
990
Janu/21 to March/21
Paid in Janu/21</t>
        </r>
      </text>
    </comment>
    <comment ref="CD115" authorId="0">
      <text>
        <r>
          <rPr>
            <b/>
            <sz val="9"/>
            <color indexed="81"/>
            <rFont val="Tahoma"/>
            <family val="2"/>
          </rPr>
          <t>Windows User:</t>
        </r>
        <r>
          <rPr>
            <sz val="9"/>
            <color indexed="81"/>
            <rFont val="Tahoma"/>
            <family val="2"/>
          </rPr>
          <t xml:space="preserve">
29/08/2020
9,000/-</t>
        </r>
      </text>
    </comment>
    <comment ref="CF115" authorId="0">
      <text>
        <r>
          <rPr>
            <b/>
            <sz val="9"/>
            <color indexed="81"/>
            <rFont val="Tahoma"/>
            <family val="2"/>
          </rPr>
          <t>Windows User:</t>
        </r>
        <r>
          <rPr>
            <sz val="9"/>
            <color indexed="81"/>
            <rFont val="Tahoma"/>
            <family val="2"/>
          </rPr>
          <t xml:space="preserve">
29/08/2020
9,000/-</t>
        </r>
      </text>
    </comment>
    <comment ref="CH115" authorId="0">
      <text>
        <r>
          <rPr>
            <b/>
            <sz val="9"/>
            <color indexed="81"/>
            <rFont val="Tahoma"/>
            <family val="2"/>
          </rPr>
          <t>Windows User:</t>
        </r>
        <r>
          <rPr>
            <sz val="9"/>
            <color indexed="81"/>
            <rFont val="Tahoma"/>
            <family val="2"/>
          </rPr>
          <t xml:space="preserve">
29/08/2020
9,000/-</t>
        </r>
      </text>
    </comment>
    <comment ref="CJ115" authorId="0">
      <text>
        <r>
          <rPr>
            <b/>
            <sz val="9"/>
            <color indexed="81"/>
            <rFont val="Tahoma"/>
            <family val="2"/>
          </rPr>
          <t>Windows User:</t>
        </r>
        <r>
          <rPr>
            <sz val="9"/>
            <color indexed="81"/>
            <rFont val="Tahoma"/>
            <family val="2"/>
          </rPr>
          <t xml:space="preserve">
29/08/2020
9,000/-
08/10/20
1011
Paid to Oct/20</t>
        </r>
      </text>
    </comment>
    <comment ref="CP115" authorId="0">
      <text>
        <r>
          <rPr>
            <b/>
            <sz val="9"/>
            <color indexed="81"/>
            <rFont val="Tahoma"/>
            <family val="2"/>
          </rPr>
          <t>Windows User:</t>
        </r>
        <r>
          <rPr>
            <sz val="9"/>
            <color indexed="81"/>
            <rFont val="Tahoma"/>
            <family val="2"/>
          </rPr>
          <t xml:space="preserve">
08/10/20
1011
O/fee=6500
Oct=4620</t>
        </r>
      </text>
    </comment>
    <comment ref="CR115" authorId="0">
      <text>
        <r>
          <rPr>
            <b/>
            <sz val="9"/>
            <color indexed="81"/>
            <rFont val="Tahoma"/>
            <family val="2"/>
          </rPr>
          <t>Windows User:</t>
        </r>
        <r>
          <rPr>
            <sz val="9"/>
            <color indexed="81"/>
            <rFont val="Tahoma"/>
            <family val="2"/>
          </rPr>
          <t xml:space="preserve">
08/12/2020
1012
Nov + Dec/20
Paid in Dec/20</t>
        </r>
      </text>
    </comment>
    <comment ref="CT115" authorId="0">
      <text>
        <r>
          <rPr>
            <b/>
            <sz val="9"/>
            <color indexed="81"/>
            <rFont val="Tahoma"/>
            <family val="2"/>
          </rPr>
          <t>Windows User:</t>
        </r>
        <r>
          <rPr>
            <sz val="9"/>
            <color indexed="81"/>
            <rFont val="Tahoma"/>
            <family val="2"/>
          </rPr>
          <t xml:space="preserve">
08/12/2020
1012
Nov + Dec/20
Paid in Dec/20</t>
        </r>
      </text>
    </comment>
    <comment ref="CV115" authorId="0">
      <text>
        <r>
          <rPr>
            <b/>
            <sz val="9"/>
            <color indexed="81"/>
            <rFont val="Tahoma"/>
            <family val="2"/>
          </rPr>
          <t>Windows User:</t>
        </r>
        <r>
          <rPr>
            <sz val="9"/>
            <color indexed="81"/>
            <rFont val="Tahoma"/>
            <family val="2"/>
          </rPr>
          <t xml:space="preserve">
27/01/21
1013</t>
        </r>
      </text>
    </comment>
    <comment ref="CX115" authorId="0">
      <text>
        <r>
          <rPr>
            <b/>
            <sz val="9"/>
            <color indexed="81"/>
            <rFont val="Tahoma"/>
            <family val="2"/>
          </rPr>
          <t>Windows User:</t>
        </r>
        <r>
          <rPr>
            <sz val="9"/>
            <color indexed="81"/>
            <rFont val="Tahoma"/>
            <family val="2"/>
          </rPr>
          <t xml:space="preserve">
10/02/21
40915</t>
        </r>
      </text>
    </comment>
    <comment ref="DF115" authorId="0">
      <text>
        <r>
          <rPr>
            <b/>
            <sz val="9"/>
            <color indexed="81"/>
            <rFont val="Tahoma"/>
            <family val="2"/>
          </rPr>
          <t>Windows User:</t>
        </r>
        <r>
          <rPr>
            <sz val="9"/>
            <color indexed="81"/>
            <rFont val="Tahoma"/>
            <family val="2"/>
          </rPr>
          <t xml:space="preserve">
03/06/21
1015
4340/-</t>
        </r>
      </text>
    </comment>
    <comment ref="CD116" authorId="0">
      <text>
        <r>
          <rPr>
            <b/>
            <sz val="9"/>
            <color indexed="81"/>
            <rFont val="Tahoma"/>
            <family val="2"/>
          </rPr>
          <t>Windows User:</t>
        </r>
        <r>
          <rPr>
            <sz val="9"/>
            <color indexed="81"/>
            <rFont val="Tahoma"/>
            <family val="2"/>
          </rPr>
          <t xml:space="preserve">
29/08/2020
9,000/-</t>
        </r>
      </text>
    </comment>
    <comment ref="CF116" authorId="0">
      <text>
        <r>
          <rPr>
            <b/>
            <sz val="9"/>
            <color indexed="81"/>
            <rFont val="Tahoma"/>
            <family val="2"/>
          </rPr>
          <t>Windows User:</t>
        </r>
        <r>
          <rPr>
            <sz val="9"/>
            <color indexed="81"/>
            <rFont val="Tahoma"/>
            <family val="2"/>
          </rPr>
          <t xml:space="preserve">
29/08/2020
9,000/-</t>
        </r>
      </text>
    </comment>
    <comment ref="CH116" authorId="0">
      <text>
        <r>
          <rPr>
            <b/>
            <sz val="9"/>
            <color indexed="81"/>
            <rFont val="Tahoma"/>
            <family val="2"/>
          </rPr>
          <t>Windows User:</t>
        </r>
        <r>
          <rPr>
            <sz val="9"/>
            <color indexed="81"/>
            <rFont val="Tahoma"/>
            <family val="2"/>
          </rPr>
          <t xml:space="preserve">
29/08/2020
9,000/-</t>
        </r>
      </text>
    </comment>
    <comment ref="CJ116" authorId="0">
      <text>
        <r>
          <rPr>
            <b/>
            <sz val="9"/>
            <color indexed="81"/>
            <rFont val="Tahoma"/>
            <family val="2"/>
          </rPr>
          <t>Windows User:</t>
        </r>
        <r>
          <rPr>
            <sz val="9"/>
            <color indexed="81"/>
            <rFont val="Tahoma"/>
            <family val="2"/>
          </rPr>
          <t xml:space="preserve">
29/08/2020
9,000/-</t>
        </r>
      </text>
    </comment>
    <comment ref="DF116" authorId="0">
      <text>
        <r>
          <rPr>
            <b/>
            <sz val="9"/>
            <color indexed="81"/>
            <rFont val="Tahoma"/>
            <family val="2"/>
          </rPr>
          <t>Windows User:</t>
        </r>
        <r>
          <rPr>
            <sz val="9"/>
            <color indexed="81"/>
            <rFont val="Tahoma"/>
            <family val="2"/>
          </rPr>
          <t xml:space="preserve">
07/06/21
1035
10,000/-</t>
        </r>
      </text>
    </comment>
    <comment ref="CD117" authorId="0">
      <text>
        <r>
          <rPr>
            <b/>
            <sz val="9"/>
            <color indexed="81"/>
            <rFont val="Tahoma"/>
            <family val="2"/>
          </rPr>
          <t>Windows User:</t>
        </r>
        <r>
          <rPr>
            <sz val="9"/>
            <color indexed="81"/>
            <rFont val="Tahoma"/>
            <family val="2"/>
          </rPr>
          <t xml:space="preserve">
29/08/2020
9,000/-</t>
        </r>
      </text>
    </comment>
    <comment ref="CF117" authorId="0">
      <text>
        <r>
          <rPr>
            <b/>
            <sz val="9"/>
            <color indexed="81"/>
            <rFont val="Tahoma"/>
            <family val="2"/>
          </rPr>
          <t>Windows User:</t>
        </r>
        <r>
          <rPr>
            <sz val="9"/>
            <color indexed="81"/>
            <rFont val="Tahoma"/>
            <family val="2"/>
          </rPr>
          <t xml:space="preserve">
29/08/2020
9,000/-</t>
        </r>
      </text>
    </comment>
    <comment ref="CH117" authorId="0">
      <text>
        <r>
          <rPr>
            <b/>
            <sz val="9"/>
            <color indexed="81"/>
            <rFont val="Tahoma"/>
            <family val="2"/>
          </rPr>
          <t>Windows User:</t>
        </r>
        <r>
          <rPr>
            <sz val="9"/>
            <color indexed="81"/>
            <rFont val="Tahoma"/>
            <family val="2"/>
          </rPr>
          <t xml:space="preserve">
29/08/2020
9,000/-</t>
        </r>
      </text>
    </comment>
    <comment ref="CJ117" authorId="0">
      <text>
        <r>
          <rPr>
            <b/>
            <sz val="9"/>
            <color indexed="81"/>
            <rFont val="Tahoma"/>
            <family val="2"/>
          </rPr>
          <t>Windows User:</t>
        </r>
        <r>
          <rPr>
            <sz val="9"/>
            <color indexed="81"/>
            <rFont val="Tahoma"/>
            <family val="2"/>
          </rPr>
          <t xml:space="preserve">
29/08/2020
9,000/-
09/11/2020
1060
O/fee=6,500/-
Paid to Nov/2020</t>
        </r>
      </text>
    </comment>
    <comment ref="CM117" authorId="0">
      <text>
        <r>
          <rPr>
            <b/>
            <sz val="9"/>
            <color indexed="81"/>
            <rFont val="Tahoma"/>
            <family val="2"/>
          </rPr>
          <t>Windows User:</t>
        </r>
        <r>
          <rPr>
            <sz val="9"/>
            <color indexed="81"/>
            <rFont val="Tahoma"/>
            <family val="2"/>
          </rPr>
          <t xml:space="preserve">
Less 30% in Tuition fee for Oct/20.</t>
        </r>
      </text>
    </comment>
    <comment ref="CN117" authorId="0">
      <text>
        <r>
          <rPr>
            <b/>
            <sz val="9"/>
            <color indexed="81"/>
            <rFont val="Tahoma"/>
            <family val="2"/>
          </rPr>
          <t>Windows User:</t>
        </r>
        <r>
          <rPr>
            <sz val="9"/>
            <color indexed="81"/>
            <rFont val="Tahoma"/>
            <family val="2"/>
          </rPr>
          <t xml:space="preserve">
27/01/21
1061
Oct to Dec/20
Paid in janu/21</t>
        </r>
      </text>
    </comment>
    <comment ref="CO117" authorId="0">
      <text>
        <r>
          <rPr>
            <b/>
            <sz val="9"/>
            <color indexed="81"/>
            <rFont val="Tahoma"/>
            <family val="2"/>
          </rPr>
          <t>Windows User:</t>
        </r>
        <r>
          <rPr>
            <sz val="9"/>
            <color indexed="81"/>
            <rFont val="Tahoma"/>
            <family val="2"/>
          </rPr>
          <t xml:space="preserve">
Less 30% in Tuition fee for Oct/20.</t>
        </r>
      </text>
    </comment>
    <comment ref="CP117" authorId="0">
      <text>
        <r>
          <rPr>
            <b/>
            <sz val="9"/>
            <color indexed="81"/>
            <rFont val="Tahoma"/>
            <family val="2"/>
          </rPr>
          <t>Windows User:</t>
        </r>
        <r>
          <rPr>
            <sz val="9"/>
            <color indexed="81"/>
            <rFont val="Tahoma"/>
            <family val="2"/>
          </rPr>
          <t xml:space="preserve">
09/11/2020
1060
O/fee
27/01/21
1061
Oct to Dec/20
Paid in janu/21</t>
        </r>
      </text>
    </comment>
    <comment ref="CR117" authorId="0">
      <text>
        <r>
          <rPr>
            <b/>
            <sz val="9"/>
            <color indexed="81"/>
            <rFont val="Tahoma"/>
            <family val="2"/>
          </rPr>
          <t>Windows User:</t>
        </r>
        <r>
          <rPr>
            <sz val="9"/>
            <color indexed="81"/>
            <rFont val="Tahoma"/>
            <family val="2"/>
          </rPr>
          <t xml:space="preserve">
27/01/21
1061
Oct to Dec/20
Paid in janu/21</t>
        </r>
      </text>
    </comment>
    <comment ref="CT117" authorId="0">
      <text>
        <r>
          <rPr>
            <b/>
            <sz val="9"/>
            <color indexed="81"/>
            <rFont val="Tahoma"/>
            <family val="2"/>
          </rPr>
          <t>Windows User:</t>
        </r>
        <r>
          <rPr>
            <sz val="9"/>
            <color indexed="81"/>
            <rFont val="Tahoma"/>
            <family val="2"/>
          </rPr>
          <t xml:space="preserve">
27/01/21
1061
Oct to Dec/20
Paid in janu/21</t>
        </r>
      </text>
    </comment>
    <comment ref="DB117" authorId="0">
      <text>
        <r>
          <rPr>
            <b/>
            <sz val="9"/>
            <color indexed="81"/>
            <rFont val="Tahoma"/>
            <family val="2"/>
          </rPr>
          <t>Windows User:</t>
        </r>
        <r>
          <rPr>
            <sz val="9"/>
            <color indexed="81"/>
            <rFont val="Tahoma"/>
            <family val="2"/>
          </rPr>
          <t xml:space="preserve">
04/05/21
1062
Janu + Deb/21</t>
        </r>
      </text>
    </comment>
    <comment ref="DD117" authorId="0">
      <text>
        <r>
          <rPr>
            <b/>
            <sz val="9"/>
            <color indexed="81"/>
            <rFont val="Tahoma"/>
            <family val="2"/>
          </rPr>
          <t>Windows User:</t>
        </r>
        <r>
          <rPr>
            <sz val="9"/>
            <color indexed="81"/>
            <rFont val="Tahoma"/>
            <family val="2"/>
          </rPr>
          <t xml:space="preserve">
07/06/21
1063
</t>
        </r>
      </text>
    </comment>
    <comment ref="CD118" authorId="0">
      <text>
        <r>
          <rPr>
            <b/>
            <sz val="9"/>
            <color indexed="81"/>
            <rFont val="Tahoma"/>
            <family val="2"/>
          </rPr>
          <t>Windows User:</t>
        </r>
        <r>
          <rPr>
            <sz val="9"/>
            <color indexed="81"/>
            <rFont val="Tahoma"/>
            <family val="2"/>
          </rPr>
          <t xml:space="preserve">
29/08/2020
9,000/-</t>
        </r>
      </text>
    </comment>
    <comment ref="CF118" authorId="0">
      <text>
        <r>
          <rPr>
            <b/>
            <sz val="9"/>
            <color indexed="81"/>
            <rFont val="Tahoma"/>
            <family val="2"/>
          </rPr>
          <t>Windows User:</t>
        </r>
        <r>
          <rPr>
            <sz val="9"/>
            <color indexed="81"/>
            <rFont val="Tahoma"/>
            <family val="2"/>
          </rPr>
          <t xml:space="preserve">
29/08/2020
9,000/-</t>
        </r>
      </text>
    </comment>
    <comment ref="CH118" authorId="0">
      <text>
        <r>
          <rPr>
            <b/>
            <sz val="9"/>
            <color indexed="81"/>
            <rFont val="Tahoma"/>
            <family val="2"/>
          </rPr>
          <t>Windows User:</t>
        </r>
        <r>
          <rPr>
            <sz val="9"/>
            <color indexed="81"/>
            <rFont val="Tahoma"/>
            <family val="2"/>
          </rPr>
          <t xml:space="preserve">
29/08/2020
9,000/-</t>
        </r>
      </text>
    </comment>
    <comment ref="CJ118" authorId="0">
      <text>
        <r>
          <rPr>
            <b/>
            <sz val="9"/>
            <color indexed="81"/>
            <rFont val="Tahoma"/>
            <family val="2"/>
          </rPr>
          <t>Windows User:</t>
        </r>
        <r>
          <rPr>
            <sz val="9"/>
            <color indexed="81"/>
            <rFont val="Tahoma"/>
            <family val="2"/>
          </rPr>
          <t xml:space="preserve">
29/08/2020
9,000/-</t>
        </r>
      </text>
    </comment>
    <comment ref="CP118" authorId="0">
      <text>
        <r>
          <rPr>
            <b/>
            <sz val="9"/>
            <color indexed="81"/>
            <rFont val="Tahoma"/>
            <family val="2"/>
          </rPr>
          <t>Windows User:</t>
        </r>
        <r>
          <rPr>
            <sz val="9"/>
            <color indexed="81"/>
            <rFont val="Tahoma"/>
            <family val="2"/>
          </rPr>
          <t xml:space="preserve">
09/10/2020
By bkash
C=11120
H=1950
T=13070</t>
        </r>
      </text>
    </comment>
    <comment ref="CR118" authorId="0">
      <text>
        <r>
          <rPr>
            <b/>
            <sz val="9"/>
            <color indexed="81"/>
            <rFont val="Tahoma"/>
            <family val="2"/>
          </rPr>
          <t>Windows User:</t>
        </r>
        <r>
          <rPr>
            <sz val="9"/>
            <color indexed="81"/>
            <rFont val="Tahoma"/>
            <family val="2"/>
          </rPr>
          <t xml:space="preserve">
10/11/2020
By bkash
C=4620
H=1950
T=6570</t>
        </r>
      </text>
    </comment>
    <comment ref="CT118" authorId="0">
      <text>
        <r>
          <rPr>
            <b/>
            <sz val="9"/>
            <color indexed="81"/>
            <rFont val="Tahoma"/>
            <family val="2"/>
          </rPr>
          <t>Windows User:</t>
        </r>
        <r>
          <rPr>
            <sz val="9"/>
            <color indexed="81"/>
            <rFont val="Tahoma"/>
            <family val="2"/>
          </rPr>
          <t xml:space="preserve">
10/12/2020
By bkash
C=2520
H=1950
T=4470
Dec/20 Due=2100
26/01/21
604
Dec=2100
Janu/21=1820 Due=2800
Paid in Janu/21</t>
        </r>
      </text>
    </comment>
    <comment ref="CV118" authorId="0">
      <text>
        <r>
          <rPr>
            <b/>
            <sz val="9"/>
            <color indexed="81"/>
            <rFont val="Tahoma"/>
            <family val="2"/>
          </rPr>
          <t>Windows User:</t>
        </r>
        <r>
          <rPr>
            <sz val="9"/>
            <color indexed="81"/>
            <rFont val="Tahoma"/>
            <family val="2"/>
          </rPr>
          <t xml:space="preserve">
26/01/21
604
Dec=2100
Janu/21=1820 Due=2800
Paid in Janu/21</t>
        </r>
      </text>
    </comment>
    <comment ref="CX118" authorId="0">
      <text>
        <r>
          <rPr>
            <b/>
            <sz val="9"/>
            <color indexed="81"/>
            <rFont val="Tahoma"/>
            <family val="2"/>
          </rPr>
          <t>Windows User:</t>
        </r>
        <r>
          <rPr>
            <sz val="9"/>
            <color indexed="81"/>
            <rFont val="Tahoma"/>
            <family val="2"/>
          </rPr>
          <t xml:space="preserve">
10/02/21
605
O/fee=6500</t>
        </r>
      </text>
    </comment>
    <comment ref="DB118" authorId="0">
      <text>
        <r>
          <rPr>
            <b/>
            <sz val="9"/>
            <color indexed="81"/>
            <rFont val="Tahoma"/>
            <family val="2"/>
          </rPr>
          <t>Windows User:</t>
        </r>
        <r>
          <rPr>
            <sz val="9"/>
            <color indexed="81"/>
            <rFont val="Tahoma"/>
            <family val="2"/>
          </rPr>
          <t xml:space="preserve">
11/04/21
By bkash
C=920
h=1950
T=2870</t>
        </r>
      </text>
    </comment>
    <comment ref="CD119" authorId="0">
      <text>
        <r>
          <rPr>
            <b/>
            <sz val="9"/>
            <color indexed="81"/>
            <rFont val="Tahoma"/>
            <family val="2"/>
          </rPr>
          <t>Windows User:</t>
        </r>
        <r>
          <rPr>
            <sz val="9"/>
            <color indexed="81"/>
            <rFont val="Tahoma"/>
            <family val="2"/>
          </rPr>
          <t xml:space="preserve">
29/08/2020
9,000/-</t>
        </r>
      </text>
    </comment>
    <comment ref="CF119" authorId="0">
      <text>
        <r>
          <rPr>
            <b/>
            <sz val="9"/>
            <color indexed="81"/>
            <rFont val="Tahoma"/>
            <family val="2"/>
          </rPr>
          <t>Windows User:</t>
        </r>
        <r>
          <rPr>
            <sz val="9"/>
            <color indexed="81"/>
            <rFont val="Tahoma"/>
            <family val="2"/>
          </rPr>
          <t xml:space="preserve">
29/08/2020
9,000/-</t>
        </r>
      </text>
    </comment>
    <comment ref="CH119" authorId="0">
      <text>
        <r>
          <rPr>
            <b/>
            <sz val="9"/>
            <color indexed="81"/>
            <rFont val="Tahoma"/>
            <family val="2"/>
          </rPr>
          <t>Windows User:</t>
        </r>
        <r>
          <rPr>
            <sz val="9"/>
            <color indexed="81"/>
            <rFont val="Tahoma"/>
            <family val="2"/>
          </rPr>
          <t xml:space="preserve">
29/08/2020
9,000/-</t>
        </r>
      </text>
    </comment>
    <comment ref="CJ119" authorId="0">
      <text>
        <r>
          <rPr>
            <b/>
            <sz val="9"/>
            <color indexed="81"/>
            <rFont val="Tahoma"/>
            <family val="2"/>
          </rPr>
          <t>Windows User:</t>
        </r>
        <r>
          <rPr>
            <sz val="9"/>
            <color indexed="81"/>
            <rFont val="Tahoma"/>
            <family val="2"/>
          </rPr>
          <t xml:space="preserve">
29/08/2020
9,000/-
10/08/20
627
Paid to Opct/20</t>
        </r>
      </text>
    </comment>
    <comment ref="CP119" authorId="0">
      <text>
        <r>
          <rPr>
            <b/>
            <sz val="9"/>
            <color indexed="81"/>
            <rFont val="Tahoma"/>
            <family val="2"/>
          </rPr>
          <t>Windows User:</t>
        </r>
        <r>
          <rPr>
            <sz val="9"/>
            <color indexed="81"/>
            <rFont val="Tahoma"/>
            <family val="2"/>
          </rPr>
          <t xml:space="preserve">
10/08/20
627
O/fee=6500
Oct=4620</t>
        </r>
      </text>
    </comment>
    <comment ref="CR119" authorId="0">
      <text>
        <r>
          <rPr>
            <b/>
            <sz val="9"/>
            <color indexed="81"/>
            <rFont val="Tahoma"/>
            <family val="2"/>
          </rPr>
          <t>Windows User:</t>
        </r>
        <r>
          <rPr>
            <sz val="9"/>
            <color indexed="81"/>
            <rFont val="Tahoma"/>
            <family val="2"/>
          </rPr>
          <t xml:space="preserve">
08/11/2020
628</t>
        </r>
      </text>
    </comment>
    <comment ref="CT119" authorId="0">
      <text>
        <r>
          <rPr>
            <b/>
            <sz val="9"/>
            <color indexed="81"/>
            <rFont val="Tahoma"/>
            <family val="2"/>
          </rPr>
          <t>Windows User:</t>
        </r>
        <r>
          <rPr>
            <sz val="9"/>
            <color indexed="81"/>
            <rFont val="Tahoma"/>
            <family val="2"/>
          </rPr>
          <t xml:space="preserve">
09/12/2020
629
</t>
        </r>
      </text>
    </comment>
    <comment ref="CV119" authorId="0">
      <text>
        <r>
          <rPr>
            <b/>
            <sz val="9"/>
            <color indexed="81"/>
            <rFont val="Tahoma"/>
            <family val="2"/>
          </rPr>
          <t>Windows User:</t>
        </r>
        <r>
          <rPr>
            <sz val="9"/>
            <color indexed="81"/>
            <rFont val="Tahoma"/>
            <family val="2"/>
          </rPr>
          <t xml:space="preserve">
08/01/2021
By bkash
C=4620
H=1950
T=6570
Janu/21</t>
        </r>
      </text>
    </comment>
    <comment ref="CX119" authorId="0">
      <text>
        <r>
          <rPr>
            <b/>
            <sz val="9"/>
            <color indexed="81"/>
            <rFont val="Tahoma"/>
            <family val="2"/>
          </rPr>
          <t>Windows User:</t>
        </r>
        <r>
          <rPr>
            <sz val="9"/>
            <color indexed="81"/>
            <rFont val="Tahoma"/>
            <family val="2"/>
          </rPr>
          <t xml:space="preserve">
06/02/21
By bkash
C=4620
H=1950
T=6570
Feb/21</t>
        </r>
      </text>
    </comment>
    <comment ref="CZ119" authorId="0">
      <text>
        <r>
          <rPr>
            <b/>
            <sz val="9"/>
            <color indexed="81"/>
            <rFont val="Tahoma"/>
            <family val="2"/>
          </rPr>
          <t>Windows User:</t>
        </r>
        <r>
          <rPr>
            <sz val="9"/>
            <color indexed="81"/>
            <rFont val="Tahoma"/>
            <family val="2"/>
          </rPr>
          <t xml:space="preserve">
08/03/21
By bkash
C=4620
H=1950
T=6570</t>
        </r>
      </text>
    </comment>
    <comment ref="DB119" authorId="0">
      <text>
        <r>
          <rPr>
            <b/>
            <sz val="9"/>
            <color indexed="81"/>
            <rFont val="Tahoma"/>
            <family val="2"/>
          </rPr>
          <t>Windows User:</t>
        </r>
        <r>
          <rPr>
            <sz val="9"/>
            <color indexed="81"/>
            <rFont val="Tahoma"/>
            <family val="2"/>
          </rPr>
          <t xml:space="preserve">
13/04/21
By bkash
C=4620
H=1950
T=6570</t>
        </r>
      </text>
    </comment>
    <comment ref="DD119" authorId="0">
      <text>
        <r>
          <rPr>
            <b/>
            <sz val="9"/>
            <color indexed="81"/>
            <rFont val="Tahoma"/>
            <family val="2"/>
          </rPr>
          <t>Windows User:</t>
        </r>
        <r>
          <rPr>
            <sz val="9"/>
            <color indexed="81"/>
            <rFont val="Tahoma"/>
            <family val="2"/>
          </rPr>
          <t xml:space="preserve">
05/05/21
By bkash
C=1950
H=1950
T=3900</t>
        </r>
      </text>
    </comment>
    <comment ref="CD120" authorId="0">
      <text>
        <r>
          <rPr>
            <b/>
            <sz val="9"/>
            <color indexed="81"/>
            <rFont val="Tahoma"/>
            <family val="2"/>
          </rPr>
          <t>Windows User:</t>
        </r>
        <r>
          <rPr>
            <sz val="9"/>
            <color indexed="81"/>
            <rFont val="Tahoma"/>
            <family val="2"/>
          </rPr>
          <t xml:space="preserve">
29/08/2020
15,500/-</t>
        </r>
      </text>
    </comment>
    <comment ref="CF120" authorId="0">
      <text>
        <r>
          <rPr>
            <b/>
            <sz val="9"/>
            <color indexed="81"/>
            <rFont val="Tahoma"/>
            <family val="2"/>
          </rPr>
          <t>Windows User:</t>
        </r>
        <r>
          <rPr>
            <sz val="9"/>
            <color indexed="81"/>
            <rFont val="Tahoma"/>
            <family val="2"/>
          </rPr>
          <t xml:space="preserve">
29/08/2020
15,500/-</t>
        </r>
      </text>
    </comment>
    <comment ref="CH120" authorId="0">
      <text>
        <r>
          <rPr>
            <b/>
            <sz val="9"/>
            <color indexed="81"/>
            <rFont val="Tahoma"/>
            <family val="2"/>
          </rPr>
          <t>Windows User:</t>
        </r>
        <r>
          <rPr>
            <sz val="9"/>
            <color indexed="81"/>
            <rFont val="Tahoma"/>
            <family val="2"/>
          </rPr>
          <t xml:space="preserve">
29/08/2020
15,500/-</t>
        </r>
      </text>
    </comment>
    <comment ref="CJ120" authorId="0">
      <text>
        <r>
          <rPr>
            <b/>
            <sz val="9"/>
            <color indexed="81"/>
            <rFont val="Tahoma"/>
            <family val="2"/>
          </rPr>
          <t>Windows User:</t>
        </r>
        <r>
          <rPr>
            <sz val="9"/>
            <color indexed="81"/>
            <rFont val="Tahoma"/>
            <family val="2"/>
          </rPr>
          <t xml:space="preserve">
29/08/2020
15,500/-</t>
        </r>
      </text>
    </comment>
    <comment ref="CP120" authorId="0">
      <text>
        <r>
          <rPr>
            <b/>
            <sz val="9"/>
            <color indexed="81"/>
            <rFont val="Tahoma"/>
            <family val="2"/>
          </rPr>
          <t>Windows User:</t>
        </r>
        <r>
          <rPr>
            <sz val="9"/>
            <color indexed="81"/>
            <rFont val="Tahoma"/>
            <family val="2"/>
          </rPr>
          <t xml:space="preserve">
10/10/20
651</t>
        </r>
      </text>
    </comment>
    <comment ref="CR120" authorId="0">
      <text>
        <r>
          <rPr>
            <b/>
            <sz val="9"/>
            <color indexed="81"/>
            <rFont val="Tahoma"/>
            <family val="2"/>
          </rPr>
          <t>Windows User:</t>
        </r>
        <r>
          <rPr>
            <sz val="9"/>
            <color indexed="81"/>
            <rFont val="Tahoma"/>
            <family val="2"/>
          </rPr>
          <t xml:space="preserve">
09/11/2020
652
</t>
        </r>
      </text>
    </comment>
    <comment ref="CT120" authorId="0">
      <text>
        <r>
          <rPr>
            <b/>
            <sz val="9"/>
            <color indexed="81"/>
            <rFont val="Tahoma"/>
            <family val="2"/>
          </rPr>
          <t>Windows User:</t>
        </r>
        <r>
          <rPr>
            <sz val="9"/>
            <color indexed="81"/>
            <rFont val="Tahoma"/>
            <family val="2"/>
          </rPr>
          <t xml:space="preserve">
09/12/2020
653
</t>
        </r>
      </text>
    </comment>
    <comment ref="CV120" authorId="0">
      <text>
        <r>
          <rPr>
            <b/>
            <sz val="9"/>
            <color indexed="81"/>
            <rFont val="Tahoma"/>
            <family val="2"/>
          </rPr>
          <t>Windows User:</t>
        </r>
        <r>
          <rPr>
            <sz val="9"/>
            <color indexed="81"/>
            <rFont val="Tahoma"/>
            <family val="2"/>
          </rPr>
          <t xml:space="preserve">
10/01/2021
654</t>
        </r>
      </text>
    </comment>
    <comment ref="CD121" authorId="0">
      <text>
        <r>
          <rPr>
            <b/>
            <sz val="9"/>
            <color indexed="81"/>
            <rFont val="Tahoma"/>
            <family val="2"/>
          </rPr>
          <t>Windows User:</t>
        </r>
        <r>
          <rPr>
            <sz val="9"/>
            <color indexed="81"/>
            <rFont val="Tahoma"/>
            <family val="2"/>
          </rPr>
          <t xml:space="preserve">
29/08/2020
15,500/-</t>
        </r>
      </text>
    </comment>
    <comment ref="CF121" authorId="0">
      <text>
        <r>
          <rPr>
            <b/>
            <sz val="9"/>
            <color indexed="81"/>
            <rFont val="Tahoma"/>
            <family val="2"/>
          </rPr>
          <t>Windows User:</t>
        </r>
        <r>
          <rPr>
            <sz val="9"/>
            <color indexed="81"/>
            <rFont val="Tahoma"/>
            <family val="2"/>
          </rPr>
          <t xml:space="preserve">
29/08/2020
15,500/-</t>
        </r>
      </text>
    </comment>
    <comment ref="CH121" authorId="0">
      <text>
        <r>
          <rPr>
            <b/>
            <sz val="9"/>
            <color indexed="81"/>
            <rFont val="Tahoma"/>
            <family val="2"/>
          </rPr>
          <t>Windows User:</t>
        </r>
        <r>
          <rPr>
            <sz val="9"/>
            <color indexed="81"/>
            <rFont val="Tahoma"/>
            <family val="2"/>
          </rPr>
          <t xml:space="preserve">
29/08/2020
15,500/-</t>
        </r>
      </text>
    </comment>
    <comment ref="CJ121" authorId="0">
      <text>
        <r>
          <rPr>
            <b/>
            <sz val="9"/>
            <color indexed="81"/>
            <rFont val="Tahoma"/>
            <family val="2"/>
          </rPr>
          <t>Windows User:</t>
        </r>
        <r>
          <rPr>
            <sz val="9"/>
            <color indexed="81"/>
            <rFont val="Tahoma"/>
            <family val="2"/>
          </rPr>
          <t xml:space="preserve">
29/08/2020
15,500/-</t>
        </r>
      </text>
    </comment>
    <comment ref="CM121" authorId="0">
      <text>
        <r>
          <rPr>
            <b/>
            <sz val="9"/>
            <color indexed="81"/>
            <rFont val="Tahoma"/>
            <family val="2"/>
          </rPr>
          <t>Windows User:</t>
        </r>
        <r>
          <rPr>
            <sz val="9"/>
            <color indexed="81"/>
            <rFont val="Tahoma"/>
            <family val="2"/>
          </rPr>
          <t xml:space="preserve">
Less 30% in Tuition fee for Oct/20.</t>
        </r>
      </text>
    </comment>
    <comment ref="CN121" authorId="0">
      <text>
        <r>
          <rPr>
            <b/>
            <sz val="9"/>
            <color indexed="81"/>
            <rFont val="Tahoma"/>
            <family val="2"/>
          </rPr>
          <t>Windows User:</t>
        </r>
        <r>
          <rPr>
            <sz val="9"/>
            <color indexed="81"/>
            <rFont val="Tahoma"/>
            <family val="2"/>
          </rPr>
          <t xml:space="preserve">
27/01/21
675
Oct to Janu/21
Paid in janu/21</t>
        </r>
      </text>
    </comment>
    <comment ref="CO121" authorId="0">
      <text>
        <r>
          <rPr>
            <b/>
            <sz val="9"/>
            <color indexed="81"/>
            <rFont val="Tahoma"/>
            <family val="2"/>
          </rPr>
          <t>Windows User:</t>
        </r>
        <r>
          <rPr>
            <sz val="9"/>
            <color indexed="81"/>
            <rFont val="Tahoma"/>
            <family val="2"/>
          </rPr>
          <t xml:space="preserve">
Less 30% in Tuition fee for Oct/20.</t>
        </r>
      </text>
    </comment>
    <comment ref="CP121" authorId="0">
      <text>
        <r>
          <rPr>
            <b/>
            <sz val="9"/>
            <color indexed="81"/>
            <rFont val="Tahoma"/>
            <family val="2"/>
          </rPr>
          <t>Windows User:</t>
        </r>
        <r>
          <rPr>
            <sz val="9"/>
            <color indexed="81"/>
            <rFont val="Tahoma"/>
            <family val="2"/>
          </rPr>
          <t xml:space="preserve">
27/01/21
675
Oct to Janu/21
Paid in janu/21</t>
        </r>
      </text>
    </comment>
    <comment ref="CR121" authorId="0">
      <text>
        <r>
          <rPr>
            <b/>
            <sz val="9"/>
            <color indexed="81"/>
            <rFont val="Tahoma"/>
            <family val="2"/>
          </rPr>
          <t>Windows User:</t>
        </r>
        <r>
          <rPr>
            <sz val="9"/>
            <color indexed="81"/>
            <rFont val="Tahoma"/>
            <family val="2"/>
          </rPr>
          <t xml:space="preserve">
27/01/21
675
Oct to Janu/21
Paid in janu/21</t>
        </r>
      </text>
    </comment>
    <comment ref="CT121" authorId="0">
      <text>
        <r>
          <rPr>
            <b/>
            <sz val="9"/>
            <color indexed="81"/>
            <rFont val="Tahoma"/>
            <family val="2"/>
          </rPr>
          <t>Windows User:</t>
        </r>
        <r>
          <rPr>
            <sz val="9"/>
            <color indexed="81"/>
            <rFont val="Tahoma"/>
            <family val="2"/>
          </rPr>
          <t xml:space="preserve">
27/01/21
675
Oct to Janu/21
Paid in janu/21</t>
        </r>
      </text>
    </comment>
    <comment ref="DD121" authorId="0">
      <text>
        <r>
          <rPr>
            <b/>
            <sz val="9"/>
            <color indexed="81"/>
            <rFont val="Tahoma"/>
            <family val="2"/>
          </rPr>
          <t>Windows User:</t>
        </r>
        <r>
          <rPr>
            <sz val="9"/>
            <color indexed="81"/>
            <rFont val="Tahoma"/>
            <family val="2"/>
          </rPr>
          <t xml:space="preserve">
07/06/21
676
Up to June/21</t>
        </r>
      </text>
    </comment>
    <comment ref="CD122" authorId="0">
      <text>
        <r>
          <rPr>
            <b/>
            <sz val="9"/>
            <color indexed="81"/>
            <rFont val="Tahoma"/>
            <family val="2"/>
          </rPr>
          <t>Windows User:</t>
        </r>
        <r>
          <rPr>
            <sz val="9"/>
            <color indexed="81"/>
            <rFont val="Tahoma"/>
            <family val="2"/>
          </rPr>
          <t xml:space="preserve">
29/08/2020
9,000/-</t>
        </r>
      </text>
    </comment>
    <comment ref="CF122" authorId="0">
      <text>
        <r>
          <rPr>
            <b/>
            <sz val="9"/>
            <color indexed="81"/>
            <rFont val="Tahoma"/>
            <family val="2"/>
          </rPr>
          <t>Windows User:</t>
        </r>
        <r>
          <rPr>
            <sz val="9"/>
            <color indexed="81"/>
            <rFont val="Tahoma"/>
            <family val="2"/>
          </rPr>
          <t xml:space="preserve">
29/08/2020
9,000/-</t>
        </r>
      </text>
    </comment>
    <comment ref="CH122" authorId="0">
      <text>
        <r>
          <rPr>
            <b/>
            <sz val="9"/>
            <color indexed="81"/>
            <rFont val="Tahoma"/>
            <family val="2"/>
          </rPr>
          <t>Windows User:</t>
        </r>
        <r>
          <rPr>
            <sz val="9"/>
            <color indexed="81"/>
            <rFont val="Tahoma"/>
            <family val="2"/>
          </rPr>
          <t xml:space="preserve">
29/08/2020
9,000/-</t>
        </r>
      </text>
    </comment>
    <comment ref="CJ122" authorId="0">
      <text>
        <r>
          <rPr>
            <b/>
            <sz val="9"/>
            <color indexed="81"/>
            <rFont val="Tahoma"/>
            <family val="2"/>
          </rPr>
          <t>Windows User:</t>
        </r>
        <r>
          <rPr>
            <sz val="9"/>
            <color indexed="81"/>
            <rFont val="Tahoma"/>
            <family val="2"/>
          </rPr>
          <t xml:space="preserve">
29/08/2020
9,000/-
26/01/21
699
O/fee=6500
Oct to Janu/21
Paid in Janu/21</t>
        </r>
      </text>
    </comment>
    <comment ref="CM122" authorId="0">
      <text>
        <r>
          <rPr>
            <b/>
            <sz val="9"/>
            <color indexed="81"/>
            <rFont val="Tahoma"/>
            <family val="2"/>
          </rPr>
          <t>Windows User:</t>
        </r>
        <r>
          <rPr>
            <sz val="9"/>
            <color indexed="81"/>
            <rFont val="Tahoma"/>
            <family val="2"/>
          </rPr>
          <t xml:space="preserve">
Less 30% in Tuition fee for Oct/20.</t>
        </r>
      </text>
    </comment>
    <comment ref="CN122" authorId="0">
      <text>
        <r>
          <rPr>
            <b/>
            <sz val="9"/>
            <color indexed="81"/>
            <rFont val="Tahoma"/>
            <family val="2"/>
          </rPr>
          <t>Windows User:</t>
        </r>
        <r>
          <rPr>
            <sz val="9"/>
            <color indexed="81"/>
            <rFont val="Tahoma"/>
            <family val="2"/>
          </rPr>
          <t xml:space="preserve">
26/01/21
699
O/fee=6500
Oct to Janu/21
Paid in Janu/21</t>
        </r>
      </text>
    </comment>
    <comment ref="CO122" authorId="0">
      <text>
        <r>
          <rPr>
            <b/>
            <sz val="9"/>
            <color indexed="81"/>
            <rFont val="Tahoma"/>
            <family val="2"/>
          </rPr>
          <t>Windows User:</t>
        </r>
        <r>
          <rPr>
            <sz val="9"/>
            <color indexed="81"/>
            <rFont val="Tahoma"/>
            <family val="2"/>
          </rPr>
          <t xml:space="preserve">
Less 30% in Tuition fee for Oct/20.</t>
        </r>
      </text>
    </comment>
    <comment ref="CP122" authorId="0">
      <text>
        <r>
          <rPr>
            <b/>
            <sz val="9"/>
            <color indexed="81"/>
            <rFont val="Tahoma"/>
            <family val="2"/>
          </rPr>
          <t>Windows User:</t>
        </r>
        <r>
          <rPr>
            <sz val="9"/>
            <color indexed="81"/>
            <rFont val="Tahoma"/>
            <family val="2"/>
          </rPr>
          <t xml:space="preserve">
26/01/21
699
O/fee=6500
Oct to Janu/21
Paid in Janu/21</t>
        </r>
      </text>
    </comment>
    <comment ref="CR122" authorId="0">
      <text>
        <r>
          <rPr>
            <b/>
            <sz val="9"/>
            <color indexed="81"/>
            <rFont val="Tahoma"/>
            <family val="2"/>
          </rPr>
          <t>Windows User:</t>
        </r>
        <r>
          <rPr>
            <sz val="9"/>
            <color indexed="81"/>
            <rFont val="Tahoma"/>
            <family val="2"/>
          </rPr>
          <t xml:space="preserve">
26/01/21
699
O/fee=6500
Oct to Janu/21
Paid in Janu/21</t>
        </r>
      </text>
    </comment>
    <comment ref="CT122" authorId="0">
      <text>
        <r>
          <rPr>
            <b/>
            <sz val="9"/>
            <color indexed="81"/>
            <rFont val="Tahoma"/>
            <family val="2"/>
          </rPr>
          <t>Windows User:</t>
        </r>
        <r>
          <rPr>
            <sz val="9"/>
            <color indexed="81"/>
            <rFont val="Tahoma"/>
            <family val="2"/>
          </rPr>
          <t xml:space="preserve">
26/01/21
699
O/fee=6500
Oct to Janu/21
Paid in Janu/21</t>
        </r>
      </text>
    </comment>
    <comment ref="CV122" authorId="0">
      <text>
        <r>
          <rPr>
            <b/>
            <sz val="9"/>
            <color indexed="81"/>
            <rFont val="Tahoma"/>
            <family val="2"/>
          </rPr>
          <t>Windows User:</t>
        </r>
        <r>
          <rPr>
            <sz val="9"/>
            <color indexed="81"/>
            <rFont val="Tahoma"/>
            <family val="2"/>
          </rPr>
          <t xml:space="preserve">
10/02/21
700</t>
        </r>
      </text>
    </comment>
    <comment ref="DD122" authorId="0">
      <text>
        <r>
          <rPr>
            <b/>
            <sz val="9"/>
            <color indexed="81"/>
            <rFont val="Tahoma"/>
            <family val="2"/>
          </rPr>
          <t>Windows User:</t>
        </r>
        <r>
          <rPr>
            <sz val="9"/>
            <color indexed="81"/>
            <rFont val="Tahoma"/>
            <family val="2"/>
          </rPr>
          <t xml:space="preserve">
07/06/21
701</t>
        </r>
      </text>
    </comment>
    <comment ref="B123" authorId="0">
      <text>
        <r>
          <rPr>
            <b/>
            <sz val="9"/>
            <color indexed="81"/>
            <rFont val="Tahoma"/>
            <family val="2"/>
          </rPr>
          <t xml:space="preserve">Windows User:
</t>
        </r>
        <r>
          <rPr>
            <sz val="9"/>
            <color indexed="81"/>
            <rFont val="Tahoma"/>
            <family val="2"/>
          </rPr>
          <t>Tommorow may  be Half</t>
        </r>
        <r>
          <rPr>
            <sz val="9"/>
            <color indexed="81"/>
            <rFont val="Tahoma"/>
            <family val="2"/>
          </rPr>
          <t xml:space="preserve">
free 
By Munna &amp; Bijoy sir</t>
        </r>
      </text>
    </comment>
    <comment ref="H123" authorId="0">
      <text>
        <r>
          <rPr>
            <b/>
            <sz val="9"/>
            <color indexed="81"/>
            <rFont val="Tahoma"/>
            <family val="2"/>
          </rPr>
          <t>Windows User:</t>
        </r>
        <r>
          <rPr>
            <sz val="9"/>
            <color indexed="81"/>
            <rFont val="Tahoma"/>
            <family val="2"/>
          </rPr>
          <t xml:space="preserve">
Less-1,000/-</t>
        </r>
      </text>
    </comment>
    <comment ref="J123" authorId="0">
      <text>
        <r>
          <rPr>
            <b/>
            <sz val="9"/>
            <color indexed="81"/>
            <rFont val="Tahoma"/>
            <family val="2"/>
          </rPr>
          <t>Windows User:</t>
        </r>
        <r>
          <rPr>
            <sz val="9"/>
            <color indexed="81"/>
            <rFont val="Tahoma"/>
            <family val="2"/>
          </rPr>
          <t xml:space="preserve">
Less-1,000/-</t>
        </r>
      </text>
    </comment>
    <comment ref="CD123" authorId="0">
      <text>
        <r>
          <rPr>
            <b/>
            <sz val="9"/>
            <color indexed="81"/>
            <rFont val="Tahoma"/>
            <family val="2"/>
          </rPr>
          <t>Windows User:</t>
        </r>
        <r>
          <rPr>
            <sz val="9"/>
            <color indexed="81"/>
            <rFont val="Tahoma"/>
            <family val="2"/>
          </rPr>
          <t xml:space="preserve">
29/08/2020
9,000/-</t>
        </r>
      </text>
    </comment>
    <comment ref="CF123" authorId="0">
      <text>
        <r>
          <rPr>
            <b/>
            <sz val="9"/>
            <color indexed="81"/>
            <rFont val="Tahoma"/>
            <family val="2"/>
          </rPr>
          <t>Windows User:</t>
        </r>
        <r>
          <rPr>
            <sz val="9"/>
            <color indexed="81"/>
            <rFont val="Tahoma"/>
            <family val="2"/>
          </rPr>
          <t xml:space="preserve">
29/08/2020
9,000/-</t>
        </r>
      </text>
    </comment>
    <comment ref="CH123" authorId="0">
      <text>
        <r>
          <rPr>
            <b/>
            <sz val="9"/>
            <color indexed="81"/>
            <rFont val="Tahoma"/>
            <family val="2"/>
          </rPr>
          <t>Windows User:</t>
        </r>
        <r>
          <rPr>
            <sz val="9"/>
            <color indexed="81"/>
            <rFont val="Tahoma"/>
            <family val="2"/>
          </rPr>
          <t xml:space="preserve">
29/08/2020
9,000/-</t>
        </r>
      </text>
    </comment>
    <comment ref="CJ123" authorId="0">
      <text>
        <r>
          <rPr>
            <b/>
            <sz val="9"/>
            <color indexed="81"/>
            <rFont val="Tahoma"/>
            <family val="2"/>
          </rPr>
          <t>Windows User:</t>
        </r>
        <r>
          <rPr>
            <sz val="9"/>
            <color indexed="81"/>
            <rFont val="Tahoma"/>
            <family val="2"/>
          </rPr>
          <t xml:space="preserve">
29/08/2020
9,000/-
27/01/21
819
O/fee6500
Paid in Janu/21</t>
        </r>
      </text>
    </comment>
    <comment ref="CM123" authorId="0">
      <text>
        <r>
          <rPr>
            <b/>
            <sz val="9"/>
            <color indexed="81"/>
            <rFont val="Tahoma"/>
            <family val="2"/>
          </rPr>
          <t>Windows User:</t>
        </r>
        <r>
          <rPr>
            <sz val="9"/>
            <color indexed="81"/>
            <rFont val="Tahoma"/>
            <family val="2"/>
          </rPr>
          <t xml:space="preserve">
Less 30% in Tuition fee for Oct/20.</t>
        </r>
      </text>
    </comment>
    <comment ref="CO123" authorId="0">
      <text>
        <r>
          <rPr>
            <b/>
            <sz val="9"/>
            <color indexed="81"/>
            <rFont val="Tahoma"/>
            <family val="2"/>
          </rPr>
          <t>Windows User:</t>
        </r>
        <r>
          <rPr>
            <sz val="9"/>
            <color indexed="81"/>
            <rFont val="Tahoma"/>
            <family val="2"/>
          </rPr>
          <t xml:space="preserve">
Less 30% in Tuition fee for Oct/20.</t>
        </r>
      </text>
    </comment>
    <comment ref="CT123" authorId="0">
      <text>
        <r>
          <rPr>
            <b/>
            <sz val="9"/>
            <color indexed="81"/>
            <rFont val="Tahoma"/>
            <family val="2"/>
          </rPr>
          <t>Windows User:</t>
        </r>
        <r>
          <rPr>
            <sz val="9"/>
            <color indexed="81"/>
            <rFont val="Tahoma"/>
            <family val="2"/>
          </rPr>
          <t xml:space="preserve">
27/01/21
819/820
O/fee6500
Paid in Janu/21
</t>
        </r>
      </text>
    </comment>
    <comment ref="B124" authorId="0">
      <text>
        <r>
          <rPr>
            <b/>
            <sz val="9"/>
            <color indexed="81"/>
            <rFont val="Tahoma"/>
            <family val="2"/>
          </rPr>
          <t xml:space="preserve">Windows User:
Less 50%
</t>
        </r>
        <r>
          <rPr>
            <sz val="9"/>
            <color indexed="81"/>
            <rFont val="Tahoma"/>
            <family val="2"/>
          </rPr>
          <t>Munna sir &amp; Bizoy sir</t>
        </r>
        <r>
          <rPr>
            <sz val="9"/>
            <color indexed="81"/>
            <rFont val="Tahoma"/>
            <family val="2"/>
          </rPr>
          <t xml:space="preserve">
</t>
        </r>
      </text>
    </comment>
    <comment ref="CD124" authorId="0">
      <text>
        <r>
          <rPr>
            <b/>
            <sz val="9"/>
            <color indexed="81"/>
            <rFont val="Tahoma"/>
            <family val="2"/>
          </rPr>
          <t>Windows User:</t>
        </r>
        <r>
          <rPr>
            <sz val="9"/>
            <color indexed="81"/>
            <rFont val="Tahoma"/>
            <family val="2"/>
          </rPr>
          <t xml:space="preserve">
29/08/2020
9,000/-</t>
        </r>
      </text>
    </comment>
    <comment ref="CF124" authorId="0">
      <text>
        <r>
          <rPr>
            <b/>
            <sz val="9"/>
            <color indexed="81"/>
            <rFont val="Tahoma"/>
            <family val="2"/>
          </rPr>
          <t>Windows User:</t>
        </r>
        <r>
          <rPr>
            <sz val="9"/>
            <color indexed="81"/>
            <rFont val="Tahoma"/>
            <family val="2"/>
          </rPr>
          <t xml:space="preserve">
29/08/2020
9,000/-</t>
        </r>
      </text>
    </comment>
    <comment ref="CH124" authorId="0">
      <text>
        <r>
          <rPr>
            <b/>
            <sz val="9"/>
            <color indexed="81"/>
            <rFont val="Tahoma"/>
            <family val="2"/>
          </rPr>
          <t>Windows User:</t>
        </r>
        <r>
          <rPr>
            <sz val="9"/>
            <color indexed="81"/>
            <rFont val="Tahoma"/>
            <family val="2"/>
          </rPr>
          <t xml:space="preserve">
29/08/2020
9,000/-</t>
        </r>
      </text>
    </comment>
    <comment ref="CJ124" authorId="0">
      <text>
        <r>
          <rPr>
            <b/>
            <sz val="9"/>
            <color indexed="81"/>
            <rFont val="Tahoma"/>
            <family val="2"/>
          </rPr>
          <t>Windows User:</t>
        </r>
        <r>
          <rPr>
            <sz val="9"/>
            <color indexed="81"/>
            <rFont val="Tahoma"/>
            <family val="2"/>
          </rPr>
          <t xml:space="preserve">
29/08/2020
9,000/-</t>
        </r>
      </text>
    </comment>
    <comment ref="CV124" authorId="0">
      <text>
        <r>
          <rPr>
            <b/>
            <sz val="9"/>
            <color indexed="81"/>
            <rFont val="Tahoma"/>
            <family val="2"/>
          </rPr>
          <t>Windows User:</t>
        </r>
        <r>
          <rPr>
            <sz val="9"/>
            <color indexed="81"/>
            <rFont val="Tahoma"/>
            <family val="2"/>
          </rPr>
          <t xml:space="preserve">
27/01/21
819/820
6500/9240=
15740/-</t>
        </r>
      </text>
    </comment>
    <comment ref="DD124" authorId="0">
      <text>
        <r>
          <rPr>
            <b/>
            <sz val="9"/>
            <color indexed="81"/>
            <rFont val="Tahoma"/>
            <family val="2"/>
          </rPr>
          <t>Windows User:</t>
        </r>
        <r>
          <rPr>
            <sz val="9"/>
            <color indexed="81"/>
            <rFont val="Tahoma"/>
            <family val="2"/>
          </rPr>
          <t xml:space="preserve">
30/05/21
821
Up to May/21</t>
        </r>
      </text>
    </comment>
    <comment ref="CD125" authorId="0">
      <text>
        <r>
          <rPr>
            <b/>
            <sz val="9"/>
            <color indexed="81"/>
            <rFont val="Tahoma"/>
            <family val="2"/>
          </rPr>
          <t>Windows User:</t>
        </r>
        <r>
          <rPr>
            <sz val="9"/>
            <color indexed="81"/>
            <rFont val="Tahoma"/>
            <family val="2"/>
          </rPr>
          <t xml:space="preserve">
29/08/2020
9,000/-</t>
        </r>
      </text>
    </comment>
    <comment ref="CF125" authorId="0">
      <text>
        <r>
          <rPr>
            <b/>
            <sz val="9"/>
            <color indexed="81"/>
            <rFont val="Tahoma"/>
            <family val="2"/>
          </rPr>
          <t>Windows User:</t>
        </r>
        <r>
          <rPr>
            <sz val="9"/>
            <color indexed="81"/>
            <rFont val="Tahoma"/>
            <family val="2"/>
          </rPr>
          <t xml:space="preserve">
29/08/2020
9,000/-</t>
        </r>
      </text>
    </comment>
    <comment ref="CH125" authorId="0">
      <text>
        <r>
          <rPr>
            <b/>
            <sz val="9"/>
            <color indexed="81"/>
            <rFont val="Tahoma"/>
            <family val="2"/>
          </rPr>
          <t>Windows User:</t>
        </r>
        <r>
          <rPr>
            <sz val="9"/>
            <color indexed="81"/>
            <rFont val="Tahoma"/>
            <family val="2"/>
          </rPr>
          <t xml:space="preserve">
29/08/2020
9,000/-</t>
        </r>
      </text>
    </comment>
    <comment ref="CJ125" authorId="0">
      <text>
        <r>
          <rPr>
            <b/>
            <sz val="9"/>
            <color indexed="81"/>
            <rFont val="Tahoma"/>
            <family val="2"/>
          </rPr>
          <t>Windows User:</t>
        </r>
        <r>
          <rPr>
            <sz val="9"/>
            <color indexed="81"/>
            <rFont val="Tahoma"/>
            <family val="2"/>
          </rPr>
          <t xml:space="preserve">
29/08/2020
9,000/-
04/01/20210
By bkash
C=15000
O/fee=6500
Oct=4340
Nov=4160 Due=180
Paid in Janu/21</t>
        </r>
      </text>
    </comment>
    <comment ref="CM125" authorId="0">
      <text>
        <r>
          <rPr>
            <b/>
            <sz val="9"/>
            <color indexed="81"/>
            <rFont val="Tahoma"/>
            <family val="2"/>
          </rPr>
          <t>Windows User:</t>
        </r>
        <r>
          <rPr>
            <sz val="9"/>
            <color indexed="81"/>
            <rFont val="Tahoma"/>
            <family val="2"/>
          </rPr>
          <t xml:space="preserve">
Less 30% in Tuition fee for Oct/20.</t>
        </r>
      </text>
    </comment>
    <comment ref="CN125" authorId="0">
      <text>
        <r>
          <rPr>
            <b/>
            <sz val="9"/>
            <color indexed="81"/>
            <rFont val="Tahoma"/>
            <family val="2"/>
          </rPr>
          <t>Windows User:</t>
        </r>
        <r>
          <rPr>
            <sz val="9"/>
            <color indexed="81"/>
            <rFont val="Tahoma"/>
            <family val="2"/>
          </rPr>
          <t xml:space="preserve">
04/01/20210
By bkash
C=15000
O/fee=6500
Oct=4340
Nov=4160 Due=180
Paid in Janu/21</t>
        </r>
      </text>
    </comment>
    <comment ref="CO125" authorId="0">
      <text>
        <r>
          <rPr>
            <b/>
            <sz val="9"/>
            <color indexed="81"/>
            <rFont val="Tahoma"/>
            <family val="2"/>
          </rPr>
          <t>Windows User:</t>
        </r>
        <r>
          <rPr>
            <sz val="9"/>
            <color indexed="81"/>
            <rFont val="Tahoma"/>
            <family val="2"/>
          </rPr>
          <t xml:space="preserve">
Less 30% in Tuition fee for Oct/20.</t>
        </r>
      </text>
    </comment>
    <comment ref="CP125" authorId="0">
      <text>
        <r>
          <rPr>
            <b/>
            <sz val="9"/>
            <color indexed="81"/>
            <rFont val="Tahoma"/>
            <family val="2"/>
          </rPr>
          <t>Windows User:</t>
        </r>
        <r>
          <rPr>
            <sz val="9"/>
            <color indexed="81"/>
            <rFont val="Tahoma"/>
            <family val="2"/>
          </rPr>
          <t xml:space="preserve">
04/01/20210
By bkash
C=15000
O/fee=6500
Oct=4340
Nov=4160 Due=180
Paid in Janu/21</t>
        </r>
      </text>
    </comment>
    <comment ref="CR125" authorId="0">
      <text>
        <r>
          <rPr>
            <b/>
            <sz val="9"/>
            <color indexed="81"/>
            <rFont val="Tahoma"/>
            <family val="2"/>
          </rPr>
          <t>Windows User:</t>
        </r>
        <r>
          <rPr>
            <sz val="9"/>
            <color indexed="81"/>
            <rFont val="Tahoma"/>
            <family val="2"/>
          </rPr>
          <t xml:space="preserve">
27/01/21
843
Dec/20
janu=1660 Due=2680
Paid in Janu/21</t>
        </r>
      </text>
    </comment>
    <comment ref="CT125" authorId="0">
      <text>
        <r>
          <rPr>
            <b/>
            <sz val="9"/>
            <color indexed="81"/>
            <rFont val="Tahoma"/>
            <family val="2"/>
          </rPr>
          <t>Windows User:</t>
        </r>
        <r>
          <rPr>
            <sz val="9"/>
            <color indexed="81"/>
            <rFont val="Tahoma"/>
            <family val="2"/>
          </rPr>
          <t xml:space="preserve">
04/01/20210
By bkash
C=15000
O/fee=6500
Oct=4340
Nov=4160 Due=180
Paid in Janu/21
27/01/21
6000
843
Nov=180
Dec/20
janu 1480 Due=2860
Paid in Janu/21</t>
        </r>
      </text>
    </comment>
    <comment ref="CV125" authorId="0">
      <text>
        <r>
          <rPr>
            <b/>
            <sz val="9"/>
            <color indexed="81"/>
            <rFont val="Tahoma"/>
            <family val="2"/>
          </rPr>
          <t>Windows User:</t>
        </r>
        <r>
          <rPr>
            <sz val="9"/>
            <color indexed="81"/>
            <rFont val="Tahoma"/>
            <family val="2"/>
          </rPr>
          <t xml:space="preserve">
10/02/21
844
Janu/21 2000 Deu=860</t>
        </r>
      </text>
    </comment>
    <comment ref="DB125" authorId="0">
      <text>
        <r>
          <rPr>
            <b/>
            <sz val="9"/>
            <color indexed="81"/>
            <rFont val="Tahoma"/>
            <family val="2"/>
          </rPr>
          <t>Windows User:</t>
        </r>
        <r>
          <rPr>
            <sz val="9"/>
            <color indexed="81"/>
            <rFont val="Tahoma"/>
            <family val="2"/>
          </rPr>
          <t xml:space="preserve">
02/05/21
By bkash
C=16,000/-
T=16,000/-</t>
        </r>
      </text>
    </comment>
    <comment ref="DD125" authorId="0">
      <text>
        <r>
          <rPr>
            <b/>
            <sz val="9"/>
            <color indexed="81"/>
            <rFont val="Tahoma"/>
            <family val="2"/>
          </rPr>
          <t>Windows User:</t>
        </r>
        <r>
          <rPr>
            <sz val="9"/>
            <color indexed="81"/>
            <rFont val="Tahoma"/>
            <family val="2"/>
          </rPr>
          <t xml:space="preserve">
05/06/21
846</t>
        </r>
      </text>
    </comment>
    <comment ref="CD126" authorId="0">
      <text>
        <r>
          <rPr>
            <b/>
            <sz val="9"/>
            <color indexed="81"/>
            <rFont val="Tahoma"/>
            <family val="2"/>
          </rPr>
          <t>Windows User:</t>
        </r>
        <r>
          <rPr>
            <sz val="9"/>
            <color indexed="81"/>
            <rFont val="Tahoma"/>
            <family val="2"/>
          </rPr>
          <t xml:space="preserve">
29/08/2020
15,500/-</t>
        </r>
      </text>
    </comment>
    <comment ref="CF126" authorId="0">
      <text>
        <r>
          <rPr>
            <b/>
            <sz val="9"/>
            <color indexed="81"/>
            <rFont val="Tahoma"/>
            <family val="2"/>
          </rPr>
          <t>Windows User:</t>
        </r>
        <r>
          <rPr>
            <sz val="9"/>
            <color indexed="81"/>
            <rFont val="Tahoma"/>
            <family val="2"/>
          </rPr>
          <t xml:space="preserve">
29/08/2020
9,000/-</t>
        </r>
      </text>
    </comment>
    <comment ref="CH126" authorId="0">
      <text>
        <r>
          <rPr>
            <b/>
            <sz val="9"/>
            <color indexed="81"/>
            <rFont val="Tahoma"/>
            <family val="2"/>
          </rPr>
          <t>Windows User:</t>
        </r>
        <r>
          <rPr>
            <sz val="9"/>
            <color indexed="81"/>
            <rFont val="Tahoma"/>
            <family val="2"/>
          </rPr>
          <t xml:space="preserve">
29/08/2020
9,000/-</t>
        </r>
      </text>
    </comment>
    <comment ref="CJ126" authorId="0">
      <text>
        <r>
          <rPr>
            <b/>
            <sz val="9"/>
            <color indexed="81"/>
            <rFont val="Tahoma"/>
            <family val="2"/>
          </rPr>
          <t>Windows User:</t>
        </r>
        <r>
          <rPr>
            <sz val="9"/>
            <color indexed="81"/>
            <rFont val="Tahoma"/>
            <family val="2"/>
          </rPr>
          <t xml:space="preserve">
29/08/2020
9,000/-</t>
        </r>
      </text>
    </comment>
    <comment ref="CM126" authorId="0">
      <text>
        <r>
          <rPr>
            <b/>
            <sz val="9"/>
            <color indexed="81"/>
            <rFont val="Tahoma"/>
            <family val="2"/>
          </rPr>
          <t>Windows User:</t>
        </r>
        <r>
          <rPr>
            <sz val="9"/>
            <color indexed="81"/>
            <rFont val="Tahoma"/>
            <family val="2"/>
          </rPr>
          <t xml:space="preserve">
Less 30% in Tuition fee for Oct/20.</t>
        </r>
      </text>
    </comment>
    <comment ref="CN126" authorId="0">
      <text>
        <r>
          <rPr>
            <b/>
            <sz val="9"/>
            <color indexed="81"/>
            <rFont val="Tahoma"/>
            <family val="2"/>
          </rPr>
          <t>Windows User:</t>
        </r>
        <r>
          <rPr>
            <sz val="9"/>
            <color indexed="81"/>
            <rFont val="Tahoma"/>
            <family val="2"/>
          </rPr>
          <t xml:space="preserve">
26/01/21
723
Oct to janu/21
Paid in Janu/21</t>
        </r>
      </text>
    </comment>
    <comment ref="CO126" authorId="0">
      <text>
        <r>
          <rPr>
            <b/>
            <sz val="9"/>
            <color indexed="81"/>
            <rFont val="Tahoma"/>
            <family val="2"/>
          </rPr>
          <t>Windows User:</t>
        </r>
        <r>
          <rPr>
            <sz val="9"/>
            <color indexed="81"/>
            <rFont val="Tahoma"/>
            <family val="2"/>
          </rPr>
          <t xml:space="preserve">
Less 30% in Tuition fee for Oct/20.</t>
        </r>
      </text>
    </comment>
    <comment ref="CP126" authorId="0">
      <text>
        <r>
          <rPr>
            <b/>
            <sz val="9"/>
            <color indexed="81"/>
            <rFont val="Tahoma"/>
            <family val="2"/>
          </rPr>
          <t>Windows User:</t>
        </r>
        <r>
          <rPr>
            <sz val="9"/>
            <color indexed="81"/>
            <rFont val="Tahoma"/>
            <family val="2"/>
          </rPr>
          <t xml:space="preserve">
26/01/21
723
Oct to janu/21
Paid in Janu/21</t>
        </r>
      </text>
    </comment>
    <comment ref="CR126" authorId="0">
      <text>
        <r>
          <rPr>
            <b/>
            <sz val="9"/>
            <color indexed="81"/>
            <rFont val="Tahoma"/>
            <family val="2"/>
          </rPr>
          <t>Windows User:</t>
        </r>
        <r>
          <rPr>
            <sz val="9"/>
            <color indexed="81"/>
            <rFont val="Tahoma"/>
            <family val="2"/>
          </rPr>
          <t xml:space="preserve">
26/01/21
723
Oct to janu/21
Paid in Janu/21</t>
        </r>
      </text>
    </comment>
    <comment ref="CT126" authorId="0">
      <text>
        <r>
          <rPr>
            <b/>
            <sz val="9"/>
            <color indexed="81"/>
            <rFont val="Tahoma"/>
            <family val="2"/>
          </rPr>
          <t>Windows User:</t>
        </r>
        <r>
          <rPr>
            <sz val="9"/>
            <color indexed="81"/>
            <rFont val="Tahoma"/>
            <family val="2"/>
          </rPr>
          <t xml:space="preserve">
26/01/21
723
Oct to janu/21
Paid in Janu/21</t>
        </r>
      </text>
    </comment>
    <comment ref="DB126" authorId="0">
      <text>
        <r>
          <rPr>
            <b/>
            <sz val="9"/>
            <color indexed="81"/>
            <rFont val="Tahoma"/>
            <family val="2"/>
          </rPr>
          <t>Windows User:</t>
        </r>
        <r>
          <rPr>
            <sz val="9"/>
            <color indexed="81"/>
            <rFont val="Tahoma"/>
            <family val="2"/>
          </rPr>
          <t xml:space="preserve">
06/05/21
724
Up to May/21</t>
        </r>
      </text>
    </comment>
    <comment ref="DD126" authorId="0">
      <text>
        <r>
          <rPr>
            <b/>
            <sz val="9"/>
            <color indexed="81"/>
            <rFont val="Tahoma"/>
            <family val="2"/>
          </rPr>
          <t>Windows User:</t>
        </r>
        <r>
          <rPr>
            <sz val="9"/>
            <color indexed="81"/>
            <rFont val="Tahoma"/>
            <family val="2"/>
          </rPr>
          <t xml:space="preserve">
07/06/21
725
</t>
        </r>
      </text>
    </comment>
    <comment ref="G127"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Meeting-20/10/2020
</t>
        </r>
      </text>
    </comment>
    <comment ref="H127" authorId="0">
      <text>
        <r>
          <rPr>
            <b/>
            <sz val="9"/>
            <color indexed="81"/>
            <rFont val="Tahoma"/>
            <family val="2"/>
          </rPr>
          <t>Windows User:</t>
        </r>
        <r>
          <rPr>
            <sz val="9"/>
            <color indexed="81"/>
            <rFont val="Tahoma"/>
            <family val="2"/>
          </rPr>
          <t xml:space="preserve">
Less-2,000/-</t>
        </r>
      </text>
    </comment>
    <comment ref="J127" authorId="0">
      <text>
        <r>
          <rPr>
            <b/>
            <sz val="9"/>
            <color indexed="81"/>
            <rFont val="Tahoma"/>
            <family val="2"/>
          </rPr>
          <t>Windows User:</t>
        </r>
        <r>
          <rPr>
            <sz val="9"/>
            <color indexed="81"/>
            <rFont val="Tahoma"/>
            <family val="2"/>
          </rPr>
          <t xml:space="preserve">
Less-2,000/-</t>
        </r>
      </text>
    </comment>
    <comment ref="CD127" authorId="0">
      <text>
        <r>
          <rPr>
            <b/>
            <sz val="9"/>
            <color indexed="81"/>
            <rFont val="Tahoma"/>
            <family val="2"/>
          </rPr>
          <t>Windows User:</t>
        </r>
        <r>
          <rPr>
            <sz val="9"/>
            <color indexed="81"/>
            <rFont val="Tahoma"/>
            <family val="2"/>
          </rPr>
          <t xml:space="preserve">
29/08/2020
5,000/-</t>
        </r>
      </text>
    </comment>
    <comment ref="CF127" authorId="0">
      <text>
        <r>
          <rPr>
            <b/>
            <sz val="9"/>
            <color indexed="81"/>
            <rFont val="Tahoma"/>
            <family val="2"/>
          </rPr>
          <t>Windows User:</t>
        </r>
        <r>
          <rPr>
            <sz val="9"/>
            <color indexed="81"/>
            <rFont val="Tahoma"/>
            <family val="2"/>
          </rPr>
          <t xml:space="preserve">
29/08/2020
9,000/-</t>
        </r>
      </text>
    </comment>
    <comment ref="CH127" authorId="0">
      <text>
        <r>
          <rPr>
            <b/>
            <sz val="9"/>
            <color indexed="81"/>
            <rFont val="Tahoma"/>
            <family val="2"/>
          </rPr>
          <t>Windows User:</t>
        </r>
        <r>
          <rPr>
            <sz val="9"/>
            <color indexed="81"/>
            <rFont val="Tahoma"/>
            <family val="2"/>
          </rPr>
          <t xml:space="preserve">
29/08/2020
9,000/-</t>
        </r>
      </text>
    </comment>
    <comment ref="CM127" authorId="0">
      <text>
        <r>
          <rPr>
            <b/>
            <sz val="9"/>
            <color indexed="81"/>
            <rFont val="Tahoma"/>
            <family val="2"/>
          </rPr>
          <t>Windows User:</t>
        </r>
        <r>
          <rPr>
            <sz val="9"/>
            <color indexed="81"/>
            <rFont val="Tahoma"/>
            <family val="2"/>
          </rPr>
          <t xml:space="preserve">
Less 30% in Tuition fee for Oct/20.</t>
        </r>
      </text>
    </comment>
    <comment ref="CN127" authorId="0">
      <text>
        <r>
          <rPr>
            <b/>
            <sz val="9"/>
            <color indexed="81"/>
            <rFont val="Tahoma"/>
            <family val="2"/>
          </rPr>
          <t>Windows User:</t>
        </r>
        <r>
          <rPr>
            <sz val="9"/>
            <color indexed="81"/>
            <rFont val="Tahoma"/>
            <family val="2"/>
          </rPr>
          <t xml:space="preserve">
27/01/21
747
Oct to Dec/20
Paid in Janu/21
O/fee=Due</t>
        </r>
      </text>
    </comment>
    <comment ref="CO127" authorId="0">
      <text>
        <r>
          <rPr>
            <b/>
            <sz val="9"/>
            <color indexed="81"/>
            <rFont val="Tahoma"/>
            <family val="2"/>
          </rPr>
          <t>Windows User:</t>
        </r>
        <r>
          <rPr>
            <sz val="9"/>
            <color indexed="81"/>
            <rFont val="Tahoma"/>
            <family val="2"/>
          </rPr>
          <t xml:space="preserve">
Less 30% in Tuition fee for Oct/20.</t>
        </r>
      </text>
    </comment>
    <comment ref="CP127" authorId="0">
      <text>
        <r>
          <rPr>
            <b/>
            <sz val="9"/>
            <color indexed="81"/>
            <rFont val="Tahoma"/>
            <family val="2"/>
          </rPr>
          <t>Windows User:</t>
        </r>
        <r>
          <rPr>
            <sz val="9"/>
            <color indexed="81"/>
            <rFont val="Tahoma"/>
            <family val="2"/>
          </rPr>
          <t xml:space="preserve">
27/01/21
747
Oct to Dec/20
Paid in Janu/21
O/fee=Due</t>
        </r>
      </text>
    </comment>
    <comment ref="CR127" authorId="0">
      <text>
        <r>
          <rPr>
            <b/>
            <sz val="9"/>
            <color indexed="81"/>
            <rFont val="Tahoma"/>
            <family val="2"/>
          </rPr>
          <t>Windows User:</t>
        </r>
        <r>
          <rPr>
            <sz val="9"/>
            <color indexed="81"/>
            <rFont val="Tahoma"/>
            <family val="2"/>
          </rPr>
          <t xml:space="preserve">
27/01/21
747
Oct to Dec/20
Paid in Janu/21
O/fee=Due</t>
        </r>
      </text>
    </comment>
    <comment ref="CT127" authorId="0">
      <text>
        <r>
          <rPr>
            <b/>
            <sz val="9"/>
            <color indexed="81"/>
            <rFont val="Tahoma"/>
            <family val="2"/>
          </rPr>
          <t>Windows User:</t>
        </r>
        <r>
          <rPr>
            <sz val="9"/>
            <color indexed="81"/>
            <rFont val="Tahoma"/>
            <family val="2"/>
          </rPr>
          <t xml:space="preserve">
27/01/21
747
Oct to Dec/20
Paid in Janu/21
O/fee=Due</t>
        </r>
      </text>
    </comment>
    <comment ref="DD127" authorId="0">
      <text>
        <r>
          <rPr>
            <b/>
            <sz val="9"/>
            <color indexed="81"/>
            <rFont val="Tahoma"/>
            <family val="2"/>
          </rPr>
          <t>Windows User:</t>
        </r>
        <r>
          <rPr>
            <sz val="9"/>
            <color indexed="81"/>
            <rFont val="Tahoma"/>
            <family val="2"/>
          </rPr>
          <t xml:space="preserve">
07/06/21
748
</t>
        </r>
      </text>
    </comment>
    <comment ref="H128" authorId="0">
      <text>
        <r>
          <rPr>
            <b/>
            <sz val="9"/>
            <color indexed="81"/>
            <rFont val="Tahoma"/>
            <family val="2"/>
          </rPr>
          <t>Windows User:</t>
        </r>
        <r>
          <rPr>
            <sz val="9"/>
            <color indexed="81"/>
            <rFont val="Tahoma"/>
            <family val="2"/>
          </rPr>
          <t xml:space="preserve">
Less-3,300/-</t>
        </r>
      </text>
    </comment>
    <comment ref="J128" authorId="0">
      <text>
        <r>
          <rPr>
            <b/>
            <sz val="9"/>
            <color indexed="81"/>
            <rFont val="Tahoma"/>
            <family val="2"/>
          </rPr>
          <t>Windows User:</t>
        </r>
        <r>
          <rPr>
            <sz val="9"/>
            <color indexed="81"/>
            <rFont val="Tahoma"/>
            <family val="2"/>
          </rPr>
          <t xml:space="preserve">
Less-3,300/-</t>
        </r>
      </text>
    </comment>
    <comment ref="CD128" authorId="0">
      <text>
        <r>
          <rPr>
            <b/>
            <sz val="9"/>
            <color indexed="81"/>
            <rFont val="Tahoma"/>
            <family val="2"/>
          </rPr>
          <t>Windows User:</t>
        </r>
        <r>
          <rPr>
            <sz val="9"/>
            <color indexed="81"/>
            <rFont val="Tahoma"/>
            <family val="2"/>
          </rPr>
          <t xml:space="preserve">
29/08/2020
9,000/-</t>
        </r>
      </text>
    </comment>
    <comment ref="CF128" authorId="0">
      <text>
        <r>
          <rPr>
            <b/>
            <sz val="9"/>
            <color indexed="81"/>
            <rFont val="Tahoma"/>
            <family val="2"/>
          </rPr>
          <t>Windows User:</t>
        </r>
        <r>
          <rPr>
            <sz val="9"/>
            <color indexed="81"/>
            <rFont val="Tahoma"/>
            <family val="2"/>
          </rPr>
          <t xml:space="preserve">
29/08/2020
9,000/-</t>
        </r>
      </text>
    </comment>
    <comment ref="CH128" authorId="0">
      <text>
        <r>
          <rPr>
            <b/>
            <sz val="9"/>
            <color indexed="81"/>
            <rFont val="Tahoma"/>
            <family val="2"/>
          </rPr>
          <t>Windows User:</t>
        </r>
        <r>
          <rPr>
            <sz val="9"/>
            <color indexed="81"/>
            <rFont val="Tahoma"/>
            <family val="2"/>
          </rPr>
          <t xml:space="preserve">
29/08/2020
9,000/-</t>
        </r>
      </text>
    </comment>
    <comment ref="CJ128" authorId="0">
      <text>
        <r>
          <rPr>
            <b/>
            <sz val="9"/>
            <color indexed="81"/>
            <rFont val="Tahoma"/>
            <family val="2"/>
          </rPr>
          <t>Windows User:</t>
        </r>
        <r>
          <rPr>
            <sz val="9"/>
            <color indexed="81"/>
            <rFont val="Tahoma"/>
            <family val="2"/>
          </rPr>
          <t xml:space="preserve">
29/08/2020
9,000/-
19.09.2020
771
6,500/-</t>
        </r>
      </text>
    </comment>
    <comment ref="CM128" authorId="0">
      <text>
        <r>
          <rPr>
            <b/>
            <sz val="9"/>
            <color indexed="81"/>
            <rFont val="Tahoma"/>
            <family val="2"/>
          </rPr>
          <t>Windows User:</t>
        </r>
        <r>
          <rPr>
            <sz val="9"/>
            <color indexed="81"/>
            <rFont val="Tahoma"/>
            <family val="2"/>
          </rPr>
          <t xml:space="preserve">
Less 30% in Tuition fee for Oct/20.</t>
        </r>
      </text>
    </comment>
    <comment ref="CN128" authorId="0">
      <text>
        <r>
          <rPr>
            <b/>
            <sz val="9"/>
            <color indexed="81"/>
            <rFont val="Tahoma"/>
            <family val="2"/>
          </rPr>
          <t>Windows User:</t>
        </r>
        <r>
          <rPr>
            <sz val="9"/>
            <color indexed="81"/>
            <rFont val="Tahoma"/>
            <family val="2"/>
          </rPr>
          <t xml:space="preserve">
09/11/2020
772
Oct + Nov/2020
Paid to Nov/2020</t>
        </r>
      </text>
    </comment>
    <comment ref="CO128" authorId="0">
      <text>
        <r>
          <rPr>
            <b/>
            <sz val="9"/>
            <color indexed="81"/>
            <rFont val="Tahoma"/>
            <family val="2"/>
          </rPr>
          <t>Windows User:</t>
        </r>
        <r>
          <rPr>
            <sz val="9"/>
            <color indexed="81"/>
            <rFont val="Tahoma"/>
            <family val="2"/>
          </rPr>
          <t xml:space="preserve">
Less 30% in Tuition fee for Oct/20.</t>
        </r>
      </text>
    </comment>
    <comment ref="CP128" authorId="0">
      <text>
        <r>
          <rPr>
            <b/>
            <sz val="9"/>
            <color indexed="81"/>
            <rFont val="Tahoma"/>
            <family val="2"/>
          </rPr>
          <t>Windows User:</t>
        </r>
        <r>
          <rPr>
            <sz val="9"/>
            <color indexed="81"/>
            <rFont val="Tahoma"/>
            <family val="2"/>
          </rPr>
          <t xml:space="preserve">
09/11/2020
772
Oct + Nov/2020</t>
        </r>
      </text>
    </comment>
    <comment ref="CR128" authorId="0">
      <text>
        <r>
          <rPr>
            <b/>
            <sz val="9"/>
            <color indexed="81"/>
            <rFont val="Tahoma"/>
            <family val="2"/>
          </rPr>
          <t>Windows User:</t>
        </r>
        <r>
          <rPr>
            <sz val="9"/>
            <color indexed="81"/>
            <rFont val="Tahoma"/>
            <family val="2"/>
          </rPr>
          <t xml:space="preserve">
08/12/2020
773
</t>
        </r>
      </text>
    </comment>
    <comment ref="CT128" authorId="0">
      <text>
        <r>
          <rPr>
            <b/>
            <sz val="9"/>
            <color indexed="81"/>
            <rFont val="Tahoma"/>
            <family val="2"/>
          </rPr>
          <t>Windows User:</t>
        </r>
        <r>
          <rPr>
            <sz val="9"/>
            <color indexed="81"/>
            <rFont val="Tahoma"/>
            <family val="2"/>
          </rPr>
          <t xml:space="preserve">
07/01/2021
774
</t>
        </r>
      </text>
    </comment>
    <comment ref="CV128" authorId="0">
      <text>
        <r>
          <rPr>
            <b/>
            <sz val="9"/>
            <color indexed="81"/>
            <rFont val="Tahoma"/>
            <family val="2"/>
          </rPr>
          <t>Windows User:</t>
        </r>
        <r>
          <rPr>
            <sz val="9"/>
            <color indexed="81"/>
            <rFont val="Tahoma"/>
            <family val="2"/>
          </rPr>
          <t xml:space="preserve">
10/02/21
775</t>
        </r>
      </text>
    </comment>
    <comment ref="CX128" authorId="0">
      <text>
        <r>
          <rPr>
            <b/>
            <sz val="9"/>
            <color indexed="81"/>
            <rFont val="Tahoma"/>
            <family val="2"/>
          </rPr>
          <t>Windows User:</t>
        </r>
        <r>
          <rPr>
            <sz val="9"/>
            <color indexed="81"/>
            <rFont val="Tahoma"/>
            <family val="2"/>
          </rPr>
          <t xml:space="preserve">
13/03/21
776
</t>
        </r>
      </text>
    </comment>
    <comment ref="DB128" authorId="0">
      <text>
        <r>
          <rPr>
            <b/>
            <sz val="9"/>
            <color indexed="81"/>
            <rFont val="Tahoma"/>
            <family val="2"/>
          </rPr>
          <t>Windows User:</t>
        </r>
        <r>
          <rPr>
            <sz val="9"/>
            <color indexed="81"/>
            <rFont val="Tahoma"/>
            <family val="2"/>
          </rPr>
          <t xml:space="preserve">
05/05/21
777</t>
        </r>
      </text>
    </comment>
    <comment ref="DD128" authorId="0">
      <text>
        <r>
          <rPr>
            <b/>
            <sz val="9"/>
            <color indexed="81"/>
            <rFont val="Tahoma"/>
            <family val="2"/>
          </rPr>
          <t>Windows User:</t>
        </r>
        <r>
          <rPr>
            <sz val="9"/>
            <color indexed="81"/>
            <rFont val="Tahoma"/>
            <family val="2"/>
          </rPr>
          <t xml:space="preserve">
03/06/21
778</t>
        </r>
      </text>
    </comment>
    <comment ref="H129" authorId="0">
      <text>
        <r>
          <rPr>
            <b/>
            <sz val="9"/>
            <color indexed="81"/>
            <rFont val="Tahoma"/>
            <family val="2"/>
          </rPr>
          <t>Windows User:</t>
        </r>
        <r>
          <rPr>
            <sz val="9"/>
            <color indexed="81"/>
            <rFont val="Tahoma"/>
            <family val="2"/>
          </rPr>
          <t xml:space="preserve">
Less-3,300/-</t>
        </r>
      </text>
    </comment>
    <comment ref="J129" authorId="0">
      <text>
        <r>
          <rPr>
            <b/>
            <sz val="9"/>
            <color indexed="81"/>
            <rFont val="Tahoma"/>
            <family val="2"/>
          </rPr>
          <t>Windows User:</t>
        </r>
        <r>
          <rPr>
            <sz val="9"/>
            <color indexed="81"/>
            <rFont val="Tahoma"/>
            <family val="2"/>
          </rPr>
          <t xml:space="preserve">
Less-3,300/-</t>
        </r>
      </text>
    </comment>
    <comment ref="CD129" authorId="0">
      <text>
        <r>
          <rPr>
            <b/>
            <sz val="9"/>
            <color indexed="81"/>
            <rFont val="Tahoma"/>
            <family val="2"/>
          </rPr>
          <t>Windows User:</t>
        </r>
        <r>
          <rPr>
            <sz val="9"/>
            <color indexed="81"/>
            <rFont val="Tahoma"/>
            <family val="2"/>
          </rPr>
          <t xml:space="preserve">
29/08/2020
5,000/-</t>
        </r>
      </text>
    </comment>
    <comment ref="CF129" authorId="0">
      <text>
        <r>
          <rPr>
            <b/>
            <sz val="9"/>
            <color indexed="81"/>
            <rFont val="Tahoma"/>
            <family val="2"/>
          </rPr>
          <t>Windows User:</t>
        </r>
        <r>
          <rPr>
            <sz val="9"/>
            <color indexed="81"/>
            <rFont val="Tahoma"/>
            <family val="2"/>
          </rPr>
          <t xml:space="preserve">
29/08/2020
5,000/-</t>
        </r>
      </text>
    </comment>
    <comment ref="CH129" authorId="0">
      <text>
        <r>
          <rPr>
            <b/>
            <sz val="9"/>
            <color indexed="81"/>
            <rFont val="Tahoma"/>
            <family val="2"/>
          </rPr>
          <t>Windows User:</t>
        </r>
        <r>
          <rPr>
            <sz val="9"/>
            <color indexed="81"/>
            <rFont val="Tahoma"/>
            <family val="2"/>
          </rPr>
          <t xml:space="preserve">
29/08/2020
5,000/-
07/10/20
795
S/c2500
Paid to Oct/20</t>
        </r>
      </text>
    </comment>
    <comment ref="CJ129" authorId="0">
      <text>
        <r>
          <rPr>
            <b/>
            <sz val="9"/>
            <color indexed="81"/>
            <rFont val="Tahoma"/>
            <family val="2"/>
          </rPr>
          <t>Windows User:</t>
        </r>
        <r>
          <rPr>
            <sz val="9"/>
            <color indexed="81"/>
            <rFont val="Tahoma"/>
            <family val="2"/>
          </rPr>
          <t xml:space="preserve">
07/10/20
795
Paid to Oct/2020</t>
        </r>
      </text>
    </comment>
    <comment ref="CP129" authorId="0">
      <text>
        <r>
          <rPr>
            <b/>
            <sz val="9"/>
            <color indexed="81"/>
            <rFont val="Tahoma"/>
            <family val="2"/>
          </rPr>
          <t>Windows User:</t>
        </r>
        <r>
          <rPr>
            <sz val="9"/>
            <color indexed="81"/>
            <rFont val="Tahoma"/>
            <family val="2"/>
          </rPr>
          <t xml:space="preserve">
07/10/20
795
O/fee=8000
S/c=2500
Oct=2310</t>
        </r>
      </text>
    </comment>
    <comment ref="CR129" authorId="0">
      <text>
        <r>
          <rPr>
            <b/>
            <sz val="9"/>
            <color indexed="81"/>
            <rFont val="Tahoma"/>
            <family val="2"/>
          </rPr>
          <t>Windows User:</t>
        </r>
        <r>
          <rPr>
            <sz val="9"/>
            <color indexed="81"/>
            <rFont val="Tahoma"/>
            <family val="2"/>
          </rPr>
          <t xml:space="preserve">
09/11/2020
796</t>
        </r>
      </text>
    </comment>
    <comment ref="CT129" authorId="0">
      <text>
        <r>
          <rPr>
            <b/>
            <sz val="9"/>
            <color indexed="81"/>
            <rFont val="Tahoma"/>
            <family val="2"/>
          </rPr>
          <t>Windows User:</t>
        </r>
        <r>
          <rPr>
            <sz val="9"/>
            <color indexed="81"/>
            <rFont val="Tahoma"/>
            <family val="2"/>
          </rPr>
          <t xml:space="preserve">
25/01/21
797
Dec + Janu/21
Paid in janu/21</t>
        </r>
      </text>
    </comment>
    <comment ref="CV129" authorId="0">
      <text>
        <r>
          <rPr>
            <b/>
            <sz val="9"/>
            <color indexed="81"/>
            <rFont val="Tahoma"/>
            <family val="2"/>
          </rPr>
          <t>Windows User:</t>
        </r>
        <r>
          <rPr>
            <sz val="9"/>
            <color indexed="81"/>
            <rFont val="Tahoma"/>
            <family val="2"/>
          </rPr>
          <t xml:space="preserve">
25/01/21
797
Dec + Janu/21
Paid in janu/21</t>
        </r>
      </text>
    </comment>
    <comment ref="DB129" authorId="0">
      <text>
        <r>
          <rPr>
            <b/>
            <sz val="9"/>
            <color indexed="81"/>
            <rFont val="Tahoma"/>
            <family val="2"/>
          </rPr>
          <t>Windows User:</t>
        </r>
        <r>
          <rPr>
            <sz val="9"/>
            <color indexed="81"/>
            <rFont val="Tahoma"/>
            <family val="2"/>
          </rPr>
          <t xml:space="preserve">
19/04/2021
798
Feb/21</t>
        </r>
      </text>
    </comment>
    <comment ref="DF129" authorId="0">
      <text>
        <r>
          <rPr>
            <b/>
            <sz val="9"/>
            <color indexed="81"/>
            <rFont val="Tahoma"/>
            <family val="2"/>
          </rPr>
          <t>Windows User:</t>
        </r>
        <r>
          <rPr>
            <sz val="9"/>
            <color indexed="81"/>
            <rFont val="Tahoma"/>
            <family val="2"/>
          </rPr>
          <t xml:space="preserve">
03/06/21
799
March + April/21</t>
        </r>
      </text>
    </comment>
    <comment ref="H130" authorId="0">
      <text>
        <r>
          <rPr>
            <b/>
            <sz val="9"/>
            <color indexed="81"/>
            <rFont val="Tahoma"/>
            <family val="2"/>
          </rPr>
          <t>Windows User:
admission period</t>
        </r>
        <r>
          <rPr>
            <sz val="9"/>
            <color indexed="81"/>
            <rFont val="Tahoma"/>
            <family val="2"/>
          </rPr>
          <t xml:space="preserve">
Less-2,600/-
Paper with plastic file</t>
        </r>
      </text>
    </comment>
    <comment ref="J130" authorId="0">
      <text>
        <r>
          <rPr>
            <b/>
            <sz val="9"/>
            <color indexed="81"/>
            <rFont val="Tahoma"/>
            <family val="2"/>
          </rPr>
          <t>Windows User:
admission period</t>
        </r>
        <r>
          <rPr>
            <sz val="9"/>
            <color indexed="81"/>
            <rFont val="Tahoma"/>
            <family val="2"/>
          </rPr>
          <t xml:space="preserve">
Less-2,600/-
Paper with plastic file</t>
        </r>
      </text>
    </comment>
    <comment ref="CD130" authorId="0">
      <text>
        <r>
          <rPr>
            <b/>
            <sz val="9"/>
            <color indexed="81"/>
            <rFont val="Tahoma"/>
            <family val="2"/>
          </rPr>
          <t>Windows User:</t>
        </r>
        <r>
          <rPr>
            <sz val="9"/>
            <color indexed="81"/>
            <rFont val="Tahoma"/>
            <family val="2"/>
          </rPr>
          <t xml:space="preserve">
30/08/2020
9,000/-</t>
        </r>
      </text>
    </comment>
    <comment ref="CF130" authorId="0">
      <text>
        <r>
          <rPr>
            <b/>
            <sz val="9"/>
            <color indexed="81"/>
            <rFont val="Tahoma"/>
            <family val="2"/>
          </rPr>
          <t>Windows User:</t>
        </r>
        <r>
          <rPr>
            <sz val="9"/>
            <color indexed="81"/>
            <rFont val="Tahoma"/>
            <family val="2"/>
          </rPr>
          <t xml:space="preserve">
30/08/2020
9,000/-</t>
        </r>
      </text>
    </comment>
    <comment ref="CH130" authorId="0">
      <text>
        <r>
          <rPr>
            <b/>
            <sz val="9"/>
            <color indexed="81"/>
            <rFont val="Tahoma"/>
            <family val="2"/>
          </rPr>
          <t>Windows User:</t>
        </r>
        <r>
          <rPr>
            <sz val="9"/>
            <color indexed="81"/>
            <rFont val="Tahoma"/>
            <family val="2"/>
          </rPr>
          <t xml:space="preserve">
30/08/2020
9,000/-</t>
        </r>
      </text>
    </comment>
    <comment ref="CJ130" authorId="0">
      <text>
        <r>
          <rPr>
            <b/>
            <sz val="9"/>
            <color indexed="81"/>
            <rFont val="Tahoma"/>
            <family val="2"/>
          </rPr>
          <t>Windows User:</t>
        </r>
        <r>
          <rPr>
            <sz val="9"/>
            <color indexed="81"/>
            <rFont val="Tahoma"/>
            <family val="2"/>
          </rPr>
          <t xml:space="preserve">
30/08/2020
9,000/-
10.10.2020
2455
Oct/20 (Less=30%)
Others fee=6,500/-</t>
        </r>
      </text>
    </comment>
    <comment ref="CM130" authorId="0">
      <text>
        <r>
          <rPr>
            <b/>
            <sz val="9"/>
            <color indexed="81"/>
            <rFont val="Tahoma"/>
            <family val="2"/>
          </rPr>
          <t>Windows User:</t>
        </r>
        <r>
          <rPr>
            <sz val="9"/>
            <color indexed="81"/>
            <rFont val="Tahoma"/>
            <family val="2"/>
          </rPr>
          <t xml:space="preserve">
Less 30% in Tuition fee for Oct/20.</t>
        </r>
      </text>
    </comment>
    <comment ref="CN130" authorId="0">
      <text>
        <r>
          <rPr>
            <b/>
            <sz val="9"/>
            <color indexed="81"/>
            <rFont val="Tahoma"/>
            <family val="2"/>
          </rPr>
          <t>Windows User:</t>
        </r>
        <r>
          <rPr>
            <sz val="9"/>
            <color indexed="81"/>
            <rFont val="Tahoma"/>
            <family val="2"/>
          </rPr>
          <t xml:space="preserve">
10.10.2020
2455
Oct/20 (Less=30%)
Others fee=6,500/-</t>
        </r>
      </text>
    </comment>
    <comment ref="CO130" authorId="0">
      <text>
        <r>
          <rPr>
            <b/>
            <sz val="9"/>
            <color indexed="81"/>
            <rFont val="Tahoma"/>
            <family val="2"/>
          </rPr>
          <t>Windows User:</t>
        </r>
        <r>
          <rPr>
            <sz val="9"/>
            <color indexed="81"/>
            <rFont val="Tahoma"/>
            <family val="2"/>
          </rPr>
          <t xml:space="preserve">
Less 30% in Tuition fee for Oct/20.</t>
        </r>
      </text>
    </comment>
    <comment ref="CP130" authorId="0">
      <text>
        <r>
          <rPr>
            <b/>
            <sz val="9"/>
            <color indexed="81"/>
            <rFont val="Tahoma"/>
            <family val="2"/>
          </rPr>
          <t>Windows User:</t>
        </r>
        <r>
          <rPr>
            <sz val="9"/>
            <color indexed="81"/>
            <rFont val="Tahoma"/>
            <family val="2"/>
          </rPr>
          <t xml:space="preserve">
09/11/2020
2456</t>
        </r>
      </text>
    </comment>
    <comment ref="CR130" authorId="0">
      <text>
        <r>
          <rPr>
            <b/>
            <sz val="9"/>
            <color indexed="81"/>
            <rFont val="Tahoma"/>
            <family val="2"/>
          </rPr>
          <t>Windows User:</t>
        </r>
        <r>
          <rPr>
            <sz val="9"/>
            <color indexed="81"/>
            <rFont val="Tahoma"/>
            <family val="2"/>
          </rPr>
          <t xml:space="preserve">
07/12/2020
2457
</t>
        </r>
      </text>
    </comment>
    <comment ref="CT130" authorId="0">
      <text>
        <r>
          <rPr>
            <b/>
            <sz val="9"/>
            <color indexed="81"/>
            <rFont val="Tahoma"/>
            <family val="2"/>
          </rPr>
          <t>Windows User:</t>
        </r>
        <r>
          <rPr>
            <sz val="9"/>
            <color indexed="81"/>
            <rFont val="Tahoma"/>
            <family val="2"/>
          </rPr>
          <t xml:space="preserve">
09/01/21
2458
</t>
        </r>
      </text>
    </comment>
    <comment ref="CV130" authorId="0">
      <text>
        <r>
          <rPr>
            <b/>
            <sz val="9"/>
            <color indexed="81"/>
            <rFont val="Tahoma"/>
            <family val="2"/>
          </rPr>
          <t>Windows User:</t>
        </r>
        <r>
          <rPr>
            <sz val="9"/>
            <color indexed="81"/>
            <rFont val="Tahoma"/>
            <family val="2"/>
          </rPr>
          <t xml:space="preserve">
10/02/21
2459</t>
        </r>
      </text>
    </comment>
    <comment ref="CX130" authorId="0">
      <text>
        <r>
          <rPr>
            <b/>
            <sz val="9"/>
            <color indexed="81"/>
            <rFont val="Tahoma"/>
            <family val="2"/>
          </rPr>
          <t>Windows User:</t>
        </r>
        <r>
          <rPr>
            <sz val="9"/>
            <color indexed="81"/>
            <rFont val="Tahoma"/>
            <family val="2"/>
          </rPr>
          <t xml:space="preserve">
06/03/21
2460</t>
        </r>
      </text>
    </comment>
    <comment ref="CZ130" authorId="0">
      <text>
        <r>
          <rPr>
            <b/>
            <sz val="9"/>
            <color indexed="81"/>
            <rFont val="Tahoma"/>
            <family val="2"/>
          </rPr>
          <t>Windows User:</t>
        </r>
        <r>
          <rPr>
            <sz val="9"/>
            <color indexed="81"/>
            <rFont val="Tahoma"/>
            <family val="2"/>
          </rPr>
          <t xml:space="preserve">
12/04/21
2461</t>
        </r>
      </text>
    </comment>
    <comment ref="DD130" authorId="0">
      <text>
        <r>
          <rPr>
            <b/>
            <sz val="9"/>
            <color indexed="81"/>
            <rFont val="Tahoma"/>
            <family val="2"/>
          </rPr>
          <t>Windows User:</t>
        </r>
        <r>
          <rPr>
            <sz val="9"/>
            <color indexed="81"/>
            <rFont val="Tahoma"/>
            <family val="2"/>
          </rPr>
          <t xml:space="preserve">
04/06/21
2462</t>
        </r>
      </text>
    </comment>
    <comment ref="H131"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J131"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CD131" authorId="0">
      <text>
        <r>
          <rPr>
            <b/>
            <sz val="9"/>
            <color indexed="81"/>
            <rFont val="Tahoma"/>
            <family val="2"/>
          </rPr>
          <t>Windows User:</t>
        </r>
        <r>
          <rPr>
            <sz val="9"/>
            <color indexed="81"/>
            <rFont val="Tahoma"/>
            <family val="2"/>
          </rPr>
          <t xml:space="preserve">
30/08/2020
7,000/-</t>
        </r>
      </text>
    </comment>
    <comment ref="CF131" authorId="0">
      <text>
        <r>
          <rPr>
            <b/>
            <sz val="9"/>
            <color indexed="81"/>
            <rFont val="Tahoma"/>
            <family val="2"/>
          </rPr>
          <t>Windows User:</t>
        </r>
        <r>
          <rPr>
            <sz val="9"/>
            <color indexed="81"/>
            <rFont val="Tahoma"/>
            <family val="2"/>
          </rPr>
          <t xml:space="preserve">
30/08/2020
7,000/-</t>
        </r>
      </text>
    </comment>
    <comment ref="CH131" authorId="0">
      <text>
        <r>
          <rPr>
            <b/>
            <sz val="9"/>
            <color indexed="81"/>
            <rFont val="Tahoma"/>
            <family val="2"/>
          </rPr>
          <t>Windows User:</t>
        </r>
        <r>
          <rPr>
            <sz val="9"/>
            <color indexed="81"/>
            <rFont val="Tahoma"/>
            <family val="2"/>
          </rPr>
          <t xml:space="preserve">
30/08/2020
7,000/-
08/10/20
2286
500/-
Paid to Oct/20</t>
        </r>
      </text>
    </comment>
    <comment ref="CJ131" authorId="0">
      <text>
        <r>
          <rPr>
            <b/>
            <sz val="9"/>
            <color indexed="81"/>
            <rFont val="Tahoma"/>
            <family val="2"/>
          </rPr>
          <t>Windows User:
08/11/2020</t>
        </r>
        <r>
          <rPr>
            <sz val="9"/>
            <color indexed="81"/>
            <rFont val="Tahoma"/>
            <family val="2"/>
          </rPr>
          <t xml:space="preserve">
2287
O/fee
Paid to Nov/2020</t>
        </r>
      </text>
    </comment>
    <comment ref="CP131" authorId="0">
      <text>
        <r>
          <rPr>
            <b/>
            <sz val="9"/>
            <color indexed="81"/>
            <rFont val="Tahoma"/>
            <family val="2"/>
          </rPr>
          <t>Windows User:</t>
        </r>
        <r>
          <rPr>
            <sz val="9"/>
            <color indexed="81"/>
            <rFont val="Tahoma"/>
            <family val="2"/>
          </rPr>
          <t xml:space="preserve">
08/10/20
2286
dev fe=500
Oct=4620</t>
        </r>
      </text>
    </comment>
    <comment ref="CR131" authorId="0">
      <text>
        <r>
          <rPr>
            <b/>
            <sz val="9"/>
            <color indexed="81"/>
            <rFont val="Tahoma"/>
            <family val="2"/>
          </rPr>
          <t>Windows User:
08/11/2020</t>
        </r>
        <r>
          <rPr>
            <sz val="9"/>
            <color indexed="81"/>
            <rFont val="Tahoma"/>
            <family val="2"/>
          </rPr>
          <t xml:space="preserve">
2287
O/fee</t>
        </r>
      </text>
    </comment>
    <comment ref="CT131" authorId="0">
      <text>
        <r>
          <rPr>
            <b/>
            <sz val="9"/>
            <color indexed="81"/>
            <rFont val="Tahoma"/>
            <family val="2"/>
          </rPr>
          <t>Windows User:</t>
        </r>
        <r>
          <rPr>
            <sz val="9"/>
            <color indexed="81"/>
            <rFont val="Tahoma"/>
            <family val="2"/>
          </rPr>
          <t xml:space="preserve">
09/12/2020
By bkash
C=2310
H=1950
T=4260</t>
        </r>
      </text>
    </comment>
    <comment ref="CV131" authorId="0">
      <text>
        <r>
          <rPr>
            <b/>
            <sz val="9"/>
            <color indexed="81"/>
            <rFont val="Tahoma"/>
            <family val="2"/>
          </rPr>
          <t>Windows User:</t>
        </r>
        <r>
          <rPr>
            <sz val="9"/>
            <color indexed="81"/>
            <rFont val="Tahoma"/>
            <family val="2"/>
          </rPr>
          <t xml:space="preserve">
09/01/2021
By bkash
C=2310
H=1950
T=4260
Janu/21</t>
        </r>
      </text>
    </comment>
    <comment ref="CX131" authorId="0">
      <text>
        <r>
          <rPr>
            <b/>
            <sz val="9"/>
            <color indexed="81"/>
            <rFont val="Tahoma"/>
            <family val="2"/>
          </rPr>
          <t>Windows User:</t>
        </r>
        <r>
          <rPr>
            <sz val="9"/>
            <color indexed="81"/>
            <rFont val="Tahoma"/>
            <family val="2"/>
          </rPr>
          <t xml:space="preserve">
09/02/21
By bkash
C-2310
H-1950
T=4260
Feb/21</t>
        </r>
      </text>
    </comment>
    <comment ref="CZ131" authorId="0">
      <text>
        <r>
          <rPr>
            <b/>
            <sz val="9"/>
            <color indexed="81"/>
            <rFont val="Tahoma"/>
            <family val="2"/>
          </rPr>
          <t>Windows User:</t>
        </r>
        <r>
          <rPr>
            <sz val="9"/>
            <color indexed="81"/>
            <rFont val="Tahoma"/>
            <family val="2"/>
          </rPr>
          <t xml:space="preserve">
10/03/21
By bkash
C=2310
H=1950
T=4260</t>
        </r>
      </text>
    </comment>
    <comment ref="DB131" authorId="0">
      <text>
        <r>
          <rPr>
            <b/>
            <sz val="9"/>
            <color indexed="81"/>
            <rFont val="Tahoma"/>
            <family val="2"/>
          </rPr>
          <t>Windows User:</t>
        </r>
        <r>
          <rPr>
            <sz val="9"/>
            <color indexed="81"/>
            <rFont val="Tahoma"/>
            <family val="2"/>
          </rPr>
          <t xml:space="preserve">
12/04/21
By bkash
C=2310
H=1950
T=4260</t>
        </r>
      </text>
    </comment>
    <comment ref="DD131" authorId="0">
      <text>
        <r>
          <rPr>
            <b/>
            <sz val="9"/>
            <color indexed="81"/>
            <rFont val="Tahoma"/>
            <family val="2"/>
          </rPr>
          <t>Windows User:</t>
        </r>
        <r>
          <rPr>
            <sz val="9"/>
            <color indexed="81"/>
            <rFont val="Tahoma"/>
            <family val="2"/>
          </rPr>
          <t xml:space="preserve">
22/05/21
By baksh
C=2310
H=1950
T=4260</t>
        </r>
      </text>
    </comment>
    <comment ref="DF131" authorId="0">
      <text>
        <r>
          <rPr>
            <b/>
            <sz val="9"/>
            <color indexed="81"/>
            <rFont val="Tahoma"/>
            <family val="2"/>
          </rPr>
          <t>Windows User:</t>
        </r>
        <r>
          <rPr>
            <sz val="9"/>
            <color indexed="81"/>
            <rFont val="Tahoma"/>
            <family val="2"/>
          </rPr>
          <t xml:space="preserve">
07/06/21
2290</t>
        </r>
      </text>
    </comment>
    <comment ref="CD132" authorId="0">
      <text>
        <r>
          <rPr>
            <b/>
            <sz val="9"/>
            <color indexed="81"/>
            <rFont val="Tahoma"/>
            <family val="2"/>
          </rPr>
          <t>Windows User:</t>
        </r>
        <r>
          <rPr>
            <sz val="9"/>
            <color indexed="81"/>
            <rFont val="Tahoma"/>
            <family val="2"/>
          </rPr>
          <t xml:space="preserve">
30/08/2020
9,000/-</t>
        </r>
      </text>
    </comment>
    <comment ref="CF132" authorId="0">
      <text>
        <r>
          <rPr>
            <b/>
            <sz val="9"/>
            <color indexed="81"/>
            <rFont val="Tahoma"/>
            <family val="2"/>
          </rPr>
          <t>Windows User:</t>
        </r>
        <r>
          <rPr>
            <sz val="9"/>
            <color indexed="81"/>
            <rFont val="Tahoma"/>
            <family val="2"/>
          </rPr>
          <t xml:space="preserve">
30/08/2020
9,000/-</t>
        </r>
      </text>
    </comment>
    <comment ref="CH132" authorId="0">
      <text>
        <r>
          <rPr>
            <b/>
            <sz val="9"/>
            <color indexed="81"/>
            <rFont val="Tahoma"/>
            <family val="2"/>
          </rPr>
          <t>Windows User:</t>
        </r>
        <r>
          <rPr>
            <sz val="9"/>
            <color indexed="81"/>
            <rFont val="Tahoma"/>
            <family val="2"/>
          </rPr>
          <t xml:space="preserve">
30/08/2020
9,000/-</t>
        </r>
      </text>
    </comment>
    <comment ref="CJ132" authorId="0">
      <text>
        <r>
          <rPr>
            <b/>
            <sz val="9"/>
            <color indexed="81"/>
            <rFont val="Tahoma"/>
            <family val="2"/>
          </rPr>
          <t>Windows User:</t>
        </r>
        <r>
          <rPr>
            <sz val="9"/>
            <color indexed="81"/>
            <rFont val="Tahoma"/>
            <family val="2"/>
          </rPr>
          <t xml:space="preserve">
30/08/2020
9,000/-</t>
        </r>
      </text>
    </comment>
    <comment ref="CP132" authorId="0">
      <text>
        <r>
          <rPr>
            <b/>
            <sz val="9"/>
            <color indexed="81"/>
            <rFont val="Tahoma"/>
            <family val="2"/>
          </rPr>
          <t>Windows User:</t>
        </r>
        <r>
          <rPr>
            <sz val="9"/>
            <color indexed="81"/>
            <rFont val="Tahoma"/>
            <family val="2"/>
          </rPr>
          <t xml:space="preserve">
09/10/2020
By bkash
C= 11120
H=2160
T=13280</t>
        </r>
      </text>
    </comment>
    <comment ref="CR132" authorId="0">
      <text>
        <r>
          <rPr>
            <b/>
            <sz val="9"/>
            <color indexed="81"/>
            <rFont val="Tahoma"/>
            <family val="2"/>
          </rPr>
          <t>Windows User:</t>
        </r>
        <r>
          <rPr>
            <sz val="9"/>
            <color indexed="81"/>
            <rFont val="Tahoma"/>
            <family val="2"/>
          </rPr>
          <t xml:space="preserve">
09/11/2020
By bkash
C=4620
H=2160
T=6780</t>
        </r>
      </text>
    </comment>
    <comment ref="CT132" authorId="0">
      <text>
        <r>
          <rPr>
            <b/>
            <sz val="9"/>
            <color indexed="81"/>
            <rFont val="Tahoma"/>
            <family val="2"/>
          </rPr>
          <t>Windows User:</t>
        </r>
        <r>
          <rPr>
            <sz val="9"/>
            <color indexed="81"/>
            <rFont val="Tahoma"/>
            <family val="2"/>
          </rPr>
          <t xml:space="preserve">
09/12/2020
By bkash
C=4620
H=2160
T=6780</t>
        </r>
      </text>
    </comment>
    <comment ref="CV132" authorId="0">
      <text>
        <r>
          <rPr>
            <b/>
            <sz val="9"/>
            <color indexed="81"/>
            <rFont val="Tahoma"/>
            <family val="2"/>
          </rPr>
          <t>Windows User:</t>
        </r>
        <r>
          <rPr>
            <sz val="9"/>
            <color indexed="81"/>
            <rFont val="Tahoma"/>
            <family val="2"/>
          </rPr>
          <t xml:space="preserve">
09/01/2021
By bkash
C=4620
H=2160
T=6780
Janu/21</t>
        </r>
      </text>
    </comment>
    <comment ref="CX132" authorId="0">
      <text>
        <r>
          <rPr>
            <b/>
            <sz val="9"/>
            <color indexed="81"/>
            <rFont val="Tahoma"/>
            <family val="2"/>
          </rPr>
          <t>Windows User:</t>
        </r>
        <r>
          <rPr>
            <sz val="9"/>
            <color indexed="81"/>
            <rFont val="Tahoma"/>
            <family val="2"/>
          </rPr>
          <t xml:space="preserve">
09/02/21
By bkash
C=4620
H=2160
T=6780
Feb/21</t>
        </r>
      </text>
    </comment>
    <comment ref="CZ132" authorId="0">
      <text>
        <r>
          <rPr>
            <b/>
            <sz val="9"/>
            <color indexed="81"/>
            <rFont val="Tahoma"/>
            <family val="2"/>
          </rPr>
          <t>Windows User:</t>
        </r>
        <r>
          <rPr>
            <sz val="9"/>
            <color indexed="81"/>
            <rFont val="Tahoma"/>
            <family val="2"/>
          </rPr>
          <t xml:space="preserve">
09/03/21
By bash
C=4620
H=2160
T=6780</t>
        </r>
      </text>
    </comment>
    <comment ref="DB132" authorId="0">
      <text>
        <r>
          <rPr>
            <b/>
            <sz val="9"/>
            <color indexed="81"/>
            <rFont val="Tahoma"/>
            <family val="2"/>
          </rPr>
          <t>Windows User:</t>
        </r>
        <r>
          <rPr>
            <sz val="9"/>
            <color indexed="81"/>
            <rFont val="Tahoma"/>
            <family val="2"/>
          </rPr>
          <t xml:space="preserve">
13/04/21
By bash
C=4620
H=2160
T=6780</t>
        </r>
      </text>
    </comment>
    <comment ref="DD132" authorId="0">
      <text>
        <r>
          <rPr>
            <b/>
            <sz val="9"/>
            <color indexed="81"/>
            <rFont val="Tahoma"/>
            <family val="2"/>
          </rPr>
          <t>Windows User:</t>
        </r>
        <r>
          <rPr>
            <sz val="9"/>
            <color indexed="81"/>
            <rFont val="Tahoma"/>
            <family val="2"/>
          </rPr>
          <t xml:space="preserve">
08/05/21
By bkash
C=4620
H=2160
T=6780</t>
        </r>
      </text>
    </comment>
    <comment ref="DF132" authorId="0">
      <text>
        <r>
          <rPr>
            <b/>
            <sz val="9"/>
            <color indexed="81"/>
            <rFont val="Tahoma"/>
            <family val="2"/>
          </rPr>
          <t>Windows User:</t>
        </r>
        <r>
          <rPr>
            <sz val="9"/>
            <color indexed="81"/>
            <rFont val="Tahoma"/>
            <family val="2"/>
          </rPr>
          <t xml:space="preserve">
06/06/21
2313
</t>
        </r>
      </text>
    </comment>
    <comment ref="CD133" authorId="0">
      <text>
        <r>
          <rPr>
            <b/>
            <sz val="9"/>
            <color indexed="81"/>
            <rFont val="Tahoma"/>
            <family val="2"/>
          </rPr>
          <t>Windows User:</t>
        </r>
        <r>
          <rPr>
            <sz val="9"/>
            <color indexed="81"/>
            <rFont val="Tahoma"/>
            <family val="2"/>
          </rPr>
          <t xml:space="preserve">
30/08/2020
9,000/-</t>
        </r>
      </text>
    </comment>
    <comment ref="CF133" authorId="0">
      <text>
        <r>
          <rPr>
            <b/>
            <sz val="9"/>
            <color indexed="81"/>
            <rFont val="Tahoma"/>
            <family val="2"/>
          </rPr>
          <t>Windows User:</t>
        </r>
        <r>
          <rPr>
            <sz val="9"/>
            <color indexed="81"/>
            <rFont val="Tahoma"/>
            <family val="2"/>
          </rPr>
          <t xml:space="preserve">
30/08/2020
9,000/-</t>
        </r>
      </text>
    </comment>
    <comment ref="CH133" authorId="0">
      <text>
        <r>
          <rPr>
            <b/>
            <sz val="9"/>
            <color indexed="81"/>
            <rFont val="Tahoma"/>
            <family val="2"/>
          </rPr>
          <t>Windows User:</t>
        </r>
        <r>
          <rPr>
            <sz val="9"/>
            <color indexed="81"/>
            <rFont val="Tahoma"/>
            <family val="2"/>
          </rPr>
          <t xml:space="preserve">
30/08/2020
9,000/-</t>
        </r>
      </text>
    </comment>
    <comment ref="CJ133" authorId="0">
      <text>
        <r>
          <rPr>
            <b/>
            <sz val="9"/>
            <color indexed="81"/>
            <rFont val="Tahoma"/>
            <family val="2"/>
          </rPr>
          <t>Windows User:</t>
        </r>
        <r>
          <rPr>
            <sz val="9"/>
            <color indexed="81"/>
            <rFont val="Tahoma"/>
            <family val="2"/>
          </rPr>
          <t xml:space="preserve">
30/08/2020
9,000/-
05/11/2020
By bkash
C=11120 
H=1950
T=13070
Nov/20 , O/fee with
Paid in Nov/20
</t>
        </r>
      </text>
    </comment>
    <comment ref="CP133" authorId="0">
      <text>
        <r>
          <rPr>
            <b/>
            <sz val="9"/>
            <color indexed="81"/>
            <rFont val="Tahoma"/>
            <family val="2"/>
          </rPr>
          <t>Windows User:</t>
        </r>
        <r>
          <rPr>
            <sz val="9"/>
            <color indexed="81"/>
            <rFont val="Tahoma"/>
            <family val="2"/>
          </rPr>
          <t xml:space="preserve">
05/10/2020
By bkash
C=4620 
h=1950
Oct/20 
Paid iin oct/20
</t>
        </r>
      </text>
    </comment>
    <comment ref="CR133" authorId="0">
      <text>
        <r>
          <rPr>
            <b/>
            <sz val="9"/>
            <color indexed="81"/>
            <rFont val="Tahoma"/>
            <family val="2"/>
          </rPr>
          <t>Windows User:</t>
        </r>
        <r>
          <rPr>
            <sz val="9"/>
            <color indexed="81"/>
            <rFont val="Tahoma"/>
            <family val="2"/>
          </rPr>
          <t xml:space="preserve">
05/11/2020
By bkash
C=11120 
H=1950
T=13070
Nov/20 , O/fee with
Paid in Nov/20
</t>
        </r>
      </text>
    </comment>
    <comment ref="CS133" authorId="0">
      <text>
        <r>
          <rPr>
            <b/>
            <sz val="9"/>
            <color indexed="81"/>
            <rFont val="Tahoma"/>
            <family val="2"/>
          </rPr>
          <t>Windows User:</t>
        </r>
        <r>
          <rPr>
            <sz val="9"/>
            <color indexed="81"/>
            <rFont val="Tahoma"/>
            <family val="2"/>
          </rPr>
          <t xml:space="preserve">
</t>
        </r>
      </text>
    </comment>
    <comment ref="CT133" authorId="0">
      <text>
        <r>
          <rPr>
            <b/>
            <sz val="9"/>
            <color indexed="81"/>
            <rFont val="Tahoma"/>
            <family val="2"/>
          </rPr>
          <t>Windows User:</t>
        </r>
        <r>
          <rPr>
            <sz val="9"/>
            <color indexed="81"/>
            <rFont val="Tahoma"/>
            <family val="2"/>
          </rPr>
          <t xml:space="preserve">
09/12/2020
By bkash
C=4620
G=1950
T=6570
Dec/20
paid in Dec/20
</t>
        </r>
      </text>
    </comment>
    <comment ref="CV133" authorId="0">
      <text>
        <r>
          <rPr>
            <b/>
            <sz val="9"/>
            <color indexed="81"/>
            <rFont val="Tahoma"/>
            <family val="2"/>
          </rPr>
          <t>Windows User:</t>
        </r>
        <r>
          <rPr>
            <sz val="9"/>
            <color indexed="81"/>
            <rFont val="Tahoma"/>
            <family val="2"/>
          </rPr>
          <t xml:space="preserve">
09/01/2021
By bkash
C=4620
H=1950
T=6570
Janu/21
Paid inJanu/21</t>
        </r>
      </text>
    </comment>
    <comment ref="CX133" authorId="0">
      <text>
        <r>
          <rPr>
            <b/>
            <sz val="9"/>
            <color indexed="81"/>
            <rFont val="Tahoma"/>
            <family val="2"/>
          </rPr>
          <t>Windows User:</t>
        </r>
        <r>
          <rPr>
            <sz val="9"/>
            <color indexed="81"/>
            <rFont val="Tahoma"/>
            <family val="2"/>
          </rPr>
          <t xml:space="preserve">
09/02/21
By bkash
C=4620
H=1950
T=6570
Feb/21</t>
        </r>
      </text>
    </comment>
    <comment ref="CZ133" authorId="0">
      <text>
        <r>
          <rPr>
            <b/>
            <sz val="9"/>
            <color indexed="81"/>
            <rFont val="Tahoma"/>
            <family val="2"/>
          </rPr>
          <t>Windows User:</t>
        </r>
        <r>
          <rPr>
            <sz val="9"/>
            <color indexed="81"/>
            <rFont val="Tahoma"/>
            <family val="2"/>
          </rPr>
          <t xml:space="preserve">
09/03/21
By bkash
C=4620
H=1950
T=6570</t>
        </r>
      </text>
    </comment>
    <comment ref="DD133" authorId="0">
      <text>
        <r>
          <rPr>
            <b/>
            <sz val="9"/>
            <color indexed="81"/>
            <rFont val="Tahoma"/>
            <family val="2"/>
          </rPr>
          <t>Windows User:</t>
        </r>
        <r>
          <rPr>
            <sz val="9"/>
            <color indexed="81"/>
            <rFont val="Tahoma"/>
            <family val="2"/>
          </rPr>
          <t xml:space="preserve">
10/05/21
By bkash
C=9240
H=3900
T=13140</t>
        </r>
      </text>
    </comment>
    <comment ref="CD134" authorId="0">
      <text>
        <r>
          <rPr>
            <b/>
            <sz val="9"/>
            <color indexed="81"/>
            <rFont val="Tahoma"/>
            <family val="2"/>
          </rPr>
          <t>Windows User:</t>
        </r>
        <r>
          <rPr>
            <sz val="9"/>
            <color indexed="81"/>
            <rFont val="Tahoma"/>
            <family val="2"/>
          </rPr>
          <t xml:space="preserve">
30/08/2020
9,000/-</t>
        </r>
      </text>
    </comment>
    <comment ref="CF134" authorId="0">
      <text>
        <r>
          <rPr>
            <b/>
            <sz val="9"/>
            <color indexed="81"/>
            <rFont val="Tahoma"/>
            <family val="2"/>
          </rPr>
          <t>Windows User:</t>
        </r>
        <r>
          <rPr>
            <sz val="9"/>
            <color indexed="81"/>
            <rFont val="Tahoma"/>
            <family val="2"/>
          </rPr>
          <t xml:space="preserve">
30/08/2020
9,000/-</t>
        </r>
      </text>
    </comment>
    <comment ref="CH134" authorId="0">
      <text>
        <r>
          <rPr>
            <b/>
            <sz val="9"/>
            <color indexed="81"/>
            <rFont val="Tahoma"/>
            <family val="2"/>
          </rPr>
          <t>Windows User:</t>
        </r>
        <r>
          <rPr>
            <sz val="9"/>
            <color indexed="81"/>
            <rFont val="Tahoma"/>
            <family val="2"/>
          </rPr>
          <t xml:space="preserve">
30/08/2020
9,000/-</t>
        </r>
      </text>
    </comment>
    <comment ref="CJ134" authorId="0">
      <text>
        <r>
          <rPr>
            <b/>
            <sz val="9"/>
            <color indexed="81"/>
            <rFont val="Tahoma"/>
            <family val="2"/>
          </rPr>
          <t>Windows User:</t>
        </r>
        <r>
          <rPr>
            <sz val="9"/>
            <color indexed="81"/>
            <rFont val="Tahoma"/>
            <family val="2"/>
          </rPr>
          <t xml:space="preserve">
30/08/2020
9,000/-
15/10/20
2359
O/fee=6500
paid to Oct/20</t>
        </r>
      </text>
    </comment>
    <comment ref="CP134" authorId="0">
      <text>
        <r>
          <rPr>
            <b/>
            <sz val="9"/>
            <color indexed="81"/>
            <rFont val="Tahoma"/>
            <family val="2"/>
          </rPr>
          <t>Windows User:</t>
        </r>
        <r>
          <rPr>
            <sz val="9"/>
            <color indexed="81"/>
            <rFont val="Tahoma"/>
            <family val="2"/>
          </rPr>
          <t xml:space="preserve">
15/10/20
2359
O/fee=6500
12/11/2020
2360
Oct/2020
paidf to Nov/2020</t>
        </r>
      </text>
    </comment>
    <comment ref="CR134" authorId="0">
      <text>
        <r>
          <rPr>
            <b/>
            <sz val="9"/>
            <color indexed="81"/>
            <rFont val="Tahoma"/>
            <family val="2"/>
          </rPr>
          <t>Windows User:</t>
        </r>
        <r>
          <rPr>
            <sz val="9"/>
            <color indexed="81"/>
            <rFont val="Tahoma"/>
            <family val="2"/>
          </rPr>
          <t xml:space="preserve">
12/11/2020
2360
Oct + Nov/2020</t>
        </r>
      </text>
    </comment>
    <comment ref="CT134" authorId="0">
      <text>
        <r>
          <rPr>
            <b/>
            <sz val="9"/>
            <color indexed="81"/>
            <rFont val="Tahoma"/>
            <family val="2"/>
          </rPr>
          <t>Windows User:</t>
        </r>
        <r>
          <rPr>
            <sz val="9"/>
            <color indexed="81"/>
            <rFont val="Tahoma"/>
            <family val="2"/>
          </rPr>
          <t xml:space="preserve">
26/01/21
2361
Dec + Janu/21
Paid in Janu/21</t>
        </r>
      </text>
    </comment>
    <comment ref="CV134" authorId="0">
      <text>
        <r>
          <rPr>
            <b/>
            <sz val="9"/>
            <color indexed="81"/>
            <rFont val="Tahoma"/>
            <family val="2"/>
          </rPr>
          <t>Windows User:</t>
        </r>
        <r>
          <rPr>
            <sz val="9"/>
            <color indexed="81"/>
            <rFont val="Tahoma"/>
            <family val="2"/>
          </rPr>
          <t xml:space="preserve">
26/01/21
2361
Dec + Janu/21
Paid in Janu/21</t>
        </r>
      </text>
    </comment>
    <comment ref="DD134" authorId="0">
      <text>
        <r>
          <rPr>
            <b/>
            <sz val="9"/>
            <color indexed="81"/>
            <rFont val="Tahoma"/>
            <family val="2"/>
          </rPr>
          <t>Windows User:</t>
        </r>
        <r>
          <rPr>
            <sz val="9"/>
            <color indexed="81"/>
            <rFont val="Tahoma"/>
            <family val="2"/>
          </rPr>
          <t xml:space="preserve">
10/05/21
2362
Feb + March/21</t>
        </r>
      </text>
    </comment>
    <comment ref="DF134" authorId="0">
      <text>
        <r>
          <rPr>
            <b/>
            <sz val="9"/>
            <color indexed="81"/>
            <rFont val="Tahoma"/>
            <family val="2"/>
          </rPr>
          <t>Windows User:</t>
        </r>
        <r>
          <rPr>
            <sz val="9"/>
            <color indexed="81"/>
            <rFont val="Tahoma"/>
            <family val="2"/>
          </rPr>
          <t xml:space="preserve">
03/06/21
2363
April + May/21</t>
        </r>
      </text>
    </comment>
    <comment ref="CD135" authorId="0">
      <text>
        <r>
          <rPr>
            <b/>
            <sz val="9"/>
            <color indexed="81"/>
            <rFont val="Tahoma"/>
            <family val="2"/>
          </rPr>
          <t>Windows User:</t>
        </r>
        <r>
          <rPr>
            <sz val="9"/>
            <color indexed="81"/>
            <rFont val="Tahoma"/>
            <family val="2"/>
          </rPr>
          <t xml:space="preserve">
30/08/2020
9,000/-</t>
        </r>
      </text>
    </comment>
    <comment ref="CF135" authorId="0">
      <text>
        <r>
          <rPr>
            <b/>
            <sz val="9"/>
            <color indexed="81"/>
            <rFont val="Tahoma"/>
            <family val="2"/>
          </rPr>
          <t>Windows User:</t>
        </r>
        <r>
          <rPr>
            <sz val="9"/>
            <color indexed="81"/>
            <rFont val="Tahoma"/>
            <family val="2"/>
          </rPr>
          <t xml:space="preserve">
30/08/2020
9,000/-</t>
        </r>
      </text>
    </comment>
    <comment ref="CH135" authorId="0">
      <text>
        <r>
          <rPr>
            <b/>
            <sz val="9"/>
            <color indexed="81"/>
            <rFont val="Tahoma"/>
            <family val="2"/>
          </rPr>
          <t>Windows User:</t>
        </r>
        <r>
          <rPr>
            <sz val="9"/>
            <color indexed="81"/>
            <rFont val="Tahoma"/>
            <family val="2"/>
          </rPr>
          <t xml:space="preserve">
30/08/2020
9,000/-</t>
        </r>
      </text>
    </comment>
    <comment ref="CJ135" authorId="0">
      <text>
        <r>
          <rPr>
            <b/>
            <sz val="9"/>
            <color indexed="81"/>
            <rFont val="Tahoma"/>
            <family val="2"/>
          </rPr>
          <t>Windows User:</t>
        </r>
        <r>
          <rPr>
            <sz val="9"/>
            <color indexed="81"/>
            <rFont val="Tahoma"/>
            <family val="2"/>
          </rPr>
          <t xml:space="preserve">
30/08/2020
9,000/-</t>
        </r>
      </text>
    </comment>
    <comment ref="CP135" authorId="0">
      <text>
        <r>
          <rPr>
            <b/>
            <sz val="9"/>
            <color indexed="81"/>
            <rFont val="Tahoma"/>
            <family val="2"/>
          </rPr>
          <t>Windows User:</t>
        </r>
        <r>
          <rPr>
            <sz val="9"/>
            <color indexed="81"/>
            <rFont val="Tahoma"/>
            <family val="2"/>
          </rPr>
          <t xml:space="preserve">
30/01/21
2384
Oct=2980 Due=1640
Paid in janu/21</t>
        </r>
      </text>
    </comment>
    <comment ref="CV135" authorId="0">
      <text>
        <r>
          <rPr>
            <b/>
            <sz val="9"/>
            <color indexed="81"/>
            <rFont val="Tahoma"/>
            <family val="2"/>
          </rPr>
          <t>Windows User:</t>
        </r>
        <r>
          <rPr>
            <sz val="9"/>
            <color indexed="81"/>
            <rFont val="Tahoma"/>
            <family val="2"/>
          </rPr>
          <t xml:space="preserve">
30/01/21
2384
Oct=2980 Due=1640
Paid in janu/21</t>
        </r>
      </text>
    </comment>
    <comment ref="DF135" authorId="0">
      <text>
        <r>
          <rPr>
            <b/>
            <sz val="9"/>
            <color indexed="81"/>
            <rFont val="Tahoma"/>
            <family val="2"/>
          </rPr>
          <t>Windows User:</t>
        </r>
        <r>
          <rPr>
            <sz val="9"/>
            <color indexed="81"/>
            <rFont val="Tahoma"/>
            <family val="2"/>
          </rPr>
          <t xml:space="preserve">
06/06/21
2385
Up to Dec/21
Janu 3840/- Due=780/-</t>
        </r>
      </text>
    </comment>
    <comment ref="CD136" authorId="0">
      <text>
        <r>
          <rPr>
            <b/>
            <sz val="9"/>
            <color indexed="81"/>
            <rFont val="Tahoma"/>
            <family val="2"/>
          </rPr>
          <t>Windows User:</t>
        </r>
        <r>
          <rPr>
            <sz val="9"/>
            <color indexed="81"/>
            <rFont val="Tahoma"/>
            <family val="2"/>
          </rPr>
          <t xml:space="preserve">
30/08/2020
9,000/-</t>
        </r>
      </text>
    </comment>
    <comment ref="CF136" authorId="0">
      <text>
        <r>
          <rPr>
            <b/>
            <sz val="9"/>
            <color indexed="81"/>
            <rFont val="Tahoma"/>
            <family val="2"/>
          </rPr>
          <t>Windows User:</t>
        </r>
        <r>
          <rPr>
            <sz val="9"/>
            <color indexed="81"/>
            <rFont val="Tahoma"/>
            <family val="2"/>
          </rPr>
          <t xml:space="preserve">
30/08/2020
9,000/-</t>
        </r>
      </text>
    </comment>
    <comment ref="CH136" authorId="0">
      <text>
        <r>
          <rPr>
            <b/>
            <sz val="9"/>
            <color indexed="81"/>
            <rFont val="Tahoma"/>
            <family val="2"/>
          </rPr>
          <t>Windows User:</t>
        </r>
        <r>
          <rPr>
            <sz val="9"/>
            <color indexed="81"/>
            <rFont val="Tahoma"/>
            <family val="2"/>
          </rPr>
          <t xml:space="preserve">
30/08/2020
9,000/-</t>
        </r>
      </text>
    </comment>
    <comment ref="CJ136" authorId="0">
      <text>
        <r>
          <rPr>
            <b/>
            <sz val="9"/>
            <color indexed="81"/>
            <rFont val="Tahoma"/>
            <family val="2"/>
          </rPr>
          <t>Windows User:</t>
        </r>
        <r>
          <rPr>
            <sz val="9"/>
            <color indexed="81"/>
            <rFont val="Tahoma"/>
            <family val="2"/>
          </rPr>
          <t xml:space="preserve">
30/08/2020
9,000/-
30/01/21
2407
O/fee=5000 Due=1500
Paid in janu/21</t>
        </r>
      </text>
    </comment>
    <comment ref="CV136" authorId="0">
      <text>
        <r>
          <rPr>
            <b/>
            <sz val="9"/>
            <color indexed="81"/>
            <rFont val="Tahoma"/>
            <family val="2"/>
          </rPr>
          <t>Windows User:</t>
        </r>
        <r>
          <rPr>
            <sz val="9"/>
            <color indexed="81"/>
            <rFont val="Tahoma"/>
            <family val="2"/>
          </rPr>
          <t xml:space="preserve">
30/01/21
2407
O/fee=5000 Due=1500
Paid in janu/21</t>
        </r>
      </text>
    </comment>
    <comment ref="DF136" authorId="0">
      <text>
        <r>
          <rPr>
            <b/>
            <sz val="9"/>
            <color indexed="81"/>
            <rFont val="Tahoma"/>
            <family val="2"/>
          </rPr>
          <t>Windows User:</t>
        </r>
        <r>
          <rPr>
            <sz val="9"/>
            <color indexed="81"/>
            <rFont val="Tahoma"/>
            <family val="2"/>
          </rPr>
          <t xml:space="preserve">
08/06/21
2408
Tution fee=Oct=2000 Due=2620
O/fee=1500  Paid
T=3500</t>
        </r>
      </text>
    </comment>
    <comment ref="CD137" authorId="0">
      <text>
        <r>
          <rPr>
            <b/>
            <sz val="9"/>
            <color indexed="81"/>
            <rFont val="Tahoma"/>
            <family val="2"/>
          </rPr>
          <t>Windows User:</t>
        </r>
        <r>
          <rPr>
            <sz val="9"/>
            <color indexed="81"/>
            <rFont val="Tahoma"/>
            <family val="2"/>
          </rPr>
          <t xml:space="preserve">
30/08/2020
9,000/-</t>
        </r>
      </text>
    </comment>
    <comment ref="CF137" authorId="0">
      <text>
        <r>
          <rPr>
            <b/>
            <sz val="9"/>
            <color indexed="81"/>
            <rFont val="Tahoma"/>
            <family val="2"/>
          </rPr>
          <t>Windows User:</t>
        </r>
        <r>
          <rPr>
            <sz val="9"/>
            <color indexed="81"/>
            <rFont val="Tahoma"/>
            <family val="2"/>
          </rPr>
          <t xml:space="preserve">
30/08/2020
9,000/-</t>
        </r>
      </text>
    </comment>
    <comment ref="CH137" authorId="0">
      <text>
        <r>
          <rPr>
            <b/>
            <sz val="9"/>
            <color indexed="81"/>
            <rFont val="Tahoma"/>
            <family val="2"/>
          </rPr>
          <t>Windows User:</t>
        </r>
        <r>
          <rPr>
            <sz val="9"/>
            <color indexed="81"/>
            <rFont val="Tahoma"/>
            <family val="2"/>
          </rPr>
          <t xml:space="preserve">
30/08/2020
9,000/-</t>
        </r>
      </text>
    </comment>
    <comment ref="CJ137" authorId="0">
      <text>
        <r>
          <rPr>
            <b/>
            <sz val="9"/>
            <color indexed="81"/>
            <rFont val="Tahoma"/>
            <family val="2"/>
          </rPr>
          <t>Windows User:</t>
        </r>
        <r>
          <rPr>
            <sz val="9"/>
            <color indexed="81"/>
            <rFont val="Tahoma"/>
            <family val="2"/>
          </rPr>
          <t xml:space="preserve">
30/08/2020
9,000/-
09/11/2020
2432
O/fee6500/-
Paid to Nov/2020
</t>
        </r>
      </text>
    </comment>
    <comment ref="CP137" authorId="0">
      <text>
        <r>
          <rPr>
            <b/>
            <sz val="9"/>
            <color indexed="81"/>
            <rFont val="Tahoma"/>
            <family val="2"/>
          </rPr>
          <t>Windows User:</t>
        </r>
        <r>
          <rPr>
            <sz val="9"/>
            <color indexed="81"/>
            <rFont val="Tahoma"/>
            <family val="2"/>
          </rPr>
          <t xml:space="preserve">
09/10/20
2431
</t>
        </r>
      </text>
    </comment>
    <comment ref="CR137" authorId="0">
      <text>
        <r>
          <rPr>
            <b/>
            <sz val="9"/>
            <color indexed="81"/>
            <rFont val="Tahoma"/>
            <family val="2"/>
          </rPr>
          <t>Windows User:</t>
        </r>
        <r>
          <rPr>
            <sz val="9"/>
            <color indexed="81"/>
            <rFont val="Tahoma"/>
            <family val="2"/>
          </rPr>
          <t xml:space="preserve">
09/11/2020
2432
O/fee=6500/-</t>
        </r>
      </text>
    </comment>
    <comment ref="CT137" authorId="0">
      <text>
        <r>
          <rPr>
            <b/>
            <sz val="9"/>
            <color indexed="81"/>
            <rFont val="Tahoma"/>
            <family val="2"/>
          </rPr>
          <t>Windows User:</t>
        </r>
        <r>
          <rPr>
            <sz val="9"/>
            <color indexed="81"/>
            <rFont val="Tahoma"/>
            <family val="2"/>
          </rPr>
          <t xml:space="preserve">
09/12/2020
2433</t>
        </r>
      </text>
    </comment>
    <comment ref="CV137" authorId="0">
      <text>
        <r>
          <rPr>
            <b/>
            <sz val="9"/>
            <color indexed="81"/>
            <rFont val="Tahoma"/>
            <family val="2"/>
          </rPr>
          <t>Windows User:</t>
        </r>
        <r>
          <rPr>
            <sz val="9"/>
            <color indexed="81"/>
            <rFont val="Tahoma"/>
            <family val="2"/>
          </rPr>
          <t xml:space="preserve">
09/01/21
2434
</t>
        </r>
      </text>
    </comment>
    <comment ref="CX137" authorId="0">
      <text>
        <r>
          <rPr>
            <b/>
            <sz val="9"/>
            <color indexed="81"/>
            <rFont val="Tahoma"/>
            <family val="2"/>
          </rPr>
          <t>Windows User:</t>
        </r>
        <r>
          <rPr>
            <sz val="9"/>
            <color indexed="81"/>
            <rFont val="Tahoma"/>
            <family val="2"/>
          </rPr>
          <t xml:space="preserve">
10/02/21
2435</t>
        </r>
      </text>
    </comment>
    <comment ref="CZ137" authorId="0">
      <text>
        <r>
          <rPr>
            <b/>
            <sz val="9"/>
            <color indexed="81"/>
            <rFont val="Tahoma"/>
            <family val="2"/>
          </rPr>
          <t>Windows User:</t>
        </r>
        <r>
          <rPr>
            <sz val="9"/>
            <color indexed="81"/>
            <rFont val="Tahoma"/>
            <family val="2"/>
          </rPr>
          <t xml:space="preserve">
10/03/21
2436</t>
        </r>
      </text>
    </comment>
    <comment ref="DB137" authorId="0">
      <text>
        <r>
          <rPr>
            <b/>
            <sz val="9"/>
            <color indexed="81"/>
            <rFont val="Tahoma"/>
            <family val="2"/>
          </rPr>
          <t>Windows User:</t>
        </r>
        <r>
          <rPr>
            <sz val="9"/>
            <color indexed="81"/>
            <rFont val="Tahoma"/>
            <family val="2"/>
          </rPr>
          <t xml:space="preserve">
13/04/2021
2437
</t>
        </r>
      </text>
    </comment>
    <comment ref="DF137" authorId="0">
      <text>
        <r>
          <rPr>
            <b/>
            <sz val="9"/>
            <color indexed="81"/>
            <rFont val="Tahoma"/>
            <family val="2"/>
          </rPr>
          <t>Windows User:</t>
        </r>
        <r>
          <rPr>
            <sz val="9"/>
            <color indexed="81"/>
            <rFont val="Tahoma"/>
            <family val="2"/>
          </rPr>
          <t xml:space="preserve">
01/06/21
2438
</t>
        </r>
      </text>
    </comment>
    <comment ref="CD138" authorId="0">
      <text>
        <r>
          <rPr>
            <b/>
            <sz val="9"/>
            <color indexed="81"/>
            <rFont val="Tahoma"/>
            <family val="2"/>
          </rPr>
          <t>Windows User:</t>
        </r>
        <r>
          <rPr>
            <sz val="9"/>
            <color indexed="81"/>
            <rFont val="Tahoma"/>
            <family val="2"/>
          </rPr>
          <t xml:space="preserve">
30/08/2020
4,000/-</t>
        </r>
      </text>
    </comment>
    <comment ref="CF138" authorId="0">
      <text>
        <r>
          <rPr>
            <b/>
            <sz val="9"/>
            <color indexed="81"/>
            <rFont val="Tahoma"/>
            <family val="2"/>
          </rPr>
          <t>Windows User:</t>
        </r>
        <r>
          <rPr>
            <sz val="9"/>
            <color indexed="81"/>
            <rFont val="Tahoma"/>
            <family val="2"/>
          </rPr>
          <t xml:space="preserve">
30/08/2020
9,000/-</t>
        </r>
      </text>
    </comment>
    <comment ref="CH138" authorId="0">
      <text>
        <r>
          <rPr>
            <b/>
            <sz val="9"/>
            <color indexed="81"/>
            <rFont val="Tahoma"/>
            <family val="2"/>
          </rPr>
          <t>Windows User:</t>
        </r>
        <r>
          <rPr>
            <sz val="9"/>
            <color indexed="81"/>
            <rFont val="Tahoma"/>
            <family val="2"/>
          </rPr>
          <t xml:space="preserve">
30/08/2020
9,000/-</t>
        </r>
      </text>
    </comment>
    <comment ref="CM138" authorId="0">
      <text>
        <r>
          <rPr>
            <b/>
            <sz val="9"/>
            <color indexed="81"/>
            <rFont val="Tahoma"/>
            <family val="2"/>
          </rPr>
          <t>Windows User:</t>
        </r>
        <r>
          <rPr>
            <sz val="9"/>
            <color indexed="81"/>
            <rFont val="Tahoma"/>
            <family val="2"/>
          </rPr>
          <t xml:space="preserve">
Less 30% in Tuition fee for Oct/20.</t>
        </r>
      </text>
    </comment>
    <comment ref="CN138" authorId="0">
      <text>
        <r>
          <rPr>
            <b/>
            <sz val="9"/>
            <color indexed="81"/>
            <rFont val="Tahoma"/>
            <family val="2"/>
          </rPr>
          <t>Windows User:</t>
        </r>
        <r>
          <rPr>
            <sz val="9"/>
            <color indexed="81"/>
            <rFont val="Tahoma"/>
            <family val="2"/>
          </rPr>
          <t xml:space="preserve">
26/01/2021
2479
Oct + Nov/21
Paid in Janu/21</t>
        </r>
      </text>
    </comment>
    <comment ref="CO138" authorId="0">
      <text>
        <r>
          <rPr>
            <b/>
            <sz val="9"/>
            <color indexed="81"/>
            <rFont val="Tahoma"/>
            <family val="2"/>
          </rPr>
          <t>Windows User:</t>
        </r>
        <r>
          <rPr>
            <sz val="9"/>
            <color indexed="81"/>
            <rFont val="Tahoma"/>
            <family val="2"/>
          </rPr>
          <t xml:space="preserve">
Less 30% in Tuition fee for Oct/20.</t>
        </r>
      </text>
    </comment>
    <comment ref="CP138" authorId="0">
      <text>
        <r>
          <rPr>
            <b/>
            <sz val="9"/>
            <color indexed="81"/>
            <rFont val="Tahoma"/>
            <family val="2"/>
          </rPr>
          <t>Windows User:</t>
        </r>
        <r>
          <rPr>
            <sz val="9"/>
            <color indexed="81"/>
            <rFont val="Tahoma"/>
            <family val="2"/>
          </rPr>
          <t xml:space="preserve">
26/01/2021
2479
Oct + Nov/21
Paid in Janu/21</t>
        </r>
      </text>
    </comment>
    <comment ref="CT138" authorId="0">
      <text>
        <r>
          <rPr>
            <b/>
            <sz val="9"/>
            <color indexed="81"/>
            <rFont val="Tahoma"/>
            <family val="2"/>
          </rPr>
          <t>Windows User:</t>
        </r>
        <r>
          <rPr>
            <sz val="9"/>
            <color indexed="81"/>
            <rFont val="Tahoma"/>
            <family val="2"/>
          </rPr>
          <t xml:space="preserve">
26/01/2021
2479
Oct + Nov/21
Paid in Janu/21</t>
        </r>
      </text>
    </comment>
    <comment ref="DD138" authorId="0">
      <text>
        <r>
          <rPr>
            <b/>
            <sz val="9"/>
            <color indexed="81"/>
            <rFont val="Tahoma"/>
            <family val="2"/>
          </rPr>
          <t>Windows User:</t>
        </r>
        <r>
          <rPr>
            <sz val="9"/>
            <color indexed="81"/>
            <rFont val="Tahoma"/>
            <family val="2"/>
          </rPr>
          <t xml:space="preserve">
26/01/21
2480
</t>
        </r>
      </text>
    </comment>
    <comment ref="CD139" authorId="0">
      <text>
        <r>
          <rPr>
            <b/>
            <sz val="9"/>
            <color indexed="81"/>
            <rFont val="Tahoma"/>
            <family val="2"/>
          </rPr>
          <t>Windows User:</t>
        </r>
        <r>
          <rPr>
            <sz val="9"/>
            <color indexed="81"/>
            <rFont val="Tahoma"/>
            <family val="2"/>
          </rPr>
          <t xml:space="preserve">
30/08/2020
9,000/-</t>
        </r>
      </text>
    </comment>
    <comment ref="CF139" authorId="0">
      <text>
        <r>
          <rPr>
            <b/>
            <sz val="9"/>
            <color indexed="81"/>
            <rFont val="Tahoma"/>
            <family val="2"/>
          </rPr>
          <t>Windows User:</t>
        </r>
        <r>
          <rPr>
            <sz val="9"/>
            <color indexed="81"/>
            <rFont val="Tahoma"/>
            <family val="2"/>
          </rPr>
          <t xml:space="preserve">
30/08/2020
9,000/-</t>
        </r>
      </text>
    </comment>
    <comment ref="CH139" authorId="0">
      <text>
        <r>
          <rPr>
            <b/>
            <sz val="9"/>
            <color indexed="81"/>
            <rFont val="Tahoma"/>
            <family val="2"/>
          </rPr>
          <t>Windows User:</t>
        </r>
        <r>
          <rPr>
            <sz val="9"/>
            <color indexed="81"/>
            <rFont val="Tahoma"/>
            <family val="2"/>
          </rPr>
          <t xml:space="preserve">
30/08/2020
9,000/-</t>
        </r>
      </text>
    </comment>
    <comment ref="CJ139" authorId="0">
      <text>
        <r>
          <rPr>
            <b/>
            <sz val="9"/>
            <color indexed="81"/>
            <rFont val="Tahoma"/>
            <family val="2"/>
          </rPr>
          <t>Windows User:</t>
        </r>
        <r>
          <rPr>
            <sz val="9"/>
            <color indexed="81"/>
            <rFont val="Tahoma"/>
            <family val="2"/>
          </rPr>
          <t xml:space="preserve">
30/08/2020
9,000/-</t>
        </r>
      </text>
    </comment>
    <comment ref="CM139" authorId="0">
      <text>
        <r>
          <rPr>
            <b/>
            <sz val="9"/>
            <color indexed="81"/>
            <rFont val="Tahoma"/>
            <family val="2"/>
          </rPr>
          <t>Windows User:</t>
        </r>
        <r>
          <rPr>
            <sz val="9"/>
            <color indexed="81"/>
            <rFont val="Tahoma"/>
            <family val="2"/>
          </rPr>
          <t xml:space="preserve">
Less 30% in Tuition fee for Oct/20.</t>
        </r>
      </text>
    </comment>
    <comment ref="CO139" authorId="0">
      <text>
        <r>
          <rPr>
            <b/>
            <sz val="9"/>
            <color indexed="81"/>
            <rFont val="Tahoma"/>
            <family val="2"/>
          </rPr>
          <t>Windows User:</t>
        </r>
        <r>
          <rPr>
            <sz val="9"/>
            <color indexed="81"/>
            <rFont val="Tahoma"/>
            <family val="2"/>
          </rPr>
          <t xml:space="preserve">
Less 30% in Tuition fee for Oct/20.</t>
        </r>
      </text>
    </comment>
    <comment ref="CR139" authorId="0">
      <text>
        <r>
          <rPr>
            <b/>
            <sz val="9"/>
            <color indexed="81"/>
            <rFont val="Tahoma"/>
            <family val="2"/>
          </rPr>
          <t>Windows User:</t>
        </r>
        <r>
          <rPr>
            <sz val="9"/>
            <color indexed="81"/>
            <rFont val="Tahoma"/>
            <family val="2"/>
          </rPr>
          <t xml:space="preserve">
09/12/2020
By bkash 
7,000+6,000=13,000/-
C-13,000/-
Ocr to Dec/20
H=0
T=13,000/-
Dec/20 Due=20
O/see Due=6,500/-</t>
        </r>
      </text>
    </comment>
    <comment ref="CV139" authorId="0">
      <text>
        <r>
          <rPr>
            <b/>
            <sz val="9"/>
            <color indexed="81"/>
            <rFont val="Tahoma"/>
            <family val="2"/>
          </rPr>
          <t>Windows User:</t>
        </r>
        <r>
          <rPr>
            <sz val="9"/>
            <color indexed="81"/>
            <rFont val="Tahoma"/>
            <family val="2"/>
          </rPr>
          <t xml:space="preserve">
10/02/21
2503</t>
        </r>
      </text>
    </comment>
    <comment ref="CZ139" authorId="0">
      <text>
        <r>
          <rPr>
            <b/>
            <sz val="9"/>
            <color indexed="81"/>
            <rFont val="Tahoma"/>
            <family val="2"/>
          </rPr>
          <t>Windows User:</t>
        </r>
        <r>
          <rPr>
            <sz val="9"/>
            <color indexed="81"/>
            <rFont val="Tahoma"/>
            <family val="2"/>
          </rPr>
          <t xml:space="preserve">
13/04/21
By bkash
C=7800
H=12200
T=20000
18/04/21
By bkash
C=6080
H=2040
T=8120</t>
        </r>
      </text>
    </comment>
    <comment ref="DB139" authorId="0">
      <text>
        <r>
          <rPr>
            <b/>
            <sz val="9"/>
            <color indexed="81"/>
            <rFont val="Tahoma"/>
            <family val="2"/>
          </rPr>
          <t>Windows User:</t>
        </r>
        <r>
          <rPr>
            <sz val="9"/>
            <color indexed="81"/>
            <rFont val="Tahoma"/>
            <family val="2"/>
          </rPr>
          <t xml:space="preserve">
06/05/21
By bkash
C=4340
F=2080
T=6420</t>
        </r>
      </text>
    </comment>
    <comment ref="H140" authorId="0">
      <text>
        <r>
          <rPr>
            <b/>
            <sz val="9"/>
            <color indexed="81"/>
            <rFont val="Tahoma"/>
            <family val="2"/>
          </rPr>
          <t>Windows User:</t>
        </r>
        <r>
          <rPr>
            <sz val="9"/>
            <color indexed="81"/>
            <rFont val="Tahoma"/>
            <family val="2"/>
          </rPr>
          <t xml:space="preserve">
Less-6,600/-</t>
        </r>
      </text>
    </comment>
    <comment ref="J140" authorId="0">
      <text>
        <r>
          <rPr>
            <b/>
            <sz val="9"/>
            <color indexed="81"/>
            <rFont val="Tahoma"/>
            <family val="2"/>
          </rPr>
          <t>Windows User:</t>
        </r>
        <r>
          <rPr>
            <sz val="9"/>
            <color indexed="81"/>
            <rFont val="Tahoma"/>
            <family val="2"/>
          </rPr>
          <t xml:space="preserve">
Less-6,600/-</t>
        </r>
      </text>
    </comment>
    <comment ref="CD140" authorId="0">
      <text>
        <r>
          <rPr>
            <b/>
            <sz val="9"/>
            <color indexed="81"/>
            <rFont val="Tahoma"/>
            <family val="2"/>
          </rPr>
          <t>Windows User:</t>
        </r>
        <r>
          <rPr>
            <sz val="9"/>
            <color indexed="81"/>
            <rFont val="Tahoma"/>
            <family val="2"/>
          </rPr>
          <t xml:space="preserve">
30/08/2020
5,000/-</t>
        </r>
      </text>
    </comment>
    <comment ref="CF140" authorId="0">
      <text>
        <r>
          <rPr>
            <b/>
            <sz val="9"/>
            <color indexed="81"/>
            <rFont val="Tahoma"/>
            <family val="2"/>
          </rPr>
          <t>Windows User:</t>
        </r>
        <r>
          <rPr>
            <sz val="9"/>
            <color indexed="81"/>
            <rFont val="Tahoma"/>
            <family val="2"/>
          </rPr>
          <t xml:space="preserve">
30/08/2020
9,000/-</t>
        </r>
      </text>
    </comment>
    <comment ref="CH140" authorId="0">
      <text>
        <r>
          <rPr>
            <b/>
            <sz val="9"/>
            <color indexed="81"/>
            <rFont val="Tahoma"/>
            <family val="2"/>
          </rPr>
          <t>Windows User:</t>
        </r>
        <r>
          <rPr>
            <sz val="9"/>
            <color indexed="81"/>
            <rFont val="Tahoma"/>
            <family val="2"/>
          </rPr>
          <t xml:space="preserve">
30/08/2020
9,000/-</t>
        </r>
      </text>
    </comment>
    <comment ref="CJ140" authorId="0">
      <text>
        <r>
          <rPr>
            <b/>
            <sz val="9"/>
            <color indexed="81"/>
            <rFont val="Tahoma"/>
            <family val="2"/>
          </rPr>
          <t>Windows User:</t>
        </r>
        <r>
          <rPr>
            <sz val="9"/>
            <color indexed="81"/>
            <rFont val="Tahoma"/>
            <family val="2"/>
          </rPr>
          <t xml:space="preserve">
27/01/21
2768
O/fee=8000
S/c=2500
Paid in janu/21</t>
        </r>
      </text>
    </comment>
    <comment ref="CT140" authorId="0">
      <text>
        <r>
          <rPr>
            <b/>
            <sz val="9"/>
            <color indexed="81"/>
            <rFont val="Tahoma"/>
            <family val="2"/>
          </rPr>
          <t>Windows User:</t>
        </r>
        <r>
          <rPr>
            <sz val="9"/>
            <color indexed="81"/>
            <rFont val="Tahoma"/>
            <family val="2"/>
          </rPr>
          <t xml:space="preserve">
27/01/21
2768
O/fee=8000
S/c=2500
Paid in janu/21</t>
        </r>
      </text>
    </comment>
    <comment ref="CD141" authorId="0">
      <text>
        <r>
          <rPr>
            <b/>
            <sz val="9"/>
            <color indexed="81"/>
            <rFont val="Tahoma"/>
            <family val="2"/>
          </rPr>
          <t>Windows User:</t>
        </r>
        <r>
          <rPr>
            <sz val="9"/>
            <color indexed="81"/>
            <rFont val="Tahoma"/>
            <family val="2"/>
          </rPr>
          <t xml:space="preserve">
31/08/2020
9,000/-</t>
        </r>
      </text>
    </comment>
    <comment ref="CF141" authorId="0">
      <text>
        <r>
          <rPr>
            <b/>
            <sz val="9"/>
            <color indexed="81"/>
            <rFont val="Tahoma"/>
            <family val="2"/>
          </rPr>
          <t>Windows User:</t>
        </r>
        <r>
          <rPr>
            <sz val="9"/>
            <color indexed="81"/>
            <rFont val="Tahoma"/>
            <family val="2"/>
          </rPr>
          <t xml:space="preserve">
31/08/2020
9,000/-</t>
        </r>
      </text>
    </comment>
    <comment ref="CH141" authorId="0">
      <text>
        <r>
          <rPr>
            <b/>
            <sz val="9"/>
            <color indexed="81"/>
            <rFont val="Tahoma"/>
            <family val="2"/>
          </rPr>
          <t>Windows User:</t>
        </r>
        <r>
          <rPr>
            <sz val="9"/>
            <color indexed="81"/>
            <rFont val="Tahoma"/>
            <family val="2"/>
          </rPr>
          <t xml:space="preserve">
31/08/2020
9,000/-</t>
        </r>
      </text>
    </comment>
    <comment ref="CJ141" authorId="0">
      <text>
        <r>
          <rPr>
            <b/>
            <sz val="9"/>
            <color indexed="81"/>
            <rFont val="Tahoma"/>
            <family val="2"/>
          </rPr>
          <t>Windows User:</t>
        </r>
        <r>
          <rPr>
            <sz val="9"/>
            <color indexed="81"/>
            <rFont val="Tahoma"/>
            <family val="2"/>
          </rPr>
          <t xml:space="preserve">
31/08/2020
9,000/-</t>
        </r>
      </text>
    </comment>
    <comment ref="CM141" authorId="0">
      <text>
        <r>
          <rPr>
            <b/>
            <sz val="9"/>
            <color indexed="81"/>
            <rFont val="Tahoma"/>
            <family val="2"/>
          </rPr>
          <t>Windows User:</t>
        </r>
        <r>
          <rPr>
            <sz val="9"/>
            <color indexed="81"/>
            <rFont val="Tahoma"/>
            <family val="2"/>
          </rPr>
          <t xml:space="preserve">
Less 30% in Tuition fee for Oct/20.</t>
        </r>
      </text>
    </comment>
    <comment ref="CN141" authorId="0">
      <text>
        <r>
          <rPr>
            <b/>
            <sz val="9"/>
            <color indexed="81"/>
            <rFont val="Tahoma"/>
            <family val="2"/>
          </rPr>
          <t>Windows User:</t>
        </r>
        <r>
          <rPr>
            <sz val="9"/>
            <color indexed="81"/>
            <rFont val="Tahoma"/>
            <family val="2"/>
          </rPr>
          <t xml:space="preserve">
27/01/21
411
Oct to Nov/20
Paid in Janu/21</t>
        </r>
      </text>
    </comment>
    <comment ref="CO141" authorId="0">
      <text>
        <r>
          <rPr>
            <b/>
            <sz val="9"/>
            <color indexed="81"/>
            <rFont val="Tahoma"/>
            <family val="2"/>
          </rPr>
          <t>Windows User:</t>
        </r>
        <r>
          <rPr>
            <sz val="9"/>
            <color indexed="81"/>
            <rFont val="Tahoma"/>
            <family val="2"/>
          </rPr>
          <t xml:space="preserve">
Less 30% in Tuition fee for Oct/20.</t>
        </r>
      </text>
    </comment>
    <comment ref="CP141" authorId="0">
      <text>
        <r>
          <rPr>
            <b/>
            <sz val="9"/>
            <color indexed="81"/>
            <rFont val="Tahoma"/>
            <family val="2"/>
          </rPr>
          <t>Windows User:</t>
        </r>
        <r>
          <rPr>
            <sz val="9"/>
            <color indexed="81"/>
            <rFont val="Tahoma"/>
            <family val="2"/>
          </rPr>
          <t xml:space="preserve">
27/01/21
411
Oct to Nov/20
Paid in Janu/21</t>
        </r>
      </text>
    </comment>
    <comment ref="CT141" authorId="0">
      <text>
        <r>
          <rPr>
            <b/>
            <sz val="9"/>
            <color indexed="81"/>
            <rFont val="Tahoma"/>
            <family val="2"/>
          </rPr>
          <t>Windows User:</t>
        </r>
        <r>
          <rPr>
            <sz val="9"/>
            <color indexed="81"/>
            <rFont val="Tahoma"/>
            <family val="2"/>
          </rPr>
          <t xml:space="preserve">
27/01/21
411
Oct to Nov/20
Paid in Janu/21</t>
        </r>
      </text>
    </comment>
    <comment ref="DD141" authorId="0">
      <text>
        <r>
          <rPr>
            <b/>
            <sz val="9"/>
            <color indexed="81"/>
            <rFont val="Tahoma"/>
            <family val="2"/>
          </rPr>
          <t>Windows User:</t>
        </r>
        <r>
          <rPr>
            <sz val="9"/>
            <color indexed="81"/>
            <rFont val="Tahoma"/>
            <family val="2"/>
          </rPr>
          <t xml:space="preserve">
07/06/21
412</t>
        </r>
      </text>
    </comment>
    <comment ref="CD142" authorId="0">
      <text>
        <r>
          <rPr>
            <b/>
            <sz val="9"/>
            <color indexed="81"/>
            <rFont val="Tahoma"/>
            <family val="2"/>
          </rPr>
          <t>Windows User:</t>
        </r>
        <r>
          <rPr>
            <sz val="9"/>
            <color indexed="81"/>
            <rFont val="Tahoma"/>
            <family val="2"/>
          </rPr>
          <t xml:space="preserve">
31/08/2020
5,000/-</t>
        </r>
      </text>
    </comment>
    <comment ref="CF142" authorId="0">
      <text>
        <r>
          <rPr>
            <b/>
            <sz val="9"/>
            <color indexed="81"/>
            <rFont val="Tahoma"/>
            <family val="2"/>
          </rPr>
          <t>Windows User:</t>
        </r>
        <r>
          <rPr>
            <sz val="9"/>
            <color indexed="81"/>
            <rFont val="Tahoma"/>
            <family val="2"/>
          </rPr>
          <t xml:space="preserve">
31/08/2020
5,000/-</t>
        </r>
      </text>
    </comment>
    <comment ref="CH142" authorId="0">
      <text>
        <r>
          <rPr>
            <b/>
            <sz val="9"/>
            <color indexed="81"/>
            <rFont val="Tahoma"/>
            <family val="2"/>
          </rPr>
          <t>Windows User:</t>
        </r>
        <r>
          <rPr>
            <sz val="9"/>
            <color indexed="81"/>
            <rFont val="Tahoma"/>
            <family val="2"/>
          </rPr>
          <t xml:space="preserve">
31/08/2020
5,000/-
20/09/2020
S/c=2500
Paid to sep/20</t>
        </r>
      </text>
    </comment>
    <comment ref="CJ142" authorId="0">
      <text>
        <r>
          <rPr>
            <b/>
            <sz val="9"/>
            <color indexed="81"/>
            <rFont val="Tahoma"/>
            <family val="2"/>
          </rPr>
          <t>Windows User:</t>
        </r>
        <r>
          <rPr>
            <sz val="9"/>
            <color indexed="81"/>
            <rFont val="Tahoma"/>
            <family val="2"/>
          </rPr>
          <t xml:space="preserve">
20/09/2020
1347
O/fee=2,500
Due=5,500
15/10/20
1348
O/fee=6500
paid to Oct/20</t>
        </r>
      </text>
    </comment>
    <comment ref="CN142" authorId="0">
      <text>
        <r>
          <rPr>
            <b/>
            <sz val="9"/>
            <color indexed="81"/>
            <rFont val="Tahoma"/>
            <family val="2"/>
          </rPr>
          <t>Windows User:</t>
        </r>
        <r>
          <rPr>
            <sz val="9"/>
            <color indexed="81"/>
            <rFont val="Tahoma"/>
            <family val="2"/>
          </rPr>
          <t xml:space="preserve">
20/09/2020
1347
S/c=2,500
O/fee=2500</t>
        </r>
      </text>
    </comment>
    <comment ref="CP142" authorId="0">
      <text>
        <r>
          <rPr>
            <b/>
            <sz val="9"/>
            <color indexed="81"/>
            <rFont val="Tahoma"/>
            <family val="2"/>
          </rPr>
          <t>Windows User:</t>
        </r>
        <r>
          <rPr>
            <sz val="9"/>
            <color indexed="81"/>
            <rFont val="Tahoma"/>
            <family val="2"/>
          </rPr>
          <t xml:space="preserve">
15/10/20
1348
O/fee=6500
Oct=4620</t>
        </r>
      </text>
    </comment>
    <comment ref="CR142" authorId="0">
      <text>
        <r>
          <rPr>
            <b/>
            <sz val="9"/>
            <color indexed="81"/>
            <rFont val="Tahoma"/>
            <family val="2"/>
          </rPr>
          <t>Windows User:</t>
        </r>
        <r>
          <rPr>
            <sz val="9"/>
            <color indexed="81"/>
            <rFont val="Tahoma"/>
            <family val="2"/>
          </rPr>
          <t xml:space="preserve">
09/11/2020
1349</t>
        </r>
      </text>
    </comment>
    <comment ref="CT142" authorId="0">
      <text>
        <r>
          <rPr>
            <b/>
            <sz val="9"/>
            <color indexed="81"/>
            <rFont val="Tahoma"/>
            <family val="2"/>
          </rPr>
          <t>Windows User:</t>
        </r>
        <r>
          <rPr>
            <sz val="9"/>
            <color indexed="81"/>
            <rFont val="Tahoma"/>
            <family val="2"/>
          </rPr>
          <t xml:space="preserve">
09/12/2020
1350</t>
        </r>
      </text>
    </comment>
    <comment ref="CV142" authorId="0">
      <text>
        <r>
          <rPr>
            <b/>
            <sz val="9"/>
            <color indexed="81"/>
            <rFont val="Tahoma"/>
            <family val="2"/>
          </rPr>
          <t>Windows User:</t>
        </r>
        <r>
          <rPr>
            <sz val="9"/>
            <color indexed="81"/>
            <rFont val="Tahoma"/>
            <family val="2"/>
          </rPr>
          <t xml:space="preserve">
07/01/2021
1351</t>
        </r>
      </text>
    </comment>
    <comment ref="CX142" authorId="0">
      <text>
        <r>
          <rPr>
            <b/>
            <sz val="9"/>
            <color indexed="81"/>
            <rFont val="Tahoma"/>
            <family val="2"/>
          </rPr>
          <t>Windows User:</t>
        </r>
        <r>
          <rPr>
            <sz val="9"/>
            <color indexed="81"/>
            <rFont val="Tahoma"/>
            <family val="2"/>
          </rPr>
          <t xml:space="preserve">
09/02/21
1352</t>
        </r>
      </text>
    </comment>
    <comment ref="CZ142" authorId="0">
      <text>
        <r>
          <rPr>
            <b/>
            <sz val="9"/>
            <color indexed="81"/>
            <rFont val="Tahoma"/>
            <family val="2"/>
          </rPr>
          <t>Windows User:</t>
        </r>
        <r>
          <rPr>
            <sz val="9"/>
            <color indexed="81"/>
            <rFont val="Tahoma"/>
            <family val="2"/>
          </rPr>
          <t xml:space="preserve">
13/03/21
1353
</t>
        </r>
      </text>
    </comment>
    <comment ref="DB142" authorId="0">
      <text>
        <r>
          <rPr>
            <b/>
            <sz val="9"/>
            <color indexed="81"/>
            <rFont val="Tahoma"/>
            <family val="2"/>
          </rPr>
          <t>Windows User:</t>
        </r>
        <r>
          <rPr>
            <sz val="9"/>
            <color indexed="81"/>
            <rFont val="Tahoma"/>
            <family val="2"/>
          </rPr>
          <t xml:space="preserve">
12/04/21
1354</t>
        </r>
      </text>
    </comment>
    <comment ref="DF142" authorId="0">
      <text>
        <r>
          <rPr>
            <b/>
            <sz val="9"/>
            <color indexed="81"/>
            <rFont val="Tahoma"/>
            <family val="2"/>
          </rPr>
          <t>Windows User:</t>
        </r>
        <r>
          <rPr>
            <sz val="9"/>
            <color indexed="81"/>
            <rFont val="Tahoma"/>
            <family val="2"/>
          </rPr>
          <t xml:space="preserve">
06/06/21
1355
May/21</t>
        </r>
      </text>
    </comment>
    <comment ref="H143" authorId="0">
      <text>
        <r>
          <rPr>
            <b/>
            <sz val="9"/>
            <color indexed="81"/>
            <rFont val="Tahoma"/>
            <family val="2"/>
          </rPr>
          <t>Windows User:</t>
        </r>
        <r>
          <rPr>
            <sz val="9"/>
            <color indexed="81"/>
            <rFont val="Tahoma"/>
            <family val="2"/>
          </rPr>
          <t xml:space="preserve">
Less-3,300/-</t>
        </r>
      </text>
    </comment>
    <comment ref="J143" authorId="0">
      <text>
        <r>
          <rPr>
            <b/>
            <sz val="9"/>
            <color indexed="81"/>
            <rFont val="Tahoma"/>
            <family val="2"/>
          </rPr>
          <t>Windows User:</t>
        </r>
        <r>
          <rPr>
            <sz val="9"/>
            <color indexed="81"/>
            <rFont val="Tahoma"/>
            <family val="2"/>
          </rPr>
          <t xml:space="preserve">
Less-3,300/-</t>
        </r>
      </text>
    </comment>
    <comment ref="CD143" authorId="0">
      <text>
        <r>
          <rPr>
            <b/>
            <sz val="9"/>
            <color indexed="81"/>
            <rFont val="Tahoma"/>
            <family val="2"/>
          </rPr>
          <t>Windows User:</t>
        </r>
        <r>
          <rPr>
            <sz val="9"/>
            <color indexed="81"/>
            <rFont val="Tahoma"/>
            <family val="2"/>
          </rPr>
          <t xml:space="preserve">
31/08/2020
9,000/-</t>
        </r>
      </text>
    </comment>
    <comment ref="CF143" authorId="0">
      <text>
        <r>
          <rPr>
            <b/>
            <sz val="9"/>
            <color indexed="81"/>
            <rFont val="Tahoma"/>
            <family val="2"/>
          </rPr>
          <t>Windows User:</t>
        </r>
        <r>
          <rPr>
            <sz val="9"/>
            <color indexed="81"/>
            <rFont val="Tahoma"/>
            <family val="2"/>
          </rPr>
          <t xml:space="preserve">
31/08/2020
9,000/-</t>
        </r>
      </text>
    </comment>
    <comment ref="CH143" authorId="0">
      <text>
        <r>
          <rPr>
            <b/>
            <sz val="9"/>
            <color indexed="81"/>
            <rFont val="Tahoma"/>
            <family val="2"/>
          </rPr>
          <t>Windows User:</t>
        </r>
        <r>
          <rPr>
            <sz val="9"/>
            <color indexed="81"/>
            <rFont val="Tahoma"/>
            <family val="2"/>
          </rPr>
          <t xml:space="preserve">
31/08/2020
9,000/-</t>
        </r>
      </text>
    </comment>
    <comment ref="CJ143" authorId="0">
      <text>
        <r>
          <rPr>
            <b/>
            <sz val="9"/>
            <color indexed="81"/>
            <rFont val="Tahoma"/>
            <family val="2"/>
          </rPr>
          <t>Windows User:</t>
        </r>
        <r>
          <rPr>
            <sz val="9"/>
            <color indexed="81"/>
            <rFont val="Tahoma"/>
            <family val="2"/>
          </rPr>
          <t xml:space="preserve">
31/08/2020
9,000/
-09/11/2020
1372
O/fee6500/-
Paid to Nov/20</t>
        </r>
      </text>
    </comment>
    <comment ref="CM143" authorId="0">
      <text>
        <r>
          <rPr>
            <b/>
            <sz val="9"/>
            <color indexed="81"/>
            <rFont val="Tahoma"/>
            <family val="2"/>
          </rPr>
          <t>Windows User:</t>
        </r>
        <r>
          <rPr>
            <sz val="9"/>
            <color indexed="81"/>
            <rFont val="Tahoma"/>
            <family val="2"/>
          </rPr>
          <t xml:space="preserve">
Less 30% in Tuition fee for Oct/20.</t>
        </r>
      </text>
    </comment>
    <comment ref="CN143" authorId="0">
      <text>
        <r>
          <rPr>
            <b/>
            <sz val="9"/>
            <color indexed="81"/>
            <rFont val="Tahoma"/>
            <family val="2"/>
          </rPr>
          <t>Windows User:</t>
        </r>
        <r>
          <rPr>
            <sz val="9"/>
            <color indexed="81"/>
            <rFont val="Tahoma"/>
            <family val="2"/>
          </rPr>
          <t xml:space="preserve">
10.10.2020
1371
Oct/20 Less=30%
Others fee Due by P.sir</t>
        </r>
      </text>
    </comment>
    <comment ref="CO143" authorId="0">
      <text>
        <r>
          <rPr>
            <b/>
            <sz val="9"/>
            <color indexed="81"/>
            <rFont val="Tahoma"/>
            <family val="2"/>
          </rPr>
          <t>Windows User:</t>
        </r>
        <r>
          <rPr>
            <sz val="9"/>
            <color indexed="81"/>
            <rFont val="Tahoma"/>
            <family val="2"/>
          </rPr>
          <t xml:space="preserve">
Less 30% in Tuition fee for Oct/20.</t>
        </r>
      </text>
    </comment>
    <comment ref="CP143" authorId="0">
      <text>
        <r>
          <rPr>
            <b/>
            <sz val="9"/>
            <color indexed="81"/>
            <rFont val="Tahoma"/>
            <family val="2"/>
          </rPr>
          <t>Windows User:</t>
        </r>
        <r>
          <rPr>
            <sz val="9"/>
            <color indexed="81"/>
            <rFont val="Tahoma"/>
            <family val="2"/>
          </rPr>
          <t xml:space="preserve">
09/11/2020
1372
Nov/20
O/fee=6500/-</t>
        </r>
      </text>
    </comment>
    <comment ref="CR143" authorId="0">
      <text>
        <r>
          <rPr>
            <b/>
            <sz val="9"/>
            <color indexed="81"/>
            <rFont val="Tahoma"/>
            <family val="2"/>
          </rPr>
          <t>Windows User:</t>
        </r>
        <r>
          <rPr>
            <sz val="9"/>
            <color indexed="81"/>
            <rFont val="Tahoma"/>
            <family val="2"/>
          </rPr>
          <t xml:space="preserve">
07/12/2020
1373
</t>
        </r>
      </text>
    </comment>
    <comment ref="CT143" authorId="0">
      <text>
        <r>
          <rPr>
            <b/>
            <sz val="9"/>
            <color indexed="81"/>
            <rFont val="Tahoma"/>
            <family val="2"/>
          </rPr>
          <t>Windows User:</t>
        </r>
        <r>
          <rPr>
            <sz val="9"/>
            <color indexed="81"/>
            <rFont val="Tahoma"/>
            <family val="2"/>
          </rPr>
          <t xml:space="preserve">
07/01/2021
1374</t>
        </r>
      </text>
    </comment>
    <comment ref="CV143" authorId="0">
      <text>
        <r>
          <rPr>
            <b/>
            <sz val="9"/>
            <color indexed="81"/>
            <rFont val="Tahoma"/>
            <family val="2"/>
          </rPr>
          <t>Windows User:</t>
        </r>
        <r>
          <rPr>
            <sz val="9"/>
            <color indexed="81"/>
            <rFont val="Tahoma"/>
            <family val="2"/>
          </rPr>
          <t xml:space="preserve">
10/02/21
1375</t>
        </r>
      </text>
    </comment>
    <comment ref="CX143" authorId="0">
      <text>
        <r>
          <rPr>
            <b/>
            <sz val="9"/>
            <color indexed="81"/>
            <rFont val="Tahoma"/>
            <family val="2"/>
          </rPr>
          <t>Windows User:</t>
        </r>
        <r>
          <rPr>
            <sz val="9"/>
            <color indexed="81"/>
            <rFont val="Tahoma"/>
            <family val="2"/>
          </rPr>
          <t xml:space="preserve">
08/03/21
1376</t>
        </r>
      </text>
    </comment>
    <comment ref="DD143" authorId="0">
      <text>
        <r>
          <rPr>
            <b/>
            <sz val="9"/>
            <color indexed="81"/>
            <rFont val="Tahoma"/>
            <family val="2"/>
          </rPr>
          <t>Windows User:</t>
        </r>
        <r>
          <rPr>
            <sz val="9"/>
            <color indexed="81"/>
            <rFont val="Tahoma"/>
            <family val="2"/>
          </rPr>
          <t xml:space="preserve">
06/06/21
1377/78
April/21 + May/21</t>
        </r>
      </text>
    </comment>
    <comment ref="H144" authorId="0">
      <text>
        <r>
          <rPr>
            <b/>
            <sz val="9"/>
            <color indexed="81"/>
            <rFont val="Tahoma"/>
            <family val="2"/>
          </rPr>
          <t>Windows User:</t>
        </r>
        <r>
          <rPr>
            <sz val="9"/>
            <color indexed="81"/>
            <rFont val="Tahoma"/>
            <family val="2"/>
          </rPr>
          <t xml:space="preserve">
Less-3,300/-</t>
        </r>
      </text>
    </comment>
    <comment ref="J144" authorId="0">
      <text>
        <r>
          <rPr>
            <b/>
            <sz val="9"/>
            <color indexed="81"/>
            <rFont val="Tahoma"/>
            <family val="2"/>
          </rPr>
          <t>Windows User:</t>
        </r>
        <r>
          <rPr>
            <sz val="9"/>
            <color indexed="81"/>
            <rFont val="Tahoma"/>
            <family val="2"/>
          </rPr>
          <t xml:space="preserve">
Less-3,300/-</t>
        </r>
      </text>
    </comment>
    <comment ref="CD144" authorId="0">
      <text>
        <r>
          <rPr>
            <b/>
            <sz val="9"/>
            <color indexed="81"/>
            <rFont val="Tahoma"/>
            <family val="2"/>
          </rPr>
          <t>Windows User:</t>
        </r>
        <r>
          <rPr>
            <sz val="9"/>
            <color indexed="81"/>
            <rFont val="Tahoma"/>
            <family val="2"/>
          </rPr>
          <t xml:space="preserve">
31/08/2020
9,000/-</t>
        </r>
      </text>
    </comment>
    <comment ref="CF144" authorId="0">
      <text>
        <r>
          <rPr>
            <b/>
            <sz val="9"/>
            <color indexed="81"/>
            <rFont val="Tahoma"/>
            <family val="2"/>
          </rPr>
          <t>Windows User:</t>
        </r>
        <r>
          <rPr>
            <sz val="9"/>
            <color indexed="81"/>
            <rFont val="Tahoma"/>
            <family val="2"/>
          </rPr>
          <t xml:space="preserve">
31/08/2020
9,000/-</t>
        </r>
      </text>
    </comment>
    <comment ref="CH144" authorId="0">
      <text>
        <r>
          <rPr>
            <b/>
            <sz val="9"/>
            <color indexed="81"/>
            <rFont val="Tahoma"/>
            <family val="2"/>
          </rPr>
          <t>Windows User:</t>
        </r>
        <r>
          <rPr>
            <sz val="9"/>
            <color indexed="81"/>
            <rFont val="Tahoma"/>
            <family val="2"/>
          </rPr>
          <t xml:space="preserve">
31/08/2020
9,000/-</t>
        </r>
      </text>
    </comment>
    <comment ref="CJ144" authorId="0">
      <text>
        <r>
          <rPr>
            <b/>
            <sz val="9"/>
            <color indexed="81"/>
            <rFont val="Tahoma"/>
            <family val="2"/>
          </rPr>
          <t>Windows User:</t>
        </r>
        <r>
          <rPr>
            <sz val="9"/>
            <color indexed="81"/>
            <rFont val="Tahoma"/>
            <family val="2"/>
          </rPr>
          <t xml:space="preserve">
31/08/2020
9,000/-
08.10.2020
1395
Oct/20 Less=30%
Others fee=6,500/-</t>
        </r>
      </text>
    </comment>
    <comment ref="CM144" authorId="0">
      <text>
        <r>
          <rPr>
            <b/>
            <sz val="9"/>
            <color indexed="81"/>
            <rFont val="Tahoma"/>
            <family val="2"/>
          </rPr>
          <t>Windows User:</t>
        </r>
        <r>
          <rPr>
            <sz val="9"/>
            <color indexed="81"/>
            <rFont val="Tahoma"/>
            <family val="2"/>
          </rPr>
          <t xml:space="preserve">
Less 30% in Tuition fee for Oct/20.</t>
        </r>
      </text>
    </comment>
    <comment ref="CN144" authorId="0">
      <text>
        <r>
          <rPr>
            <b/>
            <sz val="9"/>
            <color indexed="81"/>
            <rFont val="Tahoma"/>
            <family val="2"/>
          </rPr>
          <t>Windows User:</t>
        </r>
        <r>
          <rPr>
            <sz val="9"/>
            <color indexed="81"/>
            <rFont val="Tahoma"/>
            <family val="2"/>
          </rPr>
          <t xml:space="preserve">
08.10.2020
1395
Oct/20 Less=30%
Others fee=6,500/-</t>
        </r>
      </text>
    </comment>
    <comment ref="CO144" authorId="0">
      <text>
        <r>
          <rPr>
            <b/>
            <sz val="9"/>
            <color indexed="81"/>
            <rFont val="Tahoma"/>
            <family val="2"/>
          </rPr>
          <t>Windows User:</t>
        </r>
        <r>
          <rPr>
            <sz val="9"/>
            <color indexed="81"/>
            <rFont val="Tahoma"/>
            <family val="2"/>
          </rPr>
          <t xml:space="preserve">
Less 30% in Tuition fee for Oct/20.</t>
        </r>
      </text>
    </comment>
    <comment ref="CP144" authorId="0">
      <text>
        <r>
          <rPr>
            <b/>
            <sz val="9"/>
            <color indexed="81"/>
            <rFont val="Tahoma"/>
            <family val="2"/>
          </rPr>
          <t>Windows User:</t>
        </r>
        <r>
          <rPr>
            <sz val="9"/>
            <color indexed="81"/>
            <rFont val="Tahoma"/>
            <family val="2"/>
          </rPr>
          <t xml:space="preserve">
09/11/2020
1396
</t>
        </r>
      </text>
    </comment>
    <comment ref="CR144" authorId="0">
      <text>
        <r>
          <rPr>
            <b/>
            <sz val="9"/>
            <color indexed="81"/>
            <rFont val="Tahoma"/>
            <family val="2"/>
          </rPr>
          <t>Windows User:</t>
        </r>
        <r>
          <rPr>
            <sz val="9"/>
            <color indexed="81"/>
            <rFont val="Tahoma"/>
            <family val="2"/>
          </rPr>
          <t xml:space="preserve">
08/12/2020
1397</t>
        </r>
      </text>
    </comment>
    <comment ref="CT144" authorId="0">
      <text>
        <r>
          <rPr>
            <b/>
            <sz val="9"/>
            <color indexed="81"/>
            <rFont val="Tahoma"/>
            <family val="2"/>
          </rPr>
          <t>Windows User:</t>
        </r>
        <r>
          <rPr>
            <sz val="9"/>
            <color indexed="81"/>
            <rFont val="Tahoma"/>
            <family val="2"/>
          </rPr>
          <t xml:space="preserve">
07/01/2021
1398</t>
        </r>
      </text>
    </comment>
    <comment ref="CV144" authorId="0">
      <text>
        <r>
          <rPr>
            <b/>
            <sz val="9"/>
            <color indexed="81"/>
            <rFont val="Tahoma"/>
            <family val="2"/>
          </rPr>
          <t>Windows User:</t>
        </r>
        <r>
          <rPr>
            <sz val="9"/>
            <color indexed="81"/>
            <rFont val="Tahoma"/>
            <family val="2"/>
          </rPr>
          <t xml:space="preserve">
10/02/21
1399</t>
        </r>
      </text>
    </comment>
    <comment ref="CX144" authorId="0">
      <text>
        <r>
          <rPr>
            <b/>
            <sz val="9"/>
            <color indexed="81"/>
            <rFont val="Tahoma"/>
            <family val="2"/>
          </rPr>
          <t>Windows User:</t>
        </r>
        <r>
          <rPr>
            <sz val="9"/>
            <color indexed="81"/>
            <rFont val="Tahoma"/>
            <family val="2"/>
          </rPr>
          <t xml:space="preserve">
08/03/21
1400</t>
        </r>
      </text>
    </comment>
    <comment ref="CZ144" authorId="0">
      <text>
        <r>
          <rPr>
            <b/>
            <sz val="9"/>
            <color indexed="81"/>
            <rFont val="Tahoma"/>
            <family val="2"/>
          </rPr>
          <t>Windows User:</t>
        </r>
        <r>
          <rPr>
            <sz val="9"/>
            <color indexed="81"/>
            <rFont val="Tahoma"/>
            <family val="2"/>
          </rPr>
          <t xml:space="preserve">
04/04/021
1401
</t>
        </r>
      </text>
    </comment>
    <comment ref="DD144" authorId="0">
      <text>
        <r>
          <rPr>
            <b/>
            <sz val="9"/>
            <color indexed="81"/>
            <rFont val="Tahoma"/>
            <family val="2"/>
          </rPr>
          <t>Windows User:</t>
        </r>
        <r>
          <rPr>
            <sz val="9"/>
            <color indexed="81"/>
            <rFont val="Tahoma"/>
            <family val="2"/>
          </rPr>
          <t xml:space="preserve">
06/06/21
1402/03
Mat + June/21</t>
        </r>
      </text>
    </comment>
    <comment ref="CD145" authorId="0">
      <text>
        <r>
          <rPr>
            <b/>
            <sz val="9"/>
            <color indexed="81"/>
            <rFont val="Tahoma"/>
            <family val="2"/>
          </rPr>
          <t>Windows User:</t>
        </r>
        <r>
          <rPr>
            <sz val="9"/>
            <color indexed="81"/>
            <rFont val="Tahoma"/>
            <family val="2"/>
          </rPr>
          <t xml:space="preserve">
31/08/2020
9,000/-</t>
        </r>
      </text>
    </comment>
    <comment ref="CF145" authorId="0">
      <text>
        <r>
          <rPr>
            <b/>
            <sz val="9"/>
            <color indexed="81"/>
            <rFont val="Tahoma"/>
            <family val="2"/>
          </rPr>
          <t>Windows User:</t>
        </r>
        <r>
          <rPr>
            <sz val="9"/>
            <color indexed="81"/>
            <rFont val="Tahoma"/>
            <family val="2"/>
          </rPr>
          <t xml:space="preserve">
31/08/2020
9,000/-</t>
        </r>
      </text>
    </comment>
    <comment ref="CH145" authorId="0">
      <text>
        <r>
          <rPr>
            <b/>
            <sz val="9"/>
            <color indexed="81"/>
            <rFont val="Tahoma"/>
            <family val="2"/>
          </rPr>
          <t>Windows User:</t>
        </r>
        <r>
          <rPr>
            <sz val="9"/>
            <color indexed="81"/>
            <rFont val="Tahoma"/>
            <family val="2"/>
          </rPr>
          <t xml:space="preserve">
31/08/2020
9,000/-</t>
        </r>
      </text>
    </comment>
    <comment ref="CJ145" authorId="0">
      <text>
        <r>
          <rPr>
            <b/>
            <sz val="9"/>
            <color indexed="81"/>
            <rFont val="Tahoma"/>
            <family val="2"/>
          </rPr>
          <t>Windows User:</t>
        </r>
        <r>
          <rPr>
            <sz val="9"/>
            <color indexed="81"/>
            <rFont val="Tahoma"/>
            <family val="2"/>
          </rPr>
          <t xml:space="preserve">
31/08/2020
9,000/-
09/01/21
1419
Oct/20
O/fee=6500
Paid in Janu/21</t>
        </r>
      </text>
    </comment>
    <comment ref="CM145" authorId="0">
      <text>
        <r>
          <rPr>
            <b/>
            <sz val="9"/>
            <color indexed="81"/>
            <rFont val="Tahoma"/>
            <family val="2"/>
          </rPr>
          <t>Windows User:</t>
        </r>
        <r>
          <rPr>
            <sz val="9"/>
            <color indexed="81"/>
            <rFont val="Tahoma"/>
            <family val="2"/>
          </rPr>
          <t xml:space="preserve">
Less 30% in Tuition fee for Oct/20.</t>
        </r>
      </text>
    </comment>
    <comment ref="CN145" authorId="0">
      <text>
        <r>
          <rPr>
            <b/>
            <sz val="9"/>
            <color indexed="81"/>
            <rFont val="Tahoma"/>
            <family val="2"/>
          </rPr>
          <t>Windows User:</t>
        </r>
        <r>
          <rPr>
            <sz val="9"/>
            <color indexed="81"/>
            <rFont val="Tahoma"/>
            <family val="2"/>
          </rPr>
          <t xml:space="preserve">
09/01/21
1419
Oct/20
O/fee=6500
Paid in Janu/21</t>
        </r>
      </text>
    </comment>
    <comment ref="CO145" authorId="0">
      <text>
        <r>
          <rPr>
            <b/>
            <sz val="9"/>
            <color indexed="81"/>
            <rFont val="Tahoma"/>
            <family val="2"/>
          </rPr>
          <t>Windows User:</t>
        </r>
        <r>
          <rPr>
            <sz val="9"/>
            <color indexed="81"/>
            <rFont val="Tahoma"/>
            <family val="2"/>
          </rPr>
          <t xml:space="preserve">
Less 30% in Tuition fee for Oct/20.</t>
        </r>
      </text>
    </comment>
    <comment ref="CP145" authorId="0">
      <text>
        <r>
          <rPr>
            <b/>
            <sz val="9"/>
            <color indexed="81"/>
            <rFont val="Tahoma"/>
            <family val="2"/>
          </rPr>
          <t>Windows User:</t>
        </r>
        <r>
          <rPr>
            <sz val="9"/>
            <color indexed="81"/>
            <rFont val="Tahoma"/>
            <family val="2"/>
          </rPr>
          <t xml:space="preserve">
09/01/21
1419
Oct/20
O/fee=6500
Paid in Janu/21
25/01/21
1421
Nov to janu/21
Paid in janu/21</t>
        </r>
      </text>
    </comment>
    <comment ref="CR145" authorId="0">
      <text>
        <r>
          <rPr>
            <b/>
            <sz val="9"/>
            <color indexed="81"/>
            <rFont val="Tahoma"/>
            <family val="2"/>
          </rPr>
          <t>Windows User:</t>
        </r>
        <r>
          <rPr>
            <sz val="9"/>
            <color indexed="81"/>
            <rFont val="Tahoma"/>
            <family val="2"/>
          </rPr>
          <t xml:space="preserve">
09/01/21
1419
Oct/20
O/fee=6500
Paid in Janu/21
25/01/21
1421
Nov to janu/21
Paid in janu/21</t>
        </r>
      </text>
    </comment>
    <comment ref="CT145" authorId="0">
      <text>
        <r>
          <rPr>
            <b/>
            <sz val="9"/>
            <color indexed="81"/>
            <rFont val="Tahoma"/>
            <family val="2"/>
          </rPr>
          <t>Windows User:</t>
        </r>
        <r>
          <rPr>
            <sz val="9"/>
            <color indexed="81"/>
            <rFont val="Tahoma"/>
            <family val="2"/>
          </rPr>
          <t xml:space="preserve">
09/01/21
1419
Oct/20
O/fee=6500
Paid in Janu/21
25/01/21
1421
Nov to janu/21
Paid in janu/21</t>
        </r>
      </text>
    </comment>
    <comment ref="CV145" authorId="0">
      <text>
        <r>
          <rPr>
            <b/>
            <sz val="9"/>
            <color indexed="81"/>
            <rFont val="Tahoma"/>
            <family val="2"/>
          </rPr>
          <t>Windows User:</t>
        </r>
        <r>
          <rPr>
            <sz val="9"/>
            <color indexed="81"/>
            <rFont val="Tahoma"/>
            <family val="2"/>
          </rPr>
          <t xml:space="preserve">
10/02/21
1422</t>
        </r>
      </text>
    </comment>
    <comment ref="CX145" authorId="0">
      <text>
        <r>
          <rPr>
            <b/>
            <sz val="9"/>
            <color indexed="81"/>
            <rFont val="Tahoma"/>
            <family val="2"/>
          </rPr>
          <t>Windows User:</t>
        </r>
        <r>
          <rPr>
            <sz val="9"/>
            <color indexed="81"/>
            <rFont val="Tahoma"/>
            <family val="2"/>
          </rPr>
          <t xml:space="preserve">
10/03/21
1423</t>
        </r>
      </text>
    </comment>
    <comment ref="DD145" authorId="0">
      <text>
        <r>
          <rPr>
            <b/>
            <sz val="9"/>
            <color indexed="81"/>
            <rFont val="Tahoma"/>
            <family val="2"/>
          </rPr>
          <t>Windows User:</t>
        </r>
        <r>
          <rPr>
            <sz val="9"/>
            <color indexed="81"/>
            <rFont val="Tahoma"/>
            <family val="2"/>
          </rPr>
          <t xml:space="preserve">
02/06/21
1424
April + May/21</t>
        </r>
      </text>
    </comment>
    <comment ref="H146" authorId="0">
      <text>
        <r>
          <rPr>
            <b/>
            <sz val="9"/>
            <color indexed="81"/>
            <rFont val="Tahoma"/>
            <family val="2"/>
          </rPr>
          <t>Windows User:</t>
        </r>
        <r>
          <rPr>
            <sz val="9"/>
            <color indexed="81"/>
            <rFont val="Tahoma"/>
            <family val="2"/>
          </rPr>
          <t xml:space="preserve">
Less-2,000/-</t>
        </r>
      </text>
    </comment>
    <comment ref="J146" authorId="0">
      <text>
        <r>
          <rPr>
            <b/>
            <sz val="9"/>
            <color indexed="81"/>
            <rFont val="Tahoma"/>
            <family val="2"/>
          </rPr>
          <t>Windows User:</t>
        </r>
        <r>
          <rPr>
            <sz val="9"/>
            <color indexed="81"/>
            <rFont val="Tahoma"/>
            <family val="2"/>
          </rPr>
          <t xml:space="preserve">
Less-2,000/-</t>
        </r>
      </text>
    </comment>
    <comment ref="CD146" authorId="0">
      <text>
        <r>
          <rPr>
            <b/>
            <sz val="9"/>
            <color indexed="81"/>
            <rFont val="Tahoma"/>
            <family val="2"/>
          </rPr>
          <t>Windows User:</t>
        </r>
        <r>
          <rPr>
            <sz val="9"/>
            <color indexed="81"/>
            <rFont val="Tahoma"/>
            <family val="2"/>
          </rPr>
          <t xml:space="preserve">
01/09/2020
9,000/-</t>
        </r>
      </text>
    </comment>
    <comment ref="CF146" authorId="0">
      <text>
        <r>
          <rPr>
            <b/>
            <sz val="9"/>
            <color indexed="81"/>
            <rFont val="Tahoma"/>
            <family val="2"/>
          </rPr>
          <t>Windows User:</t>
        </r>
        <r>
          <rPr>
            <sz val="9"/>
            <color indexed="81"/>
            <rFont val="Tahoma"/>
            <family val="2"/>
          </rPr>
          <t xml:space="preserve">
01/09/2020
9,000/-</t>
        </r>
      </text>
    </comment>
    <comment ref="CH146" authorId="0">
      <text>
        <r>
          <rPr>
            <b/>
            <sz val="9"/>
            <color indexed="81"/>
            <rFont val="Tahoma"/>
            <family val="2"/>
          </rPr>
          <t>Windows User:</t>
        </r>
        <r>
          <rPr>
            <sz val="9"/>
            <color indexed="81"/>
            <rFont val="Tahoma"/>
            <family val="2"/>
          </rPr>
          <t xml:space="preserve">
01/09/2020
9,000/-</t>
        </r>
      </text>
    </comment>
    <comment ref="CJ146" authorId="0">
      <text>
        <r>
          <rPr>
            <b/>
            <sz val="9"/>
            <color indexed="81"/>
            <rFont val="Tahoma"/>
            <family val="2"/>
          </rPr>
          <t>Windows User:</t>
        </r>
        <r>
          <rPr>
            <sz val="9"/>
            <color indexed="81"/>
            <rFont val="Tahoma"/>
            <family val="2"/>
          </rPr>
          <t xml:space="preserve">
01/09/2020
9,000/-</t>
        </r>
      </text>
    </comment>
    <comment ref="CP146" authorId="0">
      <text>
        <r>
          <rPr>
            <b/>
            <sz val="9"/>
            <color indexed="81"/>
            <rFont val="Tahoma"/>
            <family val="2"/>
          </rPr>
          <t>Windows User:</t>
        </r>
        <r>
          <rPr>
            <sz val="9"/>
            <color indexed="81"/>
            <rFont val="Tahoma"/>
            <family val="2"/>
          </rPr>
          <t xml:space="preserve">
07/10/2020
By bkash
C=9720
H=2260</t>
        </r>
      </text>
    </comment>
    <comment ref="CR146" authorId="0">
      <text>
        <r>
          <rPr>
            <b/>
            <sz val="9"/>
            <color indexed="81"/>
            <rFont val="Tahoma"/>
            <family val="2"/>
          </rPr>
          <t>Windows User:</t>
        </r>
        <r>
          <rPr>
            <sz val="9"/>
            <color indexed="81"/>
            <rFont val="Tahoma"/>
            <family val="2"/>
          </rPr>
          <t xml:space="preserve">
08/11/2020
By bkash
C=3220
H=2060
T=5280</t>
        </r>
      </text>
    </comment>
    <comment ref="CT146" authorId="0">
      <text>
        <r>
          <rPr>
            <b/>
            <sz val="9"/>
            <color indexed="81"/>
            <rFont val="Tahoma"/>
            <family val="2"/>
          </rPr>
          <t>Windows User:</t>
        </r>
        <r>
          <rPr>
            <sz val="9"/>
            <color indexed="81"/>
            <rFont val="Tahoma"/>
            <family val="2"/>
          </rPr>
          <t xml:space="preserve">
09/12/2020
By bkash
C=3220
H=2040
T=5260</t>
        </r>
      </text>
    </comment>
    <comment ref="CV146" authorId="0">
      <text>
        <r>
          <rPr>
            <b/>
            <sz val="9"/>
            <color indexed="81"/>
            <rFont val="Tahoma"/>
            <family val="2"/>
          </rPr>
          <t>Windows User:</t>
        </r>
        <r>
          <rPr>
            <sz val="9"/>
            <color indexed="81"/>
            <rFont val="Tahoma"/>
            <family val="2"/>
          </rPr>
          <t xml:space="preserve">
09/01/2021
By bkash
C=3220
H=2040
T=5260
Janu/21</t>
        </r>
      </text>
    </comment>
    <comment ref="CX146" authorId="0">
      <text>
        <r>
          <rPr>
            <b/>
            <sz val="9"/>
            <color indexed="81"/>
            <rFont val="Tahoma"/>
            <family val="2"/>
          </rPr>
          <t>Windows User:</t>
        </r>
        <r>
          <rPr>
            <sz val="9"/>
            <color indexed="81"/>
            <rFont val="Tahoma"/>
            <family val="2"/>
          </rPr>
          <t xml:space="preserve">
08/02/21
By bkash
C=3220
H=2160
T=5380
Feb/21</t>
        </r>
      </text>
    </comment>
    <comment ref="CZ146" authorId="0">
      <text>
        <r>
          <rPr>
            <b/>
            <sz val="9"/>
            <color indexed="81"/>
            <rFont val="Tahoma"/>
            <family val="2"/>
          </rPr>
          <t>Windows User:</t>
        </r>
        <r>
          <rPr>
            <sz val="9"/>
            <color indexed="81"/>
            <rFont val="Tahoma"/>
            <family val="2"/>
          </rPr>
          <t xml:space="preserve">
09/03/21
By bkash
C=3220
H=2160
T=5380</t>
        </r>
      </text>
    </comment>
    <comment ref="DD146" authorId="0">
      <text>
        <r>
          <rPr>
            <b/>
            <sz val="9"/>
            <color indexed="81"/>
            <rFont val="Tahoma"/>
            <family val="2"/>
          </rPr>
          <t>Windows User:</t>
        </r>
        <r>
          <rPr>
            <sz val="9"/>
            <color indexed="81"/>
            <rFont val="Tahoma"/>
            <family val="2"/>
          </rPr>
          <t xml:space="preserve">
04/05/21
C=6440
H=4320
T=10760</t>
        </r>
      </text>
    </comment>
    <comment ref="CD147" authorId="0">
      <text>
        <r>
          <rPr>
            <b/>
            <sz val="9"/>
            <color indexed="81"/>
            <rFont val="Tahoma"/>
            <family val="2"/>
          </rPr>
          <t>Windows User:</t>
        </r>
        <r>
          <rPr>
            <sz val="9"/>
            <color indexed="81"/>
            <rFont val="Tahoma"/>
            <family val="2"/>
          </rPr>
          <t xml:space="preserve">
01/09/2020
9,000/-</t>
        </r>
      </text>
    </comment>
    <comment ref="CF147" authorId="0">
      <text>
        <r>
          <rPr>
            <b/>
            <sz val="9"/>
            <color indexed="81"/>
            <rFont val="Tahoma"/>
            <family val="2"/>
          </rPr>
          <t>Windows User:</t>
        </r>
        <r>
          <rPr>
            <sz val="9"/>
            <color indexed="81"/>
            <rFont val="Tahoma"/>
            <family val="2"/>
          </rPr>
          <t xml:space="preserve">
01/09/2020
9,000/-</t>
        </r>
      </text>
    </comment>
    <comment ref="CH147" authorId="0">
      <text>
        <r>
          <rPr>
            <b/>
            <sz val="9"/>
            <color indexed="81"/>
            <rFont val="Tahoma"/>
            <family val="2"/>
          </rPr>
          <t>Windows User:</t>
        </r>
        <r>
          <rPr>
            <sz val="9"/>
            <color indexed="81"/>
            <rFont val="Tahoma"/>
            <family val="2"/>
          </rPr>
          <t xml:space="preserve">
01/09/2020
9,000/-</t>
        </r>
      </text>
    </comment>
    <comment ref="CJ147" authorId="0">
      <text>
        <r>
          <rPr>
            <b/>
            <sz val="9"/>
            <color indexed="81"/>
            <rFont val="Tahoma"/>
            <family val="2"/>
          </rPr>
          <t>Windows User:</t>
        </r>
        <r>
          <rPr>
            <sz val="9"/>
            <color indexed="81"/>
            <rFont val="Tahoma"/>
            <family val="2"/>
          </rPr>
          <t xml:space="preserve">
01/09/2020
9,000/-
08.10.2020
1467
Others fee=6,500/-</t>
        </r>
      </text>
    </comment>
    <comment ref="CM147" authorId="0">
      <text>
        <r>
          <rPr>
            <b/>
            <sz val="9"/>
            <color indexed="81"/>
            <rFont val="Tahoma"/>
            <family val="2"/>
          </rPr>
          <t>Windows User:</t>
        </r>
        <r>
          <rPr>
            <sz val="9"/>
            <color indexed="81"/>
            <rFont val="Tahoma"/>
            <family val="2"/>
          </rPr>
          <t xml:space="preserve">
Less 30% in Tuition fee for Oct/20.</t>
        </r>
      </text>
    </comment>
    <comment ref="CN147" authorId="0">
      <text>
        <r>
          <rPr>
            <b/>
            <sz val="9"/>
            <color indexed="81"/>
            <rFont val="Tahoma"/>
            <family val="2"/>
          </rPr>
          <t>Windows User:</t>
        </r>
        <r>
          <rPr>
            <sz val="9"/>
            <color indexed="81"/>
            <rFont val="Tahoma"/>
            <family val="2"/>
          </rPr>
          <t xml:space="preserve">
08.10.2020
1467
Others fee=6,500/-
08.10.2020
1468
Oct/20 Less=30%</t>
        </r>
      </text>
    </comment>
    <comment ref="CO147" authorId="0">
      <text>
        <r>
          <rPr>
            <b/>
            <sz val="9"/>
            <color indexed="81"/>
            <rFont val="Tahoma"/>
            <family val="2"/>
          </rPr>
          <t>Windows User:</t>
        </r>
        <r>
          <rPr>
            <sz val="9"/>
            <color indexed="81"/>
            <rFont val="Tahoma"/>
            <family val="2"/>
          </rPr>
          <t xml:space="preserve">
Less 30% in Tuition fee for Oct/20.</t>
        </r>
      </text>
    </comment>
    <comment ref="CP147" authorId="0">
      <text>
        <r>
          <rPr>
            <b/>
            <sz val="9"/>
            <color indexed="81"/>
            <rFont val="Tahoma"/>
            <family val="2"/>
          </rPr>
          <t>Windows User:</t>
        </r>
        <r>
          <rPr>
            <sz val="9"/>
            <color indexed="81"/>
            <rFont val="Tahoma"/>
            <family val="2"/>
          </rPr>
          <t xml:space="preserve">
10/11/2020
1465
30/11/2020
1470
Dec/20
</t>
        </r>
      </text>
    </comment>
    <comment ref="CR147" authorId="0">
      <text>
        <r>
          <rPr>
            <b/>
            <sz val="9"/>
            <color indexed="81"/>
            <rFont val="Tahoma"/>
            <family val="2"/>
          </rPr>
          <t>Windows User:</t>
        </r>
        <r>
          <rPr>
            <sz val="9"/>
            <color indexed="81"/>
            <rFont val="Tahoma"/>
            <family val="2"/>
          </rPr>
          <t xml:space="preserve">
30/11/2020
dec/20
Paid in Nov/20</t>
        </r>
      </text>
    </comment>
    <comment ref="CT147" authorId="0">
      <text>
        <r>
          <rPr>
            <b/>
            <sz val="9"/>
            <color indexed="81"/>
            <rFont val="Tahoma"/>
            <family val="2"/>
          </rPr>
          <t>Windows User:</t>
        </r>
        <r>
          <rPr>
            <sz val="9"/>
            <color indexed="81"/>
            <rFont val="Tahoma"/>
            <family val="2"/>
          </rPr>
          <t xml:space="preserve">
02/01/2021
1471
</t>
        </r>
      </text>
    </comment>
    <comment ref="CV147" authorId="0">
      <text>
        <r>
          <rPr>
            <b/>
            <sz val="9"/>
            <color indexed="81"/>
            <rFont val="Tahoma"/>
            <family val="2"/>
          </rPr>
          <t>Windows User:</t>
        </r>
        <r>
          <rPr>
            <sz val="9"/>
            <color indexed="81"/>
            <rFont val="Tahoma"/>
            <family val="2"/>
          </rPr>
          <t xml:space="preserve">
24/02/21
1472</t>
        </r>
      </text>
    </comment>
    <comment ref="CX147" authorId="0">
      <text>
        <r>
          <rPr>
            <b/>
            <sz val="9"/>
            <color indexed="81"/>
            <rFont val="Tahoma"/>
            <family val="2"/>
          </rPr>
          <t>Windows User:</t>
        </r>
        <r>
          <rPr>
            <sz val="9"/>
            <color indexed="81"/>
            <rFont val="Tahoma"/>
            <family val="2"/>
          </rPr>
          <t xml:space="preserve">
20/03/2021
1473
</t>
        </r>
      </text>
    </comment>
    <comment ref="CZ147" authorId="0">
      <text>
        <r>
          <rPr>
            <b/>
            <sz val="9"/>
            <color indexed="81"/>
            <rFont val="Tahoma"/>
            <family val="2"/>
          </rPr>
          <t>Windows User:</t>
        </r>
        <r>
          <rPr>
            <sz val="9"/>
            <color indexed="81"/>
            <rFont val="Tahoma"/>
            <family val="2"/>
          </rPr>
          <t xml:space="preserve">
11/04/2021
1474
</t>
        </r>
      </text>
    </comment>
    <comment ref="DB147" authorId="0">
      <text>
        <r>
          <rPr>
            <b/>
            <sz val="9"/>
            <color indexed="81"/>
            <rFont val="Tahoma"/>
            <family val="2"/>
          </rPr>
          <t>Windows User:</t>
        </r>
        <r>
          <rPr>
            <sz val="9"/>
            <color indexed="81"/>
            <rFont val="Tahoma"/>
            <family val="2"/>
          </rPr>
          <t xml:space="preserve">
06/05/21
1475</t>
        </r>
      </text>
    </comment>
    <comment ref="DD147" authorId="0">
      <text>
        <r>
          <rPr>
            <b/>
            <sz val="9"/>
            <color indexed="81"/>
            <rFont val="Tahoma"/>
            <family val="2"/>
          </rPr>
          <t>Windows User:</t>
        </r>
        <r>
          <rPr>
            <sz val="9"/>
            <color indexed="81"/>
            <rFont val="Tahoma"/>
            <family val="2"/>
          </rPr>
          <t xml:space="preserve">
02/06/21
1476</t>
        </r>
      </text>
    </comment>
    <comment ref="CD148" authorId="0">
      <text>
        <r>
          <rPr>
            <b/>
            <sz val="9"/>
            <color indexed="81"/>
            <rFont val="Tahoma"/>
            <family val="2"/>
          </rPr>
          <t>Windows User:</t>
        </r>
        <r>
          <rPr>
            <sz val="9"/>
            <color indexed="81"/>
            <rFont val="Tahoma"/>
            <family val="2"/>
          </rPr>
          <t xml:space="preserve">
01/09/2020
9,000/-</t>
        </r>
      </text>
    </comment>
    <comment ref="CF148" authorId="0">
      <text>
        <r>
          <rPr>
            <b/>
            <sz val="9"/>
            <color indexed="81"/>
            <rFont val="Tahoma"/>
            <family val="2"/>
          </rPr>
          <t>Windows User:</t>
        </r>
        <r>
          <rPr>
            <sz val="9"/>
            <color indexed="81"/>
            <rFont val="Tahoma"/>
            <family val="2"/>
          </rPr>
          <t xml:space="preserve">
01/09/2020
9,000/-</t>
        </r>
      </text>
    </comment>
    <comment ref="CH148" authorId="0">
      <text>
        <r>
          <rPr>
            <b/>
            <sz val="9"/>
            <color indexed="81"/>
            <rFont val="Tahoma"/>
            <family val="2"/>
          </rPr>
          <t>Windows User:</t>
        </r>
        <r>
          <rPr>
            <sz val="9"/>
            <color indexed="81"/>
            <rFont val="Tahoma"/>
            <family val="2"/>
          </rPr>
          <t xml:space="preserve">
01/09/2020
9,000/-</t>
        </r>
      </text>
    </comment>
    <comment ref="CJ148" authorId="0">
      <text>
        <r>
          <rPr>
            <b/>
            <sz val="9"/>
            <color indexed="81"/>
            <rFont val="Tahoma"/>
            <family val="2"/>
          </rPr>
          <t>Windows User:</t>
        </r>
        <r>
          <rPr>
            <sz val="9"/>
            <color indexed="81"/>
            <rFont val="Tahoma"/>
            <family val="2"/>
          </rPr>
          <t xml:space="preserve">
01/09/2020
9,000/-
25/01/21
55934
O/fee=6500
Oct to Janu/21
Paid in Janu/21</t>
        </r>
      </text>
    </comment>
    <comment ref="CP148" authorId="0">
      <text>
        <r>
          <rPr>
            <b/>
            <sz val="9"/>
            <color indexed="81"/>
            <rFont val="Tahoma"/>
            <family val="2"/>
          </rPr>
          <t>Windows User:</t>
        </r>
        <r>
          <rPr>
            <sz val="9"/>
            <color indexed="81"/>
            <rFont val="Tahoma"/>
            <family val="2"/>
          </rPr>
          <t xml:space="preserve">
25/01/21
55934
O/fee=6500
Oct to Janu/21
Paid in Janu/21</t>
        </r>
      </text>
    </comment>
    <comment ref="CR148" authorId="0">
      <text>
        <r>
          <rPr>
            <b/>
            <sz val="9"/>
            <color indexed="81"/>
            <rFont val="Tahoma"/>
            <family val="2"/>
          </rPr>
          <t>Windows User:</t>
        </r>
        <r>
          <rPr>
            <sz val="9"/>
            <color indexed="81"/>
            <rFont val="Tahoma"/>
            <family val="2"/>
          </rPr>
          <t xml:space="preserve">
25/01/21
55934
O/fee=6500
Oct to Janu/21
Paid in Janu/21</t>
        </r>
      </text>
    </comment>
    <comment ref="CT148" authorId="0">
      <text>
        <r>
          <rPr>
            <b/>
            <sz val="9"/>
            <color indexed="81"/>
            <rFont val="Tahoma"/>
            <family val="2"/>
          </rPr>
          <t>Windows User:</t>
        </r>
        <r>
          <rPr>
            <sz val="9"/>
            <color indexed="81"/>
            <rFont val="Tahoma"/>
            <family val="2"/>
          </rPr>
          <t xml:space="preserve">
25/01/21
55934
O/fee=6500
Oct to Janu/21
Paid in Janu/21</t>
        </r>
      </text>
    </comment>
    <comment ref="CV148" authorId="0">
      <text>
        <r>
          <rPr>
            <b/>
            <sz val="9"/>
            <color indexed="81"/>
            <rFont val="Tahoma"/>
            <family val="2"/>
          </rPr>
          <t>Windows User:</t>
        </r>
        <r>
          <rPr>
            <sz val="9"/>
            <color indexed="81"/>
            <rFont val="Tahoma"/>
            <family val="2"/>
          </rPr>
          <t xml:space="preserve">
25/01/21
55934
O/fee=6500
Oct to Janu/21
Paid in Janu/21</t>
        </r>
      </text>
    </comment>
    <comment ref="DF148" authorId="0">
      <text>
        <r>
          <rPr>
            <b/>
            <sz val="9"/>
            <color indexed="81"/>
            <rFont val="Tahoma"/>
            <family val="2"/>
          </rPr>
          <t>Windows User:</t>
        </r>
        <r>
          <rPr>
            <sz val="9"/>
            <color indexed="81"/>
            <rFont val="Tahoma"/>
            <family val="2"/>
          </rPr>
          <t xml:space="preserve">
01/06/21
1491
Feb/21 May/21</t>
        </r>
      </text>
    </comment>
    <comment ref="CD149" authorId="0">
      <text>
        <r>
          <rPr>
            <b/>
            <sz val="9"/>
            <color indexed="81"/>
            <rFont val="Tahoma"/>
            <family val="2"/>
          </rPr>
          <t>Windows User:</t>
        </r>
        <r>
          <rPr>
            <sz val="9"/>
            <color indexed="81"/>
            <rFont val="Tahoma"/>
            <family val="2"/>
          </rPr>
          <t xml:space="preserve">
02/09/2020
15,500/-</t>
        </r>
      </text>
    </comment>
    <comment ref="CF149" authorId="0">
      <text>
        <r>
          <rPr>
            <b/>
            <sz val="9"/>
            <color indexed="81"/>
            <rFont val="Tahoma"/>
            <family val="2"/>
          </rPr>
          <t>Windows User:</t>
        </r>
        <r>
          <rPr>
            <sz val="9"/>
            <color indexed="81"/>
            <rFont val="Tahoma"/>
            <family val="2"/>
          </rPr>
          <t xml:space="preserve">
02/09/2020
15,500/-</t>
        </r>
      </text>
    </comment>
    <comment ref="CH149" authorId="0">
      <text>
        <r>
          <rPr>
            <b/>
            <sz val="9"/>
            <color indexed="81"/>
            <rFont val="Tahoma"/>
            <family val="2"/>
          </rPr>
          <t>Windows User:</t>
        </r>
        <r>
          <rPr>
            <sz val="9"/>
            <color indexed="81"/>
            <rFont val="Tahoma"/>
            <family val="2"/>
          </rPr>
          <t xml:space="preserve">
02/09/2020
15,500/-</t>
        </r>
      </text>
    </comment>
    <comment ref="CJ149" authorId="0">
      <text>
        <r>
          <rPr>
            <b/>
            <sz val="9"/>
            <color indexed="81"/>
            <rFont val="Tahoma"/>
            <family val="2"/>
          </rPr>
          <t>Windows User:</t>
        </r>
        <r>
          <rPr>
            <sz val="9"/>
            <color indexed="81"/>
            <rFont val="Tahoma"/>
            <family val="2"/>
          </rPr>
          <t xml:space="preserve">
02/09/2020
15,500/-</t>
        </r>
      </text>
    </comment>
    <comment ref="CM149" authorId="0">
      <text>
        <r>
          <rPr>
            <b/>
            <sz val="9"/>
            <color indexed="81"/>
            <rFont val="Tahoma"/>
            <family val="2"/>
          </rPr>
          <t>Windows User:</t>
        </r>
        <r>
          <rPr>
            <sz val="9"/>
            <color indexed="81"/>
            <rFont val="Tahoma"/>
            <family val="2"/>
          </rPr>
          <t xml:space="preserve">
Less 30% in Tuition fee for Oct/20.</t>
        </r>
      </text>
    </comment>
    <comment ref="CN149" authorId="0">
      <text>
        <r>
          <rPr>
            <b/>
            <sz val="9"/>
            <color indexed="81"/>
            <rFont val="Tahoma"/>
            <family val="2"/>
          </rPr>
          <t>Windows User:</t>
        </r>
        <r>
          <rPr>
            <sz val="9"/>
            <color indexed="81"/>
            <rFont val="Tahoma"/>
            <family val="2"/>
          </rPr>
          <t xml:space="preserve">
09.10.2020
Campus-01
5186</t>
        </r>
      </text>
    </comment>
    <comment ref="CO149" authorId="0">
      <text>
        <r>
          <rPr>
            <b/>
            <sz val="9"/>
            <color indexed="81"/>
            <rFont val="Tahoma"/>
            <family val="2"/>
          </rPr>
          <t>Windows User:</t>
        </r>
        <r>
          <rPr>
            <sz val="9"/>
            <color indexed="81"/>
            <rFont val="Tahoma"/>
            <family val="2"/>
          </rPr>
          <t xml:space="preserve">
Less 30% in Tuition fee for Oct/20.</t>
        </r>
      </text>
    </comment>
    <comment ref="CP149" authorId="0">
      <text>
        <r>
          <rPr>
            <b/>
            <sz val="9"/>
            <color indexed="81"/>
            <rFont val="Tahoma"/>
            <family val="2"/>
          </rPr>
          <t>Windows User:</t>
        </r>
        <r>
          <rPr>
            <sz val="9"/>
            <color indexed="81"/>
            <rFont val="Tahoma"/>
            <family val="2"/>
          </rPr>
          <t xml:space="preserve">
08/11/2020
5187</t>
        </r>
      </text>
    </comment>
    <comment ref="CR149" authorId="0">
      <text>
        <r>
          <rPr>
            <b/>
            <sz val="9"/>
            <color indexed="81"/>
            <rFont val="Tahoma"/>
            <family val="2"/>
          </rPr>
          <t>Windows User:</t>
        </r>
        <r>
          <rPr>
            <sz val="9"/>
            <color indexed="81"/>
            <rFont val="Tahoma"/>
            <family val="2"/>
          </rPr>
          <t xml:space="preserve">
26/12/2020
5188
</t>
        </r>
      </text>
    </comment>
    <comment ref="CT149" authorId="0">
      <text>
        <r>
          <rPr>
            <b/>
            <sz val="9"/>
            <color indexed="81"/>
            <rFont val="Tahoma"/>
            <family val="2"/>
          </rPr>
          <t>Windows User:</t>
        </r>
        <r>
          <rPr>
            <sz val="9"/>
            <color indexed="81"/>
            <rFont val="Tahoma"/>
            <family val="2"/>
          </rPr>
          <t xml:space="preserve">
27/01/21
5189
</t>
        </r>
      </text>
    </comment>
    <comment ref="CX149" authorId="0">
      <text>
        <r>
          <rPr>
            <b/>
            <sz val="9"/>
            <color indexed="81"/>
            <rFont val="Tahoma"/>
            <family val="2"/>
          </rPr>
          <t>Windows User:</t>
        </r>
        <r>
          <rPr>
            <sz val="9"/>
            <color indexed="81"/>
            <rFont val="Tahoma"/>
            <family val="2"/>
          </rPr>
          <t xml:space="preserve">
13/03/21
5190
Feb/21</t>
        </r>
      </text>
    </comment>
    <comment ref="CZ149" authorId="0">
      <text>
        <r>
          <rPr>
            <b/>
            <sz val="9"/>
            <color indexed="81"/>
            <rFont val="Tahoma"/>
            <family val="2"/>
          </rPr>
          <t>Windows User:</t>
        </r>
        <r>
          <rPr>
            <sz val="9"/>
            <color indexed="81"/>
            <rFont val="Tahoma"/>
            <family val="2"/>
          </rPr>
          <t xml:space="preserve">
13/04/2021
5191
March/21</t>
        </r>
      </text>
    </comment>
    <comment ref="DB149" authorId="0">
      <text>
        <r>
          <rPr>
            <b/>
            <sz val="9"/>
            <color indexed="81"/>
            <rFont val="Tahoma"/>
            <family val="2"/>
          </rPr>
          <t>Windows User:</t>
        </r>
        <r>
          <rPr>
            <sz val="9"/>
            <color indexed="81"/>
            <rFont val="Tahoma"/>
            <family val="2"/>
          </rPr>
          <t xml:space="preserve">
02/05/21
5192
April + May/21</t>
        </r>
      </text>
    </comment>
    <comment ref="CD150" authorId="0">
      <text>
        <r>
          <rPr>
            <b/>
            <sz val="9"/>
            <color indexed="81"/>
            <rFont val="Tahoma"/>
            <family val="2"/>
          </rPr>
          <t>Windows User:</t>
        </r>
        <r>
          <rPr>
            <sz val="9"/>
            <color indexed="81"/>
            <rFont val="Tahoma"/>
            <family val="2"/>
          </rPr>
          <t xml:space="preserve">
02/09/2020
4,000/-</t>
        </r>
      </text>
    </comment>
    <comment ref="CF150" authorId="0">
      <text>
        <r>
          <rPr>
            <b/>
            <sz val="9"/>
            <color indexed="81"/>
            <rFont val="Tahoma"/>
            <family val="2"/>
          </rPr>
          <t>Windows User:</t>
        </r>
        <r>
          <rPr>
            <sz val="9"/>
            <color indexed="81"/>
            <rFont val="Tahoma"/>
            <family val="2"/>
          </rPr>
          <t xml:space="preserve">
02/09/2020
4,000/-</t>
        </r>
      </text>
    </comment>
    <comment ref="CH150" authorId="0">
      <text>
        <r>
          <rPr>
            <b/>
            <sz val="9"/>
            <color indexed="81"/>
            <rFont val="Tahoma"/>
            <family val="2"/>
          </rPr>
          <t>Windows User:</t>
        </r>
        <r>
          <rPr>
            <sz val="9"/>
            <color indexed="81"/>
            <rFont val="Tahoma"/>
            <family val="2"/>
          </rPr>
          <t xml:space="preserve">
02/09/2020
4,000/-
19.09.2020
1539
S/c=3500
O. fee=1500</t>
        </r>
      </text>
    </comment>
    <comment ref="CJ150" authorId="0">
      <text>
        <r>
          <rPr>
            <b/>
            <sz val="9"/>
            <color indexed="81"/>
            <rFont val="Tahoma"/>
            <family val="2"/>
          </rPr>
          <t>Windows User:</t>
        </r>
        <r>
          <rPr>
            <sz val="9"/>
            <color indexed="81"/>
            <rFont val="Tahoma"/>
            <family val="2"/>
          </rPr>
          <t xml:space="preserve">
19.09.2020
1539
S/c=3500
O. fee=1500
10.10.2020
1538
Others fee=6,500/-</t>
        </r>
      </text>
    </comment>
    <comment ref="CM150" authorId="0">
      <text>
        <r>
          <rPr>
            <b/>
            <sz val="9"/>
            <color indexed="81"/>
            <rFont val="Tahoma"/>
            <family val="2"/>
          </rPr>
          <t>Windows User:</t>
        </r>
        <r>
          <rPr>
            <sz val="9"/>
            <color indexed="81"/>
            <rFont val="Tahoma"/>
            <family val="2"/>
          </rPr>
          <t xml:space="preserve">
Less 30% in Tuition fee for Oct/20.</t>
        </r>
      </text>
    </comment>
    <comment ref="CN150" authorId="0">
      <text>
        <r>
          <rPr>
            <b/>
            <sz val="9"/>
            <color indexed="81"/>
            <rFont val="Tahoma"/>
            <family val="2"/>
          </rPr>
          <t>Windows User:</t>
        </r>
        <r>
          <rPr>
            <sz val="9"/>
            <color indexed="81"/>
            <rFont val="Tahoma"/>
            <family val="2"/>
          </rPr>
          <t xml:space="preserve">
10.10.2020
1538
Others fee=6,500/-
15/12/2020
1540
Oct + Nov/20
Paid in Dec/20</t>
        </r>
      </text>
    </comment>
    <comment ref="CO150" authorId="0">
      <text>
        <r>
          <rPr>
            <b/>
            <sz val="9"/>
            <color indexed="81"/>
            <rFont val="Tahoma"/>
            <family val="2"/>
          </rPr>
          <t>Windows User:</t>
        </r>
        <r>
          <rPr>
            <sz val="9"/>
            <color indexed="81"/>
            <rFont val="Tahoma"/>
            <family val="2"/>
          </rPr>
          <t xml:space="preserve">
Less 30% in Tuition fee for Oct/20.</t>
        </r>
      </text>
    </comment>
    <comment ref="CP150" authorId="0">
      <text>
        <r>
          <rPr>
            <b/>
            <sz val="9"/>
            <color indexed="81"/>
            <rFont val="Tahoma"/>
            <family val="2"/>
          </rPr>
          <t>Windows User:</t>
        </r>
        <r>
          <rPr>
            <sz val="9"/>
            <color indexed="81"/>
            <rFont val="Tahoma"/>
            <family val="2"/>
          </rPr>
          <t xml:space="preserve">
15/12/2020
1540
Oct + Nov/20
Paid in Dec/20</t>
        </r>
      </text>
    </comment>
    <comment ref="CR150" authorId="0">
      <text>
        <r>
          <rPr>
            <b/>
            <sz val="9"/>
            <color indexed="81"/>
            <rFont val="Tahoma"/>
            <family val="2"/>
          </rPr>
          <t>Windows User:</t>
        </r>
        <r>
          <rPr>
            <sz val="9"/>
            <color indexed="81"/>
            <rFont val="Tahoma"/>
            <family val="2"/>
          </rPr>
          <t xml:space="preserve">
15/12/2020
1540
Oct + Nov/20
Paid in Dec/20
30/01/21
1541
Dec + Janu/21
Paid in janu/21</t>
        </r>
      </text>
    </comment>
    <comment ref="CT150" authorId="0">
      <text>
        <r>
          <rPr>
            <b/>
            <sz val="9"/>
            <color indexed="81"/>
            <rFont val="Tahoma"/>
            <family val="2"/>
          </rPr>
          <t>Windows User:</t>
        </r>
        <r>
          <rPr>
            <sz val="9"/>
            <color indexed="81"/>
            <rFont val="Tahoma"/>
            <family val="2"/>
          </rPr>
          <t xml:space="preserve">
30/01/21
1541
Dec + Janu/21
Paid in janu/21</t>
        </r>
      </text>
    </comment>
    <comment ref="CX150" authorId="0">
      <text>
        <r>
          <rPr>
            <b/>
            <sz val="9"/>
            <color indexed="81"/>
            <rFont val="Tahoma"/>
            <family val="2"/>
          </rPr>
          <t>Windows User:</t>
        </r>
        <r>
          <rPr>
            <sz val="9"/>
            <color indexed="81"/>
            <rFont val="Tahoma"/>
            <family val="2"/>
          </rPr>
          <t xml:space="preserve">
14/03/21
1542
Feb/21</t>
        </r>
      </text>
    </comment>
    <comment ref="CZ150" authorId="0">
      <text>
        <r>
          <rPr>
            <b/>
            <sz val="9"/>
            <color indexed="81"/>
            <rFont val="Tahoma"/>
            <family val="2"/>
          </rPr>
          <t>Windows User:</t>
        </r>
        <r>
          <rPr>
            <sz val="9"/>
            <color indexed="81"/>
            <rFont val="Tahoma"/>
            <family val="2"/>
          </rPr>
          <t xml:space="preserve">
13/04/2021
1543
March/21</t>
        </r>
      </text>
    </comment>
    <comment ref="DB150" authorId="0">
      <text>
        <r>
          <rPr>
            <b/>
            <sz val="9"/>
            <color indexed="81"/>
            <rFont val="Tahoma"/>
            <family val="2"/>
          </rPr>
          <t>Windows User:</t>
        </r>
        <r>
          <rPr>
            <sz val="9"/>
            <color indexed="81"/>
            <rFont val="Tahoma"/>
            <family val="2"/>
          </rPr>
          <t xml:space="preserve">
10/05/21
1544
</t>
        </r>
      </text>
    </comment>
    <comment ref="DD150" authorId="0">
      <text>
        <r>
          <rPr>
            <b/>
            <sz val="9"/>
            <color indexed="81"/>
            <rFont val="Tahoma"/>
            <family val="2"/>
          </rPr>
          <t>Windows User:</t>
        </r>
        <r>
          <rPr>
            <sz val="9"/>
            <color indexed="81"/>
            <rFont val="Tahoma"/>
            <family val="2"/>
          </rPr>
          <t xml:space="preserve">
05/06/21
1545</t>
        </r>
      </text>
    </comment>
    <comment ref="CD151" authorId="0">
      <text>
        <r>
          <rPr>
            <b/>
            <sz val="9"/>
            <color indexed="81"/>
            <rFont val="Tahoma"/>
            <family val="2"/>
          </rPr>
          <t>Windows User:</t>
        </r>
        <r>
          <rPr>
            <sz val="9"/>
            <color indexed="81"/>
            <rFont val="Tahoma"/>
            <family val="2"/>
          </rPr>
          <t xml:space="preserve">
02/09/2020
9,000/-</t>
        </r>
      </text>
    </comment>
    <comment ref="CF151" authorId="0">
      <text>
        <r>
          <rPr>
            <b/>
            <sz val="9"/>
            <color indexed="81"/>
            <rFont val="Tahoma"/>
            <family val="2"/>
          </rPr>
          <t>Windows User:</t>
        </r>
        <r>
          <rPr>
            <sz val="9"/>
            <color indexed="81"/>
            <rFont val="Tahoma"/>
            <family val="2"/>
          </rPr>
          <t xml:space="preserve">
02/09/2020
9,000/-</t>
        </r>
      </text>
    </comment>
    <comment ref="CH151" authorId="0">
      <text>
        <r>
          <rPr>
            <b/>
            <sz val="9"/>
            <color indexed="81"/>
            <rFont val="Tahoma"/>
            <family val="2"/>
          </rPr>
          <t>Windows User:</t>
        </r>
        <r>
          <rPr>
            <sz val="9"/>
            <color indexed="81"/>
            <rFont val="Tahoma"/>
            <family val="2"/>
          </rPr>
          <t xml:space="preserve">
02/09/2020
9,000/-</t>
        </r>
      </text>
    </comment>
    <comment ref="CJ151" authorId="0">
      <text>
        <r>
          <rPr>
            <b/>
            <sz val="9"/>
            <color indexed="81"/>
            <rFont val="Tahoma"/>
            <family val="2"/>
          </rPr>
          <t>Windows User:</t>
        </r>
        <r>
          <rPr>
            <sz val="9"/>
            <color indexed="81"/>
            <rFont val="Tahoma"/>
            <family val="2"/>
          </rPr>
          <t xml:space="preserve">
02/09/2020
9,000/-
14/12/2020
1085
O/fee=6500/-
Dec/20
Paid in Dec/20</t>
        </r>
      </text>
    </comment>
    <comment ref="CP151" authorId="0">
      <text>
        <r>
          <rPr>
            <b/>
            <sz val="9"/>
            <color indexed="81"/>
            <rFont val="Tahoma"/>
            <family val="2"/>
          </rPr>
          <t>Windows User:</t>
        </r>
        <r>
          <rPr>
            <sz val="9"/>
            <color indexed="81"/>
            <rFont val="Tahoma"/>
            <family val="2"/>
          </rPr>
          <t xml:space="preserve">
11/10/20
1083
</t>
        </r>
      </text>
    </comment>
    <comment ref="CR151" authorId="0">
      <text>
        <r>
          <rPr>
            <b/>
            <sz val="9"/>
            <color indexed="81"/>
            <rFont val="Tahoma"/>
            <family val="2"/>
          </rPr>
          <t>Windows User:</t>
        </r>
        <r>
          <rPr>
            <sz val="9"/>
            <color indexed="81"/>
            <rFont val="Tahoma"/>
            <family val="2"/>
          </rPr>
          <t xml:space="preserve">
123/11/2020
1084
</t>
        </r>
      </text>
    </comment>
    <comment ref="CT151" authorId="0">
      <text>
        <r>
          <rPr>
            <b/>
            <sz val="9"/>
            <color indexed="81"/>
            <rFont val="Tahoma"/>
            <family val="2"/>
          </rPr>
          <t>Windows User:</t>
        </r>
        <r>
          <rPr>
            <sz val="9"/>
            <color indexed="81"/>
            <rFont val="Tahoma"/>
            <family val="2"/>
          </rPr>
          <t xml:space="preserve">
14/12/2020
1085
O/fee=6500/-
Dec/20
Paid in Dec/20</t>
        </r>
      </text>
    </comment>
    <comment ref="CV151" authorId="0">
      <text>
        <r>
          <rPr>
            <b/>
            <sz val="9"/>
            <color indexed="81"/>
            <rFont val="Tahoma"/>
            <family val="2"/>
          </rPr>
          <t>Windows User:</t>
        </r>
        <r>
          <rPr>
            <sz val="9"/>
            <color indexed="81"/>
            <rFont val="Tahoma"/>
            <family val="2"/>
          </rPr>
          <t xml:space="preserve">
25/01/21
1086
Janu/21
Paid in janu/21</t>
        </r>
      </text>
    </comment>
    <comment ref="CX151" authorId="0">
      <text>
        <r>
          <rPr>
            <b/>
            <sz val="9"/>
            <color indexed="81"/>
            <rFont val="Tahoma"/>
            <family val="2"/>
          </rPr>
          <t>Windows User:</t>
        </r>
        <r>
          <rPr>
            <sz val="9"/>
            <color indexed="81"/>
            <rFont val="Tahoma"/>
            <family val="2"/>
          </rPr>
          <t xml:space="preserve">
09/02/21
1087</t>
        </r>
      </text>
    </comment>
    <comment ref="DF151" authorId="0">
      <text>
        <r>
          <rPr>
            <b/>
            <sz val="9"/>
            <color indexed="81"/>
            <rFont val="Tahoma"/>
            <family val="2"/>
          </rPr>
          <t>Windows User:</t>
        </r>
        <r>
          <rPr>
            <sz val="9"/>
            <color indexed="81"/>
            <rFont val="Tahoma"/>
            <family val="2"/>
          </rPr>
          <t xml:space="preserve">
01/06/21
1089/1088
</t>
        </r>
      </text>
    </comment>
    <comment ref="H152" authorId="0">
      <text>
        <r>
          <rPr>
            <b/>
            <sz val="9"/>
            <color indexed="81"/>
            <rFont val="Tahoma"/>
            <family val="2"/>
          </rPr>
          <t>Windows User:</t>
        </r>
        <r>
          <rPr>
            <sz val="9"/>
            <color indexed="81"/>
            <rFont val="Tahoma"/>
            <family val="2"/>
          </rPr>
          <t xml:space="preserve">
Less-2,000/-</t>
        </r>
      </text>
    </comment>
    <comment ref="J152" authorId="0">
      <text>
        <r>
          <rPr>
            <b/>
            <sz val="9"/>
            <color indexed="81"/>
            <rFont val="Tahoma"/>
            <family val="2"/>
          </rPr>
          <t>Windows User:</t>
        </r>
        <r>
          <rPr>
            <sz val="9"/>
            <color indexed="81"/>
            <rFont val="Tahoma"/>
            <family val="2"/>
          </rPr>
          <t xml:space="preserve">
Less-2,000/-</t>
        </r>
      </text>
    </comment>
    <comment ref="CD152" authorId="0">
      <text>
        <r>
          <rPr>
            <b/>
            <sz val="9"/>
            <color indexed="81"/>
            <rFont val="Tahoma"/>
            <family val="2"/>
          </rPr>
          <t>Windows User:</t>
        </r>
        <r>
          <rPr>
            <sz val="9"/>
            <color indexed="81"/>
            <rFont val="Tahoma"/>
            <family val="2"/>
          </rPr>
          <t xml:space="preserve">
02/09/2020
9,000/-</t>
        </r>
      </text>
    </comment>
    <comment ref="CF152" authorId="0">
      <text>
        <r>
          <rPr>
            <b/>
            <sz val="9"/>
            <color indexed="81"/>
            <rFont val="Tahoma"/>
            <family val="2"/>
          </rPr>
          <t>Windows User:</t>
        </r>
        <r>
          <rPr>
            <sz val="9"/>
            <color indexed="81"/>
            <rFont val="Tahoma"/>
            <family val="2"/>
          </rPr>
          <t xml:space="preserve">
02/09/2020
9,000/-</t>
        </r>
      </text>
    </comment>
    <comment ref="CH152" authorId="0">
      <text>
        <r>
          <rPr>
            <b/>
            <sz val="9"/>
            <color indexed="81"/>
            <rFont val="Tahoma"/>
            <family val="2"/>
          </rPr>
          <t>Windows User:</t>
        </r>
        <r>
          <rPr>
            <sz val="9"/>
            <color indexed="81"/>
            <rFont val="Tahoma"/>
            <family val="2"/>
          </rPr>
          <t xml:space="preserve">
02/09/2020
9,000/-</t>
        </r>
      </text>
    </comment>
    <comment ref="CJ152" authorId="0">
      <text>
        <r>
          <rPr>
            <b/>
            <sz val="9"/>
            <color indexed="81"/>
            <rFont val="Tahoma"/>
            <family val="2"/>
          </rPr>
          <t>Windows User:</t>
        </r>
        <r>
          <rPr>
            <sz val="9"/>
            <color indexed="81"/>
            <rFont val="Tahoma"/>
            <family val="2"/>
          </rPr>
          <t xml:space="preserve">
02/09/2020
9,000/-
27/01/21
1107
O/fee=6500
Paid in janu/21</t>
        </r>
      </text>
    </comment>
    <comment ref="CV152" authorId="0">
      <text>
        <r>
          <rPr>
            <b/>
            <sz val="9"/>
            <color indexed="81"/>
            <rFont val="Tahoma"/>
            <family val="2"/>
          </rPr>
          <t>Windows User:</t>
        </r>
        <r>
          <rPr>
            <sz val="9"/>
            <color indexed="81"/>
            <rFont val="Tahoma"/>
            <family val="2"/>
          </rPr>
          <t xml:space="preserve">
27/01/21
1107
O/fee=6500
Paid in janu/21</t>
        </r>
      </text>
    </comment>
    <comment ref="CX152" authorId="0">
      <text>
        <r>
          <rPr>
            <b/>
            <sz val="9"/>
            <color indexed="81"/>
            <rFont val="Tahoma"/>
            <family val="2"/>
          </rPr>
          <t>Windows User:</t>
        </r>
        <r>
          <rPr>
            <sz val="9"/>
            <color indexed="81"/>
            <rFont val="Tahoma"/>
            <family val="2"/>
          </rPr>
          <t xml:space="preserve">
10/02/21
1108
Up to Janu/21</t>
        </r>
      </text>
    </comment>
    <comment ref="DF152" authorId="0">
      <text>
        <r>
          <rPr>
            <b/>
            <sz val="9"/>
            <color indexed="81"/>
            <rFont val="Tahoma"/>
            <family val="2"/>
          </rPr>
          <t>Windows User:</t>
        </r>
        <r>
          <rPr>
            <sz val="9"/>
            <color indexed="81"/>
            <rFont val="Tahoma"/>
            <family val="2"/>
          </rPr>
          <t xml:space="preserve">
03/06/21
1109
</t>
        </r>
      </text>
    </comment>
    <comment ref="CD153" authorId="0">
      <text>
        <r>
          <rPr>
            <b/>
            <sz val="9"/>
            <color indexed="81"/>
            <rFont val="Tahoma"/>
            <family val="2"/>
          </rPr>
          <t>Windows User:</t>
        </r>
        <r>
          <rPr>
            <sz val="9"/>
            <color indexed="81"/>
            <rFont val="Tahoma"/>
            <family val="2"/>
          </rPr>
          <t xml:space="preserve">
02/09/2020
9,000/-</t>
        </r>
      </text>
    </comment>
    <comment ref="CF153" authorId="0">
      <text>
        <r>
          <rPr>
            <b/>
            <sz val="9"/>
            <color indexed="81"/>
            <rFont val="Tahoma"/>
            <family val="2"/>
          </rPr>
          <t>Windows User:</t>
        </r>
        <r>
          <rPr>
            <sz val="9"/>
            <color indexed="81"/>
            <rFont val="Tahoma"/>
            <family val="2"/>
          </rPr>
          <t xml:space="preserve">
02/09/2020
9,000/-</t>
        </r>
      </text>
    </comment>
    <comment ref="CH153" authorId="0">
      <text>
        <r>
          <rPr>
            <b/>
            <sz val="9"/>
            <color indexed="81"/>
            <rFont val="Tahoma"/>
            <family val="2"/>
          </rPr>
          <t>Windows User:</t>
        </r>
        <r>
          <rPr>
            <sz val="9"/>
            <color indexed="81"/>
            <rFont val="Tahoma"/>
            <family val="2"/>
          </rPr>
          <t xml:space="preserve">
02/09/2020
9,000/-</t>
        </r>
      </text>
    </comment>
    <comment ref="CJ153" authorId="0">
      <text>
        <r>
          <rPr>
            <b/>
            <sz val="9"/>
            <color indexed="81"/>
            <rFont val="Tahoma"/>
            <family val="2"/>
          </rPr>
          <t>Windows User:</t>
        </r>
        <r>
          <rPr>
            <sz val="9"/>
            <color indexed="81"/>
            <rFont val="Tahoma"/>
            <family val="2"/>
          </rPr>
          <t xml:space="preserve">
02/09/2020
9,000/-
14.10.2020
Ridwan
1131
Oct/20 (Less=30%)
Others fee=6,500/-</t>
        </r>
      </text>
    </comment>
    <comment ref="CP153" authorId="0">
      <text>
        <r>
          <rPr>
            <b/>
            <sz val="9"/>
            <color indexed="81"/>
            <rFont val="Tahoma"/>
            <family val="2"/>
          </rPr>
          <t>Windows User:</t>
        </r>
        <r>
          <rPr>
            <sz val="9"/>
            <color indexed="81"/>
            <rFont val="Tahoma"/>
            <family val="2"/>
          </rPr>
          <t xml:space="preserve">
14.10.2020
Ridwan
1131
Oct/20 (Less=30%)
Others fee=6,500/-</t>
        </r>
      </text>
    </comment>
    <comment ref="CR153" authorId="0">
      <text>
        <r>
          <rPr>
            <b/>
            <sz val="9"/>
            <color indexed="81"/>
            <rFont val="Tahoma"/>
            <family val="2"/>
          </rPr>
          <t>Windows User:</t>
        </r>
        <r>
          <rPr>
            <sz val="9"/>
            <color indexed="81"/>
            <rFont val="Tahoma"/>
            <family val="2"/>
          </rPr>
          <t xml:space="preserve">
09/11/2020
1132
</t>
        </r>
      </text>
    </comment>
    <comment ref="CT153" authorId="0">
      <text>
        <r>
          <rPr>
            <b/>
            <sz val="9"/>
            <color indexed="81"/>
            <rFont val="Tahoma"/>
            <family val="2"/>
          </rPr>
          <t>Windows User:</t>
        </r>
        <r>
          <rPr>
            <sz val="9"/>
            <color indexed="81"/>
            <rFont val="Tahoma"/>
            <family val="2"/>
          </rPr>
          <t xml:space="preserve">
09/12/2020
By bkash
C=4620
H=1950
T=6570</t>
        </r>
      </text>
    </comment>
    <comment ref="CV153" authorId="0">
      <text>
        <r>
          <rPr>
            <b/>
            <sz val="9"/>
            <color indexed="81"/>
            <rFont val="Tahoma"/>
            <family val="2"/>
          </rPr>
          <t>Windows User:</t>
        </r>
        <r>
          <rPr>
            <sz val="9"/>
            <color indexed="81"/>
            <rFont val="Tahoma"/>
            <family val="2"/>
          </rPr>
          <t xml:space="preserve">
09/01/2021
By bkash
C=4620
H=1950
T=6570
Janu/21</t>
        </r>
      </text>
    </comment>
    <comment ref="CX153" authorId="0">
      <text>
        <r>
          <rPr>
            <b/>
            <sz val="9"/>
            <color indexed="81"/>
            <rFont val="Tahoma"/>
            <family val="2"/>
          </rPr>
          <t>Windows User:</t>
        </r>
        <r>
          <rPr>
            <sz val="9"/>
            <color indexed="81"/>
            <rFont val="Tahoma"/>
            <family val="2"/>
          </rPr>
          <t xml:space="preserve">
08/02/21
1136</t>
        </r>
      </text>
    </comment>
    <comment ref="CZ153" authorId="0">
      <text>
        <r>
          <rPr>
            <b/>
            <sz val="9"/>
            <color indexed="81"/>
            <rFont val="Tahoma"/>
            <family val="2"/>
          </rPr>
          <t>Windows User:</t>
        </r>
        <r>
          <rPr>
            <sz val="9"/>
            <color indexed="81"/>
            <rFont val="Tahoma"/>
            <family val="2"/>
          </rPr>
          <t xml:space="preserve">
09/03/21
1137</t>
        </r>
      </text>
    </comment>
    <comment ref="DD153" authorId="0">
      <text>
        <r>
          <rPr>
            <b/>
            <sz val="9"/>
            <color indexed="81"/>
            <rFont val="Tahoma"/>
            <family val="2"/>
          </rPr>
          <t>Windows User:</t>
        </r>
        <r>
          <rPr>
            <sz val="9"/>
            <color indexed="81"/>
            <rFont val="Tahoma"/>
            <family val="2"/>
          </rPr>
          <t xml:space="preserve">
06/05/21
By bkash
C=9240
H=3900
T=13140</t>
        </r>
      </text>
    </comment>
    <comment ref="DF153" authorId="0">
      <text>
        <r>
          <rPr>
            <b/>
            <sz val="9"/>
            <color indexed="81"/>
            <rFont val="Tahoma"/>
            <family val="2"/>
          </rPr>
          <t>Windows User:</t>
        </r>
        <r>
          <rPr>
            <sz val="9"/>
            <color indexed="81"/>
            <rFont val="Tahoma"/>
            <family val="2"/>
          </rPr>
          <t xml:space="preserve">
05/06/21
1139
June/21</t>
        </r>
      </text>
    </comment>
    <comment ref="CD154" authorId="0">
      <text>
        <r>
          <rPr>
            <b/>
            <sz val="9"/>
            <color indexed="81"/>
            <rFont val="Tahoma"/>
            <family val="2"/>
          </rPr>
          <t>Windows User:</t>
        </r>
        <r>
          <rPr>
            <sz val="9"/>
            <color indexed="81"/>
            <rFont val="Tahoma"/>
            <family val="2"/>
          </rPr>
          <t xml:space="preserve">
02/09/2020
9,000/-</t>
        </r>
      </text>
    </comment>
    <comment ref="CF154" authorId="0">
      <text>
        <r>
          <rPr>
            <b/>
            <sz val="9"/>
            <color indexed="81"/>
            <rFont val="Tahoma"/>
            <family val="2"/>
          </rPr>
          <t>Windows User:</t>
        </r>
        <r>
          <rPr>
            <sz val="9"/>
            <color indexed="81"/>
            <rFont val="Tahoma"/>
            <family val="2"/>
          </rPr>
          <t xml:space="preserve">
02/09/2020
9,000/-</t>
        </r>
      </text>
    </comment>
    <comment ref="CH154" authorId="0">
      <text>
        <r>
          <rPr>
            <b/>
            <sz val="9"/>
            <color indexed="81"/>
            <rFont val="Tahoma"/>
            <family val="2"/>
          </rPr>
          <t>Windows User:</t>
        </r>
        <r>
          <rPr>
            <sz val="9"/>
            <color indexed="81"/>
            <rFont val="Tahoma"/>
            <family val="2"/>
          </rPr>
          <t xml:space="preserve">
02/09/2020
9,000/-</t>
        </r>
      </text>
    </comment>
    <comment ref="CJ154" authorId="0">
      <text>
        <r>
          <rPr>
            <b/>
            <sz val="9"/>
            <color indexed="81"/>
            <rFont val="Tahoma"/>
            <family val="2"/>
          </rPr>
          <t>Windows User:</t>
        </r>
        <r>
          <rPr>
            <sz val="9"/>
            <color indexed="81"/>
            <rFont val="Tahoma"/>
            <family val="2"/>
          </rPr>
          <t xml:space="preserve">
02/09/2020
9,000/-</t>
        </r>
      </text>
    </comment>
    <comment ref="CM154" authorId="0">
      <text>
        <r>
          <rPr>
            <b/>
            <sz val="9"/>
            <color indexed="81"/>
            <rFont val="Tahoma"/>
            <family val="2"/>
          </rPr>
          <t>Windows User:</t>
        </r>
        <r>
          <rPr>
            <sz val="9"/>
            <color indexed="81"/>
            <rFont val="Tahoma"/>
            <family val="2"/>
          </rPr>
          <t xml:space="preserve">
Less 30% in Tuition fee for Oct/20.</t>
        </r>
      </text>
    </comment>
    <comment ref="CN154" authorId="0">
      <text>
        <r>
          <rPr>
            <b/>
            <sz val="9"/>
            <color indexed="81"/>
            <rFont val="Tahoma"/>
            <family val="2"/>
          </rPr>
          <t>Windows User:</t>
        </r>
        <r>
          <rPr>
            <sz val="9"/>
            <color indexed="81"/>
            <rFont val="Tahoma"/>
            <family val="2"/>
          </rPr>
          <t xml:space="preserve">
09.10.2020
Bkash=13,160/-
College=11,120/-
Hostel=2,040/-</t>
        </r>
      </text>
    </comment>
    <comment ref="CO154" authorId="0">
      <text>
        <r>
          <rPr>
            <b/>
            <sz val="9"/>
            <color indexed="81"/>
            <rFont val="Tahoma"/>
            <family val="2"/>
          </rPr>
          <t>Windows User:</t>
        </r>
        <r>
          <rPr>
            <sz val="9"/>
            <color indexed="81"/>
            <rFont val="Tahoma"/>
            <family val="2"/>
          </rPr>
          <t xml:space="preserve">
Less 30% in Tuition fee for Oct/20.</t>
        </r>
      </text>
    </comment>
    <comment ref="CP154" authorId="0">
      <text>
        <r>
          <rPr>
            <b/>
            <sz val="9"/>
            <color indexed="81"/>
            <rFont val="Tahoma"/>
            <family val="2"/>
          </rPr>
          <t>Windows User:</t>
        </r>
        <r>
          <rPr>
            <sz val="9"/>
            <color indexed="81"/>
            <rFont val="Tahoma"/>
            <family val="2"/>
          </rPr>
          <t xml:space="preserve">
08/11/2020
By baksh
C=4620
H=2040
T=6660</t>
        </r>
      </text>
    </comment>
    <comment ref="CR154" authorId="0">
      <text>
        <r>
          <rPr>
            <b/>
            <sz val="9"/>
            <color indexed="81"/>
            <rFont val="Tahoma"/>
            <family val="2"/>
          </rPr>
          <t>Windows User:</t>
        </r>
        <r>
          <rPr>
            <sz val="9"/>
            <color indexed="81"/>
            <rFont val="Tahoma"/>
            <family val="2"/>
          </rPr>
          <t xml:space="preserve">
09/12/2020
By bkash
C=4620
H=2040
T=6660
Dec/20</t>
        </r>
      </text>
    </comment>
    <comment ref="CT154" authorId="0">
      <text>
        <r>
          <rPr>
            <b/>
            <sz val="9"/>
            <color indexed="81"/>
            <rFont val="Tahoma"/>
            <family val="2"/>
          </rPr>
          <t>Windows User:</t>
        </r>
        <r>
          <rPr>
            <sz val="9"/>
            <color indexed="81"/>
            <rFont val="Tahoma"/>
            <family val="2"/>
          </rPr>
          <t xml:space="preserve">
09/01/2021
By bkash
C=4620
H=2040
T=6660
Janu/21</t>
        </r>
      </text>
    </comment>
    <comment ref="CV154" authorId="0">
      <text>
        <r>
          <rPr>
            <b/>
            <sz val="9"/>
            <color indexed="81"/>
            <rFont val="Tahoma"/>
            <family val="2"/>
          </rPr>
          <t>Windows User:</t>
        </r>
        <r>
          <rPr>
            <sz val="9"/>
            <color indexed="81"/>
            <rFont val="Tahoma"/>
            <family val="2"/>
          </rPr>
          <t xml:space="preserve">
09/02/21
By bkash
C-4620
H=2040
T=6660
Feb/21</t>
        </r>
      </text>
    </comment>
    <comment ref="CX154" authorId="0">
      <text>
        <r>
          <rPr>
            <b/>
            <sz val="9"/>
            <color indexed="81"/>
            <rFont val="Tahoma"/>
            <family val="2"/>
          </rPr>
          <t>Windows User:</t>
        </r>
        <r>
          <rPr>
            <sz val="9"/>
            <color indexed="81"/>
            <rFont val="Tahoma"/>
            <family val="2"/>
          </rPr>
          <t xml:space="preserve">
18/03/21
C=4620
H=2040
T=6660</t>
        </r>
      </text>
    </comment>
    <comment ref="CZ154" authorId="0">
      <text>
        <r>
          <rPr>
            <b/>
            <sz val="9"/>
            <color indexed="81"/>
            <rFont val="Tahoma"/>
            <family val="2"/>
          </rPr>
          <t>Windows User:</t>
        </r>
        <r>
          <rPr>
            <sz val="9"/>
            <color indexed="81"/>
            <rFont val="Tahoma"/>
            <family val="2"/>
          </rPr>
          <t xml:space="preserve">
14/04/21
C=4620
H=2040
T=6660</t>
        </r>
      </text>
    </comment>
    <comment ref="CD155" authorId="0">
      <text>
        <r>
          <rPr>
            <b/>
            <sz val="9"/>
            <color indexed="81"/>
            <rFont val="Tahoma"/>
            <family val="2"/>
          </rPr>
          <t>Windows User:</t>
        </r>
        <r>
          <rPr>
            <sz val="9"/>
            <color indexed="81"/>
            <rFont val="Tahoma"/>
            <family val="2"/>
          </rPr>
          <t xml:space="preserve">
02/09/2020
9,000/-</t>
        </r>
      </text>
    </comment>
    <comment ref="CF155" authorId="0">
      <text>
        <r>
          <rPr>
            <b/>
            <sz val="9"/>
            <color indexed="81"/>
            <rFont val="Tahoma"/>
            <family val="2"/>
          </rPr>
          <t>Windows User:</t>
        </r>
        <r>
          <rPr>
            <sz val="9"/>
            <color indexed="81"/>
            <rFont val="Tahoma"/>
            <family val="2"/>
          </rPr>
          <t xml:space="preserve">
02/09/2020
9,000/-</t>
        </r>
      </text>
    </comment>
    <comment ref="CH155" authorId="0">
      <text>
        <r>
          <rPr>
            <b/>
            <sz val="9"/>
            <color indexed="81"/>
            <rFont val="Tahoma"/>
            <family val="2"/>
          </rPr>
          <t>Windows User:</t>
        </r>
        <r>
          <rPr>
            <sz val="9"/>
            <color indexed="81"/>
            <rFont val="Tahoma"/>
            <family val="2"/>
          </rPr>
          <t xml:space="preserve">
02/09/2020
9,000/-</t>
        </r>
      </text>
    </comment>
    <comment ref="CJ155" authorId="0">
      <text>
        <r>
          <rPr>
            <b/>
            <sz val="9"/>
            <color indexed="81"/>
            <rFont val="Tahoma"/>
            <family val="2"/>
          </rPr>
          <t>Windows User:</t>
        </r>
        <r>
          <rPr>
            <sz val="9"/>
            <color indexed="81"/>
            <rFont val="Tahoma"/>
            <family val="2"/>
          </rPr>
          <t xml:space="preserve">
02/09/2020
9,000/-
28/01/21
40923
O/fee=6500
Oct=3500 Due=1120
Paid in Janu/21</t>
        </r>
      </text>
    </comment>
    <comment ref="CM155" authorId="0">
      <text>
        <r>
          <rPr>
            <b/>
            <sz val="9"/>
            <color indexed="81"/>
            <rFont val="Tahoma"/>
            <family val="2"/>
          </rPr>
          <t>Windows User:</t>
        </r>
        <r>
          <rPr>
            <sz val="9"/>
            <color indexed="81"/>
            <rFont val="Tahoma"/>
            <family val="2"/>
          </rPr>
          <t xml:space="preserve">
Less 30% in Tuition fee for Oct/20.</t>
        </r>
      </text>
    </comment>
    <comment ref="CN155" authorId="0">
      <text>
        <r>
          <rPr>
            <b/>
            <sz val="9"/>
            <color indexed="81"/>
            <rFont val="Tahoma"/>
            <family val="2"/>
          </rPr>
          <t>Windows User:</t>
        </r>
        <r>
          <rPr>
            <sz val="9"/>
            <color indexed="81"/>
            <rFont val="Tahoma"/>
            <family val="2"/>
          </rPr>
          <t xml:space="preserve">
28/01/21
40923
O/fee=6500
Oct=3500 Due=1120
Paid in Janu/21</t>
        </r>
      </text>
    </comment>
    <comment ref="CO155" authorId="0">
      <text>
        <r>
          <rPr>
            <b/>
            <sz val="9"/>
            <color indexed="81"/>
            <rFont val="Tahoma"/>
            <family val="2"/>
          </rPr>
          <t>Windows User:</t>
        </r>
        <r>
          <rPr>
            <sz val="9"/>
            <color indexed="81"/>
            <rFont val="Tahoma"/>
            <family val="2"/>
          </rPr>
          <t xml:space="preserve">
Less 30% in Tuition fee for Oct/20.</t>
        </r>
      </text>
    </comment>
    <comment ref="CT155" authorId="0">
      <text>
        <r>
          <rPr>
            <b/>
            <sz val="9"/>
            <color indexed="81"/>
            <rFont val="Tahoma"/>
            <family val="2"/>
          </rPr>
          <t>Windows User:</t>
        </r>
        <r>
          <rPr>
            <sz val="9"/>
            <color indexed="81"/>
            <rFont val="Tahoma"/>
            <family val="2"/>
          </rPr>
          <t xml:space="preserve">
28/01/21
40923
O/fee=6500
Oct=3500 Due=1120
Paid in Janu/21</t>
        </r>
      </text>
    </comment>
    <comment ref="CV155" authorId="0">
      <text>
        <r>
          <rPr>
            <b/>
            <sz val="9"/>
            <color indexed="81"/>
            <rFont val="Tahoma"/>
            <family val="2"/>
          </rPr>
          <t>Windows User:</t>
        </r>
        <r>
          <rPr>
            <sz val="9"/>
            <color indexed="81"/>
            <rFont val="Tahoma"/>
            <family val="2"/>
          </rPr>
          <t xml:space="preserve">
08/02/21
Oct=840
Nov + Dec/20
janu=530 due=3810
Pass book=100 (new)</t>
        </r>
      </text>
    </comment>
    <comment ref="DB155" authorId="0">
      <text>
        <r>
          <rPr>
            <b/>
            <sz val="9"/>
            <color indexed="81"/>
            <rFont val="Tahoma"/>
            <family val="2"/>
          </rPr>
          <t>Windows User:</t>
        </r>
        <r>
          <rPr>
            <sz val="9"/>
            <color indexed="81"/>
            <rFont val="Tahoma"/>
            <family val="2"/>
          </rPr>
          <t xml:space="preserve">
23/05/21
6844
Up to April/21</t>
        </r>
      </text>
    </comment>
    <comment ref="DD155" authorId="0">
      <text>
        <r>
          <rPr>
            <b/>
            <sz val="9"/>
            <color indexed="81"/>
            <rFont val="Tahoma"/>
            <family val="2"/>
          </rPr>
          <t>Windows User:</t>
        </r>
        <r>
          <rPr>
            <sz val="9"/>
            <color indexed="81"/>
            <rFont val="Tahoma"/>
            <family val="2"/>
          </rPr>
          <t xml:space="preserve">
01/06/21
6845
</t>
        </r>
      </text>
    </comment>
    <comment ref="CD156" authorId="0">
      <text>
        <r>
          <rPr>
            <b/>
            <sz val="9"/>
            <color indexed="81"/>
            <rFont val="Tahoma"/>
            <family val="2"/>
          </rPr>
          <t>Windows User:</t>
        </r>
        <r>
          <rPr>
            <sz val="9"/>
            <color indexed="81"/>
            <rFont val="Tahoma"/>
            <family val="2"/>
          </rPr>
          <t xml:space="preserve">
02/09/2020
9,000/-</t>
        </r>
      </text>
    </comment>
    <comment ref="CF156" authorId="0">
      <text>
        <r>
          <rPr>
            <b/>
            <sz val="9"/>
            <color indexed="81"/>
            <rFont val="Tahoma"/>
            <family val="2"/>
          </rPr>
          <t>Windows User:</t>
        </r>
        <r>
          <rPr>
            <sz val="9"/>
            <color indexed="81"/>
            <rFont val="Tahoma"/>
            <family val="2"/>
          </rPr>
          <t xml:space="preserve">
02/09/2020
9,000/-</t>
        </r>
      </text>
    </comment>
    <comment ref="CH156" authorId="0">
      <text>
        <r>
          <rPr>
            <b/>
            <sz val="9"/>
            <color indexed="81"/>
            <rFont val="Tahoma"/>
            <family val="2"/>
          </rPr>
          <t>Windows User:</t>
        </r>
        <r>
          <rPr>
            <sz val="9"/>
            <color indexed="81"/>
            <rFont val="Tahoma"/>
            <family val="2"/>
          </rPr>
          <t xml:space="preserve">
02/09/2020
9,000/-</t>
        </r>
      </text>
    </comment>
    <comment ref="CJ156" authorId="0">
      <text>
        <r>
          <rPr>
            <b/>
            <sz val="9"/>
            <color indexed="81"/>
            <rFont val="Tahoma"/>
            <family val="2"/>
          </rPr>
          <t>Windows User:</t>
        </r>
        <r>
          <rPr>
            <sz val="9"/>
            <color indexed="81"/>
            <rFont val="Tahoma"/>
            <family val="2"/>
          </rPr>
          <t xml:space="preserve">
02/09/2020
9,000/-
10/11/2020
By Bkash
O/fee=6500/- Sep + Oct
Paid in Nov/20</t>
        </r>
      </text>
    </comment>
    <comment ref="CM156" authorId="0">
      <text>
        <r>
          <rPr>
            <b/>
            <sz val="9"/>
            <color indexed="81"/>
            <rFont val="Tahoma"/>
            <family val="2"/>
          </rPr>
          <t>Windows User:</t>
        </r>
        <r>
          <rPr>
            <sz val="9"/>
            <color indexed="81"/>
            <rFont val="Tahoma"/>
            <family val="2"/>
          </rPr>
          <t xml:space="preserve">
Less 30% in Tuition fee for Oct/20.</t>
        </r>
      </text>
    </comment>
    <comment ref="CN156" authorId="0">
      <text>
        <r>
          <rPr>
            <b/>
            <sz val="9"/>
            <color indexed="81"/>
            <rFont val="Tahoma"/>
            <family val="2"/>
          </rPr>
          <t>Windows User:</t>
        </r>
        <r>
          <rPr>
            <sz val="9"/>
            <color indexed="81"/>
            <rFont val="Tahoma"/>
            <family val="2"/>
          </rPr>
          <t xml:space="preserve">
10/11/2020
By bkash
C=15740 Oct + Nov+ O/f
H=4320
T=20060
Paid in Nov/20</t>
        </r>
      </text>
    </comment>
    <comment ref="CO156" authorId="0">
      <text>
        <r>
          <rPr>
            <b/>
            <sz val="9"/>
            <color indexed="81"/>
            <rFont val="Tahoma"/>
            <family val="2"/>
          </rPr>
          <t>Windows User:</t>
        </r>
        <r>
          <rPr>
            <sz val="9"/>
            <color indexed="81"/>
            <rFont val="Tahoma"/>
            <family val="2"/>
          </rPr>
          <t xml:space="preserve">
Less 30% in Tuition fee for Oct/20.</t>
        </r>
      </text>
    </comment>
    <comment ref="CP156" authorId="0">
      <text>
        <r>
          <rPr>
            <b/>
            <sz val="9"/>
            <color indexed="81"/>
            <rFont val="Tahoma"/>
            <family val="2"/>
          </rPr>
          <t>Windows User:</t>
        </r>
        <r>
          <rPr>
            <sz val="9"/>
            <color indexed="81"/>
            <rFont val="Tahoma"/>
            <family val="2"/>
          </rPr>
          <t xml:space="preserve">
10/11/2020
By bkash
C=15740 Oct + Nov+ O/f
H=4320
T=20060</t>
        </r>
      </text>
    </comment>
    <comment ref="CR156" authorId="0">
      <text>
        <r>
          <rPr>
            <b/>
            <sz val="9"/>
            <color indexed="81"/>
            <rFont val="Tahoma"/>
            <family val="2"/>
          </rPr>
          <t>Windows User:</t>
        </r>
        <r>
          <rPr>
            <sz val="9"/>
            <color indexed="81"/>
            <rFont val="Tahoma"/>
            <family val="2"/>
          </rPr>
          <t xml:space="preserve">
27/01/21
1204
Dec=4620
Janu=1380 due=3240
Paid in Janu/21</t>
        </r>
      </text>
    </comment>
    <comment ref="CT156" authorId="0">
      <text>
        <r>
          <rPr>
            <b/>
            <sz val="9"/>
            <color indexed="81"/>
            <rFont val="Tahoma"/>
            <family val="2"/>
          </rPr>
          <t>Windows User:</t>
        </r>
        <r>
          <rPr>
            <sz val="9"/>
            <color indexed="81"/>
            <rFont val="Tahoma"/>
            <family val="2"/>
          </rPr>
          <t xml:space="preserve">
27/01/21
1204
Dec=4620
Janu=1380 due=3240
Paid in Janu/21</t>
        </r>
      </text>
    </comment>
    <comment ref="CV156" authorId="0">
      <text>
        <r>
          <rPr>
            <b/>
            <sz val="9"/>
            <color indexed="81"/>
            <rFont val="Tahoma"/>
            <family val="2"/>
          </rPr>
          <t>Windows User:</t>
        </r>
        <r>
          <rPr>
            <sz val="9"/>
            <color indexed="81"/>
            <rFont val="Tahoma"/>
            <family val="2"/>
          </rPr>
          <t xml:space="preserve">
10/02/21
1205</t>
        </r>
      </text>
    </comment>
    <comment ref="H157" authorId="0">
      <text>
        <r>
          <rPr>
            <b/>
            <sz val="9"/>
            <color indexed="81"/>
            <rFont val="Tahoma"/>
            <family val="2"/>
          </rPr>
          <t>Windows User:</t>
        </r>
        <r>
          <rPr>
            <sz val="9"/>
            <color indexed="81"/>
            <rFont val="Tahoma"/>
            <family val="2"/>
          </rPr>
          <t xml:space="preserve">
Less-4,000/-</t>
        </r>
      </text>
    </comment>
    <comment ref="J157" authorId="0">
      <text>
        <r>
          <rPr>
            <b/>
            <sz val="9"/>
            <color indexed="81"/>
            <rFont val="Tahoma"/>
            <family val="2"/>
          </rPr>
          <t>Windows User:</t>
        </r>
        <r>
          <rPr>
            <sz val="9"/>
            <color indexed="81"/>
            <rFont val="Tahoma"/>
            <family val="2"/>
          </rPr>
          <t xml:space="preserve">
Less-4,000/-</t>
        </r>
      </text>
    </comment>
    <comment ref="CD157" authorId="0">
      <text>
        <r>
          <rPr>
            <b/>
            <sz val="9"/>
            <color indexed="81"/>
            <rFont val="Tahoma"/>
            <family val="2"/>
          </rPr>
          <t>Windows User:</t>
        </r>
        <r>
          <rPr>
            <sz val="9"/>
            <color indexed="81"/>
            <rFont val="Tahoma"/>
            <family val="2"/>
          </rPr>
          <t xml:space="preserve">
03/09/2020
4,000/-</t>
        </r>
      </text>
    </comment>
    <comment ref="CF157" authorId="0">
      <text>
        <r>
          <rPr>
            <b/>
            <sz val="9"/>
            <color indexed="81"/>
            <rFont val="Tahoma"/>
            <family val="2"/>
          </rPr>
          <t>Windows User:</t>
        </r>
        <r>
          <rPr>
            <sz val="9"/>
            <color indexed="81"/>
            <rFont val="Tahoma"/>
            <family val="2"/>
          </rPr>
          <t xml:space="preserve">
03/09/2020
4,000/-</t>
        </r>
      </text>
    </comment>
    <comment ref="CH157" authorId="0">
      <text>
        <r>
          <rPr>
            <b/>
            <sz val="9"/>
            <color indexed="81"/>
            <rFont val="Tahoma"/>
            <family val="2"/>
          </rPr>
          <t>Windows User:</t>
        </r>
        <r>
          <rPr>
            <sz val="9"/>
            <color indexed="81"/>
            <rFont val="Tahoma"/>
            <family val="2"/>
          </rPr>
          <t xml:space="preserve">
03/09/2020
4,000/-
27/01/21
1226
Janu=700
S/c=3300 Due=200</t>
        </r>
      </text>
    </comment>
    <comment ref="CM157" authorId="0">
      <text>
        <r>
          <rPr>
            <b/>
            <sz val="9"/>
            <color indexed="81"/>
            <rFont val="Tahoma"/>
            <family val="2"/>
          </rPr>
          <t>Windows User:</t>
        </r>
        <r>
          <rPr>
            <sz val="9"/>
            <color indexed="81"/>
            <rFont val="Tahoma"/>
            <family val="2"/>
          </rPr>
          <t xml:space="preserve">
Less 30% in Tuition fee for Oct/20.</t>
        </r>
      </text>
    </comment>
    <comment ref="CN157" authorId="0">
      <text>
        <r>
          <rPr>
            <b/>
            <sz val="9"/>
            <color indexed="81"/>
            <rFont val="Tahoma"/>
            <family val="2"/>
          </rPr>
          <t>Windows User:</t>
        </r>
        <r>
          <rPr>
            <sz val="9"/>
            <color indexed="81"/>
            <rFont val="Tahoma"/>
            <family val="2"/>
          </rPr>
          <t xml:space="preserve">
08/11/2020
By bkash
C=1820
Oct/20
Paid in Nov/20
</t>
        </r>
      </text>
    </comment>
    <comment ref="CO157" authorId="0">
      <text>
        <r>
          <rPr>
            <b/>
            <sz val="9"/>
            <color indexed="81"/>
            <rFont val="Tahoma"/>
            <family val="2"/>
          </rPr>
          <t>Windows User:</t>
        </r>
        <r>
          <rPr>
            <sz val="9"/>
            <color indexed="81"/>
            <rFont val="Tahoma"/>
            <family val="2"/>
          </rPr>
          <t xml:space="preserve">
Less 30% in Tuition fee for Oct/20.</t>
        </r>
      </text>
    </comment>
    <comment ref="CP157" authorId="0">
      <text>
        <r>
          <rPr>
            <b/>
            <sz val="9"/>
            <color indexed="81"/>
            <rFont val="Tahoma"/>
            <family val="2"/>
          </rPr>
          <t>Windows User:</t>
        </r>
        <r>
          <rPr>
            <sz val="9"/>
            <color indexed="81"/>
            <rFont val="Tahoma"/>
            <family val="2"/>
          </rPr>
          <t xml:space="preserve">
08/11/2020
By bkash
C=1820
H=2160
T=3980
Oct/20
Paid in Nov/20</t>
        </r>
      </text>
    </comment>
    <comment ref="CR157" authorId="0">
      <text>
        <r>
          <rPr>
            <b/>
            <sz val="9"/>
            <color indexed="81"/>
            <rFont val="Tahoma"/>
            <family val="2"/>
          </rPr>
          <t>Windows User:</t>
        </r>
        <r>
          <rPr>
            <sz val="9"/>
            <color indexed="81"/>
            <rFont val="Tahoma"/>
            <family val="2"/>
          </rPr>
          <t xml:space="preserve">
16/12/2020
By bkash
C=1820 Dec/20 (Due=980)
H=2160
T=3,980/- 
S/c Due=3500
O/Fee Due-8,000</t>
        </r>
      </text>
    </comment>
    <comment ref="CT157" authorId="0">
      <text>
        <r>
          <rPr>
            <b/>
            <sz val="9"/>
            <color indexed="81"/>
            <rFont val="Tahoma"/>
            <family val="2"/>
          </rPr>
          <t>Windows User:</t>
        </r>
        <r>
          <rPr>
            <sz val="9"/>
            <color indexed="81"/>
            <rFont val="Tahoma"/>
            <family val="2"/>
          </rPr>
          <t xml:space="preserve">
20/01/2021
By bkash
C=1820
H=2160
T=3980
S/c Due=3500
O/fee Due=8000
Janu Due=700
27/01/21
1226
Janu=700
S/c=3300 Due=200
</t>
        </r>
      </text>
    </comment>
    <comment ref="CV157" authorId="0">
      <text>
        <r>
          <rPr>
            <b/>
            <sz val="9"/>
            <color indexed="81"/>
            <rFont val="Tahoma"/>
            <family val="2"/>
          </rPr>
          <t>Windows User:</t>
        </r>
        <r>
          <rPr>
            <sz val="9"/>
            <color indexed="81"/>
            <rFont val="Tahoma"/>
            <family val="2"/>
          </rPr>
          <t xml:space="preserve">
11/02/21
1228
Feb/21=1740
O/fee=4000 Due=4000</t>
        </r>
      </text>
    </comment>
    <comment ref="CZ157" authorId="0">
      <text>
        <r>
          <rPr>
            <b/>
            <sz val="9"/>
            <color indexed="81"/>
            <rFont val="Tahoma"/>
            <family val="2"/>
          </rPr>
          <t>Windows User:</t>
        </r>
        <r>
          <rPr>
            <sz val="9"/>
            <color indexed="81"/>
            <rFont val="Tahoma"/>
            <family val="2"/>
          </rPr>
          <t xml:space="preserve">
19/04/21
By bkash
C=3080 O/fee due=4000
H=4320
T=7400</t>
        </r>
      </text>
    </comment>
    <comment ref="DD157" authorId="0">
      <text>
        <r>
          <rPr>
            <b/>
            <sz val="9"/>
            <color indexed="81"/>
            <rFont val="Tahoma"/>
            <family val="2"/>
          </rPr>
          <t>Windows User:</t>
        </r>
        <r>
          <rPr>
            <sz val="9"/>
            <color indexed="81"/>
            <rFont val="Tahoma"/>
            <family val="2"/>
          </rPr>
          <t xml:space="preserve">
06/06/21
1230
1540/-</t>
        </r>
      </text>
    </comment>
    <comment ref="CD158" authorId="0">
      <text>
        <r>
          <rPr>
            <b/>
            <sz val="9"/>
            <color indexed="81"/>
            <rFont val="Tahoma"/>
            <family val="2"/>
          </rPr>
          <t>Windows User:</t>
        </r>
        <r>
          <rPr>
            <sz val="9"/>
            <color indexed="81"/>
            <rFont val="Tahoma"/>
            <family val="2"/>
          </rPr>
          <t xml:space="preserve">
03/09/2020
9,000/-</t>
        </r>
      </text>
    </comment>
    <comment ref="CF158" authorId="0">
      <text>
        <r>
          <rPr>
            <b/>
            <sz val="9"/>
            <color indexed="81"/>
            <rFont val="Tahoma"/>
            <family val="2"/>
          </rPr>
          <t>Windows User:</t>
        </r>
        <r>
          <rPr>
            <sz val="9"/>
            <color indexed="81"/>
            <rFont val="Tahoma"/>
            <family val="2"/>
          </rPr>
          <t xml:space="preserve">
03/09/2020
9,000/-</t>
        </r>
      </text>
    </comment>
    <comment ref="CH158" authorId="0">
      <text>
        <r>
          <rPr>
            <b/>
            <sz val="9"/>
            <color indexed="81"/>
            <rFont val="Tahoma"/>
            <family val="2"/>
          </rPr>
          <t>Windows User:</t>
        </r>
        <r>
          <rPr>
            <sz val="9"/>
            <color indexed="81"/>
            <rFont val="Tahoma"/>
            <family val="2"/>
          </rPr>
          <t xml:space="preserve">
03/09/2020
9,000/-</t>
        </r>
      </text>
    </comment>
    <comment ref="CJ158" authorId="0">
      <text>
        <r>
          <rPr>
            <b/>
            <sz val="9"/>
            <color indexed="81"/>
            <rFont val="Tahoma"/>
            <family val="2"/>
          </rPr>
          <t>Windows User:</t>
        </r>
        <r>
          <rPr>
            <sz val="9"/>
            <color indexed="81"/>
            <rFont val="Tahoma"/>
            <family val="2"/>
          </rPr>
          <t xml:space="preserve">
03/09/2020
9,000/-
30/01/21
1252
O/fee=6500
Nov + Janu/21
Paid in Janu/21</t>
        </r>
      </text>
    </comment>
    <comment ref="CM158" authorId="0">
      <text>
        <r>
          <rPr>
            <b/>
            <sz val="9"/>
            <color indexed="81"/>
            <rFont val="Tahoma"/>
            <family val="2"/>
          </rPr>
          <t>Windows User:</t>
        </r>
        <r>
          <rPr>
            <sz val="9"/>
            <color indexed="81"/>
            <rFont val="Tahoma"/>
            <family val="2"/>
          </rPr>
          <t xml:space="preserve">
Less 30% in Tuition fee for Oct/20.</t>
        </r>
      </text>
    </comment>
    <comment ref="CN158" authorId="0">
      <text>
        <r>
          <rPr>
            <b/>
            <sz val="9"/>
            <color indexed="81"/>
            <rFont val="Tahoma"/>
            <family val="2"/>
          </rPr>
          <t>Windows User:</t>
        </r>
        <r>
          <rPr>
            <sz val="9"/>
            <color indexed="81"/>
            <rFont val="Tahoma"/>
            <family val="2"/>
          </rPr>
          <t xml:space="preserve">
04/11/2020
1251
Oct/2020
Paid to Npv/2020</t>
        </r>
      </text>
    </comment>
    <comment ref="CO158" authorId="0">
      <text>
        <r>
          <rPr>
            <b/>
            <sz val="9"/>
            <color indexed="81"/>
            <rFont val="Tahoma"/>
            <family val="2"/>
          </rPr>
          <t>Windows User:</t>
        </r>
        <r>
          <rPr>
            <sz val="9"/>
            <color indexed="81"/>
            <rFont val="Tahoma"/>
            <family val="2"/>
          </rPr>
          <t xml:space="preserve">
Less 30% in Tuition fee for Oct/20.</t>
        </r>
      </text>
    </comment>
    <comment ref="CP158" authorId="0">
      <text>
        <r>
          <rPr>
            <b/>
            <sz val="9"/>
            <color indexed="81"/>
            <rFont val="Tahoma"/>
            <family val="2"/>
          </rPr>
          <t>Windows User:</t>
        </r>
        <r>
          <rPr>
            <sz val="9"/>
            <color indexed="81"/>
            <rFont val="Tahoma"/>
            <family val="2"/>
          </rPr>
          <t xml:space="preserve">
04/11/2020
1251
Oct/2020
30/01/21
1252
O/fee=6500
Nov + Janu/21
Paid in Janu/21</t>
        </r>
      </text>
    </comment>
    <comment ref="CR158" authorId="0">
      <text>
        <r>
          <rPr>
            <b/>
            <sz val="9"/>
            <color indexed="81"/>
            <rFont val="Tahoma"/>
            <family val="2"/>
          </rPr>
          <t>Windows User:</t>
        </r>
        <r>
          <rPr>
            <sz val="9"/>
            <color indexed="81"/>
            <rFont val="Tahoma"/>
            <family val="2"/>
          </rPr>
          <t xml:space="preserve">
30/01/21
1252
O/fee=6500
Nov + Janu/21
Paid in Janu/21</t>
        </r>
      </text>
    </comment>
    <comment ref="CT158" authorId="0">
      <text>
        <r>
          <rPr>
            <b/>
            <sz val="9"/>
            <color indexed="81"/>
            <rFont val="Tahoma"/>
            <family val="2"/>
          </rPr>
          <t>Windows User:</t>
        </r>
        <r>
          <rPr>
            <sz val="9"/>
            <color indexed="81"/>
            <rFont val="Tahoma"/>
            <family val="2"/>
          </rPr>
          <t xml:space="preserve">
30/01/21
1252
O/fee=6500
Nov + Janu/21
Paid in Janu/21</t>
        </r>
      </text>
    </comment>
    <comment ref="DD158" authorId="0">
      <text>
        <r>
          <rPr>
            <b/>
            <sz val="9"/>
            <color indexed="81"/>
            <rFont val="Tahoma"/>
            <family val="2"/>
          </rPr>
          <t>Windows User:</t>
        </r>
        <r>
          <rPr>
            <sz val="9"/>
            <color indexed="81"/>
            <rFont val="Tahoma"/>
            <family val="2"/>
          </rPr>
          <t xml:space="preserve">
02/06/21
1253
</t>
        </r>
      </text>
    </comment>
    <comment ref="CD159" authorId="0">
      <text>
        <r>
          <rPr>
            <b/>
            <sz val="9"/>
            <color indexed="81"/>
            <rFont val="Tahoma"/>
            <family val="2"/>
          </rPr>
          <t>Windows User:</t>
        </r>
        <r>
          <rPr>
            <sz val="9"/>
            <color indexed="81"/>
            <rFont val="Tahoma"/>
            <family val="2"/>
          </rPr>
          <t xml:space="preserve">
03/09/2020
4,000/-</t>
        </r>
      </text>
    </comment>
    <comment ref="CF159" authorId="0">
      <text>
        <r>
          <rPr>
            <b/>
            <sz val="9"/>
            <color indexed="81"/>
            <rFont val="Tahoma"/>
            <family val="2"/>
          </rPr>
          <t>Windows User:</t>
        </r>
        <r>
          <rPr>
            <sz val="9"/>
            <color indexed="81"/>
            <rFont val="Tahoma"/>
            <family val="2"/>
          </rPr>
          <t xml:space="preserve">
03/09/2020
4,000/-</t>
        </r>
      </text>
    </comment>
    <comment ref="CH159" authorId="0">
      <text>
        <r>
          <rPr>
            <b/>
            <sz val="9"/>
            <color indexed="81"/>
            <rFont val="Tahoma"/>
            <family val="2"/>
          </rPr>
          <t>Windows User:</t>
        </r>
        <r>
          <rPr>
            <sz val="9"/>
            <color indexed="81"/>
            <rFont val="Tahoma"/>
            <family val="2"/>
          </rPr>
          <t xml:space="preserve">
20/09/2020
1275
Paid to sep/20</t>
        </r>
      </text>
    </comment>
    <comment ref="CJ159" authorId="0">
      <text>
        <r>
          <rPr>
            <b/>
            <sz val="9"/>
            <color indexed="81"/>
            <rFont val="Tahoma"/>
            <family val="2"/>
          </rPr>
          <t>Windows User:</t>
        </r>
        <r>
          <rPr>
            <sz val="9"/>
            <color indexed="81"/>
            <rFont val="Tahoma"/>
            <family val="2"/>
          </rPr>
          <t xml:space="preserve">
03/09/2020
4,000/-
28/01/21
1276
O/fee=6500
Oct=1500 Due=3120
Paid in janu/21</t>
        </r>
      </text>
    </comment>
    <comment ref="CN159" authorId="0">
      <text>
        <r>
          <rPr>
            <b/>
            <sz val="9"/>
            <color indexed="81"/>
            <rFont val="Tahoma"/>
            <family val="2"/>
          </rPr>
          <t>Windows User:</t>
        </r>
        <r>
          <rPr>
            <sz val="9"/>
            <color indexed="81"/>
            <rFont val="Tahoma"/>
            <family val="2"/>
          </rPr>
          <t xml:space="preserve">
20/09/2020
1275
S/c</t>
        </r>
      </text>
    </comment>
    <comment ref="CP159" authorId="0">
      <text>
        <r>
          <rPr>
            <b/>
            <sz val="9"/>
            <color indexed="81"/>
            <rFont val="Tahoma"/>
            <family val="2"/>
          </rPr>
          <t>Windows User:</t>
        </r>
        <r>
          <rPr>
            <sz val="9"/>
            <color indexed="81"/>
            <rFont val="Tahoma"/>
            <family val="2"/>
          </rPr>
          <t xml:space="preserve">
28/01/21
1276
O/fee=6500
Oct=1500 Due=3120
Paid in janu/21</t>
        </r>
      </text>
    </comment>
    <comment ref="CV159" authorId="0">
      <text>
        <r>
          <rPr>
            <b/>
            <sz val="9"/>
            <color indexed="81"/>
            <rFont val="Tahoma"/>
            <family val="2"/>
          </rPr>
          <t>Windows User:</t>
        </r>
        <r>
          <rPr>
            <sz val="9"/>
            <color indexed="81"/>
            <rFont val="Tahoma"/>
            <family val="2"/>
          </rPr>
          <t xml:space="preserve">
28/01/21
1276
O/fee=6500
Oct=1500 Due=3120
Paid in janu/21</t>
        </r>
      </text>
    </comment>
    <comment ref="CX159" authorId="0">
      <text>
        <r>
          <rPr>
            <b/>
            <sz val="9"/>
            <color indexed="81"/>
            <rFont val="Tahoma"/>
            <family val="2"/>
          </rPr>
          <t>Windows User:</t>
        </r>
        <r>
          <rPr>
            <sz val="9"/>
            <color indexed="81"/>
            <rFont val="Tahoma"/>
            <family val="2"/>
          </rPr>
          <t xml:space="preserve">
10/02/21
1277
Dec due=2260
</t>
        </r>
      </text>
    </comment>
    <comment ref="DF159" authorId="0">
      <text>
        <r>
          <rPr>
            <b/>
            <sz val="9"/>
            <color indexed="81"/>
            <rFont val="Tahoma"/>
            <family val="2"/>
          </rPr>
          <t>Windows User:</t>
        </r>
        <r>
          <rPr>
            <sz val="9"/>
            <color indexed="81"/>
            <rFont val="Tahoma"/>
            <family val="2"/>
          </rPr>
          <t xml:space="preserve">
06/06/21
1278
20,000/-
Janu/21 to March/21
April due=840/-</t>
        </r>
      </text>
    </comment>
    <comment ref="CD160" authorId="0">
      <text>
        <r>
          <rPr>
            <b/>
            <sz val="9"/>
            <color indexed="81"/>
            <rFont val="Tahoma"/>
            <family val="2"/>
          </rPr>
          <t>Windows User:</t>
        </r>
        <r>
          <rPr>
            <sz val="9"/>
            <color indexed="81"/>
            <rFont val="Tahoma"/>
            <family val="2"/>
          </rPr>
          <t xml:space="preserve">
03/09/2020
9,000/-</t>
        </r>
      </text>
    </comment>
    <comment ref="CF160" authorId="0">
      <text>
        <r>
          <rPr>
            <b/>
            <sz val="9"/>
            <color indexed="81"/>
            <rFont val="Tahoma"/>
            <family val="2"/>
          </rPr>
          <t>Windows User:</t>
        </r>
        <r>
          <rPr>
            <sz val="9"/>
            <color indexed="81"/>
            <rFont val="Tahoma"/>
            <family val="2"/>
          </rPr>
          <t xml:space="preserve">
03/09/2020
9,000/-</t>
        </r>
      </text>
    </comment>
    <comment ref="CH160" authorId="0">
      <text>
        <r>
          <rPr>
            <b/>
            <sz val="9"/>
            <color indexed="81"/>
            <rFont val="Tahoma"/>
            <family val="2"/>
          </rPr>
          <t>Windows User:</t>
        </r>
        <r>
          <rPr>
            <sz val="9"/>
            <color indexed="81"/>
            <rFont val="Tahoma"/>
            <family val="2"/>
          </rPr>
          <t xml:space="preserve">
03/09/2020
9,000/-</t>
        </r>
      </text>
    </comment>
    <comment ref="CJ160" authorId="0">
      <text>
        <r>
          <rPr>
            <b/>
            <sz val="9"/>
            <color indexed="81"/>
            <rFont val="Tahoma"/>
            <family val="2"/>
          </rPr>
          <t>Windows User:</t>
        </r>
        <r>
          <rPr>
            <sz val="9"/>
            <color indexed="81"/>
            <rFont val="Tahoma"/>
            <family val="2"/>
          </rPr>
          <t xml:space="preserve">
03/09/2020
9,000/-
28/01/21
1299
O/fee=6500
Nov/20
Paid in Janu/21</t>
        </r>
      </text>
    </comment>
    <comment ref="CP160" authorId="0">
      <text>
        <r>
          <rPr>
            <b/>
            <sz val="9"/>
            <color indexed="81"/>
            <rFont val="Tahoma"/>
            <family val="2"/>
          </rPr>
          <t>Windows User:</t>
        </r>
        <r>
          <rPr>
            <sz val="9"/>
            <color indexed="81"/>
            <rFont val="Tahoma"/>
            <family val="2"/>
          </rPr>
          <t xml:space="preserve">
09/11/20
By bkash
C=4620 (Oct/20)
H-2040
T=6660
Paid in Nov/20
</t>
        </r>
      </text>
    </comment>
    <comment ref="CR160" authorId="0">
      <text>
        <r>
          <rPr>
            <b/>
            <sz val="9"/>
            <color indexed="81"/>
            <rFont val="Tahoma"/>
            <family val="2"/>
          </rPr>
          <t>Windows User:</t>
        </r>
        <r>
          <rPr>
            <sz val="9"/>
            <color indexed="81"/>
            <rFont val="Tahoma"/>
            <family val="2"/>
          </rPr>
          <t xml:space="preserve">
09/11/20
By bkash
C=4620 (Oct/20)
H-2040
T=6660
28/01/21
1299
O/fee=6500
Nov/20
Paid in Janu/21</t>
        </r>
      </text>
    </comment>
    <comment ref="CT160" authorId="0">
      <text>
        <r>
          <rPr>
            <b/>
            <sz val="9"/>
            <color indexed="81"/>
            <rFont val="Tahoma"/>
            <family val="2"/>
          </rPr>
          <t>Windows User:</t>
        </r>
        <r>
          <rPr>
            <sz val="9"/>
            <color indexed="81"/>
            <rFont val="Tahoma"/>
            <family val="2"/>
          </rPr>
          <t xml:space="preserve">
28/01/21
1299
O/fee=6500
Nov/20
Paid in Janu/21</t>
        </r>
      </text>
    </comment>
    <comment ref="CV160" authorId="0">
      <text>
        <r>
          <rPr>
            <b/>
            <sz val="9"/>
            <color indexed="81"/>
            <rFont val="Tahoma"/>
            <family val="2"/>
          </rPr>
          <t>Windows User:</t>
        </r>
        <r>
          <rPr>
            <sz val="9"/>
            <color indexed="81"/>
            <rFont val="Tahoma"/>
            <family val="2"/>
          </rPr>
          <t xml:space="preserve">
28/01/21
1299
O/fee=6500
Nov/20
Paid in Janu/21</t>
        </r>
      </text>
    </comment>
    <comment ref="CX160" authorId="0">
      <text>
        <r>
          <rPr>
            <b/>
            <sz val="9"/>
            <color indexed="81"/>
            <rFont val="Tahoma"/>
            <family val="2"/>
          </rPr>
          <t>Windows User:</t>
        </r>
        <r>
          <rPr>
            <sz val="9"/>
            <color indexed="81"/>
            <rFont val="Tahoma"/>
            <family val="2"/>
          </rPr>
          <t xml:space="preserve">
11/02/21
1301
Dec/20</t>
        </r>
      </text>
    </comment>
    <comment ref="DF160" authorId="0">
      <text>
        <r>
          <rPr>
            <b/>
            <sz val="9"/>
            <color indexed="81"/>
            <rFont val="Tahoma"/>
            <family val="2"/>
          </rPr>
          <t>Windows User:</t>
        </r>
        <r>
          <rPr>
            <sz val="9"/>
            <color indexed="81"/>
            <rFont val="Tahoma"/>
            <family val="2"/>
          </rPr>
          <t xml:space="preserve">
06/06/21
1302
Janu/21</t>
        </r>
      </text>
    </comment>
    <comment ref="CD161" authorId="0">
      <text>
        <r>
          <rPr>
            <b/>
            <sz val="9"/>
            <color indexed="81"/>
            <rFont val="Tahoma"/>
            <family val="2"/>
          </rPr>
          <t>Windows User:</t>
        </r>
        <r>
          <rPr>
            <sz val="9"/>
            <color indexed="81"/>
            <rFont val="Tahoma"/>
            <family val="2"/>
          </rPr>
          <t xml:space="preserve">
</t>
        </r>
      </text>
    </comment>
    <comment ref="CF161" authorId="0">
      <text>
        <r>
          <rPr>
            <b/>
            <sz val="9"/>
            <color indexed="81"/>
            <rFont val="Tahoma"/>
            <family val="2"/>
          </rPr>
          <t>Windows User:</t>
        </r>
        <r>
          <rPr>
            <sz val="9"/>
            <color indexed="81"/>
            <rFont val="Tahoma"/>
            <family val="2"/>
          </rPr>
          <t xml:space="preserve">
20/09/2020
Dev fee=500
Paid to sep/20</t>
        </r>
      </text>
    </comment>
    <comment ref="CH161" authorId="0">
      <text>
        <r>
          <rPr>
            <b/>
            <sz val="9"/>
            <color indexed="81"/>
            <rFont val="Tahoma"/>
            <family val="2"/>
          </rPr>
          <t xml:space="preserve">Windows User:
</t>
        </r>
        <r>
          <rPr>
            <sz val="9"/>
            <color indexed="81"/>
            <rFont val="Tahoma"/>
            <family val="2"/>
          </rPr>
          <t>20/09/2020
9388
S/c
Up to O/fee
Paid to sep/20</t>
        </r>
      </text>
    </comment>
    <comment ref="CJ161" authorId="0">
      <text>
        <r>
          <rPr>
            <b/>
            <sz val="9"/>
            <color indexed="81"/>
            <rFont val="Tahoma"/>
            <family val="2"/>
          </rPr>
          <t xml:space="preserve">Windows User:
</t>
        </r>
        <r>
          <rPr>
            <sz val="9"/>
            <color indexed="81"/>
            <rFont val="Tahoma"/>
            <family val="2"/>
          </rPr>
          <t>20/09/2020
9388
Up to O/fee
Paid to Sep/20</t>
        </r>
      </text>
    </comment>
    <comment ref="CN161" authorId="0">
      <text>
        <r>
          <rPr>
            <b/>
            <sz val="9"/>
            <color indexed="81"/>
            <rFont val="Tahoma"/>
            <family val="2"/>
          </rPr>
          <t>Windows User:</t>
        </r>
        <r>
          <rPr>
            <sz val="9"/>
            <color indexed="81"/>
            <rFont val="Tahoma"/>
            <family val="2"/>
          </rPr>
          <t xml:space="preserve">
20/09/2020
9388
Up  to O/fee</t>
        </r>
      </text>
    </comment>
    <comment ref="CP161" authorId="0">
      <text>
        <r>
          <rPr>
            <b/>
            <sz val="9"/>
            <color indexed="81"/>
            <rFont val="Tahoma"/>
            <family val="2"/>
          </rPr>
          <t>Windows User:</t>
        </r>
        <r>
          <rPr>
            <sz val="9"/>
            <color indexed="81"/>
            <rFont val="Tahoma"/>
            <family val="2"/>
          </rPr>
          <t xml:space="preserve">
08/10/2020
By bkash
C=4620
H=2160
T=6780</t>
        </r>
      </text>
    </comment>
    <comment ref="CR161" authorId="0">
      <text>
        <r>
          <rPr>
            <b/>
            <sz val="9"/>
            <color indexed="81"/>
            <rFont val="Tahoma"/>
            <family val="2"/>
          </rPr>
          <t>Windows User:</t>
        </r>
        <r>
          <rPr>
            <sz val="9"/>
            <color indexed="81"/>
            <rFont val="Tahoma"/>
            <family val="2"/>
          </rPr>
          <t xml:space="preserve">
08/11/21
By bkadd+h
C=4620
H=2160
Nov/21</t>
        </r>
      </text>
    </comment>
    <comment ref="CT161" authorId="0">
      <text>
        <r>
          <rPr>
            <b/>
            <sz val="9"/>
            <color indexed="81"/>
            <rFont val="Tahoma"/>
            <family val="2"/>
          </rPr>
          <t>Windows User:</t>
        </r>
        <r>
          <rPr>
            <sz val="9"/>
            <color indexed="81"/>
            <rFont val="Tahoma"/>
            <family val="2"/>
          </rPr>
          <t xml:space="preserve">
08/12/2020
By bkash
C=4620
H=2160
Dec/20
Paid in Dec/20
09/01/2021
By bkash
C=4620
H=2160
T=6780
Dec/20
Janu/21</t>
        </r>
      </text>
    </comment>
    <comment ref="CV161" authorId="0">
      <text>
        <r>
          <rPr>
            <b/>
            <sz val="9"/>
            <color indexed="81"/>
            <rFont val="Tahoma"/>
            <family val="2"/>
          </rPr>
          <t>Windows User:</t>
        </r>
        <r>
          <rPr>
            <sz val="9"/>
            <color indexed="81"/>
            <rFont val="Tahoma"/>
            <family val="2"/>
          </rPr>
          <t xml:space="preserve">
09/01/2021
By bkash
C=4620
H=2160
T=6780
Dec/20
Janu/21</t>
        </r>
      </text>
    </comment>
    <comment ref="CX161" authorId="0">
      <text>
        <r>
          <rPr>
            <b/>
            <sz val="9"/>
            <color indexed="81"/>
            <rFont val="Tahoma"/>
            <family val="2"/>
          </rPr>
          <t>Windows User:</t>
        </r>
        <r>
          <rPr>
            <sz val="9"/>
            <color indexed="81"/>
            <rFont val="Tahoma"/>
            <family val="2"/>
          </rPr>
          <t xml:space="preserve">
09/02/21
9390
</t>
        </r>
      </text>
    </comment>
    <comment ref="CZ161" authorId="0">
      <text>
        <r>
          <rPr>
            <b/>
            <sz val="9"/>
            <color indexed="81"/>
            <rFont val="Tahoma"/>
            <family val="2"/>
          </rPr>
          <t>Windows User:</t>
        </r>
        <r>
          <rPr>
            <sz val="9"/>
            <color indexed="81"/>
            <rFont val="Tahoma"/>
            <family val="2"/>
          </rPr>
          <t xml:space="preserve">
08/03/21
By bash
C=4620
H=2160
T=6780</t>
        </r>
      </text>
    </comment>
    <comment ref="DB161" authorId="0">
      <text>
        <r>
          <rPr>
            <b/>
            <sz val="9"/>
            <color indexed="81"/>
            <rFont val="Tahoma"/>
            <family val="2"/>
          </rPr>
          <t>Windows User:</t>
        </r>
        <r>
          <rPr>
            <sz val="9"/>
            <color indexed="81"/>
            <rFont val="Tahoma"/>
            <family val="2"/>
          </rPr>
          <t xml:space="preserve">
13/04/21
By bash
C=4620
H=2160
T=6780</t>
        </r>
      </text>
    </comment>
    <comment ref="DD161" authorId="0">
      <text>
        <r>
          <rPr>
            <b/>
            <sz val="9"/>
            <color indexed="81"/>
            <rFont val="Tahoma"/>
            <family val="2"/>
          </rPr>
          <t>Windows User:</t>
        </r>
        <r>
          <rPr>
            <sz val="9"/>
            <color indexed="81"/>
            <rFont val="Tahoma"/>
            <family val="2"/>
          </rPr>
          <t xml:space="preserve">
04/05/21
By bkash
C=4620
H=2160
T=6780</t>
        </r>
      </text>
    </comment>
    <comment ref="DF161" authorId="0">
      <text>
        <r>
          <rPr>
            <b/>
            <sz val="9"/>
            <color indexed="81"/>
            <rFont val="Tahoma"/>
            <family val="2"/>
          </rPr>
          <t>Windows User:</t>
        </r>
        <r>
          <rPr>
            <sz val="9"/>
            <color indexed="81"/>
            <rFont val="Tahoma"/>
            <family val="2"/>
          </rPr>
          <t xml:space="preserve">
03/06/21
9393</t>
        </r>
      </text>
    </comment>
    <comment ref="CD162" authorId="0">
      <text>
        <r>
          <rPr>
            <b/>
            <sz val="9"/>
            <color indexed="81"/>
            <rFont val="Tahoma"/>
            <family val="2"/>
          </rPr>
          <t>Windows User:</t>
        </r>
        <r>
          <rPr>
            <sz val="9"/>
            <color indexed="81"/>
            <rFont val="Tahoma"/>
            <family val="2"/>
          </rPr>
          <t xml:space="preserve">
03/09/2020
9,000/-</t>
        </r>
      </text>
    </comment>
    <comment ref="CF162" authorId="0">
      <text>
        <r>
          <rPr>
            <b/>
            <sz val="9"/>
            <color indexed="81"/>
            <rFont val="Tahoma"/>
            <family val="2"/>
          </rPr>
          <t>Windows User:</t>
        </r>
        <r>
          <rPr>
            <sz val="9"/>
            <color indexed="81"/>
            <rFont val="Tahoma"/>
            <family val="2"/>
          </rPr>
          <t xml:space="preserve">
03/09/2020
9,000/-</t>
        </r>
      </text>
    </comment>
    <comment ref="CH162" authorId="0">
      <text>
        <r>
          <rPr>
            <b/>
            <sz val="9"/>
            <color indexed="81"/>
            <rFont val="Tahoma"/>
            <family val="2"/>
          </rPr>
          <t>Windows User:</t>
        </r>
        <r>
          <rPr>
            <sz val="9"/>
            <color indexed="81"/>
            <rFont val="Tahoma"/>
            <family val="2"/>
          </rPr>
          <t xml:space="preserve">
03/09/2020
9,000/-</t>
        </r>
      </text>
    </comment>
    <comment ref="CJ162" authorId="0">
      <text>
        <r>
          <rPr>
            <b/>
            <sz val="9"/>
            <color indexed="81"/>
            <rFont val="Tahoma"/>
            <family val="2"/>
          </rPr>
          <t>Windows User:</t>
        </r>
        <r>
          <rPr>
            <sz val="9"/>
            <color indexed="81"/>
            <rFont val="Tahoma"/>
            <family val="2"/>
          </rPr>
          <t xml:space="preserve">
03/09/2020
9,000/-</t>
        </r>
      </text>
    </comment>
    <comment ref="CM162" authorId="0">
      <text>
        <r>
          <rPr>
            <b/>
            <sz val="9"/>
            <color indexed="81"/>
            <rFont val="Tahoma"/>
            <family val="2"/>
          </rPr>
          <t>Windows User:</t>
        </r>
        <r>
          <rPr>
            <sz val="9"/>
            <color indexed="81"/>
            <rFont val="Tahoma"/>
            <family val="2"/>
          </rPr>
          <t xml:space="preserve">
Less 30% in Tuition fee for Oct/20.</t>
        </r>
      </text>
    </comment>
    <comment ref="CN162" authorId="0">
      <text>
        <r>
          <rPr>
            <b/>
            <sz val="9"/>
            <color indexed="81"/>
            <rFont val="Tahoma"/>
            <family val="2"/>
          </rPr>
          <t>Windows User:</t>
        </r>
        <r>
          <rPr>
            <sz val="9"/>
            <color indexed="81"/>
            <rFont val="Tahoma"/>
            <family val="2"/>
          </rPr>
          <t xml:space="preserve">
26/01/21
1999
Oct/20
Nov/20  Due=40
Paid in Janu/21</t>
        </r>
      </text>
    </comment>
    <comment ref="CO162" authorId="0">
      <text>
        <r>
          <rPr>
            <b/>
            <sz val="9"/>
            <color indexed="81"/>
            <rFont val="Tahoma"/>
            <family val="2"/>
          </rPr>
          <t>Windows User:</t>
        </r>
        <r>
          <rPr>
            <sz val="9"/>
            <color indexed="81"/>
            <rFont val="Tahoma"/>
            <family val="2"/>
          </rPr>
          <t xml:space="preserve">
Less 30% in Tuition fee for Oct/20.</t>
        </r>
      </text>
    </comment>
    <comment ref="CP162" authorId="0">
      <text>
        <r>
          <rPr>
            <b/>
            <sz val="9"/>
            <color indexed="81"/>
            <rFont val="Tahoma"/>
            <family val="2"/>
          </rPr>
          <t>Windows User:</t>
        </r>
        <r>
          <rPr>
            <sz val="9"/>
            <color indexed="81"/>
            <rFont val="Tahoma"/>
            <family val="2"/>
          </rPr>
          <t xml:space="preserve">
26/01/21
1999
Oct/20
Nov/20  Due=40
Paid in Janu/21</t>
        </r>
      </text>
    </comment>
    <comment ref="CT162" authorId="0">
      <text>
        <r>
          <rPr>
            <b/>
            <sz val="9"/>
            <color indexed="81"/>
            <rFont val="Tahoma"/>
            <family val="2"/>
          </rPr>
          <t>Windows User:</t>
        </r>
        <r>
          <rPr>
            <sz val="9"/>
            <color indexed="81"/>
            <rFont val="Tahoma"/>
            <family val="2"/>
          </rPr>
          <t xml:space="preserve">
26/01/21
1999
Oct/20
Nov/20  Due=40
Paid in Janu/21</t>
        </r>
      </text>
    </comment>
    <comment ref="CV162" authorId="0">
      <text>
        <r>
          <rPr>
            <b/>
            <sz val="9"/>
            <color indexed="81"/>
            <rFont val="Tahoma"/>
            <family val="2"/>
          </rPr>
          <t>Windows User:</t>
        </r>
        <r>
          <rPr>
            <sz val="9"/>
            <color indexed="81"/>
            <rFont val="Tahoma"/>
            <family val="2"/>
          </rPr>
          <t xml:space="preserve">
10/02/21
2000
16,000/-
Nov/20=40
Dec/20 + Janu/21
Feb/21=220 Due=4400/-
O/fee=6500
</t>
        </r>
      </text>
    </comment>
    <comment ref="DD162" authorId="0">
      <text>
        <r>
          <rPr>
            <b/>
            <sz val="9"/>
            <color indexed="81"/>
            <rFont val="Tahoma"/>
            <family val="2"/>
          </rPr>
          <t>Windows User:</t>
        </r>
        <r>
          <rPr>
            <sz val="9"/>
            <color indexed="81"/>
            <rFont val="Tahoma"/>
            <family val="2"/>
          </rPr>
          <t xml:space="preserve">
06/06/21
2001
Up to May/21</t>
        </r>
      </text>
    </comment>
    <comment ref="CD163" authorId="0">
      <text>
        <r>
          <rPr>
            <b/>
            <sz val="9"/>
            <color indexed="81"/>
            <rFont val="Tahoma"/>
            <family val="2"/>
          </rPr>
          <t>Windows User:</t>
        </r>
        <r>
          <rPr>
            <sz val="9"/>
            <color indexed="81"/>
            <rFont val="Tahoma"/>
            <family val="2"/>
          </rPr>
          <t xml:space="preserve">
04/09/2020
9,000/-</t>
        </r>
      </text>
    </comment>
    <comment ref="CF163" authorId="0">
      <text>
        <r>
          <rPr>
            <b/>
            <sz val="9"/>
            <color indexed="81"/>
            <rFont val="Tahoma"/>
            <family val="2"/>
          </rPr>
          <t>Windows User:</t>
        </r>
        <r>
          <rPr>
            <sz val="9"/>
            <color indexed="81"/>
            <rFont val="Tahoma"/>
            <family val="2"/>
          </rPr>
          <t xml:space="preserve">
04/09/2020
9,000/-</t>
        </r>
      </text>
    </comment>
    <comment ref="CH163" authorId="0">
      <text>
        <r>
          <rPr>
            <b/>
            <sz val="9"/>
            <color indexed="81"/>
            <rFont val="Tahoma"/>
            <family val="2"/>
          </rPr>
          <t>Windows User:</t>
        </r>
        <r>
          <rPr>
            <sz val="9"/>
            <color indexed="81"/>
            <rFont val="Tahoma"/>
            <family val="2"/>
          </rPr>
          <t xml:space="preserve">
04/09/2020
9,000/-</t>
        </r>
      </text>
    </comment>
    <comment ref="CJ163" authorId="0">
      <text>
        <r>
          <rPr>
            <b/>
            <sz val="9"/>
            <color indexed="81"/>
            <rFont val="Tahoma"/>
            <family val="2"/>
          </rPr>
          <t>Windows User:</t>
        </r>
        <r>
          <rPr>
            <sz val="9"/>
            <color indexed="81"/>
            <rFont val="Tahoma"/>
            <family val="2"/>
          </rPr>
          <t xml:space="preserve">
04/09/2020
9,000/-</t>
        </r>
      </text>
    </comment>
    <comment ref="CM163" authorId="0">
      <text>
        <r>
          <rPr>
            <b/>
            <sz val="9"/>
            <color indexed="81"/>
            <rFont val="Tahoma"/>
            <family val="2"/>
          </rPr>
          <t>Windows User:</t>
        </r>
        <r>
          <rPr>
            <sz val="9"/>
            <color indexed="81"/>
            <rFont val="Tahoma"/>
            <family val="2"/>
          </rPr>
          <t xml:space="preserve">
Less 30% in Tuition fee for Oct/20.</t>
        </r>
      </text>
    </comment>
    <comment ref="CN163" authorId="0">
      <text>
        <r>
          <rPr>
            <b/>
            <sz val="9"/>
            <color indexed="81"/>
            <rFont val="Tahoma"/>
            <family val="2"/>
          </rPr>
          <t>Windows User:</t>
        </r>
        <r>
          <rPr>
            <sz val="9"/>
            <color indexed="81"/>
            <rFont val="Tahoma"/>
            <family val="2"/>
          </rPr>
          <t xml:space="preserve">
26/01/21
1563
Oct=4620
Nov=4620
Dec= 4620
Janu/21=320 Due=4300
Paid in Janu/21</t>
        </r>
      </text>
    </comment>
    <comment ref="CO163" authorId="0">
      <text>
        <r>
          <rPr>
            <b/>
            <sz val="9"/>
            <color indexed="81"/>
            <rFont val="Tahoma"/>
            <family val="2"/>
          </rPr>
          <t>Windows User:</t>
        </r>
        <r>
          <rPr>
            <sz val="9"/>
            <color indexed="81"/>
            <rFont val="Tahoma"/>
            <family val="2"/>
          </rPr>
          <t xml:space="preserve">
Less 30% in Tuition fee for Oct/20.</t>
        </r>
      </text>
    </comment>
    <comment ref="CP163" authorId="0">
      <text>
        <r>
          <rPr>
            <b/>
            <sz val="9"/>
            <color indexed="81"/>
            <rFont val="Tahoma"/>
            <family val="2"/>
          </rPr>
          <t>Windows User:</t>
        </r>
        <r>
          <rPr>
            <sz val="9"/>
            <color indexed="81"/>
            <rFont val="Tahoma"/>
            <family val="2"/>
          </rPr>
          <t xml:space="preserve">
26/01/21
1563
Oct=4620
Nov=4620
Dec= 4620
Janu/21=320 Due=4300
Paid in Janu/21</t>
        </r>
      </text>
    </comment>
    <comment ref="CR163" authorId="0">
      <text>
        <r>
          <rPr>
            <b/>
            <sz val="9"/>
            <color indexed="81"/>
            <rFont val="Tahoma"/>
            <family val="2"/>
          </rPr>
          <t>Windows User:</t>
        </r>
        <r>
          <rPr>
            <sz val="9"/>
            <color indexed="81"/>
            <rFont val="Tahoma"/>
            <family val="2"/>
          </rPr>
          <t xml:space="preserve">
26/01/21
1563
Oct=4620
Nov=4620
Dec= 4620
Janu/21=320 Due=4300
Paid in Janu/21</t>
        </r>
      </text>
    </comment>
    <comment ref="CT163" authorId="0">
      <text>
        <r>
          <rPr>
            <b/>
            <sz val="9"/>
            <color indexed="81"/>
            <rFont val="Tahoma"/>
            <family val="2"/>
          </rPr>
          <t>Windows User:</t>
        </r>
        <r>
          <rPr>
            <sz val="9"/>
            <color indexed="81"/>
            <rFont val="Tahoma"/>
            <family val="2"/>
          </rPr>
          <t xml:space="preserve">
26/01/21
1563
Oct=4620
Nov=4620
Dec= 4620
Janu/21=320 Due=4300
Paid in Janu/21
O/fee Due=6500</t>
        </r>
      </text>
    </comment>
    <comment ref="CV163" authorId="0">
      <text>
        <r>
          <rPr>
            <b/>
            <sz val="9"/>
            <color indexed="81"/>
            <rFont val="Tahoma"/>
            <family val="2"/>
          </rPr>
          <t>Windows User:</t>
        </r>
        <r>
          <rPr>
            <sz val="9"/>
            <color indexed="81"/>
            <rFont val="Tahoma"/>
            <family val="2"/>
          </rPr>
          <t xml:space="preserve">
11/022/1
By bkash
C=7080
H=6480
T=13560</t>
        </r>
      </text>
    </comment>
    <comment ref="CD164" authorId="0">
      <text>
        <r>
          <rPr>
            <b/>
            <sz val="9"/>
            <color indexed="81"/>
            <rFont val="Tahoma"/>
            <family val="2"/>
          </rPr>
          <t>Windows User:</t>
        </r>
        <r>
          <rPr>
            <sz val="9"/>
            <color indexed="81"/>
            <rFont val="Tahoma"/>
            <family val="2"/>
          </rPr>
          <t xml:space="preserve">
05/09/2020
9,000/-</t>
        </r>
      </text>
    </comment>
    <comment ref="CF164" authorId="0">
      <text>
        <r>
          <rPr>
            <b/>
            <sz val="9"/>
            <color indexed="81"/>
            <rFont val="Tahoma"/>
            <family val="2"/>
          </rPr>
          <t>Windows User:</t>
        </r>
        <r>
          <rPr>
            <sz val="9"/>
            <color indexed="81"/>
            <rFont val="Tahoma"/>
            <family val="2"/>
          </rPr>
          <t xml:space="preserve">
05/09/2020
9,000/-</t>
        </r>
      </text>
    </comment>
    <comment ref="CH164" authorId="0">
      <text>
        <r>
          <rPr>
            <b/>
            <sz val="9"/>
            <color indexed="81"/>
            <rFont val="Tahoma"/>
            <family val="2"/>
          </rPr>
          <t>Windows User:</t>
        </r>
        <r>
          <rPr>
            <sz val="9"/>
            <color indexed="81"/>
            <rFont val="Tahoma"/>
            <family val="2"/>
          </rPr>
          <t xml:space="preserve">
05/09/2020
9,000/-</t>
        </r>
      </text>
    </comment>
    <comment ref="CJ164" authorId="0">
      <text>
        <r>
          <rPr>
            <b/>
            <sz val="9"/>
            <color indexed="81"/>
            <rFont val="Tahoma"/>
            <family val="2"/>
          </rPr>
          <t>Windows User:</t>
        </r>
        <r>
          <rPr>
            <sz val="9"/>
            <color indexed="81"/>
            <rFont val="Tahoma"/>
            <family val="2"/>
          </rPr>
          <t xml:space="preserve">
05/09/2020
9,000/-
09/11/2020
1589
O/fee=3500
Paid to Nov/2020</t>
        </r>
      </text>
    </comment>
    <comment ref="CM164" authorId="0">
      <text>
        <r>
          <rPr>
            <b/>
            <sz val="9"/>
            <color indexed="81"/>
            <rFont val="Tahoma"/>
            <family val="2"/>
          </rPr>
          <t>Windows User:</t>
        </r>
        <r>
          <rPr>
            <sz val="9"/>
            <color indexed="81"/>
            <rFont val="Tahoma"/>
            <family val="2"/>
          </rPr>
          <t xml:space="preserve">
Less 30% in Tuition fee for Oct/20.</t>
        </r>
      </text>
    </comment>
    <comment ref="CN164" authorId="0">
      <text>
        <r>
          <rPr>
            <b/>
            <sz val="9"/>
            <color indexed="81"/>
            <rFont val="Tahoma"/>
            <family val="2"/>
          </rPr>
          <t>Windows User:</t>
        </r>
        <r>
          <rPr>
            <sz val="9"/>
            <color indexed="81"/>
            <rFont val="Tahoma"/>
            <family val="2"/>
          </rPr>
          <t xml:space="preserve">
08.10.2020
Bkash=9,780/-
College=7,620/-
Hostel=2,160/-</t>
        </r>
      </text>
    </comment>
    <comment ref="CO164" authorId="0">
      <text>
        <r>
          <rPr>
            <b/>
            <sz val="9"/>
            <color indexed="81"/>
            <rFont val="Tahoma"/>
            <family val="2"/>
          </rPr>
          <t>Windows User:</t>
        </r>
        <r>
          <rPr>
            <sz val="9"/>
            <color indexed="81"/>
            <rFont val="Tahoma"/>
            <family val="2"/>
          </rPr>
          <t xml:space="preserve">
Less 30% in Tuition fee for Oct/20.</t>
        </r>
      </text>
    </comment>
    <comment ref="CP164" authorId="0">
      <text>
        <r>
          <rPr>
            <b/>
            <sz val="9"/>
            <color indexed="81"/>
            <rFont val="Tahoma"/>
            <family val="2"/>
          </rPr>
          <t>Windows User:</t>
        </r>
        <r>
          <rPr>
            <sz val="9"/>
            <color indexed="81"/>
            <rFont val="Tahoma"/>
            <family val="2"/>
          </rPr>
          <t xml:space="preserve">
09/11/2020
1588/1589
O/fee3500/-
</t>
        </r>
      </text>
    </comment>
    <comment ref="CR164" authorId="0">
      <text>
        <r>
          <rPr>
            <b/>
            <sz val="9"/>
            <color indexed="81"/>
            <rFont val="Tahoma"/>
            <family val="2"/>
          </rPr>
          <t>Windows User:</t>
        </r>
        <r>
          <rPr>
            <sz val="9"/>
            <color indexed="81"/>
            <rFont val="Tahoma"/>
            <family val="2"/>
          </rPr>
          <t xml:space="preserve">
07/01/2021
1590/1591
Dec/20 + Janu/21
Paid in Janu/21</t>
        </r>
      </text>
    </comment>
    <comment ref="CT164" authorId="0">
      <text>
        <r>
          <rPr>
            <b/>
            <sz val="9"/>
            <color indexed="81"/>
            <rFont val="Tahoma"/>
            <family val="2"/>
          </rPr>
          <t>Windows User:</t>
        </r>
        <r>
          <rPr>
            <sz val="9"/>
            <color indexed="81"/>
            <rFont val="Tahoma"/>
            <family val="2"/>
          </rPr>
          <t xml:space="preserve">
07/01/2021
1590/1591
Dec/20 + Janu/21
Paid in Janu/21</t>
        </r>
      </text>
    </comment>
    <comment ref="CX164" authorId="0">
      <text>
        <r>
          <rPr>
            <b/>
            <sz val="9"/>
            <color indexed="81"/>
            <rFont val="Tahoma"/>
            <family val="2"/>
          </rPr>
          <t>Windows User:</t>
        </r>
        <r>
          <rPr>
            <sz val="9"/>
            <color indexed="81"/>
            <rFont val="Tahoma"/>
            <family val="2"/>
          </rPr>
          <t xml:space="preserve">
07/03/21
1592
Feb + March/21</t>
        </r>
      </text>
    </comment>
    <comment ref="CZ164" authorId="0">
      <text>
        <r>
          <rPr>
            <b/>
            <sz val="9"/>
            <color indexed="81"/>
            <rFont val="Tahoma"/>
            <family val="2"/>
          </rPr>
          <t>Windows User:</t>
        </r>
        <r>
          <rPr>
            <sz val="9"/>
            <color indexed="81"/>
            <rFont val="Tahoma"/>
            <family val="2"/>
          </rPr>
          <t xml:space="preserve">
13/04/21
1593
</t>
        </r>
      </text>
    </comment>
    <comment ref="DB164" authorId="0">
      <text>
        <r>
          <rPr>
            <b/>
            <sz val="9"/>
            <color indexed="81"/>
            <rFont val="Tahoma"/>
            <family val="2"/>
          </rPr>
          <t>Windows User:</t>
        </r>
        <r>
          <rPr>
            <sz val="9"/>
            <color indexed="81"/>
            <rFont val="Tahoma"/>
            <family val="2"/>
          </rPr>
          <t xml:space="preserve">
03/05/21
1594
</t>
        </r>
      </text>
    </comment>
    <comment ref="DD164" authorId="0">
      <text>
        <r>
          <rPr>
            <b/>
            <sz val="9"/>
            <color indexed="81"/>
            <rFont val="Tahoma"/>
            <family val="2"/>
          </rPr>
          <t>Windows User:</t>
        </r>
        <r>
          <rPr>
            <sz val="9"/>
            <color indexed="81"/>
            <rFont val="Tahoma"/>
            <family val="2"/>
          </rPr>
          <t xml:space="preserve">
01/06/21
1595
</t>
        </r>
      </text>
    </comment>
    <comment ref="CD165" authorId="0">
      <text>
        <r>
          <rPr>
            <b/>
            <sz val="9"/>
            <color indexed="81"/>
            <rFont val="Tahoma"/>
            <family val="2"/>
          </rPr>
          <t>Windows User:</t>
        </r>
        <r>
          <rPr>
            <sz val="9"/>
            <color indexed="81"/>
            <rFont val="Tahoma"/>
            <family val="2"/>
          </rPr>
          <t xml:space="preserve">
05/09/2020
15,500/-</t>
        </r>
      </text>
    </comment>
    <comment ref="CF165" authorId="0">
      <text>
        <r>
          <rPr>
            <b/>
            <sz val="9"/>
            <color indexed="81"/>
            <rFont val="Tahoma"/>
            <family val="2"/>
          </rPr>
          <t>Windows User:</t>
        </r>
        <r>
          <rPr>
            <sz val="9"/>
            <color indexed="81"/>
            <rFont val="Tahoma"/>
            <family val="2"/>
          </rPr>
          <t xml:space="preserve">
05/09/2020
15,500/-</t>
        </r>
      </text>
    </comment>
    <comment ref="CH165" authorId="0">
      <text>
        <r>
          <rPr>
            <b/>
            <sz val="9"/>
            <color indexed="81"/>
            <rFont val="Tahoma"/>
            <family val="2"/>
          </rPr>
          <t>Windows User:</t>
        </r>
        <r>
          <rPr>
            <sz val="9"/>
            <color indexed="81"/>
            <rFont val="Tahoma"/>
            <family val="2"/>
          </rPr>
          <t xml:space="preserve">
05/09/2020
15,500/-</t>
        </r>
      </text>
    </comment>
    <comment ref="CJ165" authorId="0">
      <text>
        <r>
          <rPr>
            <b/>
            <sz val="9"/>
            <color indexed="81"/>
            <rFont val="Tahoma"/>
            <family val="2"/>
          </rPr>
          <t>Windows User:</t>
        </r>
        <r>
          <rPr>
            <sz val="9"/>
            <color indexed="81"/>
            <rFont val="Tahoma"/>
            <family val="2"/>
          </rPr>
          <t xml:space="preserve">
05/09/2020
15,500/-</t>
        </r>
      </text>
    </comment>
    <comment ref="CM165" authorId="0">
      <text>
        <r>
          <rPr>
            <b/>
            <sz val="9"/>
            <color indexed="81"/>
            <rFont val="Tahoma"/>
            <family val="2"/>
          </rPr>
          <t>Windows User:</t>
        </r>
        <r>
          <rPr>
            <sz val="9"/>
            <color indexed="81"/>
            <rFont val="Tahoma"/>
            <family val="2"/>
          </rPr>
          <t xml:space="preserve">
Less 30% in Tuition fee for Oct/20.</t>
        </r>
      </text>
    </comment>
    <comment ref="CN165" authorId="0">
      <text>
        <r>
          <rPr>
            <b/>
            <sz val="9"/>
            <color indexed="81"/>
            <rFont val="Tahoma"/>
            <family val="2"/>
          </rPr>
          <t>Windows User:</t>
        </r>
        <r>
          <rPr>
            <sz val="9"/>
            <color indexed="81"/>
            <rFont val="Tahoma"/>
            <family val="2"/>
          </rPr>
          <t xml:space="preserve">
08.10.2020
Bkash=6,780/-
College=4,620/-
Hostel=2,160/-</t>
        </r>
      </text>
    </comment>
    <comment ref="CO165" authorId="0">
      <text>
        <r>
          <rPr>
            <b/>
            <sz val="9"/>
            <color indexed="81"/>
            <rFont val="Tahoma"/>
            <family val="2"/>
          </rPr>
          <t>Windows User:</t>
        </r>
        <r>
          <rPr>
            <sz val="9"/>
            <color indexed="81"/>
            <rFont val="Tahoma"/>
            <family val="2"/>
          </rPr>
          <t xml:space="preserve">
Less 30% in Tuition fee for Oct/20.</t>
        </r>
      </text>
    </comment>
    <comment ref="CP165" authorId="0">
      <text>
        <r>
          <rPr>
            <b/>
            <sz val="9"/>
            <color indexed="81"/>
            <rFont val="Tahoma"/>
            <family val="2"/>
          </rPr>
          <t>Windows User:</t>
        </r>
        <r>
          <rPr>
            <sz val="9"/>
            <color indexed="81"/>
            <rFont val="Tahoma"/>
            <family val="2"/>
          </rPr>
          <t xml:space="preserve">
05/11/2020
By bkash
C=4620
H=2160
T=6780</t>
        </r>
      </text>
    </comment>
    <comment ref="CR165" authorId="0">
      <text>
        <r>
          <rPr>
            <b/>
            <sz val="9"/>
            <color indexed="81"/>
            <rFont val="Tahoma"/>
            <family val="2"/>
          </rPr>
          <t>Windows User:</t>
        </r>
        <r>
          <rPr>
            <sz val="9"/>
            <color indexed="81"/>
            <rFont val="Tahoma"/>
            <family val="2"/>
          </rPr>
          <t xml:space="preserve">
05/12/2020
By bkash
C=4620
H=2160
T=6780</t>
        </r>
      </text>
    </comment>
    <comment ref="CT165" authorId="0">
      <text>
        <r>
          <rPr>
            <b/>
            <sz val="9"/>
            <color indexed="81"/>
            <rFont val="Tahoma"/>
            <family val="2"/>
          </rPr>
          <t>Windows User:</t>
        </r>
        <r>
          <rPr>
            <sz val="9"/>
            <color indexed="81"/>
            <rFont val="Tahoma"/>
            <family val="2"/>
          </rPr>
          <t xml:space="preserve">
09/01/2021
By bkash
C= 4620
H-2160
T=6780
Janu/21</t>
        </r>
      </text>
    </comment>
    <comment ref="CV165" authorId="0">
      <text>
        <r>
          <rPr>
            <b/>
            <sz val="9"/>
            <color indexed="81"/>
            <rFont val="Tahoma"/>
            <family val="2"/>
          </rPr>
          <t>Windows User:</t>
        </r>
        <r>
          <rPr>
            <sz val="9"/>
            <color indexed="81"/>
            <rFont val="Tahoma"/>
            <family val="2"/>
          </rPr>
          <t xml:space="preserve">
06/02/21
By bkash
C=4620
H=2160
T=6780
Feb/21</t>
        </r>
      </text>
    </comment>
    <comment ref="CX165" authorId="0">
      <text>
        <r>
          <rPr>
            <b/>
            <sz val="9"/>
            <color indexed="81"/>
            <rFont val="Tahoma"/>
            <family val="2"/>
          </rPr>
          <t>Windows User:</t>
        </r>
        <r>
          <rPr>
            <sz val="9"/>
            <color indexed="81"/>
            <rFont val="Tahoma"/>
            <family val="2"/>
          </rPr>
          <t xml:space="preserve">
06/03/21
By bkash
C=4620
H-2160
T=6780</t>
        </r>
      </text>
    </comment>
    <comment ref="CZ165" authorId="0">
      <text>
        <r>
          <rPr>
            <b/>
            <sz val="9"/>
            <color indexed="81"/>
            <rFont val="Tahoma"/>
            <family val="2"/>
          </rPr>
          <t>Windows User:</t>
        </r>
        <r>
          <rPr>
            <sz val="9"/>
            <color indexed="81"/>
            <rFont val="Tahoma"/>
            <family val="2"/>
          </rPr>
          <t xml:space="preserve">
08/04/21
By bkash
C=4620
H-2160
T=6780</t>
        </r>
      </text>
    </comment>
    <comment ref="DB165" authorId="0">
      <text>
        <r>
          <rPr>
            <b/>
            <sz val="9"/>
            <color indexed="81"/>
            <rFont val="Tahoma"/>
            <family val="2"/>
          </rPr>
          <t>Windows User:</t>
        </r>
        <r>
          <rPr>
            <sz val="9"/>
            <color indexed="81"/>
            <rFont val="Tahoma"/>
            <family val="2"/>
          </rPr>
          <t xml:space="preserve">
04/05/21
By bkash
C=4620
H=2160
T=6780</t>
        </r>
      </text>
    </comment>
    <comment ref="CD166" authorId="0">
      <text>
        <r>
          <rPr>
            <b/>
            <sz val="9"/>
            <color indexed="81"/>
            <rFont val="Tahoma"/>
            <family val="2"/>
          </rPr>
          <t>Windows User:</t>
        </r>
        <r>
          <rPr>
            <sz val="9"/>
            <color indexed="81"/>
            <rFont val="Tahoma"/>
            <family val="2"/>
          </rPr>
          <t xml:space="preserve">
05/09/2020
15,500/-</t>
        </r>
      </text>
    </comment>
    <comment ref="CF166" authorId="0">
      <text>
        <r>
          <rPr>
            <b/>
            <sz val="9"/>
            <color indexed="81"/>
            <rFont val="Tahoma"/>
            <family val="2"/>
          </rPr>
          <t>Windows User:</t>
        </r>
        <r>
          <rPr>
            <sz val="9"/>
            <color indexed="81"/>
            <rFont val="Tahoma"/>
            <family val="2"/>
          </rPr>
          <t xml:space="preserve">
05/09/2020
15,500/-</t>
        </r>
      </text>
    </comment>
    <comment ref="CH166" authorId="0">
      <text>
        <r>
          <rPr>
            <b/>
            <sz val="9"/>
            <color indexed="81"/>
            <rFont val="Tahoma"/>
            <family val="2"/>
          </rPr>
          <t>Windows User:</t>
        </r>
        <r>
          <rPr>
            <sz val="9"/>
            <color indexed="81"/>
            <rFont val="Tahoma"/>
            <family val="2"/>
          </rPr>
          <t xml:space="preserve">
05/09/2020
15,500/-</t>
        </r>
      </text>
    </comment>
    <comment ref="CJ166" authorId="0">
      <text>
        <r>
          <rPr>
            <b/>
            <sz val="9"/>
            <color indexed="81"/>
            <rFont val="Tahoma"/>
            <family val="2"/>
          </rPr>
          <t>Windows User:</t>
        </r>
        <r>
          <rPr>
            <sz val="9"/>
            <color indexed="81"/>
            <rFont val="Tahoma"/>
            <family val="2"/>
          </rPr>
          <t xml:space="preserve">
05/09/2020
15,500/-</t>
        </r>
      </text>
    </comment>
    <comment ref="CM166" authorId="0">
      <text>
        <r>
          <rPr>
            <b/>
            <sz val="9"/>
            <color indexed="81"/>
            <rFont val="Tahoma"/>
            <family val="2"/>
          </rPr>
          <t>Windows User:</t>
        </r>
        <r>
          <rPr>
            <sz val="9"/>
            <color indexed="81"/>
            <rFont val="Tahoma"/>
            <family val="2"/>
          </rPr>
          <t xml:space="preserve">
Less 30% in Tuition fee for Oct/20.</t>
        </r>
      </text>
    </comment>
    <comment ref="CN166" authorId="0">
      <text>
        <r>
          <rPr>
            <b/>
            <sz val="9"/>
            <color indexed="81"/>
            <rFont val="Tahoma"/>
            <family val="2"/>
          </rPr>
          <t>Windows User:</t>
        </r>
        <r>
          <rPr>
            <sz val="9"/>
            <color indexed="81"/>
            <rFont val="Tahoma"/>
            <family val="2"/>
          </rPr>
          <t xml:space="preserve">
15.10.2020
Bkash=6,780/-
College=4,620/-
Hostel=2,160/-</t>
        </r>
      </text>
    </comment>
    <comment ref="CO166" authorId="0">
      <text>
        <r>
          <rPr>
            <b/>
            <sz val="9"/>
            <color indexed="81"/>
            <rFont val="Tahoma"/>
            <family val="2"/>
          </rPr>
          <t>Windows User:</t>
        </r>
        <r>
          <rPr>
            <sz val="9"/>
            <color indexed="81"/>
            <rFont val="Tahoma"/>
            <family val="2"/>
          </rPr>
          <t xml:space="preserve">
Less 30% in Tuition fee for Oct/20.</t>
        </r>
      </text>
    </comment>
    <comment ref="CR166" authorId="0">
      <text>
        <r>
          <rPr>
            <b/>
            <sz val="9"/>
            <color indexed="81"/>
            <rFont val="Tahoma"/>
            <family val="2"/>
          </rPr>
          <t xml:space="preserve">Windows User:
</t>
        </r>
        <r>
          <rPr>
            <sz val="9"/>
            <color indexed="81"/>
            <rFont val="Tahoma"/>
            <family val="2"/>
          </rPr>
          <t>05/12/2020
C=4620
H=2160
T=6780
Nov/20
Paid in Dec/20
26/01/21
56552
Dec + Janu/21
Paid in Janu/21</t>
        </r>
      </text>
    </comment>
    <comment ref="CT166" authorId="0">
      <text>
        <r>
          <rPr>
            <b/>
            <sz val="9"/>
            <color indexed="81"/>
            <rFont val="Tahoma"/>
            <family val="2"/>
          </rPr>
          <t>Windows User:</t>
        </r>
        <r>
          <rPr>
            <sz val="9"/>
            <color indexed="81"/>
            <rFont val="Tahoma"/>
            <family val="2"/>
          </rPr>
          <t xml:space="preserve">
26/01/21
56552
Dec + Janu/21
Paid in Janu/21</t>
        </r>
      </text>
    </comment>
    <comment ref="CV166" authorId="0">
      <text>
        <r>
          <rPr>
            <b/>
            <sz val="9"/>
            <color indexed="81"/>
            <rFont val="Tahoma"/>
            <family val="2"/>
          </rPr>
          <t>Windows User:</t>
        </r>
        <r>
          <rPr>
            <sz val="9"/>
            <color indexed="81"/>
            <rFont val="Tahoma"/>
            <family val="2"/>
          </rPr>
          <t xml:space="preserve">
10/02/21
1637</t>
        </r>
      </text>
    </comment>
    <comment ref="CZ166" authorId="0">
      <text>
        <r>
          <rPr>
            <b/>
            <sz val="9"/>
            <color indexed="81"/>
            <rFont val="Tahoma"/>
            <family val="2"/>
          </rPr>
          <t>Windows User:</t>
        </r>
        <r>
          <rPr>
            <sz val="9"/>
            <color indexed="81"/>
            <rFont val="Tahoma"/>
            <family val="2"/>
          </rPr>
          <t xml:space="preserve">
10/04/21
By bkash
C=4620</t>
        </r>
      </text>
    </comment>
    <comment ref="DB166" authorId="0">
      <text>
        <r>
          <rPr>
            <b/>
            <sz val="9"/>
            <color indexed="81"/>
            <rFont val="Tahoma"/>
            <family val="2"/>
          </rPr>
          <t>Windows User:</t>
        </r>
        <r>
          <rPr>
            <sz val="9"/>
            <color indexed="81"/>
            <rFont val="Tahoma"/>
            <family val="2"/>
          </rPr>
          <t xml:space="preserve">
03/05/21
By bkash
C=4620</t>
        </r>
      </text>
    </comment>
    <comment ref="DD166" authorId="0">
      <text>
        <r>
          <rPr>
            <b/>
            <sz val="9"/>
            <color indexed="81"/>
            <rFont val="Tahoma"/>
            <family val="2"/>
          </rPr>
          <t>Windows User:</t>
        </r>
        <r>
          <rPr>
            <sz val="9"/>
            <color indexed="81"/>
            <rFont val="Tahoma"/>
            <family val="2"/>
          </rPr>
          <t xml:space="preserve">
03/06/21
1639
</t>
        </r>
      </text>
    </comment>
    <comment ref="CD167" authorId="0">
      <text>
        <r>
          <rPr>
            <b/>
            <sz val="9"/>
            <color indexed="81"/>
            <rFont val="Tahoma"/>
            <family val="2"/>
          </rPr>
          <t>Windows User:</t>
        </r>
        <r>
          <rPr>
            <sz val="9"/>
            <color indexed="81"/>
            <rFont val="Tahoma"/>
            <family val="2"/>
          </rPr>
          <t xml:space="preserve">
05/09/2020
9,000/-</t>
        </r>
      </text>
    </comment>
    <comment ref="CF167" authorId="0">
      <text>
        <r>
          <rPr>
            <b/>
            <sz val="9"/>
            <color indexed="81"/>
            <rFont val="Tahoma"/>
            <family val="2"/>
          </rPr>
          <t>Windows User:</t>
        </r>
        <r>
          <rPr>
            <sz val="9"/>
            <color indexed="81"/>
            <rFont val="Tahoma"/>
            <family val="2"/>
          </rPr>
          <t xml:space="preserve">
05/09/2020
9,000/-</t>
        </r>
      </text>
    </comment>
    <comment ref="CH167" authorId="0">
      <text>
        <r>
          <rPr>
            <b/>
            <sz val="9"/>
            <color indexed="81"/>
            <rFont val="Tahoma"/>
            <family val="2"/>
          </rPr>
          <t>Windows User:</t>
        </r>
        <r>
          <rPr>
            <sz val="9"/>
            <color indexed="81"/>
            <rFont val="Tahoma"/>
            <family val="2"/>
          </rPr>
          <t xml:space="preserve">
05/09/2020
9,000/-</t>
        </r>
      </text>
    </comment>
    <comment ref="CJ167" authorId="0">
      <text>
        <r>
          <rPr>
            <b/>
            <sz val="9"/>
            <color indexed="81"/>
            <rFont val="Tahoma"/>
            <family val="2"/>
          </rPr>
          <t>Windows User:</t>
        </r>
        <r>
          <rPr>
            <sz val="9"/>
            <color indexed="81"/>
            <rFont val="Tahoma"/>
            <family val="2"/>
          </rPr>
          <t xml:space="preserve">
05/09/2020
9,000/-
10.10.2020
1659
Oct/20 Less=30%
Others fee=6,500/-</t>
        </r>
      </text>
    </comment>
    <comment ref="CM167" authorId="0">
      <text>
        <r>
          <rPr>
            <b/>
            <sz val="9"/>
            <color indexed="81"/>
            <rFont val="Tahoma"/>
            <family val="2"/>
          </rPr>
          <t>Windows User:</t>
        </r>
        <r>
          <rPr>
            <sz val="9"/>
            <color indexed="81"/>
            <rFont val="Tahoma"/>
            <family val="2"/>
          </rPr>
          <t xml:space="preserve">
Less 30% in Tuition fee for Oct/20.</t>
        </r>
      </text>
    </comment>
    <comment ref="CN167" authorId="0">
      <text>
        <r>
          <rPr>
            <b/>
            <sz val="9"/>
            <color indexed="81"/>
            <rFont val="Tahoma"/>
            <family val="2"/>
          </rPr>
          <t>Windows User:</t>
        </r>
        <r>
          <rPr>
            <sz val="9"/>
            <color indexed="81"/>
            <rFont val="Tahoma"/>
            <family val="2"/>
          </rPr>
          <t xml:space="preserve">
10.10.2020
1659
Oct/20 Less=30%
Others fee=6,500/-</t>
        </r>
      </text>
    </comment>
    <comment ref="CO167" authorId="0">
      <text>
        <r>
          <rPr>
            <b/>
            <sz val="9"/>
            <color indexed="81"/>
            <rFont val="Tahoma"/>
            <family val="2"/>
          </rPr>
          <t>Windows User:</t>
        </r>
        <r>
          <rPr>
            <sz val="9"/>
            <color indexed="81"/>
            <rFont val="Tahoma"/>
            <family val="2"/>
          </rPr>
          <t xml:space="preserve">
Less 30% in Tuition fee for Oct/20.</t>
        </r>
      </text>
    </comment>
    <comment ref="CP167" authorId="0">
      <text>
        <r>
          <rPr>
            <b/>
            <sz val="9"/>
            <color indexed="81"/>
            <rFont val="Tahoma"/>
            <family val="2"/>
          </rPr>
          <t>Windows User:</t>
        </r>
        <r>
          <rPr>
            <sz val="9"/>
            <color indexed="81"/>
            <rFont val="Tahoma"/>
            <family val="2"/>
          </rPr>
          <t xml:space="preserve">
16/11/2020
1660</t>
        </r>
      </text>
    </comment>
    <comment ref="CR167" authorId="0">
      <text>
        <r>
          <rPr>
            <b/>
            <sz val="9"/>
            <color indexed="81"/>
            <rFont val="Tahoma"/>
            <family val="2"/>
          </rPr>
          <t>Windows User:</t>
        </r>
        <r>
          <rPr>
            <sz val="9"/>
            <color indexed="81"/>
            <rFont val="Tahoma"/>
            <family val="2"/>
          </rPr>
          <t xml:space="preserve">
05/12/2020
1661
</t>
        </r>
      </text>
    </comment>
    <comment ref="CT167" authorId="0">
      <text>
        <r>
          <rPr>
            <b/>
            <sz val="9"/>
            <color indexed="81"/>
            <rFont val="Tahoma"/>
            <family val="2"/>
          </rPr>
          <t>Windows User:</t>
        </r>
        <r>
          <rPr>
            <sz val="9"/>
            <color indexed="81"/>
            <rFont val="Tahoma"/>
            <family val="2"/>
          </rPr>
          <t xml:space="preserve">
26/01/21
1662
</t>
        </r>
      </text>
    </comment>
    <comment ref="CV167" authorId="0">
      <text>
        <r>
          <rPr>
            <b/>
            <sz val="9"/>
            <color indexed="81"/>
            <rFont val="Tahoma"/>
            <family val="2"/>
          </rPr>
          <t>Windows User:</t>
        </r>
        <r>
          <rPr>
            <sz val="9"/>
            <color indexed="81"/>
            <rFont val="Tahoma"/>
            <family val="2"/>
          </rPr>
          <t xml:space="preserve">
10/02/21
1663</t>
        </r>
      </text>
    </comment>
    <comment ref="DD167" authorId="0">
      <text>
        <r>
          <rPr>
            <b/>
            <sz val="9"/>
            <color indexed="81"/>
            <rFont val="Tahoma"/>
            <family val="2"/>
          </rPr>
          <t>Windows User:</t>
        </r>
        <r>
          <rPr>
            <sz val="9"/>
            <color indexed="81"/>
            <rFont val="Tahoma"/>
            <family val="2"/>
          </rPr>
          <t xml:space="preserve">
03/06/21
1664
Up  to June/21</t>
        </r>
      </text>
    </comment>
    <comment ref="CD168" authorId="0">
      <text>
        <r>
          <rPr>
            <b/>
            <sz val="9"/>
            <color indexed="81"/>
            <rFont val="Tahoma"/>
            <family val="2"/>
          </rPr>
          <t>Windows User:</t>
        </r>
        <r>
          <rPr>
            <sz val="9"/>
            <color indexed="81"/>
            <rFont val="Tahoma"/>
            <family val="2"/>
          </rPr>
          <t xml:space="preserve">
05/09/2020
9,000/-</t>
        </r>
      </text>
    </comment>
    <comment ref="CF168" authorId="0">
      <text>
        <r>
          <rPr>
            <b/>
            <sz val="9"/>
            <color indexed="81"/>
            <rFont val="Tahoma"/>
            <family val="2"/>
          </rPr>
          <t>Windows User:</t>
        </r>
        <r>
          <rPr>
            <sz val="9"/>
            <color indexed="81"/>
            <rFont val="Tahoma"/>
            <family val="2"/>
          </rPr>
          <t xml:space="preserve">
05/09/2020
9,000/-</t>
        </r>
      </text>
    </comment>
    <comment ref="CH168" authorId="0">
      <text>
        <r>
          <rPr>
            <b/>
            <sz val="9"/>
            <color indexed="81"/>
            <rFont val="Tahoma"/>
            <family val="2"/>
          </rPr>
          <t>Windows User:</t>
        </r>
        <r>
          <rPr>
            <sz val="9"/>
            <color indexed="81"/>
            <rFont val="Tahoma"/>
            <family val="2"/>
          </rPr>
          <t xml:space="preserve">
05/09/2020
9,000/-</t>
        </r>
      </text>
    </comment>
    <comment ref="CJ168" authorId="0">
      <text>
        <r>
          <rPr>
            <b/>
            <sz val="9"/>
            <color indexed="81"/>
            <rFont val="Tahoma"/>
            <family val="2"/>
          </rPr>
          <t>Windows User:</t>
        </r>
        <r>
          <rPr>
            <sz val="9"/>
            <color indexed="81"/>
            <rFont val="Tahoma"/>
            <family val="2"/>
          </rPr>
          <t xml:space="preserve">
05/09/2020
9,000/-
08.10.2020
316
Oct/20 Less=30%
Others fee=6,500/-</t>
        </r>
      </text>
    </comment>
    <comment ref="CM168" authorId="0">
      <text>
        <r>
          <rPr>
            <b/>
            <sz val="9"/>
            <color indexed="81"/>
            <rFont val="Tahoma"/>
            <family val="2"/>
          </rPr>
          <t>Windows User:</t>
        </r>
        <r>
          <rPr>
            <sz val="9"/>
            <color indexed="81"/>
            <rFont val="Tahoma"/>
            <family val="2"/>
          </rPr>
          <t xml:space="preserve">
Less 30% in Tuition fee for Oct/20.</t>
        </r>
      </text>
    </comment>
    <comment ref="CN168" authorId="0">
      <text>
        <r>
          <rPr>
            <b/>
            <sz val="9"/>
            <color indexed="81"/>
            <rFont val="Tahoma"/>
            <family val="2"/>
          </rPr>
          <t>Windows User:</t>
        </r>
        <r>
          <rPr>
            <sz val="9"/>
            <color indexed="81"/>
            <rFont val="Tahoma"/>
            <family val="2"/>
          </rPr>
          <t xml:space="preserve">
08.10.2020
316
Oct/20 Less=30%
Others fee=6,500/-</t>
        </r>
      </text>
    </comment>
    <comment ref="CO168" authorId="0">
      <text>
        <r>
          <rPr>
            <b/>
            <sz val="9"/>
            <color indexed="81"/>
            <rFont val="Tahoma"/>
            <family val="2"/>
          </rPr>
          <t>Windows User:</t>
        </r>
        <r>
          <rPr>
            <sz val="9"/>
            <color indexed="81"/>
            <rFont val="Tahoma"/>
            <family val="2"/>
          </rPr>
          <t xml:space="preserve">
Less 30% in Tuition fee for Oct/20.</t>
        </r>
      </text>
    </comment>
    <comment ref="CP168" authorId="0">
      <text>
        <r>
          <rPr>
            <b/>
            <sz val="9"/>
            <color indexed="81"/>
            <rFont val="Tahoma"/>
            <family val="2"/>
          </rPr>
          <t>Windows User:</t>
        </r>
        <r>
          <rPr>
            <sz val="9"/>
            <color indexed="81"/>
            <rFont val="Tahoma"/>
            <family val="2"/>
          </rPr>
          <t xml:space="preserve">
16/11/2020
317</t>
        </r>
      </text>
    </comment>
    <comment ref="CR168" authorId="0">
      <text>
        <r>
          <rPr>
            <b/>
            <sz val="9"/>
            <color indexed="81"/>
            <rFont val="Tahoma"/>
            <family val="2"/>
          </rPr>
          <t>Windows User:</t>
        </r>
        <r>
          <rPr>
            <sz val="9"/>
            <color indexed="81"/>
            <rFont val="Tahoma"/>
            <family val="2"/>
          </rPr>
          <t xml:space="preserve">
26/01/21
318
Dec + Janu/21
Paid in Janu/21</t>
        </r>
      </text>
    </comment>
    <comment ref="CT168" authorId="0">
      <text>
        <r>
          <rPr>
            <b/>
            <sz val="9"/>
            <color indexed="81"/>
            <rFont val="Tahoma"/>
            <family val="2"/>
          </rPr>
          <t>Windows User:</t>
        </r>
        <r>
          <rPr>
            <sz val="9"/>
            <color indexed="81"/>
            <rFont val="Tahoma"/>
            <family val="2"/>
          </rPr>
          <t xml:space="preserve">
26/01/21
318
Dec + Janu/21
Paid in Janu/21</t>
        </r>
      </text>
    </comment>
    <comment ref="DD168" authorId="0">
      <text>
        <r>
          <rPr>
            <b/>
            <sz val="9"/>
            <color indexed="81"/>
            <rFont val="Tahoma"/>
            <family val="2"/>
          </rPr>
          <t>Windows User:</t>
        </r>
        <r>
          <rPr>
            <sz val="9"/>
            <color indexed="81"/>
            <rFont val="Tahoma"/>
            <family val="2"/>
          </rPr>
          <t xml:space="preserve">
05/06/21
319</t>
        </r>
      </text>
    </comment>
    <comment ref="CD169" authorId="0">
      <text>
        <r>
          <rPr>
            <b/>
            <sz val="9"/>
            <color indexed="81"/>
            <rFont val="Tahoma"/>
            <family val="2"/>
          </rPr>
          <t>Windows User:</t>
        </r>
        <r>
          <rPr>
            <sz val="9"/>
            <color indexed="81"/>
            <rFont val="Tahoma"/>
            <family val="2"/>
          </rPr>
          <t xml:space="preserve">
05/09/2020
9,000/-</t>
        </r>
      </text>
    </comment>
    <comment ref="CF169" authorId="0">
      <text>
        <r>
          <rPr>
            <b/>
            <sz val="9"/>
            <color indexed="81"/>
            <rFont val="Tahoma"/>
            <family val="2"/>
          </rPr>
          <t>Windows User:</t>
        </r>
        <r>
          <rPr>
            <sz val="9"/>
            <color indexed="81"/>
            <rFont val="Tahoma"/>
            <family val="2"/>
          </rPr>
          <t xml:space="preserve">
05/09/2020
9,000/-</t>
        </r>
      </text>
    </comment>
    <comment ref="CH169" authorId="0">
      <text>
        <r>
          <rPr>
            <b/>
            <sz val="9"/>
            <color indexed="81"/>
            <rFont val="Tahoma"/>
            <family val="2"/>
          </rPr>
          <t>Windows User:</t>
        </r>
        <r>
          <rPr>
            <sz val="9"/>
            <color indexed="81"/>
            <rFont val="Tahoma"/>
            <family val="2"/>
          </rPr>
          <t xml:space="preserve">
05/09/2020
9,000/-</t>
        </r>
      </text>
    </comment>
    <comment ref="CJ169" authorId="0">
      <text>
        <r>
          <rPr>
            <b/>
            <sz val="9"/>
            <color indexed="81"/>
            <rFont val="Tahoma"/>
            <family val="2"/>
          </rPr>
          <t>Windows User:</t>
        </r>
        <r>
          <rPr>
            <sz val="9"/>
            <color indexed="81"/>
            <rFont val="Tahoma"/>
            <family val="2"/>
          </rPr>
          <t xml:space="preserve">
05/09/2020
9,000/-
08.10.2020
339
Oct/20 Less=30%
Others fee=6,500/-</t>
        </r>
      </text>
    </comment>
    <comment ref="CM169" authorId="0">
      <text>
        <r>
          <rPr>
            <b/>
            <sz val="9"/>
            <color indexed="81"/>
            <rFont val="Tahoma"/>
            <family val="2"/>
          </rPr>
          <t>Windows User:</t>
        </r>
        <r>
          <rPr>
            <sz val="9"/>
            <color indexed="81"/>
            <rFont val="Tahoma"/>
            <family val="2"/>
          </rPr>
          <t xml:space="preserve">
Less 30% in Tuition fee for Oct/20.</t>
        </r>
      </text>
    </comment>
    <comment ref="CN169" authorId="0">
      <text>
        <r>
          <rPr>
            <b/>
            <sz val="9"/>
            <color indexed="81"/>
            <rFont val="Tahoma"/>
            <family val="2"/>
          </rPr>
          <t>Windows User:</t>
        </r>
        <r>
          <rPr>
            <sz val="9"/>
            <color indexed="81"/>
            <rFont val="Tahoma"/>
            <family val="2"/>
          </rPr>
          <t xml:space="preserve">
08.10.2020
339
Oct/20 Less=30%
Others fee=6,500/-</t>
        </r>
      </text>
    </comment>
    <comment ref="CO169" authorId="0">
      <text>
        <r>
          <rPr>
            <b/>
            <sz val="9"/>
            <color indexed="81"/>
            <rFont val="Tahoma"/>
            <family val="2"/>
          </rPr>
          <t>Windows User:</t>
        </r>
        <r>
          <rPr>
            <sz val="9"/>
            <color indexed="81"/>
            <rFont val="Tahoma"/>
            <family val="2"/>
          </rPr>
          <t xml:space="preserve">
Less 30% in Tuition fee for Oct/20.</t>
        </r>
      </text>
    </comment>
    <comment ref="CP169" authorId="0">
      <text>
        <r>
          <rPr>
            <b/>
            <sz val="9"/>
            <color indexed="81"/>
            <rFont val="Tahoma"/>
            <family val="2"/>
          </rPr>
          <t>Windows User:</t>
        </r>
        <r>
          <rPr>
            <sz val="9"/>
            <color indexed="81"/>
            <rFont val="Tahoma"/>
            <family val="2"/>
          </rPr>
          <t xml:space="preserve">
05/11/2020
640
Nov/2020</t>
        </r>
      </text>
    </comment>
    <comment ref="CR169" authorId="0">
      <text>
        <r>
          <rPr>
            <b/>
            <sz val="9"/>
            <color indexed="81"/>
            <rFont val="Tahoma"/>
            <family val="2"/>
          </rPr>
          <t>Windows User:</t>
        </r>
        <r>
          <rPr>
            <sz val="9"/>
            <color indexed="81"/>
            <rFont val="Tahoma"/>
            <family val="2"/>
          </rPr>
          <t xml:space="preserve">
03/12/2020
341
</t>
        </r>
      </text>
    </comment>
    <comment ref="CT169" authorId="0">
      <text>
        <r>
          <rPr>
            <b/>
            <sz val="9"/>
            <color indexed="81"/>
            <rFont val="Tahoma"/>
            <family val="2"/>
          </rPr>
          <t>Windows User:</t>
        </r>
        <r>
          <rPr>
            <sz val="9"/>
            <color indexed="81"/>
            <rFont val="Tahoma"/>
            <family val="2"/>
          </rPr>
          <t xml:space="preserve">
07/01/2021
342
</t>
        </r>
      </text>
    </comment>
    <comment ref="CX169" authorId="0">
      <text>
        <r>
          <rPr>
            <b/>
            <sz val="9"/>
            <color indexed="81"/>
            <rFont val="Tahoma"/>
            <family val="2"/>
          </rPr>
          <t>Windows User:</t>
        </r>
        <r>
          <rPr>
            <sz val="9"/>
            <color indexed="81"/>
            <rFont val="Tahoma"/>
            <family val="2"/>
          </rPr>
          <t xml:space="preserve">
17/03/21
343
Feb/21</t>
        </r>
      </text>
    </comment>
    <comment ref="DD169" authorId="0">
      <text>
        <r>
          <rPr>
            <b/>
            <sz val="9"/>
            <color indexed="81"/>
            <rFont val="Tahoma"/>
            <family val="2"/>
          </rPr>
          <t>Windows User:</t>
        </r>
        <r>
          <rPr>
            <sz val="9"/>
            <color indexed="81"/>
            <rFont val="Tahoma"/>
            <family val="2"/>
          </rPr>
          <t xml:space="preserve">
03/06/21
344
Up to June/21</t>
        </r>
      </text>
    </comment>
    <comment ref="CD170" authorId="0">
      <text>
        <r>
          <rPr>
            <b/>
            <sz val="9"/>
            <color indexed="81"/>
            <rFont val="Tahoma"/>
            <family val="2"/>
          </rPr>
          <t>Windows User:</t>
        </r>
        <r>
          <rPr>
            <sz val="9"/>
            <color indexed="81"/>
            <rFont val="Tahoma"/>
            <family val="2"/>
          </rPr>
          <t xml:space="preserve">
05/09/2020
9,000/-</t>
        </r>
      </text>
    </comment>
    <comment ref="CF170" authorId="0">
      <text>
        <r>
          <rPr>
            <b/>
            <sz val="9"/>
            <color indexed="81"/>
            <rFont val="Tahoma"/>
            <family val="2"/>
          </rPr>
          <t>Windows User:</t>
        </r>
        <r>
          <rPr>
            <sz val="9"/>
            <color indexed="81"/>
            <rFont val="Tahoma"/>
            <family val="2"/>
          </rPr>
          <t xml:space="preserve">
05/09/2020
9,000/-</t>
        </r>
      </text>
    </comment>
    <comment ref="CH170" authorId="0">
      <text>
        <r>
          <rPr>
            <b/>
            <sz val="9"/>
            <color indexed="81"/>
            <rFont val="Tahoma"/>
            <family val="2"/>
          </rPr>
          <t>Windows User:</t>
        </r>
        <r>
          <rPr>
            <sz val="9"/>
            <color indexed="81"/>
            <rFont val="Tahoma"/>
            <family val="2"/>
          </rPr>
          <t xml:space="preserve">
05/09/2020
9,000/-</t>
        </r>
      </text>
    </comment>
    <comment ref="CJ170" authorId="0">
      <text>
        <r>
          <rPr>
            <b/>
            <sz val="9"/>
            <color indexed="81"/>
            <rFont val="Tahoma"/>
            <family val="2"/>
          </rPr>
          <t>Windows User:</t>
        </r>
        <r>
          <rPr>
            <sz val="9"/>
            <color indexed="81"/>
            <rFont val="Tahoma"/>
            <family val="2"/>
          </rPr>
          <t xml:space="preserve">
05/09/2020
9,000/-</t>
        </r>
      </text>
    </comment>
    <comment ref="CM170" authorId="0">
      <text>
        <r>
          <rPr>
            <b/>
            <sz val="9"/>
            <color indexed="81"/>
            <rFont val="Tahoma"/>
            <family val="2"/>
          </rPr>
          <t>Windows User:</t>
        </r>
        <r>
          <rPr>
            <sz val="9"/>
            <color indexed="81"/>
            <rFont val="Tahoma"/>
            <family val="2"/>
          </rPr>
          <t xml:space="preserve">
Less 30% in Tuition fee for Oct/20.</t>
        </r>
      </text>
    </comment>
    <comment ref="CN170" authorId="0">
      <text>
        <r>
          <rPr>
            <b/>
            <sz val="9"/>
            <color indexed="81"/>
            <rFont val="Tahoma"/>
            <family val="2"/>
          </rPr>
          <t>Windows User:</t>
        </r>
        <r>
          <rPr>
            <sz val="9"/>
            <color indexed="81"/>
            <rFont val="Tahoma"/>
            <family val="2"/>
          </rPr>
          <t xml:space="preserve">
21/01/21
363
Oct to Janu/21
Paid in Janu/21</t>
        </r>
      </text>
    </comment>
    <comment ref="CO170" authorId="0">
      <text>
        <r>
          <rPr>
            <b/>
            <sz val="9"/>
            <color indexed="81"/>
            <rFont val="Tahoma"/>
            <family val="2"/>
          </rPr>
          <t>Windows User:</t>
        </r>
        <r>
          <rPr>
            <sz val="9"/>
            <color indexed="81"/>
            <rFont val="Tahoma"/>
            <family val="2"/>
          </rPr>
          <t xml:space="preserve">
Less 30% in Tuition fee for Oct/20.</t>
        </r>
      </text>
    </comment>
    <comment ref="CP170" authorId="0">
      <text>
        <r>
          <rPr>
            <b/>
            <sz val="9"/>
            <color indexed="81"/>
            <rFont val="Tahoma"/>
            <family val="2"/>
          </rPr>
          <t>Windows User:</t>
        </r>
        <r>
          <rPr>
            <sz val="9"/>
            <color indexed="81"/>
            <rFont val="Tahoma"/>
            <family val="2"/>
          </rPr>
          <t xml:space="preserve">
21/01/21
363
Oct to Janu/21
Paid in Janu/21</t>
        </r>
      </text>
    </comment>
    <comment ref="CR170" authorId="0">
      <text>
        <r>
          <rPr>
            <b/>
            <sz val="9"/>
            <color indexed="81"/>
            <rFont val="Tahoma"/>
            <family val="2"/>
          </rPr>
          <t>Windows User:</t>
        </r>
        <r>
          <rPr>
            <sz val="9"/>
            <color indexed="81"/>
            <rFont val="Tahoma"/>
            <family val="2"/>
          </rPr>
          <t xml:space="preserve">
21/01/21
363
Oct to Janu/21
Paid in Janu/21</t>
        </r>
      </text>
    </comment>
    <comment ref="CT170" authorId="0">
      <text>
        <r>
          <rPr>
            <b/>
            <sz val="9"/>
            <color indexed="81"/>
            <rFont val="Tahoma"/>
            <family val="2"/>
          </rPr>
          <t>Windows User:</t>
        </r>
        <r>
          <rPr>
            <sz val="9"/>
            <color indexed="81"/>
            <rFont val="Tahoma"/>
            <family val="2"/>
          </rPr>
          <t xml:space="preserve">
21/01/21
363
Oct to Janu/21
Paid in Janu/21</t>
        </r>
      </text>
    </comment>
    <comment ref="DB170" authorId="0">
      <text>
        <r>
          <rPr>
            <b/>
            <sz val="9"/>
            <color indexed="81"/>
            <rFont val="Tahoma"/>
            <family val="2"/>
          </rPr>
          <t>Windows User:</t>
        </r>
        <r>
          <rPr>
            <sz val="9"/>
            <color indexed="81"/>
            <rFont val="Tahoma"/>
            <family val="2"/>
          </rPr>
          <t xml:space="preserve">
02/05/21
Up to May/21
O/fee due=6500</t>
        </r>
      </text>
    </comment>
    <comment ref="DD170" authorId="0">
      <text>
        <r>
          <rPr>
            <b/>
            <sz val="9"/>
            <color indexed="81"/>
            <rFont val="Tahoma"/>
            <family val="2"/>
          </rPr>
          <t>Windows User:</t>
        </r>
        <r>
          <rPr>
            <sz val="9"/>
            <color indexed="81"/>
            <rFont val="Tahoma"/>
            <family val="2"/>
          </rPr>
          <t xml:space="preserve">
06/06/21
O/fee=6500</t>
        </r>
      </text>
    </comment>
    <comment ref="H171" authorId="0">
      <text>
        <r>
          <rPr>
            <b/>
            <sz val="9"/>
            <color indexed="81"/>
            <rFont val="Tahoma"/>
            <family val="2"/>
          </rPr>
          <t>Windows User:</t>
        </r>
        <r>
          <rPr>
            <sz val="9"/>
            <color indexed="81"/>
            <rFont val="Tahoma"/>
            <family val="2"/>
          </rPr>
          <t xml:space="preserve">
Less-6,600/-</t>
        </r>
      </text>
    </comment>
    <comment ref="J171" authorId="0">
      <text>
        <r>
          <rPr>
            <b/>
            <sz val="9"/>
            <color indexed="81"/>
            <rFont val="Tahoma"/>
            <family val="2"/>
          </rPr>
          <t>Windows User:</t>
        </r>
        <r>
          <rPr>
            <sz val="9"/>
            <color indexed="81"/>
            <rFont val="Tahoma"/>
            <family val="2"/>
          </rPr>
          <t xml:space="preserve">
Less-6,600/-</t>
        </r>
      </text>
    </comment>
    <comment ref="N171" authorId="0">
      <text>
        <r>
          <rPr>
            <b/>
            <sz val="9"/>
            <color indexed="81"/>
            <rFont val="Tahoma"/>
            <family val="2"/>
          </rPr>
          <t>Windows User:</t>
        </r>
        <r>
          <rPr>
            <sz val="9"/>
            <color indexed="81"/>
            <rFont val="Tahoma"/>
            <family val="2"/>
          </rPr>
          <t xml:space="preserve">
Less-500/-
Dev  fee</t>
        </r>
      </text>
    </comment>
    <comment ref="O171" authorId="0">
      <text>
        <r>
          <rPr>
            <b/>
            <sz val="9"/>
            <color indexed="81"/>
            <rFont val="Tahoma"/>
            <family val="2"/>
          </rPr>
          <t>Windows User:</t>
        </r>
        <r>
          <rPr>
            <sz val="9"/>
            <color indexed="81"/>
            <rFont val="Tahoma"/>
            <family val="2"/>
          </rPr>
          <t xml:space="preserve">
Less-S/c</t>
        </r>
      </text>
    </comment>
    <comment ref="P171" authorId="0">
      <text>
        <r>
          <rPr>
            <b/>
            <sz val="9"/>
            <color indexed="81"/>
            <rFont val="Tahoma"/>
            <family val="2"/>
          </rPr>
          <t>Windows User:</t>
        </r>
        <r>
          <rPr>
            <sz val="9"/>
            <color indexed="81"/>
            <rFont val="Tahoma"/>
            <family val="2"/>
          </rPr>
          <t xml:space="preserve">
Other fee Pay=6500
3 Inst Student</t>
        </r>
      </text>
    </comment>
    <comment ref="CD171" authorId="0">
      <text>
        <r>
          <rPr>
            <b/>
            <sz val="9"/>
            <color indexed="81"/>
            <rFont val="Tahoma"/>
            <family val="2"/>
          </rPr>
          <t>Windows User:</t>
        </r>
        <r>
          <rPr>
            <sz val="9"/>
            <color indexed="81"/>
            <rFont val="Tahoma"/>
            <family val="2"/>
          </rPr>
          <t xml:space="preserve">
05/09/2020
2,000/-  
Add Purpose Pay=2000
By Committe</t>
        </r>
      </text>
    </comment>
    <comment ref="CE171" authorId="0">
      <text>
        <r>
          <rPr>
            <b/>
            <sz val="9"/>
            <color indexed="81"/>
            <rFont val="Tahoma"/>
            <family val="2"/>
          </rPr>
          <t>Windows User:</t>
        </r>
        <r>
          <rPr>
            <sz val="9"/>
            <color indexed="81"/>
            <rFont val="Tahoma"/>
            <family val="2"/>
          </rPr>
          <t xml:space="preserve">
Less-500/-
Dev  fee</t>
        </r>
      </text>
    </comment>
    <comment ref="CF171" authorId="0">
      <text>
        <r>
          <rPr>
            <b/>
            <sz val="9"/>
            <color indexed="81"/>
            <rFont val="Tahoma"/>
            <family val="2"/>
          </rPr>
          <t>Windows User:</t>
        </r>
        <r>
          <rPr>
            <sz val="9"/>
            <color indexed="81"/>
            <rFont val="Tahoma"/>
            <family val="2"/>
          </rPr>
          <t xml:space="preserve">
05/09/2020</t>
        </r>
      </text>
    </comment>
    <comment ref="CG171" authorId="0">
      <text>
        <r>
          <rPr>
            <b/>
            <sz val="9"/>
            <color indexed="81"/>
            <rFont val="Tahoma"/>
            <family val="2"/>
          </rPr>
          <t>Windows User:</t>
        </r>
        <r>
          <rPr>
            <sz val="9"/>
            <color indexed="81"/>
            <rFont val="Tahoma"/>
            <family val="2"/>
          </rPr>
          <t xml:space="preserve">
Less-S/c</t>
        </r>
      </text>
    </comment>
    <comment ref="CI171" authorId="0">
      <text>
        <r>
          <rPr>
            <b/>
            <sz val="9"/>
            <color indexed="81"/>
            <rFont val="Tahoma"/>
            <family val="2"/>
          </rPr>
          <t>Windows User:</t>
        </r>
        <r>
          <rPr>
            <sz val="9"/>
            <color indexed="81"/>
            <rFont val="Tahoma"/>
            <family val="2"/>
          </rPr>
          <t xml:space="preserve">
Other fee Pay=6500
3 Inst Student</t>
        </r>
      </text>
    </comment>
    <comment ref="CJ171" authorId="0">
      <text>
        <r>
          <rPr>
            <b/>
            <sz val="9"/>
            <color indexed="81"/>
            <rFont val="Tahoma"/>
            <family val="2"/>
          </rPr>
          <t>Windows User:</t>
        </r>
        <r>
          <rPr>
            <sz val="9"/>
            <color indexed="81"/>
            <rFont val="Tahoma"/>
            <family val="2"/>
          </rPr>
          <t xml:space="preserve">
26/01/21
56659
1st Installment=2000
Due=2nd &amp; 3rd Inst Due</t>
        </r>
      </text>
    </comment>
    <comment ref="CV171" authorId="0">
      <text>
        <r>
          <rPr>
            <b/>
            <sz val="9"/>
            <color indexed="81"/>
            <rFont val="Tahoma"/>
            <family val="2"/>
          </rPr>
          <t>Windows User:</t>
        </r>
        <r>
          <rPr>
            <sz val="9"/>
            <color indexed="81"/>
            <rFont val="Tahoma"/>
            <family val="2"/>
          </rPr>
          <t xml:space="preserve">
26/01/21
56659
1st Installment=2000
Due=2nd &amp; 3rd Inst Due</t>
        </r>
      </text>
    </comment>
    <comment ref="DF171" authorId="0">
      <text>
        <r>
          <rPr>
            <b/>
            <sz val="9"/>
            <color indexed="81"/>
            <rFont val="Tahoma"/>
            <family val="2"/>
          </rPr>
          <t>Windows User:</t>
        </r>
        <r>
          <rPr>
            <sz val="9"/>
            <color indexed="81"/>
            <rFont val="Tahoma"/>
            <family val="2"/>
          </rPr>
          <t xml:space="preserve">
03/06/21
9410
O/fee Due=3500/-</t>
        </r>
      </text>
    </comment>
    <comment ref="CD172" authorId="0">
      <text>
        <r>
          <rPr>
            <b/>
            <sz val="9"/>
            <color indexed="81"/>
            <rFont val="Tahoma"/>
            <family val="2"/>
          </rPr>
          <t>Windows User:</t>
        </r>
        <r>
          <rPr>
            <sz val="9"/>
            <color indexed="81"/>
            <rFont val="Tahoma"/>
            <family val="2"/>
          </rPr>
          <t xml:space="preserve">
05/09/2020
15,500/-</t>
        </r>
      </text>
    </comment>
    <comment ref="CF172" authorId="0">
      <text>
        <r>
          <rPr>
            <b/>
            <sz val="9"/>
            <color indexed="81"/>
            <rFont val="Tahoma"/>
            <family val="2"/>
          </rPr>
          <t>Windows User:</t>
        </r>
        <r>
          <rPr>
            <sz val="9"/>
            <color indexed="81"/>
            <rFont val="Tahoma"/>
            <family val="2"/>
          </rPr>
          <t xml:space="preserve">
05/09/2020
15,500/-</t>
        </r>
      </text>
    </comment>
    <comment ref="CH172" authorId="0">
      <text>
        <r>
          <rPr>
            <b/>
            <sz val="9"/>
            <color indexed="81"/>
            <rFont val="Tahoma"/>
            <family val="2"/>
          </rPr>
          <t>Windows User:</t>
        </r>
        <r>
          <rPr>
            <sz val="9"/>
            <color indexed="81"/>
            <rFont val="Tahoma"/>
            <family val="2"/>
          </rPr>
          <t xml:space="preserve">
05/09/2020
15,500/-</t>
        </r>
      </text>
    </comment>
    <comment ref="CJ172" authorId="0">
      <text>
        <r>
          <rPr>
            <b/>
            <sz val="9"/>
            <color indexed="81"/>
            <rFont val="Tahoma"/>
            <family val="2"/>
          </rPr>
          <t>Windows User:</t>
        </r>
        <r>
          <rPr>
            <sz val="9"/>
            <color indexed="81"/>
            <rFont val="Tahoma"/>
            <family val="2"/>
          </rPr>
          <t xml:space="preserve">
05/09/2020
15,500/-</t>
        </r>
      </text>
    </comment>
    <comment ref="CM172" authorId="0">
      <text>
        <r>
          <rPr>
            <b/>
            <sz val="9"/>
            <color indexed="81"/>
            <rFont val="Tahoma"/>
            <family val="2"/>
          </rPr>
          <t>Windows User:</t>
        </r>
        <r>
          <rPr>
            <sz val="9"/>
            <color indexed="81"/>
            <rFont val="Tahoma"/>
            <family val="2"/>
          </rPr>
          <t xml:space="preserve">
Less 30% in Tuition fee for Oct/20.</t>
        </r>
      </text>
    </comment>
    <comment ref="CN172" authorId="0">
      <text>
        <r>
          <rPr>
            <b/>
            <sz val="9"/>
            <color indexed="81"/>
            <rFont val="Tahoma"/>
            <family val="2"/>
          </rPr>
          <t>Windows User:</t>
        </r>
        <r>
          <rPr>
            <sz val="9"/>
            <color indexed="81"/>
            <rFont val="Tahoma"/>
            <family val="2"/>
          </rPr>
          <t xml:space="preserve">
13.10.2020
Bkash=6,570/-
College=4,620/-
Hostel=1,950/-</t>
        </r>
      </text>
    </comment>
    <comment ref="CO172" authorId="0">
      <text>
        <r>
          <rPr>
            <b/>
            <sz val="9"/>
            <color indexed="81"/>
            <rFont val="Tahoma"/>
            <family val="2"/>
          </rPr>
          <t>Windows User:</t>
        </r>
        <r>
          <rPr>
            <sz val="9"/>
            <color indexed="81"/>
            <rFont val="Tahoma"/>
            <family val="2"/>
          </rPr>
          <t xml:space="preserve">
Less 30% in Tuition fee for Oct/20.</t>
        </r>
      </text>
    </comment>
    <comment ref="CP172" authorId="0">
      <text>
        <r>
          <rPr>
            <b/>
            <sz val="9"/>
            <color indexed="81"/>
            <rFont val="Tahoma"/>
            <family val="2"/>
          </rPr>
          <t>Windows User:</t>
        </r>
        <r>
          <rPr>
            <sz val="9"/>
            <color indexed="81"/>
            <rFont val="Tahoma"/>
            <family val="2"/>
          </rPr>
          <t xml:space="preserve">
By bkash
C=4620
H=1950
T=6570</t>
        </r>
      </text>
    </comment>
    <comment ref="CR172" authorId="0">
      <text>
        <r>
          <rPr>
            <b/>
            <sz val="9"/>
            <color indexed="81"/>
            <rFont val="Tahoma"/>
            <family val="2"/>
          </rPr>
          <t>Windows User:</t>
        </r>
        <r>
          <rPr>
            <sz val="9"/>
            <color indexed="81"/>
            <rFont val="Tahoma"/>
            <family val="2"/>
          </rPr>
          <t xml:space="preserve">
21/12/2020
C=4620
H=1950
T=6570</t>
        </r>
      </text>
    </comment>
    <comment ref="CT172" authorId="0">
      <text>
        <r>
          <rPr>
            <b/>
            <sz val="9"/>
            <color indexed="81"/>
            <rFont val="Tahoma"/>
            <family val="2"/>
          </rPr>
          <t>Windows User:</t>
        </r>
        <r>
          <rPr>
            <sz val="9"/>
            <color indexed="81"/>
            <rFont val="Tahoma"/>
            <family val="2"/>
          </rPr>
          <t xml:space="preserve">
24/01/2021
By bksh
C=4620
H=1950
T6570</t>
        </r>
      </text>
    </comment>
    <comment ref="CX172" authorId="0">
      <text>
        <r>
          <rPr>
            <b/>
            <sz val="9"/>
            <color indexed="81"/>
            <rFont val="Tahoma"/>
            <family val="2"/>
          </rPr>
          <t>Windows User:</t>
        </r>
        <r>
          <rPr>
            <sz val="9"/>
            <color indexed="81"/>
            <rFont val="Tahoma"/>
            <family val="2"/>
          </rPr>
          <t xml:space="preserve">
20/03/21
By bkash
C=4620
H=1950
T=6570
Feb/21</t>
        </r>
      </text>
    </comment>
    <comment ref="CD173" authorId="0">
      <text>
        <r>
          <rPr>
            <b/>
            <sz val="9"/>
            <color indexed="81"/>
            <rFont val="Tahoma"/>
            <family val="2"/>
          </rPr>
          <t>Windows User:</t>
        </r>
        <r>
          <rPr>
            <sz val="9"/>
            <color indexed="81"/>
            <rFont val="Tahoma"/>
            <family val="2"/>
          </rPr>
          <t xml:space="preserve">
05/09/2020
4,000/-</t>
        </r>
      </text>
    </comment>
    <comment ref="CF173" authorId="0">
      <text>
        <r>
          <rPr>
            <b/>
            <sz val="9"/>
            <color indexed="81"/>
            <rFont val="Tahoma"/>
            <family val="2"/>
          </rPr>
          <t>Windows User:</t>
        </r>
        <r>
          <rPr>
            <sz val="9"/>
            <color indexed="81"/>
            <rFont val="Tahoma"/>
            <family val="2"/>
          </rPr>
          <t xml:space="preserve">
05/09/2020
4,000/-</t>
        </r>
      </text>
    </comment>
    <comment ref="CH173" authorId="0">
      <text>
        <r>
          <rPr>
            <b/>
            <sz val="9"/>
            <color indexed="81"/>
            <rFont val="Tahoma"/>
            <family val="2"/>
          </rPr>
          <t>Windows User:</t>
        </r>
        <r>
          <rPr>
            <sz val="9"/>
            <color indexed="81"/>
            <rFont val="Tahoma"/>
            <family val="2"/>
          </rPr>
          <t xml:space="preserve">
20.09.2020
9435</t>
        </r>
      </text>
    </comment>
    <comment ref="CJ173" authorId="0">
      <text>
        <r>
          <rPr>
            <b/>
            <sz val="9"/>
            <color indexed="81"/>
            <rFont val="Tahoma"/>
            <family val="2"/>
          </rPr>
          <t>Windows User:</t>
        </r>
        <r>
          <rPr>
            <sz val="9"/>
            <color indexed="81"/>
            <rFont val="Tahoma"/>
            <family val="2"/>
          </rPr>
          <t xml:space="preserve">
05/09/2020
4,000/-
09/11/2020
9438
O/fee6500/-
paid to Nov/20</t>
        </r>
      </text>
    </comment>
    <comment ref="CM173" authorId="0">
      <text>
        <r>
          <rPr>
            <b/>
            <sz val="9"/>
            <color indexed="81"/>
            <rFont val="Tahoma"/>
            <family val="2"/>
          </rPr>
          <t>Windows User:</t>
        </r>
        <r>
          <rPr>
            <sz val="9"/>
            <color indexed="81"/>
            <rFont val="Tahoma"/>
            <family val="2"/>
          </rPr>
          <t xml:space="preserve">
Less 30% in Tuition fee for Oct/20.</t>
        </r>
      </text>
    </comment>
    <comment ref="CN173" authorId="0">
      <text>
        <r>
          <rPr>
            <b/>
            <sz val="9"/>
            <color indexed="81"/>
            <rFont val="Tahoma"/>
            <family val="2"/>
          </rPr>
          <t>Windows User:</t>
        </r>
        <r>
          <rPr>
            <sz val="9"/>
            <color indexed="81"/>
            <rFont val="Tahoma"/>
            <family val="2"/>
          </rPr>
          <t xml:space="preserve">
11.10.2020
9436
Oct/20 (Less=30%)
Others fee due by P.sir</t>
        </r>
      </text>
    </comment>
    <comment ref="CO173" authorId="0">
      <text>
        <r>
          <rPr>
            <b/>
            <sz val="9"/>
            <color indexed="81"/>
            <rFont val="Tahoma"/>
            <family val="2"/>
          </rPr>
          <t>Windows User:</t>
        </r>
        <r>
          <rPr>
            <sz val="9"/>
            <color indexed="81"/>
            <rFont val="Tahoma"/>
            <family val="2"/>
          </rPr>
          <t xml:space="preserve">
Less 30% in Tuition fee for Oct/20.</t>
        </r>
      </text>
    </comment>
    <comment ref="CP173" authorId="0">
      <text>
        <r>
          <rPr>
            <b/>
            <sz val="9"/>
            <color indexed="81"/>
            <rFont val="Tahoma"/>
            <family val="2"/>
          </rPr>
          <t>Windows User:</t>
        </r>
        <r>
          <rPr>
            <sz val="9"/>
            <color indexed="81"/>
            <rFont val="Tahoma"/>
            <family val="2"/>
          </rPr>
          <t xml:space="preserve">
09/11/2020
9438
Nov/2020
O/fee6500/-</t>
        </r>
      </text>
    </comment>
    <comment ref="CR173" authorId="0">
      <text>
        <r>
          <rPr>
            <b/>
            <sz val="9"/>
            <color indexed="81"/>
            <rFont val="Tahoma"/>
            <family val="2"/>
          </rPr>
          <t>Windows User:</t>
        </r>
        <r>
          <rPr>
            <sz val="9"/>
            <color indexed="81"/>
            <rFont val="Tahoma"/>
            <family val="2"/>
          </rPr>
          <t xml:space="preserve">
21/12/2020
9437
</t>
        </r>
      </text>
    </comment>
    <comment ref="CT173" authorId="0">
      <text>
        <r>
          <rPr>
            <b/>
            <sz val="9"/>
            <color indexed="81"/>
            <rFont val="Tahoma"/>
            <family val="2"/>
          </rPr>
          <t>Windows User:</t>
        </r>
        <r>
          <rPr>
            <sz val="9"/>
            <color indexed="81"/>
            <rFont val="Tahoma"/>
            <family val="2"/>
          </rPr>
          <t xml:space="preserve">
26/01/21
9439
</t>
        </r>
      </text>
    </comment>
    <comment ref="CX173" authorId="0">
      <text>
        <r>
          <rPr>
            <b/>
            <sz val="9"/>
            <color indexed="81"/>
            <rFont val="Tahoma"/>
            <family val="2"/>
          </rPr>
          <t>Windows User:</t>
        </r>
        <r>
          <rPr>
            <sz val="9"/>
            <color indexed="81"/>
            <rFont val="Tahoma"/>
            <family val="2"/>
          </rPr>
          <t xml:space="preserve">
06/03/21
9440
Feb/21</t>
        </r>
      </text>
    </comment>
    <comment ref="DB173" authorId="0">
      <text>
        <r>
          <rPr>
            <b/>
            <sz val="9"/>
            <color indexed="81"/>
            <rFont val="Tahoma"/>
            <family val="2"/>
          </rPr>
          <t>Windows User:</t>
        </r>
        <r>
          <rPr>
            <sz val="9"/>
            <color indexed="81"/>
            <rFont val="Tahoma"/>
            <family val="2"/>
          </rPr>
          <t xml:space="preserve">
24/05/21
9441
Up to May/21</t>
        </r>
      </text>
    </comment>
    <comment ref="DD173" authorId="0">
      <text>
        <r>
          <rPr>
            <b/>
            <sz val="9"/>
            <color indexed="81"/>
            <rFont val="Tahoma"/>
            <family val="2"/>
          </rPr>
          <t>Windows User:</t>
        </r>
        <r>
          <rPr>
            <sz val="9"/>
            <color indexed="81"/>
            <rFont val="Tahoma"/>
            <family val="2"/>
          </rPr>
          <t xml:space="preserve">
06/06/21
9442
</t>
        </r>
      </text>
    </comment>
    <comment ref="H174" authorId="0">
      <text>
        <r>
          <rPr>
            <b/>
            <sz val="9"/>
            <color indexed="81"/>
            <rFont val="Tahoma"/>
            <family val="2"/>
          </rPr>
          <t>Windows User:</t>
        </r>
        <r>
          <rPr>
            <sz val="9"/>
            <color indexed="81"/>
            <rFont val="Tahoma"/>
            <family val="2"/>
          </rPr>
          <t xml:space="preserve">
Less-3,300/-</t>
        </r>
      </text>
    </comment>
    <comment ref="J174" authorId="0">
      <text>
        <r>
          <rPr>
            <b/>
            <sz val="9"/>
            <color indexed="81"/>
            <rFont val="Tahoma"/>
            <family val="2"/>
          </rPr>
          <t>Windows User:</t>
        </r>
        <r>
          <rPr>
            <sz val="9"/>
            <color indexed="81"/>
            <rFont val="Tahoma"/>
            <family val="2"/>
          </rPr>
          <t xml:space="preserve">
Less-3,300/-</t>
        </r>
      </text>
    </comment>
    <comment ref="CD174" authorId="0">
      <text>
        <r>
          <rPr>
            <b/>
            <sz val="9"/>
            <color indexed="81"/>
            <rFont val="Tahoma"/>
            <family val="2"/>
          </rPr>
          <t>Windows User:</t>
        </r>
        <r>
          <rPr>
            <sz val="9"/>
            <color indexed="81"/>
            <rFont val="Tahoma"/>
            <family val="2"/>
          </rPr>
          <t xml:space="preserve">
05/09/2020
9,000/-</t>
        </r>
      </text>
    </comment>
    <comment ref="CF174" authorId="0">
      <text>
        <r>
          <rPr>
            <b/>
            <sz val="9"/>
            <color indexed="81"/>
            <rFont val="Tahoma"/>
            <family val="2"/>
          </rPr>
          <t>Windows User:</t>
        </r>
        <r>
          <rPr>
            <sz val="9"/>
            <color indexed="81"/>
            <rFont val="Tahoma"/>
            <family val="2"/>
          </rPr>
          <t xml:space="preserve">
05/09/2020
9,000/-</t>
        </r>
      </text>
    </comment>
    <comment ref="CH174" authorId="0">
      <text>
        <r>
          <rPr>
            <b/>
            <sz val="9"/>
            <color indexed="81"/>
            <rFont val="Tahoma"/>
            <family val="2"/>
          </rPr>
          <t>Windows User:</t>
        </r>
        <r>
          <rPr>
            <sz val="9"/>
            <color indexed="81"/>
            <rFont val="Tahoma"/>
            <family val="2"/>
          </rPr>
          <t xml:space="preserve">
05/09/2020
9,000/-</t>
        </r>
      </text>
    </comment>
    <comment ref="CJ174" authorId="0">
      <text>
        <r>
          <rPr>
            <b/>
            <sz val="9"/>
            <color indexed="81"/>
            <rFont val="Tahoma"/>
            <family val="2"/>
          </rPr>
          <t>Windows User:</t>
        </r>
        <r>
          <rPr>
            <sz val="9"/>
            <color indexed="81"/>
            <rFont val="Tahoma"/>
            <family val="2"/>
          </rPr>
          <t xml:space="preserve">
05/09/2020
9,000/-
05/11/2020
1975
O/fee=6500
Paid to Nov/2020</t>
        </r>
      </text>
    </comment>
    <comment ref="CP174" authorId="0">
      <text>
        <r>
          <rPr>
            <b/>
            <sz val="9"/>
            <color indexed="81"/>
            <rFont val="Tahoma"/>
            <family val="2"/>
          </rPr>
          <t>Windows User:</t>
        </r>
        <r>
          <rPr>
            <sz val="9"/>
            <color indexed="81"/>
            <rFont val="Tahoma"/>
            <family val="2"/>
          </rPr>
          <t xml:space="preserve">
05/11/2020
1975
O/fee With
Oct + Nov/2020
Paid to Nov/2020</t>
        </r>
      </text>
    </comment>
    <comment ref="CR174" authorId="0">
      <text>
        <r>
          <rPr>
            <b/>
            <sz val="9"/>
            <color indexed="81"/>
            <rFont val="Tahoma"/>
            <family val="2"/>
          </rPr>
          <t>Windows User:</t>
        </r>
        <r>
          <rPr>
            <sz val="9"/>
            <color indexed="81"/>
            <rFont val="Tahoma"/>
            <family val="2"/>
          </rPr>
          <t xml:space="preserve">
05/11/2020
1975
O/fee With
Oct + Nov/2020</t>
        </r>
      </text>
    </comment>
    <comment ref="CT174" authorId="0">
      <text>
        <r>
          <rPr>
            <b/>
            <sz val="9"/>
            <color indexed="81"/>
            <rFont val="Tahoma"/>
            <family val="2"/>
          </rPr>
          <t>Windows User:</t>
        </r>
        <r>
          <rPr>
            <sz val="9"/>
            <color indexed="81"/>
            <rFont val="Tahoma"/>
            <family val="2"/>
          </rPr>
          <t xml:space="preserve">
30/01/21
1976
Dec/20
Janu/21 Due=1000
Paid in Janu/21</t>
        </r>
      </text>
    </comment>
    <comment ref="CV174" authorId="0">
      <text>
        <r>
          <rPr>
            <b/>
            <sz val="9"/>
            <color indexed="81"/>
            <rFont val="Tahoma"/>
            <family val="2"/>
          </rPr>
          <t>Windows User:</t>
        </r>
        <r>
          <rPr>
            <sz val="9"/>
            <color indexed="81"/>
            <rFont val="Tahoma"/>
            <family val="2"/>
          </rPr>
          <t xml:space="preserve">
30/01/21
1976
Dec/20
Janu/21 Due=1000
Paid in Janu/21</t>
        </r>
      </text>
    </comment>
    <comment ref="DF174" authorId="0">
      <text>
        <r>
          <rPr>
            <b/>
            <sz val="9"/>
            <color indexed="81"/>
            <rFont val="Tahoma"/>
            <family val="2"/>
          </rPr>
          <t>Windows User:</t>
        </r>
        <r>
          <rPr>
            <sz val="9"/>
            <color indexed="81"/>
            <rFont val="Tahoma"/>
            <family val="2"/>
          </rPr>
          <t xml:space="preserve">
05/06/21
1977</t>
        </r>
      </text>
    </comment>
    <comment ref="CD175" authorId="0">
      <text>
        <r>
          <rPr>
            <b/>
            <sz val="9"/>
            <color indexed="81"/>
            <rFont val="Tahoma"/>
            <family val="2"/>
          </rPr>
          <t>Windows User:</t>
        </r>
        <r>
          <rPr>
            <sz val="9"/>
            <color indexed="81"/>
            <rFont val="Tahoma"/>
            <family val="2"/>
          </rPr>
          <t xml:space="preserve">
06/09/2020
9,000/-</t>
        </r>
      </text>
    </comment>
    <comment ref="CF175" authorId="0">
      <text>
        <r>
          <rPr>
            <b/>
            <sz val="9"/>
            <color indexed="81"/>
            <rFont val="Tahoma"/>
            <family val="2"/>
          </rPr>
          <t>Windows User:</t>
        </r>
        <r>
          <rPr>
            <sz val="9"/>
            <color indexed="81"/>
            <rFont val="Tahoma"/>
            <family val="2"/>
          </rPr>
          <t xml:space="preserve">
06/09/2020
9,000/-</t>
        </r>
      </text>
    </comment>
    <comment ref="CH175" authorId="0">
      <text>
        <r>
          <rPr>
            <b/>
            <sz val="9"/>
            <color indexed="81"/>
            <rFont val="Tahoma"/>
            <family val="2"/>
          </rPr>
          <t>Windows User:</t>
        </r>
        <r>
          <rPr>
            <sz val="9"/>
            <color indexed="81"/>
            <rFont val="Tahoma"/>
            <family val="2"/>
          </rPr>
          <t xml:space="preserve">
06/09/2020
9,000/-</t>
        </r>
      </text>
    </comment>
    <comment ref="CJ175" authorId="0">
      <text>
        <r>
          <rPr>
            <b/>
            <sz val="9"/>
            <color indexed="81"/>
            <rFont val="Tahoma"/>
            <family val="2"/>
          </rPr>
          <t>Windows User:</t>
        </r>
        <r>
          <rPr>
            <sz val="9"/>
            <color indexed="81"/>
            <rFont val="Tahoma"/>
            <family val="2"/>
          </rPr>
          <t xml:space="preserve">
06/09/2020
9,000/-
26/01/21
388
O/fee=6500
Janu/21
Paid in Janu/21</t>
        </r>
      </text>
    </comment>
    <comment ref="CP175" authorId="0">
      <text>
        <r>
          <rPr>
            <b/>
            <sz val="9"/>
            <color indexed="81"/>
            <rFont val="Tahoma"/>
            <family val="2"/>
          </rPr>
          <t>Windows User:</t>
        </r>
        <r>
          <rPr>
            <sz val="9"/>
            <color indexed="81"/>
            <rFont val="Tahoma"/>
            <family val="2"/>
          </rPr>
          <t xml:space="preserve">
10/10/2020
By bash
C=4620
H=2160
T=6780</t>
        </r>
      </text>
    </comment>
    <comment ref="CR175" authorId="0">
      <text>
        <r>
          <rPr>
            <b/>
            <sz val="9"/>
            <color indexed="81"/>
            <rFont val="Tahoma"/>
            <family val="2"/>
          </rPr>
          <t>Windows User:</t>
        </r>
        <r>
          <rPr>
            <sz val="9"/>
            <color indexed="81"/>
            <rFont val="Tahoma"/>
            <family val="2"/>
          </rPr>
          <t xml:space="preserve">
11/11/2020
By bkash
C=4620
H=2160
T=6780</t>
        </r>
      </text>
    </comment>
    <comment ref="CT175" authorId="0">
      <text>
        <r>
          <rPr>
            <b/>
            <sz val="9"/>
            <color indexed="81"/>
            <rFont val="Tahoma"/>
            <family val="2"/>
          </rPr>
          <t>Windows User:</t>
        </r>
        <r>
          <rPr>
            <sz val="9"/>
            <color indexed="81"/>
            <rFont val="Tahoma"/>
            <family val="2"/>
          </rPr>
          <t xml:space="preserve">
15/12/2020
By bkash
C=4620
H=2160
T=6780
Dec/20</t>
        </r>
      </text>
    </comment>
    <comment ref="CV175" authorId="0">
      <text>
        <r>
          <rPr>
            <b/>
            <sz val="9"/>
            <color indexed="81"/>
            <rFont val="Tahoma"/>
            <family val="2"/>
          </rPr>
          <t>Windows User:</t>
        </r>
        <r>
          <rPr>
            <sz val="9"/>
            <color indexed="81"/>
            <rFont val="Tahoma"/>
            <family val="2"/>
          </rPr>
          <t xml:space="preserve">
26/01/21
388
O/fee=6500
Janu/21
Paid in Janu/21</t>
        </r>
      </text>
    </comment>
    <comment ref="CX175" authorId="0">
      <text>
        <r>
          <rPr>
            <b/>
            <sz val="9"/>
            <color indexed="81"/>
            <rFont val="Tahoma"/>
            <family val="2"/>
          </rPr>
          <t>Windows User:</t>
        </r>
        <r>
          <rPr>
            <sz val="9"/>
            <color indexed="81"/>
            <rFont val="Tahoma"/>
            <family val="2"/>
          </rPr>
          <t xml:space="preserve">
11/02/21
390</t>
        </r>
      </text>
    </comment>
    <comment ref="CZ175" authorId="0">
      <text>
        <r>
          <rPr>
            <b/>
            <sz val="9"/>
            <color indexed="81"/>
            <rFont val="Tahoma"/>
            <family val="2"/>
          </rPr>
          <t>Windows User:</t>
        </r>
        <r>
          <rPr>
            <sz val="9"/>
            <color indexed="81"/>
            <rFont val="Tahoma"/>
            <family val="2"/>
          </rPr>
          <t xml:space="preserve">
20/03/2021
391
</t>
        </r>
      </text>
    </comment>
    <comment ref="CD176" authorId="0">
      <text>
        <r>
          <rPr>
            <b/>
            <sz val="9"/>
            <color indexed="81"/>
            <rFont val="Tahoma"/>
            <family val="2"/>
          </rPr>
          <t>Windows User:</t>
        </r>
        <r>
          <rPr>
            <sz val="9"/>
            <color indexed="81"/>
            <rFont val="Tahoma"/>
            <family val="2"/>
          </rPr>
          <t xml:space="preserve">
06/09/2020
9,000/-</t>
        </r>
      </text>
    </comment>
    <comment ref="CF176" authorId="0">
      <text>
        <r>
          <rPr>
            <b/>
            <sz val="9"/>
            <color indexed="81"/>
            <rFont val="Tahoma"/>
            <family val="2"/>
          </rPr>
          <t>Windows User:</t>
        </r>
        <r>
          <rPr>
            <sz val="9"/>
            <color indexed="81"/>
            <rFont val="Tahoma"/>
            <family val="2"/>
          </rPr>
          <t xml:space="preserve">
06/09/2020
9,000/-</t>
        </r>
      </text>
    </comment>
    <comment ref="CH176" authorId="0">
      <text>
        <r>
          <rPr>
            <b/>
            <sz val="9"/>
            <color indexed="81"/>
            <rFont val="Tahoma"/>
            <family val="2"/>
          </rPr>
          <t>Windows User:</t>
        </r>
        <r>
          <rPr>
            <sz val="9"/>
            <color indexed="81"/>
            <rFont val="Tahoma"/>
            <family val="2"/>
          </rPr>
          <t xml:space="preserve">
06/09/2020
9,000/-</t>
        </r>
      </text>
    </comment>
    <comment ref="CJ176" authorId="0">
      <text>
        <r>
          <rPr>
            <b/>
            <sz val="9"/>
            <color indexed="81"/>
            <rFont val="Tahoma"/>
            <family val="2"/>
          </rPr>
          <t>Windows User:</t>
        </r>
        <r>
          <rPr>
            <sz val="9"/>
            <color indexed="81"/>
            <rFont val="Tahoma"/>
            <family val="2"/>
          </rPr>
          <t xml:space="preserve">
06/09/2020
9,000/-
10/10/20
1611
O/fee6500
paid to Oct/20</t>
        </r>
      </text>
    </comment>
    <comment ref="CP176" authorId="0">
      <text>
        <r>
          <rPr>
            <b/>
            <sz val="9"/>
            <color indexed="81"/>
            <rFont val="Tahoma"/>
            <family val="2"/>
          </rPr>
          <t>Windows User:</t>
        </r>
        <r>
          <rPr>
            <sz val="9"/>
            <color indexed="81"/>
            <rFont val="Tahoma"/>
            <family val="2"/>
          </rPr>
          <t xml:space="preserve">
10/10/20
1611
O/fee=6500
Oct=4620</t>
        </r>
      </text>
    </comment>
    <comment ref="CR176" authorId="0">
      <text>
        <r>
          <rPr>
            <b/>
            <sz val="9"/>
            <color indexed="81"/>
            <rFont val="Tahoma"/>
            <family val="2"/>
          </rPr>
          <t>Windows User:</t>
        </r>
        <r>
          <rPr>
            <sz val="9"/>
            <color indexed="81"/>
            <rFont val="Tahoma"/>
            <family val="2"/>
          </rPr>
          <t xml:space="preserve">
05/11/2020
By bkash 
C=4620
H=1950
T=6570/-</t>
        </r>
      </text>
    </comment>
    <comment ref="CT176" authorId="0">
      <text>
        <r>
          <rPr>
            <b/>
            <sz val="9"/>
            <color indexed="81"/>
            <rFont val="Tahoma"/>
            <family val="2"/>
          </rPr>
          <t>Windows User:</t>
        </r>
        <r>
          <rPr>
            <sz val="9"/>
            <color indexed="81"/>
            <rFont val="Tahoma"/>
            <family val="2"/>
          </rPr>
          <t xml:space="preserve">
06/12/2020
By bkash
C=3780
H=1950
Dec/2020</t>
        </r>
      </text>
    </comment>
    <comment ref="CV176" authorId="0">
      <text>
        <r>
          <rPr>
            <b/>
            <sz val="9"/>
            <color indexed="81"/>
            <rFont val="Tahoma"/>
            <family val="2"/>
          </rPr>
          <t>Windows User:</t>
        </r>
        <r>
          <rPr>
            <sz val="9"/>
            <color indexed="81"/>
            <rFont val="Tahoma"/>
            <family val="2"/>
          </rPr>
          <t xml:space="preserve">
05/01/2021
By bkash
C=4340
H=1950
T=6290
Janu/21</t>
        </r>
      </text>
    </comment>
    <comment ref="CX176" authorId="0">
      <text>
        <r>
          <rPr>
            <b/>
            <sz val="9"/>
            <color indexed="81"/>
            <rFont val="Tahoma"/>
            <family val="2"/>
          </rPr>
          <t>Windows User:</t>
        </r>
        <r>
          <rPr>
            <sz val="9"/>
            <color indexed="81"/>
            <rFont val="Tahoma"/>
            <family val="2"/>
          </rPr>
          <t xml:space="preserve">
06/02/21
By bkash
C=4340
H=1950
T=6290</t>
        </r>
      </text>
    </comment>
    <comment ref="CZ176" authorId="0">
      <text>
        <r>
          <rPr>
            <b/>
            <sz val="9"/>
            <color indexed="81"/>
            <rFont val="Tahoma"/>
            <family val="2"/>
          </rPr>
          <t>Windows User:</t>
        </r>
        <r>
          <rPr>
            <sz val="9"/>
            <color indexed="81"/>
            <rFont val="Tahoma"/>
            <family val="2"/>
          </rPr>
          <t xml:space="preserve">
04/03/21
By bkash
C=4340</t>
        </r>
      </text>
    </comment>
    <comment ref="DB176" authorId="0">
      <text>
        <r>
          <rPr>
            <b/>
            <sz val="9"/>
            <color indexed="81"/>
            <rFont val="Tahoma"/>
            <family val="2"/>
          </rPr>
          <t>Windows User:</t>
        </r>
        <r>
          <rPr>
            <sz val="9"/>
            <color indexed="81"/>
            <rFont val="Tahoma"/>
            <family val="2"/>
          </rPr>
          <t xml:space="preserve">
04/04/21
By bkash
C=4340
H=0</t>
        </r>
      </text>
    </comment>
    <comment ref="DD176" authorId="0">
      <text>
        <r>
          <rPr>
            <b/>
            <sz val="9"/>
            <color indexed="81"/>
            <rFont val="Tahoma"/>
            <family val="2"/>
          </rPr>
          <t>Windows User:</t>
        </r>
        <r>
          <rPr>
            <sz val="9"/>
            <color indexed="81"/>
            <rFont val="Tahoma"/>
            <family val="2"/>
          </rPr>
          <t xml:space="preserve">
03/05/21
By bkash
C=4340</t>
        </r>
      </text>
    </comment>
    <comment ref="B177" authorId="0">
      <text>
        <r>
          <rPr>
            <b/>
            <sz val="9"/>
            <color indexed="81"/>
            <rFont val="Tahoma"/>
            <family val="2"/>
          </rPr>
          <t>Windows User:</t>
        </r>
        <r>
          <rPr>
            <sz val="9"/>
            <color indexed="81"/>
            <rFont val="Tahoma"/>
            <family val="2"/>
          </rPr>
          <t xml:space="preserve">
Tc purpose less 
O/fee=4000/-</t>
        </r>
      </text>
    </comment>
    <comment ref="H177" authorId="0">
      <text>
        <r>
          <rPr>
            <b/>
            <sz val="9"/>
            <color indexed="81"/>
            <rFont val="Tahoma"/>
            <family val="2"/>
          </rPr>
          <t>Windows User:</t>
        </r>
        <r>
          <rPr>
            <sz val="9"/>
            <color indexed="81"/>
            <rFont val="Tahoma"/>
            <family val="2"/>
          </rPr>
          <t xml:space="preserve">
T.c Order By
 board  28/03/21
College=03/04/21</t>
        </r>
      </text>
    </comment>
    <comment ref="J177" authorId="0">
      <text>
        <r>
          <rPr>
            <b/>
            <sz val="9"/>
            <color indexed="81"/>
            <rFont val="Tahoma"/>
            <family val="2"/>
          </rPr>
          <t>Windows User:</t>
        </r>
        <r>
          <rPr>
            <sz val="9"/>
            <color indexed="81"/>
            <rFont val="Tahoma"/>
            <family val="2"/>
          </rPr>
          <t xml:space="preserve">
T.c Order By
 board  28/03/21
College=03/04/21</t>
        </r>
      </text>
    </comment>
    <comment ref="P177" authorId="0">
      <text>
        <r>
          <rPr>
            <b/>
            <sz val="9"/>
            <color indexed="81"/>
            <rFont val="Tahoma"/>
            <family val="2"/>
          </rPr>
          <t>Windows User:</t>
        </r>
        <r>
          <rPr>
            <sz val="9"/>
            <color indexed="81"/>
            <rFont val="Tahoma"/>
            <family val="2"/>
          </rPr>
          <t xml:space="preserve">
T.C purposr Less 4,000/-
1St Year</t>
        </r>
      </text>
    </comment>
    <comment ref="CD177" authorId="0">
      <text>
        <r>
          <rPr>
            <b/>
            <sz val="9"/>
            <color indexed="81"/>
            <rFont val="Tahoma"/>
            <family val="2"/>
          </rPr>
          <t>Windows User:</t>
        </r>
        <r>
          <rPr>
            <sz val="9"/>
            <color indexed="81"/>
            <rFont val="Tahoma"/>
            <family val="2"/>
          </rPr>
          <t xml:space="preserve">
06/09/2020
2,000/-</t>
        </r>
      </text>
    </comment>
    <comment ref="CF177" authorId="0">
      <text>
        <r>
          <rPr>
            <b/>
            <sz val="9"/>
            <color indexed="81"/>
            <rFont val="Tahoma"/>
            <family val="2"/>
          </rPr>
          <t>Windows User:</t>
        </r>
        <r>
          <rPr>
            <sz val="9"/>
            <color indexed="81"/>
            <rFont val="Tahoma"/>
            <family val="2"/>
          </rPr>
          <t xml:space="preserve">
06/09/2020
2,000/-
19/09/2020
555
Dev=500
Paid to sep/2020</t>
        </r>
      </text>
    </comment>
    <comment ref="CH177" authorId="0">
      <text>
        <r>
          <rPr>
            <b/>
            <sz val="9"/>
            <color indexed="81"/>
            <rFont val="Tahoma"/>
            <family val="2"/>
          </rPr>
          <t>Windows User:</t>
        </r>
        <r>
          <rPr>
            <sz val="9"/>
            <color indexed="81"/>
            <rFont val="Tahoma"/>
            <family val="2"/>
          </rPr>
          <t xml:space="preserve">
19/09/2020
555
S/c
Paid to sep/20</t>
        </r>
      </text>
    </comment>
    <comment ref="CI177" authorId="0">
      <text>
        <r>
          <rPr>
            <b/>
            <sz val="9"/>
            <color indexed="81"/>
            <rFont val="Tahoma"/>
            <family val="2"/>
          </rPr>
          <t>Windows User:</t>
        </r>
        <r>
          <rPr>
            <sz val="9"/>
            <color indexed="81"/>
            <rFont val="Tahoma"/>
            <family val="2"/>
          </rPr>
          <t xml:space="preserve">
T.C purposr Less 4,000/-
1St Year</t>
        </r>
      </text>
    </comment>
    <comment ref="CN177" authorId="0">
      <text>
        <r>
          <rPr>
            <b/>
            <sz val="9"/>
            <color indexed="81"/>
            <rFont val="Tahoma"/>
            <family val="2"/>
          </rPr>
          <t>Windows User:</t>
        </r>
        <r>
          <rPr>
            <sz val="9"/>
            <color indexed="81"/>
            <rFont val="Tahoma"/>
            <family val="2"/>
          </rPr>
          <t xml:space="preserve">
19/09/2020
S/c=5,000
Dev=500</t>
        </r>
      </text>
    </comment>
    <comment ref="CX177" authorId="0">
      <text>
        <r>
          <rPr>
            <b/>
            <sz val="9"/>
            <color indexed="81"/>
            <rFont val="Tahoma"/>
            <family val="2"/>
          </rPr>
          <t>Windows User:</t>
        </r>
        <r>
          <rPr>
            <sz val="9"/>
            <color indexed="81"/>
            <rFont val="Tahoma"/>
            <family val="2"/>
          </rPr>
          <t xml:space="preserve">
10/02/21
557
</t>
        </r>
      </text>
    </comment>
    <comment ref="CZ177" authorId="0">
      <text>
        <r>
          <rPr>
            <b/>
            <sz val="9"/>
            <color indexed="81"/>
            <rFont val="Tahoma"/>
            <family val="2"/>
          </rPr>
          <t>Windows User:</t>
        </r>
        <r>
          <rPr>
            <sz val="9"/>
            <color indexed="81"/>
            <rFont val="Tahoma"/>
            <family val="2"/>
          </rPr>
          <t xml:space="preserve">
09/03/21
558</t>
        </r>
      </text>
    </comment>
    <comment ref="DB177" authorId="0">
      <text>
        <r>
          <rPr>
            <b/>
            <sz val="9"/>
            <color indexed="81"/>
            <rFont val="Tahoma"/>
            <family val="2"/>
          </rPr>
          <t>Windows User:</t>
        </r>
        <r>
          <rPr>
            <sz val="9"/>
            <color indexed="81"/>
            <rFont val="Tahoma"/>
            <family val="2"/>
          </rPr>
          <t xml:space="preserve">
03/04/2021
559
</t>
        </r>
      </text>
    </comment>
    <comment ref="CD178" authorId="0">
      <text>
        <r>
          <rPr>
            <b/>
            <sz val="9"/>
            <color indexed="81"/>
            <rFont val="Tahoma"/>
            <family val="2"/>
          </rPr>
          <t>Windows User:</t>
        </r>
        <r>
          <rPr>
            <sz val="9"/>
            <color indexed="81"/>
            <rFont val="Tahoma"/>
            <family val="2"/>
          </rPr>
          <t xml:space="preserve">
06/09/2020
9,000/-</t>
        </r>
      </text>
    </comment>
    <comment ref="CF178" authorId="0">
      <text>
        <r>
          <rPr>
            <b/>
            <sz val="9"/>
            <color indexed="81"/>
            <rFont val="Tahoma"/>
            <family val="2"/>
          </rPr>
          <t>Windows User:</t>
        </r>
        <r>
          <rPr>
            <sz val="9"/>
            <color indexed="81"/>
            <rFont val="Tahoma"/>
            <family val="2"/>
          </rPr>
          <t xml:space="preserve">
06/09/2020
9,000/-</t>
        </r>
      </text>
    </comment>
    <comment ref="CH178" authorId="0">
      <text>
        <r>
          <rPr>
            <b/>
            <sz val="9"/>
            <color indexed="81"/>
            <rFont val="Tahoma"/>
            <family val="2"/>
          </rPr>
          <t>Windows User:</t>
        </r>
        <r>
          <rPr>
            <sz val="9"/>
            <color indexed="81"/>
            <rFont val="Tahoma"/>
            <family val="2"/>
          </rPr>
          <t xml:space="preserve">
06/09/2020
9,000/-</t>
        </r>
      </text>
    </comment>
    <comment ref="CJ178" authorId="0">
      <text>
        <r>
          <rPr>
            <b/>
            <sz val="9"/>
            <color indexed="81"/>
            <rFont val="Tahoma"/>
            <family val="2"/>
          </rPr>
          <t>Windows User:</t>
        </r>
        <r>
          <rPr>
            <sz val="9"/>
            <color indexed="81"/>
            <rFont val="Tahoma"/>
            <family val="2"/>
          </rPr>
          <t xml:space="preserve">
06/09/2020
9,000/-</t>
        </r>
      </text>
    </comment>
    <comment ref="CP178" authorId="0">
      <text>
        <r>
          <rPr>
            <b/>
            <sz val="9"/>
            <color indexed="81"/>
            <rFont val="Tahoma"/>
            <family val="2"/>
          </rPr>
          <t>Windows User:</t>
        </r>
        <r>
          <rPr>
            <sz val="9"/>
            <color indexed="81"/>
            <rFont val="Tahoma"/>
            <family val="2"/>
          </rPr>
          <t xml:space="preserve">
09/10/2020
By bkash
C=11120
H=1950
T=13070</t>
        </r>
      </text>
    </comment>
    <comment ref="CR178" authorId="0">
      <text>
        <r>
          <rPr>
            <b/>
            <sz val="9"/>
            <color indexed="81"/>
            <rFont val="Tahoma"/>
            <family val="2"/>
          </rPr>
          <t>Windows User:</t>
        </r>
        <r>
          <rPr>
            <sz val="9"/>
            <color indexed="81"/>
            <rFont val="Tahoma"/>
            <family val="2"/>
          </rPr>
          <t xml:space="preserve">
09/11/2020
By bkash
C=4620
H=1950
T=6570</t>
        </r>
      </text>
    </comment>
    <comment ref="CT178" authorId="0">
      <text>
        <r>
          <rPr>
            <b/>
            <sz val="9"/>
            <color indexed="81"/>
            <rFont val="Tahoma"/>
            <family val="2"/>
          </rPr>
          <t>Windows User:</t>
        </r>
        <r>
          <rPr>
            <sz val="9"/>
            <color indexed="81"/>
            <rFont val="Tahoma"/>
            <family val="2"/>
          </rPr>
          <t xml:space="preserve">
10/12/2020
By bkash
C=3780
H=1950
T=5730
Dec/20</t>
        </r>
      </text>
    </comment>
    <comment ref="CV178" authorId="0">
      <text>
        <r>
          <rPr>
            <b/>
            <sz val="9"/>
            <color indexed="81"/>
            <rFont val="Tahoma"/>
            <family val="2"/>
          </rPr>
          <t>Windows User:</t>
        </r>
        <r>
          <rPr>
            <sz val="9"/>
            <color indexed="81"/>
            <rFont val="Tahoma"/>
            <family val="2"/>
          </rPr>
          <t xml:space="preserve">
26/01/21
459</t>
        </r>
      </text>
    </comment>
    <comment ref="CX178" authorId="0">
      <text>
        <r>
          <rPr>
            <b/>
            <sz val="9"/>
            <color indexed="81"/>
            <rFont val="Tahoma"/>
            <family val="2"/>
          </rPr>
          <t>Windows User:</t>
        </r>
        <r>
          <rPr>
            <sz val="9"/>
            <color indexed="81"/>
            <rFont val="Tahoma"/>
            <family val="2"/>
          </rPr>
          <t xml:space="preserve">
10/02/21
By bkash
C=4340
H=1950
T=6290</t>
        </r>
      </text>
    </comment>
    <comment ref="DD178" authorId="0">
      <text>
        <r>
          <rPr>
            <b/>
            <sz val="9"/>
            <color indexed="81"/>
            <rFont val="Tahoma"/>
            <family val="2"/>
          </rPr>
          <t>Windows User:</t>
        </r>
        <r>
          <rPr>
            <sz val="9"/>
            <color indexed="81"/>
            <rFont val="Tahoma"/>
            <family val="2"/>
          </rPr>
          <t xml:space="preserve">
04/05/21
By bkash
C=13020</t>
        </r>
      </text>
    </comment>
    <comment ref="CD179" authorId="0">
      <text>
        <r>
          <rPr>
            <b/>
            <sz val="9"/>
            <color indexed="81"/>
            <rFont val="Tahoma"/>
            <family val="2"/>
          </rPr>
          <t>Windows User:</t>
        </r>
        <r>
          <rPr>
            <sz val="9"/>
            <color indexed="81"/>
            <rFont val="Tahoma"/>
            <family val="2"/>
          </rPr>
          <t xml:space="preserve">
06/09/2020
9,000/-</t>
        </r>
      </text>
    </comment>
    <comment ref="CF179" authorId="0">
      <text>
        <r>
          <rPr>
            <b/>
            <sz val="9"/>
            <color indexed="81"/>
            <rFont val="Tahoma"/>
            <family val="2"/>
          </rPr>
          <t>Windows User:</t>
        </r>
        <r>
          <rPr>
            <sz val="9"/>
            <color indexed="81"/>
            <rFont val="Tahoma"/>
            <family val="2"/>
          </rPr>
          <t xml:space="preserve">
06/09/2020
9,000/-</t>
        </r>
      </text>
    </comment>
    <comment ref="CH179" authorId="0">
      <text>
        <r>
          <rPr>
            <b/>
            <sz val="9"/>
            <color indexed="81"/>
            <rFont val="Tahoma"/>
            <family val="2"/>
          </rPr>
          <t>Windows User:</t>
        </r>
        <r>
          <rPr>
            <sz val="9"/>
            <color indexed="81"/>
            <rFont val="Tahoma"/>
            <family val="2"/>
          </rPr>
          <t xml:space="preserve">
06/09/2020
9,000/-</t>
        </r>
      </text>
    </comment>
    <comment ref="CJ179" authorId="0">
      <text>
        <r>
          <rPr>
            <b/>
            <sz val="9"/>
            <color indexed="81"/>
            <rFont val="Tahoma"/>
            <family val="2"/>
          </rPr>
          <t>Windows User:</t>
        </r>
        <r>
          <rPr>
            <sz val="9"/>
            <color indexed="81"/>
            <rFont val="Tahoma"/>
            <family val="2"/>
          </rPr>
          <t xml:space="preserve">
06/09/2020
9,000/-</t>
        </r>
      </text>
    </comment>
    <comment ref="CM179" authorId="0">
      <text>
        <r>
          <rPr>
            <b/>
            <sz val="9"/>
            <color indexed="81"/>
            <rFont val="Tahoma"/>
            <family val="2"/>
          </rPr>
          <t>Windows User:</t>
        </r>
        <r>
          <rPr>
            <sz val="9"/>
            <color indexed="81"/>
            <rFont val="Tahoma"/>
            <family val="2"/>
          </rPr>
          <t xml:space="preserve">
Less 30% in Tuition fee for Oct/20.</t>
        </r>
      </text>
    </comment>
    <comment ref="CN179" authorId="0">
      <text>
        <r>
          <rPr>
            <b/>
            <sz val="9"/>
            <color indexed="81"/>
            <rFont val="Tahoma"/>
            <family val="2"/>
          </rPr>
          <t>Windows User:</t>
        </r>
        <r>
          <rPr>
            <sz val="9"/>
            <color indexed="81"/>
            <rFont val="Tahoma"/>
            <family val="2"/>
          </rPr>
          <t xml:space="preserve">
09/11/2020
By bkash
C=4620
Oct/20
Paid in Nov/20</t>
        </r>
      </text>
    </comment>
    <comment ref="CO179" authorId="0">
      <text>
        <r>
          <rPr>
            <b/>
            <sz val="9"/>
            <color indexed="81"/>
            <rFont val="Tahoma"/>
            <family val="2"/>
          </rPr>
          <t>Windows User:</t>
        </r>
        <r>
          <rPr>
            <sz val="9"/>
            <color indexed="81"/>
            <rFont val="Tahoma"/>
            <family val="2"/>
          </rPr>
          <t xml:space="preserve">
Less 30% in Tuition fee for Oct/20.</t>
        </r>
      </text>
    </comment>
    <comment ref="CP179" authorId="0">
      <text>
        <r>
          <rPr>
            <b/>
            <sz val="9"/>
            <color indexed="81"/>
            <rFont val="Tahoma"/>
            <family val="2"/>
          </rPr>
          <t>Windows User:</t>
        </r>
        <r>
          <rPr>
            <sz val="9"/>
            <color indexed="81"/>
            <rFont val="Tahoma"/>
            <family val="2"/>
          </rPr>
          <t xml:space="preserve">
09/11/2020
By bkash
C=4620
Oct/20</t>
        </r>
      </text>
    </comment>
    <comment ref="CR179" authorId="0">
      <text>
        <r>
          <rPr>
            <b/>
            <sz val="9"/>
            <color indexed="81"/>
            <rFont val="Tahoma"/>
            <family val="2"/>
          </rPr>
          <t>Windows User:</t>
        </r>
        <r>
          <rPr>
            <sz val="9"/>
            <color indexed="81"/>
            <rFont val="Tahoma"/>
            <family val="2"/>
          </rPr>
          <t xml:space="preserve">
25/01/2021
By bkash
C=9240
 Nov + Dec/20
Paid in Janu/21</t>
        </r>
      </text>
    </comment>
    <comment ref="CT179" authorId="0">
      <text>
        <r>
          <rPr>
            <b/>
            <sz val="9"/>
            <color indexed="81"/>
            <rFont val="Tahoma"/>
            <family val="2"/>
          </rPr>
          <t>Windows User:</t>
        </r>
        <r>
          <rPr>
            <sz val="9"/>
            <color indexed="81"/>
            <rFont val="Tahoma"/>
            <family val="2"/>
          </rPr>
          <t xml:space="preserve">
25/01/2021
By bkash
C=9240
 Nov + Dec/20
Paid in Janu/21</t>
        </r>
      </text>
    </comment>
    <comment ref="DD179" authorId="0">
      <text>
        <r>
          <rPr>
            <b/>
            <sz val="9"/>
            <color indexed="81"/>
            <rFont val="Tahoma"/>
            <family val="2"/>
          </rPr>
          <t>Windows User:</t>
        </r>
        <r>
          <rPr>
            <sz val="9"/>
            <color indexed="81"/>
            <rFont val="Tahoma"/>
            <family val="2"/>
          </rPr>
          <t xml:space="preserve">
05/0621
9343
Janu/21</t>
        </r>
      </text>
    </comment>
    <comment ref="CD180" authorId="0">
      <text>
        <r>
          <rPr>
            <b/>
            <sz val="9"/>
            <color indexed="81"/>
            <rFont val="Tahoma"/>
            <family val="2"/>
          </rPr>
          <t>Windows User:</t>
        </r>
        <r>
          <rPr>
            <sz val="9"/>
            <color indexed="81"/>
            <rFont val="Tahoma"/>
            <family val="2"/>
          </rPr>
          <t xml:space="preserve">
06/09/2020
9,000/-</t>
        </r>
      </text>
    </comment>
    <comment ref="CF180" authorId="0">
      <text>
        <r>
          <rPr>
            <b/>
            <sz val="9"/>
            <color indexed="81"/>
            <rFont val="Tahoma"/>
            <family val="2"/>
          </rPr>
          <t>Windows User:</t>
        </r>
        <r>
          <rPr>
            <sz val="9"/>
            <color indexed="81"/>
            <rFont val="Tahoma"/>
            <family val="2"/>
          </rPr>
          <t xml:space="preserve">
06/09/2020
9,000/-</t>
        </r>
      </text>
    </comment>
    <comment ref="CH180" authorId="0">
      <text>
        <r>
          <rPr>
            <b/>
            <sz val="9"/>
            <color indexed="81"/>
            <rFont val="Tahoma"/>
            <family val="2"/>
          </rPr>
          <t>Windows User:</t>
        </r>
        <r>
          <rPr>
            <sz val="9"/>
            <color indexed="81"/>
            <rFont val="Tahoma"/>
            <family val="2"/>
          </rPr>
          <t xml:space="preserve">
06/09/2020
9,000/-</t>
        </r>
      </text>
    </comment>
    <comment ref="CJ180" authorId="0">
      <text>
        <r>
          <rPr>
            <b/>
            <sz val="9"/>
            <color indexed="81"/>
            <rFont val="Tahoma"/>
            <family val="2"/>
          </rPr>
          <t>Windows User:</t>
        </r>
        <r>
          <rPr>
            <sz val="9"/>
            <color indexed="81"/>
            <rFont val="Tahoma"/>
            <family val="2"/>
          </rPr>
          <t xml:space="preserve">
06/09/2020
9,000/-
25/01/2021
By bkash
C=24980
O/fee =6500
Oct to Jnau/21
Paid in Janu/21</t>
        </r>
      </text>
    </comment>
    <comment ref="CM180" authorId="0">
      <text>
        <r>
          <rPr>
            <b/>
            <sz val="9"/>
            <color indexed="81"/>
            <rFont val="Tahoma"/>
            <family val="2"/>
          </rPr>
          <t>Windows User:</t>
        </r>
        <r>
          <rPr>
            <sz val="9"/>
            <color indexed="81"/>
            <rFont val="Tahoma"/>
            <family val="2"/>
          </rPr>
          <t xml:space="preserve">
Less 30% in Tuition fee for Oct/20.</t>
        </r>
      </text>
    </comment>
    <comment ref="CN180" authorId="0">
      <text>
        <r>
          <rPr>
            <b/>
            <sz val="9"/>
            <color indexed="81"/>
            <rFont val="Tahoma"/>
            <family val="2"/>
          </rPr>
          <t>Windows User:</t>
        </r>
        <r>
          <rPr>
            <sz val="9"/>
            <color indexed="81"/>
            <rFont val="Tahoma"/>
            <family val="2"/>
          </rPr>
          <t xml:space="preserve">
25/01/2021
By bkash
C=24980
O/fee =6500
Oct to Jnau/21
Paid in Janu/21</t>
        </r>
      </text>
    </comment>
    <comment ref="CO180" authorId="0">
      <text>
        <r>
          <rPr>
            <b/>
            <sz val="9"/>
            <color indexed="81"/>
            <rFont val="Tahoma"/>
            <family val="2"/>
          </rPr>
          <t>Windows User:</t>
        </r>
        <r>
          <rPr>
            <sz val="9"/>
            <color indexed="81"/>
            <rFont val="Tahoma"/>
            <family val="2"/>
          </rPr>
          <t xml:space="preserve">
Less 30% in Tuition fee for Oct/20.</t>
        </r>
      </text>
    </comment>
    <comment ref="CP180" authorId="0">
      <text>
        <r>
          <rPr>
            <b/>
            <sz val="9"/>
            <color indexed="81"/>
            <rFont val="Tahoma"/>
            <family val="2"/>
          </rPr>
          <t>Windows User:</t>
        </r>
        <r>
          <rPr>
            <sz val="9"/>
            <color indexed="81"/>
            <rFont val="Tahoma"/>
            <family val="2"/>
          </rPr>
          <t xml:space="preserve">
25/01/2021
By bkash
C=24980
O/fee =6500
Oct to Jnau/21
Paid in Janu/21</t>
        </r>
      </text>
    </comment>
    <comment ref="CR180" authorId="0">
      <text>
        <r>
          <rPr>
            <b/>
            <sz val="9"/>
            <color indexed="81"/>
            <rFont val="Tahoma"/>
            <family val="2"/>
          </rPr>
          <t>Windows User:</t>
        </r>
        <r>
          <rPr>
            <sz val="9"/>
            <color indexed="81"/>
            <rFont val="Tahoma"/>
            <family val="2"/>
          </rPr>
          <t xml:space="preserve">
25/01/2021
By bkash
C=24980
O/fee =6500
Oct to Jnau/21
Paid in Janu/21</t>
        </r>
      </text>
    </comment>
    <comment ref="CT180" authorId="0">
      <text>
        <r>
          <rPr>
            <b/>
            <sz val="9"/>
            <color indexed="81"/>
            <rFont val="Tahoma"/>
            <family val="2"/>
          </rPr>
          <t>Windows User:</t>
        </r>
        <r>
          <rPr>
            <sz val="9"/>
            <color indexed="81"/>
            <rFont val="Tahoma"/>
            <family val="2"/>
          </rPr>
          <t xml:space="preserve">
25/01/2021
By bkash
C=24980
O/fee =6500
Oct to Jnau/21
Paid in Janu/21</t>
        </r>
      </text>
    </comment>
    <comment ref="CD181" authorId="0">
      <text>
        <r>
          <rPr>
            <b/>
            <sz val="9"/>
            <color indexed="81"/>
            <rFont val="Tahoma"/>
            <family val="2"/>
          </rPr>
          <t>Windows User:</t>
        </r>
        <r>
          <rPr>
            <sz val="9"/>
            <color indexed="81"/>
            <rFont val="Tahoma"/>
            <family val="2"/>
          </rPr>
          <t xml:space="preserve">
06/09/2020
9,000/-</t>
        </r>
      </text>
    </comment>
    <comment ref="CF181" authorId="0">
      <text>
        <r>
          <rPr>
            <b/>
            <sz val="9"/>
            <color indexed="81"/>
            <rFont val="Tahoma"/>
            <family val="2"/>
          </rPr>
          <t>Windows User:</t>
        </r>
        <r>
          <rPr>
            <sz val="9"/>
            <color indexed="81"/>
            <rFont val="Tahoma"/>
            <family val="2"/>
          </rPr>
          <t xml:space="preserve">
06/09/2020
9,000/-</t>
        </r>
      </text>
    </comment>
    <comment ref="CH181" authorId="0">
      <text>
        <r>
          <rPr>
            <b/>
            <sz val="9"/>
            <color indexed="81"/>
            <rFont val="Tahoma"/>
            <family val="2"/>
          </rPr>
          <t>Windows User:</t>
        </r>
        <r>
          <rPr>
            <sz val="9"/>
            <color indexed="81"/>
            <rFont val="Tahoma"/>
            <family val="2"/>
          </rPr>
          <t xml:space="preserve">
06/09/2020
9,000/-</t>
        </r>
      </text>
    </comment>
    <comment ref="CJ181" authorId="0">
      <text>
        <r>
          <rPr>
            <b/>
            <sz val="9"/>
            <color indexed="81"/>
            <rFont val="Tahoma"/>
            <family val="2"/>
          </rPr>
          <t>Windows User:</t>
        </r>
        <r>
          <rPr>
            <sz val="9"/>
            <color indexed="81"/>
            <rFont val="Tahoma"/>
            <family val="2"/>
          </rPr>
          <t xml:space="preserve">
06/09/2020
9,000/-
19/12/2020
By bkash
C=20360
H=5400
T=25760/-
O/fee=6500
Oct to Dec/20
Paid in Dec/20</t>
        </r>
      </text>
    </comment>
    <comment ref="CP181" authorId="0">
      <text>
        <r>
          <rPr>
            <b/>
            <sz val="9"/>
            <color indexed="81"/>
            <rFont val="Tahoma"/>
            <family val="2"/>
          </rPr>
          <t>Windows User:</t>
        </r>
        <r>
          <rPr>
            <sz val="9"/>
            <color indexed="81"/>
            <rFont val="Tahoma"/>
            <family val="2"/>
          </rPr>
          <t xml:space="preserve">
19/12/2020
By bkash
C=20360
H=5400
T=25760/-
O/fee=6500
Oct to Dec/20
Paid in Dec/20</t>
        </r>
      </text>
    </comment>
    <comment ref="CR181" authorId="0">
      <text>
        <r>
          <rPr>
            <b/>
            <sz val="9"/>
            <color indexed="81"/>
            <rFont val="Tahoma"/>
            <family val="2"/>
          </rPr>
          <t>Windows User:</t>
        </r>
        <r>
          <rPr>
            <sz val="9"/>
            <color indexed="81"/>
            <rFont val="Tahoma"/>
            <family val="2"/>
          </rPr>
          <t xml:space="preserve">
19/12/2020
By bkash
C=20360
H=5400
T=25760/-
O/fee=6500
Oct to Dec/20
Paid in Dec/20</t>
        </r>
      </text>
    </comment>
    <comment ref="CT181" authorId="0">
      <text>
        <r>
          <rPr>
            <b/>
            <sz val="9"/>
            <color indexed="81"/>
            <rFont val="Tahoma"/>
            <family val="2"/>
          </rPr>
          <t>Windows User:</t>
        </r>
        <r>
          <rPr>
            <sz val="9"/>
            <color indexed="81"/>
            <rFont val="Tahoma"/>
            <family val="2"/>
          </rPr>
          <t xml:space="preserve">
19/12/2020
By bkash
C=20360
H=5400
T=25760/-
O/fee=6500
Oct to Dec/20
Paid in Dec/20</t>
        </r>
      </text>
    </comment>
    <comment ref="CV181" authorId="0">
      <text>
        <r>
          <rPr>
            <b/>
            <sz val="9"/>
            <color indexed="81"/>
            <rFont val="Tahoma"/>
            <family val="2"/>
          </rPr>
          <t>Windows User:</t>
        </r>
        <r>
          <rPr>
            <sz val="9"/>
            <color indexed="81"/>
            <rFont val="Tahoma"/>
            <family val="2"/>
          </rPr>
          <t xml:space="preserve">
26/01/21
51</t>
        </r>
      </text>
    </comment>
    <comment ref="DD181" authorId="0">
      <text>
        <r>
          <rPr>
            <b/>
            <sz val="9"/>
            <color indexed="81"/>
            <rFont val="Tahoma"/>
            <family val="2"/>
          </rPr>
          <t>Windows User:</t>
        </r>
        <r>
          <rPr>
            <sz val="9"/>
            <color indexed="81"/>
            <rFont val="Tahoma"/>
            <family val="2"/>
          </rPr>
          <t xml:space="preserve">
04/05/21
By bkash
C=18480
H=9000
T=27480</t>
        </r>
      </text>
    </comment>
    <comment ref="H182" authorId="0">
      <text>
        <r>
          <rPr>
            <b/>
            <sz val="9"/>
            <color indexed="81"/>
            <rFont val="Tahoma"/>
            <family val="2"/>
          </rPr>
          <t xml:space="preserve">Windows User:
</t>
        </r>
        <r>
          <rPr>
            <sz val="9"/>
            <color indexed="81"/>
            <rFont val="Tahoma"/>
            <family val="2"/>
          </rPr>
          <t xml:space="preserve">Note-149
Less=2,000/-
Opening to Clossing Period
Meeting=20/10/2020
</t>
        </r>
      </text>
    </comment>
    <comment ref="J182" authorId="0">
      <text>
        <r>
          <rPr>
            <b/>
            <sz val="9"/>
            <color indexed="81"/>
            <rFont val="Tahoma"/>
            <family val="2"/>
          </rPr>
          <t xml:space="preserve">Windows User:
</t>
        </r>
        <r>
          <rPr>
            <sz val="9"/>
            <color indexed="81"/>
            <rFont val="Tahoma"/>
            <family val="2"/>
          </rPr>
          <t xml:space="preserve">Note-149
Less=2,000/-
Opening to Clossing Period
Meeting=20/10/2020
</t>
        </r>
      </text>
    </comment>
    <comment ref="CD182" authorId="0">
      <text>
        <r>
          <rPr>
            <b/>
            <sz val="9"/>
            <color indexed="81"/>
            <rFont val="Tahoma"/>
            <family val="2"/>
          </rPr>
          <t>Windows User:</t>
        </r>
        <r>
          <rPr>
            <sz val="9"/>
            <color indexed="81"/>
            <rFont val="Tahoma"/>
            <family val="2"/>
          </rPr>
          <t xml:space="preserve">
06/09/2020
4,000/-</t>
        </r>
      </text>
    </comment>
    <comment ref="CF182" authorId="0">
      <text>
        <r>
          <rPr>
            <b/>
            <sz val="9"/>
            <color indexed="81"/>
            <rFont val="Tahoma"/>
            <family val="2"/>
          </rPr>
          <t>Windows User:</t>
        </r>
        <r>
          <rPr>
            <sz val="9"/>
            <color indexed="81"/>
            <rFont val="Tahoma"/>
            <family val="2"/>
          </rPr>
          <t xml:space="preserve">
06/09/2020
4,000/-</t>
        </r>
      </text>
    </comment>
    <comment ref="CH182" authorId="0">
      <text>
        <r>
          <rPr>
            <b/>
            <sz val="9"/>
            <color indexed="81"/>
            <rFont val="Tahoma"/>
            <family val="2"/>
          </rPr>
          <t>Windows User:</t>
        </r>
        <r>
          <rPr>
            <sz val="9"/>
            <color indexed="81"/>
            <rFont val="Tahoma"/>
            <family val="2"/>
          </rPr>
          <t xml:space="preserve">
06/09/2020
4,000/-</t>
        </r>
      </text>
    </comment>
    <comment ref="CV182" authorId="0">
      <text>
        <r>
          <rPr>
            <b/>
            <sz val="9"/>
            <color indexed="81"/>
            <rFont val="Tahoma"/>
            <family val="2"/>
          </rPr>
          <t>Windows User:</t>
        </r>
        <r>
          <rPr>
            <sz val="9"/>
            <color indexed="81"/>
            <rFont val="Tahoma"/>
            <family val="2"/>
          </rPr>
          <t xml:space="preserve">
26/01/21
56549</t>
        </r>
      </text>
    </comment>
    <comment ref="CX182" authorId="0">
      <text>
        <r>
          <rPr>
            <b/>
            <sz val="9"/>
            <color indexed="81"/>
            <rFont val="Tahoma"/>
            <family val="2"/>
          </rPr>
          <t>Windows User:</t>
        </r>
        <r>
          <rPr>
            <sz val="9"/>
            <color indexed="81"/>
            <rFont val="Tahoma"/>
            <family val="2"/>
          </rPr>
          <t xml:space="preserve">
10/02/21
075</t>
        </r>
      </text>
    </comment>
    <comment ref="DF182" authorId="0">
      <text>
        <r>
          <rPr>
            <b/>
            <sz val="9"/>
            <color indexed="81"/>
            <rFont val="Tahoma"/>
            <family val="2"/>
          </rPr>
          <t>Windows User:</t>
        </r>
        <r>
          <rPr>
            <sz val="9"/>
            <color indexed="81"/>
            <rFont val="Tahoma"/>
            <family val="2"/>
          </rPr>
          <t xml:space="preserve">
05/06/21
076
Janu + Feb/21
O/fee=5500 
T=16940</t>
        </r>
      </text>
    </comment>
    <comment ref="H183"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
</t>
        </r>
      </text>
    </comment>
    <comment ref="J183"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
</t>
        </r>
      </text>
    </comment>
    <comment ref="CD183" authorId="0">
      <text>
        <r>
          <rPr>
            <b/>
            <sz val="9"/>
            <color indexed="81"/>
            <rFont val="Tahoma"/>
            <family val="2"/>
          </rPr>
          <t>Windows User:</t>
        </r>
        <r>
          <rPr>
            <sz val="9"/>
            <color indexed="81"/>
            <rFont val="Tahoma"/>
            <family val="2"/>
          </rPr>
          <t xml:space="preserve">
06/09/2020
4,000/-</t>
        </r>
      </text>
    </comment>
    <comment ref="CF183" authorId="0">
      <text>
        <r>
          <rPr>
            <b/>
            <sz val="9"/>
            <color indexed="81"/>
            <rFont val="Tahoma"/>
            <family val="2"/>
          </rPr>
          <t>Windows User:</t>
        </r>
        <r>
          <rPr>
            <sz val="9"/>
            <color indexed="81"/>
            <rFont val="Tahoma"/>
            <family val="2"/>
          </rPr>
          <t xml:space="preserve">
06/09/2020
4,000/-</t>
        </r>
      </text>
    </comment>
    <comment ref="CH183" authorId="0">
      <text>
        <r>
          <rPr>
            <b/>
            <sz val="9"/>
            <color indexed="81"/>
            <rFont val="Tahoma"/>
            <family val="2"/>
          </rPr>
          <t>Windows User:</t>
        </r>
        <r>
          <rPr>
            <sz val="9"/>
            <color indexed="81"/>
            <rFont val="Tahoma"/>
            <family val="2"/>
          </rPr>
          <t xml:space="preserve">
06/09/2020
4,000/-
27/01/21
099
S/c=3500
O/fee=8000
Oct=1500 Due=2130
Paid in Janu/21</t>
        </r>
      </text>
    </comment>
    <comment ref="CJ183" authorId="0">
      <text>
        <r>
          <rPr>
            <b/>
            <sz val="9"/>
            <color indexed="81"/>
            <rFont val="Tahoma"/>
            <family val="2"/>
          </rPr>
          <t>Windows User:</t>
        </r>
        <r>
          <rPr>
            <sz val="9"/>
            <color indexed="81"/>
            <rFont val="Tahoma"/>
            <family val="2"/>
          </rPr>
          <t xml:space="preserve">
27/01/21
099
S/c=3500
O/fee=8000
Oct=1500 Due=2130
Paid in Janu/21
27/01/21
099
S/c=3500
O/fee=8000
Oct=1500 Due=2130
Paid in Janu/21</t>
        </r>
      </text>
    </comment>
    <comment ref="CM183" authorId="0">
      <text>
        <r>
          <rPr>
            <b/>
            <sz val="9"/>
            <color indexed="81"/>
            <rFont val="Tahoma"/>
            <family val="2"/>
          </rPr>
          <t>Windows User:</t>
        </r>
        <r>
          <rPr>
            <sz val="9"/>
            <color indexed="81"/>
            <rFont val="Tahoma"/>
            <family val="2"/>
          </rPr>
          <t xml:space="preserve">
Less 30% in Tuition fee for Oct/20.</t>
        </r>
      </text>
    </comment>
    <comment ref="CN183" authorId="0">
      <text>
        <r>
          <rPr>
            <b/>
            <sz val="9"/>
            <color indexed="81"/>
            <rFont val="Tahoma"/>
            <family val="2"/>
          </rPr>
          <t>Windows User:</t>
        </r>
        <r>
          <rPr>
            <sz val="9"/>
            <color indexed="81"/>
            <rFont val="Tahoma"/>
            <family val="2"/>
          </rPr>
          <t xml:space="preserve">
27/01/21
099
S/c=3500
O/fee=8000
Oct=1500 Due=2130
Paid in Janu/21</t>
        </r>
      </text>
    </comment>
    <comment ref="CO183" authorId="0">
      <text>
        <r>
          <rPr>
            <b/>
            <sz val="9"/>
            <color indexed="81"/>
            <rFont val="Tahoma"/>
            <family val="2"/>
          </rPr>
          <t>Windows User:</t>
        </r>
        <r>
          <rPr>
            <sz val="9"/>
            <color indexed="81"/>
            <rFont val="Tahoma"/>
            <family val="2"/>
          </rPr>
          <t xml:space="preserve">
Less 30% in Tuition fee for Oct/20.</t>
        </r>
      </text>
    </comment>
    <comment ref="CT183" authorId="0">
      <text>
        <r>
          <rPr>
            <b/>
            <sz val="9"/>
            <color indexed="81"/>
            <rFont val="Tahoma"/>
            <family val="2"/>
          </rPr>
          <t>Windows User:</t>
        </r>
        <r>
          <rPr>
            <sz val="9"/>
            <color indexed="81"/>
            <rFont val="Tahoma"/>
            <family val="2"/>
          </rPr>
          <t xml:space="preserve">
27/01/21
099
S/c=3500
O/fee=8000
Oct=1500 Due=2130
Paid in Janu/21</t>
        </r>
      </text>
    </comment>
    <comment ref="CV183" authorId="0">
      <text>
        <r>
          <rPr>
            <b/>
            <sz val="9"/>
            <color indexed="81"/>
            <rFont val="Tahoma"/>
            <family val="2"/>
          </rPr>
          <t>Windows User:</t>
        </r>
        <r>
          <rPr>
            <sz val="9"/>
            <color indexed="81"/>
            <rFont val="Tahoma"/>
            <family val="2"/>
          </rPr>
          <t xml:space="preserve">
10/02/21
101</t>
        </r>
      </text>
    </comment>
    <comment ref="DD183" authorId="0">
      <text>
        <r>
          <rPr>
            <b/>
            <sz val="9"/>
            <color indexed="81"/>
            <rFont val="Tahoma"/>
            <family val="2"/>
          </rPr>
          <t>Windows User:</t>
        </r>
        <r>
          <rPr>
            <sz val="9"/>
            <color indexed="81"/>
            <rFont val="Tahoma"/>
            <family val="2"/>
          </rPr>
          <t xml:space="preserve">
06/06/21
102
Up to May/21</t>
        </r>
      </text>
    </comment>
    <comment ref="CD184" authorId="0">
      <text>
        <r>
          <rPr>
            <b/>
            <sz val="9"/>
            <color indexed="81"/>
            <rFont val="Tahoma"/>
            <family val="2"/>
          </rPr>
          <t>Windows User:</t>
        </r>
        <r>
          <rPr>
            <sz val="9"/>
            <color indexed="81"/>
            <rFont val="Tahoma"/>
            <family val="2"/>
          </rPr>
          <t xml:space="preserve">
07/09/2020
9,000/-</t>
        </r>
      </text>
    </comment>
    <comment ref="CF184" authorId="0">
      <text>
        <r>
          <rPr>
            <b/>
            <sz val="9"/>
            <color indexed="81"/>
            <rFont val="Tahoma"/>
            <family val="2"/>
          </rPr>
          <t>Windows User:</t>
        </r>
        <r>
          <rPr>
            <sz val="9"/>
            <color indexed="81"/>
            <rFont val="Tahoma"/>
            <family val="2"/>
          </rPr>
          <t xml:space="preserve">
07/09/2020
9,000/-</t>
        </r>
      </text>
    </comment>
    <comment ref="CH184" authorId="0">
      <text>
        <r>
          <rPr>
            <b/>
            <sz val="9"/>
            <color indexed="81"/>
            <rFont val="Tahoma"/>
            <family val="2"/>
          </rPr>
          <t>Windows User:</t>
        </r>
        <r>
          <rPr>
            <sz val="9"/>
            <color indexed="81"/>
            <rFont val="Tahoma"/>
            <family val="2"/>
          </rPr>
          <t xml:space="preserve">
07/09/2020
9,000/-</t>
        </r>
      </text>
    </comment>
    <comment ref="CJ184" authorId="0">
      <text>
        <r>
          <rPr>
            <b/>
            <sz val="9"/>
            <color indexed="81"/>
            <rFont val="Tahoma"/>
            <family val="2"/>
          </rPr>
          <t>Windows User:</t>
        </r>
        <r>
          <rPr>
            <sz val="9"/>
            <color indexed="81"/>
            <rFont val="Tahoma"/>
            <family val="2"/>
          </rPr>
          <t xml:space="preserve">
07/09/2020
9,000/-</t>
        </r>
      </text>
    </comment>
    <comment ref="CM184" authorId="0">
      <text>
        <r>
          <rPr>
            <b/>
            <sz val="9"/>
            <color indexed="81"/>
            <rFont val="Tahoma"/>
            <family val="2"/>
          </rPr>
          <t>Windows User:</t>
        </r>
        <r>
          <rPr>
            <sz val="9"/>
            <color indexed="81"/>
            <rFont val="Tahoma"/>
            <family val="2"/>
          </rPr>
          <t xml:space="preserve">
Less 30% in Tuition fee for Oct/20.</t>
        </r>
      </text>
    </comment>
    <comment ref="CN184" authorId="0">
      <text>
        <r>
          <rPr>
            <b/>
            <sz val="9"/>
            <color indexed="81"/>
            <rFont val="Tahoma"/>
            <family val="2"/>
          </rPr>
          <t>Windows User:</t>
        </r>
        <r>
          <rPr>
            <sz val="9"/>
            <color indexed="81"/>
            <rFont val="Tahoma"/>
            <family val="2"/>
          </rPr>
          <t xml:space="preserve">
04/11/2020
123
Oct/2020
Paid to Nov/2020</t>
        </r>
      </text>
    </comment>
    <comment ref="CO184" authorId="0">
      <text>
        <r>
          <rPr>
            <b/>
            <sz val="9"/>
            <color indexed="81"/>
            <rFont val="Tahoma"/>
            <family val="2"/>
          </rPr>
          <t>Windows User:</t>
        </r>
        <r>
          <rPr>
            <sz val="9"/>
            <color indexed="81"/>
            <rFont val="Tahoma"/>
            <family val="2"/>
          </rPr>
          <t xml:space="preserve">
Less 30% in Tuition fee for Oct/20.</t>
        </r>
      </text>
    </comment>
    <comment ref="CP184" authorId="0">
      <text>
        <r>
          <rPr>
            <b/>
            <sz val="9"/>
            <color indexed="81"/>
            <rFont val="Tahoma"/>
            <family val="2"/>
          </rPr>
          <t>Windows User:</t>
        </r>
        <r>
          <rPr>
            <sz val="9"/>
            <color indexed="81"/>
            <rFont val="Tahoma"/>
            <family val="2"/>
          </rPr>
          <t xml:space="preserve">
04/11/2020
123
Oct/2020</t>
        </r>
      </text>
    </comment>
    <comment ref="CV184" authorId="0">
      <text>
        <r>
          <rPr>
            <b/>
            <sz val="9"/>
            <color indexed="81"/>
            <rFont val="Tahoma"/>
            <family val="2"/>
          </rPr>
          <t>Windows User:</t>
        </r>
        <r>
          <rPr>
            <sz val="9"/>
            <color indexed="81"/>
            <rFont val="Tahoma"/>
            <family val="2"/>
          </rPr>
          <t xml:space="preserve">
01/02/21
124</t>
        </r>
      </text>
    </comment>
    <comment ref="CZ184" authorId="0">
      <text>
        <r>
          <rPr>
            <b/>
            <sz val="9"/>
            <color indexed="81"/>
            <rFont val="Tahoma"/>
            <family val="2"/>
          </rPr>
          <t>Windows User:</t>
        </r>
        <r>
          <rPr>
            <sz val="9"/>
            <color indexed="81"/>
            <rFont val="Tahoma"/>
            <family val="2"/>
          </rPr>
          <t xml:space="preserve">
04/04/2021
125
Feb/21</t>
        </r>
      </text>
    </comment>
    <comment ref="CD185" authorId="0">
      <text>
        <r>
          <rPr>
            <b/>
            <sz val="9"/>
            <color indexed="81"/>
            <rFont val="Tahoma"/>
            <family val="2"/>
          </rPr>
          <t>Windows User:</t>
        </r>
        <r>
          <rPr>
            <sz val="9"/>
            <color indexed="81"/>
            <rFont val="Tahoma"/>
            <family val="2"/>
          </rPr>
          <t xml:space="preserve">
07/09/2020
2,000/-</t>
        </r>
      </text>
    </comment>
    <comment ref="CF185" authorId="0">
      <text>
        <r>
          <rPr>
            <b/>
            <sz val="9"/>
            <color indexed="81"/>
            <rFont val="Tahoma"/>
            <family val="2"/>
          </rPr>
          <t>Windows User:</t>
        </r>
        <r>
          <rPr>
            <sz val="9"/>
            <color indexed="81"/>
            <rFont val="Tahoma"/>
            <family val="2"/>
          </rPr>
          <t xml:space="preserve">
07/09/2020
2,000/-
14.09.2020
147
S/C=5,000/-
Dev-fee=500/-</t>
        </r>
      </text>
    </comment>
    <comment ref="CH185" authorId="0">
      <text>
        <r>
          <rPr>
            <b/>
            <sz val="9"/>
            <color indexed="81"/>
            <rFont val="Tahoma"/>
            <family val="2"/>
          </rPr>
          <t>Windows User:</t>
        </r>
        <r>
          <rPr>
            <sz val="9"/>
            <color indexed="81"/>
            <rFont val="Tahoma"/>
            <family val="2"/>
          </rPr>
          <t xml:space="preserve">
14.09.2020
147
S/C=5,000/-
Dev-fee=500/-</t>
        </r>
      </text>
    </comment>
    <comment ref="CJ185" authorId="0">
      <text>
        <r>
          <rPr>
            <b/>
            <sz val="9"/>
            <color indexed="81"/>
            <rFont val="Tahoma"/>
            <family val="2"/>
          </rPr>
          <t>Windows User:</t>
        </r>
        <r>
          <rPr>
            <sz val="9"/>
            <color indexed="81"/>
            <rFont val="Tahoma"/>
            <family val="2"/>
          </rPr>
          <t xml:space="preserve">
09/11/2020
By bkash =6,000/-
Nov=4620/-
O/fee=1380 Due=6,620
11/02/21
150
O/fee</t>
        </r>
      </text>
    </comment>
    <comment ref="CP185" authorId="0">
      <text>
        <r>
          <rPr>
            <b/>
            <sz val="9"/>
            <color indexed="81"/>
            <rFont val="Tahoma"/>
            <family val="2"/>
          </rPr>
          <t>Windows User:</t>
        </r>
        <r>
          <rPr>
            <sz val="9"/>
            <color indexed="81"/>
            <rFont val="Tahoma"/>
            <family val="2"/>
          </rPr>
          <t xml:space="preserve">
10/10/2020
By bash
C=4620
H=2160
T=6780</t>
        </r>
      </text>
    </comment>
    <comment ref="CR185" authorId="0">
      <text>
        <r>
          <rPr>
            <b/>
            <sz val="9"/>
            <color indexed="81"/>
            <rFont val="Tahoma"/>
            <family val="2"/>
          </rPr>
          <t>Windows User:</t>
        </r>
        <r>
          <rPr>
            <sz val="9"/>
            <color indexed="81"/>
            <rFont val="Tahoma"/>
            <family val="2"/>
          </rPr>
          <t xml:space="preserve">
09/11/2020
By bkash
C=6,000/-
H=0
Nov=4620/-
O/fee=1380 Due=6,620</t>
        </r>
      </text>
    </comment>
    <comment ref="CT185" authorId="0">
      <text>
        <r>
          <rPr>
            <b/>
            <sz val="9"/>
            <color indexed="81"/>
            <rFont val="Tahoma"/>
            <family val="2"/>
          </rPr>
          <t>Windows User:</t>
        </r>
        <r>
          <rPr>
            <sz val="9"/>
            <color indexed="81"/>
            <rFont val="Tahoma"/>
            <family val="2"/>
          </rPr>
          <t xml:space="preserve">
14/12/2020
By bkash 
C=3680
H=4320
T=8,000/-
Dec/20
O/fee Due=7,560/-</t>
        </r>
      </text>
    </comment>
    <comment ref="CV185" authorId="0">
      <text>
        <r>
          <rPr>
            <b/>
            <sz val="9"/>
            <color indexed="81"/>
            <rFont val="Tahoma"/>
            <family val="2"/>
          </rPr>
          <t>Windows User:</t>
        </r>
        <r>
          <rPr>
            <sz val="9"/>
            <color indexed="81"/>
            <rFont val="Tahoma"/>
            <family val="2"/>
          </rPr>
          <t xml:space="preserve">
12/01/2021
By bkash
C=4620
H=2160
T=6780
Janu/21
O/fe due=6620</t>
        </r>
      </text>
    </comment>
    <comment ref="CX185" authorId="0">
      <text>
        <r>
          <rPr>
            <b/>
            <sz val="9"/>
            <color indexed="81"/>
            <rFont val="Tahoma"/>
            <family val="2"/>
          </rPr>
          <t>Windows User:</t>
        </r>
        <r>
          <rPr>
            <sz val="9"/>
            <color indexed="81"/>
            <rFont val="Tahoma"/>
            <family val="2"/>
          </rPr>
          <t xml:space="preserve">
11/02/21
149
O/fee 
Feb/21</t>
        </r>
      </text>
    </comment>
    <comment ref="CZ185" authorId="0">
      <text>
        <r>
          <rPr>
            <b/>
            <sz val="9"/>
            <color indexed="81"/>
            <rFont val="Tahoma"/>
            <family val="2"/>
          </rPr>
          <t>Windows User:</t>
        </r>
        <r>
          <rPr>
            <sz val="9"/>
            <color indexed="81"/>
            <rFont val="Tahoma"/>
            <family val="2"/>
          </rPr>
          <t xml:space="preserve">
15/03/21
151
</t>
        </r>
      </text>
    </comment>
    <comment ref="DB185" authorId="0">
      <text>
        <r>
          <rPr>
            <b/>
            <sz val="9"/>
            <color indexed="81"/>
            <rFont val="Tahoma"/>
            <family val="2"/>
          </rPr>
          <t>Windows User:</t>
        </r>
        <r>
          <rPr>
            <sz val="9"/>
            <color indexed="81"/>
            <rFont val="Tahoma"/>
            <family val="2"/>
          </rPr>
          <t xml:space="preserve">
15/04/21
By bkash
C=4340
H=2160
T=6500</t>
        </r>
      </text>
    </comment>
    <comment ref="DD185" authorId="0">
      <text>
        <r>
          <rPr>
            <b/>
            <sz val="9"/>
            <color indexed="81"/>
            <rFont val="Tahoma"/>
            <family val="2"/>
          </rPr>
          <t>Windows User:</t>
        </r>
        <r>
          <rPr>
            <sz val="9"/>
            <color indexed="81"/>
            <rFont val="Tahoma"/>
            <family val="2"/>
          </rPr>
          <t xml:space="preserve">
23/05/21
By bksh
C=2660
H=2160
T=4820</t>
        </r>
      </text>
    </comment>
    <comment ref="CD186" authorId="0">
      <text>
        <r>
          <rPr>
            <b/>
            <sz val="9"/>
            <color indexed="81"/>
            <rFont val="Tahoma"/>
            <family val="2"/>
          </rPr>
          <t>Windows User:</t>
        </r>
        <r>
          <rPr>
            <sz val="9"/>
            <color indexed="81"/>
            <rFont val="Tahoma"/>
            <family val="2"/>
          </rPr>
          <t xml:space="preserve">
07/09/2020
9,000/-</t>
        </r>
      </text>
    </comment>
    <comment ref="CF186" authorId="0">
      <text>
        <r>
          <rPr>
            <b/>
            <sz val="9"/>
            <color indexed="81"/>
            <rFont val="Tahoma"/>
            <family val="2"/>
          </rPr>
          <t>Windows User:</t>
        </r>
        <r>
          <rPr>
            <sz val="9"/>
            <color indexed="81"/>
            <rFont val="Tahoma"/>
            <family val="2"/>
          </rPr>
          <t xml:space="preserve">
07/09/2020
9,000/-</t>
        </r>
      </text>
    </comment>
    <comment ref="CH186" authorId="0">
      <text>
        <r>
          <rPr>
            <b/>
            <sz val="9"/>
            <color indexed="81"/>
            <rFont val="Tahoma"/>
            <family val="2"/>
          </rPr>
          <t>Windows User:</t>
        </r>
        <r>
          <rPr>
            <sz val="9"/>
            <color indexed="81"/>
            <rFont val="Tahoma"/>
            <family val="2"/>
          </rPr>
          <t xml:space="preserve">
07/09/2020
9,000/-</t>
        </r>
      </text>
    </comment>
    <comment ref="CJ186" authorId="0">
      <text>
        <r>
          <rPr>
            <b/>
            <sz val="9"/>
            <color indexed="81"/>
            <rFont val="Tahoma"/>
            <family val="2"/>
          </rPr>
          <t>Windows User:</t>
        </r>
        <r>
          <rPr>
            <sz val="9"/>
            <color indexed="81"/>
            <rFont val="Tahoma"/>
            <family val="2"/>
          </rPr>
          <t xml:space="preserve">
07/09/2020
9,000/-
25/01/21
171
O/fee=6500
Oct + nov/20
Paid in janu/21</t>
        </r>
      </text>
    </comment>
    <comment ref="CM186" authorId="0">
      <text>
        <r>
          <rPr>
            <b/>
            <sz val="9"/>
            <color indexed="81"/>
            <rFont val="Tahoma"/>
            <family val="2"/>
          </rPr>
          <t>Windows User:</t>
        </r>
        <r>
          <rPr>
            <sz val="9"/>
            <color indexed="81"/>
            <rFont val="Tahoma"/>
            <family val="2"/>
          </rPr>
          <t xml:space="preserve">
Less 30% in Tuition fee for Oct/20.</t>
        </r>
      </text>
    </comment>
    <comment ref="CN186" authorId="0">
      <text>
        <r>
          <rPr>
            <b/>
            <sz val="9"/>
            <color indexed="81"/>
            <rFont val="Tahoma"/>
            <family val="2"/>
          </rPr>
          <t>Windows User:</t>
        </r>
        <r>
          <rPr>
            <sz val="9"/>
            <color indexed="81"/>
            <rFont val="Tahoma"/>
            <family val="2"/>
          </rPr>
          <t xml:space="preserve">
25/01/21
171
O/fee=6500
Oct + nov/20
Paid in janu/21</t>
        </r>
      </text>
    </comment>
    <comment ref="CO186" authorId="0">
      <text>
        <r>
          <rPr>
            <b/>
            <sz val="9"/>
            <color indexed="81"/>
            <rFont val="Tahoma"/>
            <family val="2"/>
          </rPr>
          <t>Windows User:</t>
        </r>
        <r>
          <rPr>
            <sz val="9"/>
            <color indexed="81"/>
            <rFont val="Tahoma"/>
            <family val="2"/>
          </rPr>
          <t xml:space="preserve">
Less 30% in Tuition fee for Oct/20.</t>
        </r>
      </text>
    </comment>
    <comment ref="CP186" authorId="0">
      <text>
        <r>
          <rPr>
            <b/>
            <sz val="9"/>
            <color indexed="81"/>
            <rFont val="Tahoma"/>
            <family val="2"/>
          </rPr>
          <t>Windows User:</t>
        </r>
        <r>
          <rPr>
            <sz val="9"/>
            <color indexed="81"/>
            <rFont val="Tahoma"/>
            <family val="2"/>
          </rPr>
          <t xml:space="preserve">
25/01/21
171
O/fee=6500
Oct + nov/20
Paid in janu/21</t>
        </r>
      </text>
    </comment>
    <comment ref="CT186" authorId="0">
      <text>
        <r>
          <rPr>
            <b/>
            <sz val="9"/>
            <color indexed="81"/>
            <rFont val="Tahoma"/>
            <family val="2"/>
          </rPr>
          <t>Windows User:</t>
        </r>
        <r>
          <rPr>
            <sz val="9"/>
            <color indexed="81"/>
            <rFont val="Tahoma"/>
            <family val="2"/>
          </rPr>
          <t xml:space="preserve">
25/01/21
171
O/fee=6500
Oct + nov/20
Paid in janu/21</t>
        </r>
      </text>
    </comment>
    <comment ref="CV186" authorId="0">
      <text>
        <r>
          <rPr>
            <b/>
            <sz val="9"/>
            <color indexed="81"/>
            <rFont val="Tahoma"/>
            <family val="2"/>
          </rPr>
          <t>Windows User:</t>
        </r>
        <r>
          <rPr>
            <sz val="9"/>
            <color indexed="81"/>
            <rFont val="Tahoma"/>
            <family val="2"/>
          </rPr>
          <t xml:space="preserve">
04/02/21
172</t>
        </r>
      </text>
    </comment>
    <comment ref="CD187" authorId="0">
      <text>
        <r>
          <rPr>
            <b/>
            <sz val="9"/>
            <color indexed="81"/>
            <rFont val="Tahoma"/>
            <family val="2"/>
          </rPr>
          <t>Windows User:</t>
        </r>
        <r>
          <rPr>
            <sz val="9"/>
            <color indexed="81"/>
            <rFont val="Tahoma"/>
            <family val="2"/>
          </rPr>
          <t xml:space="preserve">
07/09/2020
9,000/-</t>
        </r>
      </text>
    </comment>
    <comment ref="CF187" authorId="0">
      <text>
        <r>
          <rPr>
            <b/>
            <sz val="9"/>
            <color indexed="81"/>
            <rFont val="Tahoma"/>
            <family val="2"/>
          </rPr>
          <t>Windows User:</t>
        </r>
        <r>
          <rPr>
            <sz val="9"/>
            <color indexed="81"/>
            <rFont val="Tahoma"/>
            <family val="2"/>
          </rPr>
          <t xml:space="preserve">
07/09/2020
9,000/-</t>
        </r>
      </text>
    </comment>
    <comment ref="CH187" authorId="0">
      <text>
        <r>
          <rPr>
            <b/>
            <sz val="9"/>
            <color indexed="81"/>
            <rFont val="Tahoma"/>
            <family val="2"/>
          </rPr>
          <t>Windows User:</t>
        </r>
        <r>
          <rPr>
            <sz val="9"/>
            <color indexed="81"/>
            <rFont val="Tahoma"/>
            <family val="2"/>
          </rPr>
          <t xml:space="preserve">
07/09/2020
9,000/-</t>
        </r>
      </text>
    </comment>
    <comment ref="CJ187" authorId="0">
      <text>
        <r>
          <rPr>
            <b/>
            <sz val="9"/>
            <color indexed="81"/>
            <rFont val="Tahoma"/>
            <family val="2"/>
          </rPr>
          <t>Windows User:</t>
        </r>
        <r>
          <rPr>
            <sz val="9"/>
            <color indexed="81"/>
            <rFont val="Tahoma"/>
            <family val="2"/>
          </rPr>
          <t xml:space="preserve">
07/09/2020
9,000/-
28/12/2020
195
Oct to Dec/20
O/fee=6500
Paid in Dec/20</t>
        </r>
      </text>
    </comment>
    <comment ref="CM187" authorId="0">
      <text>
        <r>
          <rPr>
            <b/>
            <sz val="9"/>
            <color indexed="81"/>
            <rFont val="Tahoma"/>
            <family val="2"/>
          </rPr>
          <t>Windows User:</t>
        </r>
        <r>
          <rPr>
            <sz val="9"/>
            <color indexed="81"/>
            <rFont val="Tahoma"/>
            <family val="2"/>
          </rPr>
          <t xml:space="preserve">
Less 30% in Tuition fee for Oct/20.</t>
        </r>
      </text>
    </comment>
    <comment ref="CN187" authorId="0">
      <text>
        <r>
          <rPr>
            <b/>
            <sz val="9"/>
            <color indexed="81"/>
            <rFont val="Tahoma"/>
            <family val="2"/>
          </rPr>
          <t>Windows User:</t>
        </r>
        <r>
          <rPr>
            <sz val="9"/>
            <color indexed="81"/>
            <rFont val="Tahoma"/>
            <family val="2"/>
          </rPr>
          <t xml:space="preserve">
28/12/2020
195
Oct to Dec/20
O/fee=6500
Paid in Dec/20</t>
        </r>
      </text>
    </comment>
    <comment ref="CO187" authorId="0">
      <text>
        <r>
          <rPr>
            <b/>
            <sz val="9"/>
            <color indexed="81"/>
            <rFont val="Tahoma"/>
            <family val="2"/>
          </rPr>
          <t>Windows User:</t>
        </r>
        <r>
          <rPr>
            <sz val="9"/>
            <color indexed="81"/>
            <rFont val="Tahoma"/>
            <family val="2"/>
          </rPr>
          <t xml:space="preserve">
Less 30% in Tuition fee for Oct/20.</t>
        </r>
      </text>
    </comment>
    <comment ref="CP187" authorId="0">
      <text>
        <r>
          <rPr>
            <b/>
            <sz val="9"/>
            <color indexed="81"/>
            <rFont val="Tahoma"/>
            <family val="2"/>
          </rPr>
          <t>Windows User:</t>
        </r>
        <r>
          <rPr>
            <sz val="9"/>
            <color indexed="81"/>
            <rFont val="Tahoma"/>
            <family val="2"/>
          </rPr>
          <t xml:space="preserve">
28/12/2020
195
Oct to Dec/20
O/fee=6500
Paid in Dec/20</t>
        </r>
      </text>
    </comment>
    <comment ref="CR187" authorId="0">
      <text>
        <r>
          <rPr>
            <b/>
            <sz val="9"/>
            <color indexed="81"/>
            <rFont val="Tahoma"/>
            <family val="2"/>
          </rPr>
          <t>Windows User:</t>
        </r>
        <r>
          <rPr>
            <sz val="9"/>
            <color indexed="81"/>
            <rFont val="Tahoma"/>
            <family val="2"/>
          </rPr>
          <t xml:space="preserve">
28/12/2020
195
Oct to Dec/20
O/fee=6500
Paid in Dec/20</t>
        </r>
      </text>
    </comment>
    <comment ref="CT187" authorId="0">
      <text>
        <r>
          <rPr>
            <b/>
            <sz val="9"/>
            <color indexed="81"/>
            <rFont val="Tahoma"/>
            <family val="2"/>
          </rPr>
          <t>Windows User:</t>
        </r>
        <r>
          <rPr>
            <sz val="9"/>
            <color indexed="81"/>
            <rFont val="Tahoma"/>
            <family val="2"/>
          </rPr>
          <t xml:space="preserve">
26/01/2021
196
</t>
        </r>
      </text>
    </comment>
    <comment ref="CX187" authorId="0">
      <text>
        <r>
          <rPr>
            <b/>
            <sz val="9"/>
            <color indexed="81"/>
            <rFont val="Tahoma"/>
            <family val="2"/>
          </rPr>
          <t>Windows User:</t>
        </r>
        <r>
          <rPr>
            <sz val="9"/>
            <color indexed="81"/>
            <rFont val="Tahoma"/>
            <family val="2"/>
          </rPr>
          <t xml:space="preserve">
09/03/21
197
Feb/21
20/03/2021
198
Marcg/21</t>
        </r>
      </text>
    </comment>
    <comment ref="DD187" authorId="0">
      <text>
        <r>
          <rPr>
            <b/>
            <sz val="9"/>
            <color indexed="81"/>
            <rFont val="Tahoma"/>
            <family val="2"/>
          </rPr>
          <t>Windows User:</t>
        </r>
        <r>
          <rPr>
            <sz val="9"/>
            <color indexed="81"/>
            <rFont val="Tahoma"/>
            <family val="2"/>
          </rPr>
          <t xml:space="preserve">
06/06/21
200
</t>
        </r>
      </text>
    </comment>
    <comment ref="CD188" authorId="0">
      <text>
        <r>
          <rPr>
            <b/>
            <sz val="9"/>
            <color indexed="81"/>
            <rFont val="Tahoma"/>
            <family val="2"/>
          </rPr>
          <t>Windows User:</t>
        </r>
        <r>
          <rPr>
            <sz val="9"/>
            <color indexed="81"/>
            <rFont val="Tahoma"/>
            <family val="2"/>
          </rPr>
          <t xml:space="preserve">
07/09/2020
9,000/-</t>
        </r>
      </text>
    </comment>
    <comment ref="CF188" authorId="0">
      <text>
        <r>
          <rPr>
            <b/>
            <sz val="9"/>
            <color indexed="81"/>
            <rFont val="Tahoma"/>
            <family val="2"/>
          </rPr>
          <t>Windows User:</t>
        </r>
        <r>
          <rPr>
            <sz val="9"/>
            <color indexed="81"/>
            <rFont val="Tahoma"/>
            <family val="2"/>
          </rPr>
          <t xml:space="preserve">
07/09/2020
9,000/-</t>
        </r>
      </text>
    </comment>
    <comment ref="CH188" authorId="0">
      <text>
        <r>
          <rPr>
            <b/>
            <sz val="9"/>
            <color indexed="81"/>
            <rFont val="Tahoma"/>
            <family val="2"/>
          </rPr>
          <t>Windows User:</t>
        </r>
        <r>
          <rPr>
            <sz val="9"/>
            <color indexed="81"/>
            <rFont val="Tahoma"/>
            <family val="2"/>
          </rPr>
          <t xml:space="preserve">
07/09/2020
9,000/-</t>
        </r>
      </text>
    </comment>
    <comment ref="CJ188" authorId="0">
      <text>
        <r>
          <rPr>
            <b/>
            <sz val="9"/>
            <color indexed="81"/>
            <rFont val="Tahoma"/>
            <family val="2"/>
          </rPr>
          <t>Windows User:</t>
        </r>
        <r>
          <rPr>
            <sz val="9"/>
            <color indexed="81"/>
            <rFont val="Tahoma"/>
            <family val="2"/>
          </rPr>
          <t xml:space="preserve">
07/09/2020
9,000/-
08/10/20
219
Ofee6500 Paid to Oct/20</t>
        </r>
      </text>
    </comment>
    <comment ref="CP188" authorId="0">
      <text>
        <r>
          <rPr>
            <b/>
            <sz val="9"/>
            <color indexed="81"/>
            <rFont val="Tahoma"/>
            <family val="2"/>
          </rPr>
          <t>Windows User:</t>
        </r>
        <r>
          <rPr>
            <sz val="9"/>
            <color indexed="81"/>
            <rFont val="Tahoma"/>
            <family val="2"/>
          </rPr>
          <t xml:space="preserve">
08/10/20
219
O/fee=6500
Oct/20=4620</t>
        </r>
      </text>
    </comment>
    <comment ref="CR188" authorId="0">
      <text>
        <r>
          <rPr>
            <b/>
            <sz val="9"/>
            <color indexed="81"/>
            <rFont val="Tahoma"/>
            <family val="2"/>
          </rPr>
          <t>Windows User:</t>
        </r>
        <r>
          <rPr>
            <sz val="9"/>
            <color indexed="81"/>
            <rFont val="Tahoma"/>
            <family val="2"/>
          </rPr>
          <t xml:space="preserve">
10/11/2020
220
</t>
        </r>
      </text>
    </comment>
    <comment ref="CT188" authorId="0">
      <text>
        <r>
          <rPr>
            <b/>
            <sz val="9"/>
            <color indexed="81"/>
            <rFont val="Tahoma"/>
            <family val="2"/>
          </rPr>
          <t>Windows User:</t>
        </r>
        <r>
          <rPr>
            <sz val="9"/>
            <color indexed="81"/>
            <rFont val="Tahoma"/>
            <family val="2"/>
          </rPr>
          <t xml:space="preserve">
07/.12/2020
221
</t>
        </r>
      </text>
    </comment>
    <comment ref="CV188" authorId="0">
      <text>
        <r>
          <rPr>
            <b/>
            <sz val="9"/>
            <color indexed="81"/>
            <rFont val="Tahoma"/>
            <family val="2"/>
          </rPr>
          <t>Windows User:</t>
        </r>
        <r>
          <rPr>
            <sz val="9"/>
            <color indexed="81"/>
            <rFont val="Tahoma"/>
            <family val="2"/>
          </rPr>
          <t xml:space="preserve">
09/01/2021
222</t>
        </r>
      </text>
    </comment>
    <comment ref="CX188" authorId="0">
      <text>
        <r>
          <rPr>
            <b/>
            <sz val="9"/>
            <color indexed="81"/>
            <rFont val="Tahoma"/>
            <family val="2"/>
          </rPr>
          <t>Windows User:</t>
        </r>
        <r>
          <rPr>
            <sz val="9"/>
            <color indexed="81"/>
            <rFont val="Tahoma"/>
            <family val="2"/>
          </rPr>
          <t xml:space="preserve">
10/02/21
223</t>
        </r>
      </text>
    </comment>
    <comment ref="CZ188" authorId="0">
      <text>
        <r>
          <rPr>
            <b/>
            <sz val="9"/>
            <color indexed="81"/>
            <rFont val="Tahoma"/>
            <family val="2"/>
          </rPr>
          <t>Windows User:</t>
        </r>
        <r>
          <rPr>
            <sz val="9"/>
            <color indexed="81"/>
            <rFont val="Tahoma"/>
            <family val="2"/>
          </rPr>
          <t xml:space="preserve">
10/03/21
224</t>
        </r>
      </text>
    </comment>
    <comment ref="DB188" authorId="0">
      <text>
        <r>
          <rPr>
            <b/>
            <sz val="9"/>
            <color indexed="81"/>
            <rFont val="Tahoma"/>
            <family val="2"/>
          </rPr>
          <t>Windows User:</t>
        </r>
        <r>
          <rPr>
            <sz val="9"/>
            <color indexed="81"/>
            <rFont val="Tahoma"/>
            <family val="2"/>
          </rPr>
          <t xml:space="preserve">
12/04/21
225</t>
        </r>
      </text>
    </comment>
    <comment ref="DD188" authorId="0">
      <text>
        <r>
          <rPr>
            <b/>
            <sz val="9"/>
            <color indexed="81"/>
            <rFont val="Tahoma"/>
            <family val="2"/>
          </rPr>
          <t>Windows User:</t>
        </r>
        <r>
          <rPr>
            <sz val="9"/>
            <color indexed="81"/>
            <rFont val="Tahoma"/>
            <family val="2"/>
          </rPr>
          <t xml:space="preserve">
06/05/21
226
</t>
        </r>
      </text>
    </comment>
    <comment ref="DF188" authorId="0">
      <text>
        <r>
          <rPr>
            <b/>
            <sz val="9"/>
            <color indexed="81"/>
            <rFont val="Tahoma"/>
            <family val="2"/>
          </rPr>
          <t>Windows User:</t>
        </r>
        <r>
          <rPr>
            <sz val="9"/>
            <color indexed="81"/>
            <rFont val="Tahoma"/>
            <family val="2"/>
          </rPr>
          <t xml:space="preserve">
03/06/21
227</t>
        </r>
      </text>
    </comment>
    <comment ref="CD189" authorId="0">
      <text>
        <r>
          <rPr>
            <b/>
            <sz val="9"/>
            <color indexed="81"/>
            <rFont val="Tahoma"/>
            <family val="2"/>
          </rPr>
          <t>Windows User:</t>
        </r>
        <r>
          <rPr>
            <sz val="9"/>
            <color indexed="81"/>
            <rFont val="Tahoma"/>
            <family val="2"/>
          </rPr>
          <t xml:space="preserve">
07/09/2020
9,000/-</t>
        </r>
      </text>
    </comment>
    <comment ref="CF189" authorId="0">
      <text>
        <r>
          <rPr>
            <b/>
            <sz val="9"/>
            <color indexed="81"/>
            <rFont val="Tahoma"/>
            <family val="2"/>
          </rPr>
          <t>Windows User:</t>
        </r>
        <r>
          <rPr>
            <sz val="9"/>
            <color indexed="81"/>
            <rFont val="Tahoma"/>
            <family val="2"/>
          </rPr>
          <t xml:space="preserve">
07/09/2020
9,000/-</t>
        </r>
      </text>
    </comment>
    <comment ref="CH189" authorId="0">
      <text>
        <r>
          <rPr>
            <b/>
            <sz val="9"/>
            <color indexed="81"/>
            <rFont val="Tahoma"/>
            <family val="2"/>
          </rPr>
          <t>Windows User:</t>
        </r>
        <r>
          <rPr>
            <sz val="9"/>
            <color indexed="81"/>
            <rFont val="Tahoma"/>
            <family val="2"/>
          </rPr>
          <t xml:space="preserve">
07/09/2020
9,000/-</t>
        </r>
      </text>
    </comment>
    <comment ref="CJ189" authorId="0">
      <text>
        <r>
          <rPr>
            <b/>
            <sz val="9"/>
            <color indexed="81"/>
            <rFont val="Tahoma"/>
            <family val="2"/>
          </rPr>
          <t>Windows User:</t>
        </r>
        <r>
          <rPr>
            <sz val="9"/>
            <color indexed="81"/>
            <rFont val="Tahoma"/>
            <family val="2"/>
          </rPr>
          <t xml:space="preserve">
07/09/2020
9,000/-
17.10.2020
243
Oct/20 (Less=30%)
Others fee=6,500/-</t>
        </r>
      </text>
    </comment>
    <comment ref="CM189" authorId="0">
      <text>
        <r>
          <rPr>
            <b/>
            <sz val="9"/>
            <color indexed="81"/>
            <rFont val="Tahoma"/>
            <family val="2"/>
          </rPr>
          <t>Windows User:</t>
        </r>
        <r>
          <rPr>
            <sz val="9"/>
            <color indexed="81"/>
            <rFont val="Tahoma"/>
            <family val="2"/>
          </rPr>
          <t xml:space="preserve">
Less 30% in Tuition fee for Oct/20.</t>
        </r>
      </text>
    </comment>
    <comment ref="CN189" authorId="0">
      <text>
        <r>
          <rPr>
            <b/>
            <sz val="9"/>
            <color indexed="81"/>
            <rFont val="Tahoma"/>
            <family val="2"/>
          </rPr>
          <t>Windows User:</t>
        </r>
        <r>
          <rPr>
            <sz val="9"/>
            <color indexed="81"/>
            <rFont val="Tahoma"/>
            <family val="2"/>
          </rPr>
          <t xml:space="preserve">
17.10.2020
243
Oct/20 (Less=30%)
Others fee=6,500/-</t>
        </r>
      </text>
    </comment>
    <comment ref="CO189" authorId="0">
      <text>
        <r>
          <rPr>
            <b/>
            <sz val="9"/>
            <color indexed="81"/>
            <rFont val="Tahoma"/>
            <family val="2"/>
          </rPr>
          <t>Windows User:</t>
        </r>
        <r>
          <rPr>
            <sz val="9"/>
            <color indexed="81"/>
            <rFont val="Tahoma"/>
            <family val="2"/>
          </rPr>
          <t xml:space="preserve">
Less 30% in Tuition fee for Oct/20.</t>
        </r>
      </text>
    </comment>
    <comment ref="CP189" authorId="0">
      <text>
        <r>
          <rPr>
            <b/>
            <sz val="9"/>
            <color indexed="81"/>
            <rFont val="Tahoma"/>
            <family val="2"/>
          </rPr>
          <t>Windows User:</t>
        </r>
        <r>
          <rPr>
            <sz val="9"/>
            <color indexed="81"/>
            <rFont val="Tahoma"/>
            <family val="2"/>
          </rPr>
          <t xml:space="preserve">
09/11/2020
244
</t>
        </r>
      </text>
    </comment>
    <comment ref="CR189" authorId="0">
      <text>
        <r>
          <rPr>
            <b/>
            <sz val="9"/>
            <color indexed="81"/>
            <rFont val="Tahoma"/>
            <family val="2"/>
          </rPr>
          <t>Windows User:</t>
        </r>
        <r>
          <rPr>
            <sz val="9"/>
            <color indexed="81"/>
            <rFont val="Tahoma"/>
            <family val="2"/>
          </rPr>
          <t xml:space="preserve">
09/12/2020
245</t>
        </r>
      </text>
    </comment>
    <comment ref="CT189" authorId="0">
      <text>
        <r>
          <rPr>
            <b/>
            <sz val="9"/>
            <color indexed="81"/>
            <rFont val="Tahoma"/>
            <family val="2"/>
          </rPr>
          <t>Windows User:</t>
        </r>
        <r>
          <rPr>
            <sz val="9"/>
            <color indexed="81"/>
            <rFont val="Tahoma"/>
            <family val="2"/>
          </rPr>
          <t xml:space="preserve">
09/01/21
246
</t>
        </r>
      </text>
    </comment>
    <comment ref="CV189" authorId="0">
      <text>
        <r>
          <rPr>
            <b/>
            <sz val="9"/>
            <color indexed="81"/>
            <rFont val="Tahoma"/>
            <family val="2"/>
          </rPr>
          <t>Windows User:</t>
        </r>
        <r>
          <rPr>
            <sz val="9"/>
            <color indexed="81"/>
            <rFont val="Tahoma"/>
            <family val="2"/>
          </rPr>
          <t xml:space="preserve">
09/02/21
247</t>
        </r>
      </text>
    </comment>
    <comment ref="CX189" authorId="0">
      <text>
        <r>
          <rPr>
            <b/>
            <sz val="9"/>
            <color indexed="81"/>
            <rFont val="Tahoma"/>
            <family val="2"/>
          </rPr>
          <t>Windows User:</t>
        </r>
        <r>
          <rPr>
            <sz val="9"/>
            <color indexed="81"/>
            <rFont val="Tahoma"/>
            <family val="2"/>
          </rPr>
          <t xml:space="preserve">
08/03/21
248</t>
        </r>
      </text>
    </comment>
    <comment ref="CZ189" authorId="0">
      <text>
        <r>
          <rPr>
            <b/>
            <sz val="9"/>
            <color indexed="81"/>
            <rFont val="Tahoma"/>
            <family val="2"/>
          </rPr>
          <t>Windows User:</t>
        </r>
        <r>
          <rPr>
            <sz val="9"/>
            <color indexed="81"/>
            <rFont val="Tahoma"/>
            <family val="2"/>
          </rPr>
          <t xml:space="preserve">
28/04/21
By bkash
C=4620
April/21</t>
        </r>
      </text>
    </comment>
    <comment ref="CD190" authorId="0">
      <text>
        <r>
          <rPr>
            <b/>
            <sz val="9"/>
            <color indexed="81"/>
            <rFont val="Tahoma"/>
            <family val="2"/>
          </rPr>
          <t>Windows User:</t>
        </r>
        <r>
          <rPr>
            <sz val="9"/>
            <color indexed="81"/>
            <rFont val="Tahoma"/>
            <family val="2"/>
          </rPr>
          <t xml:space="preserve">
07/09/2020
9,000/-</t>
        </r>
      </text>
    </comment>
    <comment ref="CF190" authorId="0">
      <text>
        <r>
          <rPr>
            <b/>
            <sz val="9"/>
            <color indexed="81"/>
            <rFont val="Tahoma"/>
            <family val="2"/>
          </rPr>
          <t>Windows User:</t>
        </r>
        <r>
          <rPr>
            <sz val="9"/>
            <color indexed="81"/>
            <rFont val="Tahoma"/>
            <family val="2"/>
          </rPr>
          <t xml:space="preserve">
07/09/2020
9,000/-</t>
        </r>
      </text>
    </comment>
    <comment ref="CH190" authorId="0">
      <text>
        <r>
          <rPr>
            <b/>
            <sz val="9"/>
            <color indexed="81"/>
            <rFont val="Tahoma"/>
            <family val="2"/>
          </rPr>
          <t>Windows User:</t>
        </r>
        <r>
          <rPr>
            <sz val="9"/>
            <color indexed="81"/>
            <rFont val="Tahoma"/>
            <family val="2"/>
          </rPr>
          <t xml:space="preserve">
07/09/2020
9,000/-</t>
        </r>
      </text>
    </comment>
    <comment ref="CJ190" authorId="0">
      <text>
        <r>
          <rPr>
            <b/>
            <sz val="9"/>
            <color indexed="81"/>
            <rFont val="Tahoma"/>
            <family val="2"/>
          </rPr>
          <t>Windows User:</t>
        </r>
        <r>
          <rPr>
            <sz val="9"/>
            <color indexed="81"/>
            <rFont val="Tahoma"/>
            <family val="2"/>
          </rPr>
          <t xml:space="preserve">
07/09/2020
9,000/-
15/12/2020
40669
O/fee=6500
Paid in Dec/2</t>
        </r>
      </text>
    </comment>
    <comment ref="CM190" authorId="0">
      <text>
        <r>
          <rPr>
            <b/>
            <sz val="9"/>
            <color indexed="81"/>
            <rFont val="Tahoma"/>
            <family val="2"/>
          </rPr>
          <t>Windows User:</t>
        </r>
        <r>
          <rPr>
            <sz val="9"/>
            <color indexed="81"/>
            <rFont val="Tahoma"/>
            <family val="2"/>
          </rPr>
          <t xml:space="preserve">
Less 30% in Tuition fee for Oct/20.</t>
        </r>
      </text>
    </comment>
    <comment ref="CN190" authorId="0">
      <text>
        <r>
          <rPr>
            <b/>
            <sz val="9"/>
            <color indexed="81"/>
            <rFont val="Tahoma"/>
            <family val="2"/>
          </rPr>
          <t>Windows User:</t>
        </r>
        <r>
          <rPr>
            <sz val="9"/>
            <color indexed="81"/>
            <rFont val="Tahoma"/>
            <family val="2"/>
          </rPr>
          <t xml:space="preserve">
09/11/2020
By bkash
C=4620
Oct/20
H=2160
T=6780
Paid in Npv/20</t>
        </r>
      </text>
    </comment>
    <comment ref="CO190" authorId="0">
      <text>
        <r>
          <rPr>
            <b/>
            <sz val="9"/>
            <color indexed="81"/>
            <rFont val="Tahoma"/>
            <family val="2"/>
          </rPr>
          <t>Windows User:</t>
        </r>
        <r>
          <rPr>
            <sz val="9"/>
            <color indexed="81"/>
            <rFont val="Tahoma"/>
            <family val="2"/>
          </rPr>
          <t xml:space="preserve">
Less 30% in Tuition fee for Oct/20.</t>
        </r>
      </text>
    </comment>
    <comment ref="CP190" authorId="0">
      <text>
        <r>
          <rPr>
            <b/>
            <sz val="9"/>
            <color indexed="81"/>
            <rFont val="Tahoma"/>
            <family val="2"/>
          </rPr>
          <t>Windows User:</t>
        </r>
        <r>
          <rPr>
            <sz val="9"/>
            <color indexed="81"/>
            <rFont val="Tahoma"/>
            <family val="2"/>
          </rPr>
          <t xml:space="preserve">
09/11/2020
By bkash
C=4620
Oct/20
H=2160
T=6780</t>
        </r>
      </text>
    </comment>
    <comment ref="CR190" authorId="0">
      <text>
        <r>
          <rPr>
            <b/>
            <sz val="9"/>
            <color indexed="81"/>
            <rFont val="Tahoma"/>
            <family val="2"/>
          </rPr>
          <t>Windows User:</t>
        </r>
        <r>
          <rPr>
            <sz val="9"/>
            <color indexed="81"/>
            <rFont val="Tahoma"/>
            <family val="2"/>
          </rPr>
          <t xml:space="preserve">
15/12/2020
40669
O/fee=6500
Paid in Dec/20
27/01/21
267
Nov/20
Paid in Janu/21</t>
        </r>
      </text>
    </comment>
    <comment ref="CT190" authorId="0">
      <text>
        <r>
          <rPr>
            <b/>
            <sz val="9"/>
            <color indexed="81"/>
            <rFont val="Tahoma"/>
            <family val="2"/>
          </rPr>
          <t>Windows User:</t>
        </r>
        <r>
          <rPr>
            <sz val="9"/>
            <color indexed="81"/>
            <rFont val="Tahoma"/>
            <family val="2"/>
          </rPr>
          <t xml:space="preserve">
27/01/21
267
Nov/20
Paid in Janu/21</t>
        </r>
      </text>
    </comment>
    <comment ref="DD190" authorId="0">
      <text>
        <r>
          <rPr>
            <b/>
            <sz val="9"/>
            <color indexed="81"/>
            <rFont val="Tahoma"/>
            <family val="2"/>
          </rPr>
          <t>Windows User:</t>
        </r>
        <r>
          <rPr>
            <sz val="9"/>
            <color indexed="81"/>
            <rFont val="Tahoma"/>
            <family val="2"/>
          </rPr>
          <t xml:space="preserve">
07/06/21
270
</t>
        </r>
      </text>
    </comment>
    <comment ref="CD191" authorId="0">
      <text>
        <r>
          <rPr>
            <b/>
            <sz val="9"/>
            <color indexed="81"/>
            <rFont val="Tahoma"/>
            <family val="2"/>
          </rPr>
          <t>Windows User:</t>
        </r>
        <r>
          <rPr>
            <sz val="9"/>
            <color indexed="81"/>
            <rFont val="Tahoma"/>
            <family val="2"/>
          </rPr>
          <t xml:space="preserve">
08/09/2020
9,000/-</t>
        </r>
      </text>
    </comment>
    <comment ref="CF191" authorId="0">
      <text>
        <r>
          <rPr>
            <b/>
            <sz val="9"/>
            <color indexed="81"/>
            <rFont val="Tahoma"/>
            <family val="2"/>
          </rPr>
          <t>Windows User:</t>
        </r>
        <r>
          <rPr>
            <sz val="9"/>
            <color indexed="81"/>
            <rFont val="Tahoma"/>
            <family val="2"/>
          </rPr>
          <t xml:space="preserve">
08/09/2020
9,000/-</t>
        </r>
      </text>
    </comment>
    <comment ref="CH191" authorId="0">
      <text>
        <r>
          <rPr>
            <b/>
            <sz val="9"/>
            <color indexed="81"/>
            <rFont val="Tahoma"/>
            <family val="2"/>
          </rPr>
          <t>Windows User:</t>
        </r>
        <r>
          <rPr>
            <sz val="9"/>
            <color indexed="81"/>
            <rFont val="Tahoma"/>
            <family val="2"/>
          </rPr>
          <t xml:space="preserve">
08/09/2020
9,000/-</t>
        </r>
      </text>
    </comment>
    <comment ref="CJ191" authorId="0">
      <text>
        <r>
          <rPr>
            <b/>
            <sz val="9"/>
            <color indexed="81"/>
            <rFont val="Tahoma"/>
            <family val="2"/>
          </rPr>
          <t>Windows User:</t>
        </r>
        <r>
          <rPr>
            <sz val="9"/>
            <color indexed="81"/>
            <rFont val="Tahoma"/>
            <family val="2"/>
          </rPr>
          <t xml:space="preserve">
08/09/2020
9,000/-
27/01/2021
291
O/fee6500
Oct=4620
Nov=3860 Due=760
Paid in Janu/21</t>
        </r>
      </text>
    </comment>
    <comment ref="CM191" authorId="0">
      <text>
        <r>
          <rPr>
            <b/>
            <sz val="9"/>
            <color indexed="81"/>
            <rFont val="Tahoma"/>
            <family val="2"/>
          </rPr>
          <t>Windows User:</t>
        </r>
        <r>
          <rPr>
            <sz val="9"/>
            <color indexed="81"/>
            <rFont val="Tahoma"/>
            <family val="2"/>
          </rPr>
          <t xml:space="preserve">
Less 30% in Tuition fee for Oct/20.</t>
        </r>
      </text>
    </comment>
    <comment ref="CN191" authorId="0">
      <text>
        <r>
          <rPr>
            <b/>
            <sz val="9"/>
            <color indexed="81"/>
            <rFont val="Tahoma"/>
            <family val="2"/>
          </rPr>
          <t>Windows User:</t>
        </r>
        <r>
          <rPr>
            <sz val="9"/>
            <color indexed="81"/>
            <rFont val="Tahoma"/>
            <family val="2"/>
          </rPr>
          <t xml:space="preserve">
27/01/2021
291
O/fee6500
Oct=4620
Nov=3860 Due=760
Paid in Janu/21
</t>
        </r>
      </text>
    </comment>
    <comment ref="CO191" authorId="0">
      <text>
        <r>
          <rPr>
            <b/>
            <sz val="9"/>
            <color indexed="81"/>
            <rFont val="Tahoma"/>
            <family val="2"/>
          </rPr>
          <t>Windows User:</t>
        </r>
        <r>
          <rPr>
            <sz val="9"/>
            <color indexed="81"/>
            <rFont val="Tahoma"/>
            <family val="2"/>
          </rPr>
          <t xml:space="preserve">
Less 30% in Tuition fee for Oct/20.</t>
        </r>
      </text>
    </comment>
    <comment ref="CP191" authorId="0">
      <text>
        <r>
          <rPr>
            <b/>
            <sz val="9"/>
            <color indexed="81"/>
            <rFont val="Tahoma"/>
            <family val="2"/>
          </rPr>
          <t>Windows User:</t>
        </r>
        <r>
          <rPr>
            <sz val="9"/>
            <color indexed="81"/>
            <rFont val="Tahoma"/>
            <family val="2"/>
          </rPr>
          <t xml:space="preserve">
27/01/2021
291
O/fee6500
Oct=4620
Nov=3860 Due=760
Paid in Janu/21
</t>
        </r>
      </text>
    </comment>
    <comment ref="CT191" authorId="0">
      <text>
        <r>
          <rPr>
            <b/>
            <sz val="9"/>
            <color indexed="81"/>
            <rFont val="Tahoma"/>
            <family val="2"/>
          </rPr>
          <t>Windows User:</t>
        </r>
        <r>
          <rPr>
            <sz val="9"/>
            <color indexed="81"/>
            <rFont val="Tahoma"/>
            <family val="2"/>
          </rPr>
          <t xml:space="preserve">
27/01/2021
291
O/fee6500
Oct=4620
Nov=3860 Due=760
Paid in Janu/21
</t>
        </r>
      </text>
    </comment>
    <comment ref="CV191" authorId="0">
      <text>
        <r>
          <rPr>
            <b/>
            <sz val="9"/>
            <color indexed="81"/>
            <rFont val="Tahoma"/>
            <family val="2"/>
          </rPr>
          <t>Windows User:</t>
        </r>
        <r>
          <rPr>
            <sz val="9"/>
            <color indexed="81"/>
            <rFont val="Tahoma"/>
            <family val="2"/>
          </rPr>
          <t xml:space="preserve">
10/02/21
292</t>
        </r>
      </text>
    </comment>
    <comment ref="DD191" authorId="0">
      <text>
        <r>
          <rPr>
            <b/>
            <sz val="9"/>
            <color indexed="81"/>
            <rFont val="Tahoma"/>
            <family val="2"/>
          </rPr>
          <t>Windows User:</t>
        </r>
        <r>
          <rPr>
            <sz val="9"/>
            <color indexed="81"/>
            <rFont val="Tahoma"/>
            <family val="2"/>
          </rPr>
          <t xml:space="preserve">
07/06/21
293
Up to june/21</t>
        </r>
      </text>
    </comment>
    <comment ref="CD192" authorId="0">
      <text>
        <r>
          <rPr>
            <b/>
            <sz val="9"/>
            <color indexed="81"/>
            <rFont val="Tahoma"/>
            <family val="2"/>
          </rPr>
          <t>Windows User:</t>
        </r>
        <r>
          <rPr>
            <sz val="9"/>
            <color indexed="81"/>
            <rFont val="Tahoma"/>
            <family val="2"/>
          </rPr>
          <t xml:space="preserve">
08/09/2020
9,000/-</t>
        </r>
      </text>
    </comment>
    <comment ref="CF192" authorId="0">
      <text>
        <r>
          <rPr>
            <b/>
            <sz val="9"/>
            <color indexed="81"/>
            <rFont val="Tahoma"/>
            <family val="2"/>
          </rPr>
          <t>Windows User:</t>
        </r>
        <r>
          <rPr>
            <sz val="9"/>
            <color indexed="81"/>
            <rFont val="Tahoma"/>
            <family val="2"/>
          </rPr>
          <t xml:space="preserve">
08/09/2020
9,000/-</t>
        </r>
      </text>
    </comment>
    <comment ref="CH192" authorId="0">
      <text>
        <r>
          <rPr>
            <b/>
            <sz val="9"/>
            <color indexed="81"/>
            <rFont val="Tahoma"/>
            <family val="2"/>
          </rPr>
          <t>Windows User:</t>
        </r>
        <r>
          <rPr>
            <sz val="9"/>
            <color indexed="81"/>
            <rFont val="Tahoma"/>
            <family val="2"/>
          </rPr>
          <t xml:space="preserve">
08/09/2020
9,000/-</t>
        </r>
      </text>
    </comment>
    <comment ref="CJ192" authorId="0">
      <text>
        <r>
          <rPr>
            <b/>
            <sz val="9"/>
            <color indexed="81"/>
            <rFont val="Tahoma"/>
            <family val="2"/>
          </rPr>
          <t>Windows User:</t>
        </r>
        <r>
          <rPr>
            <sz val="9"/>
            <color indexed="81"/>
            <rFont val="Tahoma"/>
            <family val="2"/>
          </rPr>
          <t xml:space="preserve">
08/09/2020
9,000/-
08/10/20
O/fee=6500
paid to Oct/20</t>
        </r>
      </text>
    </comment>
    <comment ref="CP192" authorId="0">
      <text>
        <r>
          <rPr>
            <b/>
            <sz val="9"/>
            <color indexed="81"/>
            <rFont val="Tahoma"/>
            <family val="2"/>
          </rPr>
          <t>Windows User:</t>
        </r>
        <r>
          <rPr>
            <sz val="9"/>
            <color indexed="81"/>
            <rFont val="Tahoma"/>
            <family val="2"/>
          </rPr>
          <t xml:space="preserve">
08/10/20
1323
O/fee=6500
Oct=4620</t>
        </r>
      </text>
    </comment>
    <comment ref="CR192" authorId="0">
      <text>
        <r>
          <rPr>
            <b/>
            <sz val="9"/>
            <color indexed="81"/>
            <rFont val="Tahoma"/>
            <family val="2"/>
          </rPr>
          <t>Windows User:</t>
        </r>
        <r>
          <rPr>
            <sz val="9"/>
            <color indexed="81"/>
            <rFont val="Tahoma"/>
            <family val="2"/>
          </rPr>
          <t xml:space="preserve">
05/11/2020
1324
Nov/2020</t>
        </r>
      </text>
    </comment>
    <comment ref="CT192" authorId="0">
      <text>
        <r>
          <rPr>
            <b/>
            <sz val="9"/>
            <color indexed="81"/>
            <rFont val="Tahoma"/>
            <family val="2"/>
          </rPr>
          <t>Windows User:</t>
        </r>
        <r>
          <rPr>
            <sz val="9"/>
            <color indexed="81"/>
            <rFont val="Tahoma"/>
            <family val="2"/>
          </rPr>
          <t xml:space="preserve">
06/12/2020
1325
</t>
        </r>
      </text>
    </comment>
    <comment ref="CV192" authorId="0">
      <text>
        <r>
          <rPr>
            <b/>
            <sz val="9"/>
            <color indexed="81"/>
            <rFont val="Tahoma"/>
            <family val="2"/>
          </rPr>
          <t>Windows User:</t>
        </r>
        <r>
          <rPr>
            <sz val="9"/>
            <color indexed="81"/>
            <rFont val="Tahoma"/>
            <family val="2"/>
          </rPr>
          <t xml:space="preserve">
27/01/21
1326
</t>
        </r>
      </text>
    </comment>
    <comment ref="DD192" authorId="0">
      <text>
        <r>
          <rPr>
            <b/>
            <sz val="9"/>
            <color indexed="81"/>
            <rFont val="Tahoma"/>
            <family val="2"/>
          </rPr>
          <t>Windows User:</t>
        </r>
        <r>
          <rPr>
            <sz val="9"/>
            <color indexed="81"/>
            <rFont val="Tahoma"/>
            <family val="2"/>
          </rPr>
          <t xml:space="preserve">
02/05/21
by bkash
C=9240
H=3900</t>
        </r>
      </text>
    </comment>
    <comment ref="CD193" authorId="0">
      <text>
        <r>
          <rPr>
            <b/>
            <sz val="9"/>
            <color indexed="81"/>
            <rFont val="Tahoma"/>
            <family val="2"/>
          </rPr>
          <t>Windows User:</t>
        </r>
        <r>
          <rPr>
            <sz val="9"/>
            <color indexed="81"/>
            <rFont val="Tahoma"/>
            <family val="2"/>
          </rPr>
          <t xml:space="preserve">
08/09/2020
9,000/-</t>
        </r>
      </text>
    </comment>
    <comment ref="CF193" authorId="0">
      <text>
        <r>
          <rPr>
            <b/>
            <sz val="9"/>
            <color indexed="81"/>
            <rFont val="Tahoma"/>
            <family val="2"/>
          </rPr>
          <t>Windows User:</t>
        </r>
        <r>
          <rPr>
            <sz val="9"/>
            <color indexed="81"/>
            <rFont val="Tahoma"/>
            <family val="2"/>
          </rPr>
          <t xml:space="preserve">
08/09/2020
9,000/-</t>
        </r>
      </text>
    </comment>
    <comment ref="CH193" authorId="0">
      <text>
        <r>
          <rPr>
            <b/>
            <sz val="9"/>
            <color indexed="81"/>
            <rFont val="Tahoma"/>
            <family val="2"/>
          </rPr>
          <t>Windows User:</t>
        </r>
        <r>
          <rPr>
            <sz val="9"/>
            <color indexed="81"/>
            <rFont val="Tahoma"/>
            <family val="2"/>
          </rPr>
          <t xml:space="preserve">
08/09/2020
9,000/-</t>
        </r>
      </text>
    </comment>
    <comment ref="CJ193" authorId="0">
      <text>
        <r>
          <rPr>
            <b/>
            <sz val="9"/>
            <color indexed="81"/>
            <rFont val="Tahoma"/>
            <family val="2"/>
          </rPr>
          <t>Windows User:</t>
        </r>
        <r>
          <rPr>
            <sz val="9"/>
            <color indexed="81"/>
            <rFont val="Tahoma"/>
            <family val="2"/>
          </rPr>
          <t xml:space="preserve">
08/09/2020
9,000/-</t>
        </r>
      </text>
    </comment>
    <comment ref="CM193" authorId="0">
      <text>
        <r>
          <rPr>
            <b/>
            <sz val="9"/>
            <color indexed="81"/>
            <rFont val="Tahoma"/>
            <family val="2"/>
          </rPr>
          <t>Windows User:</t>
        </r>
        <r>
          <rPr>
            <sz val="9"/>
            <color indexed="81"/>
            <rFont val="Tahoma"/>
            <family val="2"/>
          </rPr>
          <t xml:space="preserve">
Less 30% in Tuition fee for Oct/20.</t>
        </r>
      </text>
    </comment>
    <comment ref="CN193" authorId="0">
      <text>
        <r>
          <rPr>
            <b/>
            <sz val="9"/>
            <color indexed="81"/>
            <rFont val="Tahoma"/>
            <family val="2"/>
          </rPr>
          <t>Windows User:</t>
        </r>
        <r>
          <rPr>
            <sz val="9"/>
            <color indexed="81"/>
            <rFont val="Tahoma"/>
            <family val="2"/>
          </rPr>
          <t xml:space="preserve">
13.10.2020
Bkash=4,620/-
</t>
        </r>
      </text>
    </comment>
    <comment ref="CO193" authorId="0">
      <text>
        <r>
          <rPr>
            <b/>
            <sz val="9"/>
            <color indexed="81"/>
            <rFont val="Tahoma"/>
            <family val="2"/>
          </rPr>
          <t>Windows User:</t>
        </r>
        <r>
          <rPr>
            <sz val="9"/>
            <color indexed="81"/>
            <rFont val="Tahoma"/>
            <family val="2"/>
          </rPr>
          <t xml:space="preserve">
Less 30% in Tuition fee for Oct/20.</t>
        </r>
      </text>
    </comment>
    <comment ref="CP193" authorId="0">
      <text>
        <r>
          <rPr>
            <b/>
            <sz val="9"/>
            <color indexed="81"/>
            <rFont val="Tahoma"/>
            <family val="2"/>
          </rPr>
          <t>Windows User:</t>
        </r>
        <r>
          <rPr>
            <sz val="9"/>
            <color indexed="81"/>
            <rFont val="Tahoma"/>
            <family val="2"/>
          </rPr>
          <t xml:space="preserve">
14/11/2020
By bkash
C=4620</t>
        </r>
      </text>
    </comment>
    <comment ref="CR193" authorId="0">
      <text>
        <r>
          <rPr>
            <b/>
            <sz val="9"/>
            <color indexed="81"/>
            <rFont val="Tahoma"/>
            <family val="2"/>
          </rPr>
          <t>Windows User:</t>
        </r>
        <r>
          <rPr>
            <sz val="9"/>
            <color indexed="81"/>
            <rFont val="Tahoma"/>
            <family val="2"/>
          </rPr>
          <t xml:space="preserve">
27/01/21
2791
Oct + Nov/21
Paid in Janu/21</t>
        </r>
      </text>
    </comment>
    <comment ref="CT193" authorId="0">
      <text>
        <r>
          <rPr>
            <b/>
            <sz val="9"/>
            <color indexed="81"/>
            <rFont val="Tahoma"/>
            <family val="2"/>
          </rPr>
          <t>Windows User:</t>
        </r>
        <r>
          <rPr>
            <sz val="9"/>
            <color indexed="81"/>
            <rFont val="Tahoma"/>
            <family val="2"/>
          </rPr>
          <t xml:space="preserve">
27/01/21
2791
Oct + Nov/21
Paid in Janu/21</t>
        </r>
      </text>
    </comment>
    <comment ref="CV193" authorId="0">
      <text>
        <r>
          <rPr>
            <b/>
            <sz val="9"/>
            <color indexed="81"/>
            <rFont val="Tahoma"/>
            <family val="2"/>
          </rPr>
          <t>Windows User:</t>
        </r>
        <r>
          <rPr>
            <sz val="9"/>
            <color indexed="81"/>
            <rFont val="Tahoma"/>
            <family val="2"/>
          </rPr>
          <t xml:space="preserve">
10/02/21
2792
O/fee-6500</t>
        </r>
      </text>
    </comment>
    <comment ref="DD193" authorId="0">
      <text>
        <r>
          <rPr>
            <b/>
            <sz val="9"/>
            <color indexed="81"/>
            <rFont val="Tahoma"/>
            <family val="2"/>
          </rPr>
          <t>Windows User:</t>
        </r>
        <r>
          <rPr>
            <sz val="9"/>
            <color indexed="81"/>
            <rFont val="Tahoma"/>
            <family val="2"/>
          </rPr>
          <t xml:space="preserve">
03/06/21
2794
March + April/21</t>
        </r>
      </text>
    </comment>
    <comment ref="CD194" authorId="0">
      <text>
        <r>
          <rPr>
            <b/>
            <sz val="9"/>
            <color indexed="81"/>
            <rFont val="Tahoma"/>
            <family val="2"/>
          </rPr>
          <t>Windows User:</t>
        </r>
        <r>
          <rPr>
            <sz val="9"/>
            <color indexed="81"/>
            <rFont val="Tahoma"/>
            <family val="2"/>
          </rPr>
          <t xml:space="preserve">
08/09/2020
9,000/-</t>
        </r>
      </text>
    </comment>
    <comment ref="CF194" authorId="0">
      <text>
        <r>
          <rPr>
            <b/>
            <sz val="9"/>
            <color indexed="81"/>
            <rFont val="Tahoma"/>
            <family val="2"/>
          </rPr>
          <t>Windows User:</t>
        </r>
        <r>
          <rPr>
            <sz val="9"/>
            <color indexed="81"/>
            <rFont val="Tahoma"/>
            <family val="2"/>
          </rPr>
          <t xml:space="preserve">
08/09/2020
9,000/-</t>
        </r>
      </text>
    </comment>
    <comment ref="CH194" authorId="0">
      <text>
        <r>
          <rPr>
            <b/>
            <sz val="9"/>
            <color indexed="81"/>
            <rFont val="Tahoma"/>
            <family val="2"/>
          </rPr>
          <t>Windows User:</t>
        </r>
        <r>
          <rPr>
            <sz val="9"/>
            <color indexed="81"/>
            <rFont val="Tahoma"/>
            <family val="2"/>
          </rPr>
          <t xml:space="preserve">
08/09/2020
9,000/-</t>
        </r>
      </text>
    </comment>
    <comment ref="CJ194" authorId="0">
      <text>
        <r>
          <rPr>
            <b/>
            <sz val="9"/>
            <color indexed="81"/>
            <rFont val="Tahoma"/>
            <family val="2"/>
          </rPr>
          <t>Windows User:</t>
        </r>
        <r>
          <rPr>
            <sz val="9"/>
            <color indexed="81"/>
            <rFont val="Tahoma"/>
            <family val="2"/>
          </rPr>
          <t xml:space="preserve">
08/09/2020
9,000/-</t>
        </r>
      </text>
    </comment>
    <comment ref="CM194" authorId="0">
      <text>
        <r>
          <rPr>
            <b/>
            <sz val="9"/>
            <color indexed="81"/>
            <rFont val="Tahoma"/>
            <family val="2"/>
          </rPr>
          <t>Windows User:</t>
        </r>
        <r>
          <rPr>
            <sz val="9"/>
            <color indexed="81"/>
            <rFont val="Tahoma"/>
            <family val="2"/>
          </rPr>
          <t xml:space="preserve">
Less 30% in Tuition fee for Oct/20.</t>
        </r>
      </text>
    </comment>
    <comment ref="CN194" authorId="0">
      <text>
        <r>
          <rPr>
            <b/>
            <sz val="9"/>
            <color indexed="81"/>
            <rFont val="Tahoma"/>
            <family val="2"/>
          </rPr>
          <t>Windows User:</t>
        </r>
        <r>
          <rPr>
            <sz val="9"/>
            <color indexed="81"/>
            <rFont val="Tahoma"/>
            <family val="2"/>
          </rPr>
          <t xml:space="preserve">
13.10.2020
Bkash=4,620/-
</t>
        </r>
      </text>
    </comment>
    <comment ref="CO194" authorId="0">
      <text>
        <r>
          <rPr>
            <b/>
            <sz val="9"/>
            <color indexed="81"/>
            <rFont val="Tahoma"/>
            <family val="2"/>
          </rPr>
          <t>Windows User:</t>
        </r>
        <r>
          <rPr>
            <sz val="9"/>
            <color indexed="81"/>
            <rFont val="Tahoma"/>
            <family val="2"/>
          </rPr>
          <t xml:space="preserve">
Less 30% in Tuition fee for Oct/20.</t>
        </r>
      </text>
    </comment>
    <comment ref="CP194" authorId="0">
      <text>
        <r>
          <rPr>
            <b/>
            <sz val="9"/>
            <color indexed="81"/>
            <rFont val="Tahoma"/>
            <family val="2"/>
          </rPr>
          <t>Windows User:</t>
        </r>
        <r>
          <rPr>
            <sz val="9"/>
            <color indexed="81"/>
            <rFont val="Tahoma"/>
            <family val="2"/>
          </rPr>
          <t xml:space="preserve">
14/11/2020
By bkash
C=4620
Nov/20</t>
        </r>
      </text>
    </comment>
    <comment ref="CR194" authorId="0">
      <text>
        <r>
          <rPr>
            <b/>
            <sz val="9"/>
            <color indexed="81"/>
            <rFont val="Tahoma"/>
            <family val="2"/>
          </rPr>
          <t>Windows User:</t>
        </r>
        <r>
          <rPr>
            <sz val="9"/>
            <color indexed="81"/>
            <rFont val="Tahoma"/>
            <family val="2"/>
          </rPr>
          <t xml:space="preserve">
27/01/21
2815
Oct to Dec/21
Paid in Janu/21</t>
        </r>
      </text>
    </comment>
    <comment ref="CT194" authorId="0">
      <text>
        <r>
          <rPr>
            <b/>
            <sz val="9"/>
            <color indexed="81"/>
            <rFont val="Tahoma"/>
            <family val="2"/>
          </rPr>
          <t>Windows User:</t>
        </r>
        <r>
          <rPr>
            <sz val="9"/>
            <color indexed="81"/>
            <rFont val="Tahoma"/>
            <family val="2"/>
          </rPr>
          <t xml:space="preserve">
27/01/21
2815
Dec/20 + Dec/21
Paid in Janu/21</t>
        </r>
      </text>
    </comment>
    <comment ref="CV194" authorId="0">
      <text>
        <r>
          <rPr>
            <b/>
            <sz val="9"/>
            <color indexed="81"/>
            <rFont val="Tahoma"/>
            <family val="2"/>
          </rPr>
          <t>Windows User:</t>
        </r>
        <r>
          <rPr>
            <sz val="9"/>
            <color indexed="81"/>
            <rFont val="Tahoma"/>
            <family val="2"/>
          </rPr>
          <t xml:space="preserve">
10/02/21
49912</t>
        </r>
      </text>
    </comment>
    <comment ref="DB194" authorId="0">
      <text>
        <r>
          <rPr>
            <b/>
            <sz val="9"/>
            <color indexed="81"/>
            <rFont val="Tahoma"/>
            <family val="2"/>
          </rPr>
          <t>Windows User:</t>
        </r>
        <r>
          <rPr>
            <sz val="9"/>
            <color indexed="81"/>
            <rFont val="Tahoma"/>
            <family val="2"/>
          </rPr>
          <t xml:space="preserve">
06/05/21
2816
Feb/21 to April/21</t>
        </r>
      </text>
    </comment>
    <comment ref="H195" authorId="0">
      <text>
        <r>
          <rPr>
            <b/>
            <sz val="9"/>
            <color indexed="81"/>
            <rFont val="Tahoma"/>
            <family val="2"/>
          </rPr>
          <t xml:space="preserve">Windows User:
</t>
        </r>
        <r>
          <rPr>
            <sz val="9"/>
            <color indexed="81"/>
            <rFont val="Tahoma"/>
            <family val="2"/>
          </rPr>
          <t xml:space="preserve">Note= 168
Tuition Fee  + Hostel Fee 
Full Less.
</t>
        </r>
      </text>
    </comment>
    <comment ref="J195" authorId="0">
      <text>
        <r>
          <rPr>
            <b/>
            <sz val="9"/>
            <color indexed="81"/>
            <rFont val="Tahoma"/>
            <family val="2"/>
          </rPr>
          <t xml:space="preserve">Windows User:
</t>
        </r>
        <r>
          <rPr>
            <sz val="9"/>
            <color indexed="81"/>
            <rFont val="Tahoma"/>
            <family val="2"/>
          </rPr>
          <t xml:space="preserve">Note= 168
Tuition Fee  + Hostel Fee 
Full Less.
</t>
        </r>
      </text>
    </comment>
    <comment ref="CD195" authorId="0">
      <text>
        <r>
          <rPr>
            <b/>
            <sz val="9"/>
            <color indexed="81"/>
            <rFont val="Tahoma"/>
            <family val="2"/>
          </rPr>
          <t>Windows User:</t>
        </r>
        <r>
          <rPr>
            <sz val="9"/>
            <color indexed="81"/>
            <rFont val="Tahoma"/>
            <family val="2"/>
          </rPr>
          <t xml:space="preserve">
08/09/2020
9,000/-</t>
        </r>
      </text>
    </comment>
    <comment ref="CF195" authorId="0">
      <text>
        <r>
          <rPr>
            <b/>
            <sz val="9"/>
            <color indexed="81"/>
            <rFont val="Tahoma"/>
            <family val="2"/>
          </rPr>
          <t>Windows User:</t>
        </r>
        <r>
          <rPr>
            <sz val="9"/>
            <color indexed="81"/>
            <rFont val="Tahoma"/>
            <family val="2"/>
          </rPr>
          <t xml:space="preserve">
08/09/2020
9,000/-</t>
        </r>
      </text>
    </comment>
    <comment ref="CH195" authorId="0">
      <text>
        <r>
          <rPr>
            <b/>
            <sz val="9"/>
            <color indexed="81"/>
            <rFont val="Tahoma"/>
            <family val="2"/>
          </rPr>
          <t>Windows User:</t>
        </r>
        <r>
          <rPr>
            <sz val="9"/>
            <color indexed="81"/>
            <rFont val="Tahoma"/>
            <family val="2"/>
          </rPr>
          <t xml:space="preserve">
08/09/2020
9,000/-</t>
        </r>
      </text>
    </comment>
    <comment ref="CJ195" authorId="0">
      <text>
        <r>
          <rPr>
            <b/>
            <sz val="9"/>
            <color indexed="81"/>
            <rFont val="Tahoma"/>
            <family val="2"/>
          </rPr>
          <t>Windows User:</t>
        </r>
        <r>
          <rPr>
            <sz val="9"/>
            <color indexed="81"/>
            <rFont val="Tahoma"/>
            <family val="2"/>
          </rPr>
          <t xml:space="preserve">
08/09/2020
9,000/-</t>
        </r>
      </text>
    </comment>
    <comment ref="CD196" authorId="0">
      <text>
        <r>
          <rPr>
            <b/>
            <sz val="9"/>
            <color indexed="81"/>
            <rFont val="Tahoma"/>
            <family val="2"/>
          </rPr>
          <t>Windows User:</t>
        </r>
        <r>
          <rPr>
            <sz val="9"/>
            <color indexed="81"/>
            <rFont val="Tahoma"/>
            <family val="2"/>
          </rPr>
          <t xml:space="preserve">
09/09/2020
9,000/-</t>
        </r>
      </text>
    </comment>
    <comment ref="CF196" authorId="0">
      <text>
        <r>
          <rPr>
            <b/>
            <sz val="9"/>
            <color indexed="81"/>
            <rFont val="Tahoma"/>
            <family val="2"/>
          </rPr>
          <t>Windows User:</t>
        </r>
        <r>
          <rPr>
            <sz val="9"/>
            <color indexed="81"/>
            <rFont val="Tahoma"/>
            <family val="2"/>
          </rPr>
          <t xml:space="preserve">
09/09/2020
9,000/-</t>
        </r>
      </text>
    </comment>
    <comment ref="CH196" authorId="0">
      <text>
        <r>
          <rPr>
            <b/>
            <sz val="9"/>
            <color indexed="81"/>
            <rFont val="Tahoma"/>
            <family val="2"/>
          </rPr>
          <t>Windows User:</t>
        </r>
        <r>
          <rPr>
            <sz val="9"/>
            <color indexed="81"/>
            <rFont val="Tahoma"/>
            <family val="2"/>
          </rPr>
          <t xml:space="preserve">
09/09/2020
9,000/-</t>
        </r>
      </text>
    </comment>
    <comment ref="CJ196" authorId="0">
      <text>
        <r>
          <rPr>
            <b/>
            <sz val="9"/>
            <color indexed="81"/>
            <rFont val="Tahoma"/>
            <family val="2"/>
          </rPr>
          <t>Windows User:</t>
        </r>
        <r>
          <rPr>
            <sz val="9"/>
            <color indexed="81"/>
            <rFont val="Tahoma"/>
            <family val="2"/>
          </rPr>
          <t xml:space="preserve">
09/09/2020
9,000/-
27/01/21
2959
O/fee=6500
Oct to Janu/21
Paid  in janu/21</t>
        </r>
      </text>
    </comment>
    <comment ref="CM196" authorId="0">
      <text>
        <r>
          <rPr>
            <b/>
            <sz val="9"/>
            <color indexed="81"/>
            <rFont val="Tahoma"/>
            <family val="2"/>
          </rPr>
          <t>Windows User:</t>
        </r>
        <r>
          <rPr>
            <sz val="9"/>
            <color indexed="81"/>
            <rFont val="Tahoma"/>
            <family val="2"/>
          </rPr>
          <t xml:space="preserve">
Less 30% in Tuition fee for Oct/20.</t>
        </r>
      </text>
    </comment>
    <comment ref="CN196" authorId="0">
      <text>
        <r>
          <rPr>
            <b/>
            <sz val="9"/>
            <color indexed="81"/>
            <rFont val="Tahoma"/>
            <family val="2"/>
          </rPr>
          <t>Windows User:</t>
        </r>
        <r>
          <rPr>
            <sz val="9"/>
            <color indexed="81"/>
            <rFont val="Tahoma"/>
            <family val="2"/>
          </rPr>
          <t xml:space="preserve">
27/01/21
2959
O/fee=6500
Oct to Janu/21
Paid  in janu/21</t>
        </r>
      </text>
    </comment>
    <comment ref="CO196" authorId="0">
      <text>
        <r>
          <rPr>
            <b/>
            <sz val="9"/>
            <color indexed="81"/>
            <rFont val="Tahoma"/>
            <family val="2"/>
          </rPr>
          <t>Windows User:</t>
        </r>
        <r>
          <rPr>
            <sz val="9"/>
            <color indexed="81"/>
            <rFont val="Tahoma"/>
            <family val="2"/>
          </rPr>
          <t xml:space="preserve">
Less 30% in Tuition fee for Oct/20.</t>
        </r>
      </text>
    </comment>
    <comment ref="CP196" authorId="0">
      <text>
        <r>
          <rPr>
            <b/>
            <sz val="9"/>
            <color indexed="81"/>
            <rFont val="Tahoma"/>
            <family val="2"/>
          </rPr>
          <t>Windows User:</t>
        </r>
        <r>
          <rPr>
            <sz val="9"/>
            <color indexed="81"/>
            <rFont val="Tahoma"/>
            <family val="2"/>
          </rPr>
          <t xml:space="preserve">
27/01/21
2959
O/fee=6500
Oct to Janu/21
Paid  in janu/21</t>
        </r>
      </text>
    </comment>
    <comment ref="CR196" authorId="0">
      <text>
        <r>
          <rPr>
            <b/>
            <sz val="9"/>
            <color indexed="81"/>
            <rFont val="Tahoma"/>
            <family val="2"/>
          </rPr>
          <t>Windows User:</t>
        </r>
        <r>
          <rPr>
            <sz val="9"/>
            <color indexed="81"/>
            <rFont val="Tahoma"/>
            <family val="2"/>
          </rPr>
          <t xml:space="preserve">
27/01/21
2959
O/fee=6500
Oct to Janu/21
Paid  in janu/21</t>
        </r>
      </text>
    </comment>
    <comment ref="CT196" authorId="0">
      <text>
        <r>
          <rPr>
            <b/>
            <sz val="9"/>
            <color indexed="81"/>
            <rFont val="Tahoma"/>
            <family val="2"/>
          </rPr>
          <t>Windows User:</t>
        </r>
        <r>
          <rPr>
            <sz val="9"/>
            <color indexed="81"/>
            <rFont val="Tahoma"/>
            <family val="2"/>
          </rPr>
          <t xml:space="preserve">
27/01/21
2959
O/fee=6500
Oct to Janu/21
Paid  in janu/21</t>
        </r>
      </text>
    </comment>
    <comment ref="DD196" authorId="0">
      <text>
        <r>
          <rPr>
            <b/>
            <sz val="9"/>
            <color indexed="81"/>
            <rFont val="Tahoma"/>
            <family val="2"/>
          </rPr>
          <t>Windows User:</t>
        </r>
        <r>
          <rPr>
            <sz val="9"/>
            <color indexed="81"/>
            <rFont val="Tahoma"/>
            <family val="2"/>
          </rPr>
          <t xml:space="preserve">
05/06/21
9341
Up to June/21</t>
        </r>
      </text>
    </comment>
    <comment ref="CD197" authorId="0">
      <text>
        <r>
          <rPr>
            <b/>
            <sz val="9"/>
            <color indexed="81"/>
            <rFont val="Tahoma"/>
            <family val="2"/>
          </rPr>
          <t>Windows User:</t>
        </r>
        <r>
          <rPr>
            <sz val="9"/>
            <color indexed="81"/>
            <rFont val="Tahoma"/>
            <family val="2"/>
          </rPr>
          <t xml:space="preserve">
09/09/2020
15,500/-</t>
        </r>
      </text>
    </comment>
    <comment ref="CF197" authorId="0">
      <text>
        <r>
          <rPr>
            <b/>
            <sz val="9"/>
            <color indexed="81"/>
            <rFont val="Tahoma"/>
            <family val="2"/>
          </rPr>
          <t>Windows User:</t>
        </r>
        <r>
          <rPr>
            <sz val="9"/>
            <color indexed="81"/>
            <rFont val="Tahoma"/>
            <family val="2"/>
          </rPr>
          <t xml:space="preserve">
09/09/2020
15,500/-</t>
        </r>
      </text>
    </comment>
    <comment ref="CH197" authorId="0">
      <text>
        <r>
          <rPr>
            <b/>
            <sz val="9"/>
            <color indexed="81"/>
            <rFont val="Tahoma"/>
            <family val="2"/>
          </rPr>
          <t>Windows User:</t>
        </r>
        <r>
          <rPr>
            <sz val="9"/>
            <color indexed="81"/>
            <rFont val="Tahoma"/>
            <family val="2"/>
          </rPr>
          <t xml:space="preserve">
09/09/2020
15,500/-</t>
        </r>
      </text>
    </comment>
    <comment ref="CJ197" authorId="0">
      <text>
        <r>
          <rPr>
            <b/>
            <sz val="9"/>
            <color indexed="81"/>
            <rFont val="Tahoma"/>
            <family val="2"/>
          </rPr>
          <t>Windows User:</t>
        </r>
        <r>
          <rPr>
            <sz val="9"/>
            <color indexed="81"/>
            <rFont val="Tahoma"/>
            <family val="2"/>
          </rPr>
          <t xml:space="preserve">
09/09/2020
15,500/-</t>
        </r>
      </text>
    </comment>
    <comment ref="CP197" authorId="0">
      <text>
        <r>
          <rPr>
            <b/>
            <sz val="9"/>
            <color indexed="81"/>
            <rFont val="Tahoma"/>
            <family val="2"/>
          </rPr>
          <t>Windows User:</t>
        </r>
        <r>
          <rPr>
            <sz val="9"/>
            <color indexed="81"/>
            <rFont val="Tahoma"/>
            <family val="2"/>
          </rPr>
          <t xml:space="preserve">
08/10/20
2912
</t>
        </r>
      </text>
    </comment>
    <comment ref="CR197" authorId="0">
      <text>
        <r>
          <rPr>
            <b/>
            <sz val="9"/>
            <color indexed="81"/>
            <rFont val="Tahoma"/>
            <family val="2"/>
          </rPr>
          <t>Windows User:</t>
        </r>
        <r>
          <rPr>
            <sz val="9"/>
            <color indexed="81"/>
            <rFont val="Tahoma"/>
            <family val="2"/>
          </rPr>
          <t xml:space="preserve">
03/11/2020
2913
</t>
        </r>
      </text>
    </comment>
    <comment ref="CT197" authorId="0">
      <text>
        <r>
          <rPr>
            <b/>
            <sz val="9"/>
            <color indexed="81"/>
            <rFont val="Tahoma"/>
            <family val="2"/>
          </rPr>
          <t>Windows User:</t>
        </r>
        <r>
          <rPr>
            <sz val="9"/>
            <color indexed="81"/>
            <rFont val="Tahoma"/>
            <family val="2"/>
          </rPr>
          <t xml:space="preserve">
06/12/2020
2914
</t>
        </r>
      </text>
    </comment>
    <comment ref="CV197" authorId="0">
      <text>
        <r>
          <rPr>
            <b/>
            <sz val="9"/>
            <color indexed="81"/>
            <rFont val="Tahoma"/>
            <family val="2"/>
          </rPr>
          <t>Windows User:</t>
        </r>
        <r>
          <rPr>
            <sz val="9"/>
            <color indexed="81"/>
            <rFont val="Tahoma"/>
            <family val="2"/>
          </rPr>
          <t xml:space="preserve">
06/01/2021
2915
25/01/21
2916
Feb/21
Paid in Janu/21</t>
        </r>
      </text>
    </comment>
    <comment ref="CX197" authorId="0">
      <text>
        <r>
          <rPr>
            <b/>
            <sz val="9"/>
            <color indexed="81"/>
            <rFont val="Tahoma"/>
            <family val="2"/>
          </rPr>
          <t>Windows User:</t>
        </r>
        <r>
          <rPr>
            <sz val="9"/>
            <color indexed="81"/>
            <rFont val="Tahoma"/>
            <family val="2"/>
          </rPr>
          <t xml:space="preserve">
25/01/21
2916
Feb/21
Paid in Janu/21</t>
        </r>
      </text>
    </comment>
    <comment ref="CZ197" authorId="0">
      <text>
        <r>
          <rPr>
            <b/>
            <sz val="9"/>
            <color indexed="81"/>
            <rFont val="Tahoma"/>
            <family val="2"/>
          </rPr>
          <t>Windows User:</t>
        </r>
        <r>
          <rPr>
            <sz val="9"/>
            <color indexed="81"/>
            <rFont val="Tahoma"/>
            <family val="2"/>
          </rPr>
          <t xml:space="preserve">
06/03/21
2917</t>
        </r>
      </text>
    </comment>
    <comment ref="DB197" authorId="0">
      <text>
        <r>
          <rPr>
            <b/>
            <sz val="9"/>
            <color indexed="81"/>
            <rFont val="Tahoma"/>
            <family val="2"/>
          </rPr>
          <t>Windows User:</t>
        </r>
        <r>
          <rPr>
            <sz val="9"/>
            <color indexed="81"/>
            <rFont val="Tahoma"/>
            <family val="2"/>
          </rPr>
          <t xml:space="preserve">
03/04/2021
2918
</t>
        </r>
      </text>
    </comment>
    <comment ref="DD197" authorId="0">
      <text>
        <r>
          <rPr>
            <b/>
            <sz val="9"/>
            <color indexed="81"/>
            <rFont val="Tahoma"/>
            <family val="2"/>
          </rPr>
          <t>Windows User:</t>
        </r>
        <r>
          <rPr>
            <sz val="9"/>
            <color indexed="81"/>
            <rFont val="Tahoma"/>
            <family val="2"/>
          </rPr>
          <t xml:space="preserve">
05/05/21
2919</t>
        </r>
      </text>
    </comment>
    <comment ref="DF197" authorId="0">
      <text>
        <r>
          <rPr>
            <b/>
            <sz val="9"/>
            <color indexed="81"/>
            <rFont val="Tahoma"/>
            <family val="2"/>
          </rPr>
          <t>Windows User:</t>
        </r>
        <r>
          <rPr>
            <sz val="9"/>
            <color indexed="81"/>
            <rFont val="Tahoma"/>
            <family val="2"/>
          </rPr>
          <t xml:space="preserve">
03/06/21
2920</t>
        </r>
      </text>
    </comment>
    <comment ref="CD198" authorId="0">
      <text>
        <r>
          <rPr>
            <b/>
            <sz val="9"/>
            <color indexed="81"/>
            <rFont val="Tahoma"/>
            <family val="2"/>
          </rPr>
          <t>Windows User:</t>
        </r>
        <r>
          <rPr>
            <sz val="9"/>
            <color indexed="81"/>
            <rFont val="Tahoma"/>
            <family val="2"/>
          </rPr>
          <t xml:space="preserve">
09/09/2020
15,500/-</t>
        </r>
      </text>
    </comment>
    <comment ref="CF198" authorId="0">
      <text>
        <r>
          <rPr>
            <b/>
            <sz val="9"/>
            <color indexed="81"/>
            <rFont val="Tahoma"/>
            <family val="2"/>
          </rPr>
          <t>Windows User:</t>
        </r>
        <r>
          <rPr>
            <sz val="9"/>
            <color indexed="81"/>
            <rFont val="Tahoma"/>
            <family val="2"/>
          </rPr>
          <t xml:space="preserve">
09/09/2020
15,500/-</t>
        </r>
      </text>
    </comment>
    <comment ref="CH198" authorId="0">
      <text>
        <r>
          <rPr>
            <b/>
            <sz val="9"/>
            <color indexed="81"/>
            <rFont val="Tahoma"/>
            <family val="2"/>
          </rPr>
          <t>Windows User:</t>
        </r>
        <r>
          <rPr>
            <sz val="9"/>
            <color indexed="81"/>
            <rFont val="Tahoma"/>
            <family val="2"/>
          </rPr>
          <t xml:space="preserve">
09/09/2020
15,500/-</t>
        </r>
      </text>
    </comment>
    <comment ref="CJ198" authorId="0">
      <text>
        <r>
          <rPr>
            <b/>
            <sz val="9"/>
            <color indexed="81"/>
            <rFont val="Tahoma"/>
            <family val="2"/>
          </rPr>
          <t>Windows User:</t>
        </r>
        <r>
          <rPr>
            <sz val="9"/>
            <color indexed="81"/>
            <rFont val="Tahoma"/>
            <family val="2"/>
          </rPr>
          <t xml:space="preserve">
09/09/2020
15,500/-</t>
        </r>
      </text>
    </comment>
    <comment ref="CM198" authorId="0">
      <text>
        <r>
          <rPr>
            <b/>
            <sz val="9"/>
            <color indexed="81"/>
            <rFont val="Tahoma"/>
            <family val="2"/>
          </rPr>
          <t>Windows User:</t>
        </r>
        <r>
          <rPr>
            <sz val="9"/>
            <color indexed="81"/>
            <rFont val="Tahoma"/>
            <family val="2"/>
          </rPr>
          <t xml:space="preserve">
Less 30% in Tuition fee for Oct/20.</t>
        </r>
      </text>
    </comment>
    <comment ref="CN198" authorId="0">
      <text>
        <r>
          <rPr>
            <b/>
            <sz val="9"/>
            <color indexed="81"/>
            <rFont val="Tahoma"/>
            <family val="2"/>
          </rPr>
          <t>Windows User:</t>
        </r>
        <r>
          <rPr>
            <sz val="9"/>
            <color indexed="81"/>
            <rFont val="Tahoma"/>
            <family val="2"/>
          </rPr>
          <t xml:space="preserve">
23/01/2021
By bkash
C=18480
Oct to Janu/21
Paid in Janu/21</t>
        </r>
      </text>
    </comment>
    <comment ref="CO198" authorId="0">
      <text>
        <r>
          <rPr>
            <b/>
            <sz val="9"/>
            <color indexed="81"/>
            <rFont val="Tahoma"/>
            <family val="2"/>
          </rPr>
          <t>Windows User:</t>
        </r>
        <r>
          <rPr>
            <sz val="9"/>
            <color indexed="81"/>
            <rFont val="Tahoma"/>
            <family val="2"/>
          </rPr>
          <t xml:space="preserve">
Less 30% in Tuition fee for Oct/20.</t>
        </r>
      </text>
    </comment>
    <comment ref="CP198" authorId="0">
      <text>
        <r>
          <rPr>
            <b/>
            <sz val="9"/>
            <color indexed="81"/>
            <rFont val="Tahoma"/>
            <family val="2"/>
          </rPr>
          <t>Windows User:</t>
        </r>
        <r>
          <rPr>
            <sz val="9"/>
            <color indexed="81"/>
            <rFont val="Tahoma"/>
            <family val="2"/>
          </rPr>
          <t xml:space="preserve">
23/01/2021
By bkash
C=18480
Oct to Janu/21
Paid in Janu/21</t>
        </r>
      </text>
    </comment>
    <comment ref="CR198" authorId="0">
      <text>
        <r>
          <rPr>
            <b/>
            <sz val="9"/>
            <color indexed="81"/>
            <rFont val="Tahoma"/>
            <family val="2"/>
          </rPr>
          <t>Windows User:</t>
        </r>
        <r>
          <rPr>
            <sz val="9"/>
            <color indexed="81"/>
            <rFont val="Tahoma"/>
            <family val="2"/>
          </rPr>
          <t xml:space="preserve">
23/01/2021
By bkash
C=18480
Oct to Janu/21
Paid in Janu/21</t>
        </r>
      </text>
    </comment>
    <comment ref="CT198" authorId="0">
      <text>
        <r>
          <rPr>
            <b/>
            <sz val="9"/>
            <color indexed="81"/>
            <rFont val="Tahoma"/>
            <family val="2"/>
          </rPr>
          <t>Windows User:</t>
        </r>
        <r>
          <rPr>
            <sz val="9"/>
            <color indexed="81"/>
            <rFont val="Tahoma"/>
            <family val="2"/>
          </rPr>
          <t xml:space="preserve">
23/01/2021
By bkash
C=18480
Oct to Janu/21
Paid in Janu/21</t>
        </r>
      </text>
    </comment>
    <comment ref="DB198" authorId="0">
      <text>
        <r>
          <rPr>
            <b/>
            <sz val="9"/>
            <color indexed="81"/>
            <rFont val="Tahoma"/>
            <family val="2"/>
          </rPr>
          <t>Windows User:</t>
        </r>
        <r>
          <rPr>
            <sz val="9"/>
            <color indexed="81"/>
            <rFont val="Tahoma"/>
            <family val="2"/>
          </rPr>
          <t xml:space="preserve">
30/05/21
By bkash
C=18480/-</t>
        </r>
      </text>
    </comment>
    <comment ref="CD199" authorId="0">
      <text>
        <r>
          <rPr>
            <b/>
            <sz val="9"/>
            <color indexed="81"/>
            <rFont val="Tahoma"/>
            <family val="2"/>
          </rPr>
          <t>Windows User:</t>
        </r>
        <r>
          <rPr>
            <sz val="9"/>
            <color indexed="81"/>
            <rFont val="Tahoma"/>
            <family val="2"/>
          </rPr>
          <t xml:space="preserve">
09/09/2020
9,000/-</t>
        </r>
      </text>
    </comment>
    <comment ref="CF199" authorId="0">
      <text>
        <r>
          <rPr>
            <b/>
            <sz val="9"/>
            <color indexed="81"/>
            <rFont val="Tahoma"/>
            <family val="2"/>
          </rPr>
          <t>Windows User:</t>
        </r>
        <r>
          <rPr>
            <sz val="9"/>
            <color indexed="81"/>
            <rFont val="Tahoma"/>
            <family val="2"/>
          </rPr>
          <t xml:space="preserve">
09/09/2020
9,000/-</t>
        </r>
      </text>
    </comment>
    <comment ref="CH199" authorId="0">
      <text>
        <r>
          <rPr>
            <b/>
            <sz val="9"/>
            <color indexed="81"/>
            <rFont val="Tahoma"/>
            <family val="2"/>
          </rPr>
          <t>Windows User:</t>
        </r>
        <r>
          <rPr>
            <sz val="9"/>
            <color indexed="81"/>
            <rFont val="Tahoma"/>
            <family val="2"/>
          </rPr>
          <t xml:space="preserve">
09/09/2020
9,000/-</t>
        </r>
      </text>
    </comment>
    <comment ref="CJ199" authorId="0">
      <text>
        <r>
          <rPr>
            <b/>
            <sz val="9"/>
            <color indexed="81"/>
            <rFont val="Tahoma"/>
            <family val="2"/>
          </rPr>
          <t>Windows User:</t>
        </r>
        <r>
          <rPr>
            <sz val="9"/>
            <color indexed="81"/>
            <rFont val="Tahoma"/>
            <family val="2"/>
          </rPr>
          <t xml:space="preserve">
09/09/2020
9,000/-</t>
        </r>
      </text>
    </comment>
    <comment ref="CM199" authorId="0">
      <text>
        <r>
          <rPr>
            <b/>
            <sz val="9"/>
            <color indexed="81"/>
            <rFont val="Tahoma"/>
            <family val="2"/>
          </rPr>
          <t>Windows User:</t>
        </r>
        <r>
          <rPr>
            <sz val="9"/>
            <color indexed="81"/>
            <rFont val="Tahoma"/>
            <family val="2"/>
          </rPr>
          <t xml:space="preserve">
Less 30% in Tuition fee for Oct/20.</t>
        </r>
      </text>
    </comment>
    <comment ref="CN199" authorId="0">
      <text>
        <r>
          <rPr>
            <b/>
            <sz val="9"/>
            <color indexed="81"/>
            <rFont val="Tahoma"/>
            <family val="2"/>
          </rPr>
          <t>Windows User:</t>
        </r>
        <r>
          <rPr>
            <sz val="9"/>
            <color indexed="81"/>
            <rFont val="Tahoma"/>
            <family val="2"/>
          </rPr>
          <t xml:space="preserve">
17.10.2020
Bkash=12,770/-
College=11,120/-
Hostel=1,650/-</t>
        </r>
      </text>
    </comment>
    <comment ref="CO199" authorId="0">
      <text>
        <r>
          <rPr>
            <b/>
            <sz val="9"/>
            <color indexed="81"/>
            <rFont val="Tahoma"/>
            <family val="2"/>
          </rPr>
          <t>Windows User:</t>
        </r>
        <r>
          <rPr>
            <sz val="9"/>
            <color indexed="81"/>
            <rFont val="Tahoma"/>
            <family val="2"/>
          </rPr>
          <t xml:space="preserve">
Less 30% in Tuition fee for Oct/20.</t>
        </r>
      </text>
    </comment>
    <comment ref="CP199" authorId="0">
      <text>
        <r>
          <rPr>
            <b/>
            <sz val="9"/>
            <color indexed="81"/>
            <rFont val="Tahoma"/>
            <family val="2"/>
          </rPr>
          <t>Windows User:</t>
        </r>
        <r>
          <rPr>
            <sz val="9"/>
            <color indexed="81"/>
            <rFont val="Tahoma"/>
            <family val="2"/>
          </rPr>
          <t xml:space="preserve">
26/12/2020
By bkash
C=9240
H=3300
T=12540
Nov + Dec/20
Paid in Dec/20</t>
        </r>
      </text>
    </comment>
    <comment ref="CR199" authorId="0">
      <text>
        <r>
          <rPr>
            <b/>
            <sz val="9"/>
            <color indexed="81"/>
            <rFont val="Tahoma"/>
            <family val="2"/>
          </rPr>
          <t>Windows User:</t>
        </r>
        <r>
          <rPr>
            <sz val="9"/>
            <color indexed="81"/>
            <rFont val="Tahoma"/>
            <family val="2"/>
          </rPr>
          <t xml:space="preserve">
26/12/2020
By bkash
C=9240
H=3300
T=12540
Nov + Dec/20
Paid in Dec/20</t>
        </r>
      </text>
    </comment>
    <comment ref="CT199" authorId="0">
      <text>
        <r>
          <rPr>
            <b/>
            <sz val="9"/>
            <color indexed="81"/>
            <rFont val="Tahoma"/>
            <family val="2"/>
          </rPr>
          <t>Windows User:</t>
        </r>
        <r>
          <rPr>
            <sz val="9"/>
            <color indexed="81"/>
            <rFont val="Tahoma"/>
            <family val="2"/>
          </rPr>
          <t xml:space="preserve">
26/01/2021
By bkash
C=4620
H=1650
T=6270</t>
        </r>
      </text>
    </comment>
    <comment ref="DB199" authorId="0">
      <text>
        <r>
          <rPr>
            <b/>
            <sz val="9"/>
            <color indexed="81"/>
            <rFont val="Tahoma"/>
            <family val="2"/>
          </rPr>
          <t>Windows User:</t>
        </r>
        <r>
          <rPr>
            <sz val="9"/>
            <color indexed="81"/>
            <rFont val="Tahoma"/>
            <family val="2"/>
          </rPr>
          <t xml:space="preserve">
04/05/21
By kbash
C=13860
H=4950
T=18810
</t>
        </r>
      </text>
    </comment>
    <comment ref="CD200" authorId="0">
      <text>
        <r>
          <rPr>
            <b/>
            <sz val="9"/>
            <color indexed="81"/>
            <rFont val="Tahoma"/>
            <family val="2"/>
          </rPr>
          <t>Windows User:</t>
        </r>
        <r>
          <rPr>
            <sz val="9"/>
            <color indexed="81"/>
            <rFont val="Tahoma"/>
            <family val="2"/>
          </rPr>
          <t xml:space="preserve">
09/09/2020
9,000/-</t>
        </r>
      </text>
    </comment>
    <comment ref="CF200" authorId="0">
      <text>
        <r>
          <rPr>
            <b/>
            <sz val="9"/>
            <color indexed="81"/>
            <rFont val="Tahoma"/>
            <family val="2"/>
          </rPr>
          <t>Windows User:</t>
        </r>
        <r>
          <rPr>
            <sz val="9"/>
            <color indexed="81"/>
            <rFont val="Tahoma"/>
            <family val="2"/>
          </rPr>
          <t xml:space="preserve">
09/09/2020
9,000/-</t>
        </r>
      </text>
    </comment>
    <comment ref="CH200" authorId="0">
      <text>
        <r>
          <rPr>
            <b/>
            <sz val="9"/>
            <color indexed="81"/>
            <rFont val="Tahoma"/>
            <family val="2"/>
          </rPr>
          <t>Windows User:</t>
        </r>
        <r>
          <rPr>
            <sz val="9"/>
            <color indexed="81"/>
            <rFont val="Tahoma"/>
            <family val="2"/>
          </rPr>
          <t xml:space="preserve">
09/09/2020
9,000/-</t>
        </r>
      </text>
    </comment>
    <comment ref="CJ200" authorId="0">
      <text>
        <r>
          <rPr>
            <b/>
            <sz val="9"/>
            <color indexed="81"/>
            <rFont val="Tahoma"/>
            <family val="2"/>
          </rPr>
          <t>Windows User:</t>
        </r>
        <r>
          <rPr>
            <sz val="9"/>
            <color indexed="81"/>
            <rFont val="Tahoma"/>
            <family val="2"/>
          </rPr>
          <t xml:space="preserve">
09/09/2020
9,000/-
27/01/21
40906
O/fee=6500
Janu/21=500 Jan 3000
Paid in janu/21</t>
        </r>
      </text>
    </comment>
    <comment ref="CM200" authorId="0">
      <text>
        <r>
          <rPr>
            <b/>
            <sz val="9"/>
            <color indexed="81"/>
            <rFont val="Tahoma"/>
            <family val="2"/>
          </rPr>
          <t>Windows User:</t>
        </r>
        <r>
          <rPr>
            <sz val="9"/>
            <color indexed="81"/>
            <rFont val="Tahoma"/>
            <family val="2"/>
          </rPr>
          <t xml:space="preserve">
Less 30% in Tuition fee for Oct/20.</t>
        </r>
      </text>
    </comment>
    <comment ref="CN200" authorId="0">
      <text>
        <r>
          <rPr>
            <b/>
            <sz val="9"/>
            <color indexed="81"/>
            <rFont val="Tahoma"/>
            <family val="2"/>
          </rPr>
          <t>Windows User:</t>
        </r>
        <r>
          <rPr>
            <sz val="9"/>
            <color indexed="81"/>
            <rFont val="Tahoma"/>
            <family val="2"/>
          </rPr>
          <t xml:space="preserve">
15.10.2020
Bkash=6,270/-
College=4,620/-
Hostel=1,650/-</t>
        </r>
      </text>
    </comment>
    <comment ref="CO200" authorId="0">
      <text>
        <r>
          <rPr>
            <b/>
            <sz val="9"/>
            <color indexed="81"/>
            <rFont val="Tahoma"/>
            <family val="2"/>
          </rPr>
          <t>Windows User:</t>
        </r>
        <r>
          <rPr>
            <sz val="9"/>
            <color indexed="81"/>
            <rFont val="Tahoma"/>
            <family val="2"/>
          </rPr>
          <t xml:space="preserve">
Less 30% in Tuition fee for Oct/20.</t>
        </r>
      </text>
    </comment>
    <comment ref="CP200" authorId="0">
      <text>
        <r>
          <rPr>
            <b/>
            <sz val="9"/>
            <color indexed="81"/>
            <rFont val="Tahoma"/>
            <family val="2"/>
          </rPr>
          <t>Windows User:</t>
        </r>
        <r>
          <rPr>
            <sz val="9"/>
            <color indexed="81"/>
            <rFont val="Tahoma"/>
            <family val="2"/>
          </rPr>
          <t xml:space="preserve">
09/11/2020
By bkash
C=4620
H=1650
T=6270</t>
        </r>
      </text>
    </comment>
    <comment ref="CR200" authorId="0">
      <text>
        <r>
          <rPr>
            <b/>
            <sz val="9"/>
            <color indexed="81"/>
            <rFont val="Tahoma"/>
            <family val="2"/>
          </rPr>
          <t>Windows User:</t>
        </r>
        <r>
          <rPr>
            <sz val="9"/>
            <color indexed="81"/>
            <rFont val="Tahoma"/>
            <family val="2"/>
          </rPr>
          <t xml:space="preserve">
09/12/2020
By bkash
C=4620
H=1650
T=6270
Dec/20</t>
        </r>
      </text>
    </comment>
    <comment ref="CT200" authorId="0">
      <text>
        <r>
          <rPr>
            <b/>
            <sz val="9"/>
            <color indexed="81"/>
            <rFont val="Tahoma"/>
            <family val="2"/>
          </rPr>
          <t>Windows User:</t>
        </r>
        <r>
          <rPr>
            <sz val="9"/>
            <color indexed="81"/>
            <rFont val="Tahoma"/>
            <family val="2"/>
          </rPr>
          <t xml:space="preserve">
27/01/21
40906
O/fee=6500
Janu/21=500 Jan 3000
Paid in janu/21</t>
        </r>
      </text>
    </comment>
    <comment ref="CV200" authorId="0">
      <text>
        <r>
          <rPr>
            <b/>
            <sz val="9"/>
            <color indexed="81"/>
            <rFont val="Tahoma"/>
            <family val="2"/>
          </rPr>
          <t>Windows User:</t>
        </r>
        <r>
          <rPr>
            <sz val="9"/>
            <color indexed="81"/>
            <rFont val="Tahoma"/>
            <family val="2"/>
          </rPr>
          <t xml:space="preserve">
10/02/21
By bkash
C=7570
H=3300
T=10870</t>
        </r>
      </text>
    </comment>
    <comment ref="CX200" authorId="0">
      <text>
        <r>
          <rPr>
            <b/>
            <sz val="9"/>
            <color indexed="81"/>
            <rFont val="Tahoma"/>
            <family val="2"/>
          </rPr>
          <t>Windows User:</t>
        </r>
        <r>
          <rPr>
            <sz val="9"/>
            <color indexed="81"/>
            <rFont val="Tahoma"/>
            <family val="2"/>
          </rPr>
          <t xml:space="preserve">
03/03/21
By bkash
C=4620
H=1650
T=6270
March/21</t>
        </r>
      </text>
    </comment>
    <comment ref="DB200" authorId="0">
      <text>
        <r>
          <rPr>
            <b/>
            <sz val="9"/>
            <color indexed="81"/>
            <rFont val="Tahoma"/>
            <family val="2"/>
          </rPr>
          <t>Windows User:</t>
        </r>
        <r>
          <rPr>
            <sz val="9"/>
            <color indexed="81"/>
            <rFont val="Tahoma"/>
            <family val="2"/>
          </rPr>
          <t xml:space="preserve">
05/05/21
By bkash
C=8170
H=3300
T=11470</t>
        </r>
      </text>
    </comment>
    <comment ref="CD201" authorId="0">
      <text>
        <r>
          <rPr>
            <b/>
            <sz val="9"/>
            <color indexed="81"/>
            <rFont val="Tahoma"/>
            <family val="2"/>
          </rPr>
          <t>Windows User:</t>
        </r>
        <r>
          <rPr>
            <sz val="9"/>
            <color indexed="81"/>
            <rFont val="Tahoma"/>
            <family val="2"/>
          </rPr>
          <t xml:space="preserve">
09/09/2020
9,000/-</t>
        </r>
      </text>
    </comment>
    <comment ref="CF201" authorId="0">
      <text>
        <r>
          <rPr>
            <b/>
            <sz val="9"/>
            <color indexed="81"/>
            <rFont val="Tahoma"/>
            <family val="2"/>
          </rPr>
          <t>Windows User:</t>
        </r>
        <r>
          <rPr>
            <sz val="9"/>
            <color indexed="81"/>
            <rFont val="Tahoma"/>
            <family val="2"/>
          </rPr>
          <t xml:space="preserve">
09/09/2020
9,000/-</t>
        </r>
      </text>
    </comment>
    <comment ref="CH201" authorId="0">
      <text>
        <r>
          <rPr>
            <b/>
            <sz val="9"/>
            <color indexed="81"/>
            <rFont val="Tahoma"/>
            <family val="2"/>
          </rPr>
          <t>Windows User:</t>
        </r>
        <r>
          <rPr>
            <sz val="9"/>
            <color indexed="81"/>
            <rFont val="Tahoma"/>
            <family val="2"/>
          </rPr>
          <t xml:space="preserve">
09/09/2020
9,000/-</t>
        </r>
      </text>
    </comment>
    <comment ref="CJ201" authorId="0">
      <text>
        <r>
          <rPr>
            <b/>
            <sz val="9"/>
            <color indexed="81"/>
            <rFont val="Tahoma"/>
            <family val="2"/>
          </rPr>
          <t>Windows User:</t>
        </r>
        <r>
          <rPr>
            <sz val="9"/>
            <color indexed="81"/>
            <rFont val="Tahoma"/>
            <family val="2"/>
          </rPr>
          <t xml:space="preserve">
09/09/2020
9,000/-</t>
        </r>
      </text>
    </comment>
    <comment ref="CM201" authorId="0">
      <text>
        <r>
          <rPr>
            <b/>
            <sz val="9"/>
            <color indexed="81"/>
            <rFont val="Tahoma"/>
            <family val="2"/>
          </rPr>
          <t>Windows User:</t>
        </r>
        <r>
          <rPr>
            <sz val="9"/>
            <color indexed="81"/>
            <rFont val="Tahoma"/>
            <family val="2"/>
          </rPr>
          <t xml:space="preserve">
Less 30% in Tuition fee for Oct/20.</t>
        </r>
      </text>
    </comment>
    <comment ref="CN201" authorId="0">
      <text>
        <r>
          <rPr>
            <b/>
            <sz val="9"/>
            <color indexed="81"/>
            <rFont val="Tahoma"/>
            <family val="2"/>
          </rPr>
          <t>Windows User:</t>
        </r>
        <r>
          <rPr>
            <sz val="9"/>
            <color indexed="81"/>
            <rFont val="Tahoma"/>
            <family val="2"/>
          </rPr>
          <t xml:space="preserve">
25.10.2020
Bkash=13,160/-
College=11,120/-
Hostel=2,040/-</t>
        </r>
      </text>
    </comment>
    <comment ref="CO201" authorId="0">
      <text>
        <r>
          <rPr>
            <b/>
            <sz val="9"/>
            <color indexed="81"/>
            <rFont val="Tahoma"/>
            <family val="2"/>
          </rPr>
          <t>Windows User:</t>
        </r>
        <r>
          <rPr>
            <sz val="9"/>
            <color indexed="81"/>
            <rFont val="Tahoma"/>
            <family val="2"/>
          </rPr>
          <t xml:space="preserve">
Less 30% in Tuition fee for Oct/20.</t>
        </r>
      </text>
    </comment>
    <comment ref="CP201" authorId="0">
      <text>
        <r>
          <rPr>
            <b/>
            <sz val="9"/>
            <color indexed="81"/>
            <rFont val="Tahoma"/>
            <family val="2"/>
          </rPr>
          <t>Windows User:</t>
        </r>
        <r>
          <rPr>
            <sz val="9"/>
            <color indexed="81"/>
            <rFont val="Tahoma"/>
            <family val="2"/>
          </rPr>
          <t xml:space="preserve">
23/12/2020
By bkash
C=4620
H=2040
T=6660
Nov/20
Paid in Dec/20</t>
        </r>
      </text>
    </comment>
    <comment ref="CR201" authorId="0">
      <text>
        <r>
          <rPr>
            <b/>
            <sz val="9"/>
            <color indexed="81"/>
            <rFont val="Tahoma"/>
            <family val="2"/>
          </rPr>
          <t>Windows User:</t>
        </r>
        <r>
          <rPr>
            <sz val="9"/>
            <color indexed="81"/>
            <rFont val="Tahoma"/>
            <family val="2"/>
          </rPr>
          <t xml:space="preserve">
23/12/2020
By bkash
C=4620
H=2040
T=6660
Nov/20
Paid in Dec/20
27/01/21
2840
Dec + Janu/21
Paid in janu/21</t>
        </r>
      </text>
    </comment>
    <comment ref="CT201" authorId="0">
      <text>
        <r>
          <rPr>
            <b/>
            <sz val="9"/>
            <color indexed="81"/>
            <rFont val="Tahoma"/>
            <family val="2"/>
          </rPr>
          <t>Windows User:</t>
        </r>
        <r>
          <rPr>
            <sz val="9"/>
            <color indexed="81"/>
            <rFont val="Tahoma"/>
            <family val="2"/>
          </rPr>
          <t xml:space="preserve">
27/01/21
2840
Dec + Janu/21
Paid in janu/21</t>
        </r>
      </text>
    </comment>
    <comment ref="DD201" authorId="0">
      <text>
        <r>
          <rPr>
            <b/>
            <sz val="9"/>
            <color indexed="81"/>
            <rFont val="Tahoma"/>
            <family val="2"/>
          </rPr>
          <t>Windows User:</t>
        </r>
        <r>
          <rPr>
            <sz val="9"/>
            <color indexed="81"/>
            <rFont val="Tahoma"/>
            <family val="2"/>
          </rPr>
          <t xml:space="preserve">
05/06/21
2841
</t>
        </r>
      </text>
    </comment>
    <comment ref="CD202" authorId="0">
      <text>
        <r>
          <rPr>
            <b/>
            <sz val="9"/>
            <color indexed="81"/>
            <rFont val="Tahoma"/>
            <family val="2"/>
          </rPr>
          <t>Windows User:</t>
        </r>
        <r>
          <rPr>
            <sz val="9"/>
            <color indexed="81"/>
            <rFont val="Tahoma"/>
            <family val="2"/>
          </rPr>
          <t xml:space="preserve">
09/09/2020
9,000/-</t>
        </r>
      </text>
    </comment>
    <comment ref="CF202" authorId="0">
      <text>
        <r>
          <rPr>
            <b/>
            <sz val="9"/>
            <color indexed="81"/>
            <rFont val="Tahoma"/>
            <family val="2"/>
          </rPr>
          <t>Windows User:</t>
        </r>
        <r>
          <rPr>
            <sz val="9"/>
            <color indexed="81"/>
            <rFont val="Tahoma"/>
            <family val="2"/>
          </rPr>
          <t xml:space="preserve">
09/09/2020
9,000/-</t>
        </r>
      </text>
    </comment>
    <comment ref="CH202" authorId="0">
      <text>
        <r>
          <rPr>
            <b/>
            <sz val="9"/>
            <color indexed="81"/>
            <rFont val="Tahoma"/>
            <family val="2"/>
          </rPr>
          <t>Windows User:</t>
        </r>
        <r>
          <rPr>
            <sz val="9"/>
            <color indexed="81"/>
            <rFont val="Tahoma"/>
            <family val="2"/>
          </rPr>
          <t xml:space="preserve">
09/09/2020
9,000/-</t>
        </r>
      </text>
    </comment>
    <comment ref="CJ202" authorId="0">
      <text>
        <r>
          <rPr>
            <b/>
            <sz val="9"/>
            <color indexed="81"/>
            <rFont val="Tahoma"/>
            <family val="2"/>
          </rPr>
          <t>Windows User:</t>
        </r>
        <r>
          <rPr>
            <sz val="9"/>
            <color indexed="81"/>
            <rFont val="Tahoma"/>
            <family val="2"/>
          </rPr>
          <t xml:space="preserve">
09/09/2020
9,000/-</t>
        </r>
      </text>
    </comment>
    <comment ref="CM202" authorId="0">
      <text>
        <r>
          <rPr>
            <b/>
            <sz val="9"/>
            <color indexed="81"/>
            <rFont val="Tahoma"/>
            <family val="2"/>
          </rPr>
          <t>Windows User:</t>
        </r>
        <r>
          <rPr>
            <sz val="9"/>
            <color indexed="81"/>
            <rFont val="Tahoma"/>
            <family val="2"/>
          </rPr>
          <t xml:space="preserve">
Less 30% in Tuition fee for Oct/20.</t>
        </r>
      </text>
    </comment>
    <comment ref="CN202" authorId="0">
      <text>
        <r>
          <rPr>
            <b/>
            <sz val="9"/>
            <color indexed="81"/>
            <rFont val="Tahoma"/>
            <family val="2"/>
          </rPr>
          <t>Windows User:</t>
        </r>
        <r>
          <rPr>
            <sz val="9"/>
            <color indexed="81"/>
            <rFont val="Tahoma"/>
            <family val="2"/>
          </rPr>
          <t xml:space="preserve">
27/01/21
2983
Oct + Nov/20
Paid in Janu/21</t>
        </r>
      </text>
    </comment>
    <comment ref="CO202" authorId="0">
      <text>
        <r>
          <rPr>
            <b/>
            <sz val="9"/>
            <color indexed="81"/>
            <rFont val="Tahoma"/>
            <family val="2"/>
          </rPr>
          <t>Windows User:</t>
        </r>
        <r>
          <rPr>
            <sz val="9"/>
            <color indexed="81"/>
            <rFont val="Tahoma"/>
            <family val="2"/>
          </rPr>
          <t xml:space="preserve">
Less 30% in Tuition fee for Oct/20.</t>
        </r>
      </text>
    </comment>
    <comment ref="CP202" authorId="0">
      <text>
        <r>
          <rPr>
            <b/>
            <sz val="9"/>
            <color indexed="81"/>
            <rFont val="Tahoma"/>
            <family val="2"/>
          </rPr>
          <t>Windows User:</t>
        </r>
        <r>
          <rPr>
            <sz val="9"/>
            <color indexed="81"/>
            <rFont val="Tahoma"/>
            <family val="2"/>
          </rPr>
          <t xml:space="preserve">
27/01/21
2983
Oct + Nov/20
Paid in Janu/21</t>
        </r>
      </text>
    </comment>
    <comment ref="CT202" authorId="0">
      <text>
        <r>
          <rPr>
            <b/>
            <sz val="9"/>
            <color indexed="81"/>
            <rFont val="Tahoma"/>
            <family val="2"/>
          </rPr>
          <t>Windows User:</t>
        </r>
        <r>
          <rPr>
            <sz val="9"/>
            <color indexed="81"/>
            <rFont val="Tahoma"/>
            <family val="2"/>
          </rPr>
          <t xml:space="preserve">
27/01/21
2983
Oct + Nov/20
Paid in Janu/21</t>
        </r>
      </text>
    </comment>
    <comment ref="CZ202" authorId="0">
      <text>
        <r>
          <rPr>
            <b/>
            <sz val="9"/>
            <color indexed="81"/>
            <rFont val="Tahoma"/>
            <family val="2"/>
          </rPr>
          <t>Windows User:</t>
        </r>
        <r>
          <rPr>
            <sz val="9"/>
            <color indexed="81"/>
            <rFont val="Tahoma"/>
            <family val="2"/>
          </rPr>
          <t xml:space="preserve">
12/04/21
2984
Dec/20
Janu/21
Feb=760 Due=3860</t>
        </r>
      </text>
    </comment>
    <comment ref="DB202" authorId="0">
      <text>
        <r>
          <rPr>
            <b/>
            <sz val="9"/>
            <color indexed="81"/>
            <rFont val="Tahoma"/>
            <family val="2"/>
          </rPr>
          <t>Windows User:</t>
        </r>
        <r>
          <rPr>
            <sz val="9"/>
            <color indexed="81"/>
            <rFont val="Tahoma"/>
            <family val="2"/>
          </rPr>
          <t xml:space="preserve">
04/05/21
2986
Up to May/21
O/fee=6500/=</t>
        </r>
      </text>
    </comment>
    <comment ref="H203" authorId="0">
      <text>
        <r>
          <rPr>
            <b/>
            <sz val="9"/>
            <color indexed="81"/>
            <rFont val="Tahoma"/>
            <family val="2"/>
          </rPr>
          <t>Windows User:</t>
        </r>
        <r>
          <rPr>
            <sz val="9"/>
            <color indexed="81"/>
            <rFont val="Tahoma"/>
            <family val="2"/>
          </rPr>
          <t xml:space="preserve">
Less-6,600/-</t>
        </r>
      </text>
    </comment>
    <comment ref="J203" authorId="0">
      <text>
        <r>
          <rPr>
            <b/>
            <sz val="9"/>
            <color indexed="81"/>
            <rFont val="Tahoma"/>
            <family val="2"/>
          </rPr>
          <t>Windows User:</t>
        </r>
        <r>
          <rPr>
            <sz val="9"/>
            <color indexed="81"/>
            <rFont val="Tahoma"/>
            <family val="2"/>
          </rPr>
          <t xml:space="preserve">
Less-6,600/-</t>
        </r>
      </text>
    </comment>
    <comment ref="CD203" authorId="0">
      <text>
        <r>
          <rPr>
            <b/>
            <sz val="9"/>
            <color indexed="81"/>
            <rFont val="Tahoma"/>
            <family val="2"/>
          </rPr>
          <t>Windows User:</t>
        </r>
        <r>
          <rPr>
            <sz val="9"/>
            <color indexed="81"/>
            <rFont val="Tahoma"/>
            <family val="2"/>
          </rPr>
          <t xml:space="preserve">
09/09/2020
9,000/-</t>
        </r>
      </text>
    </comment>
    <comment ref="CF203" authorId="0">
      <text>
        <r>
          <rPr>
            <b/>
            <sz val="9"/>
            <color indexed="81"/>
            <rFont val="Tahoma"/>
            <family val="2"/>
          </rPr>
          <t>Windows User:</t>
        </r>
        <r>
          <rPr>
            <sz val="9"/>
            <color indexed="81"/>
            <rFont val="Tahoma"/>
            <family val="2"/>
          </rPr>
          <t xml:space="preserve">
09/09/2020
9,000/-</t>
        </r>
      </text>
    </comment>
    <comment ref="CH203" authorId="0">
      <text>
        <r>
          <rPr>
            <b/>
            <sz val="9"/>
            <color indexed="81"/>
            <rFont val="Tahoma"/>
            <family val="2"/>
          </rPr>
          <t>Windows User:</t>
        </r>
        <r>
          <rPr>
            <sz val="9"/>
            <color indexed="81"/>
            <rFont val="Tahoma"/>
            <family val="2"/>
          </rPr>
          <t xml:space="preserve">
09/09/2020
9,000/-</t>
        </r>
      </text>
    </comment>
    <comment ref="CJ203" authorId="0">
      <text>
        <r>
          <rPr>
            <b/>
            <sz val="9"/>
            <color indexed="81"/>
            <rFont val="Tahoma"/>
            <family val="2"/>
          </rPr>
          <t>Windows User:</t>
        </r>
        <r>
          <rPr>
            <sz val="9"/>
            <color indexed="81"/>
            <rFont val="Tahoma"/>
            <family val="2"/>
          </rPr>
          <t xml:space="preserve">
09/09/2020
9,000/-
26/01/21
2143
O/fee=6500
Paid in Janu/21</t>
        </r>
      </text>
    </comment>
    <comment ref="CT203" authorId="0">
      <text>
        <r>
          <rPr>
            <b/>
            <sz val="9"/>
            <color indexed="81"/>
            <rFont val="Tahoma"/>
            <family val="2"/>
          </rPr>
          <t>Windows User:</t>
        </r>
        <r>
          <rPr>
            <sz val="9"/>
            <color indexed="81"/>
            <rFont val="Tahoma"/>
            <family val="2"/>
          </rPr>
          <t xml:space="preserve">
26/01/21
2143
O/fee=6500
Paid in Janu/21</t>
        </r>
      </text>
    </comment>
    <comment ref="CD204" authorId="0">
      <text>
        <r>
          <rPr>
            <b/>
            <sz val="9"/>
            <color indexed="81"/>
            <rFont val="Tahoma"/>
            <family val="2"/>
          </rPr>
          <t>Windows User:</t>
        </r>
        <r>
          <rPr>
            <sz val="9"/>
            <color indexed="81"/>
            <rFont val="Tahoma"/>
            <family val="2"/>
          </rPr>
          <t xml:space="preserve">
09/09/2020
9,000/-</t>
        </r>
      </text>
    </comment>
    <comment ref="CF204" authorId="0">
      <text>
        <r>
          <rPr>
            <b/>
            <sz val="9"/>
            <color indexed="81"/>
            <rFont val="Tahoma"/>
            <family val="2"/>
          </rPr>
          <t>Windows User:</t>
        </r>
        <r>
          <rPr>
            <sz val="9"/>
            <color indexed="81"/>
            <rFont val="Tahoma"/>
            <family val="2"/>
          </rPr>
          <t xml:space="preserve">
09/09/2020
9,000/-</t>
        </r>
      </text>
    </comment>
    <comment ref="CH204" authorId="0">
      <text>
        <r>
          <rPr>
            <b/>
            <sz val="9"/>
            <color indexed="81"/>
            <rFont val="Tahoma"/>
            <family val="2"/>
          </rPr>
          <t>Windows User:</t>
        </r>
        <r>
          <rPr>
            <sz val="9"/>
            <color indexed="81"/>
            <rFont val="Tahoma"/>
            <family val="2"/>
          </rPr>
          <t xml:space="preserve">
09/09/2020
9,000/-</t>
        </r>
      </text>
    </comment>
    <comment ref="CJ204" authorId="0">
      <text>
        <r>
          <rPr>
            <b/>
            <sz val="9"/>
            <color indexed="81"/>
            <rFont val="Tahoma"/>
            <family val="2"/>
          </rPr>
          <t>Windows User:</t>
        </r>
        <r>
          <rPr>
            <sz val="9"/>
            <color indexed="81"/>
            <rFont val="Tahoma"/>
            <family val="2"/>
          </rPr>
          <t xml:space="preserve">
09/09/2020
9,000/-
28.09.2020
2166
6,500/-</t>
        </r>
      </text>
    </comment>
    <comment ref="CM204" authorId="0">
      <text>
        <r>
          <rPr>
            <b/>
            <sz val="9"/>
            <color indexed="81"/>
            <rFont val="Tahoma"/>
            <family val="2"/>
          </rPr>
          <t>Windows User:</t>
        </r>
        <r>
          <rPr>
            <sz val="9"/>
            <color indexed="81"/>
            <rFont val="Tahoma"/>
            <family val="2"/>
          </rPr>
          <t xml:space="preserve">
Less 30% in Tuition fee for Oct/20.</t>
        </r>
      </text>
    </comment>
    <comment ref="CN204" authorId="0">
      <text>
        <r>
          <rPr>
            <b/>
            <sz val="9"/>
            <color indexed="81"/>
            <rFont val="Tahoma"/>
            <family val="2"/>
          </rPr>
          <t>Windows User:</t>
        </r>
        <r>
          <rPr>
            <sz val="9"/>
            <color indexed="81"/>
            <rFont val="Tahoma"/>
            <family val="2"/>
          </rPr>
          <t xml:space="preserve">
09/12/2020
2167
Oct + Nov/20
Paid in Dec/20</t>
        </r>
      </text>
    </comment>
    <comment ref="CO204" authorId="0">
      <text>
        <r>
          <rPr>
            <b/>
            <sz val="9"/>
            <color indexed="81"/>
            <rFont val="Tahoma"/>
            <family val="2"/>
          </rPr>
          <t>Windows User:</t>
        </r>
        <r>
          <rPr>
            <sz val="9"/>
            <color indexed="81"/>
            <rFont val="Tahoma"/>
            <family val="2"/>
          </rPr>
          <t xml:space="preserve">
Less 30% in Tuition fee for Oct/20.</t>
        </r>
      </text>
    </comment>
    <comment ref="CP204" authorId="0">
      <text>
        <r>
          <rPr>
            <b/>
            <sz val="9"/>
            <color indexed="81"/>
            <rFont val="Tahoma"/>
            <family val="2"/>
          </rPr>
          <t>Windows User:</t>
        </r>
        <r>
          <rPr>
            <sz val="9"/>
            <color indexed="81"/>
            <rFont val="Tahoma"/>
            <family val="2"/>
          </rPr>
          <t xml:space="preserve">
09/12/2020
2167
Oct + Nov/20
Paid in Dec/20</t>
        </r>
      </text>
    </comment>
    <comment ref="CR204" authorId="0">
      <text>
        <r>
          <rPr>
            <b/>
            <sz val="9"/>
            <color indexed="81"/>
            <rFont val="Tahoma"/>
            <family val="2"/>
          </rPr>
          <t>Windows User:</t>
        </r>
        <r>
          <rPr>
            <sz val="9"/>
            <color indexed="81"/>
            <rFont val="Tahoma"/>
            <family val="2"/>
          </rPr>
          <t xml:space="preserve">
09/12/2020
2167
Oct + Nov/20
Paid in Dec/20
27/01/21
2168
Dec + Jnau/21
Paid in janu/21</t>
        </r>
      </text>
    </comment>
    <comment ref="CT204" authorId="0">
      <text>
        <r>
          <rPr>
            <b/>
            <sz val="9"/>
            <color indexed="81"/>
            <rFont val="Tahoma"/>
            <family val="2"/>
          </rPr>
          <t>Windows User:</t>
        </r>
        <r>
          <rPr>
            <sz val="9"/>
            <color indexed="81"/>
            <rFont val="Tahoma"/>
            <family val="2"/>
          </rPr>
          <t xml:space="preserve">
27/01/21
2168
Dec + Jnau/21
Paid in janu/21
27/01/21
2168
Dec + Jnau/21
Paid in janu/21</t>
        </r>
      </text>
    </comment>
    <comment ref="CZ204" authorId="0">
      <text>
        <r>
          <rPr>
            <b/>
            <sz val="9"/>
            <color indexed="81"/>
            <rFont val="Tahoma"/>
            <family val="2"/>
          </rPr>
          <t>Windows User:</t>
        </r>
        <r>
          <rPr>
            <sz val="9"/>
            <color indexed="81"/>
            <rFont val="Tahoma"/>
            <family val="2"/>
          </rPr>
          <t xml:space="preserve">
10/04/21
2169</t>
        </r>
      </text>
    </comment>
    <comment ref="DD204" authorId="0">
      <text>
        <r>
          <rPr>
            <b/>
            <sz val="9"/>
            <color indexed="81"/>
            <rFont val="Tahoma"/>
            <family val="2"/>
          </rPr>
          <t>Windows User:</t>
        </r>
        <r>
          <rPr>
            <sz val="9"/>
            <color indexed="81"/>
            <rFont val="Tahoma"/>
            <family val="2"/>
          </rPr>
          <t xml:space="preserve">
06/06/21
2170</t>
        </r>
      </text>
    </comment>
    <comment ref="H205" authorId="0">
      <text>
        <r>
          <rPr>
            <b/>
            <sz val="9"/>
            <color indexed="81"/>
            <rFont val="Tahoma"/>
            <family val="2"/>
          </rPr>
          <t>Windows User:</t>
        </r>
        <r>
          <rPr>
            <sz val="9"/>
            <color indexed="81"/>
            <rFont val="Tahoma"/>
            <family val="2"/>
          </rPr>
          <t xml:space="preserve">
Less-2,000/-</t>
        </r>
      </text>
    </comment>
    <comment ref="J205" authorId="0">
      <text>
        <r>
          <rPr>
            <b/>
            <sz val="9"/>
            <color indexed="81"/>
            <rFont val="Tahoma"/>
            <family val="2"/>
          </rPr>
          <t>Windows User:</t>
        </r>
        <r>
          <rPr>
            <sz val="9"/>
            <color indexed="81"/>
            <rFont val="Tahoma"/>
            <family val="2"/>
          </rPr>
          <t xml:space="preserve">
Less-2,000/-</t>
        </r>
      </text>
    </comment>
    <comment ref="CD205" authorId="0">
      <text>
        <r>
          <rPr>
            <b/>
            <sz val="9"/>
            <color indexed="81"/>
            <rFont val="Tahoma"/>
            <family val="2"/>
          </rPr>
          <t>Windows User:</t>
        </r>
        <r>
          <rPr>
            <sz val="9"/>
            <color indexed="81"/>
            <rFont val="Tahoma"/>
            <family val="2"/>
          </rPr>
          <t xml:space="preserve">
09/09/2020
9,000/-</t>
        </r>
      </text>
    </comment>
    <comment ref="CF205" authorId="0">
      <text>
        <r>
          <rPr>
            <b/>
            <sz val="9"/>
            <color indexed="81"/>
            <rFont val="Tahoma"/>
            <family val="2"/>
          </rPr>
          <t>Windows User:</t>
        </r>
        <r>
          <rPr>
            <sz val="9"/>
            <color indexed="81"/>
            <rFont val="Tahoma"/>
            <family val="2"/>
          </rPr>
          <t xml:space="preserve">
09/09/2020
9,000/-</t>
        </r>
      </text>
    </comment>
    <comment ref="CH205" authorId="0">
      <text>
        <r>
          <rPr>
            <b/>
            <sz val="9"/>
            <color indexed="81"/>
            <rFont val="Tahoma"/>
            <family val="2"/>
          </rPr>
          <t>Windows User:</t>
        </r>
        <r>
          <rPr>
            <sz val="9"/>
            <color indexed="81"/>
            <rFont val="Tahoma"/>
            <family val="2"/>
          </rPr>
          <t xml:space="preserve">
09/09/2020
9,000/-</t>
        </r>
      </text>
    </comment>
    <comment ref="CJ205" authorId="0">
      <text>
        <r>
          <rPr>
            <b/>
            <sz val="9"/>
            <color indexed="81"/>
            <rFont val="Tahoma"/>
            <family val="2"/>
          </rPr>
          <t>Windows User:</t>
        </r>
        <r>
          <rPr>
            <sz val="9"/>
            <color indexed="81"/>
            <rFont val="Tahoma"/>
            <family val="2"/>
          </rPr>
          <t xml:space="preserve">
09/09/2020
9,000/-
15.10.2020
2190
Oct/20 (Less=30%)
Others fee=6,500/-</t>
        </r>
      </text>
    </comment>
    <comment ref="CM205" authorId="0">
      <text>
        <r>
          <rPr>
            <b/>
            <sz val="9"/>
            <color indexed="81"/>
            <rFont val="Tahoma"/>
            <family val="2"/>
          </rPr>
          <t>Windows User:</t>
        </r>
        <r>
          <rPr>
            <sz val="9"/>
            <color indexed="81"/>
            <rFont val="Tahoma"/>
            <family val="2"/>
          </rPr>
          <t xml:space="preserve">
Less 30% in Tuition fee for Oct/20.</t>
        </r>
      </text>
    </comment>
    <comment ref="CN205" authorId="0">
      <text>
        <r>
          <rPr>
            <b/>
            <sz val="9"/>
            <color indexed="81"/>
            <rFont val="Tahoma"/>
            <family val="2"/>
          </rPr>
          <t>Windows User:</t>
        </r>
        <r>
          <rPr>
            <sz val="9"/>
            <color indexed="81"/>
            <rFont val="Tahoma"/>
            <family val="2"/>
          </rPr>
          <t xml:space="preserve">
15.10.2020
2190
Oct/20 (Less=30%)
Others fee=6,500/-</t>
        </r>
      </text>
    </comment>
    <comment ref="CO205" authorId="0">
      <text>
        <r>
          <rPr>
            <b/>
            <sz val="9"/>
            <color indexed="81"/>
            <rFont val="Tahoma"/>
            <family val="2"/>
          </rPr>
          <t>Windows User:</t>
        </r>
        <r>
          <rPr>
            <sz val="9"/>
            <color indexed="81"/>
            <rFont val="Tahoma"/>
            <family val="2"/>
          </rPr>
          <t xml:space="preserve">
Less 30% in Tuition fee for Oct/20.</t>
        </r>
      </text>
    </comment>
    <comment ref="CP205" authorId="0">
      <text>
        <r>
          <rPr>
            <b/>
            <sz val="9"/>
            <color indexed="81"/>
            <rFont val="Tahoma"/>
            <family val="2"/>
          </rPr>
          <t>Windows User:</t>
        </r>
        <r>
          <rPr>
            <sz val="9"/>
            <color indexed="81"/>
            <rFont val="Tahoma"/>
            <family val="2"/>
          </rPr>
          <t xml:space="preserve">
09/10/2020
2191
</t>
        </r>
      </text>
    </comment>
    <comment ref="CR205" authorId="0">
      <text>
        <r>
          <rPr>
            <b/>
            <sz val="9"/>
            <color indexed="81"/>
            <rFont val="Tahoma"/>
            <family val="2"/>
          </rPr>
          <t>Windows User:</t>
        </r>
        <r>
          <rPr>
            <sz val="9"/>
            <color indexed="81"/>
            <rFont val="Tahoma"/>
            <family val="2"/>
          </rPr>
          <t xml:space="preserve">
09/01/2021
2192
Dec + Janu/21
Paid in Janu/2021</t>
        </r>
      </text>
    </comment>
    <comment ref="CT205" authorId="0">
      <text>
        <r>
          <rPr>
            <b/>
            <sz val="9"/>
            <color indexed="81"/>
            <rFont val="Tahoma"/>
            <family val="2"/>
          </rPr>
          <t>Windows User:</t>
        </r>
        <r>
          <rPr>
            <sz val="9"/>
            <color indexed="81"/>
            <rFont val="Tahoma"/>
            <family val="2"/>
          </rPr>
          <t xml:space="preserve">
09/01/2021
2192
Dec + Janu/21
Paid in Janu/2021</t>
        </r>
      </text>
    </comment>
    <comment ref="CX205" authorId="0">
      <text>
        <r>
          <rPr>
            <b/>
            <sz val="9"/>
            <color indexed="81"/>
            <rFont val="Tahoma"/>
            <family val="2"/>
          </rPr>
          <t>Windows User:</t>
        </r>
        <r>
          <rPr>
            <sz val="9"/>
            <color indexed="81"/>
            <rFont val="Tahoma"/>
            <family val="2"/>
          </rPr>
          <t xml:space="preserve">
14/03/21
2193
fEb+  March/21</t>
        </r>
      </text>
    </comment>
    <comment ref="DD205" authorId="0">
      <text>
        <r>
          <rPr>
            <b/>
            <sz val="9"/>
            <color indexed="81"/>
            <rFont val="Tahoma"/>
            <family val="2"/>
          </rPr>
          <t>Windows User:</t>
        </r>
        <r>
          <rPr>
            <sz val="9"/>
            <color indexed="81"/>
            <rFont val="Tahoma"/>
            <family val="2"/>
          </rPr>
          <t xml:space="preserve">
02/06/21
2194</t>
        </r>
      </text>
    </comment>
    <comment ref="CD206" authorId="0">
      <text>
        <r>
          <rPr>
            <b/>
            <sz val="9"/>
            <color indexed="81"/>
            <rFont val="Tahoma"/>
            <family val="2"/>
          </rPr>
          <t>Windows User:</t>
        </r>
        <r>
          <rPr>
            <sz val="9"/>
            <color indexed="81"/>
            <rFont val="Tahoma"/>
            <family val="2"/>
          </rPr>
          <t xml:space="preserve">
09/09/2020
9,000/-</t>
        </r>
      </text>
    </comment>
    <comment ref="CF206" authorId="0">
      <text>
        <r>
          <rPr>
            <b/>
            <sz val="9"/>
            <color indexed="81"/>
            <rFont val="Tahoma"/>
            <family val="2"/>
          </rPr>
          <t>Windows User:</t>
        </r>
        <r>
          <rPr>
            <sz val="9"/>
            <color indexed="81"/>
            <rFont val="Tahoma"/>
            <family val="2"/>
          </rPr>
          <t xml:space="preserve">
09/09/2020
9,000/-</t>
        </r>
      </text>
    </comment>
    <comment ref="CH206" authorId="0">
      <text>
        <r>
          <rPr>
            <b/>
            <sz val="9"/>
            <color indexed="81"/>
            <rFont val="Tahoma"/>
            <family val="2"/>
          </rPr>
          <t>Windows User:</t>
        </r>
        <r>
          <rPr>
            <sz val="9"/>
            <color indexed="81"/>
            <rFont val="Tahoma"/>
            <family val="2"/>
          </rPr>
          <t xml:space="preserve">
09/09/2020
9,000/-</t>
        </r>
      </text>
    </comment>
    <comment ref="CJ206" authorId="0">
      <text>
        <r>
          <rPr>
            <b/>
            <sz val="9"/>
            <color indexed="81"/>
            <rFont val="Tahoma"/>
            <family val="2"/>
          </rPr>
          <t>Windows User:</t>
        </r>
        <r>
          <rPr>
            <sz val="9"/>
            <color indexed="81"/>
            <rFont val="Tahoma"/>
            <family val="2"/>
          </rPr>
          <t xml:space="preserve">
09/09/2020
9,000/-</t>
        </r>
      </text>
    </comment>
    <comment ref="CP206" authorId="0">
      <text>
        <r>
          <rPr>
            <b/>
            <sz val="9"/>
            <color indexed="81"/>
            <rFont val="Tahoma"/>
            <family val="2"/>
          </rPr>
          <t>Windows User:</t>
        </r>
        <r>
          <rPr>
            <sz val="9"/>
            <color indexed="81"/>
            <rFont val="Tahoma"/>
            <family val="2"/>
          </rPr>
          <t xml:space="preserve">
10/10/2020
By bash
C=11120
H=2040
T=13160</t>
        </r>
      </text>
    </comment>
    <comment ref="CR206" authorId="0">
      <text>
        <r>
          <rPr>
            <b/>
            <sz val="9"/>
            <color indexed="81"/>
            <rFont val="Tahoma"/>
            <family val="2"/>
          </rPr>
          <t>Windows User:</t>
        </r>
        <r>
          <rPr>
            <sz val="9"/>
            <color indexed="81"/>
            <rFont val="Tahoma"/>
            <family val="2"/>
          </rPr>
          <t xml:space="preserve">
22/12/2020
40676
Nov + Dec/20
Paid in Dec/20</t>
        </r>
      </text>
    </comment>
    <comment ref="CT206" authorId="0">
      <text>
        <r>
          <rPr>
            <b/>
            <sz val="9"/>
            <color indexed="81"/>
            <rFont val="Tahoma"/>
            <family val="2"/>
          </rPr>
          <t>Windows User:</t>
        </r>
        <r>
          <rPr>
            <sz val="9"/>
            <color indexed="81"/>
            <rFont val="Tahoma"/>
            <family val="2"/>
          </rPr>
          <t xml:space="preserve">
22/12/2020
40676
Nov + Dec/20
Paid in Dec/20</t>
        </r>
      </text>
    </comment>
    <comment ref="CV206" authorId="0">
      <text>
        <r>
          <rPr>
            <b/>
            <sz val="9"/>
            <color indexed="81"/>
            <rFont val="Tahoma"/>
            <family val="2"/>
          </rPr>
          <t>Windows User:</t>
        </r>
        <r>
          <rPr>
            <sz val="9"/>
            <color indexed="81"/>
            <rFont val="Tahoma"/>
            <family val="2"/>
          </rPr>
          <t xml:space="preserve">
26/01/21
2214</t>
        </r>
      </text>
    </comment>
    <comment ref="H207"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t>
        </r>
      </text>
    </comment>
    <comment ref="J207"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t>
        </r>
      </text>
    </comment>
    <comment ref="CD207" authorId="0">
      <text>
        <r>
          <rPr>
            <b/>
            <sz val="9"/>
            <color indexed="81"/>
            <rFont val="Tahoma"/>
            <family val="2"/>
          </rPr>
          <t>Windows User:</t>
        </r>
        <r>
          <rPr>
            <sz val="9"/>
            <color indexed="81"/>
            <rFont val="Tahoma"/>
            <family val="2"/>
          </rPr>
          <t xml:space="preserve">
09/09/2020
15,500/-</t>
        </r>
      </text>
    </comment>
    <comment ref="CF207" authorId="0">
      <text>
        <r>
          <rPr>
            <b/>
            <sz val="9"/>
            <color indexed="81"/>
            <rFont val="Tahoma"/>
            <family val="2"/>
          </rPr>
          <t>Windows User:</t>
        </r>
        <r>
          <rPr>
            <sz val="9"/>
            <color indexed="81"/>
            <rFont val="Tahoma"/>
            <family val="2"/>
          </rPr>
          <t xml:space="preserve">
09/09/2020
15,500/-</t>
        </r>
      </text>
    </comment>
    <comment ref="CH207" authorId="0">
      <text>
        <r>
          <rPr>
            <b/>
            <sz val="9"/>
            <color indexed="81"/>
            <rFont val="Tahoma"/>
            <family val="2"/>
          </rPr>
          <t>Windows User:</t>
        </r>
        <r>
          <rPr>
            <sz val="9"/>
            <color indexed="81"/>
            <rFont val="Tahoma"/>
            <family val="2"/>
          </rPr>
          <t xml:space="preserve">
09/09/2020
15,500/-</t>
        </r>
      </text>
    </comment>
    <comment ref="CJ207" authorId="0">
      <text>
        <r>
          <rPr>
            <b/>
            <sz val="9"/>
            <color indexed="81"/>
            <rFont val="Tahoma"/>
            <family val="2"/>
          </rPr>
          <t>Windows User:</t>
        </r>
        <r>
          <rPr>
            <sz val="9"/>
            <color indexed="81"/>
            <rFont val="Tahoma"/>
            <family val="2"/>
          </rPr>
          <t xml:space="preserve">
09/09/2020
15,500/-</t>
        </r>
      </text>
    </comment>
    <comment ref="CM207" authorId="0">
      <text>
        <r>
          <rPr>
            <b/>
            <sz val="9"/>
            <color indexed="81"/>
            <rFont val="Tahoma"/>
            <family val="2"/>
          </rPr>
          <t>Windows User:</t>
        </r>
        <r>
          <rPr>
            <sz val="9"/>
            <color indexed="81"/>
            <rFont val="Tahoma"/>
            <family val="2"/>
          </rPr>
          <t xml:space="preserve">
Less 30% in Tuition fee for Oct/20.</t>
        </r>
      </text>
    </comment>
    <comment ref="CN207" authorId="0">
      <text>
        <r>
          <rPr>
            <b/>
            <sz val="9"/>
            <color indexed="81"/>
            <rFont val="Tahoma"/>
            <family val="2"/>
          </rPr>
          <t>Windows User:</t>
        </r>
        <r>
          <rPr>
            <sz val="9"/>
            <color indexed="81"/>
            <rFont val="Tahoma"/>
            <family val="2"/>
          </rPr>
          <t xml:space="preserve">
18/11/2020
By bkash
C=3220 
 Oct/20
Paid in Nov/20</t>
        </r>
      </text>
    </comment>
    <comment ref="CO207" authorId="0">
      <text>
        <r>
          <rPr>
            <b/>
            <sz val="9"/>
            <color indexed="81"/>
            <rFont val="Tahoma"/>
            <family val="2"/>
          </rPr>
          <t>Windows User:</t>
        </r>
        <r>
          <rPr>
            <sz val="9"/>
            <color indexed="81"/>
            <rFont val="Tahoma"/>
            <family val="2"/>
          </rPr>
          <t xml:space="preserve">
Less 30% in Tuition fee for Oct/20.</t>
        </r>
      </text>
    </comment>
    <comment ref="CP207" authorId="0">
      <text>
        <r>
          <rPr>
            <b/>
            <sz val="9"/>
            <color indexed="81"/>
            <rFont val="Tahoma"/>
            <family val="2"/>
          </rPr>
          <t>Windows User:</t>
        </r>
        <r>
          <rPr>
            <sz val="9"/>
            <color indexed="81"/>
            <rFont val="Tahoma"/>
            <family val="2"/>
          </rPr>
          <t xml:space="preserve">
18/11/2020
By bkash
C=3220  Oct
18/01/2021
By bkash
C=3220
Nov/20
Paid in Janu/21</t>
        </r>
      </text>
    </comment>
    <comment ref="CT207" authorId="0">
      <text>
        <r>
          <rPr>
            <b/>
            <sz val="9"/>
            <color indexed="81"/>
            <rFont val="Tahoma"/>
            <family val="2"/>
          </rPr>
          <t>Windows User:</t>
        </r>
        <r>
          <rPr>
            <sz val="9"/>
            <color indexed="81"/>
            <rFont val="Tahoma"/>
            <family val="2"/>
          </rPr>
          <t xml:space="preserve">
18/01/2021
By bkash
C=3220
Nov/20
Paid in Janu/21
</t>
        </r>
      </text>
    </comment>
    <comment ref="CV207" authorId="0">
      <text>
        <r>
          <rPr>
            <b/>
            <sz val="9"/>
            <color indexed="81"/>
            <rFont val="Tahoma"/>
            <family val="2"/>
          </rPr>
          <t>Windows User:</t>
        </r>
        <r>
          <rPr>
            <sz val="9"/>
            <color indexed="81"/>
            <rFont val="Tahoma"/>
            <family val="2"/>
          </rPr>
          <t xml:space="preserve">
07/02/21
By bkash
C=3220
Dec/20</t>
        </r>
      </text>
    </comment>
    <comment ref="CX207" authorId="0">
      <text>
        <r>
          <rPr>
            <b/>
            <sz val="9"/>
            <color indexed="81"/>
            <rFont val="Tahoma"/>
            <family val="2"/>
          </rPr>
          <t>Windows User:</t>
        </r>
        <r>
          <rPr>
            <sz val="9"/>
            <color indexed="81"/>
            <rFont val="Tahoma"/>
            <family val="2"/>
          </rPr>
          <t xml:space="preserve">
27/03/2021
By bkash
C= 3220
27/03/2021
By bkash
C= 3220
6,440/-</t>
        </r>
      </text>
    </comment>
    <comment ref="DB207" authorId="0">
      <text>
        <r>
          <rPr>
            <b/>
            <sz val="9"/>
            <color indexed="81"/>
            <rFont val="Tahoma"/>
            <family val="2"/>
          </rPr>
          <t>Windows User:</t>
        </r>
        <r>
          <rPr>
            <sz val="9"/>
            <color indexed="81"/>
            <rFont val="Tahoma"/>
            <family val="2"/>
          </rPr>
          <t xml:space="preserve">
31/05/21
2242
Up to May/21</t>
        </r>
      </text>
    </comment>
    <comment ref="CD208" authorId="0">
      <text>
        <r>
          <rPr>
            <b/>
            <sz val="9"/>
            <color indexed="81"/>
            <rFont val="Tahoma"/>
            <family val="2"/>
          </rPr>
          <t>Windows User:</t>
        </r>
        <r>
          <rPr>
            <sz val="9"/>
            <color indexed="81"/>
            <rFont val="Tahoma"/>
            <family val="2"/>
          </rPr>
          <t xml:space="preserve">
09/09/2020
9,000/-</t>
        </r>
      </text>
    </comment>
    <comment ref="CF208" authorId="0">
      <text>
        <r>
          <rPr>
            <b/>
            <sz val="9"/>
            <color indexed="81"/>
            <rFont val="Tahoma"/>
            <family val="2"/>
          </rPr>
          <t>Windows User:</t>
        </r>
        <r>
          <rPr>
            <sz val="9"/>
            <color indexed="81"/>
            <rFont val="Tahoma"/>
            <family val="2"/>
          </rPr>
          <t xml:space="preserve">
09/09/2020
9,000/-</t>
        </r>
      </text>
    </comment>
    <comment ref="CH208" authorId="0">
      <text>
        <r>
          <rPr>
            <b/>
            <sz val="9"/>
            <color indexed="81"/>
            <rFont val="Tahoma"/>
            <family val="2"/>
          </rPr>
          <t>Windows User:</t>
        </r>
        <r>
          <rPr>
            <sz val="9"/>
            <color indexed="81"/>
            <rFont val="Tahoma"/>
            <family val="2"/>
          </rPr>
          <t xml:space="preserve">
09/09/2020
9,000/-</t>
        </r>
      </text>
    </comment>
    <comment ref="CJ208" authorId="0">
      <text>
        <r>
          <rPr>
            <b/>
            <sz val="9"/>
            <color indexed="81"/>
            <rFont val="Tahoma"/>
            <family val="2"/>
          </rPr>
          <t>Windows User:</t>
        </r>
        <r>
          <rPr>
            <sz val="9"/>
            <color indexed="81"/>
            <rFont val="Tahoma"/>
            <family val="2"/>
          </rPr>
          <t xml:space="preserve">
09/09/2020
9,000/-
14.09.2020
2526
6,500/-</t>
        </r>
      </text>
    </comment>
    <comment ref="CM208" authorId="0">
      <text>
        <r>
          <rPr>
            <b/>
            <sz val="9"/>
            <color indexed="81"/>
            <rFont val="Tahoma"/>
            <family val="2"/>
          </rPr>
          <t>Windows User:</t>
        </r>
        <r>
          <rPr>
            <sz val="9"/>
            <color indexed="81"/>
            <rFont val="Tahoma"/>
            <family val="2"/>
          </rPr>
          <t xml:space="preserve">
Less 30% in Tuition fee for Oct/20.</t>
        </r>
      </text>
    </comment>
    <comment ref="CN208" authorId="0">
      <text>
        <r>
          <rPr>
            <b/>
            <sz val="9"/>
            <color indexed="81"/>
            <rFont val="Tahoma"/>
            <family val="2"/>
          </rPr>
          <t>Windows User:</t>
        </r>
        <r>
          <rPr>
            <sz val="9"/>
            <color indexed="81"/>
            <rFont val="Tahoma"/>
            <family val="2"/>
          </rPr>
          <t xml:space="preserve">
21/11/2020
By bkash
C=9240 Oct + Nov
Oct/20
Paid in Nov/20
</t>
        </r>
      </text>
    </comment>
    <comment ref="CO208" authorId="0">
      <text>
        <r>
          <rPr>
            <b/>
            <sz val="9"/>
            <color indexed="81"/>
            <rFont val="Tahoma"/>
            <family val="2"/>
          </rPr>
          <t>Windows User:</t>
        </r>
        <r>
          <rPr>
            <sz val="9"/>
            <color indexed="81"/>
            <rFont val="Tahoma"/>
            <family val="2"/>
          </rPr>
          <t xml:space="preserve">
Less 30% in Tuition fee for Oct/20.</t>
        </r>
      </text>
    </comment>
    <comment ref="CP208" authorId="0">
      <text>
        <r>
          <rPr>
            <b/>
            <sz val="9"/>
            <color indexed="81"/>
            <rFont val="Tahoma"/>
            <family val="2"/>
          </rPr>
          <t>Windows User:</t>
        </r>
        <r>
          <rPr>
            <sz val="9"/>
            <color indexed="81"/>
            <rFont val="Tahoma"/>
            <family val="2"/>
          </rPr>
          <t xml:space="preserve">
21/11/2020
By bkash
C=9240 Oct + Nov
H=4320
T=13420</t>
        </r>
      </text>
    </comment>
    <comment ref="CR208" authorId="0">
      <text>
        <r>
          <rPr>
            <b/>
            <sz val="9"/>
            <color indexed="81"/>
            <rFont val="Tahoma"/>
            <family val="2"/>
          </rPr>
          <t>Windows User:</t>
        </r>
        <r>
          <rPr>
            <sz val="9"/>
            <color indexed="81"/>
            <rFont val="Tahoma"/>
            <family val="2"/>
          </rPr>
          <t xml:space="preserve">
27/01/21
2527
Dec + Janu/21
Paid in Janu/21</t>
        </r>
      </text>
    </comment>
    <comment ref="CT208" authorId="0">
      <text>
        <r>
          <rPr>
            <b/>
            <sz val="9"/>
            <color indexed="81"/>
            <rFont val="Tahoma"/>
            <family val="2"/>
          </rPr>
          <t>Windows User:</t>
        </r>
        <r>
          <rPr>
            <sz val="9"/>
            <color indexed="81"/>
            <rFont val="Tahoma"/>
            <family val="2"/>
          </rPr>
          <t xml:space="preserve">
27/01/21
2527
Dec + Janu/21
Paid in Janu/21</t>
        </r>
      </text>
    </comment>
    <comment ref="DB208" authorId="0">
      <text>
        <r>
          <rPr>
            <b/>
            <sz val="9"/>
            <color indexed="81"/>
            <rFont val="Tahoma"/>
            <family val="2"/>
          </rPr>
          <t>Windows User:</t>
        </r>
        <r>
          <rPr>
            <sz val="9"/>
            <color indexed="81"/>
            <rFont val="Tahoma"/>
            <family val="2"/>
          </rPr>
          <t xml:space="preserve">
08/05/21
2529
Feb/21</t>
        </r>
      </text>
    </comment>
    <comment ref="DD208" authorId="0">
      <text>
        <r>
          <rPr>
            <b/>
            <sz val="9"/>
            <color indexed="81"/>
            <rFont val="Tahoma"/>
            <family val="2"/>
          </rPr>
          <t>Windows User:</t>
        </r>
        <r>
          <rPr>
            <sz val="9"/>
            <color indexed="81"/>
            <rFont val="Tahoma"/>
            <family val="2"/>
          </rPr>
          <t xml:space="preserve">
05/06/21
2530</t>
        </r>
      </text>
    </comment>
    <comment ref="CD209" authorId="0">
      <text>
        <r>
          <rPr>
            <b/>
            <sz val="9"/>
            <color indexed="81"/>
            <rFont val="Tahoma"/>
            <family val="2"/>
          </rPr>
          <t>Windows User:</t>
        </r>
        <r>
          <rPr>
            <sz val="9"/>
            <color indexed="81"/>
            <rFont val="Tahoma"/>
            <family val="2"/>
          </rPr>
          <t xml:space="preserve">
09/09/2020
15,500/-</t>
        </r>
      </text>
    </comment>
    <comment ref="CF209" authorId="0">
      <text>
        <r>
          <rPr>
            <b/>
            <sz val="9"/>
            <color indexed="81"/>
            <rFont val="Tahoma"/>
            <family val="2"/>
          </rPr>
          <t>Windows User:</t>
        </r>
        <r>
          <rPr>
            <sz val="9"/>
            <color indexed="81"/>
            <rFont val="Tahoma"/>
            <family val="2"/>
          </rPr>
          <t xml:space="preserve">
09/09/2020
15,500/-</t>
        </r>
      </text>
    </comment>
    <comment ref="CH209" authorId="0">
      <text>
        <r>
          <rPr>
            <b/>
            <sz val="9"/>
            <color indexed="81"/>
            <rFont val="Tahoma"/>
            <family val="2"/>
          </rPr>
          <t>Windows User:</t>
        </r>
        <r>
          <rPr>
            <sz val="9"/>
            <color indexed="81"/>
            <rFont val="Tahoma"/>
            <family val="2"/>
          </rPr>
          <t xml:space="preserve">
09/09/2020
15,500/-</t>
        </r>
      </text>
    </comment>
    <comment ref="CJ209" authorId="0">
      <text>
        <r>
          <rPr>
            <b/>
            <sz val="9"/>
            <color indexed="81"/>
            <rFont val="Tahoma"/>
            <family val="2"/>
          </rPr>
          <t>Windows User:</t>
        </r>
        <r>
          <rPr>
            <sz val="9"/>
            <color indexed="81"/>
            <rFont val="Tahoma"/>
            <family val="2"/>
          </rPr>
          <t xml:space="preserve">
09/09/2020
15,500/-</t>
        </r>
      </text>
    </comment>
    <comment ref="CM209" authorId="0">
      <text>
        <r>
          <rPr>
            <b/>
            <sz val="9"/>
            <color indexed="81"/>
            <rFont val="Tahoma"/>
            <family val="2"/>
          </rPr>
          <t>Windows User:</t>
        </r>
        <r>
          <rPr>
            <sz val="9"/>
            <color indexed="81"/>
            <rFont val="Tahoma"/>
            <family val="2"/>
          </rPr>
          <t xml:space="preserve">
Less 30% in Tuition fee for Oct/20.</t>
        </r>
      </text>
    </comment>
    <comment ref="CN209" authorId="0">
      <text>
        <r>
          <rPr>
            <b/>
            <sz val="9"/>
            <color indexed="81"/>
            <rFont val="Tahoma"/>
            <family val="2"/>
          </rPr>
          <t>Windows User:</t>
        </r>
        <r>
          <rPr>
            <sz val="9"/>
            <color indexed="81"/>
            <rFont val="Tahoma"/>
            <family val="2"/>
          </rPr>
          <t xml:space="preserve">
08/11/2020
2551
Oct/2020
paid to Nov/20</t>
        </r>
      </text>
    </comment>
    <comment ref="CO209" authorId="0">
      <text>
        <r>
          <rPr>
            <b/>
            <sz val="9"/>
            <color indexed="81"/>
            <rFont val="Tahoma"/>
            <family val="2"/>
          </rPr>
          <t>Windows User:</t>
        </r>
        <r>
          <rPr>
            <sz val="9"/>
            <color indexed="81"/>
            <rFont val="Tahoma"/>
            <family val="2"/>
          </rPr>
          <t xml:space="preserve">
Less 30% in Tuition fee for Oct/20.</t>
        </r>
      </text>
    </comment>
    <comment ref="CP209" authorId="0">
      <text>
        <r>
          <rPr>
            <b/>
            <sz val="9"/>
            <color indexed="81"/>
            <rFont val="Tahoma"/>
            <family val="2"/>
          </rPr>
          <t>Windows User:</t>
        </r>
        <r>
          <rPr>
            <sz val="9"/>
            <color indexed="81"/>
            <rFont val="Tahoma"/>
            <family val="2"/>
          </rPr>
          <t xml:space="preserve">
08/11/2020
2551
Oct/2020
04/01/2021
2552
Nov + Dec/20
Paid in Janu/21</t>
        </r>
      </text>
    </comment>
    <comment ref="CR209" authorId="0">
      <text>
        <r>
          <rPr>
            <b/>
            <sz val="9"/>
            <color indexed="81"/>
            <rFont val="Tahoma"/>
            <family val="2"/>
          </rPr>
          <t>Windows User:</t>
        </r>
        <r>
          <rPr>
            <sz val="9"/>
            <color indexed="81"/>
            <rFont val="Tahoma"/>
            <family val="2"/>
          </rPr>
          <t xml:space="preserve">
04/01/2021
2552
Nov + Dec/20
Paid in Janu/21</t>
        </r>
      </text>
    </comment>
    <comment ref="CT209" authorId="0">
      <text>
        <r>
          <rPr>
            <b/>
            <sz val="9"/>
            <color indexed="81"/>
            <rFont val="Tahoma"/>
            <family val="2"/>
          </rPr>
          <t>Windows User:</t>
        </r>
        <r>
          <rPr>
            <sz val="9"/>
            <color indexed="81"/>
            <rFont val="Tahoma"/>
            <family val="2"/>
          </rPr>
          <t xml:space="preserve">
04/01/2021
2552
Nov + Dec/20
Paid in Janu/21</t>
        </r>
      </text>
    </comment>
    <comment ref="CX209" authorId="0">
      <text>
        <r>
          <rPr>
            <b/>
            <sz val="9"/>
            <color indexed="81"/>
            <rFont val="Tahoma"/>
            <family val="2"/>
          </rPr>
          <t>Windows User:</t>
        </r>
        <r>
          <rPr>
            <sz val="9"/>
            <color indexed="81"/>
            <rFont val="Tahoma"/>
            <family val="2"/>
          </rPr>
          <t xml:space="preserve">
08/03/21
2553
Janu + Feb/21</t>
        </r>
      </text>
    </comment>
    <comment ref="DD209" authorId="0">
      <text>
        <r>
          <rPr>
            <b/>
            <sz val="9"/>
            <color indexed="81"/>
            <rFont val="Tahoma"/>
            <family val="2"/>
          </rPr>
          <t>Windows User:</t>
        </r>
        <r>
          <rPr>
            <sz val="9"/>
            <color indexed="81"/>
            <rFont val="Tahoma"/>
            <family val="2"/>
          </rPr>
          <t xml:space="preserve">
05/06/21
2554
March + April/21</t>
        </r>
      </text>
    </comment>
    <comment ref="CD210" authorId="0">
      <text>
        <r>
          <rPr>
            <b/>
            <sz val="9"/>
            <color indexed="81"/>
            <rFont val="Tahoma"/>
            <family val="2"/>
          </rPr>
          <t>Windows User:</t>
        </r>
        <r>
          <rPr>
            <sz val="9"/>
            <color indexed="81"/>
            <rFont val="Tahoma"/>
            <family val="2"/>
          </rPr>
          <t xml:space="preserve">
09/09/2020
9,000/-</t>
        </r>
      </text>
    </comment>
    <comment ref="CF210" authorId="0">
      <text>
        <r>
          <rPr>
            <b/>
            <sz val="9"/>
            <color indexed="81"/>
            <rFont val="Tahoma"/>
            <family val="2"/>
          </rPr>
          <t>Windows User:</t>
        </r>
        <r>
          <rPr>
            <sz val="9"/>
            <color indexed="81"/>
            <rFont val="Tahoma"/>
            <family val="2"/>
          </rPr>
          <t xml:space="preserve">
09/09/2020
9,000/-</t>
        </r>
      </text>
    </comment>
    <comment ref="CH210" authorId="0">
      <text>
        <r>
          <rPr>
            <b/>
            <sz val="9"/>
            <color indexed="81"/>
            <rFont val="Tahoma"/>
            <family val="2"/>
          </rPr>
          <t>Windows User:</t>
        </r>
        <r>
          <rPr>
            <sz val="9"/>
            <color indexed="81"/>
            <rFont val="Tahoma"/>
            <family val="2"/>
          </rPr>
          <t xml:space="preserve">
09/09/2020
9,000/-</t>
        </r>
      </text>
    </comment>
    <comment ref="CJ210" authorId="0">
      <text>
        <r>
          <rPr>
            <b/>
            <sz val="9"/>
            <color indexed="81"/>
            <rFont val="Tahoma"/>
            <family val="2"/>
          </rPr>
          <t>Windows User:</t>
        </r>
        <r>
          <rPr>
            <sz val="9"/>
            <color indexed="81"/>
            <rFont val="Tahoma"/>
            <family val="2"/>
          </rPr>
          <t xml:space="preserve">
09/09/2020
9,000/-
26/01/21
2574
Janu/21
O/fee=6500</t>
        </r>
      </text>
    </comment>
    <comment ref="CM210" authorId="0">
      <text>
        <r>
          <rPr>
            <b/>
            <sz val="9"/>
            <color indexed="81"/>
            <rFont val="Tahoma"/>
            <family val="2"/>
          </rPr>
          <t>Windows User:</t>
        </r>
        <r>
          <rPr>
            <sz val="9"/>
            <color indexed="81"/>
            <rFont val="Tahoma"/>
            <family val="2"/>
          </rPr>
          <t xml:space="preserve">
Less 30% in Tuition fee for Oct/20.</t>
        </r>
      </text>
    </comment>
    <comment ref="CO210" authorId="0">
      <text>
        <r>
          <rPr>
            <b/>
            <sz val="9"/>
            <color indexed="81"/>
            <rFont val="Tahoma"/>
            <family val="2"/>
          </rPr>
          <t>Windows User:</t>
        </r>
        <r>
          <rPr>
            <sz val="9"/>
            <color indexed="81"/>
            <rFont val="Tahoma"/>
            <family val="2"/>
          </rPr>
          <t xml:space="preserve">
Less 30% in Tuition fee for Oct/20.</t>
        </r>
      </text>
    </comment>
    <comment ref="CP210" authorId="0">
      <text>
        <r>
          <rPr>
            <b/>
            <sz val="9"/>
            <color indexed="81"/>
            <rFont val="Tahoma"/>
            <family val="2"/>
          </rPr>
          <t>Windows User:</t>
        </r>
        <r>
          <rPr>
            <sz val="9"/>
            <color indexed="81"/>
            <rFont val="Tahoma"/>
            <family val="2"/>
          </rPr>
          <t xml:space="preserve">
07/11/2020
By bkash
C=9240
H=4080
T=13320</t>
        </r>
      </text>
    </comment>
    <comment ref="CR210" authorId="0">
      <text>
        <r>
          <rPr>
            <b/>
            <sz val="9"/>
            <color indexed="81"/>
            <rFont val="Tahoma"/>
            <family val="2"/>
          </rPr>
          <t>Windows User:</t>
        </r>
        <r>
          <rPr>
            <sz val="9"/>
            <color indexed="81"/>
            <rFont val="Tahoma"/>
            <family val="2"/>
          </rPr>
          <t xml:space="preserve">
13/12/202
By bkash
C=4620
H=2040
T=6660
Dec/20</t>
        </r>
      </text>
    </comment>
    <comment ref="CT210" authorId="0">
      <text>
        <r>
          <rPr>
            <b/>
            <sz val="9"/>
            <color indexed="81"/>
            <rFont val="Tahoma"/>
            <family val="2"/>
          </rPr>
          <t>Windows User:</t>
        </r>
        <r>
          <rPr>
            <sz val="9"/>
            <color indexed="81"/>
            <rFont val="Tahoma"/>
            <family val="2"/>
          </rPr>
          <t xml:space="preserve">
26/01/21
2574
Janu/21
O/fee=6500
</t>
        </r>
      </text>
    </comment>
    <comment ref="CV210" authorId="0">
      <text>
        <r>
          <rPr>
            <b/>
            <sz val="9"/>
            <color indexed="81"/>
            <rFont val="Tahoma"/>
            <family val="2"/>
          </rPr>
          <t>Windows User:</t>
        </r>
        <r>
          <rPr>
            <sz val="9"/>
            <color indexed="81"/>
            <rFont val="Tahoma"/>
            <family val="2"/>
          </rPr>
          <t xml:space="preserve">
10/02/21
9575</t>
        </r>
      </text>
    </comment>
    <comment ref="CZ210" authorId="0">
      <text>
        <r>
          <rPr>
            <b/>
            <sz val="9"/>
            <color indexed="81"/>
            <rFont val="Tahoma"/>
            <family val="2"/>
          </rPr>
          <t>Windows User:</t>
        </r>
        <r>
          <rPr>
            <sz val="9"/>
            <color indexed="81"/>
            <rFont val="Tahoma"/>
            <family val="2"/>
          </rPr>
          <t xml:space="preserve">
19/04/21
By bkash
C=4620  March/21
H=2040
T=6660</t>
        </r>
      </text>
    </comment>
    <comment ref="H211" authorId="0">
      <text>
        <r>
          <rPr>
            <b/>
            <sz val="9"/>
            <color indexed="81"/>
            <rFont val="Tahoma"/>
            <family val="2"/>
          </rPr>
          <t>Windows User:</t>
        </r>
        <r>
          <rPr>
            <sz val="9"/>
            <color indexed="81"/>
            <rFont val="Tahoma"/>
            <family val="2"/>
          </rPr>
          <t xml:space="preserve">
Less-2,000/-</t>
        </r>
      </text>
    </comment>
    <comment ref="J211" authorId="0">
      <text>
        <r>
          <rPr>
            <b/>
            <sz val="9"/>
            <color indexed="81"/>
            <rFont val="Tahoma"/>
            <family val="2"/>
          </rPr>
          <t>Windows User:</t>
        </r>
        <r>
          <rPr>
            <sz val="9"/>
            <color indexed="81"/>
            <rFont val="Tahoma"/>
            <family val="2"/>
          </rPr>
          <t xml:space="preserve">
Less-2,000/-</t>
        </r>
      </text>
    </comment>
    <comment ref="CD211" authorId="0">
      <text>
        <r>
          <rPr>
            <b/>
            <sz val="9"/>
            <color indexed="81"/>
            <rFont val="Tahoma"/>
            <family val="2"/>
          </rPr>
          <t>Windows User:</t>
        </r>
        <r>
          <rPr>
            <sz val="9"/>
            <color indexed="81"/>
            <rFont val="Tahoma"/>
            <family val="2"/>
          </rPr>
          <t xml:space="preserve">
10/09/2020
9,000/-</t>
        </r>
      </text>
    </comment>
    <comment ref="CF211" authorId="0">
      <text>
        <r>
          <rPr>
            <b/>
            <sz val="9"/>
            <color indexed="81"/>
            <rFont val="Tahoma"/>
            <family val="2"/>
          </rPr>
          <t>Windows User:</t>
        </r>
        <r>
          <rPr>
            <sz val="9"/>
            <color indexed="81"/>
            <rFont val="Tahoma"/>
            <family val="2"/>
          </rPr>
          <t xml:space="preserve">
10/09/2020
9,000/-</t>
        </r>
      </text>
    </comment>
    <comment ref="CH211" authorId="0">
      <text>
        <r>
          <rPr>
            <b/>
            <sz val="9"/>
            <color indexed="81"/>
            <rFont val="Tahoma"/>
            <family val="2"/>
          </rPr>
          <t>Windows User:</t>
        </r>
        <r>
          <rPr>
            <sz val="9"/>
            <color indexed="81"/>
            <rFont val="Tahoma"/>
            <family val="2"/>
          </rPr>
          <t xml:space="preserve">
10/09/2020
9,000/-</t>
        </r>
      </text>
    </comment>
    <comment ref="CJ211" authorId="0">
      <text>
        <r>
          <rPr>
            <b/>
            <sz val="9"/>
            <color indexed="81"/>
            <rFont val="Tahoma"/>
            <family val="2"/>
          </rPr>
          <t>Windows User:</t>
        </r>
        <r>
          <rPr>
            <sz val="9"/>
            <color indexed="81"/>
            <rFont val="Tahoma"/>
            <family val="2"/>
          </rPr>
          <t xml:space="preserve">
13/09/2020
9,000/-
26/01/21
2598
O/fee=6500
Nov to Janu/21
Paid in Janu/21</t>
        </r>
      </text>
    </comment>
    <comment ref="CP211" authorId="0">
      <text>
        <r>
          <rPr>
            <b/>
            <sz val="9"/>
            <color indexed="81"/>
            <rFont val="Tahoma"/>
            <family val="2"/>
          </rPr>
          <t>Windows User:</t>
        </r>
        <r>
          <rPr>
            <sz val="9"/>
            <color indexed="81"/>
            <rFont val="Tahoma"/>
            <family val="2"/>
          </rPr>
          <t xml:space="preserve">
10/10/2020
By bash
C=3220
H=1950
T=5170</t>
        </r>
      </text>
    </comment>
    <comment ref="CR211" authorId="0">
      <text>
        <r>
          <rPr>
            <b/>
            <sz val="9"/>
            <color indexed="81"/>
            <rFont val="Tahoma"/>
            <family val="2"/>
          </rPr>
          <t>Windows User:</t>
        </r>
        <r>
          <rPr>
            <sz val="9"/>
            <color indexed="81"/>
            <rFont val="Tahoma"/>
            <family val="2"/>
          </rPr>
          <t xml:space="preserve">
26/01/21
2598
O/fee=6500
Nov to Janu/21
Paid in Janu/21</t>
        </r>
      </text>
    </comment>
    <comment ref="CT211" authorId="0">
      <text>
        <r>
          <rPr>
            <b/>
            <sz val="9"/>
            <color indexed="81"/>
            <rFont val="Tahoma"/>
            <family val="2"/>
          </rPr>
          <t>Windows User:</t>
        </r>
        <r>
          <rPr>
            <sz val="9"/>
            <color indexed="81"/>
            <rFont val="Tahoma"/>
            <family val="2"/>
          </rPr>
          <t xml:space="preserve">
26/01/21
2598
O/fee=6500
Nov to Janu/21
Paid in Janu/21</t>
        </r>
      </text>
    </comment>
    <comment ref="CV211" authorId="0">
      <text>
        <r>
          <rPr>
            <b/>
            <sz val="9"/>
            <color indexed="81"/>
            <rFont val="Tahoma"/>
            <family val="2"/>
          </rPr>
          <t>Windows User:</t>
        </r>
        <r>
          <rPr>
            <sz val="9"/>
            <color indexed="81"/>
            <rFont val="Tahoma"/>
            <family val="2"/>
          </rPr>
          <t xml:space="preserve">
26/01/21
2598
O/fee=6500
Nov to Janu/21
Paid in Janu/21</t>
        </r>
      </text>
    </comment>
    <comment ref="CX211" authorId="0">
      <text>
        <r>
          <rPr>
            <b/>
            <sz val="9"/>
            <color indexed="81"/>
            <rFont val="Tahoma"/>
            <family val="2"/>
          </rPr>
          <t>Windows User:</t>
        </r>
        <r>
          <rPr>
            <sz val="9"/>
            <color indexed="81"/>
            <rFont val="Tahoma"/>
            <family val="2"/>
          </rPr>
          <t xml:space="preserve">
11/02/21
2599</t>
        </r>
      </text>
    </comment>
    <comment ref="DF211" authorId="0">
      <text>
        <r>
          <rPr>
            <b/>
            <sz val="9"/>
            <color indexed="81"/>
            <rFont val="Tahoma"/>
            <family val="2"/>
          </rPr>
          <t>Windows User:</t>
        </r>
        <r>
          <rPr>
            <sz val="9"/>
            <color indexed="81"/>
            <rFont val="Tahoma"/>
            <family val="2"/>
          </rPr>
          <t xml:space="preserve">
02/06/21
2600
Up to june/21</t>
        </r>
      </text>
    </comment>
    <comment ref="H212" authorId="0">
      <text>
        <r>
          <rPr>
            <b/>
            <sz val="9"/>
            <color indexed="81"/>
            <rFont val="Tahoma"/>
            <family val="2"/>
          </rPr>
          <t>Windows User:</t>
        </r>
        <r>
          <rPr>
            <sz val="9"/>
            <color indexed="81"/>
            <rFont val="Tahoma"/>
            <family val="2"/>
          </rPr>
          <t xml:space="preserve">
Less-2,000/-</t>
        </r>
      </text>
    </comment>
    <comment ref="J212" authorId="0">
      <text>
        <r>
          <rPr>
            <b/>
            <sz val="9"/>
            <color indexed="81"/>
            <rFont val="Tahoma"/>
            <family val="2"/>
          </rPr>
          <t>Windows User:</t>
        </r>
        <r>
          <rPr>
            <sz val="9"/>
            <color indexed="81"/>
            <rFont val="Tahoma"/>
            <family val="2"/>
          </rPr>
          <t xml:space="preserve">
Less-2,000/-</t>
        </r>
      </text>
    </comment>
    <comment ref="CD212" authorId="0">
      <text>
        <r>
          <rPr>
            <b/>
            <sz val="9"/>
            <color indexed="81"/>
            <rFont val="Tahoma"/>
            <family val="2"/>
          </rPr>
          <t>Windows User:</t>
        </r>
        <r>
          <rPr>
            <sz val="9"/>
            <color indexed="81"/>
            <rFont val="Tahoma"/>
            <family val="2"/>
          </rPr>
          <t xml:space="preserve">
10/09/2020
15,500/-</t>
        </r>
      </text>
    </comment>
    <comment ref="CF212" authorId="0">
      <text>
        <r>
          <rPr>
            <b/>
            <sz val="9"/>
            <color indexed="81"/>
            <rFont val="Tahoma"/>
            <family val="2"/>
          </rPr>
          <t>Windows User:</t>
        </r>
        <r>
          <rPr>
            <sz val="9"/>
            <color indexed="81"/>
            <rFont val="Tahoma"/>
            <family val="2"/>
          </rPr>
          <t xml:space="preserve">
10/09/2020
15,500/-</t>
        </r>
      </text>
    </comment>
    <comment ref="CH212" authorId="0">
      <text>
        <r>
          <rPr>
            <b/>
            <sz val="9"/>
            <color indexed="81"/>
            <rFont val="Tahoma"/>
            <family val="2"/>
          </rPr>
          <t>Windows User:</t>
        </r>
        <r>
          <rPr>
            <sz val="9"/>
            <color indexed="81"/>
            <rFont val="Tahoma"/>
            <family val="2"/>
          </rPr>
          <t xml:space="preserve">
10/09/2020
15,500/-</t>
        </r>
      </text>
    </comment>
    <comment ref="CJ212" authorId="0">
      <text>
        <r>
          <rPr>
            <b/>
            <sz val="9"/>
            <color indexed="81"/>
            <rFont val="Tahoma"/>
            <family val="2"/>
          </rPr>
          <t>Windows User:</t>
        </r>
        <r>
          <rPr>
            <sz val="9"/>
            <color indexed="81"/>
            <rFont val="Tahoma"/>
            <family val="2"/>
          </rPr>
          <t xml:space="preserve">
10/09/2020
15,500/-</t>
        </r>
      </text>
    </comment>
    <comment ref="CP212" authorId="0">
      <text>
        <r>
          <rPr>
            <b/>
            <sz val="9"/>
            <color indexed="81"/>
            <rFont val="Tahoma"/>
            <family val="2"/>
          </rPr>
          <t>Windows User:</t>
        </r>
        <r>
          <rPr>
            <sz val="9"/>
            <color indexed="81"/>
            <rFont val="Tahoma"/>
            <family val="2"/>
          </rPr>
          <t xml:space="preserve">
08/10/20
2623
</t>
        </r>
      </text>
    </comment>
    <comment ref="CR212" authorId="0">
      <text>
        <r>
          <rPr>
            <b/>
            <sz val="9"/>
            <color indexed="81"/>
            <rFont val="Tahoma"/>
            <family val="2"/>
          </rPr>
          <t>Windows User:</t>
        </r>
        <r>
          <rPr>
            <sz val="9"/>
            <color indexed="81"/>
            <rFont val="Tahoma"/>
            <family val="2"/>
          </rPr>
          <t xml:space="preserve">
09/11/2020
2624
</t>
        </r>
      </text>
    </comment>
    <comment ref="CT212" authorId="0">
      <text>
        <r>
          <rPr>
            <b/>
            <sz val="9"/>
            <color indexed="81"/>
            <rFont val="Tahoma"/>
            <family val="2"/>
          </rPr>
          <t>Windows User:</t>
        </r>
        <r>
          <rPr>
            <sz val="9"/>
            <color indexed="81"/>
            <rFont val="Tahoma"/>
            <family val="2"/>
          </rPr>
          <t xml:space="preserve">
06/12/2020
2625</t>
        </r>
      </text>
    </comment>
    <comment ref="CV212" authorId="0">
      <text>
        <r>
          <rPr>
            <b/>
            <sz val="9"/>
            <color indexed="81"/>
            <rFont val="Tahoma"/>
            <family val="2"/>
          </rPr>
          <t>Windows User:</t>
        </r>
        <r>
          <rPr>
            <sz val="9"/>
            <color indexed="81"/>
            <rFont val="Tahoma"/>
            <family val="2"/>
          </rPr>
          <t xml:space="preserve">
06/01/2021
2626</t>
        </r>
      </text>
    </comment>
    <comment ref="CX212" authorId="0">
      <text>
        <r>
          <rPr>
            <b/>
            <sz val="9"/>
            <color indexed="81"/>
            <rFont val="Tahoma"/>
            <family val="2"/>
          </rPr>
          <t>Windows User:</t>
        </r>
        <r>
          <rPr>
            <sz val="9"/>
            <color indexed="81"/>
            <rFont val="Tahoma"/>
            <family val="2"/>
          </rPr>
          <t xml:space="preserve">
09/02/21
2627</t>
        </r>
      </text>
    </comment>
    <comment ref="CZ212" authorId="0">
      <text>
        <r>
          <rPr>
            <b/>
            <sz val="9"/>
            <color indexed="81"/>
            <rFont val="Tahoma"/>
            <family val="2"/>
          </rPr>
          <t>Windows User:</t>
        </r>
        <r>
          <rPr>
            <sz val="9"/>
            <color indexed="81"/>
            <rFont val="Tahoma"/>
            <family val="2"/>
          </rPr>
          <t xml:space="preserve">
07/03/21
2628</t>
        </r>
      </text>
    </comment>
    <comment ref="DB212" authorId="0">
      <text>
        <r>
          <rPr>
            <b/>
            <sz val="9"/>
            <color indexed="81"/>
            <rFont val="Tahoma"/>
            <family val="2"/>
          </rPr>
          <t>Windows User:</t>
        </r>
        <r>
          <rPr>
            <sz val="9"/>
            <color indexed="81"/>
            <rFont val="Tahoma"/>
            <family val="2"/>
          </rPr>
          <t xml:space="preserve">
06/04/2021
2629
</t>
        </r>
      </text>
    </comment>
    <comment ref="DD212" authorId="0">
      <text>
        <r>
          <rPr>
            <b/>
            <sz val="9"/>
            <color indexed="81"/>
            <rFont val="Tahoma"/>
            <family val="2"/>
          </rPr>
          <t>Windows User:</t>
        </r>
        <r>
          <rPr>
            <sz val="9"/>
            <color indexed="81"/>
            <rFont val="Tahoma"/>
            <family val="2"/>
          </rPr>
          <t xml:space="preserve">
05/05/21
2630</t>
        </r>
      </text>
    </comment>
    <comment ref="DF212" authorId="0">
      <text>
        <r>
          <rPr>
            <b/>
            <sz val="9"/>
            <color indexed="81"/>
            <rFont val="Tahoma"/>
            <family val="2"/>
          </rPr>
          <t>Windows User:</t>
        </r>
        <r>
          <rPr>
            <sz val="9"/>
            <color indexed="81"/>
            <rFont val="Tahoma"/>
            <family val="2"/>
          </rPr>
          <t xml:space="preserve">
06/06/21
2631
June/21</t>
        </r>
      </text>
    </comment>
    <comment ref="CD213" authorId="0">
      <text>
        <r>
          <rPr>
            <b/>
            <sz val="9"/>
            <color indexed="81"/>
            <rFont val="Tahoma"/>
            <family val="2"/>
          </rPr>
          <t>Windows User:</t>
        </r>
        <r>
          <rPr>
            <sz val="9"/>
            <color indexed="81"/>
            <rFont val="Tahoma"/>
            <family val="2"/>
          </rPr>
          <t xml:space="preserve">
10/09/2020
9,000/-</t>
        </r>
      </text>
    </comment>
    <comment ref="CF213" authorId="0">
      <text>
        <r>
          <rPr>
            <b/>
            <sz val="9"/>
            <color indexed="81"/>
            <rFont val="Tahoma"/>
            <family val="2"/>
          </rPr>
          <t>Windows User:</t>
        </r>
        <r>
          <rPr>
            <sz val="9"/>
            <color indexed="81"/>
            <rFont val="Tahoma"/>
            <family val="2"/>
          </rPr>
          <t xml:space="preserve">
10/09/2020
9,000/-</t>
        </r>
      </text>
    </comment>
    <comment ref="CH213" authorId="0">
      <text>
        <r>
          <rPr>
            <b/>
            <sz val="9"/>
            <color indexed="81"/>
            <rFont val="Tahoma"/>
            <family val="2"/>
          </rPr>
          <t>Windows User:</t>
        </r>
        <r>
          <rPr>
            <sz val="9"/>
            <color indexed="81"/>
            <rFont val="Tahoma"/>
            <family val="2"/>
          </rPr>
          <t xml:space="preserve">
10/09/2020
9,000/-</t>
        </r>
      </text>
    </comment>
    <comment ref="CJ213" authorId="0">
      <text>
        <r>
          <rPr>
            <b/>
            <sz val="9"/>
            <color indexed="81"/>
            <rFont val="Tahoma"/>
            <family val="2"/>
          </rPr>
          <t>Windows User:</t>
        </r>
        <r>
          <rPr>
            <sz val="9"/>
            <color indexed="81"/>
            <rFont val="Tahoma"/>
            <family val="2"/>
          </rPr>
          <t xml:space="preserve">
10/09/2020
9,000/-</t>
        </r>
      </text>
    </comment>
    <comment ref="CP213" authorId="0">
      <text>
        <r>
          <rPr>
            <b/>
            <sz val="9"/>
            <color indexed="81"/>
            <rFont val="Tahoma"/>
            <family val="2"/>
          </rPr>
          <t>Windows User:</t>
        </r>
        <r>
          <rPr>
            <sz val="9"/>
            <color indexed="81"/>
            <rFont val="Tahoma"/>
            <family val="2"/>
          </rPr>
          <t xml:space="preserve">
30/01/21
Oct=4620
Nov-4620
Dec=3280 Due=1360
Paid in Janu/21</t>
        </r>
      </text>
    </comment>
    <comment ref="CR213" authorId="0">
      <text>
        <r>
          <rPr>
            <b/>
            <sz val="9"/>
            <color indexed="81"/>
            <rFont val="Tahoma"/>
            <family val="2"/>
          </rPr>
          <t>Windows User:</t>
        </r>
        <r>
          <rPr>
            <sz val="9"/>
            <color indexed="81"/>
            <rFont val="Tahoma"/>
            <family val="2"/>
          </rPr>
          <t xml:space="preserve">
30/01/21
Oct=4620
Nov-4620
Dec=3280 Due=1360
Paid in Janu/21</t>
        </r>
      </text>
    </comment>
    <comment ref="CT213" authorId="0">
      <text>
        <r>
          <rPr>
            <b/>
            <sz val="9"/>
            <color indexed="81"/>
            <rFont val="Tahoma"/>
            <family val="2"/>
          </rPr>
          <t>Windows User:</t>
        </r>
        <r>
          <rPr>
            <sz val="9"/>
            <color indexed="81"/>
            <rFont val="Tahoma"/>
            <family val="2"/>
          </rPr>
          <t xml:space="preserve">
30/01/21
Oct=4620
Nov-4620
Dec=3280 Due=1360
Paid in Janu/21</t>
        </r>
      </text>
    </comment>
    <comment ref="CV213" authorId="0">
      <text>
        <r>
          <rPr>
            <b/>
            <sz val="9"/>
            <color indexed="81"/>
            <rFont val="Tahoma"/>
            <family val="2"/>
          </rPr>
          <t>Windows User:</t>
        </r>
        <r>
          <rPr>
            <sz val="9"/>
            <color indexed="81"/>
            <rFont val="Tahoma"/>
            <family val="2"/>
          </rPr>
          <t xml:space="preserve">
30/01/21
2647
Oct=4620
Nov-4620
Dec=3280 Due=1360
Paid in Janu/21</t>
        </r>
      </text>
    </comment>
    <comment ref="DF213" authorId="0">
      <text>
        <r>
          <rPr>
            <b/>
            <sz val="9"/>
            <color indexed="81"/>
            <rFont val="Tahoma"/>
            <family val="2"/>
          </rPr>
          <t>Windows User:</t>
        </r>
        <r>
          <rPr>
            <sz val="9"/>
            <color indexed="81"/>
            <rFont val="Tahoma"/>
            <family val="2"/>
          </rPr>
          <t xml:space="preserve">
07/06/21
2648
Fec/20</t>
        </r>
      </text>
    </comment>
    <comment ref="CD214" authorId="0">
      <text>
        <r>
          <rPr>
            <b/>
            <sz val="9"/>
            <color indexed="81"/>
            <rFont val="Tahoma"/>
            <family val="2"/>
          </rPr>
          <t>Windows User:</t>
        </r>
        <r>
          <rPr>
            <sz val="9"/>
            <color indexed="81"/>
            <rFont val="Tahoma"/>
            <family val="2"/>
          </rPr>
          <t xml:space="preserve">
10/09/2020
9,000/-</t>
        </r>
      </text>
    </comment>
    <comment ref="CF214" authorId="0">
      <text>
        <r>
          <rPr>
            <b/>
            <sz val="9"/>
            <color indexed="81"/>
            <rFont val="Tahoma"/>
            <family val="2"/>
          </rPr>
          <t>Windows User:</t>
        </r>
        <r>
          <rPr>
            <sz val="9"/>
            <color indexed="81"/>
            <rFont val="Tahoma"/>
            <family val="2"/>
          </rPr>
          <t xml:space="preserve">
10/09/2020
9,000/-</t>
        </r>
      </text>
    </comment>
    <comment ref="CH214" authorId="0">
      <text>
        <r>
          <rPr>
            <b/>
            <sz val="9"/>
            <color indexed="81"/>
            <rFont val="Tahoma"/>
            <family val="2"/>
          </rPr>
          <t>Windows User:</t>
        </r>
        <r>
          <rPr>
            <sz val="9"/>
            <color indexed="81"/>
            <rFont val="Tahoma"/>
            <family val="2"/>
          </rPr>
          <t xml:space="preserve">
10/09/2020
9,000/-</t>
        </r>
      </text>
    </comment>
    <comment ref="CJ214" authorId="0">
      <text>
        <r>
          <rPr>
            <b/>
            <sz val="9"/>
            <color indexed="81"/>
            <rFont val="Tahoma"/>
            <family val="2"/>
          </rPr>
          <t>Windows User:</t>
        </r>
        <r>
          <rPr>
            <sz val="9"/>
            <color indexed="81"/>
            <rFont val="Tahoma"/>
            <family val="2"/>
          </rPr>
          <t xml:space="preserve">
10/09/2020
9,000/-</t>
        </r>
      </text>
    </comment>
    <comment ref="CP214" authorId="0">
      <text>
        <r>
          <rPr>
            <b/>
            <sz val="9"/>
            <color indexed="81"/>
            <rFont val="Tahoma"/>
            <family val="2"/>
          </rPr>
          <t>Windows User:</t>
        </r>
        <r>
          <rPr>
            <sz val="9"/>
            <color indexed="81"/>
            <rFont val="Tahoma"/>
            <family val="2"/>
          </rPr>
          <t xml:space="preserve">
30/01/21
2671
Oct=4620
Nov-4620
Dec=3280 Due=1360
Paid in Janu/21</t>
        </r>
      </text>
    </comment>
    <comment ref="CR214" authorId="0">
      <text>
        <r>
          <rPr>
            <b/>
            <sz val="9"/>
            <color indexed="81"/>
            <rFont val="Tahoma"/>
            <family val="2"/>
          </rPr>
          <t>Windows User:</t>
        </r>
        <r>
          <rPr>
            <sz val="9"/>
            <color indexed="81"/>
            <rFont val="Tahoma"/>
            <family val="2"/>
          </rPr>
          <t xml:space="preserve">
30/01/21
2671
Oct=4620
Nov-4620
Dec=3280 Due=1360
Paid in Janu/21</t>
        </r>
      </text>
    </comment>
    <comment ref="CT214" authorId="0">
      <text>
        <r>
          <rPr>
            <b/>
            <sz val="9"/>
            <color indexed="81"/>
            <rFont val="Tahoma"/>
            <family val="2"/>
          </rPr>
          <t>Windows User:</t>
        </r>
        <r>
          <rPr>
            <sz val="9"/>
            <color indexed="81"/>
            <rFont val="Tahoma"/>
            <family val="2"/>
          </rPr>
          <t xml:space="preserve">
30/01/21
2671
Oct=4620
Nov-4620
Dec=3280 Due=1360
Paid in Janu/21</t>
        </r>
      </text>
    </comment>
    <comment ref="CV214" authorId="0">
      <text>
        <r>
          <rPr>
            <b/>
            <sz val="9"/>
            <color indexed="81"/>
            <rFont val="Tahoma"/>
            <family val="2"/>
          </rPr>
          <t>Windows User:</t>
        </r>
        <r>
          <rPr>
            <sz val="9"/>
            <color indexed="81"/>
            <rFont val="Tahoma"/>
            <family val="2"/>
          </rPr>
          <t xml:space="preserve">
30/01/21
2671
Oct=4620
Nov-4620
Dec=3280 Due=1360
Paid in Janu/21</t>
        </r>
      </text>
    </comment>
    <comment ref="DF214" authorId="0">
      <text>
        <r>
          <rPr>
            <b/>
            <sz val="9"/>
            <color indexed="81"/>
            <rFont val="Tahoma"/>
            <family val="2"/>
          </rPr>
          <t>Windows User:</t>
        </r>
        <r>
          <rPr>
            <sz val="9"/>
            <color indexed="81"/>
            <rFont val="Tahoma"/>
            <family val="2"/>
          </rPr>
          <t xml:space="preserve">
07/06/21
2672
Dec/20 1360
O/fee=6500
T=7860</t>
        </r>
      </text>
    </comment>
    <comment ref="CD215" authorId="0">
      <text>
        <r>
          <rPr>
            <b/>
            <sz val="9"/>
            <color indexed="81"/>
            <rFont val="Tahoma"/>
            <family val="2"/>
          </rPr>
          <t>Windows User:</t>
        </r>
        <r>
          <rPr>
            <sz val="9"/>
            <color indexed="81"/>
            <rFont val="Tahoma"/>
            <family val="2"/>
          </rPr>
          <t xml:space="preserve">
10/09/2020
9,000/-</t>
        </r>
      </text>
    </comment>
    <comment ref="CF215" authorId="0">
      <text>
        <r>
          <rPr>
            <b/>
            <sz val="9"/>
            <color indexed="81"/>
            <rFont val="Tahoma"/>
            <family val="2"/>
          </rPr>
          <t>Windows User:</t>
        </r>
        <r>
          <rPr>
            <sz val="9"/>
            <color indexed="81"/>
            <rFont val="Tahoma"/>
            <family val="2"/>
          </rPr>
          <t xml:space="preserve">
10/09/2020
9,000/-</t>
        </r>
      </text>
    </comment>
    <comment ref="CH215" authorId="0">
      <text>
        <r>
          <rPr>
            <b/>
            <sz val="9"/>
            <color indexed="81"/>
            <rFont val="Tahoma"/>
            <family val="2"/>
          </rPr>
          <t>Windows User:</t>
        </r>
        <r>
          <rPr>
            <sz val="9"/>
            <color indexed="81"/>
            <rFont val="Tahoma"/>
            <family val="2"/>
          </rPr>
          <t xml:space="preserve">
10/09/2020
9,000/-</t>
        </r>
      </text>
    </comment>
    <comment ref="CJ215" authorId="0">
      <text>
        <r>
          <rPr>
            <b/>
            <sz val="9"/>
            <color indexed="81"/>
            <rFont val="Tahoma"/>
            <family val="2"/>
          </rPr>
          <t>Windows User:</t>
        </r>
        <r>
          <rPr>
            <sz val="9"/>
            <color indexed="81"/>
            <rFont val="Tahoma"/>
            <family val="2"/>
          </rPr>
          <t xml:space="preserve">
10/09/2020
9,000/-
17/12/2020
2694
O/fee=6500
Oct to Sec/20
Paid in Dec/20</t>
        </r>
      </text>
    </comment>
    <comment ref="CM215" authorId="0">
      <text>
        <r>
          <rPr>
            <b/>
            <sz val="9"/>
            <color indexed="81"/>
            <rFont val="Tahoma"/>
            <family val="2"/>
          </rPr>
          <t>Windows User:</t>
        </r>
        <r>
          <rPr>
            <sz val="9"/>
            <color indexed="81"/>
            <rFont val="Tahoma"/>
            <family val="2"/>
          </rPr>
          <t xml:space="preserve">
Less 30% in Tuition fee for Oct/20.</t>
        </r>
      </text>
    </comment>
    <comment ref="CN215" authorId="0">
      <text>
        <r>
          <rPr>
            <b/>
            <sz val="9"/>
            <color indexed="81"/>
            <rFont val="Tahoma"/>
            <family val="2"/>
          </rPr>
          <t>Windows User:</t>
        </r>
        <r>
          <rPr>
            <sz val="9"/>
            <color indexed="81"/>
            <rFont val="Tahoma"/>
            <family val="2"/>
          </rPr>
          <t xml:space="preserve">
17/12/2020
2694
O/fee=6500
Oct to Sec/20
Paid in Dec/20</t>
        </r>
      </text>
    </comment>
    <comment ref="CO215" authorId="0">
      <text>
        <r>
          <rPr>
            <b/>
            <sz val="9"/>
            <color indexed="81"/>
            <rFont val="Tahoma"/>
            <family val="2"/>
          </rPr>
          <t>Windows User:</t>
        </r>
        <r>
          <rPr>
            <sz val="9"/>
            <color indexed="81"/>
            <rFont val="Tahoma"/>
            <family val="2"/>
          </rPr>
          <t xml:space="preserve">
Less 30% in Tuition fee for Oct/20.</t>
        </r>
      </text>
    </comment>
    <comment ref="CP215" authorId="0">
      <text>
        <r>
          <rPr>
            <b/>
            <sz val="9"/>
            <color indexed="81"/>
            <rFont val="Tahoma"/>
            <family val="2"/>
          </rPr>
          <t>Windows User:</t>
        </r>
        <r>
          <rPr>
            <sz val="9"/>
            <color indexed="81"/>
            <rFont val="Tahoma"/>
            <family val="2"/>
          </rPr>
          <t xml:space="preserve">
17/12/2020
2694
O/fee=6500
Oct to Sec/20
Paid in Dec/20</t>
        </r>
      </text>
    </comment>
    <comment ref="CR215" authorId="0">
      <text>
        <r>
          <rPr>
            <b/>
            <sz val="9"/>
            <color indexed="81"/>
            <rFont val="Tahoma"/>
            <family val="2"/>
          </rPr>
          <t>Windows User:</t>
        </r>
        <r>
          <rPr>
            <sz val="9"/>
            <color indexed="81"/>
            <rFont val="Tahoma"/>
            <family val="2"/>
          </rPr>
          <t xml:space="preserve">
17/12/2020
2694
O/fee=6500
Oct to Sec/20
Paid in Dec/20</t>
        </r>
      </text>
    </comment>
    <comment ref="CT215" authorId="0">
      <text>
        <r>
          <rPr>
            <b/>
            <sz val="9"/>
            <color indexed="81"/>
            <rFont val="Tahoma"/>
            <family val="2"/>
          </rPr>
          <t>Windows User:</t>
        </r>
        <r>
          <rPr>
            <sz val="9"/>
            <color indexed="81"/>
            <rFont val="Tahoma"/>
            <family val="2"/>
          </rPr>
          <t xml:space="preserve">
25/01/21
2965
</t>
        </r>
      </text>
    </comment>
    <comment ref="CV215" authorId="0">
      <text>
        <r>
          <rPr>
            <b/>
            <sz val="9"/>
            <color indexed="81"/>
            <rFont val="Tahoma"/>
            <family val="2"/>
          </rPr>
          <t>Windows User:</t>
        </r>
        <r>
          <rPr>
            <sz val="9"/>
            <color indexed="81"/>
            <rFont val="Tahoma"/>
            <family val="2"/>
          </rPr>
          <t xml:space="preserve">
10/02/21
2696</t>
        </r>
      </text>
    </comment>
    <comment ref="CZ215" authorId="0">
      <text>
        <r>
          <rPr>
            <b/>
            <sz val="9"/>
            <color indexed="81"/>
            <rFont val="Tahoma"/>
            <family val="2"/>
          </rPr>
          <t>Windows User:</t>
        </r>
        <r>
          <rPr>
            <sz val="9"/>
            <color indexed="81"/>
            <rFont val="Tahoma"/>
            <family val="2"/>
          </rPr>
          <t xml:space="preserve">
09/04/21
By bkash
C=4450
H=2160
March/21
T=6610
27/04/21
By bkash
C=4450
H=2160
April/21
T=6610</t>
        </r>
      </text>
    </comment>
    <comment ref="DB215" authorId="0">
      <text>
        <r>
          <rPr>
            <b/>
            <sz val="9"/>
            <color indexed="81"/>
            <rFont val="Tahoma"/>
            <family val="2"/>
          </rPr>
          <t>Windows User:</t>
        </r>
        <r>
          <rPr>
            <sz val="9"/>
            <color indexed="81"/>
            <rFont val="Tahoma"/>
            <family val="2"/>
          </rPr>
          <t xml:space="preserve">
26/05/21
By bkash
C=4450
H=2160
T=6610</t>
        </r>
      </text>
    </comment>
    <comment ref="H216"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20/10/20 </t>
        </r>
      </text>
    </comment>
    <comment ref="J216"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20/10/20 </t>
        </r>
      </text>
    </comment>
    <comment ref="CD216" authorId="0">
      <text>
        <r>
          <rPr>
            <b/>
            <sz val="9"/>
            <color indexed="81"/>
            <rFont val="Tahoma"/>
            <family val="2"/>
          </rPr>
          <t>Windows User:</t>
        </r>
        <r>
          <rPr>
            <sz val="9"/>
            <color indexed="81"/>
            <rFont val="Tahoma"/>
            <family val="2"/>
          </rPr>
          <t xml:space="preserve">
10/09/2020
9,000/-</t>
        </r>
      </text>
    </comment>
    <comment ref="CF216" authorId="0">
      <text>
        <r>
          <rPr>
            <b/>
            <sz val="9"/>
            <color indexed="81"/>
            <rFont val="Tahoma"/>
            <family val="2"/>
          </rPr>
          <t>Windows User:</t>
        </r>
        <r>
          <rPr>
            <sz val="9"/>
            <color indexed="81"/>
            <rFont val="Tahoma"/>
            <family val="2"/>
          </rPr>
          <t xml:space="preserve">
10/09/2020
9,000/-</t>
        </r>
      </text>
    </comment>
    <comment ref="CH216" authorId="0">
      <text>
        <r>
          <rPr>
            <b/>
            <sz val="9"/>
            <color indexed="81"/>
            <rFont val="Tahoma"/>
            <family val="2"/>
          </rPr>
          <t>Windows User:</t>
        </r>
        <r>
          <rPr>
            <sz val="9"/>
            <color indexed="81"/>
            <rFont val="Tahoma"/>
            <family val="2"/>
          </rPr>
          <t xml:space="preserve">
10/09/2020
9,000/-</t>
        </r>
      </text>
    </comment>
    <comment ref="CJ216" authorId="0">
      <text>
        <r>
          <rPr>
            <b/>
            <sz val="9"/>
            <color indexed="81"/>
            <rFont val="Tahoma"/>
            <family val="2"/>
          </rPr>
          <t>Windows User:</t>
        </r>
        <r>
          <rPr>
            <sz val="9"/>
            <color indexed="81"/>
            <rFont val="Tahoma"/>
            <family val="2"/>
          </rPr>
          <t xml:space="preserve">
10/09/2020
9,000/-
08.10.2020
2718
Oct/20 Less=30%
Others fee=6,500/-</t>
        </r>
      </text>
    </comment>
    <comment ref="CM216" authorId="0">
      <text>
        <r>
          <rPr>
            <b/>
            <sz val="9"/>
            <color indexed="81"/>
            <rFont val="Tahoma"/>
            <family val="2"/>
          </rPr>
          <t>Windows User:</t>
        </r>
        <r>
          <rPr>
            <sz val="9"/>
            <color indexed="81"/>
            <rFont val="Tahoma"/>
            <family val="2"/>
          </rPr>
          <t xml:space="preserve">
Less 30% in Tuition fee for Oct/20.</t>
        </r>
      </text>
    </comment>
    <comment ref="CN216" authorId="0">
      <text>
        <r>
          <rPr>
            <b/>
            <sz val="9"/>
            <color indexed="81"/>
            <rFont val="Tahoma"/>
            <family val="2"/>
          </rPr>
          <t>Windows User:</t>
        </r>
        <r>
          <rPr>
            <sz val="9"/>
            <color indexed="81"/>
            <rFont val="Tahoma"/>
            <family val="2"/>
          </rPr>
          <t xml:space="preserve">
08.10.2020
2718
Oct/20 Less=30%
Others fee=6,500/-</t>
        </r>
      </text>
    </comment>
    <comment ref="CO216" authorId="0">
      <text>
        <r>
          <rPr>
            <b/>
            <sz val="9"/>
            <color indexed="81"/>
            <rFont val="Tahoma"/>
            <family val="2"/>
          </rPr>
          <t>Windows User:</t>
        </r>
        <r>
          <rPr>
            <sz val="9"/>
            <color indexed="81"/>
            <rFont val="Tahoma"/>
            <family val="2"/>
          </rPr>
          <t xml:space="preserve">
Less 30% in Tuition fee for Oct/20.</t>
        </r>
      </text>
    </comment>
    <comment ref="CP216" authorId="0">
      <text>
        <r>
          <rPr>
            <b/>
            <sz val="9"/>
            <color indexed="81"/>
            <rFont val="Tahoma"/>
            <family val="2"/>
          </rPr>
          <t>Windows User:</t>
        </r>
        <r>
          <rPr>
            <sz val="9"/>
            <color indexed="81"/>
            <rFont val="Tahoma"/>
            <family val="2"/>
          </rPr>
          <t xml:space="preserve">
08/11/2020
2719
</t>
        </r>
      </text>
    </comment>
    <comment ref="CR216" authorId="0">
      <text>
        <r>
          <rPr>
            <b/>
            <sz val="9"/>
            <color indexed="81"/>
            <rFont val="Tahoma"/>
            <family val="2"/>
          </rPr>
          <t>Windows User:</t>
        </r>
        <r>
          <rPr>
            <sz val="9"/>
            <color indexed="81"/>
            <rFont val="Tahoma"/>
            <family val="2"/>
          </rPr>
          <t xml:space="preserve">
09/12/2020
2720</t>
        </r>
      </text>
    </comment>
    <comment ref="CT216" authorId="0">
      <text>
        <r>
          <rPr>
            <b/>
            <sz val="9"/>
            <color indexed="81"/>
            <rFont val="Tahoma"/>
            <family val="2"/>
          </rPr>
          <t>Windows User:</t>
        </r>
        <r>
          <rPr>
            <sz val="9"/>
            <color indexed="81"/>
            <rFont val="Tahoma"/>
            <family val="2"/>
          </rPr>
          <t xml:space="preserve">
14/01/2021
2721
</t>
        </r>
      </text>
    </comment>
    <comment ref="CV216" authorId="0">
      <text>
        <r>
          <rPr>
            <b/>
            <sz val="9"/>
            <color indexed="81"/>
            <rFont val="Tahoma"/>
            <family val="2"/>
          </rPr>
          <t>Windows User:</t>
        </r>
        <r>
          <rPr>
            <sz val="9"/>
            <color indexed="81"/>
            <rFont val="Tahoma"/>
            <family val="2"/>
          </rPr>
          <t xml:space="preserve">
25/02/21
2722
Feb/21</t>
        </r>
      </text>
    </comment>
    <comment ref="CX216" authorId="0">
      <text>
        <r>
          <rPr>
            <b/>
            <sz val="9"/>
            <color indexed="81"/>
            <rFont val="Tahoma"/>
            <family val="2"/>
          </rPr>
          <t>Windows User:</t>
        </r>
        <r>
          <rPr>
            <sz val="9"/>
            <color indexed="81"/>
            <rFont val="Tahoma"/>
            <family val="2"/>
          </rPr>
          <t xml:space="preserve">
22/03/2021
2723
</t>
        </r>
      </text>
    </comment>
    <comment ref="DB216" authorId="0">
      <text>
        <r>
          <rPr>
            <b/>
            <sz val="9"/>
            <color indexed="81"/>
            <rFont val="Tahoma"/>
            <family val="2"/>
          </rPr>
          <t>Windows User:</t>
        </r>
        <r>
          <rPr>
            <sz val="9"/>
            <color indexed="81"/>
            <rFont val="Tahoma"/>
            <family val="2"/>
          </rPr>
          <t xml:space="preserve">
24/05/21
2724
April/21</t>
        </r>
      </text>
    </comment>
    <comment ref="DD216" authorId="0">
      <text>
        <r>
          <rPr>
            <b/>
            <sz val="9"/>
            <color indexed="81"/>
            <rFont val="Tahoma"/>
            <family val="2"/>
          </rPr>
          <t>Windows User:</t>
        </r>
        <r>
          <rPr>
            <sz val="9"/>
            <color indexed="81"/>
            <rFont val="Tahoma"/>
            <family val="2"/>
          </rPr>
          <t xml:space="preserve">
05/06/21
2725
May/21</t>
        </r>
      </text>
    </comment>
    <comment ref="CD217" authorId="0">
      <text>
        <r>
          <rPr>
            <b/>
            <sz val="9"/>
            <color indexed="81"/>
            <rFont val="Tahoma"/>
            <family val="2"/>
          </rPr>
          <t>Windows User:</t>
        </r>
        <r>
          <rPr>
            <sz val="9"/>
            <color indexed="81"/>
            <rFont val="Tahoma"/>
            <family val="2"/>
          </rPr>
          <t xml:space="preserve">
10/09/2020
9,000/-</t>
        </r>
      </text>
    </comment>
    <comment ref="CF217" authorId="0">
      <text>
        <r>
          <rPr>
            <b/>
            <sz val="9"/>
            <color indexed="81"/>
            <rFont val="Tahoma"/>
            <family val="2"/>
          </rPr>
          <t>Windows User:</t>
        </r>
        <r>
          <rPr>
            <sz val="9"/>
            <color indexed="81"/>
            <rFont val="Tahoma"/>
            <family val="2"/>
          </rPr>
          <t xml:space="preserve">
10/09/2020
9,000/-</t>
        </r>
      </text>
    </comment>
    <comment ref="CH217" authorId="0">
      <text>
        <r>
          <rPr>
            <b/>
            <sz val="9"/>
            <color indexed="81"/>
            <rFont val="Tahoma"/>
            <family val="2"/>
          </rPr>
          <t>Windows User:</t>
        </r>
        <r>
          <rPr>
            <sz val="9"/>
            <color indexed="81"/>
            <rFont val="Tahoma"/>
            <family val="2"/>
          </rPr>
          <t xml:space="preserve">
10/09/2020
9,000/-</t>
        </r>
      </text>
    </comment>
    <comment ref="CJ217" authorId="0">
      <text>
        <r>
          <rPr>
            <b/>
            <sz val="9"/>
            <color indexed="81"/>
            <rFont val="Tahoma"/>
            <family val="2"/>
          </rPr>
          <t>Windows User:</t>
        </r>
        <r>
          <rPr>
            <sz val="9"/>
            <color indexed="81"/>
            <rFont val="Tahoma"/>
            <family val="2"/>
          </rPr>
          <t xml:space="preserve">
10/09/2020
9,000/-
27/01/21
56562
O/fee=6500
Oct/20
Nov=2160 Due=2180
Paid in Janu/21</t>
        </r>
      </text>
    </comment>
    <comment ref="CM217" authorId="0">
      <text>
        <r>
          <rPr>
            <b/>
            <sz val="9"/>
            <color indexed="81"/>
            <rFont val="Tahoma"/>
            <family val="2"/>
          </rPr>
          <t>Windows User:</t>
        </r>
        <r>
          <rPr>
            <sz val="9"/>
            <color indexed="81"/>
            <rFont val="Tahoma"/>
            <family val="2"/>
          </rPr>
          <t xml:space="preserve">
Less 30% in Tuition fee for Oct/20.</t>
        </r>
      </text>
    </comment>
    <comment ref="CN217" authorId="0">
      <text>
        <r>
          <rPr>
            <b/>
            <sz val="9"/>
            <color indexed="81"/>
            <rFont val="Tahoma"/>
            <family val="2"/>
          </rPr>
          <t>Windows User:</t>
        </r>
        <r>
          <rPr>
            <sz val="9"/>
            <color indexed="81"/>
            <rFont val="Tahoma"/>
            <family val="2"/>
          </rPr>
          <t xml:space="preserve">
27/01/21
56562
O/fee=6500
Oct/20
Nov=2160 Due=2180
Paid in Janu/21</t>
        </r>
      </text>
    </comment>
    <comment ref="CO217" authorId="0">
      <text>
        <r>
          <rPr>
            <b/>
            <sz val="9"/>
            <color indexed="81"/>
            <rFont val="Tahoma"/>
            <family val="2"/>
          </rPr>
          <t>Windows User:</t>
        </r>
        <r>
          <rPr>
            <sz val="9"/>
            <color indexed="81"/>
            <rFont val="Tahoma"/>
            <family val="2"/>
          </rPr>
          <t xml:space="preserve">
Less 30% in Tuition fee for Oct/20.</t>
        </r>
      </text>
    </comment>
    <comment ref="CP217" authorId="0">
      <text>
        <r>
          <rPr>
            <b/>
            <sz val="9"/>
            <color indexed="81"/>
            <rFont val="Tahoma"/>
            <family val="2"/>
          </rPr>
          <t>Windows User:</t>
        </r>
        <r>
          <rPr>
            <sz val="9"/>
            <color indexed="81"/>
            <rFont val="Tahoma"/>
            <family val="2"/>
          </rPr>
          <t xml:space="preserve">
27/01/21
56562
O/fee=6500
Oct/20
Nov=2160 Due=2180
Paid in Janu/21</t>
        </r>
      </text>
    </comment>
    <comment ref="CT217" authorId="0">
      <text>
        <r>
          <rPr>
            <b/>
            <sz val="9"/>
            <color indexed="81"/>
            <rFont val="Tahoma"/>
            <family val="2"/>
          </rPr>
          <t>Windows User:</t>
        </r>
        <r>
          <rPr>
            <sz val="9"/>
            <color indexed="81"/>
            <rFont val="Tahoma"/>
            <family val="2"/>
          </rPr>
          <t xml:space="preserve">
27/01/21
56562
O/fee=6500
Oct/20
Nov=2160 Due=2180
Paid in Janu/21</t>
        </r>
      </text>
    </comment>
    <comment ref="CV217" authorId="0">
      <text>
        <r>
          <rPr>
            <b/>
            <sz val="9"/>
            <color indexed="81"/>
            <rFont val="Tahoma"/>
            <family val="2"/>
          </rPr>
          <t>Windows User:</t>
        </r>
        <r>
          <rPr>
            <sz val="9"/>
            <color indexed="81"/>
            <rFont val="Tahoma"/>
            <family val="2"/>
          </rPr>
          <t xml:space="preserve">
10/02/21
2742</t>
        </r>
      </text>
    </comment>
    <comment ref="DD217" authorId="0">
      <text>
        <r>
          <rPr>
            <b/>
            <sz val="9"/>
            <color indexed="81"/>
            <rFont val="Tahoma"/>
            <family val="2"/>
          </rPr>
          <t>Windows User:</t>
        </r>
        <r>
          <rPr>
            <sz val="9"/>
            <color indexed="81"/>
            <rFont val="Tahoma"/>
            <family val="2"/>
          </rPr>
          <t xml:space="preserve">
04/06/21
2743
12,000/-</t>
        </r>
      </text>
    </comment>
    <comment ref="CD218" authorId="0">
      <text>
        <r>
          <rPr>
            <b/>
            <sz val="9"/>
            <color indexed="81"/>
            <rFont val="Tahoma"/>
            <family val="2"/>
          </rPr>
          <t>Windows User:</t>
        </r>
        <r>
          <rPr>
            <sz val="9"/>
            <color indexed="81"/>
            <rFont val="Tahoma"/>
            <family val="2"/>
          </rPr>
          <t xml:space="preserve">
10/09/2020
4,000/-</t>
        </r>
      </text>
    </comment>
    <comment ref="CF218" authorId="0">
      <text>
        <r>
          <rPr>
            <b/>
            <sz val="9"/>
            <color indexed="81"/>
            <rFont val="Tahoma"/>
            <family val="2"/>
          </rPr>
          <t>Windows User:</t>
        </r>
        <r>
          <rPr>
            <sz val="9"/>
            <color indexed="81"/>
            <rFont val="Tahoma"/>
            <family val="2"/>
          </rPr>
          <t xml:space="preserve">
10/09/2020
4,000/-</t>
        </r>
      </text>
    </comment>
    <comment ref="CH218" authorId="0">
      <text>
        <r>
          <rPr>
            <b/>
            <sz val="9"/>
            <color indexed="81"/>
            <rFont val="Tahoma"/>
            <family val="2"/>
          </rPr>
          <t>Windows User:</t>
        </r>
        <r>
          <rPr>
            <sz val="9"/>
            <color indexed="81"/>
            <rFont val="Tahoma"/>
            <family val="2"/>
          </rPr>
          <t xml:space="preserve">
10/09/2020
4,000/-
19.09.2020
11522
S/c=3500
O. fee=3500</t>
        </r>
      </text>
    </comment>
    <comment ref="CJ218" authorId="0">
      <text>
        <r>
          <rPr>
            <b/>
            <sz val="9"/>
            <color indexed="81"/>
            <rFont val="Tahoma"/>
            <family val="2"/>
          </rPr>
          <t>Windows User:</t>
        </r>
        <r>
          <rPr>
            <sz val="9"/>
            <color indexed="81"/>
            <rFont val="Tahoma"/>
            <family val="2"/>
          </rPr>
          <t xml:space="preserve">
19.09.2020
11522
S/c=3500
O. fee=3500
20.10.2020
11523
Oct/20
Others fee=4,500/-</t>
        </r>
      </text>
    </comment>
    <comment ref="CM218" authorId="0">
      <text>
        <r>
          <rPr>
            <b/>
            <sz val="9"/>
            <color indexed="81"/>
            <rFont val="Tahoma"/>
            <family val="2"/>
          </rPr>
          <t>Windows User:</t>
        </r>
        <r>
          <rPr>
            <sz val="9"/>
            <color indexed="81"/>
            <rFont val="Tahoma"/>
            <family val="2"/>
          </rPr>
          <t xml:space="preserve">
Less 30% in Tuition fee for Oct/20.</t>
        </r>
      </text>
    </comment>
    <comment ref="CN218" authorId="1">
      <text>
        <r>
          <rPr>
            <b/>
            <sz val="9"/>
            <color indexed="81"/>
            <rFont val="Tahoma"/>
            <family val="2"/>
          </rPr>
          <t>hp:</t>
        </r>
        <r>
          <rPr>
            <sz val="9"/>
            <color indexed="81"/>
            <rFont val="Tahoma"/>
            <family val="2"/>
          </rPr>
          <t xml:space="preserve">
20.10.2020
11523
Oct/20
Others fee=4,500/-</t>
        </r>
      </text>
    </comment>
    <comment ref="CO218" authorId="0">
      <text>
        <r>
          <rPr>
            <b/>
            <sz val="9"/>
            <color indexed="81"/>
            <rFont val="Tahoma"/>
            <family val="2"/>
          </rPr>
          <t>Windows User:</t>
        </r>
        <r>
          <rPr>
            <sz val="9"/>
            <color indexed="81"/>
            <rFont val="Tahoma"/>
            <family val="2"/>
          </rPr>
          <t xml:space="preserve">
Less 30% in Tuition fee for Oct/20.</t>
        </r>
      </text>
    </comment>
    <comment ref="CP218" authorId="0">
      <text>
        <r>
          <rPr>
            <b/>
            <sz val="9"/>
            <color indexed="81"/>
            <rFont val="Tahoma"/>
            <family val="2"/>
          </rPr>
          <t>Windows User:</t>
        </r>
        <r>
          <rPr>
            <sz val="9"/>
            <color indexed="81"/>
            <rFont val="Tahoma"/>
            <family val="2"/>
          </rPr>
          <t xml:space="preserve">
25/01/21
11524
Nov to jau/21
Paid in janu/21</t>
        </r>
      </text>
    </comment>
    <comment ref="CR218" authorId="0">
      <text>
        <r>
          <rPr>
            <b/>
            <sz val="9"/>
            <color indexed="81"/>
            <rFont val="Tahoma"/>
            <family val="2"/>
          </rPr>
          <t>Windows User:</t>
        </r>
        <r>
          <rPr>
            <sz val="9"/>
            <color indexed="81"/>
            <rFont val="Tahoma"/>
            <family val="2"/>
          </rPr>
          <t xml:space="preserve">
25/01/21
11524
Nov to jau/21
Paid in janu/21</t>
        </r>
      </text>
    </comment>
    <comment ref="CT218" authorId="0">
      <text>
        <r>
          <rPr>
            <b/>
            <sz val="9"/>
            <color indexed="81"/>
            <rFont val="Tahoma"/>
            <family val="2"/>
          </rPr>
          <t>Windows User:</t>
        </r>
        <r>
          <rPr>
            <sz val="9"/>
            <color indexed="81"/>
            <rFont val="Tahoma"/>
            <family val="2"/>
          </rPr>
          <t xml:space="preserve">
25/01/21
11524
Nov to jau/21
Paid in janu/21</t>
        </r>
      </text>
    </comment>
    <comment ref="DD218" authorId="0">
      <text>
        <r>
          <rPr>
            <b/>
            <sz val="9"/>
            <color indexed="81"/>
            <rFont val="Tahoma"/>
            <family val="2"/>
          </rPr>
          <t>Windows User:</t>
        </r>
        <r>
          <rPr>
            <sz val="9"/>
            <color indexed="81"/>
            <rFont val="Tahoma"/>
            <family val="2"/>
          </rPr>
          <t xml:space="preserve">
07/06/21
11526
</t>
        </r>
      </text>
    </comment>
    <comment ref="H219" authorId="0">
      <text>
        <r>
          <rPr>
            <b/>
            <sz val="9"/>
            <color indexed="81"/>
            <rFont val="Tahoma"/>
            <family val="2"/>
          </rPr>
          <t>Windows User:</t>
        </r>
        <r>
          <rPr>
            <sz val="9"/>
            <color indexed="81"/>
            <rFont val="Tahoma"/>
            <family val="2"/>
          </rPr>
          <t xml:space="preserve">
Less-2,000/-</t>
        </r>
      </text>
    </comment>
    <comment ref="J219" authorId="0">
      <text>
        <r>
          <rPr>
            <b/>
            <sz val="9"/>
            <color indexed="81"/>
            <rFont val="Tahoma"/>
            <family val="2"/>
          </rPr>
          <t>Windows User:</t>
        </r>
        <r>
          <rPr>
            <sz val="9"/>
            <color indexed="81"/>
            <rFont val="Tahoma"/>
            <family val="2"/>
          </rPr>
          <t xml:space="preserve">
Less-2,000/-</t>
        </r>
      </text>
    </comment>
    <comment ref="CD219" authorId="0">
      <text>
        <r>
          <rPr>
            <b/>
            <sz val="9"/>
            <color indexed="81"/>
            <rFont val="Tahoma"/>
            <family val="2"/>
          </rPr>
          <t>Windows User:</t>
        </r>
        <r>
          <rPr>
            <sz val="9"/>
            <color indexed="81"/>
            <rFont val="Tahoma"/>
            <family val="2"/>
          </rPr>
          <t xml:space="preserve">
10/09/2020
9,000/-</t>
        </r>
      </text>
    </comment>
    <comment ref="CF219" authorId="0">
      <text>
        <r>
          <rPr>
            <b/>
            <sz val="9"/>
            <color indexed="81"/>
            <rFont val="Tahoma"/>
            <family val="2"/>
          </rPr>
          <t>Windows User:</t>
        </r>
        <r>
          <rPr>
            <sz val="9"/>
            <color indexed="81"/>
            <rFont val="Tahoma"/>
            <family val="2"/>
          </rPr>
          <t xml:space="preserve">
10/09/2020
9,000/-</t>
        </r>
      </text>
    </comment>
    <comment ref="CH219" authorId="0">
      <text>
        <r>
          <rPr>
            <b/>
            <sz val="9"/>
            <color indexed="81"/>
            <rFont val="Tahoma"/>
            <family val="2"/>
          </rPr>
          <t>Windows User:</t>
        </r>
        <r>
          <rPr>
            <sz val="9"/>
            <color indexed="81"/>
            <rFont val="Tahoma"/>
            <family val="2"/>
          </rPr>
          <t xml:space="preserve">
10/09/2020
9,000/-</t>
        </r>
      </text>
    </comment>
    <comment ref="CJ219" authorId="0">
      <text>
        <r>
          <rPr>
            <b/>
            <sz val="9"/>
            <color indexed="81"/>
            <rFont val="Tahoma"/>
            <family val="2"/>
          </rPr>
          <t>Windows User:</t>
        </r>
        <r>
          <rPr>
            <sz val="9"/>
            <color indexed="81"/>
            <rFont val="Tahoma"/>
            <family val="2"/>
          </rPr>
          <t xml:space="preserve">
10/09/2020
9,000/-
26/01/21
11546
O/fee=6500
Oct to Janbu/21
Paid in Janu/21</t>
        </r>
      </text>
    </comment>
    <comment ref="CP219" authorId="0">
      <text>
        <r>
          <rPr>
            <b/>
            <sz val="9"/>
            <color indexed="81"/>
            <rFont val="Tahoma"/>
            <family val="2"/>
          </rPr>
          <t>Windows User:</t>
        </r>
        <r>
          <rPr>
            <sz val="9"/>
            <color indexed="81"/>
            <rFont val="Tahoma"/>
            <family val="2"/>
          </rPr>
          <t xml:space="preserve">
26/01/21
11546
O/fee=6500
Oct to Janbu/21
Paid in Janu/21</t>
        </r>
      </text>
    </comment>
    <comment ref="CR219" authorId="0">
      <text>
        <r>
          <rPr>
            <b/>
            <sz val="9"/>
            <color indexed="81"/>
            <rFont val="Tahoma"/>
            <family val="2"/>
          </rPr>
          <t>Windows User:</t>
        </r>
        <r>
          <rPr>
            <sz val="9"/>
            <color indexed="81"/>
            <rFont val="Tahoma"/>
            <family val="2"/>
          </rPr>
          <t xml:space="preserve">
26/01/21
11546
O/fee=6500
Oct to Janbu/21
Paid in Janu/21</t>
        </r>
      </text>
    </comment>
    <comment ref="CT219" authorId="0">
      <text>
        <r>
          <rPr>
            <b/>
            <sz val="9"/>
            <color indexed="81"/>
            <rFont val="Tahoma"/>
            <family val="2"/>
          </rPr>
          <t>Windows User:</t>
        </r>
        <r>
          <rPr>
            <sz val="9"/>
            <color indexed="81"/>
            <rFont val="Tahoma"/>
            <family val="2"/>
          </rPr>
          <t xml:space="preserve">
26/01/21
11546
O/fee=6500
Oct to Janbu/21
Paid in Janu/21</t>
        </r>
      </text>
    </comment>
    <comment ref="CV219" authorId="0">
      <text>
        <r>
          <rPr>
            <b/>
            <sz val="9"/>
            <color indexed="81"/>
            <rFont val="Tahoma"/>
            <family val="2"/>
          </rPr>
          <t>Windows User:</t>
        </r>
        <r>
          <rPr>
            <sz val="9"/>
            <color indexed="81"/>
            <rFont val="Tahoma"/>
            <family val="2"/>
          </rPr>
          <t xml:space="preserve">
26/01/21
11546
O/fee=6500
Oct to Janbu/21
Paid in Janu/21</t>
        </r>
      </text>
    </comment>
    <comment ref="DF219" authorId="0">
      <text>
        <r>
          <rPr>
            <b/>
            <sz val="9"/>
            <color indexed="81"/>
            <rFont val="Tahoma"/>
            <family val="2"/>
          </rPr>
          <t>Windows User:</t>
        </r>
        <r>
          <rPr>
            <sz val="9"/>
            <color indexed="81"/>
            <rFont val="Tahoma"/>
            <family val="2"/>
          </rPr>
          <t xml:space="preserve">
06/06/21
11547
Up to March/21</t>
        </r>
      </text>
    </comment>
    <comment ref="CD220" authorId="0">
      <text>
        <r>
          <rPr>
            <b/>
            <sz val="9"/>
            <color indexed="81"/>
            <rFont val="Tahoma"/>
            <family val="2"/>
          </rPr>
          <t>Windows User:</t>
        </r>
        <r>
          <rPr>
            <sz val="9"/>
            <color indexed="81"/>
            <rFont val="Tahoma"/>
            <family val="2"/>
          </rPr>
          <t xml:space="preserve">
10/09/2020
9,000/-</t>
        </r>
      </text>
    </comment>
    <comment ref="CF220" authorId="0">
      <text>
        <r>
          <rPr>
            <b/>
            <sz val="9"/>
            <color indexed="81"/>
            <rFont val="Tahoma"/>
            <family val="2"/>
          </rPr>
          <t>Windows User:</t>
        </r>
        <r>
          <rPr>
            <sz val="9"/>
            <color indexed="81"/>
            <rFont val="Tahoma"/>
            <family val="2"/>
          </rPr>
          <t xml:space="preserve">
10/09/2020
9,000/-</t>
        </r>
      </text>
    </comment>
    <comment ref="CH220" authorId="0">
      <text>
        <r>
          <rPr>
            <b/>
            <sz val="9"/>
            <color indexed="81"/>
            <rFont val="Tahoma"/>
            <family val="2"/>
          </rPr>
          <t>Windows User:</t>
        </r>
        <r>
          <rPr>
            <sz val="9"/>
            <color indexed="81"/>
            <rFont val="Tahoma"/>
            <family val="2"/>
          </rPr>
          <t xml:space="preserve">
10/09/2020
9,000/-</t>
        </r>
      </text>
    </comment>
    <comment ref="CJ220" authorId="0">
      <text>
        <r>
          <rPr>
            <b/>
            <sz val="9"/>
            <color indexed="81"/>
            <rFont val="Tahoma"/>
            <family val="2"/>
          </rPr>
          <t>Windows User:</t>
        </r>
        <r>
          <rPr>
            <sz val="9"/>
            <color indexed="81"/>
            <rFont val="Tahoma"/>
            <family val="2"/>
          </rPr>
          <t xml:space="preserve">
10/09/2020
9,000/-
27/01/2021
11570
O/fee=6500
Oct to jasnu/21
Paid in Janu/21</t>
        </r>
      </text>
    </comment>
    <comment ref="CM220" authorId="0">
      <text>
        <r>
          <rPr>
            <b/>
            <sz val="9"/>
            <color indexed="81"/>
            <rFont val="Tahoma"/>
            <family val="2"/>
          </rPr>
          <t>Windows User:</t>
        </r>
        <r>
          <rPr>
            <sz val="9"/>
            <color indexed="81"/>
            <rFont val="Tahoma"/>
            <family val="2"/>
          </rPr>
          <t xml:space="preserve">
Less 30% in Tuition fee for Oct/20.</t>
        </r>
      </text>
    </comment>
    <comment ref="CN220" authorId="0">
      <text>
        <r>
          <rPr>
            <b/>
            <sz val="9"/>
            <color indexed="81"/>
            <rFont val="Tahoma"/>
            <family val="2"/>
          </rPr>
          <t>Windows User:</t>
        </r>
        <r>
          <rPr>
            <sz val="9"/>
            <color indexed="81"/>
            <rFont val="Tahoma"/>
            <family val="2"/>
          </rPr>
          <t xml:space="preserve">
27/01/2021
11570
O/fee=6500
Oct to jasnu/21
Paid in Janu/21</t>
        </r>
      </text>
    </comment>
    <comment ref="CO220" authorId="0">
      <text>
        <r>
          <rPr>
            <b/>
            <sz val="9"/>
            <color indexed="81"/>
            <rFont val="Tahoma"/>
            <family val="2"/>
          </rPr>
          <t>Windows User:</t>
        </r>
        <r>
          <rPr>
            <sz val="9"/>
            <color indexed="81"/>
            <rFont val="Tahoma"/>
            <family val="2"/>
          </rPr>
          <t xml:space="preserve">
Less 30% in Tuition fee for Oct/20.</t>
        </r>
      </text>
    </comment>
    <comment ref="CP220" authorId="0">
      <text>
        <r>
          <rPr>
            <b/>
            <sz val="9"/>
            <color indexed="81"/>
            <rFont val="Tahoma"/>
            <family val="2"/>
          </rPr>
          <t>Windows User:</t>
        </r>
        <r>
          <rPr>
            <sz val="9"/>
            <color indexed="81"/>
            <rFont val="Tahoma"/>
            <family val="2"/>
          </rPr>
          <t xml:space="preserve">
27/01/2021
11570
O/fee=6500
Oct to jasnu/21
Paid in Janu/21</t>
        </r>
      </text>
    </comment>
    <comment ref="CR220" authorId="0">
      <text>
        <r>
          <rPr>
            <b/>
            <sz val="9"/>
            <color indexed="81"/>
            <rFont val="Tahoma"/>
            <family val="2"/>
          </rPr>
          <t>Windows User:</t>
        </r>
        <r>
          <rPr>
            <sz val="9"/>
            <color indexed="81"/>
            <rFont val="Tahoma"/>
            <family val="2"/>
          </rPr>
          <t xml:space="preserve">
27/01/2021
11570
O/fee=6500
Oct to jasnu/21
Paid in Janu/21</t>
        </r>
      </text>
    </comment>
    <comment ref="CT220" authorId="0">
      <text>
        <r>
          <rPr>
            <b/>
            <sz val="9"/>
            <color indexed="81"/>
            <rFont val="Tahoma"/>
            <family val="2"/>
          </rPr>
          <t>Windows User:</t>
        </r>
        <r>
          <rPr>
            <sz val="9"/>
            <color indexed="81"/>
            <rFont val="Tahoma"/>
            <family val="2"/>
          </rPr>
          <t xml:space="preserve">
27/01/2021
11570
O/fee=6500
Oct to jasnu/21
Paid in Janu/21</t>
        </r>
      </text>
    </comment>
    <comment ref="DD220" authorId="0">
      <text>
        <r>
          <rPr>
            <b/>
            <sz val="9"/>
            <color indexed="81"/>
            <rFont val="Tahoma"/>
            <family val="2"/>
          </rPr>
          <t>Windows User:</t>
        </r>
        <r>
          <rPr>
            <sz val="9"/>
            <color indexed="81"/>
            <rFont val="Tahoma"/>
            <family val="2"/>
          </rPr>
          <t xml:space="preserve">
06/06/21
11571
Up to June/21</t>
        </r>
      </text>
    </comment>
    <comment ref="CD221" authorId="0">
      <text>
        <r>
          <rPr>
            <b/>
            <sz val="9"/>
            <color indexed="81"/>
            <rFont val="Tahoma"/>
            <family val="2"/>
          </rPr>
          <t>Windows User:</t>
        </r>
        <r>
          <rPr>
            <sz val="9"/>
            <color indexed="81"/>
            <rFont val="Tahoma"/>
            <family val="2"/>
          </rPr>
          <t xml:space="preserve">
10/09/2020
9,000/-</t>
        </r>
      </text>
    </comment>
    <comment ref="CF221" authorId="0">
      <text>
        <r>
          <rPr>
            <b/>
            <sz val="9"/>
            <color indexed="81"/>
            <rFont val="Tahoma"/>
            <family val="2"/>
          </rPr>
          <t>Windows User:</t>
        </r>
        <r>
          <rPr>
            <sz val="9"/>
            <color indexed="81"/>
            <rFont val="Tahoma"/>
            <family val="2"/>
          </rPr>
          <t xml:space="preserve">
10/09/2020
9,000/-</t>
        </r>
      </text>
    </comment>
    <comment ref="CH221" authorId="0">
      <text>
        <r>
          <rPr>
            <b/>
            <sz val="9"/>
            <color indexed="81"/>
            <rFont val="Tahoma"/>
            <family val="2"/>
          </rPr>
          <t>Windows User:</t>
        </r>
        <r>
          <rPr>
            <sz val="9"/>
            <color indexed="81"/>
            <rFont val="Tahoma"/>
            <family val="2"/>
          </rPr>
          <t xml:space="preserve">
10/09/2020
9,000/-</t>
        </r>
      </text>
    </comment>
    <comment ref="CJ221" authorId="0">
      <text>
        <r>
          <rPr>
            <b/>
            <sz val="9"/>
            <color indexed="81"/>
            <rFont val="Tahoma"/>
            <family val="2"/>
          </rPr>
          <t>Windows User:</t>
        </r>
        <r>
          <rPr>
            <sz val="9"/>
            <color indexed="81"/>
            <rFont val="Tahoma"/>
            <family val="2"/>
          </rPr>
          <t xml:space="preserve">
10/09/2020
9,000/-
19/12/2020
11595
O/fe=6500
Nov/20
paid in Dec/20</t>
        </r>
      </text>
    </comment>
    <comment ref="CM221" authorId="0">
      <text>
        <r>
          <rPr>
            <b/>
            <sz val="9"/>
            <color indexed="81"/>
            <rFont val="Tahoma"/>
            <family val="2"/>
          </rPr>
          <t>Windows User:</t>
        </r>
        <r>
          <rPr>
            <sz val="9"/>
            <color indexed="81"/>
            <rFont val="Tahoma"/>
            <family val="2"/>
          </rPr>
          <t xml:space="preserve">
Less 30% in Tuition fee for Oct/20.</t>
        </r>
      </text>
    </comment>
    <comment ref="CN221" authorId="0">
      <text>
        <r>
          <rPr>
            <b/>
            <sz val="9"/>
            <color indexed="81"/>
            <rFont val="Tahoma"/>
            <family val="2"/>
          </rPr>
          <t>Windows User:</t>
        </r>
        <r>
          <rPr>
            <sz val="9"/>
            <color indexed="81"/>
            <rFont val="Tahoma"/>
            <family val="2"/>
          </rPr>
          <t xml:space="preserve">
13.10.2020
11594
Oct/20 Less=30%
Others fee due by P.sir</t>
        </r>
      </text>
    </comment>
    <comment ref="CO221" authorId="0">
      <text>
        <r>
          <rPr>
            <b/>
            <sz val="9"/>
            <color indexed="81"/>
            <rFont val="Tahoma"/>
            <family val="2"/>
          </rPr>
          <t>Windows User:</t>
        </r>
        <r>
          <rPr>
            <sz val="9"/>
            <color indexed="81"/>
            <rFont val="Tahoma"/>
            <family val="2"/>
          </rPr>
          <t xml:space="preserve">
Less 30% in Tuition fee for Oct/20.</t>
        </r>
      </text>
    </comment>
    <comment ref="CP221" authorId="0">
      <text>
        <r>
          <rPr>
            <b/>
            <sz val="9"/>
            <color indexed="81"/>
            <rFont val="Tahoma"/>
            <family val="2"/>
          </rPr>
          <t>Windows User:</t>
        </r>
        <r>
          <rPr>
            <sz val="9"/>
            <color indexed="81"/>
            <rFont val="Tahoma"/>
            <family val="2"/>
          </rPr>
          <t xml:space="preserve">
19/12/2020
11595
O/fe=6500
Nov/20
paid in Dec/20</t>
        </r>
      </text>
    </comment>
    <comment ref="CR221" authorId="0">
      <text>
        <r>
          <rPr>
            <b/>
            <sz val="9"/>
            <color indexed="81"/>
            <rFont val="Tahoma"/>
            <family val="2"/>
          </rPr>
          <t>Windows User:</t>
        </r>
        <r>
          <rPr>
            <sz val="9"/>
            <color indexed="81"/>
            <rFont val="Tahoma"/>
            <family val="2"/>
          </rPr>
          <t xml:space="preserve">
19/12/2020
11595
O/fe=6500
Nov/20
paid in Dec/20</t>
        </r>
      </text>
    </comment>
    <comment ref="CV221" authorId="0">
      <text>
        <r>
          <rPr>
            <b/>
            <sz val="9"/>
            <color indexed="81"/>
            <rFont val="Tahoma"/>
            <family val="2"/>
          </rPr>
          <t>Windows User:</t>
        </r>
        <r>
          <rPr>
            <sz val="9"/>
            <color indexed="81"/>
            <rFont val="Tahoma"/>
            <family val="2"/>
          </rPr>
          <t xml:space="preserve">
10/02/21
11596</t>
        </r>
      </text>
    </comment>
    <comment ref="DD221" authorId="0">
      <text>
        <r>
          <rPr>
            <b/>
            <sz val="9"/>
            <color indexed="81"/>
            <rFont val="Tahoma"/>
            <family val="2"/>
          </rPr>
          <t>Windows User:</t>
        </r>
        <r>
          <rPr>
            <sz val="9"/>
            <color indexed="81"/>
            <rFont val="Tahoma"/>
            <family val="2"/>
          </rPr>
          <t xml:space="preserve">
05/06/21
11597
</t>
        </r>
      </text>
    </comment>
    <comment ref="H222" authorId="0">
      <text>
        <r>
          <rPr>
            <b/>
            <sz val="9"/>
            <color indexed="81"/>
            <rFont val="Tahoma"/>
            <family val="2"/>
          </rPr>
          <t>Windows User:</t>
        </r>
        <r>
          <rPr>
            <sz val="9"/>
            <color indexed="81"/>
            <rFont val="Tahoma"/>
            <family val="2"/>
          </rPr>
          <t xml:space="preserve">
Less-3,300/-</t>
        </r>
      </text>
    </comment>
    <comment ref="J222" authorId="0">
      <text>
        <r>
          <rPr>
            <b/>
            <sz val="9"/>
            <color indexed="81"/>
            <rFont val="Tahoma"/>
            <family val="2"/>
          </rPr>
          <t>Windows User:</t>
        </r>
        <r>
          <rPr>
            <sz val="9"/>
            <color indexed="81"/>
            <rFont val="Tahoma"/>
            <family val="2"/>
          </rPr>
          <t xml:space="preserve">
Less-3,300/-</t>
        </r>
      </text>
    </comment>
    <comment ref="CD222" authorId="0">
      <text>
        <r>
          <rPr>
            <b/>
            <sz val="9"/>
            <color indexed="81"/>
            <rFont val="Tahoma"/>
            <family val="2"/>
          </rPr>
          <t>Windows User:</t>
        </r>
        <r>
          <rPr>
            <sz val="9"/>
            <color indexed="81"/>
            <rFont val="Tahoma"/>
            <family val="2"/>
          </rPr>
          <t xml:space="preserve">
10/09/2020
9,000/-</t>
        </r>
      </text>
    </comment>
    <comment ref="CF222" authorId="0">
      <text>
        <r>
          <rPr>
            <b/>
            <sz val="9"/>
            <color indexed="81"/>
            <rFont val="Tahoma"/>
            <family val="2"/>
          </rPr>
          <t>Windows User:</t>
        </r>
        <r>
          <rPr>
            <sz val="9"/>
            <color indexed="81"/>
            <rFont val="Tahoma"/>
            <family val="2"/>
          </rPr>
          <t xml:space="preserve">
10/09/2020
9,000/-</t>
        </r>
      </text>
    </comment>
    <comment ref="CH222" authorId="0">
      <text>
        <r>
          <rPr>
            <b/>
            <sz val="9"/>
            <color indexed="81"/>
            <rFont val="Tahoma"/>
            <family val="2"/>
          </rPr>
          <t>Windows User:</t>
        </r>
        <r>
          <rPr>
            <sz val="9"/>
            <color indexed="81"/>
            <rFont val="Tahoma"/>
            <family val="2"/>
          </rPr>
          <t xml:space="preserve">
10/09/2020
9,000/-</t>
        </r>
      </text>
    </comment>
    <comment ref="CJ222" authorId="0">
      <text>
        <r>
          <rPr>
            <b/>
            <sz val="9"/>
            <color indexed="81"/>
            <rFont val="Tahoma"/>
            <family val="2"/>
          </rPr>
          <t>Windows User:</t>
        </r>
        <r>
          <rPr>
            <sz val="9"/>
            <color indexed="81"/>
            <rFont val="Tahoma"/>
            <family val="2"/>
          </rPr>
          <t xml:space="preserve">
10/09/2020
9,000/-
30/01/21
11619
O/fee=6500
Paid in Janu/21</t>
        </r>
      </text>
    </comment>
    <comment ref="CP222" authorId="0">
      <text>
        <r>
          <rPr>
            <b/>
            <sz val="9"/>
            <color indexed="81"/>
            <rFont val="Tahoma"/>
            <family val="2"/>
          </rPr>
          <t>Windows User:</t>
        </r>
        <r>
          <rPr>
            <sz val="9"/>
            <color indexed="81"/>
            <rFont val="Tahoma"/>
            <family val="2"/>
          </rPr>
          <t xml:space="preserve">
10/01/2021
11618
Oct/20 to Janu/21
Paid in Janu/21</t>
        </r>
      </text>
    </comment>
    <comment ref="CR222" authorId="0">
      <text>
        <r>
          <rPr>
            <b/>
            <sz val="9"/>
            <color indexed="81"/>
            <rFont val="Tahoma"/>
            <family val="2"/>
          </rPr>
          <t>Windows User:</t>
        </r>
        <r>
          <rPr>
            <sz val="9"/>
            <color indexed="81"/>
            <rFont val="Tahoma"/>
            <family val="2"/>
          </rPr>
          <t xml:space="preserve">
10/01/2021
11618
Oct/20 to Janu/21
Paid in Janu/21</t>
        </r>
      </text>
    </comment>
    <comment ref="CT222" authorId="0">
      <text>
        <r>
          <rPr>
            <b/>
            <sz val="9"/>
            <color indexed="81"/>
            <rFont val="Tahoma"/>
            <family val="2"/>
          </rPr>
          <t>Windows User:</t>
        </r>
        <r>
          <rPr>
            <sz val="9"/>
            <color indexed="81"/>
            <rFont val="Tahoma"/>
            <family val="2"/>
          </rPr>
          <t xml:space="preserve">
10/01/2021
11618
Oct/20 to Janu/21
Paid in Janu/21</t>
        </r>
      </text>
    </comment>
    <comment ref="CV222" authorId="0">
      <text>
        <r>
          <rPr>
            <b/>
            <sz val="9"/>
            <color indexed="81"/>
            <rFont val="Tahoma"/>
            <family val="2"/>
          </rPr>
          <t>Windows User:</t>
        </r>
        <r>
          <rPr>
            <sz val="9"/>
            <color indexed="81"/>
            <rFont val="Tahoma"/>
            <family val="2"/>
          </rPr>
          <t xml:space="preserve">
10/01/2021
11618
Oct/20 to Janu/21
Paid in Janu/21
30/01/21
11619
O/fee=6500
Paid in Janu/21</t>
        </r>
      </text>
    </comment>
    <comment ref="DF222" authorId="0">
      <text>
        <r>
          <rPr>
            <b/>
            <sz val="9"/>
            <color indexed="81"/>
            <rFont val="Tahoma"/>
            <family val="2"/>
          </rPr>
          <t>Windows User:</t>
        </r>
        <r>
          <rPr>
            <sz val="9"/>
            <color indexed="81"/>
            <rFont val="Tahoma"/>
            <family val="2"/>
          </rPr>
          <t xml:space="preserve">
13/06/21
11620
Feb/21</t>
        </r>
      </text>
    </comment>
    <comment ref="H223" authorId="0">
      <text>
        <r>
          <rPr>
            <b/>
            <sz val="9"/>
            <color indexed="81"/>
            <rFont val="Tahoma"/>
            <family val="2"/>
          </rPr>
          <t>Windows User:</t>
        </r>
        <r>
          <rPr>
            <sz val="9"/>
            <color indexed="81"/>
            <rFont val="Tahoma"/>
            <family val="2"/>
          </rPr>
          <t xml:space="preserve">
Less-3,300/-</t>
        </r>
      </text>
    </comment>
    <comment ref="J223" authorId="0">
      <text>
        <r>
          <rPr>
            <b/>
            <sz val="9"/>
            <color indexed="81"/>
            <rFont val="Tahoma"/>
            <family val="2"/>
          </rPr>
          <t>Windows User:</t>
        </r>
        <r>
          <rPr>
            <sz val="9"/>
            <color indexed="81"/>
            <rFont val="Tahoma"/>
            <family val="2"/>
          </rPr>
          <t xml:space="preserve">
Less-3,300/-</t>
        </r>
      </text>
    </comment>
    <comment ref="CD223" authorId="0">
      <text>
        <r>
          <rPr>
            <b/>
            <sz val="9"/>
            <color indexed="81"/>
            <rFont val="Tahoma"/>
            <family val="2"/>
          </rPr>
          <t>Windows User:</t>
        </r>
        <r>
          <rPr>
            <sz val="9"/>
            <color indexed="81"/>
            <rFont val="Tahoma"/>
            <family val="2"/>
          </rPr>
          <t xml:space="preserve">
10/09/2020
9,000/-</t>
        </r>
      </text>
    </comment>
    <comment ref="CF223" authorId="0">
      <text>
        <r>
          <rPr>
            <b/>
            <sz val="9"/>
            <color indexed="81"/>
            <rFont val="Tahoma"/>
            <family val="2"/>
          </rPr>
          <t>Windows User:</t>
        </r>
        <r>
          <rPr>
            <sz val="9"/>
            <color indexed="81"/>
            <rFont val="Tahoma"/>
            <family val="2"/>
          </rPr>
          <t xml:space="preserve">
10/09/2020
9,000/-</t>
        </r>
      </text>
    </comment>
    <comment ref="CH223" authorId="0">
      <text>
        <r>
          <rPr>
            <b/>
            <sz val="9"/>
            <color indexed="81"/>
            <rFont val="Tahoma"/>
            <family val="2"/>
          </rPr>
          <t>Windows User:</t>
        </r>
        <r>
          <rPr>
            <sz val="9"/>
            <color indexed="81"/>
            <rFont val="Tahoma"/>
            <family val="2"/>
          </rPr>
          <t xml:space="preserve">
10/09/2020
9,000/-</t>
        </r>
      </text>
    </comment>
    <comment ref="CJ223" authorId="0">
      <text>
        <r>
          <rPr>
            <b/>
            <sz val="9"/>
            <color indexed="81"/>
            <rFont val="Tahoma"/>
            <family val="2"/>
          </rPr>
          <t>Windows User:</t>
        </r>
        <r>
          <rPr>
            <sz val="9"/>
            <color indexed="81"/>
            <rFont val="Tahoma"/>
            <family val="2"/>
          </rPr>
          <t xml:space="preserve">
10/09/2020
9,000/-
28/01/21
11644
O/fee=6500
Dec + Janu/20
Paid  in Janu/21</t>
        </r>
      </text>
    </comment>
    <comment ref="CP223" authorId="0">
      <text>
        <r>
          <rPr>
            <b/>
            <sz val="9"/>
            <color indexed="81"/>
            <rFont val="Tahoma"/>
            <family val="2"/>
          </rPr>
          <t>Windows User:</t>
        </r>
        <r>
          <rPr>
            <sz val="9"/>
            <color indexed="81"/>
            <rFont val="Tahoma"/>
            <family val="2"/>
          </rPr>
          <t xml:space="preserve">
13/10/20
11642</t>
        </r>
      </text>
    </comment>
    <comment ref="CR223" authorId="0">
      <text>
        <r>
          <rPr>
            <b/>
            <sz val="9"/>
            <color indexed="81"/>
            <rFont val="Tahoma"/>
            <family val="2"/>
          </rPr>
          <t>Windows User:</t>
        </r>
        <r>
          <rPr>
            <sz val="9"/>
            <color indexed="81"/>
            <rFont val="Tahoma"/>
            <family val="2"/>
          </rPr>
          <t xml:space="preserve">
12/11/2020
11643
</t>
        </r>
      </text>
    </comment>
    <comment ref="CT223" authorId="0">
      <text>
        <r>
          <rPr>
            <b/>
            <sz val="9"/>
            <color indexed="81"/>
            <rFont val="Tahoma"/>
            <family val="2"/>
          </rPr>
          <t>Windows User:</t>
        </r>
        <r>
          <rPr>
            <sz val="9"/>
            <color indexed="81"/>
            <rFont val="Tahoma"/>
            <family val="2"/>
          </rPr>
          <t xml:space="preserve">
28/01/21
11644
O/fee=6500
Dec + Janu/20
Paid  in Janu/21</t>
        </r>
      </text>
    </comment>
    <comment ref="CV223" authorId="0">
      <text>
        <r>
          <rPr>
            <b/>
            <sz val="9"/>
            <color indexed="81"/>
            <rFont val="Tahoma"/>
            <family val="2"/>
          </rPr>
          <t>Windows User:</t>
        </r>
        <r>
          <rPr>
            <sz val="9"/>
            <color indexed="81"/>
            <rFont val="Tahoma"/>
            <family val="2"/>
          </rPr>
          <t xml:space="preserve">
28/01/21
11644
O/fee=6500
Dec + Janu/20
Paid  in Janu/21</t>
        </r>
      </text>
    </comment>
    <comment ref="DF223" authorId="0">
      <text>
        <r>
          <rPr>
            <b/>
            <sz val="9"/>
            <color indexed="81"/>
            <rFont val="Tahoma"/>
            <family val="2"/>
          </rPr>
          <t>Windows User:</t>
        </r>
        <r>
          <rPr>
            <sz val="9"/>
            <color indexed="81"/>
            <rFont val="Tahoma"/>
            <family val="2"/>
          </rPr>
          <t xml:space="preserve">
07/06/21
11645
Feb + March/21</t>
        </r>
      </text>
    </comment>
    <comment ref="CD224" authorId="0">
      <text>
        <r>
          <rPr>
            <b/>
            <sz val="9"/>
            <color indexed="81"/>
            <rFont val="Tahoma"/>
            <family val="2"/>
          </rPr>
          <t>Windows User:</t>
        </r>
        <r>
          <rPr>
            <sz val="9"/>
            <color indexed="81"/>
            <rFont val="Tahoma"/>
            <family val="2"/>
          </rPr>
          <t xml:space="preserve">
10/09/2020
9,000/-</t>
        </r>
      </text>
    </comment>
    <comment ref="CF224" authorId="0">
      <text>
        <r>
          <rPr>
            <b/>
            <sz val="9"/>
            <color indexed="81"/>
            <rFont val="Tahoma"/>
            <family val="2"/>
          </rPr>
          <t>Windows User:</t>
        </r>
        <r>
          <rPr>
            <sz val="9"/>
            <color indexed="81"/>
            <rFont val="Tahoma"/>
            <family val="2"/>
          </rPr>
          <t xml:space="preserve">
10/09/2020
9,000/-</t>
        </r>
      </text>
    </comment>
    <comment ref="CH224" authorId="0">
      <text>
        <r>
          <rPr>
            <b/>
            <sz val="9"/>
            <color indexed="81"/>
            <rFont val="Tahoma"/>
            <family val="2"/>
          </rPr>
          <t>Windows User:</t>
        </r>
        <r>
          <rPr>
            <sz val="9"/>
            <color indexed="81"/>
            <rFont val="Tahoma"/>
            <family val="2"/>
          </rPr>
          <t xml:space="preserve">
10/09/2020
9,000/-</t>
        </r>
      </text>
    </comment>
    <comment ref="CJ224" authorId="0">
      <text>
        <r>
          <rPr>
            <b/>
            <sz val="9"/>
            <color indexed="81"/>
            <rFont val="Tahoma"/>
            <family val="2"/>
          </rPr>
          <t>Windows User:</t>
        </r>
        <r>
          <rPr>
            <sz val="9"/>
            <color indexed="81"/>
            <rFont val="Tahoma"/>
            <family val="2"/>
          </rPr>
          <t xml:space="preserve">
10/09/2020
9,000/-
30/01/21
11667
O/fee=6500
Oct=2500 Due=2120
Paid in Janu/21</t>
        </r>
      </text>
    </comment>
    <comment ref="CV224" authorId="0">
      <text>
        <r>
          <rPr>
            <b/>
            <sz val="9"/>
            <color indexed="81"/>
            <rFont val="Tahoma"/>
            <family val="2"/>
          </rPr>
          <t>Windows User:</t>
        </r>
        <r>
          <rPr>
            <sz val="9"/>
            <color indexed="81"/>
            <rFont val="Tahoma"/>
            <family val="2"/>
          </rPr>
          <t xml:space="preserve">
30/01/21
11667
O/fee=6500
Oct=2500 Due=2120
Paid in Janu/21</t>
        </r>
      </text>
    </comment>
    <comment ref="DB224" authorId="0">
      <text>
        <r>
          <rPr>
            <b/>
            <sz val="9"/>
            <color indexed="81"/>
            <rFont val="Tahoma"/>
            <family val="2"/>
          </rPr>
          <t>Windows User:</t>
        </r>
        <r>
          <rPr>
            <sz val="9"/>
            <color indexed="81"/>
            <rFont val="Tahoma"/>
            <family val="2"/>
          </rPr>
          <t xml:space="preserve">
13/04/2021
11668
Oct/20
Nov/20=1840 Due=2500</t>
        </r>
      </text>
    </comment>
    <comment ref="CD225" authorId="0">
      <text>
        <r>
          <rPr>
            <b/>
            <sz val="9"/>
            <color indexed="81"/>
            <rFont val="Tahoma"/>
            <family val="2"/>
          </rPr>
          <t>Windows User:</t>
        </r>
        <r>
          <rPr>
            <sz val="9"/>
            <color indexed="81"/>
            <rFont val="Tahoma"/>
            <family val="2"/>
          </rPr>
          <t xml:space="preserve">
10/09/2020
9,000/-</t>
        </r>
      </text>
    </comment>
    <comment ref="CF225" authorId="0">
      <text>
        <r>
          <rPr>
            <b/>
            <sz val="9"/>
            <color indexed="81"/>
            <rFont val="Tahoma"/>
            <family val="2"/>
          </rPr>
          <t>Windows User:</t>
        </r>
        <r>
          <rPr>
            <sz val="9"/>
            <color indexed="81"/>
            <rFont val="Tahoma"/>
            <family val="2"/>
          </rPr>
          <t xml:space="preserve">
10/09/2020
9,000/-</t>
        </r>
      </text>
    </comment>
    <comment ref="CH225" authorId="0">
      <text>
        <r>
          <rPr>
            <b/>
            <sz val="9"/>
            <color indexed="81"/>
            <rFont val="Tahoma"/>
            <family val="2"/>
          </rPr>
          <t>Windows User:</t>
        </r>
        <r>
          <rPr>
            <sz val="9"/>
            <color indexed="81"/>
            <rFont val="Tahoma"/>
            <family val="2"/>
          </rPr>
          <t xml:space="preserve">
10/09/2020
9,000/-</t>
        </r>
      </text>
    </comment>
    <comment ref="CJ225" authorId="0">
      <text>
        <r>
          <rPr>
            <b/>
            <sz val="9"/>
            <color indexed="81"/>
            <rFont val="Tahoma"/>
            <family val="2"/>
          </rPr>
          <t>Windows User:</t>
        </r>
        <r>
          <rPr>
            <sz val="9"/>
            <color indexed="81"/>
            <rFont val="Tahoma"/>
            <family val="2"/>
          </rPr>
          <t xml:space="preserve">
10/09/2020
9,000/-
26/01/2021
11692
O/fee6500
Nov + Dec/20
Paid in Janu/21</t>
        </r>
      </text>
    </comment>
    <comment ref="CM225" authorId="0">
      <text>
        <r>
          <rPr>
            <b/>
            <sz val="9"/>
            <color indexed="81"/>
            <rFont val="Tahoma"/>
            <family val="2"/>
          </rPr>
          <t>Windows User:</t>
        </r>
        <r>
          <rPr>
            <sz val="9"/>
            <color indexed="81"/>
            <rFont val="Tahoma"/>
            <family val="2"/>
          </rPr>
          <t xml:space="preserve">
Less 30% in Tuition fee for Oct/20.</t>
        </r>
      </text>
    </comment>
    <comment ref="CN225" authorId="0">
      <text>
        <r>
          <rPr>
            <b/>
            <sz val="9"/>
            <color indexed="81"/>
            <rFont val="Tahoma"/>
            <family val="2"/>
          </rPr>
          <t>Windows User:</t>
        </r>
        <r>
          <rPr>
            <sz val="9"/>
            <color indexed="81"/>
            <rFont val="Tahoma"/>
            <family val="2"/>
          </rPr>
          <t xml:space="preserve">
13.10.2020
11691
Oct/20 Less=30%
Others fee due by P.sir</t>
        </r>
      </text>
    </comment>
    <comment ref="CO225" authorId="0">
      <text>
        <r>
          <rPr>
            <b/>
            <sz val="9"/>
            <color indexed="81"/>
            <rFont val="Tahoma"/>
            <family val="2"/>
          </rPr>
          <t>Windows User:</t>
        </r>
        <r>
          <rPr>
            <sz val="9"/>
            <color indexed="81"/>
            <rFont val="Tahoma"/>
            <family val="2"/>
          </rPr>
          <t xml:space="preserve">
Less 30% in Tuition fee for Oct/20.</t>
        </r>
      </text>
    </comment>
    <comment ref="CP225" authorId="0">
      <text>
        <r>
          <rPr>
            <b/>
            <sz val="9"/>
            <color indexed="81"/>
            <rFont val="Tahoma"/>
            <family val="2"/>
          </rPr>
          <t>Windows User:</t>
        </r>
        <r>
          <rPr>
            <sz val="9"/>
            <color indexed="81"/>
            <rFont val="Tahoma"/>
            <family val="2"/>
          </rPr>
          <t xml:space="preserve">
26/01/2021
11692
O/fee6500
Nov + Dec/20
Paid in Janu/21</t>
        </r>
      </text>
    </comment>
    <comment ref="CR225" authorId="0">
      <text>
        <r>
          <rPr>
            <b/>
            <sz val="9"/>
            <color indexed="81"/>
            <rFont val="Tahoma"/>
            <family val="2"/>
          </rPr>
          <t>Windows User:</t>
        </r>
        <r>
          <rPr>
            <sz val="9"/>
            <color indexed="81"/>
            <rFont val="Tahoma"/>
            <family val="2"/>
          </rPr>
          <t xml:space="preserve">
26/01/2021
11692
O/fee6500
Nov + Dec/20
Paid in Janu/21</t>
        </r>
      </text>
    </comment>
    <comment ref="CT225" authorId="0">
      <text>
        <r>
          <rPr>
            <b/>
            <sz val="9"/>
            <color indexed="81"/>
            <rFont val="Tahoma"/>
            <family val="2"/>
          </rPr>
          <t>Windows User:</t>
        </r>
        <r>
          <rPr>
            <sz val="9"/>
            <color indexed="81"/>
            <rFont val="Tahoma"/>
            <family val="2"/>
          </rPr>
          <t xml:space="preserve">
26/01/2021
11692
O/fee6500
Nov + Dec/20
Paid in Janu/21</t>
        </r>
      </text>
    </comment>
    <comment ref="CV225" authorId="0">
      <text>
        <r>
          <rPr>
            <b/>
            <sz val="9"/>
            <color indexed="81"/>
            <rFont val="Tahoma"/>
            <family val="2"/>
          </rPr>
          <t>Windows User:</t>
        </r>
        <r>
          <rPr>
            <sz val="9"/>
            <color indexed="81"/>
            <rFont val="Tahoma"/>
            <family val="2"/>
          </rPr>
          <t xml:space="preserve">
10/02/21
11693</t>
        </r>
      </text>
    </comment>
    <comment ref="DD225" authorId="0">
      <text>
        <r>
          <rPr>
            <b/>
            <sz val="9"/>
            <color indexed="81"/>
            <rFont val="Tahoma"/>
            <family val="2"/>
          </rPr>
          <t>Windows User:</t>
        </r>
        <r>
          <rPr>
            <sz val="9"/>
            <color indexed="81"/>
            <rFont val="Tahoma"/>
            <family val="2"/>
          </rPr>
          <t xml:space="preserve">
06/06/21
11694
Up to May/21</t>
        </r>
      </text>
    </comment>
    <comment ref="CD226" authorId="0">
      <text>
        <r>
          <rPr>
            <b/>
            <sz val="9"/>
            <color indexed="81"/>
            <rFont val="Tahoma"/>
            <family val="2"/>
          </rPr>
          <t>Windows User:</t>
        </r>
        <r>
          <rPr>
            <sz val="9"/>
            <color indexed="81"/>
            <rFont val="Tahoma"/>
            <family val="2"/>
          </rPr>
          <t xml:space="preserve">
10/09/2020
9,000/-</t>
        </r>
      </text>
    </comment>
    <comment ref="CF226" authorId="0">
      <text>
        <r>
          <rPr>
            <b/>
            <sz val="9"/>
            <color indexed="81"/>
            <rFont val="Tahoma"/>
            <family val="2"/>
          </rPr>
          <t>Windows User:</t>
        </r>
        <r>
          <rPr>
            <sz val="9"/>
            <color indexed="81"/>
            <rFont val="Tahoma"/>
            <family val="2"/>
          </rPr>
          <t xml:space="preserve">
10/09/2020
9,000/-</t>
        </r>
      </text>
    </comment>
    <comment ref="CH226" authorId="0">
      <text>
        <r>
          <rPr>
            <b/>
            <sz val="9"/>
            <color indexed="81"/>
            <rFont val="Tahoma"/>
            <family val="2"/>
          </rPr>
          <t>Windows User:</t>
        </r>
        <r>
          <rPr>
            <sz val="9"/>
            <color indexed="81"/>
            <rFont val="Tahoma"/>
            <family val="2"/>
          </rPr>
          <t xml:space="preserve">
10/09/2020
9,000/-</t>
        </r>
      </text>
    </comment>
    <comment ref="CJ226" authorId="0">
      <text>
        <r>
          <rPr>
            <b/>
            <sz val="9"/>
            <color indexed="81"/>
            <rFont val="Tahoma"/>
            <family val="2"/>
          </rPr>
          <t>Windows User:</t>
        </r>
        <r>
          <rPr>
            <sz val="9"/>
            <color indexed="81"/>
            <rFont val="Tahoma"/>
            <family val="2"/>
          </rPr>
          <t xml:space="preserve">
10/09/2020
9,000/-
12/11/2020
By bkash
O/fee 6500
Paid in Nov.20</t>
        </r>
      </text>
    </comment>
    <comment ref="CM226" authorId="0">
      <text>
        <r>
          <rPr>
            <b/>
            <sz val="9"/>
            <color indexed="81"/>
            <rFont val="Tahoma"/>
            <family val="2"/>
          </rPr>
          <t>Windows User:</t>
        </r>
        <r>
          <rPr>
            <sz val="9"/>
            <color indexed="81"/>
            <rFont val="Tahoma"/>
            <family val="2"/>
          </rPr>
          <t xml:space="preserve">
Less 30% in Tuition fee for Oct/20.</t>
        </r>
      </text>
    </comment>
    <comment ref="CN226" authorId="0">
      <text>
        <r>
          <rPr>
            <b/>
            <sz val="9"/>
            <color indexed="81"/>
            <rFont val="Tahoma"/>
            <family val="2"/>
          </rPr>
          <t>Windows User:</t>
        </r>
        <r>
          <rPr>
            <sz val="9"/>
            <color indexed="81"/>
            <rFont val="Tahoma"/>
            <family val="2"/>
          </rPr>
          <t xml:space="preserve">
10.10.2020
11715
Oct/20 Less=30%
Others fee due by P.sir</t>
        </r>
      </text>
    </comment>
    <comment ref="CO226" authorId="0">
      <text>
        <r>
          <rPr>
            <b/>
            <sz val="9"/>
            <color indexed="81"/>
            <rFont val="Tahoma"/>
            <family val="2"/>
          </rPr>
          <t>Windows User:</t>
        </r>
        <r>
          <rPr>
            <sz val="9"/>
            <color indexed="81"/>
            <rFont val="Tahoma"/>
            <family val="2"/>
          </rPr>
          <t xml:space="preserve">
Less 30% in Tuition fee for Oct/20.</t>
        </r>
      </text>
    </comment>
    <comment ref="CP226" authorId="0">
      <text>
        <r>
          <rPr>
            <b/>
            <sz val="9"/>
            <color indexed="81"/>
            <rFont val="Tahoma"/>
            <family val="2"/>
          </rPr>
          <t>Windows User:</t>
        </r>
        <r>
          <rPr>
            <sz val="9"/>
            <color indexed="81"/>
            <rFont val="Tahoma"/>
            <family val="2"/>
          </rPr>
          <t xml:space="preserve">
12/11/2020
By bkash
C-11120  With O/fee
H=2160
T=13280 </t>
        </r>
      </text>
    </comment>
    <comment ref="CR226" authorId="0">
      <text>
        <r>
          <rPr>
            <b/>
            <sz val="9"/>
            <color indexed="81"/>
            <rFont val="Tahoma"/>
            <family val="2"/>
          </rPr>
          <t>Windows User:</t>
        </r>
        <r>
          <rPr>
            <sz val="9"/>
            <color indexed="81"/>
            <rFont val="Tahoma"/>
            <family val="2"/>
          </rPr>
          <t xml:space="preserve">
27/12/2020
By bkash
C=4620
H=2160
Dec/20</t>
        </r>
      </text>
    </comment>
    <comment ref="CT226" authorId="0">
      <text>
        <r>
          <rPr>
            <b/>
            <sz val="9"/>
            <color indexed="81"/>
            <rFont val="Tahoma"/>
            <family val="2"/>
          </rPr>
          <t>Windows User:</t>
        </r>
        <r>
          <rPr>
            <sz val="9"/>
            <color indexed="81"/>
            <rFont val="Tahoma"/>
            <family val="2"/>
          </rPr>
          <t xml:space="preserve">
19/01/021
By bkash
C=3500
H=2160
T=5660
</t>
        </r>
      </text>
    </comment>
    <comment ref="CV226" authorId="0">
      <text>
        <r>
          <rPr>
            <b/>
            <sz val="9"/>
            <color indexed="81"/>
            <rFont val="Tahoma"/>
            <family val="2"/>
          </rPr>
          <t>Windows User:</t>
        </r>
        <r>
          <rPr>
            <sz val="9"/>
            <color indexed="81"/>
            <rFont val="Tahoma"/>
            <family val="2"/>
          </rPr>
          <t xml:space="preserve">
10/02/21
11719</t>
        </r>
      </text>
    </comment>
    <comment ref="CX226" authorId="0">
      <text>
        <r>
          <rPr>
            <b/>
            <sz val="9"/>
            <color indexed="81"/>
            <rFont val="Tahoma"/>
            <family val="2"/>
          </rPr>
          <t>Windows User:</t>
        </r>
        <r>
          <rPr>
            <sz val="9"/>
            <color indexed="81"/>
            <rFont val="Tahoma"/>
            <family val="2"/>
          </rPr>
          <t xml:space="preserve">
16/03/21
By bkash
C=3500
H=2160
T=5660</t>
        </r>
      </text>
    </comment>
    <comment ref="CZ226" authorId="0">
      <text>
        <r>
          <rPr>
            <b/>
            <sz val="9"/>
            <color indexed="81"/>
            <rFont val="Tahoma"/>
            <family val="2"/>
          </rPr>
          <t>Windows User:</t>
        </r>
        <r>
          <rPr>
            <sz val="9"/>
            <color indexed="81"/>
            <rFont val="Tahoma"/>
            <family val="2"/>
          </rPr>
          <t xml:space="preserve">
10/04/21
By bkash
C=3500
H=2160
T=5660</t>
        </r>
      </text>
    </comment>
    <comment ref="DB226" authorId="0">
      <text>
        <r>
          <rPr>
            <b/>
            <sz val="9"/>
            <color indexed="81"/>
            <rFont val="Tahoma"/>
            <family val="2"/>
          </rPr>
          <t>Windows User:</t>
        </r>
        <r>
          <rPr>
            <sz val="9"/>
            <color indexed="81"/>
            <rFont val="Tahoma"/>
            <family val="2"/>
          </rPr>
          <t xml:space="preserve">
04/05/21
By bkash
C=6860
H=2160
T=9020</t>
        </r>
      </text>
    </comment>
    <comment ref="DD226" authorId="0">
      <text>
        <r>
          <rPr>
            <b/>
            <sz val="9"/>
            <color indexed="81"/>
            <rFont val="Tahoma"/>
            <family val="2"/>
          </rPr>
          <t>Windows User:</t>
        </r>
        <r>
          <rPr>
            <sz val="9"/>
            <color indexed="81"/>
            <rFont val="Tahoma"/>
            <family val="2"/>
          </rPr>
          <t xml:space="preserve">
03/06/21
11723</t>
        </r>
      </text>
    </comment>
    <comment ref="CD227" authorId="0">
      <text>
        <r>
          <rPr>
            <b/>
            <sz val="9"/>
            <color indexed="81"/>
            <rFont val="Tahoma"/>
            <family val="2"/>
          </rPr>
          <t>Windows User:</t>
        </r>
        <r>
          <rPr>
            <sz val="9"/>
            <color indexed="81"/>
            <rFont val="Tahoma"/>
            <family val="2"/>
          </rPr>
          <t xml:space="preserve">
10/09/2020
9,000/-</t>
        </r>
      </text>
    </comment>
    <comment ref="CF227" authorId="0">
      <text>
        <r>
          <rPr>
            <b/>
            <sz val="9"/>
            <color indexed="81"/>
            <rFont val="Tahoma"/>
            <family val="2"/>
          </rPr>
          <t>Windows User:</t>
        </r>
        <r>
          <rPr>
            <sz val="9"/>
            <color indexed="81"/>
            <rFont val="Tahoma"/>
            <family val="2"/>
          </rPr>
          <t xml:space="preserve">
10/09/2020
9,000/-</t>
        </r>
      </text>
    </comment>
    <comment ref="CH227" authorId="0">
      <text>
        <r>
          <rPr>
            <b/>
            <sz val="9"/>
            <color indexed="81"/>
            <rFont val="Tahoma"/>
            <family val="2"/>
          </rPr>
          <t>Windows User:</t>
        </r>
        <r>
          <rPr>
            <sz val="9"/>
            <color indexed="81"/>
            <rFont val="Tahoma"/>
            <family val="2"/>
          </rPr>
          <t xml:space="preserve">
10/09/2020
9,000/-</t>
        </r>
      </text>
    </comment>
    <comment ref="CJ227" authorId="0">
      <text>
        <r>
          <rPr>
            <b/>
            <sz val="9"/>
            <color indexed="81"/>
            <rFont val="Tahoma"/>
            <family val="2"/>
          </rPr>
          <t>Windows User:</t>
        </r>
        <r>
          <rPr>
            <sz val="9"/>
            <color indexed="81"/>
            <rFont val="Tahoma"/>
            <family val="2"/>
          </rPr>
          <t xml:space="preserve">
10/09/2020
9,000/-</t>
        </r>
      </text>
    </comment>
    <comment ref="CM227" authorId="0">
      <text>
        <r>
          <rPr>
            <b/>
            <sz val="9"/>
            <color indexed="81"/>
            <rFont val="Tahoma"/>
            <family val="2"/>
          </rPr>
          <t>Windows User:</t>
        </r>
        <r>
          <rPr>
            <sz val="9"/>
            <color indexed="81"/>
            <rFont val="Tahoma"/>
            <family val="2"/>
          </rPr>
          <t xml:space="preserve">
Less 30% in Tuition fee for Oct/20.</t>
        </r>
      </text>
    </comment>
    <comment ref="CN227" authorId="0">
      <text>
        <r>
          <rPr>
            <b/>
            <sz val="9"/>
            <color indexed="81"/>
            <rFont val="Tahoma"/>
            <family val="2"/>
          </rPr>
          <t>Windows User:</t>
        </r>
        <r>
          <rPr>
            <sz val="9"/>
            <color indexed="81"/>
            <rFont val="Tahoma"/>
            <family val="2"/>
          </rPr>
          <t xml:space="preserve">
19/01/2021
Oct to Jany/21
paid in Janu/21</t>
        </r>
      </text>
    </comment>
    <comment ref="CO227" authorId="0">
      <text>
        <r>
          <rPr>
            <b/>
            <sz val="9"/>
            <color indexed="81"/>
            <rFont val="Tahoma"/>
            <family val="2"/>
          </rPr>
          <t>Windows User:</t>
        </r>
        <r>
          <rPr>
            <sz val="9"/>
            <color indexed="81"/>
            <rFont val="Tahoma"/>
            <family val="2"/>
          </rPr>
          <t xml:space="preserve">
Less 30% in Tuition fee for Oct/20.</t>
        </r>
      </text>
    </comment>
    <comment ref="CP227" authorId="0">
      <text>
        <r>
          <rPr>
            <b/>
            <sz val="9"/>
            <color indexed="81"/>
            <rFont val="Tahoma"/>
            <family val="2"/>
          </rPr>
          <t>Windows User:</t>
        </r>
        <r>
          <rPr>
            <sz val="9"/>
            <color indexed="81"/>
            <rFont val="Tahoma"/>
            <family val="2"/>
          </rPr>
          <t xml:space="preserve">
19/01/2021
Oct to Jany/21
paid in Janu/21</t>
        </r>
      </text>
    </comment>
    <comment ref="CR227" authorId="0">
      <text>
        <r>
          <rPr>
            <b/>
            <sz val="9"/>
            <color indexed="81"/>
            <rFont val="Tahoma"/>
            <family val="2"/>
          </rPr>
          <t>Windows User:</t>
        </r>
        <r>
          <rPr>
            <sz val="9"/>
            <color indexed="81"/>
            <rFont val="Tahoma"/>
            <family val="2"/>
          </rPr>
          <t xml:space="preserve">
19/01/2021
Oct to Jany/21
paid in Janu/21</t>
        </r>
      </text>
    </comment>
    <comment ref="CT227" authorId="0">
      <text>
        <r>
          <rPr>
            <b/>
            <sz val="9"/>
            <color indexed="81"/>
            <rFont val="Tahoma"/>
            <family val="2"/>
          </rPr>
          <t>Windows User:</t>
        </r>
        <r>
          <rPr>
            <sz val="9"/>
            <color indexed="81"/>
            <rFont val="Tahoma"/>
            <family val="2"/>
          </rPr>
          <t xml:space="preserve">
19/01/2021
Oct to Jany/21
paid in Janu/21</t>
        </r>
      </text>
    </comment>
    <comment ref="CV227" authorId="0">
      <text>
        <r>
          <rPr>
            <b/>
            <sz val="9"/>
            <color indexed="81"/>
            <rFont val="Tahoma"/>
            <family val="2"/>
          </rPr>
          <t>Windows User:</t>
        </r>
        <r>
          <rPr>
            <sz val="9"/>
            <color indexed="81"/>
            <rFont val="Tahoma"/>
            <family val="2"/>
          </rPr>
          <t xml:space="preserve">
09/02/21
By bkash
C=4550
H=1950
T=6500
Feb/21
24/02/21
By bkash
C=6290
Up to Feb/21 Ok</t>
        </r>
      </text>
    </comment>
    <comment ref="B228" authorId="0">
      <text>
        <r>
          <rPr>
            <b/>
            <sz val="9"/>
            <color indexed="81"/>
            <rFont val="Tahoma"/>
            <family val="2"/>
          </rPr>
          <t>Windows User:</t>
        </r>
        <r>
          <rPr>
            <sz val="9"/>
            <color indexed="81"/>
            <rFont val="Tahoma"/>
            <family val="2"/>
          </rPr>
          <t xml:space="preserve">
Note-149
Less 50%
Oening to Clossing Tuition fee</t>
        </r>
      </text>
    </comment>
    <comment ref="H228"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J228"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CD228" authorId="0">
      <text>
        <r>
          <rPr>
            <b/>
            <sz val="9"/>
            <color indexed="81"/>
            <rFont val="Tahoma"/>
            <family val="2"/>
          </rPr>
          <t>Windows User:</t>
        </r>
        <r>
          <rPr>
            <sz val="9"/>
            <color indexed="81"/>
            <rFont val="Tahoma"/>
            <family val="2"/>
          </rPr>
          <t xml:space="preserve">
11/09/2020
7,500/-</t>
        </r>
      </text>
    </comment>
    <comment ref="CF228" authorId="0">
      <text>
        <r>
          <rPr>
            <b/>
            <sz val="9"/>
            <color indexed="81"/>
            <rFont val="Tahoma"/>
            <family val="2"/>
          </rPr>
          <t>Windows User:</t>
        </r>
        <r>
          <rPr>
            <sz val="9"/>
            <color indexed="81"/>
            <rFont val="Tahoma"/>
            <family val="2"/>
          </rPr>
          <t xml:space="preserve">
11/09/2020
7,500/-</t>
        </r>
      </text>
    </comment>
    <comment ref="CH228" authorId="0">
      <text>
        <r>
          <rPr>
            <b/>
            <sz val="9"/>
            <color indexed="81"/>
            <rFont val="Tahoma"/>
            <family val="2"/>
          </rPr>
          <t>Windows User:</t>
        </r>
        <r>
          <rPr>
            <sz val="9"/>
            <color indexed="81"/>
            <rFont val="Tahoma"/>
            <family val="2"/>
          </rPr>
          <t xml:space="preserve">
11/09/2020
7,500/-</t>
        </r>
      </text>
    </comment>
    <comment ref="CP228" authorId="0">
      <text>
        <r>
          <rPr>
            <b/>
            <sz val="9"/>
            <color indexed="81"/>
            <rFont val="Tahoma"/>
            <family val="2"/>
          </rPr>
          <t>Windows User:</t>
        </r>
        <r>
          <rPr>
            <sz val="9"/>
            <color indexed="81"/>
            <rFont val="Tahoma"/>
            <family val="2"/>
          </rPr>
          <t xml:space="preserve">
22/11/2020
11762
Oct/20
Paid in Nov/20</t>
        </r>
      </text>
    </comment>
    <comment ref="CR228" authorId="0">
      <text>
        <r>
          <rPr>
            <b/>
            <sz val="9"/>
            <color indexed="81"/>
            <rFont val="Tahoma"/>
            <family val="2"/>
          </rPr>
          <t>Windows User:</t>
        </r>
        <r>
          <rPr>
            <sz val="9"/>
            <color indexed="81"/>
            <rFont val="Tahoma"/>
            <family val="2"/>
          </rPr>
          <t xml:space="preserve">
22/11/2020
11762
Oct/20
Paid in Nov/20
23/12/2020
11763
Nov/20
Paid in Dec/20</t>
        </r>
      </text>
    </comment>
    <comment ref="CT228" authorId="0">
      <text>
        <r>
          <rPr>
            <b/>
            <sz val="9"/>
            <color indexed="81"/>
            <rFont val="Tahoma"/>
            <family val="2"/>
          </rPr>
          <t>Windows User:</t>
        </r>
        <r>
          <rPr>
            <sz val="9"/>
            <color indexed="81"/>
            <rFont val="Tahoma"/>
            <family val="2"/>
          </rPr>
          <t xml:space="preserve">
23/12/2020
11763
Nov/20
Paid in Dec/20
28/01/21
11764
Dec/20
Paid in Janu/21</t>
        </r>
      </text>
    </comment>
    <comment ref="CV228" authorId="0">
      <text>
        <r>
          <rPr>
            <b/>
            <sz val="9"/>
            <color indexed="81"/>
            <rFont val="Tahoma"/>
            <family val="2"/>
          </rPr>
          <t>Windows User:</t>
        </r>
        <r>
          <rPr>
            <sz val="9"/>
            <color indexed="81"/>
            <rFont val="Tahoma"/>
            <family val="2"/>
          </rPr>
          <t xml:space="preserve">
28/01/21
11764
Dec/20
Paid in Janu/21</t>
        </r>
      </text>
    </comment>
    <comment ref="G229"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Less-3,300/-
Meeting 20/10/2020</t>
        </r>
      </text>
    </comment>
    <comment ref="H229" authorId="0">
      <text>
        <r>
          <rPr>
            <b/>
            <sz val="9"/>
            <color indexed="81"/>
            <rFont val="Tahoma"/>
            <family val="2"/>
          </rPr>
          <t>Windows User:</t>
        </r>
        <r>
          <rPr>
            <sz val="9"/>
            <color indexed="81"/>
            <rFont val="Tahoma"/>
            <family val="2"/>
          </rPr>
          <t xml:space="preserve">
T.c Order By
 board  11/02/21
College=17/02/21</t>
        </r>
      </text>
    </comment>
    <comment ref="J229" authorId="0">
      <text>
        <r>
          <rPr>
            <b/>
            <sz val="9"/>
            <color indexed="81"/>
            <rFont val="Tahoma"/>
            <family val="2"/>
          </rPr>
          <t>Windows User:</t>
        </r>
        <r>
          <rPr>
            <sz val="9"/>
            <color indexed="81"/>
            <rFont val="Tahoma"/>
            <family val="2"/>
          </rPr>
          <t xml:space="preserve">
T.c Order By
 board  11/02/21
College=17/02/21</t>
        </r>
      </text>
    </comment>
    <comment ref="CD229" authorId="0">
      <text>
        <r>
          <rPr>
            <b/>
            <sz val="9"/>
            <color indexed="81"/>
            <rFont val="Tahoma"/>
            <family val="2"/>
          </rPr>
          <t>Windows User:</t>
        </r>
        <r>
          <rPr>
            <sz val="9"/>
            <color indexed="81"/>
            <rFont val="Tahoma"/>
            <family val="2"/>
          </rPr>
          <t xml:space="preserve">
11/09/2020
7,500/-</t>
        </r>
      </text>
    </comment>
    <comment ref="CF229" authorId="0">
      <text>
        <r>
          <rPr>
            <b/>
            <sz val="9"/>
            <color indexed="81"/>
            <rFont val="Tahoma"/>
            <family val="2"/>
          </rPr>
          <t>Windows User:</t>
        </r>
        <r>
          <rPr>
            <sz val="9"/>
            <color indexed="81"/>
            <rFont val="Tahoma"/>
            <family val="2"/>
          </rPr>
          <t xml:space="preserve">
11/09/2020
7,500/-</t>
        </r>
      </text>
    </comment>
    <comment ref="CH229" authorId="0">
      <text>
        <r>
          <rPr>
            <b/>
            <sz val="9"/>
            <color indexed="81"/>
            <rFont val="Tahoma"/>
            <family val="2"/>
          </rPr>
          <t>Windows User:</t>
        </r>
        <r>
          <rPr>
            <sz val="9"/>
            <color indexed="81"/>
            <rFont val="Tahoma"/>
            <family val="2"/>
          </rPr>
          <t xml:space="preserve">
11/09/2020
7,500/-</t>
        </r>
      </text>
    </comment>
    <comment ref="CM229" authorId="0">
      <text>
        <r>
          <rPr>
            <b/>
            <sz val="9"/>
            <color indexed="81"/>
            <rFont val="Tahoma"/>
            <family val="2"/>
          </rPr>
          <t>Windows User:</t>
        </r>
        <r>
          <rPr>
            <sz val="9"/>
            <color indexed="81"/>
            <rFont val="Tahoma"/>
            <family val="2"/>
          </rPr>
          <t xml:space="preserve">
Less 30% in Tuition fee for Oct/20.</t>
        </r>
      </text>
    </comment>
    <comment ref="CN229" authorId="0">
      <text>
        <r>
          <rPr>
            <b/>
            <sz val="9"/>
            <color indexed="81"/>
            <rFont val="Tahoma"/>
            <family val="2"/>
          </rPr>
          <t>Windows User:</t>
        </r>
        <r>
          <rPr>
            <sz val="9"/>
            <color indexed="81"/>
            <rFont val="Tahoma"/>
            <family val="2"/>
          </rPr>
          <t xml:space="preserve">
27/01/21
11786
Ot=2310
No=2310
Dec=2310
Janu=310 Due=2000
Paid in Janu/21</t>
        </r>
      </text>
    </comment>
    <comment ref="CO229" authorId="0">
      <text>
        <r>
          <rPr>
            <b/>
            <sz val="9"/>
            <color indexed="81"/>
            <rFont val="Tahoma"/>
            <family val="2"/>
          </rPr>
          <t>Windows User:</t>
        </r>
        <r>
          <rPr>
            <sz val="9"/>
            <color indexed="81"/>
            <rFont val="Tahoma"/>
            <family val="2"/>
          </rPr>
          <t xml:space="preserve">
Less 30% in Tuition fee for Oct/20.</t>
        </r>
      </text>
    </comment>
    <comment ref="CP229" authorId="0">
      <text>
        <r>
          <rPr>
            <b/>
            <sz val="9"/>
            <color indexed="81"/>
            <rFont val="Tahoma"/>
            <family val="2"/>
          </rPr>
          <t>Windows User:</t>
        </r>
        <r>
          <rPr>
            <sz val="9"/>
            <color indexed="81"/>
            <rFont val="Tahoma"/>
            <family val="2"/>
          </rPr>
          <t xml:space="preserve">
27/01/21
11786
Ot=2310
No=2310
Dec=2310
Janu=310 Due=2000
Paid in Janu/21</t>
        </r>
      </text>
    </comment>
    <comment ref="CR229" authorId="0">
      <text>
        <r>
          <rPr>
            <b/>
            <sz val="9"/>
            <color indexed="81"/>
            <rFont val="Tahoma"/>
            <family val="2"/>
          </rPr>
          <t>Windows User:</t>
        </r>
        <r>
          <rPr>
            <sz val="9"/>
            <color indexed="81"/>
            <rFont val="Tahoma"/>
            <family val="2"/>
          </rPr>
          <t xml:space="preserve">
27/01/21
11786
Ot=2310
No=2310
Dec=2310
Janu=310 Due=2000
Paid in Janu/21</t>
        </r>
      </text>
    </comment>
    <comment ref="CT229" authorId="0">
      <text>
        <r>
          <rPr>
            <b/>
            <sz val="9"/>
            <color indexed="81"/>
            <rFont val="Tahoma"/>
            <family val="2"/>
          </rPr>
          <t>Windows User:</t>
        </r>
        <r>
          <rPr>
            <sz val="9"/>
            <color indexed="81"/>
            <rFont val="Tahoma"/>
            <family val="2"/>
          </rPr>
          <t xml:space="preserve">
27/01/21
11786
Ot=2310
No=2310
Dec=2310
Janu=310 Due=2000
Paid in Janu/21</t>
        </r>
      </text>
    </comment>
    <comment ref="CV229" authorId="0">
      <text>
        <r>
          <rPr>
            <b/>
            <sz val="9"/>
            <color indexed="81"/>
            <rFont val="Tahoma"/>
            <family val="2"/>
          </rPr>
          <t>Windows User:</t>
        </r>
        <r>
          <rPr>
            <sz val="9"/>
            <color indexed="81"/>
            <rFont val="Tahoma"/>
            <family val="2"/>
          </rPr>
          <t xml:space="preserve">
17/02/21
11788
T/c
11/02/21</t>
        </r>
      </text>
    </comment>
    <comment ref="H230"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t>
        </r>
      </text>
    </comment>
    <comment ref="J230"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Meeting 20/10/2020</t>
        </r>
      </text>
    </comment>
    <comment ref="CD230" authorId="0">
      <text>
        <r>
          <rPr>
            <b/>
            <sz val="9"/>
            <color indexed="81"/>
            <rFont val="Tahoma"/>
            <family val="2"/>
          </rPr>
          <t>Windows User:</t>
        </r>
        <r>
          <rPr>
            <sz val="9"/>
            <color indexed="81"/>
            <rFont val="Tahoma"/>
            <family val="2"/>
          </rPr>
          <t xml:space="preserve">
12/09/2020
15,500/-</t>
        </r>
      </text>
    </comment>
    <comment ref="CF230" authorId="0">
      <text>
        <r>
          <rPr>
            <b/>
            <sz val="9"/>
            <color indexed="81"/>
            <rFont val="Tahoma"/>
            <family val="2"/>
          </rPr>
          <t>Windows User:</t>
        </r>
        <r>
          <rPr>
            <sz val="9"/>
            <color indexed="81"/>
            <rFont val="Tahoma"/>
            <family val="2"/>
          </rPr>
          <t xml:space="preserve">
12/09/2020
15,500/-</t>
        </r>
      </text>
    </comment>
    <comment ref="CH230" authorId="0">
      <text>
        <r>
          <rPr>
            <b/>
            <sz val="9"/>
            <color indexed="81"/>
            <rFont val="Tahoma"/>
            <family val="2"/>
          </rPr>
          <t>Windows User:</t>
        </r>
        <r>
          <rPr>
            <sz val="9"/>
            <color indexed="81"/>
            <rFont val="Tahoma"/>
            <family val="2"/>
          </rPr>
          <t xml:space="preserve">
12/09/2020
15,500/-</t>
        </r>
      </text>
    </comment>
    <comment ref="CJ230" authorId="0">
      <text>
        <r>
          <rPr>
            <b/>
            <sz val="9"/>
            <color indexed="81"/>
            <rFont val="Tahoma"/>
            <family val="2"/>
          </rPr>
          <t>Windows User:</t>
        </r>
        <r>
          <rPr>
            <sz val="9"/>
            <color indexed="81"/>
            <rFont val="Tahoma"/>
            <family val="2"/>
          </rPr>
          <t xml:space="preserve">
12/09/2020
15,500/-</t>
        </r>
      </text>
    </comment>
    <comment ref="CM230" authorId="0">
      <text>
        <r>
          <rPr>
            <b/>
            <sz val="9"/>
            <color indexed="81"/>
            <rFont val="Tahoma"/>
            <family val="2"/>
          </rPr>
          <t>Windows User:</t>
        </r>
        <r>
          <rPr>
            <sz val="9"/>
            <color indexed="81"/>
            <rFont val="Tahoma"/>
            <family val="2"/>
          </rPr>
          <t xml:space="preserve">
Less 30% in Tuition fee for Oct/20.</t>
        </r>
      </text>
    </comment>
    <comment ref="CN230" authorId="0">
      <text>
        <r>
          <rPr>
            <b/>
            <sz val="9"/>
            <color indexed="81"/>
            <rFont val="Tahoma"/>
            <family val="2"/>
          </rPr>
          <t>Windows User:</t>
        </r>
        <r>
          <rPr>
            <sz val="9"/>
            <color indexed="81"/>
            <rFont val="Tahoma"/>
            <family val="2"/>
          </rPr>
          <t xml:space="preserve">
26/11/2020
54925
Oct + Nov/20
Paid in Nov/20</t>
        </r>
      </text>
    </comment>
    <comment ref="CO230" authorId="0">
      <text>
        <r>
          <rPr>
            <b/>
            <sz val="9"/>
            <color indexed="81"/>
            <rFont val="Tahoma"/>
            <family val="2"/>
          </rPr>
          <t>Windows User:</t>
        </r>
        <r>
          <rPr>
            <sz val="9"/>
            <color indexed="81"/>
            <rFont val="Tahoma"/>
            <family val="2"/>
          </rPr>
          <t xml:space="preserve">
Less 30% in Tuition fee for Oct/20.</t>
        </r>
      </text>
    </comment>
    <comment ref="CP230" authorId="0">
      <text>
        <r>
          <rPr>
            <b/>
            <sz val="9"/>
            <color indexed="81"/>
            <rFont val="Tahoma"/>
            <family val="2"/>
          </rPr>
          <t>Windows User:</t>
        </r>
        <r>
          <rPr>
            <sz val="9"/>
            <color indexed="81"/>
            <rFont val="Tahoma"/>
            <family val="2"/>
          </rPr>
          <t xml:space="preserve">
26/11/2020
54925
Oct + Nov/20</t>
        </r>
      </text>
    </comment>
    <comment ref="CR230" authorId="0">
      <text>
        <r>
          <rPr>
            <b/>
            <sz val="9"/>
            <color indexed="81"/>
            <rFont val="Tahoma"/>
            <family val="2"/>
          </rPr>
          <t>Windows User:</t>
        </r>
        <r>
          <rPr>
            <sz val="9"/>
            <color indexed="81"/>
            <rFont val="Tahoma"/>
            <family val="2"/>
          </rPr>
          <t xml:space="preserve">
09/01/21
11810
Dec + Janu/21
Paid in Jnu/21</t>
        </r>
      </text>
    </comment>
    <comment ref="CT230" authorId="0">
      <text>
        <r>
          <rPr>
            <b/>
            <sz val="9"/>
            <color indexed="81"/>
            <rFont val="Tahoma"/>
            <family val="2"/>
          </rPr>
          <t>Windows User:</t>
        </r>
        <r>
          <rPr>
            <sz val="9"/>
            <color indexed="81"/>
            <rFont val="Tahoma"/>
            <family val="2"/>
          </rPr>
          <t xml:space="preserve">
09/01/21
11810
Dec + Janu/21
Paid in Jnu/21</t>
        </r>
      </text>
    </comment>
    <comment ref="CX230" authorId="0">
      <text>
        <r>
          <rPr>
            <b/>
            <sz val="9"/>
            <color indexed="81"/>
            <rFont val="Tahoma"/>
            <family val="2"/>
          </rPr>
          <t>Windows User:</t>
        </r>
        <r>
          <rPr>
            <sz val="9"/>
            <color indexed="81"/>
            <rFont val="Tahoma"/>
            <family val="2"/>
          </rPr>
          <t xml:space="preserve">
20/03/2021
11811
Feb + March/21</t>
        </r>
      </text>
    </comment>
    <comment ref="DB230" authorId="0">
      <text>
        <r>
          <rPr>
            <b/>
            <sz val="9"/>
            <color indexed="81"/>
            <rFont val="Tahoma"/>
            <family val="2"/>
          </rPr>
          <t>Windows User:</t>
        </r>
        <r>
          <rPr>
            <sz val="9"/>
            <color indexed="81"/>
            <rFont val="Tahoma"/>
            <family val="2"/>
          </rPr>
          <t xml:space="preserve">
01/05/21
11812
April + may/21</t>
        </r>
      </text>
    </comment>
    <comment ref="DD230" authorId="0">
      <text>
        <r>
          <rPr>
            <b/>
            <sz val="9"/>
            <color indexed="81"/>
            <rFont val="Tahoma"/>
            <family val="2"/>
          </rPr>
          <t>Windows User:</t>
        </r>
        <r>
          <rPr>
            <sz val="9"/>
            <color indexed="81"/>
            <rFont val="Tahoma"/>
            <family val="2"/>
          </rPr>
          <t xml:space="preserve">
06/06/21
11813</t>
        </r>
      </text>
    </comment>
    <comment ref="CD231" authorId="0">
      <text>
        <r>
          <rPr>
            <b/>
            <sz val="9"/>
            <color indexed="81"/>
            <rFont val="Tahoma"/>
            <family val="2"/>
          </rPr>
          <t>Windows User:</t>
        </r>
        <r>
          <rPr>
            <sz val="9"/>
            <color indexed="81"/>
            <rFont val="Tahoma"/>
            <family val="2"/>
          </rPr>
          <t xml:space="preserve">
12/09/2020
7,500/-</t>
        </r>
      </text>
    </comment>
    <comment ref="CF231" authorId="0">
      <text>
        <r>
          <rPr>
            <b/>
            <sz val="9"/>
            <color indexed="81"/>
            <rFont val="Tahoma"/>
            <family val="2"/>
          </rPr>
          <t>Windows User:</t>
        </r>
        <r>
          <rPr>
            <sz val="9"/>
            <color indexed="81"/>
            <rFont val="Tahoma"/>
            <family val="2"/>
          </rPr>
          <t xml:space="preserve">
12/09/2020
7,500/-</t>
        </r>
      </text>
    </comment>
    <comment ref="CH231" authorId="0">
      <text>
        <r>
          <rPr>
            <b/>
            <sz val="9"/>
            <color indexed="81"/>
            <rFont val="Tahoma"/>
            <family val="2"/>
          </rPr>
          <t>Windows User:</t>
        </r>
        <r>
          <rPr>
            <sz val="9"/>
            <color indexed="81"/>
            <rFont val="Tahoma"/>
            <family val="2"/>
          </rPr>
          <t xml:space="preserve">
12/09/2020
7,500/-</t>
        </r>
      </text>
    </comment>
    <comment ref="CJ231" authorId="0">
      <text>
        <r>
          <rPr>
            <b/>
            <sz val="9"/>
            <color indexed="81"/>
            <rFont val="Tahoma"/>
            <family val="2"/>
          </rPr>
          <t>Windows User:</t>
        </r>
        <r>
          <rPr>
            <sz val="9"/>
            <color indexed="81"/>
            <rFont val="Tahoma"/>
            <family val="2"/>
          </rPr>
          <t xml:space="preserve">
17/12/2020
11834
O/fee=8,000/-
Oct to Dec/20
Paid in Dec/20</t>
        </r>
      </text>
    </comment>
    <comment ref="CP231" authorId="0">
      <text>
        <r>
          <rPr>
            <b/>
            <sz val="9"/>
            <color indexed="81"/>
            <rFont val="Tahoma"/>
            <family val="2"/>
          </rPr>
          <t>Windows User:</t>
        </r>
        <r>
          <rPr>
            <sz val="9"/>
            <color indexed="81"/>
            <rFont val="Tahoma"/>
            <family val="2"/>
          </rPr>
          <t xml:space="preserve">
17/12/2020
11834
O/fee=8,000/-
Oct to Dec/20
Paid in Dec/20</t>
        </r>
      </text>
    </comment>
    <comment ref="CR231" authorId="0">
      <text>
        <r>
          <rPr>
            <b/>
            <sz val="9"/>
            <color indexed="81"/>
            <rFont val="Tahoma"/>
            <family val="2"/>
          </rPr>
          <t>Windows User:</t>
        </r>
        <r>
          <rPr>
            <sz val="9"/>
            <color indexed="81"/>
            <rFont val="Tahoma"/>
            <family val="2"/>
          </rPr>
          <t xml:space="preserve">
17/12/2020
11834
O/fee=8,000/-
Oct to Dec/20
Paid in Dec/20</t>
        </r>
      </text>
    </comment>
    <comment ref="CT231" authorId="0">
      <text>
        <r>
          <rPr>
            <b/>
            <sz val="9"/>
            <color indexed="81"/>
            <rFont val="Tahoma"/>
            <family val="2"/>
          </rPr>
          <t>Windows User:</t>
        </r>
        <r>
          <rPr>
            <sz val="9"/>
            <color indexed="81"/>
            <rFont val="Tahoma"/>
            <family val="2"/>
          </rPr>
          <t xml:space="preserve">
17/12/2020
11834
O/fee=8,000/-
Oct to Dec/20
Paid in Dec/20</t>
        </r>
      </text>
    </comment>
    <comment ref="CV231" authorId="0">
      <text>
        <r>
          <rPr>
            <b/>
            <sz val="9"/>
            <color indexed="81"/>
            <rFont val="Tahoma"/>
            <family val="2"/>
          </rPr>
          <t>Windows User:</t>
        </r>
        <r>
          <rPr>
            <sz val="9"/>
            <color indexed="81"/>
            <rFont val="Tahoma"/>
            <family val="2"/>
          </rPr>
          <t xml:space="preserve">
27/01/21
11835</t>
        </r>
      </text>
    </comment>
    <comment ref="DF231" authorId="0">
      <text>
        <r>
          <rPr>
            <b/>
            <sz val="9"/>
            <color indexed="81"/>
            <rFont val="Tahoma"/>
            <family val="2"/>
          </rPr>
          <t>Windows User:</t>
        </r>
        <r>
          <rPr>
            <sz val="9"/>
            <color indexed="81"/>
            <rFont val="Tahoma"/>
            <family val="2"/>
          </rPr>
          <t xml:space="preserve">
07/06/21
17360
</t>
        </r>
      </text>
    </comment>
    <comment ref="CD232" authorId="0">
      <text>
        <r>
          <rPr>
            <b/>
            <sz val="9"/>
            <color indexed="81"/>
            <rFont val="Tahoma"/>
            <family val="2"/>
          </rPr>
          <t>Windows User:</t>
        </r>
        <r>
          <rPr>
            <sz val="9"/>
            <color indexed="81"/>
            <rFont val="Tahoma"/>
            <family val="2"/>
          </rPr>
          <t xml:space="preserve">
12/09/2020
7,500/-</t>
        </r>
      </text>
    </comment>
    <comment ref="CF232" authorId="0">
      <text>
        <r>
          <rPr>
            <b/>
            <sz val="9"/>
            <color indexed="81"/>
            <rFont val="Tahoma"/>
            <family val="2"/>
          </rPr>
          <t>Windows User:</t>
        </r>
        <r>
          <rPr>
            <sz val="9"/>
            <color indexed="81"/>
            <rFont val="Tahoma"/>
            <family val="2"/>
          </rPr>
          <t xml:space="preserve">
12/09/2020
7,500/-</t>
        </r>
      </text>
    </comment>
    <comment ref="CH232" authorId="0">
      <text>
        <r>
          <rPr>
            <b/>
            <sz val="9"/>
            <color indexed="81"/>
            <rFont val="Tahoma"/>
            <family val="2"/>
          </rPr>
          <t>Windows User:</t>
        </r>
        <r>
          <rPr>
            <sz val="9"/>
            <color indexed="81"/>
            <rFont val="Tahoma"/>
            <family val="2"/>
          </rPr>
          <t xml:space="preserve">
12/09/2020
7,500/-</t>
        </r>
      </text>
    </comment>
    <comment ref="CJ232" authorId="0">
      <text>
        <r>
          <rPr>
            <b/>
            <sz val="9"/>
            <color indexed="81"/>
            <rFont val="Tahoma"/>
            <family val="2"/>
          </rPr>
          <t>Windows User:</t>
        </r>
        <r>
          <rPr>
            <sz val="9"/>
            <color indexed="81"/>
            <rFont val="Tahoma"/>
            <family val="2"/>
          </rPr>
          <t xml:space="preserve">
09/12/2020
11858
21860/-
O/fee With
Oct to Dec/20
Paid in Dec/20</t>
        </r>
      </text>
    </comment>
    <comment ref="CP232" authorId="0">
      <text>
        <r>
          <rPr>
            <b/>
            <sz val="9"/>
            <color indexed="81"/>
            <rFont val="Tahoma"/>
            <family val="2"/>
          </rPr>
          <t>Windows User:</t>
        </r>
        <r>
          <rPr>
            <sz val="9"/>
            <color indexed="81"/>
            <rFont val="Tahoma"/>
            <family val="2"/>
          </rPr>
          <t xml:space="preserve">
09/12/2020
11858
21860/-
O/fee With
Oct to Dec/20
Paid in Dec/20</t>
        </r>
      </text>
    </comment>
    <comment ref="CR232" authorId="0">
      <text>
        <r>
          <rPr>
            <b/>
            <sz val="9"/>
            <color indexed="81"/>
            <rFont val="Tahoma"/>
            <family val="2"/>
          </rPr>
          <t>Windows User:</t>
        </r>
        <r>
          <rPr>
            <sz val="9"/>
            <color indexed="81"/>
            <rFont val="Tahoma"/>
            <family val="2"/>
          </rPr>
          <t xml:space="preserve">
09/12/2020
11858
21860/-
O/fee With
Oct to Dec/20
Paid in Dec/20</t>
        </r>
      </text>
    </comment>
    <comment ref="CT232" authorId="0">
      <text>
        <r>
          <rPr>
            <b/>
            <sz val="9"/>
            <color indexed="81"/>
            <rFont val="Tahoma"/>
            <family val="2"/>
          </rPr>
          <t>Windows User:</t>
        </r>
        <r>
          <rPr>
            <sz val="9"/>
            <color indexed="81"/>
            <rFont val="Tahoma"/>
            <family val="2"/>
          </rPr>
          <t xml:space="preserve">
09/12/2020
11858
21860/-
O/fee With
Oct to Dec/20
Paid in Dec/20</t>
        </r>
      </text>
    </comment>
    <comment ref="CV232" authorId="0">
      <text>
        <r>
          <rPr>
            <b/>
            <sz val="9"/>
            <color indexed="81"/>
            <rFont val="Tahoma"/>
            <family val="2"/>
          </rPr>
          <t>Windows User:</t>
        </r>
        <r>
          <rPr>
            <sz val="9"/>
            <color indexed="81"/>
            <rFont val="Tahoma"/>
            <family val="2"/>
          </rPr>
          <t xml:space="preserve">
27/01/21
11859</t>
        </r>
      </text>
    </comment>
    <comment ref="CX232" authorId="0">
      <text>
        <r>
          <rPr>
            <b/>
            <sz val="9"/>
            <color indexed="81"/>
            <rFont val="Tahoma"/>
            <family val="2"/>
          </rPr>
          <t>Windows User:</t>
        </r>
        <r>
          <rPr>
            <sz val="9"/>
            <color indexed="81"/>
            <rFont val="Tahoma"/>
            <family val="2"/>
          </rPr>
          <t xml:space="preserve">
10/02/21
11860</t>
        </r>
      </text>
    </comment>
    <comment ref="DD232" authorId="0">
      <text>
        <r>
          <rPr>
            <b/>
            <sz val="9"/>
            <color indexed="81"/>
            <rFont val="Tahoma"/>
            <family val="2"/>
          </rPr>
          <t>Windows User:</t>
        </r>
        <r>
          <rPr>
            <sz val="9"/>
            <color indexed="81"/>
            <rFont val="Tahoma"/>
            <family val="2"/>
          </rPr>
          <t xml:space="preserve">
09/05/21
By bkash
C=13860
H=5850
T=19710
</t>
        </r>
      </text>
    </comment>
    <comment ref="CD233" authorId="0">
      <text>
        <r>
          <rPr>
            <b/>
            <sz val="9"/>
            <color indexed="81"/>
            <rFont val="Tahoma"/>
            <family val="2"/>
          </rPr>
          <t>Windows User:</t>
        </r>
        <r>
          <rPr>
            <sz val="9"/>
            <color indexed="81"/>
            <rFont val="Tahoma"/>
            <family val="2"/>
          </rPr>
          <t xml:space="preserve">
12/09/2020
7,500/-</t>
        </r>
      </text>
    </comment>
    <comment ref="CF233" authorId="0">
      <text>
        <r>
          <rPr>
            <b/>
            <sz val="9"/>
            <color indexed="81"/>
            <rFont val="Tahoma"/>
            <family val="2"/>
          </rPr>
          <t>Windows User:</t>
        </r>
        <r>
          <rPr>
            <sz val="9"/>
            <color indexed="81"/>
            <rFont val="Tahoma"/>
            <family val="2"/>
          </rPr>
          <t xml:space="preserve">
12/09/2020
7,500/-</t>
        </r>
      </text>
    </comment>
    <comment ref="CH233" authorId="0">
      <text>
        <r>
          <rPr>
            <b/>
            <sz val="9"/>
            <color indexed="81"/>
            <rFont val="Tahoma"/>
            <family val="2"/>
          </rPr>
          <t>Windows User:</t>
        </r>
        <r>
          <rPr>
            <sz val="9"/>
            <color indexed="81"/>
            <rFont val="Tahoma"/>
            <family val="2"/>
          </rPr>
          <t xml:space="preserve">
12/09/2020
7,500/-</t>
        </r>
      </text>
    </comment>
    <comment ref="CM233" authorId="0">
      <text>
        <r>
          <rPr>
            <b/>
            <sz val="9"/>
            <color indexed="81"/>
            <rFont val="Tahoma"/>
            <family val="2"/>
          </rPr>
          <t>Windows User:</t>
        </r>
        <r>
          <rPr>
            <sz val="9"/>
            <color indexed="81"/>
            <rFont val="Tahoma"/>
            <family val="2"/>
          </rPr>
          <t xml:space="preserve">
Less 30% in Tuition fee for Oct/20.</t>
        </r>
      </text>
    </comment>
    <comment ref="CN233" authorId="0">
      <text>
        <r>
          <rPr>
            <b/>
            <sz val="9"/>
            <color indexed="81"/>
            <rFont val="Tahoma"/>
            <family val="2"/>
          </rPr>
          <t>Windows User:</t>
        </r>
        <r>
          <rPr>
            <sz val="9"/>
            <color indexed="81"/>
            <rFont val="Tahoma"/>
            <family val="2"/>
          </rPr>
          <t xml:space="preserve">
11.10.2020
11882
Oct/20 (Less=30%)
Others fee due by P.sir</t>
        </r>
      </text>
    </comment>
    <comment ref="CO233" authorId="0">
      <text>
        <r>
          <rPr>
            <b/>
            <sz val="9"/>
            <color indexed="81"/>
            <rFont val="Tahoma"/>
            <family val="2"/>
          </rPr>
          <t>Windows User:</t>
        </r>
        <r>
          <rPr>
            <sz val="9"/>
            <color indexed="81"/>
            <rFont val="Tahoma"/>
            <family val="2"/>
          </rPr>
          <t xml:space="preserve">
Less 30% in Tuition fee for Oct/20.</t>
        </r>
      </text>
    </comment>
    <comment ref="CP233" authorId="0">
      <text>
        <r>
          <rPr>
            <b/>
            <sz val="9"/>
            <color indexed="81"/>
            <rFont val="Tahoma"/>
            <family val="2"/>
          </rPr>
          <t>Windows User:</t>
        </r>
        <r>
          <rPr>
            <sz val="9"/>
            <color indexed="81"/>
            <rFont val="Tahoma"/>
            <family val="2"/>
          </rPr>
          <t xml:space="preserve">
08/11/2020
11883</t>
        </r>
      </text>
    </comment>
    <comment ref="CR233" authorId="0">
      <text>
        <r>
          <rPr>
            <b/>
            <sz val="9"/>
            <color indexed="81"/>
            <rFont val="Tahoma"/>
            <family val="2"/>
          </rPr>
          <t>Windows User:</t>
        </r>
        <r>
          <rPr>
            <sz val="9"/>
            <color indexed="81"/>
            <rFont val="Tahoma"/>
            <family val="2"/>
          </rPr>
          <t xml:space="preserve">
08/12/2020
11884
</t>
        </r>
      </text>
    </comment>
    <comment ref="CT233" authorId="0">
      <text>
        <r>
          <rPr>
            <b/>
            <sz val="9"/>
            <color indexed="81"/>
            <rFont val="Tahoma"/>
            <family val="2"/>
          </rPr>
          <t>Windows User:</t>
        </r>
        <r>
          <rPr>
            <sz val="9"/>
            <color indexed="81"/>
            <rFont val="Tahoma"/>
            <family val="2"/>
          </rPr>
          <t xml:space="preserve">
13/01/2021
11885
</t>
        </r>
      </text>
    </comment>
    <comment ref="CV233" authorId="0">
      <text>
        <r>
          <rPr>
            <b/>
            <sz val="9"/>
            <color indexed="81"/>
            <rFont val="Tahoma"/>
            <family val="2"/>
          </rPr>
          <t>Windows User:</t>
        </r>
        <r>
          <rPr>
            <sz val="9"/>
            <color indexed="81"/>
            <rFont val="Tahoma"/>
            <family val="2"/>
          </rPr>
          <t xml:space="preserve">
10/02/21
11886</t>
        </r>
      </text>
    </comment>
    <comment ref="CX233" authorId="0">
      <text>
        <r>
          <rPr>
            <b/>
            <sz val="9"/>
            <color indexed="81"/>
            <rFont val="Tahoma"/>
            <family val="2"/>
          </rPr>
          <t>Windows User:</t>
        </r>
        <r>
          <rPr>
            <sz val="9"/>
            <color indexed="81"/>
            <rFont val="Tahoma"/>
            <family val="2"/>
          </rPr>
          <t xml:space="preserve">
18/03/2021
11887
</t>
        </r>
      </text>
    </comment>
    <comment ref="CZ233" authorId="0">
      <text>
        <r>
          <rPr>
            <b/>
            <sz val="9"/>
            <color indexed="81"/>
            <rFont val="Tahoma"/>
            <family val="2"/>
          </rPr>
          <t>Windows User:</t>
        </r>
        <r>
          <rPr>
            <sz val="9"/>
            <color indexed="81"/>
            <rFont val="Tahoma"/>
            <family val="2"/>
          </rPr>
          <t xml:space="preserve">
10/04/021
11886
</t>
        </r>
      </text>
    </comment>
    <comment ref="DB233" authorId="0">
      <text>
        <r>
          <rPr>
            <b/>
            <sz val="9"/>
            <color indexed="81"/>
            <rFont val="Tahoma"/>
            <family val="2"/>
          </rPr>
          <t>Windows User:</t>
        </r>
        <r>
          <rPr>
            <sz val="9"/>
            <color indexed="81"/>
            <rFont val="Tahoma"/>
            <family val="2"/>
          </rPr>
          <t xml:space="preserve">
30/05/21
11889
</t>
        </r>
      </text>
    </comment>
    <comment ref="CD234" authorId="0">
      <text>
        <r>
          <rPr>
            <b/>
            <sz val="9"/>
            <color indexed="81"/>
            <rFont val="Tahoma"/>
            <family val="2"/>
          </rPr>
          <t>Windows User:</t>
        </r>
        <r>
          <rPr>
            <sz val="9"/>
            <color indexed="81"/>
            <rFont val="Tahoma"/>
            <family val="2"/>
          </rPr>
          <t xml:space="preserve">
12/09/2020
7,500/-</t>
        </r>
      </text>
    </comment>
    <comment ref="CF234" authorId="0">
      <text>
        <r>
          <rPr>
            <b/>
            <sz val="9"/>
            <color indexed="81"/>
            <rFont val="Tahoma"/>
            <family val="2"/>
          </rPr>
          <t>Windows User:</t>
        </r>
        <r>
          <rPr>
            <sz val="9"/>
            <color indexed="81"/>
            <rFont val="Tahoma"/>
            <family val="2"/>
          </rPr>
          <t xml:space="preserve">
12/09/2020
7,500/-</t>
        </r>
      </text>
    </comment>
    <comment ref="CH234" authorId="0">
      <text>
        <r>
          <rPr>
            <b/>
            <sz val="9"/>
            <color indexed="81"/>
            <rFont val="Tahoma"/>
            <family val="2"/>
          </rPr>
          <t>Windows User:</t>
        </r>
        <r>
          <rPr>
            <sz val="9"/>
            <color indexed="81"/>
            <rFont val="Tahoma"/>
            <family val="2"/>
          </rPr>
          <t xml:space="preserve">
12/09/2020
7,500/-</t>
        </r>
      </text>
    </comment>
    <comment ref="CJ234" authorId="0">
      <text>
        <r>
          <rPr>
            <b/>
            <sz val="9"/>
            <color indexed="81"/>
            <rFont val="Tahoma"/>
            <family val="2"/>
          </rPr>
          <t>Windows User:</t>
        </r>
        <r>
          <rPr>
            <sz val="9"/>
            <color indexed="81"/>
            <rFont val="Tahoma"/>
            <family val="2"/>
          </rPr>
          <t xml:space="preserve">
26/01/21
11906
O/fee=8000
Oct + Nov/20
Paid in Janu/21</t>
        </r>
      </text>
    </comment>
    <comment ref="CM234" authorId="0">
      <text>
        <r>
          <rPr>
            <b/>
            <sz val="9"/>
            <color indexed="81"/>
            <rFont val="Tahoma"/>
            <family val="2"/>
          </rPr>
          <t>Windows User:</t>
        </r>
        <r>
          <rPr>
            <sz val="9"/>
            <color indexed="81"/>
            <rFont val="Tahoma"/>
            <family val="2"/>
          </rPr>
          <t xml:space="preserve">
Less 30% in Tuition fee for Oct/20.</t>
        </r>
      </text>
    </comment>
    <comment ref="CN234" authorId="0">
      <text>
        <r>
          <rPr>
            <b/>
            <sz val="9"/>
            <color indexed="81"/>
            <rFont val="Tahoma"/>
            <family val="2"/>
          </rPr>
          <t>Windows User:</t>
        </r>
        <r>
          <rPr>
            <sz val="9"/>
            <color indexed="81"/>
            <rFont val="Tahoma"/>
            <family val="2"/>
          </rPr>
          <t xml:space="preserve">
26/01/21
11906
O/fee=8000
Oct + Nov/20
Paid in Janu/21</t>
        </r>
      </text>
    </comment>
    <comment ref="CO234" authorId="0">
      <text>
        <r>
          <rPr>
            <b/>
            <sz val="9"/>
            <color indexed="81"/>
            <rFont val="Tahoma"/>
            <family val="2"/>
          </rPr>
          <t>Windows User:</t>
        </r>
        <r>
          <rPr>
            <sz val="9"/>
            <color indexed="81"/>
            <rFont val="Tahoma"/>
            <family val="2"/>
          </rPr>
          <t xml:space="preserve">
Less 30% in Tuition fee for Oct/20.</t>
        </r>
      </text>
    </comment>
    <comment ref="CP234" authorId="0">
      <text>
        <r>
          <rPr>
            <b/>
            <sz val="9"/>
            <color indexed="81"/>
            <rFont val="Tahoma"/>
            <family val="2"/>
          </rPr>
          <t>Windows User:</t>
        </r>
        <r>
          <rPr>
            <sz val="9"/>
            <color indexed="81"/>
            <rFont val="Tahoma"/>
            <family val="2"/>
          </rPr>
          <t xml:space="preserve">
26/01/21
11906
O/fee=8000
Oct + Nov/20
Paid in Janu/21</t>
        </r>
      </text>
    </comment>
    <comment ref="CT234" authorId="0">
      <text>
        <r>
          <rPr>
            <b/>
            <sz val="9"/>
            <color indexed="81"/>
            <rFont val="Tahoma"/>
            <family val="2"/>
          </rPr>
          <t>Windows User:</t>
        </r>
        <r>
          <rPr>
            <sz val="9"/>
            <color indexed="81"/>
            <rFont val="Tahoma"/>
            <family val="2"/>
          </rPr>
          <t xml:space="preserve">
26/01/21
11906
O/fee=8000
Oct + Nov/20
Paid in Janu/21</t>
        </r>
      </text>
    </comment>
    <comment ref="DD234" authorId="0">
      <text>
        <r>
          <rPr>
            <b/>
            <sz val="9"/>
            <color indexed="81"/>
            <rFont val="Tahoma"/>
            <family val="2"/>
          </rPr>
          <t>Windows User:</t>
        </r>
        <r>
          <rPr>
            <sz val="9"/>
            <color indexed="81"/>
            <rFont val="Tahoma"/>
            <family val="2"/>
          </rPr>
          <t xml:space="preserve">
05/06/21
11907
Up  to Feb/21</t>
        </r>
      </text>
    </comment>
    <comment ref="CD235" authorId="0">
      <text>
        <r>
          <rPr>
            <b/>
            <sz val="9"/>
            <color indexed="81"/>
            <rFont val="Tahoma"/>
            <family val="2"/>
          </rPr>
          <t>Windows User:</t>
        </r>
        <r>
          <rPr>
            <sz val="9"/>
            <color indexed="81"/>
            <rFont val="Tahoma"/>
            <family val="2"/>
          </rPr>
          <t xml:space="preserve">
12/09/2020
7,500/-</t>
        </r>
      </text>
    </comment>
    <comment ref="CF235" authorId="0">
      <text>
        <r>
          <rPr>
            <b/>
            <sz val="9"/>
            <color indexed="81"/>
            <rFont val="Tahoma"/>
            <family val="2"/>
          </rPr>
          <t>Windows User:</t>
        </r>
        <r>
          <rPr>
            <sz val="9"/>
            <color indexed="81"/>
            <rFont val="Tahoma"/>
            <family val="2"/>
          </rPr>
          <t xml:space="preserve">
12/09/2020
7,500/-</t>
        </r>
      </text>
    </comment>
    <comment ref="CH235" authorId="0">
      <text>
        <r>
          <rPr>
            <b/>
            <sz val="9"/>
            <color indexed="81"/>
            <rFont val="Tahoma"/>
            <family val="2"/>
          </rPr>
          <t>Windows User:</t>
        </r>
        <r>
          <rPr>
            <sz val="9"/>
            <color indexed="81"/>
            <rFont val="Tahoma"/>
            <family val="2"/>
          </rPr>
          <t xml:space="preserve">
12/09/2020
7,500/-</t>
        </r>
      </text>
    </comment>
    <comment ref="CJ235" authorId="0">
      <text>
        <r>
          <rPr>
            <b/>
            <sz val="9"/>
            <color indexed="81"/>
            <rFont val="Tahoma"/>
            <family val="2"/>
          </rPr>
          <t>Windows User:</t>
        </r>
        <r>
          <rPr>
            <sz val="9"/>
            <color indexed="81"/>
            <rFont val="Tahoma"/>
            <family val="2"/>
          </rPr>
          <t xml:space="preserve">
270/1/21
11930
O/fee=8000
Oct to Janu/21
Paid in Janu/21</t>
        </r>
      </text>
    </comment>
    <comment ref="CM235" authorId="0">
      <text>
        <r>
          <rPr>
            <b/>
            <sz val="9"/>
            <color indexed="81"/>
            <rFont val="Tahoma"/>
            <family val="2"/>
          </rPr>
          <t>Windows User:</t>
        </r>
        <r>
          <rPr>
            <sz val="9"/>
            <color indexed="81"/>
            <rFont val="Tahoma"/>
            <family val="2"/>
          </rPr>
          <t xml:space="preserve">
Less 30% in Tuition fee for Oct/20.</t>
        </r>
      </text>
    </comment>
    <comment ref="CN235" authorId="0">
      <text>
        <r>
          <rPr>
            <b/>
            <sz val="9"/>
            <color indexed="81"/>
            <rFont val="Tahoma"/>
            <family val="2"/>
          </rPr>
          <t>Windows User:</t>
        </r>
        <r>
          <rPr>
            <sz val="9"/>
            <color indexed="81"/>
            <rFont val="Tahoma"/>
            <family val="2"/>
          </rPr>
          <t xml:space="preserve">
270/1/21
11930
O/fee=8000
Oct to Janu/21
Paid in Janu/21</t>
        </r>
      </text>
    </comment>
    <comment ref="CO235" authorId="0">
      <text>
        <r>
          <rPr>
            <b/>
            <sz val="9"/>
            <color indexed="81"/>
            <rFont val="Tahoma"/>
            <family val="2"/>
          </rPr>
          <t>Windows User:</t>
        </r>
        <r>
          <rPr>
            <sz val="9"/>
            <color indexed="81"/>
            <rFont val="Tahoma"/>
            <family val="2"/>
          </rPr>
          <t xml:space="preserve">
Less 30% in Tuition fee for Oct/20.</t>
        </r>
      </text>
    </comment>
    <comment ref="CP235" authorId="0">
      <text>
        <r>
          <rPr>
            <b/>
            <sz val="9"/>
            <color indexed="81"/>
            <rFont val="Tahoma"/>
            <family val="2"/>
          </rPr>
          <t>Windows User:</t>
        </r>
        <r>
          <rPr>
            <sz val="9"/>
            <color indexed="81"/>
            <rFont val="Tahoma"/>
            <family val="2"/>
          </rPr>
          <t xml:space="preserve">
270/1/21
11930
O/fee=8000
Oct to Janu/21
Paid in Janu/21</t>
        </r>
      </text>
    </comment>
    <comment ref="CR235" authorId="0">
      <text>
        <r>
          <rPr>
            <b/>
            <sz val="9"/>
            <color indexed="81"/>
            <rFont val="Tahoma"/>
            <family val="2"/>
          </rPr>
          <t>Windows User:</t>
        </r>
        <r>
          <rPr>
            <sz val="9"/>
            <color indexed="81"/>
            <rFont val="Tahoma"/>
            <family val="2"/>
          </rPr>
          <t xml:space="preserve">
270/1/21
11930
O/fee=8000
Oct to Janu/21
Paid in Janu/21</t>
        </r>
      </text>
    </comment>
    <comment ref="CT235" authorId="0">
      <text>
        <r>
          <rPr>
            <b/>
            <sz val="9"/>
            <color indexed="81"/>
            <rFont val="Tahoma"/>
            <family val="2"/>
          </rPr>
          <t>Windows User:</t>
        </r>
        <r>
          <rPr>
            <sz val="9"/>
            <color indexed="81"/>
            <rFont val="Tahoma"/>
            <family val="2"/>
          </rPr>
          <t xml:space="preserve">
270/1/21
11930
O/fee=8000
Oct to Janu/21
Paid in Janu/21</t>
        </r>
      </text>
    </comment>
    <comment ref="DD235" authorId="0">
      <text>
        <r>
          <rPr>
            <b/>
            <sz val="9"/>
            <color indexed="81"/>
            <rFont val="Tahoma"/>
            <family val="2"/>
          </rPr>
          <t>Windows User:</t>
        </r>
        <r>
          <rPr>
            <sz val="9"/>
            <color indexed="81"/>
            <rFont val="Tahoma"/>
            <family val="2"/>
          </rPr>
          <t xml:space="preserve">
03/06/21
11931
Up to June/21</t>
        </r>
      </text>
    </comment>
    <comment ref="CD236" authorId="0">
      <text>
        <r>
          <rPr>
            <b/>
            <sz val="9"/>
            <color indexed="81"/>
            <rFont val="Tahoma"/>
            <family val="2"/>
          </rPr>
          <t>Windows User:</t>
        </r>
        <r>
          <rPr>
            <sz val="9"/>
            <color indexed="81"/>
            <rFont val="Tahoma"/>
            <family val="2"/>
          </rPr>
          <t xml:space="preserve">
12/09/2020
7,500/-</t>
        </r>
      </text>
    </comment>
    <comment ref="CF236" authorId="0">
      <text>
        <r>
          <rPr>
            <b/>
            <sz val="9"/>
            <color indexed="81"/>
            <rFont val="Tahoma"/>
            <family val="2"/>
          </rPr>
          <t>Windows User:</t>
        </r>
        <r>
          <rPr>
            <sz val="9"/>
            <color indexed="81"/>
            <rFont val="Tahoma"/>
            <family val="2"/>
          </rPr>
          <t xml:space="preserve">
12/09/2020
7,500/-</t>
        </r>
      </text>
    </comment>
    <comment ref="CH236" authorId="0">
      <text>
        <r>
          <rPr>
            <b/>
            <sz val="9"/>
            <color indexed="81"/>
            <rFont val="Tahoma"/>
            <family val="2"/>
          </rPr>
          <t>Windows User:</t>
        </r>
        <r>
          <rPr>
            <sz val="9"/>
            <color indexed="81"/>
            <rFont val="Tahoma"/>
            <family val="2"/>
          </rPr>
          <t xml:space="preserve">
12/09/2020
7,500/-</t>
        </r>
      </text>
    </comment>
    <comment ref="CJ236" authorId="0">
      <text>
        <r>
          <rPr>
            <b/>
            <sz val="9"/>
            <color indexed="81"/>
            <rFont val="Tahoma"/>
            <family val="2"/>
          </rPr>
          <t>Windows User:</t>
        </r>
        <r>
          <rPr>
            <sz val="9"/>
            <color indexed="81"/>
            <rFont val="Tahoma"/>
            <family val="2"/>
          </rPr>
          <t xml:space="preserve">
10/10/20
11954
O/fee=3000
Paid to Oct/20
08/11/2020
11955
O/fee=5000/-</t>
        </r>
      </text>
    </comment>
    <comment ref="CP236" authorId="0">
      <text>
        <r>
          <rPr>
            <b/>
            <sz val="9"/>
            <color indexed="81"/>
            <rFont val="Tahoma"/>
            <family val="2"/>
          </rPr>
          <t>Windows User:</t>
        </r>
        <r>
          <rPr>
            <sz val="9"/>
            <color indexed="81"/>
            <rFont val="Tahoma"/>
            <family val="2"/>
          </rPr>
          <t xml:space="preserve">
10/10/20
11954
O/fee=3000
Oct=4620</t>
        </r>
      </text>
    </comment>
    <comment ref="CR236" authorId="0">
      <text>
        <r>
          <rPr>
            <b/>
            <sz val="9"/>
            <color indexed="81"/>
            <rFont val="Tahoma"/>
            <family val="2"/>
          </rPr>
          <t>Windows User:</t>
        </r>
        <r>
          <rPr>
            <sz val="9"/>
            <color indexed="81"/>
            <rFont val="Tahoma"/>
            <family val="2"/>
          </rPr>
          <t xml:space="preserve">
08/11/2020
11955
O/fee 5,000/-</t>
        </r>
      </text>
    </comment>
    <comment ref="CT236" authorId="0">
      <text>
        <r>
          <rPr>
            <b/>
            <sz val="9"/>
            <color indexed="81"/>
            <rFont val="Tahoma"/>
            <family val="2"/>
          </rPr>
          <t>Windows User:</t>
        </r>
        <r>
          <rPr>
            <sz val="9"/>
            <color indexed="81"/>
            <rFont val="Tahoma"/>
            <family val="2"/>
          </rPr>
          <t xml:space="preserve">
06/12/2020
11956
T. quata adj</t>
        </r>
      </text>
    </comment>
    <comment ref="CV236" authorId="0">
      <text>
        <r>
          <rPr>
            <b/>
            <sz val="9"/>
            <color indexed="81"/>
            <rFont val="Tahoma"/>
            <family val="2"/>
          </rPr>
          <t>Windows User:</t>
        </r>
        <r>
          <rPr>
            <sz val="9"/>
            <color indexed="81"/>
            <rFont val="Tahoma"/>
            <family val="2"/>
          </rPr>
          <t xml:space="preserve">
10/01/2021
11957</t>
        </r>
      </text>
    </comment>
    <comment ref="CX236" authorId="0">
      <text>
        <r>
          <rPr>
            <b/>
            <sz val="9"/>
            <color indexed="81"/>
            <rFont val="Tahoma"/>
            <family val="2"/>
          </rPr>
          <t>Windows User:</t>
        </r>
        <r>
          <rPr>
            <sz val="9"/>
            <color indexed="81"/>
            <rFont val="Tahoma"/>
            <family val="2"/>
          </rPr>
          <t xml:space="preserve">
09/02/21
11958</t>
        </r>
      </text>
    </comment>
    <comment ref="CZ236" authorId="0">
      <text>
        <r>
          <rPr>
            <b/>
            <sz val="9"/>
            <color indexed="81"/>
            <rFont val="Tahoma"/>
            <family val="2"/>
          </rPr>
          <t>Windows User:</t>
        </r>
        <r>
          <rPr>
            <sz val="9"/>
            <color indexed="81"/>
            <rFont val="Tahoma"/>
            <family val="2"/>
          </rPr>
          <t xml:space="preserve">
08/03/21
11959
</t>
        </r>
      </text>
    </comment>
    <comment ref="DB236" authorId="0">
      <text>
        <r>
          <rPr>
            <b/>
            <sz val="9"/>
            <color indexed="81"/>
            <rFont val="Tahoma"/>
            <family val="2"/>
          </rPr>
          <t>Windows User:</t>
        </r>
        <r>
          <rPr>
            <sz val="9"/>
            <color indexed="81"/>
            <rFont val="Tahoma"/>
            <family val="2"/>
          </rPr>
          <t xml:space="preserve">
08/04/2021
11960
</t>
        </r>
      </text>
    </comment>
    <comment ref="DD236" authorId="0">
      <text>
        <r>
          <rPr>
            <b/>
            <sz val="9"/>
            <color indexed="81"/>
            <rFont val="Tahoma"/>
            <family val="2"/>
          </rPr>
          <t>Windows User:</t>
        </r>
        <r>
          <rPr>
            <sz val="9"/>
            <color indexed="81"/>
            <rFont val="Tahoma"/>
            <family val="2"/>
          </rPr>
          <t xml:space="preserve">
08/05/21
By bkash
C=4340
G=1950
T=6290</t>
        </r>
      </text>
    </comment>
    <comment ref="DF236" authorId="0">
      <text>
        <r>
          <rPr>
            <b/>
            <sz val="9"/>
            <color indexed="81"/>
            <rFont val="Tahoma"/>
            <family val="2"/>
          </rPr>
          <t>Windows User:</t>
        </r>
        <r>
          <rPr>
            <sz val="9"/>
            <color indexed="81"/>
            <rFont val="Tahoma"/>
            <family val="2"/>
          </rPr>
          <t xml:space="preserve">
05/06/21
11962
</t>
        </r>
      </text>
    </comment>
    <comment ref="H237"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J237" authorId="0">
      <text>
        <r>
          <rPr>
            <b/>
            <sz val="9"/>
            <color indexed="81"/>
            <rFont val="Tahoma"/>
            <family val="2"/>
          </rPr>
          <t xml:space="preserve">Windows User:
</t>
        </r>
        <r>
          <rPr>
            <sz val="9"/>
            <color indexed="81"/>
            <rFont val="Tahoma"/>
            <family val="2"/>
          </rPr>
          <t xml:space="preserve">Note-149
Less=3,300/-
Opening to Clossing Period
Meeting=20/10/2020
</t>
        </r>
      </text>
    </comment>
    <comment ref="CD237" authorId="0">
      <text>
        <r>
          <rPr>
            <b/>
            <sz val="9"/>
            <color indexed="81"/>
            <rFont val="Tahoma"/>
            <family val="2"/>
          </rPr>
          <t>Windows User:</t>
        </r>
        <r>
          <rPr>
            <sz val="9"/>
            <color indexed="81"/>
            <rFont val="Tahoma"/>
            <family val="2"/>
          </rPr>
          <t xml:space="preserve">
12/09/2020
7,500/-</t>
        </r>
      </text>
    </comment>
    <comment ref="CF237" authorId="0">
      <text>
        <r>
          <rPr>
            <b/>
            <sz val="9"/>
            <color indexed="81"/>
            <rFont val="Tahoma"/>
            <family val="2"/>
          </rPr>
          <t>Windows User:</t>
        </r>
        <r>
          <rPr>
            <sz val="9"/>
            <color indexed="81"/>
            <rFont val="Tahoma"/>
            <family val="2"/>
          </rPr>
          <t xml:space="preserve">
12/09/2020
7,500/-</t>
        </r>
      </text>
    </comment>
    <comment ref="CH237" authorId="0">
      <text>
        <r>
          <rPr>
            <b/>
            <sz val="9"/>
            <color indexed="81"/>
            <rFont val="Tahoma"/>
            <family val="2"/>
          </rPr>
          <t>Windows User:</t>
        </r>
        <r>
          <rPr>
            <sz val="9"/>
            <color indexed="81"/>
            <rFont val="Tahoma"/>
            <family val="2"/>
          </rPr>
          <t xml:space="preserve">
12/09/2020
7,500/-</t>
        </r>
      </text>
    </comment>
    <comment ref="CJ237" authorId="0">
      <text>
        <r>
          <rPr>
            <b/>
            <sz val="9"/>
            <color indexed="81"/>
            <rFont val="Tahoma"/>
            <family val="2"/>
          </rPr>
          <t>Windows User:</t>
        </r>
        <r>
          <rPr>
            <sz val="9"/>
            <color indexed="81"/>
            <rFont val="Tahoma"/>
            <family val="2"/>
          </rPr>
          <t xml:space="preserve">
08/10/2020
11978
Paid to oct/20</t>
        </r>
      </text>
    </comment>
    <comment ref="CP237" authorId="0">
      <text>
        <r>
          <rPr>
            <b/>
            <sz val="9"/>
            <color indexed="81"/>
            <rFont val="Tahoma"/>
            <family val="2"/>
          </rPr>
          <t>Windows User:</t>
        </r>
        <r>
          <rPr>
            <sz val="9"/>
            <color indexed="81"/>
            <rFont val="Tahoma"/>
            <family val="2"/>
          </rPr>
          <t xml:space="preserve">
08/10/2020
11978
O/fee8000
Oct+ Nov/20=4620</t>
        </r>
      </text>
    </comment>
    <comment ref="CR237" authorId="0">
      <text>
        <r>
          <rPr>
            <b/>
            <sz val="9"/>
            <color indexed="81"/>
            <rFont val="Tahoma"/>
            <family val="2"/>
          </rPr>
          <t>Windows User:</t>
        </r>
        <r>
          <rPr>
            <sz val="9"/>
            <color indexed="81"/>
            <rFont val="Tahoma"/>
            <family val="2"/>
          </rPr>
          <t xml:space="preserve">
08/10/2020
11978
O/fee8000
Oct+ Nov/20=4620</t>
        </r>
      </text>
    </comment>
    <comment ref="CT237" authorId="0">
      <text>
        <r>
          <rPr>
            <b/>
            <sz val="9"/>
            <color indexed="81"/>
            <rFont val="Tahoma"/>
            <family val="2"/>
          </rPr>
          <t>Windows User:</t>
        </r>
        <r>
          <rPr>
            <sz val="9"/>
            <color indexed="81"/>
            <rFont val="Tahoma"/>
            <family val="2"/>
          </rPr>
          <t xml:space="preserve">
26/01/21
11979
Dec + Janu/21
Paid in Janu/21</t>
        </r>
      </text>
    </comment>
    <comment ref="CV237" authorId="0">
      <text>
        <r>
          <rPr>
            <b/>
            <sz val="9"/>
            <color indexed="81"/>
            <rFont val="Tahoma"/>
            <family val="2"/>
          </rPr>
          <t>Windows User:</t>
        </r>
        <r>
          <rPr>
            <sz val="9"/>
            <color indexed="81"/>
            <rFont val="Tahoma"/>
            <family val="2"/>
          </rPr>
          <t xml:space="preserve">
26/01/21
11979
Dec + Janu/21
Paid in Janu/21</t>
        </r>
      </text>
    </comment>
    <comment ref="DF237" authorId="0">
      <text>
        <r>
          <rPr>
            <b/>
            <sz val="9"/>
            <color indexed="81"/>
            <rFont val="Tahoma"/>
            <family val="2"/>
          </rPr>
          <t>Windows User:</t>
        </r>
        <r>
          <rPr>
            <sz val="9"/>
            <color indexed="81"/>
            <rFont val="Tahoma"/>
            <family val="2"/>
          </rPr>
          <t xml:space="preserve">
03/06/21
11981
Feb /21  to June/21</t>
        </r>
      </text>
    </comment>
    <comment ref="B238" authorId="0">
      <text>
        <r>
          <rPr>
            <b/>
            <sz val="9"/>
            <color indexed="81"/>
            <rFont val="Tahoma"/>
            <family val="2"/>
          </rPr>
          <t>Windows User:</t>
        </r>
        <r>
          <rPr>
            <sz val="9"/>
            <color indexed="81"/>
            <rFont val="Tahoma"/>
            <family val="2"/>
          </rPr>
          <t xml:space="preserve">
May Be 50%
By Mannan Sin
Moukhik Order Mukul Sir</t>
        </r>
      </text>
    </comment>
    <comment ref="CD238" authorId="0">
      <text>
        <r>
          <rPr>
            <b/>
            <sz val="9"/>
            <color indexed="81"/>
            <rFont val="Tahoma"/>
            <family val="2"/>
          </rPr>
          <t>Windows User:</t>
        </r>
        <r>
          <rPr>
            <sz val="9"/>
            <color indexed="81"/>
            <rFont val="Tahoma"/>
            <family val="2"/>
          </rPr>
          <t xml:space="preserve">
12/09/2020
7,500/-</t>
        </r>
      </text>
    </comment>
    <comment ref="CF238" authorId="0">
      <text>
        <r>
          <rPr>
            <b/>
            <sz val="9"/>
            <color indexed="81"/>
            <rFont val="Tahoma"/>
            <family val="2"/>
          </rPr>
          <t>Windows User:</t>
        </r>
        <r>
          <rPr>
            <sz val="9"/>
            <color indexed="81"/>
            <rFont val="Tahoma"/>
            <family val="2"/>
          </rPr>
          <t xml:space="preserve">
12/09/2020
7,500/-</t>
        </r>
      </text>
    </comment>
    <comment ref="CH238" authorId="0">
      <text>
        <r>
          <rPr>
            <b/>
            <sz val="9"/>
            <color indexed="81"/>
            <rFont val="Tahoma"/>
            <family val="2"/>
          </rPr>
          <t>Windows User:</t>
        </r>
        <r>
          <rPr>
            <sz val="9"/>
            <color indexed="81"/>
            <rFont val="Tahoma"/>
            <family val="2"/>
          </rPr>
          <t xml:space="preserve">
12/09/2020
7,500/-</t>
        </r>
      </text>
    </comment>
    <comment ref="CJ238" authorId="0">
      <text>
        <r>
          <rPr>
            <b/>
            <sz val="9"/>
            <color indexed="81"/>
            <rFont val="Tahoma"/>
            <family val="2"/>
          </rPr>
          <t>Windows User:</t>
        </r>
        <r>
          <rPr>
            <sz val="9"/>
            <color indexed="81"/>
            <rFont val="Tahoma"/>
            <family val="2"/>
          </rPr>
          <t xml:space="preserve">
25/01/21
11043
Oct + nov/20
O/fee=4380
Paid in janu/21</t>
        </r>
      </text>
    </comment>
    <comment ref="CM238" authorId="0">
      <text>
        <r>
          <rPr>
            <b/>
            <sz val="9"/>
            <color indexed="81"/>
            <rFont val="Tahoma"/>
            <family val="2"/>
          </rPr>
          <t>Windows User:</t>
        </r>
        <r>
          <rPr>
            <sz val="9"/>
            <color indexed="81"/>
            <rFont val="Tahoma"/>
            <family val="2"/>
          </rPr>
          <t xml:space="preserve">
Less 30% in Tuition fee for Oct/20.</t>
        </r>
      </text>
    </comment>
    <comment ref="CN238" authorId="0">
      <text>
        <r>
          <rPr>
            <b/>
            <sz val="9"/>
            <color indexed="81"/>
            <rFont val="Tahoma"/>
            <family val="2"/>
          </rPr>
          <t>Windows User:</t>
        </r>
        <r>
          <rPr>
            <sz val="9"/>
            <color indexed="81"/>
            <rFont val="Tahoma"/>
            <family val="2"/>
          </rPr>
          <t xml:space="preserve">
10.10.2020
Bkash=4,620/-</t>
        </r>
      </text>
    </comment>
    <comment ref="CO238" authorId="0">
      <text>
        <r>
          <rPr>
            <b/>
            <sz val="9"/>
            <color indexed="81"/>
            <rFont val="Tahoma"/>
            <family val="2"/>
          </rPr>
          <t>Windows User:</t>
        </r>
        <r>
          <rPr>
            <sz val="9"/>
            <color indexed="81"/>
            <rFont val="Tahoma"/>
            <family val="2"/>
          </rPr>
          <t xml:space="preserve">
Less 30% in Tuition fee for Oct/20.</t>
        </r>
      </text>
    </comment>
    <comment ref="CP238" authorId="0">
      <text>
        <r>
          <rPr>
            <b/>
            <sz val="9"/>
            <color indexed="81"/>
            <rFont val="Tahoma"/>
            <family val="2"/>
          </rPr>
          <t>Windows User:</t>
        </r>
        <r>
          <rPr>
            <sz val="9"/>
            <color indexed="81"/>
            <rFont val="Tahoma"/>
            <family val="2"/>
          </rPr>
          <t xml:space="preserve">
25/01/21
11043
Oct + nov/20
Paid in janu/21</t>
        </r>
      </text>
    </comment>
    <comment ref="CT238" authorId="0">
      <text>
        <r>
          <rPr>
            <b/>
            <sz val="9"/>
            <color indexed="81"/>
            <rFont val="Tahoma"/>
            <family val="2"/>
          </rPr>
          <t>Windows User:</t>
        </r>
        <r>
          <rPr>
            <sz val="9"/>
            <color indexed="81"/>
            <rFont val="Tahoma"/>
            <family val="2"/>
          </rPr>
          <t xml:space="preserve">
25/01/21
11043
Oct + nov/20
O/fee=4380
Paid in janu/21</t>
        </r>
      </text>
    </comment>
    <comment ref="DD238" authorId="0">
      <text>
        <r>
          <rPr>
            <b/>
            <sz val="9"/>
            <color indexed="81"/>
            <rFont val="Tahoma"/>
            <family val="2"/>
          </rPr>
          <t>Windows User:</t>
        </r>
        <r>
          <rPr>
            <sz val="9"/>
            <color indexed="81"/>
            <rFont val="Tahoma"/>
            <family val="2"/>
          </rPr>
          <t xml:space="preserve">
03/06/21
11044
Dec/20 to Feb/21
O/Fee=3620/-
T=10550/-</t>
        </r>
      </text>
    </comment>
    <comment ref="H239" authorId="0">
      <text>
        <r>
          <rPr>
            <b/>
            <sz val="9"/>
            <color indexed="81"/>
            <rFont val="Tahoma"/>
            <family val="2"/>
          </rPr>
          <t>Windows User:</t>
        </r>
        <r>
          <rPr>
            <sz val="9"/>
            <color indexed="81"/>
            <rFont val="Tahoma"/>
            <family val="2"/>
          </rPr>
          <t xml:space="preserve">
17/10/2020
Cash Return-7,000/-
24/11/2020
Receive Mother</t>
        </r>
      </text>
    </comment>
    <comment ref="J239" authorId="0">
      <text>
        <r>
          <rPr>
            <b/>
            <sz val="9"/>
            <color indexed="81"/>
            <rFont val="Tahoma"/>
            <family val="2"/>
          </rPr>
          <t>Windows User:</t>
        </r>
        <r>
          <rPr>
            <sz val="9"/>
            <color indexed="81"/>
            <rFont val="Tahoma"/>
            <family val="2"/>
          </rPr>
          <t xml:space="preserve">
17/10/2020
Cash Return-7,000/-
24/11/2020
Receive Mother</t>
        </r>
      </text>
    </comment>
    <comment ref="CD239" authorId="0">
      <text>
        <r>
          <rPr>
            <b/>
            <sz val="9"/>
            <color indexed="81"/>
            <rFont val="Tahoma"/>
            <family val="2"/>
          </rPr>
          <t>Windows User:</t>
        </r>
        <r>
          <rPr>
            <sz val="9"/>
            <color indexed="81"/>
            <rFont val="Tahoma"/>
            <family val="2"/>
          </rPr>
          <t xml:space="preserve">
12/09/2020
7,500/-</t>
        </r>
      </text>
    </comment>
    <comment ref="CF239" authorId="0">
      <text>
        <r>
          <rPr>
            <b/>
            <sz val="9"/>
            <color indexed="81"/>
            <rFont val="Tahoma"/>
            <family val="2"/>
          </rPr>
          <t>Windows User:</t>
        </r>
        <r>
          <rPr>
            <sz val="9"/>
            <color indexed="81"/>
            <rFont val="Tahoma"/>
            <family val="2"/>
          </rPr>
          <t xml:space="preserve">
12/09/2020
7,500/-</t>
        </r>
      </text>
    </comment>
    <comment ref="CH239" authorId="0">
      <text>
        <r>
          <rPr>
            <b/>
            <sz val="9"/>
            <color indexed="81"/>
            <rFont val="Tahoma"/>
            <family val="2"/>
          </rPr>
          <t>Windows User:</t>
        </r>
        <r>
          <rPr>
            <sz val="9"/>
            <color indexed="81"/>
            <rFont val="Tahoma"/>
            <family val="2"/>
          </rPr>
          <t xml:space="preserve">
12/09/2020
7,500/-</t>
        </r>
      </text>
    </comment>
    <comment ref="CM239" authorId="0">
      <text>
        <r>
          <rPr>
            <b/>
            <sz val="9"/>
            <color indexed="81"/>
            <rFont val="Tahoma"/>
            <family val="2"/>
          </rPr>
          <t>Windows User:</t>
        </r>
        <r>
          <rPr>
            <sz val="9"/>
            <color indexed="81"/>
            <rFont val="Tahoma"/>
            <family val="2"/>
          </rPr>
          <t xml:space="preserve">
Less 30% in Tuition fee for Oct/20.</t>
        </r>
      </text>
    </comment>
    <comment ref="CO239" authorId="0">
      <text>
        <r>
          <rPr>
            <b/>
            <sz val="9"/>
            <color indexed="81"/>
            <rFont val="Tahoma"/>
            <family val="2"/>
          </rPr>
          <t>Windows User:</t>
        </r>
        <r>
          <rPr>
            <sz val="9"/>
            <color indexed="81"/>
            <rFont val="Tahoma"/>
            <family val="2"/>
          </rPr>
          <t xml:space="preserve">
Less 30% in Tuition fee for Oct/20.</t>
        </r>
      </text>
    </comment>
    <comment ref="B240" authorId="0">
      <text>
        <r>
          <rPr>
            <b/>
            <sz val="9"/>
            <color indexed="81"/>
            <rFont val="Tahoma"/>
            <family val="2"/>
          </rPr>
          <t xml:space="preserve">Windows User:
13/02/219
</t>
        </r>
        <r>
          <rPr>
            <sz val="9"/>
            <color indexed="81"/>
            <rFont val="Tahoma"/>
            <family val="2"/>
          </rPr>
          <t>Less=10,000 May be 
App H/o</t>
        </r>
        <r>
          <rPr>
            <sz val="9"/>
            <color indexed="81"/>
            <rFont val="Tahoma"/>
            <family val="2"/>
          </rPr>
          <t xml:space="preserve">
C=10,000/-
H=7,280/-
Total=17,280/-</t>
        </r>
      </text>
    </comment>
    <comment ref="H240" authorId="0">
      <text>
        <r>
          <rPr>
            <b/>
            <sz val="9"/>
            <color indexed="81"/>
            <rFont val="Tahoma"/>
            <family val="2"/>
          </rPr>
          <t>Windows User:</t>
        </r>
        <r>
          <rPr>
            <sz val="9"/>
            <color indexed="81"/>
            <rFont val="Tahoma"/>
            <family val="2"/>
          </rPr>
          <t xml:space="preserve">
T.c Order By
 board  /02/21
College=/02/21
Paper ekhono painee.</t>
        </r>
      </text>
    </comment>
    <comment ref="J240" authorId="0">
      <text>
        <r>
          <rPr>
            <b/>
            <sz val="9"/>
            <color indexed="81"/>
            <rFont val="Tahoma"/>
            <family val="2"/>
          </rPr>
          <t>Windows User:</t>
        </r>
        <r>
          <rPr>
            <sz val="9"/>
            <color indexed="81"/>
            <rFont val="Tahoma"/>
            <family val="2"/>
          </rPr>
          <t xml:space="preserve">
T.c Order By
 board  /02/21
College=/02/21
Paper ekhono painee.</t>
        </r>
      </text>
    </comment>
    <comment ref="P240" authorId="0">
      <text>
        <r>
          <rPr>
            <b/>
            <sz val="9"/>
            <color indexed="81"/>
            <rFont val="Tahoma"/>
            <family val="2"/>
          </rPr>
          <t>Windows User:</t>
        </r>
        <r>
          <rPr>
            <sz val="9"/>
            <color indexed="81"/>
            <rFont val="Tahoma"/>
            <family val="2"/>
          </rPr>
          <t xml:space="preserve">
13/02/219
Less=10,000 May be 
App H/o
C=10,000/-
H=7,280/-
Total=17,280/-</t>
        </r>
      </text>
    </comment>
    <comment ref="CD240" authorId="0">
      <text>
        <r>
          <rPr>
            <b/>
            <sz val="9"/>
            <color indexed="81"/>
            <rFont val="Tahoma"/>
            <family val="2"/>
          </rPr>
          <t>Windows User:</t>
        </r>
        <r>
          <rPr>
            <sz val="9"/>
            <color indexed="81"/>
            <rFont val="Tahoma"/>
            <family val="2"/>
          </rPr>
          <t xml:space="preserve">
12/09/2020
7,500/-</t>
        </r>
      </text>
    </comment>
    <comment ref="CF240" authorId="0">
      <text>
        <r>
          <rPr>
            <b/>
            <sz val="9"/>
            <color indexed="81"/>
            <rFont val="Tahoma"/>
            <family val="2"/>
          </rPr>
          <t>Windows User:</t>
        </r>
        <r>
          <rPr>
            <sz val="9"/>
            <color indexed="81"/>
            <rFont val="Tahoma"/>
            <family val="2"/>
          </rPr>
          <t xml:space="preserve">
12/09/2020
7,500/-</t>
        </r>
      </text>
    </comment>
    <comment ref="CH240" authorId="0">
      <text>
        <r>
          <rPr>
            <b/>
            <sz val="9"/>
            <color indexed="81"/>
            <rFont val="Tahoma"/>
            <family val="2"/>
          </rPr>
          <t>Windows User:</t>
        </r>
        <r>
          <rPr>
            <sz val="9"/>
            <color indexed="81"/>
            <rFont val="Tahoma"/>
            <family val="2"/>
          </rPr>
          <t xml:space="preserve">
12/09/2020
7,500/-</t>
        </r>
      </text>
    </comment>
    <comment ref="CI240" authorId="0">
      <text>
        <r>
          <rPr>
            <b/>
            <sz val="9"/>
            <color indexed="81"/>
            <rFont val="Tahoma"/>
            <family val="2"/>
          </rPr>
          <t>Windows User:</t>
        </r>
        <r>
          <rPr>
            <sz val="9"/>
            <color indexed="81"/>
            <rFont val="Tahoma"/>
            <family val="2"/>
          </rPr>
          <t xml:space="preserve">
13/02/219
Less=10,000 May be 
App H/o
C=10,000/-
H=7,280/-
Total=17,280/-</t>
        </r>
      </text>
    </comment>
    <comment ref="CM240" authorId="0">
      <text>
        <r>
          <rPr>
            <b/>
            <sz val="9"/>
            <color indexed="81"/>
            <rFont val="Tahoma"/>
            <family val="2"/>
          </rPr>
          <t>Windows User:</t>
        </r>
        <r>
          <rPr>
            <sz val="9"/>
            <color indexed="81"/>
            <rFont val="Tahoma"/>
            <family val="2"/>
          </rPr>
          <t xml:space="preserve">
Less 30% in Tuition fee for Oct/20.</t>
        </r>
      </text>
    </comment>
    <comment ref="CO240" authorId="0">
      <text>
        <r>
          <rPr>
            <b/>
            <sz val="9"/>
            <color indexed="81"/>
            <rFont val="Tahoma"/>
            <family val="2"/>
          </rPr>
          <t>Windows User:</t>
        </r>
        <r>
          <rPr>
            <sz val="9"/>
            <color indexed="81"/>
            <rFont val="Tahoma"/>
            <family val="2"/>
          </rPr>
          <t xml:space="preserve">
Less 30% in Tuition fee for Oct/20.</t>
        </r>
      </text>
    </comment>
    <comment ref="CS240" authorId="0">
      <text>
        <r>
          <rPr>
            <b/>
            <sz val="9"/>
            <color indexed="81"/>
            <rFont val="Tahoma"/>
            <family val="2"/>
          </rPr>
          <t>Windows User:</t>
        </r>
        <r>
          <rPr>
            <sz val="9"/>
            <color indexed="81"/>
            <rFont val="Tahoma"/>
            <family val="2"/>
          </rPr>
          <t xml:space="preserve">
13/02/219
Less=10,000 May be 
App H/o
C=10,000/-
H=7,280/-
Total=17,280/-</t>
        </r>
      </text>
    </comment>
    <comment ref="CU240" authorId="0">
      <text>
        <r>
          <rPr>
            <b/>
            <sz val="9"/>
            <color indexed="81"/>
            <rFont val="Tahoma"/>
            <family val="2"/>
          </rPr>
          <t>Windows User:</t>
        </r>
        <r>
          <rPr>
            <sz val="9"/>
            <color indexed="81"/>
            <rFont val="Tahoma"/>
            <family val="2"/>
          </rPr>
          <t xml:space="preserve">
13/02/219
Less=10,000 May be 
App H/o
C=10,000/-
H=7,280/-
Total=17,280/-</t>
        </r>
      </text>
    </comment>
    <comment ref="CV240" authorId="0">
      <text>
        <r>
          <rPr>
            <b/>
            <sz val="9"/>
            <color indexed="81"/>
            <rFont val="Tahoma"/>
            <family val="2"/>
          </rPr>
          <t>Windows User:</t>
        </r>
        <r>
          <rPr>
            <sz val="9"/>
            <color indexed="81"/>
            <rFont val="Tahoma"/>
            <family val="2"/>
          </rPr>
          <t xml:space="preserve">
13/02/21
16480/-
Tc</t>
        </r>
      </text>
    </comment>
    <comment ref="CW240" authorId="0">
      <text>
        <r>
          <rPr>
            <b/>
            <sz val="9"/>
            <color indexed="81"/>
            <rFont val="Tahoma"/>
            <family val="2"/>
          </rPr>
          <t>Windows User:</t>
        </r>
        <r>
          <rPr>
            <sz val="9"/>
            <color indexed="81"/>
            <rFont val="Tahoma"/>
            <family val="2"/>
          </rPr>
          <t xml:space="preserve">
13/02/219
Less=10,000 May be 
App H/o
C=10,000/-
H=7,280/-
Total=17,280/-</t>
        </r>
      </text>
    </comment>
    <comment ref="CY240" authorId="0">
      <text>
        <r>
          <rPr>
            <b/>
            <sz val="9"/>
            <color indexed="81"/>
            <rFont val="Tahoma"/>
            <family val="2"/>
          </rPr>
          <t>Windows User:</t>
        </r>
        <r>
          <rPr>
            <sz val="9"/>
            <color indexed="81"/>
            <rFont val="Tahoma"/>
            <family val="2"/>
          </rPr>
          <t xml:space="preserve">
13/02/219
Less=10,000 May be 
App H/o
C=10,000/-
H=7,280/-
Total=17,280/-</t>
        </r>
      </text>
    </comment>
    <comment ref="DA240" authorId="0">
      <text>
        <r>
          <rPr>
            <b/>
            <sz val="9"/>
            <color indexed="81"/>
            <rFont val="Tahoma"/>
            <family val="2"/>
          </rPr>
          <t>Windows User:</t>
        </r>
        <r>
          <rPr>
            <sz val="9"/>
            <color indexed="81"/>
            <rFont val="Tahoma"/>
            <family val="2"/>
          </rPr>
          <t xml:space="preserve">
13/02/219
Less=10,000 May be 
App H/o
C=10,000/-
H=7,280/-
Total=17,280/-</t>
        </r>
      </text>
    </comment>
    <comment ref="DC240" authorId="0">
      <text>
        <r>
          <rPr>
            <b/>
            <sz val="9"/>
            <color indexed="81"/>
            <rFont val="Tahoma"/>
            <family val="2"/>
          </rPr>
          <t>Windows User:</t>
        </r>
        <r>
          <rPr>
            <sz val="9"/>
            <color indexed="81"/>
            <rFont val="Tahoma"/>
            <family val="2"/>
          </rPr>
          <t xml:space="preserve">
13/02/219
Less=10,000 May be 
App H/o
C=10,000/-
H=7,280/-
Total=17,280/-</t>
        </r>
      </text>
    </comment>
    <comment ref="H241"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Metting 20/10/2020</t>
        </r>
      </text>
    </comment>
    <comment ref="J241"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Less-2,000/-
Metting 20/10/2020</t>
        </r>
      </text>
    </comment>
    <comment ref="CD241" authorId="0">
      <text>
        <r>
          <rPr>
            <b/>
            <sz val="9"/>
            <color indexed="81"/>
            <rFont val="Tahoma"/>
            <family val="2"/>
          </rPr>
          <t>Windows User:</t>
        </r>
        <r>
          <rPr>
            <sz val="9"/>
            <color indexed="81"/>
            <rFont val="Tahoma"/>
            <family val="2"/>
          </rPr>
          <t xml:space="preserve">
12/09/2020
7,500/-</t>
        </r>
      </text>
    </comment>
    <comment ref="CF241" authorId="0">
      <text>
        <r>
          <rPr>
            <b/>
            <sz val="9"/>
            <color indexed="81"/>
            <rFont val="Tahoma"/>
            <family val="2"/>
          </rPr>
          <t>Windows User:</t>
        </r>
        <r>
          <rPr>
            <sz val="9"/>
            <color indexed="81"/>
            <rFont val="Tahoma"/>
            <family val="2"/>
          </rPr>
          <t xml:space="preserve">
12/09/2020
7,500/-</t>
        </r>
      </text>
    </comment>
    <comment ref="CH241" authorId="0">
      <text>
        <r>
          <rPr>
            <b/>
            <sz val="9"/>
            <color indexed="81"/>
            <rFont val="Tahoma"/>
            <family val="2"/>
          </rPr>
          <t>Windows User:</t>
        </r>
        <r>
          <rPr>
            <sz val="9"/>
            <color indexed="81"/>
            <rFont val="Tahoma"/>
            <family val="2"/>
          </rPr>
          <t xml:space="preserve">
12/09/2020
7,500/-</t>
        </r>
      </text>
    </comment>
    <comment ref="CJ241" authorId="0">
      <text>
        <r>
          <rPr>
            <b/>
            <sz val="9"/>
            <color indexed="81"/>
            <rFont val="Tahoma"/>
            <family val="2"/>
          </rPr>
          <t>Windows User:</t>
        </r>
        <r>
          <rPr>
            <sz val="9"/>
            <color indexed="81"/>
            <rFont val="Tahoma"/>
            <family val="2"/>
          </rPr>
          <t xml:space="preserve">
08/11/2020
11115
O/fee=8,000/-
Paid to Nov/2020</t>
        </r>
      </text>
    </comment>
    <comment ref="CM241" authorId="0">
      <text>
        <r>
          <rPr>
            <b/>
            <sz val="9"/>
            <color indexed="81"/>
            <rFont val="Tahoma"/>
            <family val="2"/>
          </rPr>
          <t>Windows User:</t>
        </r>
        <r>
          <rPr>
            <sz val="9"/>
            <color indexed="81"/>
            <rFont val="Tahoma"/>
            <family val="2"/>
          </rPr>
          <t xml:space="preserve">
Less 30% in Tuition fee for Oct/20.</t>
        </r>
      </text>
    </comment>
    <comment ref="CN241" authorId="0">
      <text>
        <r>
          <rPr>
            <b/>
            <sz val="9"/>
            <color indexed="81"/>
            <rFont val="Tahoma"/>
            <family val="2"/>
          </rPr>
          <t>Windows User:</t>
        </r>
        <r>
          <rPr>
            <sz val="9"/>
            <color indexed="81"/>
            <rFont val="Tahoma"/>
            <family val="2"/>
          </rPr>
          <t xml:space="preserve">
11.10.2020
11114
Oct/20 (Less=30%)
Others fee due by P.sir</t>
        </r>
      </text>
    </comment>
    <comment ref="CO241" authorId="0">
      <text>
        <r>
          <rPr>
            <b/>
            <sz val="9"/>
            <color indexed="81"/>
            <rFont val="Tahoma"/>
            <family val="2"/>
          </rPr>
          <t>Windows User:</t>
        </r>
        <r>
          <rPr>
            <sz val="9"/>
            <color indexed="81"/>
            <rFont val="Tahoma"/>
            <family val="2"/>
          </rPr>
          <t xml:space="preserve">
Less 30% in Tuition fee for Oct/20.</t>
        </r>
      </text>
    </comment>
    <comment ref="CP241" authorId="0">
      <text>
        <r>
          <rPr>
            <b/>
            <sz val="9"/>
            <color indexed="81"/>
            <rFont val="Tahoma"/>
            <family val="2"/>
          </rPr>
          <t>Windows User:</t>
        </r>
        <r>
          <rPr>
            <sz val="9"/>
            <color indexed="81"/>
            <rFont val="Tahoma"/>
            <family val="2"/>
          </rPr>
          <t xml:space="preserve">
08/11/2020
11115
O/fee=8,000/-</t>
        </r>
      </text>
    </comment>
    <comment ref="CR241" authorId="0">
      <text>
        <r>
          <rPr>
            <b/>
            <sz val="9"/>
            <color indexed="81"/>
            <rFont val="Tahoma"/>
            <family val="2"/>
          </rPr>
          <t>Windows User:</t>
        </r>
        <r>
          <rPr>
            <sz val="9"/>
            <color indexed="81"/>
            <rFont val="Tahoma"/>
            <family val="2"/>
          </rPr>
          <t xml:space="preserve">
12/12/2020
11116
Dec/20</t>
        </r>
      </text>
    </comment>
    <comment ref="CT241" authorId="0">
      <text>
        <r>
          <rPr>
            <b/>
            <sz val="9"/>
            <color indexed="81"/>
            <rFont val="Tahoma"/>
            <family val="2"/>
          </rPr>
          <t>Windows User:</t>
        </r>
        <r>
          <rPr>
            <sz val="9"/>
            <color indexed="81"/>
            <rFont val="Tahoma"/>
            <family val="2"/>
          </rPr>
          <t xml:space="preserve">
25/01/21
11117</t>
        </r>
      </text>
    </comment>
    <comment ref="CV241" authorId="0">
      <text>
        <r>
          <rPr>
            <b/>
            <sz val="9"/>
            <color indexed="81"/>
            <rFont val="Tahoma"/>
            <family val="2"/>
          </rPr>
          <t>Windows User:</t>
        </r>
        <r>
          <rPr>
            <sz val="9"/>
            <color indexed="81"/>
            <rFont val="Tahoma"/>
            <family val="2"/>
          </rPr>
          <t xml:space="preserve">
10/02/21
11118
</t>
        </r>
      </text>
    </comment>
    <comment ref="CX241" authorId="0">
      <text>
        <r>
          <rPr>
            <b/>
            <sz val="9"/>
            <color indexed="81"/>
            <rFont val="Tahoma"/>
            <family val="2"/>
          </rPr>
          <t>Windows User:</t>
        </r>
        <r>
          <rPr>
            <sz val="9"/>
            <color indexed="81"/>
            <rFont val="Tahoma"/>
            <family val="2"/>
          </rPr>
          <t xml:space="preserve">
15/03/21
11119
</t>
        </r>
      </text>
    </comment>
    <comment ref="DD241" authorId="0">
      <text>
        <r>
          <rPr>
            <b/>
            <sz val="9"/>
            <color indexed="81"/>
            <rFont val="Tahoma"/>
            <family val="2"/>
          </rPr>
          <t>Windows User:</t>
        </r>
        <r>
          <rPr>
            <sz val="9"/>
            <color indexed="81"/>
            <rFont val="Tahoma"/>
            <family val="2"/>
          </rPr>
          <t xml:space="preserve">
06/06/21
11120/21/22
April/21 to June/21</t>
        </r>
      </text>
    </comment>
    <comment ref="CD242" authorId="0">
      <text>
        <r>
          <rPr>
            <b/>
            <sz val="9"/>
            <color indexed="81"/>
            <rFont val="Tahoma"/>
            <family val="2"/>
          </rPr>
          <t>Windows User:</t>
        </r>
        <r>
          <rPr>
            <sz val="9"/>
            <color indexed="81"/>
            <rFont val="Tahoma"/>
            <family val="2"/>
          </rPr>
          <t xml:space="preserve">
12/09/2020
7,500/-</t>
        </r>
      </text>
    </comment>
    <comment ref="CF242" authorId="0">
      <text>
        <r>
          <rPr>
            <b/>
            <sz val="9"/>
            <color indexed="81"/>
            <rFont val="Tahoma"/>
            <family val="2"/>
          </rPr>
          <t>Windows User:</t>
        </r>
        <r>
          <rPr>
            <sz val="9"/>
            <color indexed="81"/>
            <rFont val="Tahoma"/>
            <family val="2"/>
          </rPr>
          <t xml:space="preserve">
12/09/2020
7,500/-</t>
        </r>
      </text>
    </comment>
    <comment ref="CH242" authorId="0">
      <text>
        <r>
          <rPr>
            <b/>
            <sz val="9"/>
            <color indexed="81"/>
            <rFont val="Tahoma"/>
            <family val="2"/>
          </rPr>
          <t>Windows User:</t>
        </r>
        <r>
          <rPr>
            <sz val="9"/>
            <color indexed="81"/>
            <rFont val="Tahoma"/>
            <family val="2"/>
          </rPr>
          <t xml:space="preserve">
12/09/2020
7,500/-</t>
        </r>
      </text>
    </comment>
    <comment ref="CM242" authorId="0">
      <text>
        <r>
          <rPr>
            <b/>
            <sz val="9"/>
            <color indexed="81"/>
            <rFont val="Tahoma"/>
            <family val="2"/>
          </rPr>
          <t>Windows User:</t>
        </r>
        <r>
          <rPr>
            <sz val="9"/>
            <color indexed="81"/>
            <rFont val="Tahoma"/>
            <family val="2"/>
          </rPr>
          <t xml:space="preserve">
Less 30% in Tuition fee for Oct/20.</t>
        </r>
      </text>
    </comment>
    <comment ref="CN242" authorId="0">
      <text>
        <r>
          <rPr>
            <b/>
            <sz val="9"/>
            <color indexed="81"/>
            <rFont val="Tahoma"/>
            <family val="2"/>
          </rPr>
          <t>Windows User:</t>
        </r>
        <r>
          <rPr>
            <sz val="9"/>
            <color indexed="81"/>
            <rFont val="Tahoma"/>
            <family val="2"/>
          </rPr>
          <t xml:space="preserve">
12.10.2020
Campus-01
11138
Oct/20</t>
        </r>
      </text>
    </comment>
    <comment ref="CO242" authorId="0">
      <text>
        <r>
          <rPr>
            <b/>
            <sz val="9"/>
            <color indexed="81"/>
            <rFont val="Tahoma"/>
            <family val="2"/>
          </rPr>
          <t>Windows User:</t>
        </r>
        <r>
          <rPr>
            <sz val="9"/>
            <color indexed="81"/>
            <rFont val="Tahoma"/>
            <family val="2"/>
          </rPr>
          <t xml:space="preserve">
Less 30% in Tuition fee for Oct/20.</t>
        </r>
      </text>
    </comment>
    <comment ref="CP242" authorId="0">
      <text>
        <r>
          <rPr>
            <b/>
            <sz val="9"/>
            <color indexed="81"/>
            <rFont val="Tahoma"/>
            <family val="2"/>
          </rPr>
          <t>Windows User:</t>
        </r>
        <r>
          <rPr>
            <sz val="9"/>
            <color indexed="81"/>
            <rFont val="Tahoma"/>
            <family val="2"/>
          </rPr>
          <t xml:space="preserve">
30/01/21
11140
Nov + Dec/21
Paid in Dec/21</t>
        </r>
      </text>
    </comment>
    <comment ref="CR242" authorId="0">
      <text>
        <r>
          <rPr>
            <b/>
            <sz val="9"/>
            <color indexed="81"/>
            <rFont val="Tahoma"/>
            <family val="2"/>
          </rPr>
          <t>Windows User:</t>
        </r>
        <r>
          <rPr>
            <sz val="9"/>
            <color indexed="81"/>
            <rFont val="Tahoma"/>
            <family val="2"/>
          </rPr>
          <t xml:space="preserve">
30/01/21
11140
Nov + Dec/21
Paid in Dec/21</t>
        </r>
      </text>
    </comment>
    <comment ref="CT242" authorId="0">
      <text>
        <r>
          <rPr>
            <b/>
            <sz val="9"/>
            <color indexed="81"/>
            <rFont val="Tahoma"/>
            <family val="2"/>
          </rPr>
          <t>Windows User:</t>
        </r>
        <r>
          <rPr>
            <sz val="9"/>
            <color indexed="81"/>
            <rFont val="Tahoma"/>
            <family val="2"/>
          </rPr>
          <t xml:space="preserve">
30/01/21
11140
Nov + Dec/21
Paid in Dec/21</t>
        </r>
      </text>
    </comment>
    <comment ref="DD242" authorId="0">
      <text>
        <r>
          <rPr>
            <b/>
            <sz val="9"/>
            <color indexed="81"/>
            <rFont val="Tahoma"/>
            <family val="2"/>
          </rPr>
          <t>Windows User:</t>
        </r>
        <r>
          <rPr>
            <sz val="9"/>
            <color indexed="81"/>
            <rFont val="Tahoma"/>
            <family val="2"/>
          </rPr>
          <t xml:space="preserve">
07/06/21
11114
O/fee due</t>
        </r>
      </text>
    </comment>
    <comment ref="CD243" authorId="0">
      <text>
        <r>
          <rPr>
            <b/>
            <sz val="9"/>
            <color indexed="81"/>
            <rFont val="Tahoma"/>
            <family val="2"/>
          </rPr>
          <t>Windows User:</t>
        </r>
        <r>
          <rPr>
            <sz val="9"/>
            <color indexed="81"/>
            <rFont val="Tahoma"/>
            <family val="2"/>
          </rPr>
          <t xml:space="preserve">
12/09/2020
7,500/-</t>
        </r>
      </text>
    </comment>
    <comment ref="CF243" authorId="0">
      <text>
        <r>
          <rPr>
            <b/>
            <sz val="9"/>
            <color indexed="81"/>
            <rFont val="Tahoma"/>
            <family val="2"/>
          </rPr>
          <t>Windows User:</t>
        </r>
        <r>
          <rPr>
            <sz val="9"/>
            <color indexed="81"/>
            <rFont val="Tahoma"/>
            <family val="2"/>
          </rPr>
          <t xml:space="preserve">
12/09/2020
7,500/-</t>
        </r>
      </text>
    </comment>
    <comment ref="CH243" authorId="0">
      <text>
        <r>
          <rPr>
            <b/>
            <sz val="9"/>
            <color indexed="81"/>
            <rFont val="Tahoma"/>
            <family val="2"/>
          </rPr>
          <t>Windows User:</t>
        </r>
        <r>
          <rPr>
            <sz val="9"/>
            <color indexed="81"/>
            <rFont val="Tahoma"/>
            <family val="2"/>
          </rPr>
          <t xml:space="preserve">
12/09/2020
7,500/-</t>
        </r>
      </text>
    </comment>
    <comment ref="CJ243" authorId="0">
      <text>
        <r>
          <rPr>
            <b/>
            <sz val="9"/>
            <color indexed="81"/>
            <rFont val="Tahoma"/>
            <family val="2"/>
          </rPr>
          <t>Windows User:</t>
        </r>
        <r>
          <rPr>
            <sz val="9"/>
            <color indexed="81"/>
            <rFont val="Tahoma"/>
            <family val="2"/>
          </rPr>
          <t xml:space="preserve">
26/01/21
11162
O/fee=8000
Oct t+ Janu/21
Paid in Janu/21</t>
        </r>
      </text>
    </comment>
    <comment ref="CM243" authorId="0">
      <text>
        <r>
          <rPr>
            <b/>
            <sz val="9"/>
            <color indexed="81"/>
            <rFont val="Tahoma"/>
            <family val="2"/>
          </rPr>
          <t>Windows User:</t>
        </r>
        <r>
          <rPr>
            <sz val="9"/>
            <color indexed="81"/>
            <rFont val="Tahoma"/>
            <family val="2"/>
          </rPr>
          <t xml:space="preserve">
Less 30% in Tuition fee for Oct/20.</t>
        </r>
      </text>
    </comment>
    <comment ref="CN243" authorId="0">
      <text>
        <r>
          <rPr>
            <b/>
            <sz val="9"/>
            <color indexed="81"/>
            <rFont val="Tahoma"/>
            <family val="2"/>
          </rPr>
          <t>Windows User:</t>
        </r>
        <r>
          <rPr>
            <sz val="9"/>
            <color indexed="81"/>
            <rFont val="Tahoma"/>
            <family val="2"/>
          </rPr>
          <t xml:space="preserve">
26/01/21
11162
O/fee=8000
Oct t+ Janu/21
Paid in Janu/21</t>
        </r>
      </text>
    </comment>
    <comment ref="CO243" authorId="0">
      <text>
        <r>
          <rPr>
            <b/>
            <sz val="9"/>
            <color indexed="81"/>
            <rFont val="Tahoma"/>
            <family val="2"/>
          </rPr>
          <t>Windows User:</t>
        </r>
        <r>
          <rPr>
            <sz val="9"/>
            <color indexed="81"/>
            <rFont val="Tahoma"/>
            <family val="2"/>
          </rPr>
          <t xml:space="preserve">
Less 30% in Tuition fee for Oct/20.</t>
        </r>
      </text>
    </comment>
    <comment ref="CP243" authorId="0">
      <text>
        <r>
          <rPr>
            <b/>
            <sz val="9"/>
            <color indexed="81"/>
            <rFont val="Tahoma"/>
            <family val="2"/>
          </rPr>
          <t>Windows User:</t>
        </r>
        <r>
          <rPr>
            <sz val="9"/>
            <color indexed="81"/>
            <rFont val="Tahoma"/>
            <family val="2"/>
          </rPr>
          <t xml:space="preserve">
26/01/21
11162
O/fee=8000
Oct t+ Janu/21
Paid in Janu/21</t>
        </r>
      </text>
    </comment>
    <comment ref="CR243" authorId="0">
      <text>
        <r>
          <rPr>
            <b/>
            <sz val="9"/>
            <color indexed="81"/>
            <rFont val="Tahoma"/>
            <family val="2"/>
          </rPr>
          <t>Windows User:</t>
        </r>
        <r>
          <rPr>
            <sz val="9"/>
            <color indexed="81"/>
            <rFont val="Tahoma"/>
            <family val="2"/>
          </rPr>
          <t xml:space="preserve">
26/01/21
11162
O/fee=8000
Oct t+ Janu/21
Paid in Janu/21</t>
        </r>
      </text>
    </comment>
    <comment ref="CT243" authorId="0">
      <text>
        <r>
          <rPr>
            <b/>
            <sz val="9"/>
            <color indexed="81"/>
            <rFont val="Tahoma"/>
            <family val="2"/>
          </rPr>
          <t>Windows User:</t>
        </r>
        <r>
          <rPr>
            <sz val="9"/>
            <color indexed="81"/>
            <rFont val="Tahoma"/>
            <family val="2"/>
          </rPr>
          <t xml:space="preserve">
26/01/21
11162
O/fee=8000
Oct t+ Janu/21
Paid in Janu/21</t>
        </r>
      </text>
    </comment>
    <comment ref="DB243" authorId="0">
      <text>
        <r>
          <rPr>
            <b/>
            <sz val="9"/>
            <color indexed="81"/>
            <rFont val="Tahoma"/>
            <family val="2"/>
          </rPr>
          <t>Windows User:</t>
        </r>
        <r>
          <rPr>
            <sz val="9"/>
            <color indexed="81"/>
            <rFont val="Tahoma"/>
            <family val="2"/>
          </rPr>
          <t xml:space="preserve">
05/05/21
11163
Feb/21
  April/21</t>
        </r>
      </text>
    </comment>
    <comment ref="CD244" authorId="0">
      <text>
        <r>
          <rPr>
            <b/>
            <sz val="9"/>
            <color indexed="81"/>
            <rFont val="Tahoma"/>
            <family val="2"/>
          </rPr>
          <t>Windows User:</t>
        </r>
        <r>
          <rPr>
            <sz val="9"/>
            <color indexed="81"/>
            <rFont val="Tahoma"/>
            <family val="2"/>
          </rPr>
          <t xml:space="preserve">
12/09/2020
7,500/-</t>
        </r>
      </text>
    </comment>
    <comment ref="CF244" authorId="0">
      <text>
        <r>
          <rPr>
            <b/>
            <sz val="9"/>
            <color indexed="81"/>
            <rFont val="Tahoma"/>
            <family val="2"/>
          </rPr>
          <t>Windows User:</t>
        </r>
        <r>
          <rPr>
            <sz val="9"/>
            <color indexed="81"/>
            <rFont val="Tahoma"/>
            <family val="2"/>
          </rPr>
          <t xml:space="preserve">
12/09/2020
7,500/-</t>
        </r>
      </text>
    </comment>
    <comment ref="CH244" authorId="0">
      <text>
        <r>
          <rPr>
            <b/>
            <sz val="9"/>
            <color indexed="81"/>
            <rFont val="Tahoma"/>
            <family val="2"/>
          </rPr>
          <t>Windows User:</t>
        </r>
        <r>
          <rPr>
            <sz val="9"/>
            <color indexed="81"/>
            <rFont val="Tahoma"/>
            <family val="2"/>
          </rPr>
          <t xml:space="preserve">
12/09/2020
7,500/-</t>
        </r>
      </text>
    </comment>
    <comment ref="CJ244" authorId="0">
      <text>
        <r>
          <rPr>
            <b/>
            <sz val="9"/>
            <color indexed="81"/>
            <rFont val="Tahoma"/>
            <family val="2"/>
          </rPr>
          <t>Windows User:</t>
        </r>
        <r>
          <rPr>
            <sz val="9"/>
            <color indexed="81"/>
            <rFont val="Tahoma"/>
            <family val="2"/>
          </rPr>
          <t xml:space="preserve">
08/10/2020
By bkash
C=12350 With O/fee
H=0
T=12350</t>
        </r>
      </text>
    </comment>
    <comment ref="CP244" authorId="0">
      <text>
        <r>
          <rPr>
            <b/>
            <sz val="9"/>
            <color indexed="81"/>
            <rFont val="Tahoma"/>
            <family val="2"/>
          </rPr>
          <t>Windows User:</t>
        </r>
        <r>
          <rPr>
            <sz val="9"/>
            <color indexed="81"/>
            <rFont val="Tahoma"/>
            <family val="2"/>
          </rPr>
          <t xml:space="preserve">
08/10/2020
By bkash
C=12350
H=0
T=12350</t>
        </r>
      </text>
    </comment>
    <comment ref="CR244" authorId="0">
      <text>
        <r>
          <rPr>
            <b/>
            <sz val="9"/>
            <color indexed="81"/>
            <rFont val="Tahoma"/>
            <family val="2"/>
          </rPr>
          <t>Windows User:</t>
        </r>
        <r>
          <rPr>
            <sz val="9"/>
            <color indexed="81"/>
            <rFont val="Tahoma"/>
            <family val="2"/>
          </rPr>
          <t xml:space="preserve">
10/01/2021
11187
Nov to Janu/21
Paid in Janu/21</t>
        </r>
      </text>
    </comment>
    <comment ref="CT244" authorId="0">
      <text>
        <r>
          <rPr>
            <b/>
            <sz val="9"/>
            <color indexed="81"/>
            <rFont val="Tahoma"/>
            <family val="2"/>
          </rPr>
          <t>Windows User:</t>
        </r>
        <r>
          <rPr>
            <sz val="9"/>
            <color indexed="81"/>
            <rFont val="Tahoma"/>
            <family val="2"/>
          </rPr>
          <t xml:space="preserve">
10/01/2021
11187
Nov to Janu/21
Paid in Janu/21</t>
        </r>
      </text>
    </comment>
    <comment ref="CV244" authorId="0">
      <text>
        <r>
          <rPr>
            <b/>
            <sz val="9"/>
            <color indexed="81"/>
            <rFont val="Tahoma"/>
            <family val="2"/>
          </rPr>
          <t>Windows User:</t>
        </r>
        <r>
          <rPr>
            <sz val="9"/>
            <color indexed="81"/>
            <rFont val="Tahoma"/>
            <family val="2"/>
          </rPr>
          <t xml:space="preserve">
10/01/2021
11187
Nov to Janu/21
Paid in Janu/21</t>
        </r>
      </text>
    </comment>
    <comment ref="CX244" authorId="0">
      <text>
        <r>
          <rPr>
            <b/>
            <sz val="9"/>
            <color indexed="81"/>
            <rFont val="Tahoma"/>
            <family val="2"/>
          </rPr>
          <t>Windows User:</t>
        </r>
        <r>
          <rPr>
            <sz val="9"/>
            <color indexed="81"/>
            <rFont val="Tahoma"/>
            <family val="2"/>
          </rPr>
          <t xml:space="preserve">
10/02/21
11188</t>
        </r>
      </text>
    </comment>
    <comment ref="DD244" authorId="0">
      <text>
        <r>
          <rPr>
            <b/>
            <sz val="9"/>
            <color indexed="81"/>
            <rFont val="Tahoma"/>
            <family val="2"/>
          </rPr>
          <t>Windows User:</t>
        </r>
        <r>
          <rPr>
            <sz val="9"/>
            <color indexed="81"/>
            <rFont val="Tahoma"/>
            <family val="2"/>
          </rPr>
          <t xml:space="preserve">
08/05/21
By bkash
C=13860</t>
        </r>
      </text>
    </comment>
    <comment ref="DF244" authorId="0">
      <text>
        <r>
          <rPr>
            <b/>
            <sz val="9"/>
            <color indexed="81"/>
            <rFont val="Tahoma"/>
            <family val="2"/>
          </rPr>
          <t>Windows User:</t>
        </r>
        <r>
          <rPr>
            <sz val="9"/>
            <color indexed="81"/>
            <rFont val="Tahoma"/>
            <family val="2"/>
          </rPr>
          <t xml:space="preserve">
05/06/21
11190
Up to June/21</t>
        </r>
      </text>
    </comment>
    <comment ref="CD245" authorId="0">
      <text>
        <r>
          <rPr>
            <b/>
            <sz val="9"/>
            <color indexed="81"/>
            <rFont val="Tahoma"/>
            <family val="2"/>
          </rPr>
          <t>Windows User:</t>
        </r>
        <r>
          <rPr>
            <sz val="9"/>
            <color indexed="81"/>
            <rFont val="Tahoma"/>
            <family val="2"/>
          </rPr>
          <t xml:space="preserve">
12/09/2020
7,500/-</t>
        </r>
      </text>
    </comment>
    <comment ref="CF245" authorId="0">
      <text>
        <r>
          <rPr>
            <b/>
            <sz val="9"/>
            <color indexed="81"/>
            <rFont val="Tahoma"/>
            <family val="2"/>
          </rPr>
          <t>Windows User:</t>
        </r>
        <r>
          <rPr>
            <sz val="9"/>
            <color indexed="81"/>
            <rFont val="Tahoma"/>
            <family val="2"/>
          </rPr>
          <t xml:space="preserve">
12/09/2020
7,500/-</t>
        </r>
      </text>
    </comment>
    <comment ref="CH245" authorId="0">
      <text>
        <r>
          <rPr>
            <b/>
            <sz val="9"/>
            <color indexed="81"/>
            <rFont val="Tahoma"/>
            <family val="2"/>
          </rPr>
          <t>Windows User:</t>
        </r>
        <r>
          <rPr>
            <sz val="9"/>
            <color indexed="81"/>
            <rFont val="Tahoma"/>
            <family val="2"/>
          </rPr>
          <t xml:space="preserve">
12/09/2020
7,500/-</t>
        </r>
      </text>
    </comment>
    <comment ref="CJ245" authorId="0">
      <text>
        <r>
          <rPr>
            <b/>
            <sz val="9"/>
            <color indexed="81"/>
            <rFont val="Tahoma"/>
            <family val="2"/>
          </rPr>
          <t>Windows User:</t>
        </r>
        <r>
          <rPr>
            <sz val="9"/>
            <color indexed="81"/>
            <rFont val="Tahoma"/>
            <family val="2"/>
          </rPr>
          <t xml:space="preserve">
10.10.2020
11210
Oct/20 Less=30%
Others fee=8,000/-</t>
        </r>
      </text>
    </comment>
    <comment ref="CM245" authorId="0">
      <text>
        <r>
          <rPr>
            <b/>
            <sz val="9"/>
            <color indexed="81"/>
            <rFont val="Tahoma"/>
            <family val="2"/>
          </rPr>
          <t>Windows User:</t>
        </r>
        <r>
          <rPr>
            <sz val="9"/>
            <color indexed="81"/>
            <rFont val="Tahoma"/>
            <family val="2"/>
          </rPr>
          <t xml:space="preserve">
Less 30% in Tuition fee for Oct/20.</t>
        </r>
      </text>
    </comment>
    <comment ref="CN245" authorId="0">
      <text>
        <r>
          <rPr>
            <b/>
            <sz val="9"/>
            <color indexed="81"/>
            <rFont val="Tahoma"/>
            <family val="2"/>
          </rPr>
          <t>Windows User:</t>
        </r>
        <r>
          <rPr>
            <sz val="9"/>
            <color indexed="81"/>
            <rFont val="Tahoma"/>
            <family val="2"/>
          </rPr>
          <t xml:space="preserve">
10.10.2020
11210
Oct/20 Less=30%
Others fee=8,000/-</t>
        </r>
      </text>
    </comment>
    <comment ref="CO245" authorId="0">
      <text>
        <r>
          <rPr>
            <b/>
            <sz val="9"/>
            <color indexed="81"/>
            <rFont val="Tahoma"/>
            <family val="2"/>
          </rPr>
          <t>Windows User:</t>
        </r>
        <r>
          <rPr>
            <sz val="9"/>
            <color indexed="81"/>
            <rFont val="Tahoma"/>
            <family val="2"/>
          </rPr>
          <t xml:space="preserve">
Less 30% in Tuition fee for Oct/20.</t>
        </r>
      </text>
    </comment>
    <comment ref="CP245" authorId="0">
      <text>
        <r>
          <rPr>
            <b/>
            <sz val="9"/>
            <color indexed="81"/>
            <rFont val="Tahoma"/>
            <family val="2"/>
          </rPr>
          <t>Windows User:</t>
        </r>
        <r>
          <rPr>
            <sz val="9"/>
            <color indexed="81"/>
            <rFont val="Tahoma"/>
            <family val="2"/>
          </rPr>
          <t xml:space="preserve">
04/11/2020
11211
Nov/2020</t>
        </r>
      </text>
    </comment>
    <comment ref="CR245" authorId="0">
      <text>
        <r>
          <rPr>
            <b/>
            <sz val="9"/>
            <color indexed="81"/>
            <rFont val="Tahoma"/>
            <family val="2"/>
          </rPr>
          <t>Windows User:</t>
        </r>
        <r>
          <rPr>
            <sz val="9"/>
            <color indexed="81"/>
            <rFont val="Tahoma"/>
            <family val="2"/>
          </rPr>
          <t xml:space="preserve">
14/12/2020
11212
</t>
        </r>
      </text>
    </comment>
    <comment ref="CT245" authorId="0">
      <text>
        <r>
          <rPr>
            <b/>
            <sz val="9"/>
            <color indexed="81"/>
            <rFont val="Tahoma"/>
            <family val="2"/>
          </rPr>
          <t>Windows User:</t>
        </r>
        <r>
          <rPr>
            <sz val="9"/>
            <color indexed="81"/>
            <rFont val="Tahoma"/>
            <family val="2"/>
          </rPr>
          <t xml:space="preserve">
10/01/2021
11213</t>
        </r>
      </text>
    </comment>
    <comment ref="CV245" authorId="0">
      <text>
        <r>
          <rPr>
            <b/>
            <sz val="9"/>
            <color indexed="81"/>
            <rFont val="Tahoma"/>
            <family val="2"/>
          </rPr>
          <t>Windows User:</t>
        </r>
        <r>
          <rPr>
            <sz val="9"/>
            <color indexed="81"/>
            <rFont val="Tahoma"/>
            <family val="2"/>
          </rPr>
          <t xml:space="preserve">
10/02/21
11214</t>
        </r>
      </text>
    </comment>
    <comment ref="CX245" authorId="0">
      <text>
        <r>
          <rPr>
            <b/>
            <sz val="9"/>
            <color indexed="81"/>
            <rFont val="Tahoma"/>
            <family val="2"/>
          </rPr>
          <t>Windows User:</t>
        </r>
        <r>
          <rPr>
            <sz val="9"/>
            <color indexed="81"/>
            <rFont val="Tahoma"/>
            <family val="2"/>
          </rPr>
          <t xml:space="preserve">
10/03/21
11215</t>
        </r>
      </text>
    </comment>
    <comment ref="DB245" authorId="0">
      <text>
        <r>
          <rPr>
            <b/>
            <sz val="9"/>
            <color indexed="81"/>
            <rFont val="Tahoma"/>
            <family val="2"/>
          </rPr>
          <t>Windows User:</t>
        </r>
        <r>
          <rPr>
            <sz val="9"/>
            <color indexed="81"/>
            <rFont val="Tahoma"/>
            <family val="2"/>
          </rPr>
          <t xml:space="preserve">
08/05/21
By bkash
C=9240</t>
        </r>
      </text>
    </comment>
    <comment ref="DD245" authorId="0">
      <text>
        <r>
          <rPr>
            <b/>
            <sz val="9"/>
            <color indexed="81"/>
            <rFont val="Tahoma"/>
            <family val="2"/>
          </rPr>
          <t>Windows User:</t>
        </r>
        <r>
          <rPr>
            <sz val="9"/>
            <color indexed="81"/>
            <rFont val="Tahoma"/>
            <family val="2"/>
          </rPr>
          <t xml:space="preserve">
05/06/21
11217</t>
        </r>
      </text>
    </comment>
    <comment ref="CD246" authorId="0">
      <text>
        <r>
          <rPr>
            <b/>
            <sz val="9"/>
            <color indexed="81"/>
            <rFont val="Tahoma"/>
            <family val="2"/>
          </rPr>
          <t>Windows User:</t>
        </r>
        <r>
          <rPr>
            <sz val="9"/>
            <color indexed="81"/>
            <rFont val="Tahoma"/>
            <family val="2"/>
          </rPr>
          <t xml:space="preserve">
12/09/2020
7,500/-</t>
        </r>
      </text>
    </comment>
    <comment ref="CF246" authorId="0">
      <text>
        <r>
          <rPr>
            <b/>
            <sz val="9"/>
            <color indexed="81"/>
            <rFont val="Tahoma"/>
            <family val="2"/>
          </rPr>
          <t>Windows User:</t>
        </r>
        <r>
          <rPr>
            <sz val="9"/>
            <color indexed="81"/>
            <rFont val="Tahoma"/>
            <family val="2"/>
          </rPr>
          <t xml:space="preserve">
12/09/2020
7,500/-</t>
        </r>
      </text>
    </comment>
    <comment ref="CH246" authorId="0">
      <text>
        <r>
          <rPr>
            <b/>
            <sz val="9"/>
            <color indexed="81"/>
            <rFont val="Tahoma"/>
            <family val="2"/>
          </rPr>
          <t>Windows User:</t>
        </r>
        <r>
          <rPr>
            <sz val="9"/>
            <color indexed="81"/>
            <rFont val="Tahoma"/>
            <family val="2"/>
          </rPr>
          <t xml:space="preserve">
12/09/2020
7,500/-</t>
        </r>
      </text>
    </comment>
    <comment ref="CP246" authorId="0">
      <text>
        <r>
          <rPr>
            <b/>
            <sz val="9"/>
            <color indexed="81"/>
            <rFont val="Tahoma"/>
            <family val="2"/>
          </rPr>
          <t>Windows User:</t>
        </r>
        <r>
          <rPr>
            <sz val="9"/>
            <color indexed="81"/>
            <rFont val="Tahoma"/>
            <family val="2"/>
          </rPr>
          <t xml:space="preserve">
09/11/2020
11234
Oct/2020
Paid to nov/20</t>
        </r>
      </text>
    </comment>
    <comment ref="CR246" authorId="0">
      <text>
        <r>
          <rPr>
            <b/>
            <sz val="9"/>
            <color indexed="81"/>
            <rFont val="Tahoma"/>
            <family val="2"/>
          </rPr>
          <t>Windows User:</t>
        </r>
        <r>
          <rPr>
            <sz val="9"/>
            <color indexed="81"/>
            <rFont val="Tahoma"/>
            <family val="2"/>
          </rPr>
          <t xml:space="preserve">
09/11/2020
11234
Oct/2020
24/01/2021
11235
Nov + Dec/20
Paid in Janu/21
 O/fee Due</t>
        </r>
      </text>
    </comment>
    <comment ref="CT246" authorId="0">
      <text>
        <r>
          <rPr>
            <b/>
            <sz val="9"/>
            <color indexed="81"/>
            <rFont val="Tahoma"/>
            <family val="2"/>
          </rPr>
          <t>Windows User:</t>
        </r>
        <r>
          <rPr>
            <sz val="9"/>
            <color indexed="81"/>
            <rFont val="Tahoma"/>
            <family val="2"/>
          </rPr>
          <t xml:space="preserve">
24/01/2021
11235
Nov + Dec/20
Paid in Janu/21
 O/fee Due</t>
        </r>
      </text>
    </comment>
    <comment ref="CV246" authorId="0">
      <text>
        <r>
          <rPr>
            <b/>
            <sz val="9"/>
            <color indexed="81"/>
            <rFont val="Tahoma"/>
            <family val="2"/>
          </rPr>
          <t>Windows User:</t>
        </r>
        <r>
          <rPr>
            <sz val="9"/>
            <color indexed="81"/>
            <rFont val="Tahoma"/>
            <family val="2"/>
          </rPr>
          <t xml:space="preserve">
24/01/2021
11235
Nov + Dec/20
Paid in Janu/21
 O/fee Due</t>
        </r>
      </text>
    </comment>
    <comment ref="CZ246" authorId="0">
      <text>
        <r>
          <rPr>
            <b/>
            <sz val="9"/>
            <color indexed="81"/>
            <rFont val="Tahoma"/>
            <family val="2"/>
          </rPr>
          <t>Windows User:</t>
        </r>
        <r>
          <rPr>
            <sz val="9"/>
            <color indexed="81"/>
            <rFont val="Tahoma"/>
            <family val="2"/>
          </rPr>
          <t xml:space="preserve">
16/03/21
11236
O/fee=8000
Janu/21</t>
        </r>
      </text>
    </comment>
    <comment ref="H247" authorId="0">
      <text>
        <r>
          <rPr>
            <b/>
            <sz val="9"/>
            <color indexed="81"/>
            <rFont val="Tahoma"/>
            <family val="2"/>
          </rPr>
          <t>Windows User:</t>
        </r>
        <r>
          <rPr>
            <sz val="9"/>
            <color indexed="81"/>
            <rFont val="Tahoma"/>
            <family val="2"/>
          </rPr>
          <t xml:space="preserve">
Less-3,300/-</t>
        </r>
      </text>
    </comment>
    <comment ref="J247" authorId="0">
      <text>
        <r>
          <rPr>
            <b/>
            <sz val="9"/>
            <color indexed="81"/>
            <rFont val="Tahoma"/>
            <family val="2"/>
          </rPr>
          <t>Windows User:</t>
        </r>
        <r>
          <rPr>
            <sz val="9"/>
            <color indexed="81"/>
            <rFont val="Tahoma"/>
            <family val="2"/>
          </rPr>
          <t xml:space="preserve">
Less-3,300/-</t>
        </r>
      </text>
    </comment>
    <comment ref="CD247" authorId="0">
      <text>
        <r>
          <rPr>
            <b/>
            <sz val="9"/>
            <color indexed="81"/>
            <rFont val="Tahoma"/>
            <family val="2"/>
          </rPr>
          <t>Windows User:</t>
        </r>
        <r>
          <rPr>
            <sz val="9"/>
            <color indexed="81"/>
            <rFont val="Tahoma"/>
            <family val="2"/>
          </rPr>
          <t xml:space="preserve">
12/09/2020
7,500/-</t>
        </r>
      </text>
    </comment>
    <comment ref="CF247" authorId="0">
      <text>
        <r>
          <rPr>
            <b/>
            <sz val="9"/>
            <color indexed="81"/>
            <rFont val="Tahoma"/>
            <family val="2"/>
          </rPr>
          <t>Windows User:</t>
        </r>
        <r>
          <rPr>
            <sz val="9"/>
            <color indexed="81"/>
            <rFont val="Tahoma"/>
            <family val="2"/>
          </rPr>
          <t xml:space="preserve">
12/09/2020
7,500/-</t>
        </r>
      </text>
    </comment>
    <comment ref="CH247" authorId="0">
      <text>
        <r>
          <rPr>
            <b/>
            <sz val="9"/>
            <color indexed="81"/>
            <rFont val="Tahoma"/>
            <family val="2"/>
          </rPr>
          <t>Windows User:</t>
        </r>
        <r>
          <rPr>
            <sz val="9"/>
            <color indexed="81"/>
            <rFont val="Tahoma"/>
            <family val="2"/>
          </rPr>
          <t xml:space="preserve">
12/09/2020
7,500/-</t>
        </r>
      </text>
    </comment>
    <comment ref="CJ247" authorId="0">
      <text>
        <r>
          <rPr>
            <b/>
            <sz val="9"/>
            <color indexed="81"/>
            <rFont val="Tahoma"/>
            <family val="2"/>
          </rPr>
          <t>Windows User:</t>
        </r>
        <r>
          <rPr>
            <sz val="9"/>
            <color indexed="81"/>
            <rFont val="Tahoma"/>
            <family val="2"/>
          </rPr>
          <t xml:space="preserve">
08/11/2020
11258
Oct + Nov/20
O/fee=8000/-
Paid to Nov/2020</t>
        </r>
      </text>
    </comment>
    <comment ref="CP247" authorId="0">
      <text>
        <r>
          <rPr>
            <b/>
            <sz val="9"/>
            <color indexed="81"/>
            <rFont val="Tahoma"/>
            <family val="2"/>
          </rPr>
          <t>Windows User:</t>
        </r>
        <r>
          <rPr>
            <sz val="9"/>
            <color indexed="81"/>
            <rFont val="Tahoma"/>
            <family val="2"/>
          </rPr>
          <t xml:space="preserve">
08/11/2020
11258
Oct + Nov/20
O/fee=8000/-
Paid to Nov/2020</t>
        </r>
      </text>
    </comment>
    <comment ref="CR247" authorId="0">
      <text>
        <r>
          <rPr>
            <b/>
            <sz val="9"/>
            <color indexed="81"/>
            <rFont val="Tahoma"/>
            <family val="2"/>
          </rPr>
          <t>Windows User:</t>
        </r>
        <r>
          <rPr>
            <sz val="9"/>
            <color indexed="81"/>
            <rFont val="Tahoma"/>
            <family val="2"/>
          </rPr>
          <t xml:space="preserve">
08/11/2020
11258
Oct + Nov/20
O/fee=8000/-
Paid to Nov/2020</t>
        </r>
      </text>
    </comment>
    <comment ref="CT247" authorId="0">
      <text>
        <r>
          <rPr>
            <b/>
            <sz val="9"/>
            <color indexed="81"/>
            <rFont val="Tahoma"/>
            <family val="2"/>
          </rPr>
          <t>Windows User:</t>
        </r>
        <r>
          <rPr>
            <sz val="9"/>
            <color indexed="81"/>
            <rFont val="Tahoma"/>
            <family val="2"/>
          </rPr>
          <t xml:space="preserve">
27/01/2021
11261
Dec=1160 Due=1150
Paid in Janu/21</t>
        </r>
      </text>
    </comment>
    <comment ref="CV247" authorId="0">
      <text>
        <r>
          <rPr>
            <b/>
            <sz val="9"/>
            <color indexed="81"/>
            <rFont val="Tahoma"/>
            <family val="2"/>
          </rPr>
          <t>Windows User:</t>
        </r>
        <r>
          <rPr>
            <sz val="9"/>
            <color indexed="81"/>
            <rFont val="Tahoma"/>
            <family val="2"/>
          </rPr>
          <t xml:space="preserve">
27/01/2021
11261
Dec=1160 Due=1150
Paid in Janu/21</t>
        </r>
      </text>
    </comment>
    <comment ref="CX247" authorId="0">
      <text>
        <r>
          <rPr>
            <b/>
            <sz val="9"/>
            <color indexed="81"/>
            <rFont val="Tahoma"/>
            <family val="2"/>
          </rPr>
          <t>Windows User:</t>
        </r>
        <r>
          <rPr>
            <sz val="9"/>
            <color indexed="81"/>
            <rFont val="Tahoma"/>
            <family val="2"/>
          </rPr>
          <t xml:space="preserve">
09/02/21
11262</t>
        </r>
      </text>
    </comment>
    <comment ref="DD247" authorId="0">
      <text>
        <r>
          <rPr>
            <b/>
            <sz val="9"/>
            <color indexed="81"/>
            <rFont val="Tahoma"/>
            <family val="2"/>
          </rPr>
          <t>Windows User:</t>
        </r>
        <r>
          <rPr>
            <sz val="9"/>
            <color indexed="81"/>
            <rFont val="Tahoma"/>
            <family val="2"/>
          </rPr>
          <t xml:space="preserve">
05/05/21
11263
March to May/21</t>
        </r>
      </text>
    </comment>
    <comment ref="DF247" authorId="0">
      <text>
        <r>
          <rPr>
            <b/>
            <sz val="9"/>
            <color indexed="81"/>
            <rFont val="Tahoma"/>
            <family val="2"/>
          </rPr>
          <t>Windows User:</t>
        </r>
        <r>
          <rPr>
            <sz val="9"/>
            <color indexed="81"/>
            <rFont val="Tahoma"/>
            <family val="2"/>
          </rPr>
          <t xml:space="preserve">
05/06/21
11264
June/21</t>
        </r>
      </text>
    </comment>
    <comment ref="CD248" authorId="0">
      <text>
        <r>
          <rPr>
            <b/>
            <sz val="9"/>
            <color indexed="81"/>
            <rFont val="Tahoma"/>
            <family val="2"/>
          </rPr>
          <t>Windows User:</t>
        </r>
        <r>
          <rPr>
            <sz val="9"/>
            <color indexed="81"/>
            <rFont val="Tahoma"/>
            <family val="2"/>
          </rPr>
          <t xml:space="preserve">
12/09/2020
7,500/-</t>
        </r>
      </text>
    </comment>
    <comment ref="CF248" authorId="0">
      <text>
        <r>
          <rPr>
            <b/>
            <sz val="9"/>
            <color indexed="81"/>
            <rFont val="Tahoma"/>
            <family val="2"/>
          </rPr>
          <t>Windows User:</t>
        </r>
        <r>
          <rPr>
            <sz val="9"/>
            <color indexed="81"/>
            <rFont val="Tahoma"/>
            <family val="2"/>
          </rPr>
          <t xml:space="preserve">
12/09/2020
7,500/-</t>
        </r>
      </text>
    </comment>
    <comment ref="CH248" authorId="0">
      <text>
        <r>
          <rPr>
            <b/>
            <sz val="9"/>
            <color indexed="81"/>
            <rFont val="Tahoma"/>
            <family val="2"/>
          </rPr>
          <t>Windows User:</t>
        </r>
        <r>
          <rPr>
            <sz val="9"/>
            <color indexed="81"/>
            <rFont val="Tahoma"/>
            <family val="2"/>
          </rPr>
          <t xml:space="preserve">
12/09/2020
7,500/-</t>
        </r>
      </text>
    </comment>
    <comment ref="CJ248" authorId="0">
      <text>
        <r>
          <rPr>
            <b/>
            <sz val="9"/>
            <color indexed="81"/>
            <rFont val="Tahoma"/>
            <family val="2"/>
          </rPr>
          <t>Windows User:</t>
        </r>
        <r>
          <rPr>
            <sz val="9"/>
            <color indexed="81"/>
            <rFont val="Tahoma"/>
            <family val="2"/>
          </rPr>
          <t xml:space="preserve">
24/02/21
11284
o/fee=8000
Up to Dec/21
Paid in Feb/21</t>
        </r>
      </text>
    </comment>
    <comment ref="CM248" authorId="0">
      <text>
        <r>
          <rPr>
            <b/>
            <sz val="9"/>
            <color indexed="81"/>
            <rFont val="Tahoma"/>
            <family val="2"/>
          </rPr>
          <t>Windows User:</t>
        </r>
        <r>
          <rPr>
            <sz val="9"/>
            <color indexed="81"/>
            <rFont val="Tahoma"/>
            <family val="2"/>
          </rPr>
          <t xml:space="preserve">
Less 30% in Tuition fee for Oct/20.</t>
        </r>
      </text>
    </comment>
    <comment ref="CN248" authorId="0">
      <text>
        <r>
          <rPr>
            <b/>
            <sz val="9"/>
            <color indexed="81"/>
            <rFont val="Tahoma"/>
            <family val="2"/>
          </rPr>
          <t>Windows User:</t>
        </r>
        <r>
          <rPr>
            <sz val="9"/>
            <color indexed="81"/>
            <rFont val="Tahoma"/>
            <family val="2"/>
          </rPr>
          <t xml:space="preserve">
09/112/020
11282
Oct/2020
Paid to Nov/2020</t>
        </r>
      </text>
    </comment>
    <comment ref="CO248" authorId="0">
      <text>
        <r>
          <rPr>
            <b/>
            <sz val="9"/>
            <color indexed="81"/>
            <rFont val="Tahoma"/>
            <family val="2"/>
          </rPr>
          <t>Windows User:</t>
        </r>
        <r>
          <rPr>
            <sz val="9"/>
            <color indexed="81"/>
            <rFont val="Tahoma"/>
            <family val="2"/>
          </rPr>
          <t xml:space="preserve">
Less 30% in Tuition fee for Oct/20.</t>
        </r>
      </text>
    </comment>
    <comment ref="CP248" authorId="0">
      <text>
        <r>
          <rPr>
            <b/>
            <sz val="9"/>
            <color indexed="81"/>
            <rFont val="Tahoma"/>
            <family val="2"/>
          </rPr>
          <t>Windows User:</t>
        </r>
        <r>
          <rPr>
            <sz val="9"/>
            <color indexed="81"/>
            <rFont val="Tahoma"/>
            <family val="2"/>
          </rPr>
          <t xml:space="preserve">
09/112/020
11282
Oct/2020
27/01/21
11283
Nov=4620
Paid in Janu/21</t>
        </r>
      </text>
    </comment>
    <comment ref="CT248" authorId="0">
      <text>
        <r>
          <rPr>
            <b/>
            <sz val="9"/>
            <color indexed="81"/>
            <rFont val="Tahoma"/>
            <family val="2"/>
          </rPr>
          <t>Windows User:</t>
        </r>
        <r>
          <rPr>
            <sz val="9"/>
            <color indexed="81"/>
            <rFont val="Tahoma"/>
            <family val="2"/>
          </rPr>
          <t xml:space="preserve">
27/01/21
11283
Nov=4620
Paid in Janu/21</t>
        </r>
      </text>
    </comment>
    <comment ref="CV248" authorId="0">
      <text>
        <r>
          <rPr>
            <b/>
            <sz val="9"/>
            <color indexed="81"/>
            <rFont val="Tahoma"/>
            <family val="2"/>
          </rPr>
          <t>Windows User:</t>
        </r>
        <r>
          <rPr>
            <sz val="9"/>
            <color indexed="81"/>
            <rFont val="Tahoma"/>
            <family val="2"/>
          </rPr>
          <t xml:space="preserve">
24/02/21
11284
o/fee=8000
Up to Dec/21</t>
        </r>
      </text>
    </comment>
    <comment ref="DD248" authorId="0">
      <text>
        <r>
          <rPr>
            <b/>
            <sz val="9"/>
            <color indexed="81"/>
            <rFont val="Tahoma"/>
            <family val="2"/>
          </rPr>
          <t>Windows User:</t>
        </r>
        <r>
          <rPr>
            <sz val="9"/>
            <color indexed="81"/>
            <rFont val="Tahoma"/>
            <family val="2"/>
          </rPr>
          <t xml:space="preserve">
06/06/21
11285
Up to May/21</t>
        </r>
      </text>
    </comment>
    <comment ref="B249" authorId="0">
      <text>
        <r>
          <rPr>
            <b/>
            <sz val="9"/>
            <color indexed="81"/>
            <rFont val="Tahoma"/>
            <family val="2"/>
          </rPr>
          <t>Windows User:</t>
        </r>
        <r>
          <rPr>
            <sz val="9"/>
            <color indexed="81"/>
            <rFont val="Tahoma"/>
            <family val="2"/>
          </rPr>
          <t xml:space="preserve">
Note=154
25/11/2020
Half Free</t>
        </r>
      </text>
    </comment>
    <comment ref="H249" authorId="0">
      <text>
        <r>
          <rPr>
            <b/>
            <sz val="8"/>
            <color indexed="81"/>
            <rFont val="Tahoma"/>
            <family val="2"/>
          </rPr>
          <t>Windows User:</t>
        </r>
        <r>
          <rPr>
            <sz val="8"/>
            <color indexed="81"/>
            <rFont val="Tahoma"/>
            <family val="2"/>
          </rPr>
          <t xml:space="preserve">
Note=154
25/11/2020
Half Free</t>
        </r>
      </text>
    </comment>
    <comment ref="J249" authorId="0">
      <text>
        <r>
          <rPr>
            <b/>
            <sz val="8"/>
            <color indexed="81"/>
            <rFont val="Tahoma"/>
            <family val="2"/>
          </rPr>
          <t>Windows User:</t>
        </r>
        <r>
          <rPr>
            <sz val="8"/>
            <color indexed="81"/>
            <rFont val="Tahoma"/>
            <family val="2"/>
          </rPr>
          <t xml:space="preserve">
Note=154
25/11/2020
Half Free</t>
        </r>
      </text>
    </comment>
    <comment ref="CD249" authorId="0">
      <text>
        <r>
          <rPr>
            <b/>
            <sz val="9"/>
            <color indexed="81"/>
            <rFont val="Tahoma"/>
            <family val="2"/>
          </rPr>
          <t>Windows User:</t>
        </r>
        <r>
          <rPr>
            <sz val="9"/>
            <color indexed="81"/>
            <rFont val="Tahoma"/>
            <family val="2"/>
          </rPr>
          <t xml:space="preserve">
12/09/2020
7,500/-</t>
        </r>
      </text>
    </comment>
    <comment ref="CF249" authorId="0">
      <text>
        <r>
          <rPr>
            <b/>
            <sz val="9"/>
            <color indexed="81"/>
            <rFont val="Tahoma"/>
            <family val="2"/>
          </rPr>
          <t>Windows User:</t>
        </r>
        <r>
          <rPr>
            <sz val="9"/>
            <color indexed="81"/>
            <rFont val="Tahoma"/>
            <family val="2"/>
          </rPr>
          <t xml:space="preserve">
12/09/2020
7,500/-</t>
        </r>
      </text>
    </comment>
    <comment ref="CH249" authorId="0">
      <text>
        <r>
          <rPr>
            <b/>
            <sz val="9"/>
            <color indexed="81"/>
            <rFont val="Tahoma"/>
            <family val="2"/>
          </rPr>
          <t>Windows User:</t>
        </r>
        <r>
          <rPr>
            <sz val="9"/>
            <color indexed="81"/>
            <rFont val="Tahoma"/>
            <family val="2"/>
          </rPr>
          <t xml:space="preserve">
12/09/2020
7,500/-</t>
        </r>
      </text>
    </comment>
    <comment ref="CM249" authorId="0">
      <text>
        <r>
          <rPr>
            <b/>
            <sz val="9"/>
            <color indexed="81"/>
            <rFont val="Tahoma"/>
            <family val="2"/>
          </rPr>
          <t>Windows User:</t>
        </r>
        <r>
          <rPr>
            <sz val="9"/>
            <color indexed="81"/>
            <rFont val="Tahoma"/>
            <family val="2"/>
          </rPr>
          <t xml:space="preserve">
Less 30% in Tuition fee for Oct/20.</t>
        </r>
      </text>
    </comment>
    <comment ref="CN249" authorId="0">
      <text>
        <r>
          <rPr>
            <b/>
            <sz val="9"/>
            <color indexed="81"/>
            <rFont val="Tahoma"/>
            <family val="2"/>
          </rPr>
          <t>Windows User:</t>
        </r>
        <r>
          <rPr>
            <sz val="9"/>
            <color indexed="81"/>
            <rFont val="Tahoma"/>
            <family val="2"/>
          </rPr>
          <t xml:space="preserve">
29/10/2020
By bkash
C=5,000/-</t>
        </r>
      </text>
    </comment>
    <comment ref="CO249" authorId="0">
      <text>
        <r>
          <rPr>
            <b/>
            <sz val="9"/>
            <color indexed="81"/>
            <rFont val="Tahoma"/>
            <family val="2"/>
          </rPr>
          <t>Windows User:</t>
        </r>
        <r>
          <rPr>
            <sz val="9"/>
            <color indexed="81"/>
            <rFont val="Tahoma"/>
            <family val="2"/>
          </rPr>
          <t xml:space="preserve">
Less 30% in Tuition fee for Oct/20.</t>
        </r>
      </text>
    </comment>
    <comment ref="CR249" authorId="0">
      <text>
        <r>
          <rPr>
            <b/>
            <sz val="9"/>
            <color indexed="81"/>
            <rFont val="Tahoma"/>
            <family val="2"/>
          </rPr>
          <t>Windows User:</t>
        </r>
        <r>
          <rPr>
            <sz val="9"/>
            <color indexed="81"/>
            <rFont val="Tahoma"/>
            <family val="2"/>
          </rPr>
          <t xml:space="preserve">
10/12/2020
By bkash
C=1930
Dec/20
O/fee Due</t>
        </r>
      </text>
    </comment>
    <comment ref="CT249" authorId="0">
      <text>
        <r>
          <rPr>
            <b/>
            <sz val="9"/>
            <color indexed="81"/>
            <rFont val="Tahoma"/>
            <family val="2"/>
          </rPr>
          <t>Windows User:</t>
        </r>
        <r>
          <rPr>
            <sz val="9"/>
            <color indexed="81"/>
            <rFont val="Tahoma"/>
            <family val="2"/>
          </rPr>
          <t xml:space="preserve">
19/01/2021
By bkash
C=4310
O/fee due=6000</t>
        </r>
      </text>
    </comment>
    <comment ref="CV249" authorId="0">
      <text>
        <r>
          <rPr>
            <b/>
            <sz val="9"/>
            <color indexed="81"/>
            <rFont val="Tahoma"/>
            <family val="2"/>
          </rPr>
          <t>Windows User:</t>
        </r>
        <r>
          <rPr>
            <sz val="9"/>
            <color indexed="81"/>
            <rFont val="Tahoma"/>
            <family val="2"/>
          </rPr>
          <t xml:space="preserve">
28/02/21
By bkash
C=2310
</t>
        </r>
      </text>
    </comment>
    <comment ref="CX249" authorId="0">
      <text>
        <r>
          <rPr>
            <b/>
            <sz val="9"/>
            <color indexed="81"/>
            <rFont val="Tahoma"/>
            <family val="2"/>
          </rPr>
          <t>Windows User:</t>
        </r>
        <r>
          <rPr>
            <sz val="9"/>
            <color indexed="81"/>
            <rFont val="Tahoma"/>
            <family val="2"/>
          </rPr>
          <t xml:space="preserve">
25/03/2021
By bkash
C=3310/-
H=0
O/fee1000/-</t>
        </r>
      </text>
    </comment>
    <comment ref="CZ249" authorId="0">
      <text>
        <r>
          <rPr>
            <b/>
            <sz val="9"/>
            <color indexed="81"/>
            <rFont val="Tahoma"/>
            <family val="2"/>
          </rPr>
          <t>Windows User:</t>
        </r>
        <r>
          <rPr>
            <sz val="9"/>
            <color indexed="81"/>
            <rFont val="Tahoma"/>
            <family val="2"/>
          </rPr>
          <t xml:space="preserve">
22/04/21
By bkash
C=2310
O/fee=1000
T=3310</t>
        </r>
      </text>
    </comment>
    <comment ref="DB249" authorId="0">
      <text>
        <r>
          <rPr>
            <b/>
            <sz val="9"/>
            <color indexed="81"/>
            <rFont val="Tahoma"/>
            <family val="2"/>
          </rPr>
          <t>Windows User:</t>
        </r>
        <r>
          <rPr>
            <sz val="9"/>
            <color indexed="81"/>
            <rFont val="Tahoma"/>
            <family val="2"/>
          </rPr>
          <t xml:space="preserve">
27/05/21
By bkash
C=2310
O/fee=1000
T=3310</t>
        </r>
      </text>
    </comment>
    <comment ref="CD250" authorId="0">
      <text>
        <r>
          <rPr>
            <b/>
            <sz val="9"/>
            <color indexed="81"/>
            <rFont val="Tahoma"/>
            <family val="2"/>
          </rPr>
          <t>Windows User:</t>
        </r>
        <r>
          <rPr>
            <sz val="9"/>
            <color indexed="81"/>
            <rFont val="Tahoma"/>
            <family val="2"/>
          </rPr>
          <t xml:space="preserve">
12/09/2020
7,500/-</t>
        </r>
      </text>
    </comment>
    <comment ref="CF250" authorId="0">
      <text>
        <r>
          <rPr>
            <b/>
            <sz val="9"/>
            <color indexed="81"/>
            <rFont val="Tahoma"/>
            <family val="2"/>
          </rPr>
          <t>Windows User:</t>
        </r>
        <r>
          <rPr>
            <sz val="9"/>
            <color indexed="81"/>
            <rFont val="Tahoma"/>
            <family val="2"/>
          </rPr>
          <t xml:space="preserve">
12/09/2020
7,500/-</t>
        </r>
      </text>
    </comment>
    <comment ref="CH250" authorId="0">
      <text>
        <r>
          <rPr>
            <b/>
            <sz val="9"/>
            <color indexed="81"/>
            <rFont val="Tahoma"/>
            <family val="2"/>
          </rPr>
          <t>Windows User:</t>
        </r>
        <r>
          <rPr>
            <sz val="9"/>
            <color indexed="81"/>
            <rFont val="Tahoma"/>
            <family val="2"/>
          </rPr>
          <t xml:space="preserve">
12/09/2020
7,500/-</t>
        </r>
      </text>
    </comment>
    <comment ref="CJ250" authorId="0">
      <text>
        <r>
          <rPr>
            <b/>
            <sz val="9"/>
            <color indexed="81"/>
            <rFont val="Tahoma"/>
            <family val="2"/>
          </rPr>
          <t>Windows User:</t>
        </r>
        <r>
          <rPr>
            <sz val="9"/>
            <color indexed="81"/>
            <rFont val="Tahoma"/>
            <family val="2"/>
          </rPr>
          <t xml:space="preserve">
21/11/2020
By bkash
O/fee
Paid in Nov/20</t>
        </r>
      </text>
    </comment>
    <comment ref="CP250" authorId="0">
      <text>
        <r>
          <rPr>
            <b/>
            <sz val="9"/>
            <color indexed="81"/>
            <rFont val="Tahoma"/>
            <family val="2"/>
          </rPr>
          <t>Windows User:</t>
        </r>
        <r>
          <rPr>
            <sz val="9"/>
            <color indexed="81"/>
            <rFont val="Tahoma"/>
            <family val="2"/>
          </rPr>
          <t xml:space="preserve">
17/10/2020
By bkash
C=4620
H=1950
T=6570</t>
        </r>
      </text>
    </comment>
    <comment ref="CR250" authorId="0">
      <text>
        <r>
          <rPr>
            <b/>
            <sz val="9"/>
            <color indexed="81"/>
            <rFont val="Tahoma"/>
            <family val="2"/>
          </rPr>
          <t>Windows User:</t>
        </r>
        <r>
          <rPr>
            <sz val="9"/>
            <color indexed="81"/>
            <rFont val="Tahoma"/>
            <family val="2"/>
          </rPr>
          <t xml:space="preserve">
21/11/2020
By bkash
C=12620 With O/fee
H=1950
T=14570</t>
        </r>
      </text>
    </comment>
    <comment ref="CT250" authorId="0">
      <text>
        <r>
          <rPr>
            <b/>
            <sz val="9"/>
            <color indexed="81"/>
            <rFont val="Tahoma"/>
            <family val="2"/>
          </rPr>
          <t>Windows User:</t>
        </r>
        <r>
          <rPr>
            <sz val="9"/>
            <color indexed="81"/>
            <rFont val="Tahoma"/>
            <family val="2"/>
          </rPr>
          <t xml:space="preserve">
07/01/2021
By bkash
C=4620
H=1950
T=6570
Dec/20
Paid in Janu/21</t>
        </r>
      </text>
    </comment>
    <comment ref="CV250" authorId="0">
      <text>
        <r>
          <rPr>
            <b/>
            <sz val="9"/>
            <color indexed="81"/>
            <rFont val="Tahoma"/>
            <family val="2"/>
          </rPr>
          <t>Windows User:</t>
        </r>
        <r>
          <rPr>
            <sz val="9"/>
            <color indexed="81"/>
            <rFont val="Tahoma"/>
            <family val="2"/>
          </rPr>
          <t xml:space="preserve">
07/01/2021
By bkash
C=4620
H=1950
T=6570
Dec/20
Paid in Janu/21
27/01/21
11330
Janu/21</t>
        </r>
      </text>
    </comment>
    <comment ref="DB250" authorId="0">
      <text>
        <r>
          <rPr>
            <b/>
            <sz val="9"/>
            <color indexed="81"/>
            <rFont val="Tahoma"/>
            <family val="2"/>
          </rPr>
          <t>Windows User:</t>
        </r>
        <r>
          <rPr>
            <sz val="9"/>
            <color indexed="81"/>
            <rFont val="Tahoma"/>
            <family val="2"/>
          </rPr>
          <t xml:space="preserve">
10/04/21
By bkash
C=4620
H=2130
T=6750
Feb/21</t>
        </r>
      </text>
    </comment>
    <comment ref="DD250" authorId="0">
      <text>
        <r>
          <rPr>
            <b/>
            <sz val="9"/>
            <color indexed="81"/>
            <rFont val="Tahoma"/>
            <family val="2"/>
          </rPr>
          <t>Windows User:</t>
        </r>
        <r>
          <rPr>
            <sz val="9"/>
            <color indexed="81"/>
            <rFont val="Tahoma"/>
            <family val="2"/>
          </rPr>
          <t xml:space="preserve">
01/05/21
11332
Up to May/21</t>
        </r>
      </text>
    </comment>
    <comment ref="CD251" authorId="0">
      <text>
        <r>
          <rPr>
            <b/>
            <sz val="9"/>
            <color indexed="81"/>
            <rFont val="Tahoma"/>
            <family val="2"/>
          </rPr>
          <t>Windows User:</t>
        </r>
        <r>
          <rPr>
            <sz val="9"/>
            <color indexed="81"/>
            <rFont val="Tahoma"/>
            <family val="2"/>
          </rPr>
          <t xml:space="preserve">
12/09/2020
7,500/-</t>
        </r>
      </text>
    </comment>
    <comment ref="CF251" authorId="0">
      <text>
        <r>
          <rPr>
            <b/>
            <sz val="9"/>
            <color indexed="81"/>
            <rFont val="Tahoma"/>
            <family val="2"/>
          </rPr>
          <t>Windows User:</t>
        </r>
        <r>
          <rPr>
            <sz val="9"/>
            <color indexed="81"/>
            <rFont val="Tahoma"/>
            <family val="2"/>
          </rPr>
          <t xml:space="preserve">
12/09/2020
7,500/-</t>
        </r>
      </text>
    </comment>
    <comment ref="CH251" authorId="0">
      <text>
        <r>
          <rPr>
            <b/>
            <sz val="9"/>
            <color indexed="81"/>
            <rFont val="Tahoma"/>
            <family val="2"/>
          </rPr>
          <t>Windows User:</t>
        </r>
        <r>
          <rPr>
            <sz val="9"/>
            <color indexed="81"/>
            <rFont val="Tahoma"/>
            <family val="2"/>
          </rPr>
          <t xml:space="preserve">
12/09/2020
7,500/-</t>
        </r>
      </text>
    </comment>
    <comment ref="CM251" authorId="0">
      <text>
        <r>
          <rPr>
            <b/>
            <sz val="9"/>
            <color indexed="81"/>
            <rFont val="Tahoma"/>
            <family val="2"/>
          </rPr>
          <t>Windows User:</t>
        </r>
        <r>
          <rPr>
            <sz val="9"/>
            <color indexed="81"/>
            <rFont val="Tahoma"/>
            <family val="2"/>
          </rPr>
          <t xml:space="preserve">
Less 30% in Tuition fee for Oct/20.</t>
        </r>
      </text>
    </comment>
    <comment ref="CN251" authorId="1">
      <text>
        <r>
          <rPr>
            <b/>
            <sz val="9"/>
            <color indexed="81"/>
            <rFont val="Tahoma"/>
            <family val="2"/>
          </rPr>
          <t>hp:</t>
        </r>
        <r>
          <rPr>
            <sz val="9"/>
            <color indexed="81"/>
            <rFont val="Tahoma"/>
            <family val="2"/>
          </rPr>
          <t xml:space="preserve">
22.10.2020
11354
Oct/20
Less=30%</t>
        </r>
      </text>
    </comment>
    <comment ref="CO251" authorId="0">
      <text>
        <r>
          <rPr>
            <b/>
            <sz val="9"/>
            <color indexed="81"/>
            <rFont val="Tahoma"/>
            <family val="2"/>
          </rPr>
          <t>Windows User:</t>
        </r>
        <r>
          <rPr>
            <sz val="9"/>
            <color indexed="81"/>
            <rFont val="Tahoma"/>
            <family val="2"/>
          </rPr>
          <t xml:space="preserve">
Less 30% in Tuition fee for Oct/20.</t>
        </r>
      </text>
    </comment>
    <comment ref="CP251" authorId="0">
      <text>
        <r>
          <rPr>
            <b/>
            <sz val="9"/>
            <color indexed="81"/>
            <rFont val="Tahoma"/>
            <family val="2"/>
          </rPr>
          <t>Windows User:</t>
        </r>
        <r>
          <rPr>
            <sz val="9"/>
            <color indexed="81"/>
            <rFont val="Tahoma"/>
            <family val="2"/>
          </rPr>
          <t xml:space="preserve">
19/12/2020
By bkash
C=4620
H=2160
T=6,780/-
Nov/20
Paid in Dec/20</t>
        </r>
      </text>
    </comment>
    <comment ref="CR251" authorId="0">
      <text>
        <r>
          <rPr>
            <b/>
            <sz val="9"/>
            <color indexed="81"/>
            <rFont val="Tahoma"/>
            <family val="2"/>
          </rPr>
          <t>Windows User:</t>
        </r>
        <r>
          <rPr>
            <sz val="9"/>
            <color indexed="81"/>
            <rFont val="Tahoma"/>
            <family val="2"/>
          </rPr>
          <t xml:space="preserve">
19/12/2020
By bkash
C=4620
H=2160
T=6,780/-
Nov/20
Paid in Dec/20
18/01/2021
By bkash
C=4620
H=2160
T=6780
Dec/20
Paid in Janu/21</t>
        </r>
      </text>
    </comment>
    <comment ref="CT251" authorId="0">
      <text>
        <r>
          <rPr>
            <b/>
            <sz val="9"/>
            <color indexed="81"/>
            <rFont val="Tahoma"/>
            <family val="2"/>
          </rPr>
          <t>Windows User:</t>
        </r>
        <r>
          <rPr>
            <sz val="9"/>
            <color indexed="81"/>
            <rFont val="Tahoma"/>
            <family val="2"/>
          </rPr>
          <t xml:space="preserve">
18/01/2021
By bkash
C=4620
H=2160
T=6780
Dec/20
Paid in Janu/21</t>
        </r>
      </text>
    </comment>
    <comment ref="CX251" authorId="0">
      <text>
        <r>
          <rPr>
            <b/>
            <sz val="9"/>
            <color indexed="81"/>
            <rFont val="Tahoma"/>
            <family val="2"/>
          </rPr>
          <t>Windows User:</t>
        </r>
        <r>
          <rPr>
            <sz val="9"/>
            <color indexed="81"/>
            <rFont val="Tahoma"/>
            <family val="2"/>
          </rPr>
          <t xml:space="preserve">
22/03/2021
By bkash
C=4620
H=2160
T=6780
Janu/20
</t>
        </r>
      </text>
    </comment>
    <comment ref="CZ251" authorId="0">
      <text>
        <r>
          <rPr>
            <b/>
            <sz val="9"/>
            <color indexed="81"/>
            <rFont val="Tahoma"/>
            <family val="2"/>
          </rPr>
          <t>Windows User:</t>
        </r>
        <r>
          <rPr>
            <sz val="9"/>
            <color indexed="81"/>
            <rFont val="Tahoma"/>
            <family val="2"/>
          </rPr>
          <t xml:space="preserve">
13/04/2021
By bkash
C=4620
H=2160
T=6780
Feb/20
</t>
        </r>
      </text>
    </comment>
    <comment ref="DB251" authorId="0">
      <text>
        <r>
          <rPr>
            <b/>
            <sz val="9"/>
            <color indexed="81"/>
            <rFont val="Tahoma"/>
            <family val="2"/>
          </rPr>
          <t>Windows User:</t>
        </r>
        <r>
          <rPr>
            <sz val="9"/>
            <color indexed="81"/>
            <rFont val="Tahoma"/>
            <family val="2"/>
          </rPr>
          <t xml:space="preserve">
08/05/21
By bkash
C=4620
H=2160
T=6780</t>
        </r>
      </text>
    </comment>
    <comment ref="CD252" authorId="0">
      <text>
        <r>
          <rPr>
            <b/>
            <sz val="9"/>
            <color indexed="81"/>
            <rFont val="Tahoma"/>
            <family val="2"/>
          </rPr>
          <t>Windows User:</t>
        </r>
        <r>
          <rPr>
            <sz val="9"/>
            <color indexed="81"/>
            <rFont val="Tahoma"/>
            <family val="2"/>
          </rPr>
          <t xml:space="preserve">
12/09/2020
7,500/-</t>
        </r>
      </text>
    </comment>
    <comment ref="CF252" authorId="0">
      <text>
        <r>
          <rPr>
            <b/>
            <sz val="9"/>
            <color indexed="81"/>
            <rFont val="Tahoma"/>
            <family val="2"/>
          </rPr>
          <t>Windows User:</t>
        </r>
        <r>
          <rPr>
            <sz val="9"/>
            <color indexed="81"/>
            <rFont val="Tahoma"/>
            <family val="2"/>
          </rPr>
          <t xml:space="preserve">
12/09/2020
7,500/-</t>
        </r>
      </text>
    </comment>
    <comment ref="CH252" authorId="0">
      <text>
        <r>
          <rPr>
            <b/>
            <sz val="9"/>
            <color indexed="81"/>
            <rFont val="Tahoma"/>
            <family val="2"/>
          </rPr>
          <t>Windows User:</t>
        </r>
        <r>
          <rPr>
            <sz val="9"/>
            <color indexed="81"/>
            <rFont val="Tahoma"/>
            <family val="2"/>
          </rPr>
          <t xml:space="preserve">
12/09/2020
7,500/-</t>
        </r>
      </text>
    </comment>
    <comment ref="CJ252" authorId="0">
      <text>
        <r>
          <rPr>
            <b/>
            <sz val="9"/>
            <color indexed="81"/>
            <rFont val="Tahoma"/>
            <family val="2"/>
          </rPr>
          <t>Windows User:</t>
        </r>
        <r>
          <rPr>
            <sz val="9"/>
            <color indexed="81"/>
            <rFont val="Tahoma"/>
            <family val="2"/>
          </rPr>
          <t xml:space="preserve">
25/01/21
O/fee=8000
Oct/21
Paid in janu/21</t>
        </r>
      </text>
    </comment>
    <comment ref="CM252" authorId="0">
      <text>
        <r>
          <rPr>
            <b/>
            <sz val="9"/>
            <color indexed="81"/>
            <rFont val="Tahoma"/>
            <family val="2"/>
          </rPr>
          <t>Windows User:</t>
        </r>
        <r>
          <rPr>
            <sz val="9"/>
            <color indexed="81"/>
            <rFont val="Tahoma"/>
            <family val="2"/>
          </rPr>
          <t xml:space="preserve">
Less 30% in Tuition fee for Oct/20.</t>
        </r>
      </text>
    </comment>
    <comment ref="CN252" authorId="0">
      <text>
        <r>
          <rPr>
            <b/>
            <sz val="9"/>
            <color indexed="81"/>
            <rFont val="Tahoma"/>
            <family val="2"/>
          </rPr>
          <t>Windows User:</t>
        </r>
        <r>
          <rPr>
            <sz val="9"/>
            <color indexed="81"/>
            <rFont val="Tahoma"/>
            <family val="2"/>
          </rPr>
          <t xml:space="preserve">
25/01/21
O/fee=8000
Oct/21
Paid in janu/21</t>
        </r>
      </text>
    </comment>
    <comment ref="CO252" authorId="0">
      <text>
        <r>
          <rPr>
            <b/>
            <sz val="9"/>
            <color indexed="81"/>
            <rFont val="Tahoma"/>
            <family val="2"/>
          </rPr>
          <t>Windows User:</t>
        </r>
        <r>
          <rPr>
            <sz val="9"/>
            <color indexed="81"/>
            <rFont val="Tahoma"/>
            <family val="2"/>
          </rPr>
          <t xml:space="preserve">
Less 30% in Tuition fee for Oct/20.</t>
        </r>
      </text>
    </comment>
    <comment ref="CT252" authorId="0">
      <text>
        <r>
          <rPr>
            <b/>
            <sz val="9"/>
            <color indexed="81"/>
            <rFont val="Tahoma"/>
            <family val="2"/>
          </rPr>
          <t>Windows User:</t>
        </r>
        <r>
          <rPr>
            <sz val="9"/>
            <color indexed="81"/>
            <rFont val="Tahoma"/>
            <family val="2"/>
          </rPr>
          <t xml:space="preserve">
25/01/21
O/fee=8000
Oct/21
Paid in janu/21</t>
        </r>
      </text>
    </comment>
    <comment ref="DD252" authorId="0">
      <text>
        <r>
          <rPr>
            <b/>
            <sz val="9"/>
            <color indexed="81"/>
            <rFont val="Tahoma"/>
            <family val="2"/>
          </rPr>
          <t>Windows User:</t>
        </r>
        <r>
          <rPr>
            <sz val="9"/>
            <color indexed="81"/>
            <rFont val="Tahoma"/>
            <family val="2"/>
          </rPr>
          <t xml:space="preserve">
07/06/21
11379
10,000/-</t>
        </r>
      </text>
    </comment>
    <comment ref="CD253" authorId="0">
      <text>
        <r>
          <rPr>
            <b/>
            <sz val="9"/>
            <color indexed="81"/>
            <rFont val="Tahoma"/>
            <family val="2"/>
          </rPr>
          <t>Windows User:</t>
        </r>
        <r>
          <rPr>
            <sz val="9"/>
            <color indexed="81"/>
            <rFont val="Tahoma"/>
            <family val="2"/>
          </rPr>
          <t xml:space="preserve">
12/09/2020
7,500/-</t>
        </r>
      </text>
    </comment>
    <comment ref="CF253" authorId="0">
      <text>
        <r>
          <rPr>
            <b/>
            <sz val="9"/>
            <color indexed="81"/>
            <rFont val="Tahoma"/>
            <family val="2"/>
          </rPr>
          <t>Windows User:</t>
        </r>
        <r>
          <rPr>
            <sz val="9"/>
            <color indexed="81"/>
            <rFont val="Tahoma"/>
            <family val="2"/>
          </rPr>
          <t xml:space="preserve">
12/09/2020
7,500/-</t>
        </r>
      </text>
    </comment>
    <comment ref="CH253" authorId="0">
      <text>
        <r>
          <rPr>
            <b/>
            <sz val="9"/>
            <color indexed="81"/>
            <rFont val="Tahoma"/>
            <family val="2"/>
          </rPr>
          <t>Windows User:</t>
        </r>
        <r>
          <rPr>
            <sz val="9"/>
            <color indexed="81"/>
            <rFont val="Tahoma"/>
            <family val="2"/>
          </rPr>
          <t xml:space="preserve">
12/09/2020
7,500/-</t>
        </r>
      </text>
    </comment>
    <comment ref="CJ253" authorId="0">
      <text>
        <r>
          <rPr>
            <b/>
            <sz val="9"/>
            <color indexed="81"/>
            <rFont val="Tahoma"/>
            <family val="2"/>
          </rPr>
          <t>Windows User:</t>
        </r>
        <r>
          <rPr>
            <sz val="9"/>
            <color indexed="81"/>
            <rFont val="Tahoma"/>
            <family val="2"/>
          </rPr>
          <t xml:space="preserve">
15/12/2020
11402
O/fee=8000
Oct to Dec/20
Paid in Dec/20</t>
        </r>
      </text>
    </comment>
    <comment ref="CM253" authorId="0">
      <text>
        <r>
          <rPr>
            <b/>
            <sz val="9"/>
            <color indexed="81"/>
            <rFont val="Tahoma"/>
            <family val="2"/>
          </rPr>
          <t>Windows User:</t>
        </r>
        <r>
          <rPr>
            <sz val="9"/>
            <color indexed="81"/>
            <rFont val="Tahoma"/>
            <family val="2"/>
          </rPr>
          <t xml:space="preserve">
Less 30% in Tuition fee for Oct/20.</t>
        </r>
      </text>
    </comment>
    <comment ref="CN253" authorId="0">
      <text>
        <r>
          <rPr>
            <b/>
            <sz val="9"/>
            <color indexed="81"/>
            <rFont val="Tahoma"/>
            <family val="2"/>
          </rPr>
          <t>Windows User:</t>
        </r>
        <r>
          <rPr>
            <sz val="9"/>
            <color indexed="81"/>
            <rFont val="Tahoma"/>
            <family val="2"/>
          </rPr>
          <t xml:space="preserve">
15/12/2020
11402
O/fee=8000
Oct to Dec/20
Paid in Dec/20</t>
        </r>
      </text>
    </comment>
    <comment ref="CO253" authorId="0">
      <text>
        <r>
          <rPr>
            <b/>
            <sz val="9"/>
            <color indexed="81"/>
            <rFont val="Tahoma"/>
            <family val="2"/>
          </rPr>
          <t>Windows User:</t>
        </r>
        <r>
          <rPr>
            <sz val="9"/>
            <color indexed="81"/>
            <rFont val="Tahoma"/>
            <family val="2"/>
          </rPr>
          <t xml:space="preserve">
Less 30% in Tuition fee for Oct/20.</t>
        </r>
      </text>
    </comment>
    <comment ref="CP253" authorId="0">
      <text>
        <r>
          <rPr>
            <b/>
            <sz val="9"/>
            <color indexed="81"/>
            <rFont val="Tahoma"/>
            <family val="2"/>
          </rPr>
          <t>Windows User:</t>
        </r>
        <r>
          <rPr>
            <sz val="9"/>
            <color indexed="81"/>
            <rFont val="Tahoma"/>
            <family val="2"/>
          </rPr>
          <t xml:space="preserve">
15/12/2020
11402
O/fee=8000
Oct to Dec/20
Paid in Dec/20</t>
        </r>
      </text>
    </comment>
    <comment ref="CR253" authorId="0">
      <text>
        <r>
          <rPr>
            <b/>
            <sz val="9"/>
            <color indexed="81"/>
            <rFont val="Tahoma"/>
            <family val="2"/>
          </rPr>
          <t>Windows User:</t>
        </r>
        <r>
          <rPr>
            <sz val="9"/>
            <color indexed="81"/>
            <rFont val="Tahoma"/>
            <family val="2"/>
          </rPr>
          <t xml:space="preserve">
15/12/2020
11402
O/fee=8000
Oct to Dec/20
Paid in Dec/20</t>
        </r>
      </text>
    </comment>
    <comment ref="CT253" authorId="0">
      <text>
        <r>
          <rPr>
            <b/>
            <sz val="9"/>
            <color indexed="81"/>
            <rFont val="Tahoma"/>
            <family val="2"/>
          </rPr>
          <t>Windows User:</t>
        </r>
        <r>
          <rPr>
            <sz val="9"/>
            <color indexed="81"/>
            <rFont val="Tahoma"/>
            <family val="2"/>
          </rPr>
          <t xml:space="preserve">
27/01/21
40901
</t>
        </r>
      </text>
    </comment>
    <comment ref="DD253" authorId="0">
      <text>
        <r>
          <rPr>
            <b/>
            <sz val="9"/>
            <color indexed="81"/>
            <rFont val="Tahoma"/>
            <family val="2"/>
          </rPr>
          <t>Windows User:</t>
        </r>
        <r>
          <rPr>
            <sz val="9"/>
            <color indexed="81"/>
            <rFont val="Tahoma"/>
            <family val="2"/>
          </rPr>
          <t xml:space="preserve">
09/06/21
9346
Up to June/21</t>
        </r>
      </text>
    </comment>
    <comment ref="CD254" authorId="0">
      <text>
        <r>
          <rPr>
            <b/>
            <sz val="9"/>
            <color indexed="81"/>
            <rFont val="Tahoma"/>
            <family val="2"/>
          </rPr>
          <t>Windows User:</t>
        </r>
        <r>
          <rPr>
            <sz val="9"/>
            <color indexed="81"/>
            <rFont val="Tahoma"/>
            <family val="2"/>
          </rPr>
          <t xml:space="preserve">
12/09/2020
7,500/-</t>
        </r>
      </text>
    </comment>
    <comment ref="CF254" authorId="0">
      <text>
        <r>
          <rPr>
            <b/>
            <sz val="9"/>
            <color indexed="81"/>
            <rFont val="Tahoma"/>
            <family val="2"/>
          </rPr>
          <t>Windows User:</t>
        </r>
        <r>
          <rPr>
            <sz val="9"/>
            <color indexed="81"/>
            <rFont val="Tahoma"/>
            <family val="2"/>
          </rPr>
          <t xml:space="preserve">
12/09/2020
7,500/-</t>
        </r>
      </text>
    </comment>
    <comment ref="CH254" authorId="0">
      <text>
        <r>
          <rPr>
            <b/>
            <sz val="9"/>
            <color indexed="81"/>
            <rFont val="Tahoma"/>
            <family val="2"/>
          </rPr>
          <t>Windows User:</t>
        </r>
        <r>
          <rPr>
            <sz val="9"/>
            <color indexed="81"/>
            <rFont val="Tahoma"/>
            <family val="2"/>
          </rPr>
          <t xml:space="preserve">
12/09/2020
7,500/-</t>
        </r>
      </text>
    </comment>
    <comment ref="CJ254" authorId="0">
      <text>
        <r>
          <rPr>
            <b/>
            <sz val="9"/>
            <color indexed="81"/>
            <rFont val="Tahoma"/>
            <family val="2"/>
          </rPr>
          <t>Windows User:</t>
        </r>
        <r>
          <rPr>
            <sz val="9"/>
            <color indexed="81"/>
            <rFont val="Tahoma"/>
            <family val="2"/>
          </rPr>
          <t xml:space="preserve">
27/01/21
114269
O/fee=8000
Oct to Janu/21
Paid in janu/21</t>
        </r>
      </text>
    </comment>
    <comment ref="CM254" authorId="0">
      <text>
        <r>
          <rPr>
            <b/>
            <sz val="9"/>
            <color indexed="81"/>
            <rFont val="Tahoma"/>
            <family val="2"/>
          </rPr>
          <t>Windows User:</t>
        </r>
        <r>
          <rPr>
            <sz val="9"/>
            <color indexed="81"/>
            <rFont val="Tahoma"/>
            <family val="2"/>
          </rPr>
          <t xml:space="preserve">
Less 30% in Tuition fee for Oct/20.</t>
        </r>
      </text>
    </comment>
    <comment ref="CN254" authorId="0">
      <text>
        <r>
          <rPr>
            <b/>
            <sz val="9"/>
            <color indexed="81"/>
            <rFont val="Tahoma"/>
            <family val="2"/>
          </rPr>
          <t>Windows User:</t>
        </r>
        <r>
          <rPr>
            <sz val="9"/>
            <color indexed="81"/>
            <rFont val="Tahoma"/>
            <family val="2"/>
          </rPr>
          <t xml:space="preserve">
27/01/21
114269
O/fee=8000
Oct to Janu/21
Paid in janu/21</t>
        </r>
      </text>
    </comment>
    <comment ref="CO254" authorId="0">
      <text>
        <r>
          <rPr>
            <b/>
            <sz val="9"/>
            <color indexed="81"/>
            <rFont val="Tahoma"/>
            <family val="2"/>
          </rPr>
          <t>Windows User:</t>
        </r>
        <r>
          <rPr>
            <sz val="9"/>
            <color indexed="81"/>
            <rFont val="Tahoma"/>
            <family val="2"/>
          </rPr>
          <t xml:space="preserve">
Less 30% in Tuition fee for Oct/20.</t>
        </r>
      </text>
    </comment>
    <comment ref="CP254" authorId="0">
      <text>
        <r>
          <rPr>
            <b/>
            <sz val="9"/>
            <color indexed="81"/>
            <rFont val="Tahoma"/>
            <family val="2"/>
          </rPr>
          <t>Windows User:</t>
        </r>
        <r>
          <rPr>
            <sz val="9"/>
            <color indexed="81"/>
            <rFont val="Tahoma"/>
            <family val="2"/>
          </rPr>
          <t xml:space="preserve">
27/01/21
114269
O/fee=8000
Oct to Janu/21
Paid in janu/21</t>
        </r>
      </text>
    </comment>
    <comment ref="CR254" authorId="0">
      <text>
        <r>
          <rPr>
            <b/>
            <sz val="9"/>
            <color indexed="81"/>
            <rFont val="Tahoma"/>
            <family val="2"/>
          </rPr>
          <t>Windows User:</t>
        </r>
        <r>
          <rPr>
            <sz val="9"/>
            <color indexed="81"/>
            <rFont val="Tahoma"/>
            <family val="2"/>
          </rPr>
          <t xml:space="preserve">
27/01/21
114269
O/fee=8000
Oct to Janu/21
Paid in janu/21</t>
        </r>
      </text>
    </comment>
    <comment ref="CT254" authorId="0">
      <text>
        <r>
          <rPr>
            <b/>
            <sz val="9"/>
            <color indexed="81"/>
            <rFont val="Tahoma"/>
            <family val="2"/>
          </rPr>
          <t>Windows User:</t>
        </r>
        <r>
          <rPr>
            <sz val="9"/>
            <color indexed="81"/>
            <rFont val="Tahoma"/>
            <family val="2"/>
          </rPr>
          <t xml:space="preserve">
27/01/21
114269
O/fee=8000
Oct to Janu/21
Paid in janu/21</t>
        </r>
      </text>
    </comment>
    <comment ref="DD254" authorId="0">
      <text>
        <r>
          <rPr>
            <b/>
            <sz val="9"/>
            <color indexed="81"/>
            <rFont val="Tahoma"/>
            <family val="2"/>
          </rPr>
          <t>Windows User:</t>
        </r>
        <r>
          <rPr>
            <sz val="9"/>
            <color indexed="81"/>
            <rFont val="Tahoma"/>
            <family val="2"/>
          </rPr>
          <t xml:space="preserve">
06/06/21
11427
Up to June/21</t>
        </r>
      </text>
    </comment>
    <comment ref="CD255" authorId="0">
      <text>
        <r>
          <rPr>
            <b/>
            <sz val="9"/>
            <color indexed="81"/>
            <rFont val="Tahoma"/>
            <family val="2"/>
          </rPr>
          <t>Windows User:</t>
        </r>
        <r>
          <rPr>
            <sz val="9"/>
            <color indexed="81"/>
            <rFont val="Tahoma"/>
            <family val="2"/>
          </rPr>
          <t xml:space="preserve">
12/09/2020
7,500/-</t>
        </r>
      </text>
    </comment>
    <comment ref="CF255" authorId="0">
      <text>
        <r>
          <rPr>
            <b/>
            <sz val="9"/>
            <color indexed="81"/>
            <rFont val="Tahoma"/>
            <family val="2"/>
          </rPr>
          <t>Windows User:</t>
        </r>
        <r>
          <rPr>
            <sz val="9"/>
            <color indexed="81"/>
            <rFont val="Tahoma"/>
            <family val="2"/>
          </rPr>
          <t xml:space="preserve">
12/09/2020
7,500/-</t>
        </r>
      </text>
    </comment>
    <comment ref="CH255" authorId="0">
      <text>
        <r>
          <rPr>
            <b/>
            <sz val="9"/>
            <color indexed="81"/>
            <rFont val="Tahoma"/>
            <family val="2"/>
          </rPr>
          <t>Windows User:</t>
        </r>
        <r>
          <rPr>
            <sz val="9"/>
            <color indexed="81"/>
            <rFont val="Tahoma"/>
            <family val="2"/>
          </rPr>
          <t xml:space="preserve">
12/09/2020
7,500/-</t>
        </r>
      </text>
    </comment>
    <comment ref="CX255" authorId="0">
      <text>
        <r>
          <rPr>
            <b/>
            <sz val="9"/>
            <color indexed="81"/>
            <rFont val="Tahoma"/>
            <family val="2"/>
          </rPr>
          <t>Windows User:</t>
        </r>
        <r>
          <rPr>
            <sz val="9"/>
            <color indexed="81"/>
            <rFont val="Tahoma"/>
            <family val="2"/>
          </rPr>
          <t xml:space="preserve">
10/02/21
11450
Oct/20
Nov/20 Due=4240</t>
        </r>
      </text>
    </comment>
    <comment ref="DF255" authorId="0">
      <text>
        <r>
          <rPr>
            <b/>
            <sz val="9"/>
            <color indexed="81"/>
            <rFont val="Tahoma"/>
            <family val="2"/>
          </rPr>
          <t>Windows User:</t>
        </r>
        <r>
          <rPr>
            <sz val="9"/>
            <color indexed="81"/>
            <rFont val="Tahoma"/>
            <family val="2"/>
          </rPr>
          <t xml:space="preserve">
06/06/21
11451
Nov=2000 Due-2240
O/fee=3000
T=5,000/-
</t>
        </r>
      </text>
    </comment>
    <comment ref="H256" authorId="0">
      <text>
        <r>
          <rPr>
            <b/>
            <sz val="9"/>
            <color indexed="81"/>
            <rFont val="Tahoma"/>
            <family val="2"/>
          </rPr>
          <t xml:space="preserve">Windows User:
</t>
        </r>
        <r>
          <rPr>
            <sz val="9"/>
            <color indexed="81"/>
            <rFont val="Tahoma"/>
            <family val="2"/>
          </rPr>
          <t>Note-157
Less=3,300/-
Opening to Clossing Period
Meeting=17/01/21</t>
        </r>
      </text>
    </comment>
    <comment ref="J256" authorId="0">
      <text>
        <r>
          <rPr>
            <b/>
            <sz val="9"/>
            <color indexed="81"/>
            <rFont val="Tahoma"/>
            <family val="2"/>
          </rPr>
          <t xml:space="preserve">Windows User:
</t>
        </r>
        <r>
          <rPr>
            <sz val="9"/>
            <color indexed="81"/>
            <rFont val="Tahoma"/>
            <family val="2"/>
          </rPr>
          <t>Note-157
Less=3,300/-
Opening to Clossing Period
Meeting=17/01/21</t>
        </r>
      </text>
    </comment>
    <comment ref="CD256" authorId="0">
      <text>
        <r>
          <rPr>
            <b/>
            <sz val="9"/>
            <color indexed="81"/>
            <rFont val="Tahoma"/>
            <family val="2"/>
          </rPr>
          <t>Windows User:</t>
        </r>
        <r>
          <rPr>
            <sz val="9"/>
            <color indexed="81"/>
            <rFont val="Tahoma"/>
            <family val="2"/>
          </rPr>
          <t xml:space="preserve">
12/09/2020
7,500/-</t>
        </r>
      </text>
    </comment>
    <comment ref="CF256" authorId="0">
      <text>
        <r>
          <rPr>
            <b/>
            <sz val="9"/>
            <color indexed="81"/>
            <rFont val="Tahoma"/>
            <family val="2"/>
          </rPr>
          <t>Windows User:</t>
        </r>
        <r>
          <rPr>
            <sz val="9"/>
            <color indexed="81"/>
            <rFont val="Tahoma"/>
            <family val="2"/>
          </rPr>
          <t xml:space="preserve">
12/09/2020
7,500/-</t>
        </r>
      </text>
    </comment>
    <comment ref="CH256" authorId="0">
      <text>
        <r>
          <rPr>
            <b/>
            <sz val="9"/>
            <color indexed="81"/>
            <rFont val="Tahoma"/>
            <family val="2"/>
          </rPr>
          <t>Windows User:</t>
        </r>
        <r>
          <rPr>
            <sz val="9"/>
            <color indexed="81"/>
            <rFont val="Tahoma"/>
            <family val="2"/>
          </rPr>
          <t xml:space="preserve">
12/09/2020
7,500/-</t>
        </r>
      </text>
    </comment>
    <comment ref="CJ256" authorId="0">
      <text>
        <r>
          <rPr>
            <b/>
            <sz val="9"/>
            <color indexed="81"/>
            <rFont val="Tahoma"/>
            <family val="2"/>
          </rPr>
          <t>Windows User:</t>
        </r>
        <r>
          <rPr>
            <sz val="9"/>
            <color indexed="81"/>
            <rFont val="Tahoma"/>
            <family val="2"/>
          </rPr>
          <t xml:space="preserve">
09/10/20
11474
O/fee=8000
paid to Oct/20</t>
        </r>
      </text>
    </comment>
    <comment ref="CP256" authorId="0">
      <text>
        <r>
          <rPr>
            <b/>
            <sz val="9"/>
            <color indexed="81"/>
            <rFont val="Tahoma"/>
            <family val="2"/>
          </rPr>
          <t>Windows User:</t>
        </r>
        <r>
          <rPr>
            <sz val="9"/>
            <color indexed="81"/>
            <rFont val="Tahoma"/>
            <family val="2"/>
          </rPr>
          <t xml:space="preserve">
09/10/20
11474
O/fee8000
Oct=4620</t>
        </r>
      </text>
    </comment>
    <comment ref="CR256" authorId="0">
      <text>
        <r>
          <rPr>
            <b/>
            <sz val="9"/>
            <color indexed="81"/>
            <rFont val="Tahoma"/>
            <family val="2"/>
          </rPr>
          <t>Windows User:</t>
        </r>
        <r>
          <rPr>
            <sz val="9"/>
            <color indexed="81"/>
            <rFont val="Tahoma"/>
            <family val="2"/>
          </rPr>
          <t xml:space="preserve">
04/11/2020
11475
Nov/2020</t>
        </r>
      </text>
    </comment>
    <comment ref="CX256" authorId="0">
      <text>
        <r>
          <rPr>
            <b/>
            <sz val="9"/>
            <color indexed="81"/>
            <rFont val="Tahoma"/>
            <family val="2"/>
          </rPr>
          <t>Windows User:</t>
        </r>
        <r>
          <rPr>
            <sz val="9"/>
            <color indexed="81"/>
            <rFont val="Tahoma"/>
            <family val="2"/>
          </rPr>
          <t xml:space="preserve">
10/02/21
11476</t>
        </r>
      </text>
    </comment>
    <comment ref="CZ256" authorId="0">
      <text>
        <r>
          <rPr>
            <b/>
            <sz val="9"/>
            <color indexed="81"/>
            <rFont val="Tahoma"/>
            <family val="2"/>
          </rPr>
          <t>Windows User:</t>
        </r>
        <r>
          <rPr>
            <sz val="9"/>
            <color indexed="81"/>
            <rFont val="Tahoma"/>
            <family val="2"/>
          </rPr>
          <t xml:space="preserve">
07/03/21
11477
</t>
        </r>
      </text>
    </comment>
    <comment ref="DB256" authorId="0">
      <text>
        <r>
          <rPr>
            <b/>
            <sz val="9"/>
            <color indexed="81"/>
            <rFont val="Tahoma"/>
            <family val="2"/>
          </rPr>
          <t>Windows User:</t>
        </r>
        <r>
          <rPr>
            <sz val="9"/>
            <color indexed="81"/>
            <rFont val="Tahoma"/>
            <family val="2"/>
          </rPr>
          <t xml:space="preserve">
10/04/021
11478
</t>
        </r>
      </text>
    </comment>
    <comment ref="DD256" authorId="0">
      <text>
        <r>
          <rPr>
            <b/>
            <sz val="9"/>
            <color indexed="81"/>
            <rFont val="Tahoma"/>
            <family val="2"/>
          </rPr>
          <t>Windows User:</t>
        </r>
        <r>
          <rPr>
            <sz val="9"/>
            <color indexed="81"/>
            <rFont val="Tahoma"/>
            <family val="2"/>
          </rPr>
          <t xml:space="preserve">
06/05/21
By bkash
C=2330</t>
        </r>
      </text>
    </comment>
    <comment ref="DF256" authorId="0">
      <text>
        <r>
          <rPr>
            <b/>
            <sz val="9"/>
            <color indexed="81"/>
            <rFont val="Tahoma"/>
            <family val="2"/>
          </rPr>
          <t>Windows User:</t>
        </r>
        <r>
          <rPr>
            <sz val="9"/>
            <color indexed="81"/>
            <rFont val="Tahoma"/>
            <family val="2"/>
          </rPr>
          <t xml:space="preserve">
05/06/21
11479
</t>
        </r>
      </text>
    </comment>
    <comment ref="CD257" authorId="0">
      <text>
        <r>
          <rPr>
            <b/>
            <sz val="9"/>
            <color indexed="81"/>
            <rFont val="Tahoma"/>
            <family val="2"/>
          </rPr>
          <t>Windows User:</t>
        </r>
        <r>
          <rPr>
            <sz val="9"/>
            <color indexed="81"/>
            <rFont val="Tahoma"/>
            <family val="2"/>
          </rPr>
          <t xml:space="preserve">
12/09/2020
2,500/-</t>
        </r>
      </text>
    </comment>
    <comment ref="CF257" authorId="0">
      <text>
        <r>
          <rPr>
            <b/>
            <sz val="9"/>
            <color indexed="81"/>
            <rFont val="Tahoma"/>
            <family val="2"/>
          </rPr>
          <t>Windows User:</t>
        </r>
        <r>
          <rPr>
            <sz val="9"/>
            <color indexed="81"/>
            <rFont val="Tahoma"/>
            <family val="2"/>
          </rPr>
          <t xml:space="preserve">
12/09/2020
7,500/-</t>
        </r>
      </text>
    </comment>
    <comment ref="CH257" authorId="0">
      <text>
        <r>
          <rPr>
            <b/>
            <sz val="9"/>
            <color indexed="81"/>
            <rFont val="Tahoma"/>
            <family val="2"/>
          </rPr>
          <t>Windows User:</t>
        </r>
        <r>
          <rPr>
            <sz val="9"/>
            <color indexed="81"/>
            <rFont val="Tahoma"/>
            <family val="2"/>
          </rPr>
          <t xml:space="preserve">
21/09/2020
11498
Paid to Sep/20</t>
        </r>
      </text>
    </comment>
    <comment ref="CJ257" authorId="0">
      <text>
        <r>
          <rPr>
            <b/>
            <sz val="9"/>
            <color indexed="81"/>
            <rFont val="Tahoma"/>
            <family val="2"/>
          </rPr>
          <t>Windows User:</t>
        </r>
        <r>
          <rPr>
            <sz val="9"/>
            <color indexed="81"/>
            <rFont val="Tahoma"/>
            <family val="2"/>
          </rPr>
          <t xml:space="preserve">
25/01/21
11499
O/fee=8000
Oct + Nov/20
Paid in Janu/21</t>
        </r>
      </text>
    </comment>
    <comment ref="CN257" authorId="0">
      <text>
        <r>
          <rPr>
            <b/>
            <sz val="9"/>
            <color indexed="81"/>
            <rFont val="Tahoma"/>
            <family val="2"/>
          </rPr>
          <t>Windows User:</t>
        </r>
        <r>
          <rPr>
            <sz val="9"/>
            <color indexed="81"/>
            <rFont val="Tahoma"/>
            <family val="2"/>
          </rPr>
          <t xml:space="preserve">
21/09/2020
11498
S/c</t>
        </r>
      </text>
    </comment>
    <comment ref="CP257" authorId="0">
      <text>
        <r>
          <rPr>
            <b/>
            <sz val="9"/>
            <color indexed="81"/>
            <rFont val="Tahoma"/>
            <family val="2"/>
          </rPr>
          <t>Windows User:</t>
        </r>
        <r>
          <rPr>
            <sz val="9"/>
            <color indexed="81"/>
            <rFont val="Tahoma"/>
            <family val="2"/>
          </rPr>
          <t xml:space="preserve">
25/01/21
11499
O/fee=8000
Oct + Nov/20
Paid in Janu/21</t>
        </r>
      </text>
    </comment>
    <comment ref="CR257" authorId="0">
      <text>
        <r>
          <rPr>
            <b/>
            <sz val="9"/>
            <color indexed="81"/>
            <rFont val="Tahoma"/>
            <family val="2"/>
          </rPr>
          <t>Windows User:</t>
        </r>
        <r>
          <rPr>
            <sz val="9"/>
            <color indexed="81"/>
            <rFont val="Tahoma"/>
            <family val="2"/>
          </rPr>
          <t xml:space="preserve">
25/01/21
11499
O/fee=8000
Oct + Nov/20
Paid in Janu/21</t>
        </r>
      </text>
    </comment>
    <comment ref="CV257" authorId="0">
      <text>
        <r>
          <rPr>
            <b/>
            <sz val="9"/>
            <color indexed="81"/>
            <rFont val="Tahoma"/>
            <family val="2"/>
          </rPr>
          <t>Windows User:</t>
        </r>
        <r>
          <rPr>
            <sz val="9"/>
            <color indexed="81"/>
            <rFont val="Tahoma"/>
            <family val="2"/>
          </rPr>
          <t xml:space="preserve">
25/01/21
11499
O/fee=8000
Oct + Nov/20
Paid in Janu/21</t>
        </r>
      </text>
    </comment>
    <comment ref="DF257" authorId="0">
      <text>
        <r>
          <rPr>
            <b/>
            <sz val="9"/>
            <color indexed="81"/>
            <rFont val="Tahoma"/>
            <family val="2"/>
          </rPr>
          <t>Windows User:</t>
        </r>
        <r>
          <rPr>
            <sz val="9"/>
            <color indexed="81"/>
            <rFont val="Tahoma"/>
            <family val="2"/>
          </rPr>
          <t xml:space="preserve">
05/06/21
11500</t>
        </r>
      </text>
    </comment>
    <comment ref="CD258" authorId="0">
      <text>
        <r>
          <rPr>
            <b/>
            <sz val="9"/>
            <color indexed="81"/>
            <rFont val="Tahoma"/>
            <family val="2"/>
          </rPr>
          <t>Windows User:</t>
        </r>
        <r>
          <rPr>
            <sz val="9"/>
            <color indexed="81"/>
            <rFont val="Tahoma"/>
            <family val="2"/>
          </rPr>
          <t xml:space="preserve">
12/09/2020
7,500/-</t>
        </r>
      </text>
    </comment>
    <comment ref="CF258" authorId="0">
      <text>
        <r>
          <rPr>
            <b/>
            <sz val="9"/>
            <color indexed="81"/>
            <rFont val="Tahoma"/>
            <family val="2"/>
          </rPr>
          <t>Windows User:</t>
        </r>
        <r>
          <rPr>
            <sz val="9"/>
            <color indexed="81"/>
            <rFont val="Tahoma"/>
            <family val="2"/>
          </rPr>
          <t xml:space="preserve">
12/09/2020
7,500/-</t>
        </r>
      </text>
    </comment>
    <comment ref="CH258" authorId="0">
      <text>
        <r>
          <rPr>
            <b/>
            <sz val="9"/>
            <color indexed="81"/>
            <rFont val="Tahoma"/>
            <family val="2"/>
          </rPr>
          <t>Windows User:</t>
        </r>
        <r>
          <rPr>
            <sz val="9"/>
            <color indexed="81"/>
            <rFont val="Tahoma"/>
            <family val="2"/>
          </rPr>
          <t xml:space="preserve">
12/09/2020
7,500/-</t>
        </r>
      </text>
    </comment>
    <comment ref="CJ258" authorId="0">
      <text>
        <r>
          <rPr>
            <b/>
            <sz val="9"/>
            <color indexed="81"/>
            <rFont val="Tahoma"/>
            <family val="2"/>
          </rPr>
          <t>Windows User:</t>
        </r>
        <r>
          <rPr>
            <sz val="9"/>
            <color indexed="81"/>
            <rFont val="Tahoma"/>
            <family val="2"/>
          </rPr>
          <t xml:space="preserve">
08.10.2020
10322
Oct/20 Less=30%
Others fee=8,000/-</t>
        </r>
      </text>
    </comment>
    <comment ref="CM258" authorId="0">
      <text>
        <r>
          <rPr>
            <b/>
            <sz val="9"/>
            <color indexed="81"/>
            <rFont val="Tahoma"/>
            <family val="2"/>
          </rPr>
          <t>Windows User:</t>
        </r>
        <r>
          <rPr>
            <sz val="9"/>
            <color indexed="81"/>
            <rFont val="Tahoma"/>
            <family val="2"/>
          </rPr>
          <t xml:space="preserve">
Less 30% in Tuition fee for Oct/20.</t>
        </r>
      </text>
    </comment>
    <comment ref="CN258" authorId="0">
      <text>
        <r>
          <rPr>
            <b/>
            <sz val="9"/>
            <color indexed="81"/>
            <rFont val="Tahoma"/>
            <family val="2"/>
          </rPr>
          <t>Windows User:</t>
        </r>
        <r>
          <rPr>
            <sz val="9"/>
            <color indexed="81"/>
            <rFont val="Tahoma"/>
            <family val="2"/>
          </rPr>
          <t xml:space="preserve">
08.10.2020
10322
Oct/20 Less=30%
Others fee=8,000/-</t>
        </r>
      </text>
    </comment>
    <comment ref="CO258" authorId="0">
      <text>
        <r>
          <rPr>
            <b/>
            <sz val="9"/>
            <color indexed="81"/>
            <rFont val="Tahoma"/>
            <family val="2"/>
          </rPr>
          <t>Windows User:</t>
        </r>
        <r>
          <rPr>
            <sz val="9"/>
            <color indexed="81"/>
            <rFont val="Tahoma"/>
            <family val="2"/>
          </rPr>
          <t xml:space="preserve">
Less 30% in Tuition fee for Oct/20.</t>
        </r>
      </text>
    </comment>
    <comment ref="CP258" authorId="0">
      <text>
        <r>
          <rPr>
            <b/>
            <sz val="9"/>
            <color indexed="81"/>
            <rFont val="Tahoma"/>
            <family val="2"/>
          </rPr>
          <t>Windows User:</t>
        </r>
        <r>
          <rPr>
            <sz val="9"/>
            <color indexed="81"/>
            <rFont val="Tahoma"/>
            <family val="2"/>
          </rPr>
          <t xml:space="preserve">
04/11/2020
10323</t>
        </r>
      </text>
    </comment>
    <comment ref="CR258" authorId="0">
      <text>
        <r>
          <rPr>
            <b/>
            <sz val="9"/>
            <color indexed="81"/>
            <rFont val="Tahoma"/>
            <family val="2"/>
          </rPr>
          <t>Windows User:</t>
        </r>
        <r>
          <rPr>
            <sz val="9"/>
            <color indexed="81"/>
            <rFont val="Tahoma"/>
            <family val="2"/>
          </rPr>
          <t xml:space="preserve">
09/12/2020
10324</t>
        </r>
      </text>
    </comment>
    <comment ref="CT258" authorId="0">
      <text>
        <r>
          <rPr>
            <b/>
            <sz val="9"/>
            <color indexed="81"/>
            <rFont val="Tahoma"/>
            <family val="2"/>
          </rPr>
          <t>Windows User:</t>
        </r>
        <r>
          <rPr>
            <sz val="9"/>
            <color indexed="81"/>
            <rFont val="Tahoma"/>
            <family val="2"/>
          </rPr>
          <t xml:space="preserve">
07/01/2020
10325</t>
        </r>
      </text>
    </comment>
    <comment ref="CV258" authorId="0">
      <text>
        <r>
          <rPr>
            <b/>
            <sz val="9"/>
            <color indexed="81"/>
            <rFont val="Tahoma"/>
            <family val="2"/>
          </rPr>
          <t>Windows User:</t>
        </r>
        <r>
          <rPr>
            <sz val="9"/>
            <color indexed="81"/>
            <rFont val="Tahoma"/>
            <family val="2"/>
          </rPr>
          <t xml:space="preserve">
10/02/21
10326</t>
        </r>
      </text>
    </comment>
    <comment ref="CX258" authorId="0">
      <text>
        <r>
          <rPr>
            <b/>
            <sz val="9"/>
            <color indexed="81"/>
            <rFont val="Tahoma"/>
            <family val="2"/>
          </rPr>
          <t>Windows User:</t>
        </r>
        <r>
          <rPr>
            <sz val="9"/>
            <color indexed="81"/>
            <rFont val="Tahoma"/>
            <family val="2"/>
          </rPr>
          <t xml:space="preserve">
07/03/21
10327
</t>
        </r>
      </text>
    </comment>
    <comment ref="CZ258" authorId="0">
      <text>
        <r>
          <rPr>
            <b/>
            <sz val="9"/>
            <color indexed="81"/>
            <rFont val="Tahoma"/>
            <family val="2"/>
          </rPr>
          <t>Windows User:</t>
        </r>
        <r>
          <rPr>
            <sz val="9"/>
            <color indexed="81"/>
            <rFont val="Tahoma"/>
            <family val="2"/>
          </rPr>
          <t xml:space="preserve">
04/04/2021
10328</t>
        </r>
      </text>
    </comment>
    <comment ref="DB258" authorId="0">
      <text>
        <r>
          <rPr>
            <b/>
            <sz val="9"/>
            <color indexed="81"/>
            <rFont val="Tahoma"/>
            <family val="2"/>
          </rPr>
          <t>Windows User:</t>
        </r>
        <r>
          <rPr>
            <sz val="9"/>
            <color indexed="81"/>
            <rFont val="Tahoma"/>
            <family val="2"/>
          </rPr>
          <t xml:space="preserve">
04/05/21
10320
</t>
        </r>
      </text>
    </comment>
    <comment ref="DD258" authorId="0">
      <text>
        <r>
          <rPr>
            <b/>
            <sz val="9"/>
            <color indexed="81"/>
            <rFont val="Tahoma"/>
            <family val="2"/>
          </rPr>
          <t>Windows User:</t>
        </r>
        <r>
          <rPr>
            <sz val="9"/>
            <color indexed="81"/>
            <rFont val="Tahoma"/>
            <family val="2"/>
          </rPr>
          <t xml:space="preserve">
02/06/21
10330
</t>
        </r>
      </text>
    </comment>
    <comment ref="H259" authorId="0">
      <text>
        <r>
          <rPr>
            <b/>
            <sz val="9"/>
            <color indexed="81"/>
            <rFont val="Tahoma"/>
            <family val="2"/>
          </rPr>
          <t>Windows User:</t>
        </r>
        <r>
          <rPr>
            <sz val="9"/>
            <color indexed="81"/>
            <rFont val="Tahoma"/>
            <family val="2"/>
          </rPr>
          <t xml:space="preserve">
Less 50%
By Aziz Sir
/son of Abdur Rahim</t>
        </r>
      </text>
    </comment>
    <comment ref="J259" authorId="0">
      <text>
        <r>
          <rPr>
            <b/>
            <sz val="9"/>
            <color indexed="81"/>
            <rFont val="Tahoma"/>
            <family val="2"/>
          </rPr>
          <t>Windows User:</t>
        </r>
        <r>
          <rPr>
            <sz val="9"/>
            <color indexed="81"/>
            <rFont val="Tahoma"/>
            <family val="2"/>
          </rPr>
          <t xml:space="preserve">
Less 50%
By Aziz Sir
/son of Abdur Rahim</t>
        </r>
      </text>
    </comment>
    <comment ref="CD259" authorId="0">
      <text>
        <r>
          <rPr>
            <b/>
            <sz val="9"/>
            <color indexed="81"/>
            <rFont val="Tahoma"/>
            <family val="2"/>
          </rPr>
          <t>Windows User:</t>
        </r>
        <r>
          <rPr>
            <sz val="9"/>
            <color indexed="81"/>
            <rFont val="Tahoma"/>
            <family val="2"/>
          </rPr>
          <t xml:space="preserve">
12/09/2020
5,500/-</t>
        </r>
      </text>
    </comment>
    <comment ref="CF259" authorId="0">
      <text>
        <r>
          <rPr>
            <b/>
            <sz val="9"/>
            <color indexed="81"/>
            <rFont val="Tahoma"/>
            <family val="2"/>
          </rPr>
          <t>Windows User:</t>
        </r>
        <r>
          <rPr>
            <sz val="9"/>
            <color indexed="81"/>
            <rFont val="Tahoma"/>
            <family val="2"/>
          </rPr>
          <t xml:space="preserve">
12/09/2020
5,500/-</t>
        </r>
      </text>
    </comment>
    <comment ref="CH259" authorId="0">
      <text>
        <r>
          <rPr>
            <b/>
            <sz val="9"/>
            <color indexed="81"/>
            <rFont val="Tahoma"/>
            <family val="2"/>
          </rPr>
          <t>Windows User:</t>
        </r>
        <r>
          <rPr>
            <sz val="9"/>
            <color indexed="81"/>
            <rFont val="Tahoma"/>
            <family val="2"/>
          </rPr>
          <t xml:space="preserve">
12/09/2020
5,500/-
11/02/21
10346
S/c=2000
O/fee=8000</t>
        </r>
      </text>
    </comment>
    <comment ref="CJ259" authorId="0">
      <text>
        <r>
          <rPr>
            <b/>
            <sz val="9"/>
            <color indexed="81"/>
            <rFont val="Tahoma"/>
            <family val="2"/>
          </rPr>
          <t>Windows User:</t>
        </r>
        <r>
          <rPr>
            <sz val="9"/>
            <color indexed="81"/>
            <rFont val="Tahoma"/>
            <family val="2"/>
          </rPr>
          <t xml:space="preserve">
11/02/21
10346
S/c=2000
O/fee=8000</t>
        </r>
      </text>
    </comment>
    <comment ref="CX259" authorId="0">
      <text>
        <r>
          <rPr>
            <b/>
            <sz val="9"/>
            <color indexed="81"/>
            <rFont val="Tahoma"/>
            <family val="2"/>
          </rPr>
          <t>Windows User:</t>
        </r>
        <r>
          <rPr>
            <sz val="9"/>
            <color indexed="81"/>
            <rFont val="Tahoma"/>
            <family val="2"/>
          </rPr>
          <t xml:space="preserve">
11/02/21
10346
S/c=2000
O/fee=8000</t>
        </r>
      </text>
    </comment>
    <comment ref="DF259" authorId="0">
      <text>
        <r>
          <rPr>
            <b/>
            <sz val="9"/>
            <color indexed="81"/>
            <rFont val="Tahoma"/>
            <family val="2"/>
          </rPr>
          <t>Windows User:</t>
        </r>
        <r>
          <rPr>
            <sz val="9"/>
            <color indexed="81"/>
            <rFont val="Tahoma"/>
            <family val="2"/>
          </rPr>
          <t xml:space="preserve">
07/06/21
10347
Oct/20 to Dec/20
Janu/21 1570 Due=740
T=8500</t>
        </r>
      </text>
    </comment>
    <comment ref="CD260" authorId="0">
      <text>
        <r>
          <rPr>
            <b/>
            <sz val="9"/>
            <color indexed="81"/>
            <rFont val="Tahoma"/>
            <family val="2"/>
          </rPr>
          <t>Windows User:</t>
        </r>
        <r>
          <rPr>
            <sz val="9"/>
            <color indexed="81"/>
            <rFont val="Tahoma"/>
            <family val="2"/>
          </rPr>
          <t xml:space="preserve">
12/09/2020
7,500/-</t>
        </r>
      </text>
    </comment>
    <comment ref="CF260" authorId="0">
      <text>
        <r>
          <rPr>
            <b/>
            <sz val="9"/>
            <color indexed="81"/>
            <rFont val="Tahoma"/>
            <family val="2"/>
          </rPr>
          <t>Windows User:</t>
        </r>
        <r>
          <rPr>
            <sz val="9"/>
            <color indexed="81"/>
            <rFont val="Tahoma"/>
            <family val="2"/>
          </rPr>
          <t xml:space="preserve">
12/09/2020
7,500/-</t>
        </r>
      </text>
    </comment>
    <comment ref="CH260" authorId="0">
      <text>
        <r>
          <rPr>
            <b/>
            <sz val="9"/>
            <color indexed="81"/>
            <rFont val="Tahoma"/>
            <family val="2"/>
          </rPr>
          <t>Windows User:</t>
        </r>
        <r>
          <rPr>
            <sz val="9"/>
            <color indexed="81"/>
            <rFont val="Tahoma"/>
            <family val="2"/>
          </rPr>
          <t xml:space="preserve">
12/09/2020
7,500/-</t>
        </r>
      </text>
    </comment>
    <comment ref="CJ260" authorId="0">
      <text>
        <r>
          <rPr>
            <b/>
            <sz val="9"/>
            <color indexed="81"/>
            <rFont val="Tahoma"/>
            <family val="2"/>
          </rPr>
          <t>Windows User:</t>
        </r>
        <r>
          <rPr>
            <sz val="9"/>
            <color indexed="81"/>
            <rFont val="Tahoma"/>
            <family val="2"/>
          </rPr>
          <t xml:space="preserve">
28/01/21
10370
O/fee
Paid in Janu/21</t>
        </r>
      </text>
    </comment>
    <comment ref="CV260" authorId="0">
      <text>
        <r>
          <rPr>
            <b/>
            <sz val="9"/>
            <color indexed="81"/>
            <rFont val="Tahoma"/>
            <family val="2"/>
          </rPr>
          <t>Windows User:</t>
        </r>
        <r>
          <rPr>
            <sz val="9"/>
            <color indexed="81"/>
            <rFont val="Tahoma"/>
            <family val="2"/>
          </rPr>
          <t xml:space="preserve">
28/01/21
10370
O/fee
Paid in Janu/21</t>
        </r>
      </text>
    </comment>
    <comment ref="CD261" authorId="0">
      <text>
        <r>
          <rPr>
            <b/>
            <sz val="9"/>
            <color indexed="81"/>
            <rFont val="Tahoma"/>
            <family val="2"/>
          </rPr>
          <t>Windows User:</t>
        </r>
        <r>
          <rPr>
            <sz val="9"/>
            <color indexed="81"/>
            <rFont val="Tahoma"/>
            <family val="2"/>
          </rPr>
          <t xml:space="preserve">
13/09/2020
7,500/-</t>
        </r>
      </text>
    </comment>
    <comment ref="CF261" authorId="0">
      <text>
        <r>
          <rPr>
            <b/>
            <sz val="9"/>
            <color indexed="81"/>
            <rFont val="Tahoma"/>
            <family val="2"/>
          </rPr>
          <t>Windows User:</t>
        </r>
        <r>
          <rPr>
            <sz val="9"/>
            <color indexed="81"/>
            <rFont val="Tahoma"/>
            <family val="2"/>
          </rPr>
          <t xml:space="preserve">
13/09/2020
7,500/-</t>
        </r>
      </text>
    </comment>
    <comment ref="CH261" authorId="0">
      <text>
        <r>
          <rPr>
            <b/>
            <sz val="9"/>
            <color indexed="81"/>
            <rFont val="Tahoma"/>
            <family val="2"/>
          </rPr>
          <t>Windows User:</t>
        </r>
        <r>
          <rPr>
            <sz val="9"/>
            <color indexed="81"/>
            <rFont val="Tahoma"/>
            <family val="2"/>
          </rPr>
          <t xml:space="preserve">
13/09/2020
7,500/-</t>
        </r>
      </text>
    </comment>
    <comment ref="CJ261" authorId="0">
      <text>
        <r>
          <rPr>
            <b/>
            <sz val="9"/>
            <color indexed="81"/>
            <rFont val="Tahoma"/>
            <family val="2"/>
          </rPr>
          <t>Windows User:</t>
        </r>
        <r>
          <rPr>
            <sz val="9"/>
            <color indexed="81"/>
            <rFont val="Tahoma"/>
            <family val="2"/>
          </rPr>
          <t xml:space="preserve">
07/10/20
10394
Paid to Oct/20</t>
        </r>
      </text>
    </comment>
    <comment ref="CP261" authorId="0">
      <text>
        <r>
          <rPr>
            <b/>
            <sz val="9"/>
            <color indexed="81"/>
            <rFont val="Tahoma"/>
            <family val="2"/>
          </rPr>
          <t>Windows User:</t>
        </r>
        <r>
          <rPr>
            <sz val="9"/>
            <color indexed="81"/>
            <rFont val="Tahoma"/>
            <family val="2"/>
          </rPr>
          <t xml:space="preserve">
07/10/20
10394
O/fee=8000
Oct=4620</t>
        </r>
      </text>
    </comment>
    <comment ref="CR261" authorId="0">
      <text>
        <r>
          <rPr>
            <b/>
            <sz val="9"/>
            <color indexed="81"/>
            <rFont val="Tahoma"/>
            <family val="2"/>
          </rPr>
          <t>Windows User:
09/11/2020</t>
        </r>
        <r>
          <rPr>
            <sz val="9"/>
            <color indexed="81"/>
            <rFont val="Tahoma"/>
            <family val="2"/>
          </rPr>
          <t xml:space="preserve">
10395
</t>
        </r>
      </text>
    </comment>
    <comment ref="CT261" authorId="0">
      <text>
        <r>
          <rPr>
            <b/>
            <sz val="9"/>
            <color indexed="81"/>
            <rFont val="Tahoma"/>
            <family val="2"/>
          </rPr>
          <t>Windows User:</t>
        </r>
        <r>
          <rPr>
            <sz val="9"/>
            <color indexed="81"/>
            <rFont val="Tahoma"/>
            <family val="2"/>
          </rPr>
          <t xml:space="preserve">
08/2/2020
By bkash
C=4620
H=1950
T=6570</t>
        </r>
      </text>
    </comment>
    <comment ref="CV261" authorId="0">
      <text>
        <r>
          <rPr>
            <b/>
            <sz val="9"/>
            <color indexed="81"/>
            <rFont val="Tahoma"/>
            <family val="2"/>
          </rPr>
          <t>Windows User:</t>
        </r>
        <r>
          <rPr>
            <sz val="9"/>
            <color indexed="81"/>
            <rFont val="Tahoma"/>
            <family val="2"/>
          </rPr>
          <t xml:space="preserve">
27/01/21
10307</t>
        </r>
      </text>
    </comment>
    <comment ref="CX261" authorId="0">
      <text>
        <r>
          <rPr>
            <b/>
            <sz val="9"/>
            <color indexed="81"/>
            <rFont val="Tahoma"/>
            <family val="2"/>
          </rPr>
          <t>Windows User:</t>
        </r>
        <r>
          <rPr>
            <sz val="9"/>
            <color indexed="81"/>
            <rFont val="Tahoma"/>
            <family val="2"/>
          </rPr>
          <t xml:space="preserve">
10/02/21
By bkash
C=4620
H=1950
T=6570
Feb/21</t>
        </r>
      </text>
    </comment>
    <comment ref="DF261" authorId="0">
      <text>
        <r>
          <rPr>
            <b/>
            <sz val="9"/>
            <color indexed="81"/>
            <rFont val="Tahoma"/>
            <family val="2"/>
          </rPr>
          <t>Windows User:</t>
        </r>
        <r>
          <rPr>
            <sz val="9"/>
            <color indexed="81"/>
            <rFont val="Tahoma"/>
            <family val="2"/>
          </rPr>
          <t xml:space="preserve">
06/06/21
10401/02
</t>
        </r>
      </text>
    </comment>
    <comment ref="CD262" authorId="0">
      <text>
        <r>
          <rPr>
            <b/>
            <sz val="9"/>
            <color indexed="81"/>
            <rFont val="Tahoma"/>
            <family val="2"/>
          </rPr>
          <t>Windows User:</t>
        </r>
        <r>
          <rPr>
            <sz val="9"/>
            <color indexed="81"/>
            <rFont val="Tahoma"/>
            <family val="2"/>
          </rPr>
          <t xml:space="preserve">
13/09/2020
7,500/-</t>
        </r>
      </text>
    </comment>
    <comment ref="CF262" authorId="0">
      <text>
        <r>
          <rPr>
            <b/>
            <sz val="9"/>
            <color indexed="81"/>
            <rFont val="Tahoma"/>
            <family val="2"/>
          </rPr>
          <t>Windows User:</t>
        </r>
        <r>
          <rPr>
            <sz val="9"/>
            <color indexed="81"/>
            <rFont val="Tahoma"/>
            <family val="2"/>
          </rPr>
          <t xml:space="preserve">
13/09/2020
7,500/-</t>
        </r>
      </text>
    </comment>
    <comment ref="CH262" authorId="0">
      <text>
        <r>
          <rPr>
            <b/>
            <sz val="9"/>
            <color indexed="81"/>
            <rFont val="Tahoma"/>
            <family val="2"/>
          </rPr>
          <t>Windows User:</t>
        </r>
        <r>
          <rPr>
            <sz val="9"/>
            <color indexed="81"/>
            <rFont val="Tahoma"/>
            <family val="2"/>
          </rPr>
          <t xml:space="preserve">
13/09/2020
7,500/-</t>
        </r>
      </text>
    </comment>
    <comment ref="CJ262" authorId="0">
      <text>
        <r>
          <rPr>
            <b/>
            <sz val="9"/>
            <color indexed="81"/>
            <rFont val="Tahoma"/>
            <family val="2"/>
          </rPr>
          <t>Windows User:</t>
        </r>
        <r>
          <rPr>
            <sz val="9"/>
            <color indexed="81"/>
            <rFont val="Tahoma"/>
            <family val="2"/>
          </rPr>
          <t xml:space="preserve">
25/01/21
10418
O/fee=8000
Oct to Dec/20
Paid in janu/21</t>
        </r>
      </text>
    </comment>
    <comment ref="CM262" authorId="0">
      <text>
        <r>
          <rPr>
            <b/>
            <sz val="9"/>
            <color indexed="81"/>
            <rFont val="Tahoma"/>
            <family val="2"/>
          </rPr>
          <t>Windows User:</t>
        </r>
        <r>
          <rPr>
            <sz val="9"/>
            <color indexed="81"/>
            <rFont val="Tahoma"/>
            <family val="2"/>
          </rPr>
          <t xml:space="preserve">
Less 30% in Tuition fee for Oct/20.</t>
        </r>
      </text>
    </comment>
    <comment ref="CN262" authorId="0">
      <text>
        <r>
          <rPr>
            <b/>
            <sz val="9"/>
            <color indexed="81"/>
            <rFont val="Tahoma"/>
            <family val="2"/>
          </rPr>
          <t>Windows User:</t>
        </r>
        <r>
          <rPr>
            <sz val="9"/>
            <color indexed="81"/>
            <rFont val="Tahoma"/>
            <family val="2"/>
          </rPr>
          <t xml:space="preserve">
25/01/21
10418
O/fee=8000
Oct to Dec/20
Paid in janu/21</t>
        </r>
      </text>
    </comment>
    <comment ref="CO262" authorId="0">
      <text>
        <r>
          <rPr>
            <b/>
            <sz val="9"/>
            <color indexed="81"/>
            <rFont val="Tahoma"/>
            <family val="2"/>
          </rPr>
          <t>Windows User:</t>
        </r>
        <r>
          <rPr>
            <sz val="9"/>
            <color indexed="81"/>
            <rFont val="Tahoma"/>
            <family val="2"/>
          </rPr>
          <t xml:space="preserve">
Less 30% in Tuition fee for Oct/20.</t>
        </r>
      </text>
    </comment>
    <comment ref="CP262" authorId="0">
      <text>
        <r>
          <rPr>
            <b/>
            <sz val="9"/>
            <color indexed="81"/>
            <rFont val="Tahoma"/>
            <family val="2"/>
          </rPr>
          <t>Windows User:</t>
        </r>
        <r>
          <rPr>
            <sz val="9"/>
            <color indexed="81"/>
            <rFont val="Tahoma"/>
            <family val="2"/>
          </rPr>
          <t xml:space="preserve">
25/01/21
10418
O/fee=8000
Oct to Dec/20
Paid in janu/21</t>
        </r>
      </text>
    </comment>
    <comment ref="CR262" authorId="0">
      <text>
        <r>
          <rPr>
            <b/>
            <sz val="9"/>
            <color indexed="81"/>
            <rFont val="Tahoma"/>
            <family val="2"/>
          </rPr>
          <t>Windows User:</t>
        </r>
        <r>
          <rPr>
            <sz val="9"/>
            <color indexed="81"/>
            <rFont val="Tahoma"/>
            <family val="2"/>
          </rPr>
          <t xml:space="preserve">
25/01/21
10418
O/fee=8000
Oct to Dec/20
Paid in janu/21</t>
        </r>
      </text>
    </comment>
    <comment ref="CT262" authorId="0">
      <text>
        <r>
          <rPr>
            <b/>
            <sz val="9"/>
            <color indexed="81"/>
            <rFont val="Tahoma"/>
            <family val="2"/>
          </rPr>
          <t>Windows User:</t>
        </r>
        <r>
          <rPr>
            <sz val="9"/>
            <color indexed="81"/>
            <rFont val="Tahoma"/>
            <family val="2"/>
          </rPr>
          <t xml:space="preserve">
25/01/21
10418
O/fee=8000
Oct to Dec/20
Paid in janu/21</t>
        </r>
      </text>
    </comment>
    <comment ref="CV262" authorId="0">
      <text>
        <r>
          <rPr>
            <b/>
            <sz val="9"/>
            <color indexed="81"/>
            <rFont val="Tahoma"/>
            <family val="2"/>
          </rPr>
          <t>Windows User:</t>
        </r>
        <r>
          <rPr>
            <sz val="9"/>
            <color indexed="81"/>
            <rFont val="Tahoma"/>
            <family val="2"/>
          </rPr>
          <t xml:space="preserve">
20/02/21
10419
Janu/21</t>
        </r>
      </text>
    </comment>
    <comment ref="DD262" authorId="0">
      <text>
        <r>
          <rPr>
            <b/>
            <sz val="9"/>
            <color indexed="81"/>
            <rFont val="Tahoma"/>
            <family val="2"/>
          </rPr>
          <t>Windows User:</t>
        </r>
        <r>
          <rPr>
            <sz val="9"/>
            <color indexed="81"/>
            <rFont val="Tahoma"/>
            <family val="2"/>
          </rPr>
          <t xml:space="preserve">
06/06/21
10420
Feb/21 + March/21</t>
        </r>
      </text>
    </comment>
    <comment ref="H263" authorId="0">
      <text>
        <r>
          <rPr>
            <b/>
            <sz val="9"/>
            <color indexed="81"/>
            <rFont val="Tahoma"/>
            <family val="2"/>
          </rPr>
          <t>Windows User:</t>
        </r>
        <r>
          <rPr>
            <sz val="9"/>
            <color indexed="81"/>
            <rFont val="Tahoma"/>
            <family val="2"/>
          </rPr>
          <t xml:space="preserve">
Less-2,000/-</t>
        </r>
      </text>
    </comment>
    <comment ref="J263" authorId="0">
      <text>
        <r>
          <rPr>
            <b/>
            <sz val="9"/>
            <color indexed="81"/>
            <rFont val="Tahoma"/>
            <family val="2"/>
          </rPr>
          <t>Windows User:</t>
        </r>
        <r>
          <rPr>
            <sz val="9"/>
            <color indexed="81"/>
            <rFont val="Tahoma"/>
            <family val="2"/>
          </rPr>
          <t xml:space="preserve">
Less-2,000/-</t>
        </r>
      </text>
    </comment>
    <comment ref="CD263" authorId="0">
      <text>
        <r>
          <rPr>
            <b/>
            <sz val="9"/>
            <color indexed="81"/>
            <rFont val="Tahoma"/>
            <family val="2"/>
          </rPr>
          <t>Windows User:</t>
        </r>
        <r>
          <rPr>
            <sz val="9"/>
            <color indexed="81"/>
            <rFont val="Tahoma"/>
            <family val="2"/>
          </rPr>
          <t xml:space="preserve">
13/09/2020
7,500/-</t>
        </r>
      </text>
    </comment>
    <comment ref="CF263" authorId="0">
      <text>
        <r>
          <rPr>
            <b/>
            <sz val="9"/>
            <color indexed="81"/>
            <rFont val="Tahoma"/>
            <family val="2"/>
          </rPr>
          <t>Windows User:</t>
        </r>
        <r>
          <rPr>
            <sz val="9"/>
            <color indexed="81"/>
            <rFont val="Tahoma"/>
            <family val="2"/>
          </rPr>
          <t xml:space="preserve">
13/09/2020
7,500/-</t>
        </r>
      </text>
    </comment>
    <comment ref="CH263" authorId="0">
      <text>
        <r>
          <rPr>
            <b/>
            <sz val="9"/>
            <color indexed="81"/>
            <rFont val="Tahoma"/>
            <family val="2"/>
          </rPr>
          <t>Windows User:</t>
        </r>
        <r>
          <rPr>
            <sz val="9"/>
            <color indexed="81"/>
            <rFont val="Tahoma"/>
            <family val="2"/>
          </rPr>
          <t xml:space="preserve">
13/09/2020
7,500/-</t>
        </r>
      </text>
    </comment>
    <comment ref="CM263" authorId="0">
      <text>
        <r>
          <rPr>
            <b/>
            <sz val="9"/>
            <color indexed="81"/>
            <rFont val="Tahoma"/>
            <family val="2"/>
          </rPr>
          <t>Windows User:</t>
        </r>
        <r>
          <rPr>
            <sz val="9"/>
            <color indexed="81"/>
            <rFont val="Tahoma"/>
            <family val="2"/>
          </rPr>
          <t xml:space="preserve">
Less 30% in Tuition fee for Oct/20.</t>
        </r>
      </text>
    </comment>
    <comment ref="CO263" authorId="0">
      <text>
        <r>
          <rPr>
            <b/>
            <sz val="9"/>
            <color indexed="81"/>
            <rFont val="Tahoma"/>
            <family val="2"/>
          </rPr>
          <t>Windows User:</t>
        </r>
        <r>
          <rPr>
            <sz val="9"/>
            <color indexed="81"/>
            <rFont val="Tahoma"/>
            <family val="2"/>
          </rPr>
          <t xml:space="preserve">
Less 30% in Tuition fee for Oct/20.</t>
        </r>
      </text>
    </comment>
    <comment ref="H264" authorId="0">
      <text>
        <r>
          <rPr>
            <b/>
            <sz val="9"/>
            <color indexed="81"/>
            <rFont val="Tahoma"/>
            <family val="2"/>
          </rPr>
          <t>Windows User:</t>
        </r>
        <r>
          <rPr>
            <sz val="9"/>
            <color indexed="81"/>
            <rFont val="Tahoma"/>
            <family val="2"/>
          </rPr>
          <t xml:space="preserve">
Less-2,000/-</t>
        </r>
      </text>
    </comment>
    <comment ref="J264" authorId="0">
      <text>
        <r>
          <rPr>
            <b/>
            <sz val="9"/>
            <color indexed="81"/>
            <rFont val="Tahoma"/>
            <family val="2"/>
          </rPr>
          <t>Windows User:</t>
        </r>
        <r>
          <rPr>
            <sz val="9"/>
            <color indexed="81"/>
            <rFont val="Tahoma"/>
            <family val="2"/>
          </rPr>
          <t xml:space="preserve">
Less-2,000/-</t>
        </r>
      </text>
    </comment>
    <comment ref="CD264" authorId="0">
      <text>
        <r>
          <rPr>
            <b/>
            <sz val="9"/>
            <color indexed="81"/>
            <rFont val="Tahoma"/>
            <family val="2"/>
          </rPr>
          <t>Windows User:</t>
        </r>
        <r>
          <rPr>
            <sz val="9"/>
            <color indexed="81"/>
            <rFont val="Tahoma"/>
            <family val="2"/>
          </rPr>
          <t xml:space="preserve">
13/09/2020
7,500/-</t>
        </r>
      </text>
    </comment>
    <comment ref="CF264" authorId="0">
      <text>
        <r>
          <rPr>
            <b/>
            <sz val="9"/>
            <color indexed="81"/>
            <rFont val="Tahoma"/>
            <family val="2"/>
          </rPr>
          <t>Windows User:</t>
        </r>
        <r>
          <rPr>
            <sz val="9"/>
            <color indexed="81"/>
            <rFont val="Tahoma"/>
            <family val="2"/>
          </rPr>
          <t xml:space="preserve">
13/09/2020
7,500/-</t>
        </r>
      </text>
    </comment>
    <comment ref="CH264" authorId="0">
      <text>
        <r>
          <rPr>
            <b/>
            <sz val="9"/>
            <color indexed="81"/>
            <rFont val="Tahoma"/>
            <family val="2"/>
          </rPr>
          <t>Windows User:</t>
        </r>
        <r>
          <rPr>
            <sz val="9"/>
            <color indexed="81"/>
            <rFont val="Tahoma"/>
            <family val="2"/>
          </rPr>
          <t xml:space="preserve">
13/09/2020
7,500/-</t>
        </r>
      </text>
    </comment>
    <comment ref="CJ264" authorId="0">
      <text>
        <r>
          <rPr>
            <b/>
            <sz val="9"/>
            <color indexed="81"/>
            <rFont val="Tahoma"/>
            <family val="2"/>
          </rPr>
          <t>Windows User:</t>
        </r>
        <r>
          <rPr>
            <sz val="9"/>
            <color indexed="81"/>
            <rFont val="Tahoma"/>
            <family val="2"/>
          </rPr>
          <t xml:space="preserve">
08/10/20
10442
O/fee=8000
Paid to Oct</t>
        </r>
      </text>
    </comment>
    <comment ref="CP264" authorId="0">
      <text>
        <r>
          <rPr>
            <b/>
            <sz val="9"/>
            <color indexed="81"/>
            <rFont val="Tahoma"/>
            <family val="2"/>
          </rPr>
          <t>Windows User:</t>
        </r>
        <r>
          <rPr>
            <sz val="9"/>
            <color indexed="81"/>
            <rFont val="Tahoma"/>
            <family val="2"/>
          </rPr>
          <t xml:space="preserve">
08/10/20
10442
O/fee8000
Oct=3220</t>
        </r>
      </text>
    </comment>
    <comment ref="CR264" authorId="0">
      <text>
        <r>
          <rPr>
            <b/>
            <sz val="9"/>
            <color indexed="81"/>
            <rFont val="Tahoma"/>
            <family val="2"/>
          </rPr>
          <t>Windows User:</t>
        </r>
        <r>
          <rPr>
            <sz val="9"/>
            <color indexed="81"/>
            <rFont val="Tahoma"/>
            <family val="2"/>
          </rPr>
          <t xml:space="preserve">
08/11/2020
10443
</t>
        </r>
      </text>
    </comment>
    <comment ref="CT264" authorId="0">
      <text>
        <r>
          <rPr>
            <b/>
            <sz val="9"/>
            <color indexed="81"/>
            <rFont val="Tahoma"/>
            <family val="2"/>
          </rPr>
          <t>Windows User:</t>
        </r>
        <r>
          <rPr>
            <sz val="9"/>
            <color indexed="81"/>
            <rFont val="Tahoma"/>
            <family val="2"/>
          </rPr>
          <t xml:space="preserve">
07/12/2020
10444</t>
        </r>
      </text>
    </comment>
    <comment ref="CV264" authorId="0">
      <text>
        <r>
          <rPr>
            <b/>
            <sz val="9"/>
            <color indexed="81"/>
            <rFont val="Tahoma"/>
            <family val="2"/>
          </rPr>
          <t>Windows User:</t>
        </r>
        <r>
          <rPr>
            <sz val="9"/>
            <color indexed="81"/>
            <rFont val="Tahoma"/>
            <family val="2"/>
          </rPr>
          <t xml:space="preserve">
07/01/2021
10445
</t>
        </r>
      </text>
    </comment>
    <comment ref="CX264" authorId="0">
      <text>
        <r>
          <rPr>
            <b/>
            <sz val="9"/>
            <color indexed="81"/>
            <rFont val="Tahoma"/>
            <family val="2"/>
          </rPr>
          <t>Windows User:</t>
        </r>
        <r>
          <rPr>
            <sz val="9"/>
            <color indexed="81"/>
            <rFont val="Tahoma"/>
            <family val="2"/>
          </rPr>
          <t xml:space="preserve">
09/02/21
10446
</t>
        </r>
      </text>
    </comment>
    <comment ref="CZ264" authorId="0">
      <text>
        <r>
          <rPr>
            <b/>
            <sz val="9"/>
            <color indexed="81"/>
            <rFont val="Tahoma"/>
            <family val="2"/>
          </rPr>
          <t>Windows User:</t>
        </r>
        <r>
          <rPr>
            <sz val="9"/>
            <color indexed="81"/>
            <rFont val="Tahoma"/>
            <family val="2"/>
          </rPr>
          <t xml:space="preserve">
08/03/21
10447</t>
        </r>
      </text>
    </comment>
    <comment ref="DB264" authorId="0">
      <text>
        <r>
          <rPr>
            <b/>
            <sz val="9"/>
            <color indexed="81"/>
            <rFont val="Tahoma"/>
            <family val="2"/>
          </rPr>
          <t>Windows User:</t>
        </r>
        <r>
          <rPr>
            <sz val="9"/>
            <color indexed="81"/>
            <rFont val="Tahoma"/>
            <family val="2"/>
          </rPr>
          <t xml:space="preserve">
08/04/2021
10448
</t>
        </r>
      </text>
    </comment>
    <comment ref="DD264" authorId="0">
      <text>
        <r>
          <rPr>
            <b/>
            <sz val="9"/>
            <color indexed="81"/>
            <rFont val="Tahoma"/>
            <family val="2"/>
          </rPr>
          <t>Windows User:</t>
        </r>
        <r>
          <rPr>
            <sz val="9"/>
            <color indexed="81"/>
            <rFont val="Tahoma"/>
            <family val="2"/>
          </rPr>
          <t xml:space="preserve">
03/05/21
1049
</t>
        </r>
      </text>
    </comment>
    <comment ref="DF264" authorId="0">
      <text>
        <r>
          <rPr>
            <b/>
            <sz val="9"/>
            <color indexed="81"/>
            <rFont val="Tahoma"/>
            <family val="2"/>
          </rPr>
          <t>Windows User:</t>
        </r>
        <r>
          <rPr>
            <sz val="9"/>
            <color indexed="81"/>
            <rFont val="Tahoma"/>
            <family val="2"/>
          </rPr>
          <t xml:space="preserve">
05/06/21
10450</t>
        </r>
      </text>
    </comment>
    <comment ref="H265" authorId="0">
      <text>
        <r>
          <rPr>
            <b/>
            <sz val="9"/>
            <color indexed="81"/>
            <rFont val="Tahoma"/>
            <family val="2"/>
          </rPr>
          <t>Windows User:</t>
        </r>
        <r>
          <rPr>
            <sz val="9"/>
            <color indexed="81"/>
            <rFont val="Tahoma"/>
            <family val="2"/>
          </rPr>
          <t xml:space="preserve">
T.c Order By
 board 25 /02/21
College=27/02/21</t>
        </r>
      </text>
    </comment>
    <comment ref="J265" authorId="0">
      <text>
        <r>
          <rPr>
            <b/>
            <sz val="9"/>
            <color indexed="81"/>
            <rFont val="Tahoma"/>
            <family val="2"/>
          </rPr>
          <t>Windows User:</t>
        </r>
        <r>
          <rPr>
            <sz val="9"/>
            <color indexed="81"/>
            <rFont val="Tahoma"/>
            <family val="2"/>
          </rPr>
          <t xml:space="preserve">
T.c Order By
 board 25 /02/21
College=27/02/21</t>
        </r>
      </text>
    </comment>
    <comment ref="CD265" authorId="0">
      <text>
        <r>
          <rPr>
            <b/>
            <sz val="9"/>
            <color indexed="81"/>
            <rFont val="Tahoma"/>
            <family val="2"/>
          </rPr>
          <t>Windows User:</t>
        </r>
        <r>
          <rPr>
            <sz val="9"/>
            <color indexed="81"/>
            <rFont val="Tahoma"/>
            <family val="2"/>
          </rPr>
          <t xml:space="preserve">
13/09/2020
7,500/-</t>
        </r>
      </text>
    </comment>
    <comment ref="CF265" authorId="0">
      <text>
        <r>
          <rPr>
            <b/>
            <sz val="9"/>
            <color indexed="81"/>
            <rFont val="Tahoma"/>
            <family val="2"/>
          </rPr>
          <t>Windows User:</t>
        </r>
        <r>
          <rPr>
            <sz val="9"/>
            <color indexed="81"/>
            <rFont val="Tahoma"/>
            <family val="2"/>
          </rPr>
          <t xml:space="preserve">
13/09/2020
7,500/-</t>
        </r>
      </text>
    </comment>
    <comment ref="CH265" authorId="0">
      <text>
        <r>
          <rPr>
            <b/>
            <sz val="9"/>
            <color indexed="81"/>
            <rFont val="Tahoma"/>
            <family val="2"/>
          </rPr>
          <t>Windows User:</t>
        </r>
        <r>
          <rPr>
            <sz val="9"/>
            <color indexed="81"/>
            <rFont val="Tahoma"/>
            <family val="2"/>
          </rPr>
          <t xml:space="preserve">
13/09/2020
7,500/-</t>
        </r>
      </text>
    </comment>
    <comment ref="CJ265" authorId="0">
      <text>
        <r>
          <rPr>
            <b/>
            <sz val="9"/>
            <color indexed="81"/>
            <rFont val="Tahoma"/>
            <family val="2"/>
          </rPr>
          <t>Windows User:</t>
        </r>
        <r>
          <rPr>
            <sz val="9"/>
            <color indexed="81"/>
            <rFont val="Tahoma"/>
            <family val="2"/>
          </rPr>
          <t xml:space="preserve">
14.10.2020
10466
Others fee=4,000/-
Oct/20 (Less=30%)
Others fee 4,000/- due by P.sir</t>
        </r>
      </text>
    </comment>
    <comment ref="CM265" authorId="0">
      <text>
        <r>
          <rPr>
            <b/>
            <sz val="9"/>
            <color indexed="81"/>
            <rFont val="Tahoma"/>
            <family val="2"/>
          </rPr>
          <t>Windows User:</t>
        </r>
        <r>
          <rPr>
            <sz val="9"/>
            <color indexed="81"/>
            <rFont val="Tahoma"/>
            <family val="2"/>
          </rPr>
          <t xml:space="preserve">
Less 30% in Tuition fee for Oct/20.</t>
        </r>
      </text>
    </comment>
    <comment ref="CN265" authorId="0">
      <text>
        <r>
          <rPr>
            <b/>
            <sz val="9"/>
            <color indexed="81"/>
            <rFont val="Tahoma"/>
            <family val="2"/>
          </rPr>
          <t>Windows User:</t>
        </r>
        <r>
          <rPr>
            <sz val="9"/>
            <color indexed="81"/>
            <rFont val="Tahoma"/>
            <family val="2"/>
          </rPr>
          <t xml:space="preserve">
14.10.2020
10466
Others fee=4,000/-
Oct/20 (Less=30%)
Others fee 4,000/- due by P.sir</t>
        </r>
      </text>
    </comment>
    <comment ref="CO265" authorId="0">
      <text>
        <r>
          <rPr>
            <b/>
            <sz val="9"/>
            <color indexed="81"/>
            <rFont val="Tahoma"/>
            <family val="2"/>
          </rPr>
          <t>Windows User:</t>
        </r>
        <r>
          <rPr>
            <sz val="9"/>
            <color indexed="81"/>
            <rFont val="Tahoma"/>
            <family val="2"/>
          </rPr>
          <t xml:space="preserve">
Less 30% in Tuition fee for Oct/20.</t>
        </r>
      </text>
    </comment>
    <comment ref="CP265" authorId="0">
      <text>
        <r>
          <rPr>
            <b/>
            <sz val="9"/>
            <color indexed="81"/>
            <rFont val="Tahoma"/>
            <family val="2"/>
          </rPr>
          <t>Windows User:</t>
        </r>
        <r>
          <rPr>
            <sz val="9"/>
            <color indexed="81"/>
            <rFont val="Tahoma"/>
            <family val="2"/>
          </rPr>
          <t xml:space="preserve">
27/01/21
10467
O/fee=4000
Nov20
Paid in  Janu/21</t>
        </r>
      </text>
    </comment>
    <comment ref="CT265" authorId="0">
      <text>
        <r>
          <rPr>
            <b/>
            <sz val="9"/>
            <color indexed="81"/>
            <rFont val="Tahoma"/>
            <family val="2"/>
          </rPr>
          <t>Windows User:</t>
        </r>
        <r>
          <rPr>
            <sz val="9"/>
            <color indexed="81"/>
            <rFont val="Tahoma"/>
            <family val="2"/>
          </rPr>
          <t xml:space="preserve">
27/01/21
10467
O/fee=4000
Nov20
Paid in  Janu/21</t>
        </r>
      </text>
    </comment>
    <comment ref="CV265" authorId="0">
      <text>
        <r>
          <rPr>
            <b/>
            <sz val="9"/>
            <color indexed="81"/>
            <rFont val="Tahoma"/>
            <family val="2"/>
          </rPr>
          <t>Windows User:</t>
        </r>
        <r>
          <rPr>
            <sz val="9"/>
            <color indexed="81"/>
            <rFont val="Tahoma"/>
            <family val="2"/>
          </rPr>
          <t xml:space="preserve">
24/02/21
10468
Up to Feb/21</t>
        </r>
      </text>
    </comment>
    <comment ref="CD266" authorId="0">
      <text>
        <r>
          <rPr>
            <b/>
            <sz val="9"/>
            <color indexed="81"/>
            <rFont val="Tahoma"/>
            <family val="2"/>
          </rPr>
          <t>Windows User:</t>
        </r>
        <r>
          <rPr>
            <sz val="9"/>
            <color indexed="81"/>
            <rFont val="Tahoma"/>
            <family val="2"/>
          </rPr>
          <t xml:space="preserve">
13/09/2020
7,500/-</t>
        </r>
      </text>
    </comment>
    <comment ref="CF266" authorId="0">
      <text>
        <r>
          <rPr>
            <b/>
            <sz val="9"/>
            <color indexed="81"/>
            <rFont val="Tahoma"/>
            <family val="2"/>
          </rPr>
          <t>Windows User:</t>
        </r>
        <r>
          <rPr>
            <sz val="9"/>
            <color indexed="81"/>
            <rFont val="Tahoma"/>
            <family val="2"/>
          </rPr>
          <t xml:space="preserve">
13/09/2020
7,500/-</t>
        </r>
      </text>
    </comment>
    <comment ref="CH266" authorId="0">
      <text>
        <r>
          <rPr>
            <b/>
            <sz val="9"/>
            <color indexed="81"/>
            <rFont val="Tahoma"/>
            <family val="2"/>
          </rPr>
          <t>Windows User:</t>
        </r>
        <r>
          <rPr>
            <sz val="9"/>
            <color indexed="81"/>
            <rFont val="Tahoma"/>
            <family val="2"/>
          </rPr>
          <t xml:space="preserve">
13/09/2020
7,500/-</t>
        </r>
      </text>
    </comment>
    <comment ref="CJ266" authorId="0">
      <text>
        <r>
          <rPr>
            <b/>
            <sz val="9"/>
            <color indexed="81"/>
            <rFont val="Tahoma"/>
            <family val="2"/>
          </rPr>
          <t>Windows User:</t>
        </r>
        <r>
          <rPr>
            <sz val="9"/>
            <color indexed="81"/>
            <rFont val="Tahoma"/>
            <family val="2"/>
          </rPr>
          <t xml:space="preserve">
10/10/20
10490
paid to Oct/20</t>
        </r>
      </text>
    </comment>
    <comment ref="CP266" authorId="0">
      <text>
        <r>
          <rPr>
            <b/>
            <sz val="9"/>
            <color indexed="81"/>
            <rFont val="Tahoma"/>
            <family val="2"/>
          </rPr>
          <t>Windows User:</t>
        </r>
        <r>
          <rPr>
            <sz val="9"/>
            <color indexed="81"/>
            <rFont val="Tahoma"/>
            <family val="2"/>
          </rPr>
          <t xml:space="preserve">
10/10/20
10490
O/fee=8000
Oct=4620</t>
        </r>
      </text>
    </comment>
    <comment ref="CR266" authorId="0">
      <text>
        <r>
          <rPr>
            <b/>
            <sz val="9"/>
            <color indexed="81"/>
            <rFont val="Tahoma"/>
            <family val="2"/>
          </rPr>
          <t>Windows User:</t>
        </r>
        <r>
          <rPr>
            <sz val="9"/>
            <color indexed="81"/>
            <rFont val="Tahoma"/>
            <family val="2"/>
          </rPr>
          <t xml:space="preserve">
09/11/2020
10491</t>
        </r>
      </text>
    </comment>
    <comment ref="CT266" authorId="0">
      <text>
        <r>
          <rPr>
            <b/>
            <sz val="9"/>
            <color indexed="81"/>
            <rFont val="Tahoma"/>
            <family val="2"/>
          </rPr>
          <t>Windows User:</t>
        </r>
        <r>
          <rPr>
            <sz val="9"/>
            <color indexed="81"/>
            <rFont val="Tahoma"/>
            <family val="2"/>
          </rPr>
          <t xml:space="preserve">
09/01/2021
10492
Dec + Janu/21
Paid in Janu/21</t>
        </r>
      </text>
    </comment>
    <comment ref="CV266" authorId="0">
      <text>
        <r>
          <rPr>
            <b/>
            <sz val="9"/>
            <color indexed="81"/>
            <rFont val="Tahoma"/>
            <family val="2"/>
          </rPr>
          <t>Windows User:</t>
        </r>
        <r>
          <rPr>
            <sz val="9"/>
            <color indexed="81"/>
            <rFont val="Tahoma"/>
            <family val="2"/>
          </rPr>
          <t xml:space="preserve">
09/01/2021
10492
Dec + Janu/21
Paid in Janu/21</t>
        </r>
      </text>
    </comment>
    <comment ref="CX266" authorId="0">
      <text>
        <r>
          <rPr>
            <b/>
            <sz val="9"/>
            <color indexed="81"/>
            <rFont val="Tahoma"/>
            <family val="2"/>
          </rPr>
          <t>Windows User:</t>
        </r>
        <r>
          <rPr>
            <sz val="9"/>
            <color indexed="81"/>
            <rFont val="Tahoma"/>
            <family val="2"/>
          </rPr>
          <t xml:space="preserve">
10/02/21
10493</t>
        </r>
      </text>
    </comment>
    <comment ref="CZ266" authorId="0">
      <text>
        <r>
          <rPr>
            <b/>
            <sz val="9"/>
            <color indexed="81"/>
            <rFont val="Tahoma"/>
            <family val="2"/>
          </rPr>
          <t>Windows User:</t>
        </r>
        <r>
          <rPr>
            <sz val="9"/>
            <color indexed="81"/>
            <rFont val="Tahoma"/>
            <family val="2"/>
          </rPr>
          <t xml:space="preserve">
09/03/21
10494
</t>
        </r>
      </text>
    </comment>
    <comment ref="DD266" authorId="0">
      <text>
        <r>
          <rPr>
            <b/>
            <sz val="9"/>
            <color indexed="81"/>
            <rFont val="Tahoma"/>
            <family val="2"/>
          </rPr>
          <t>Windows User:</t>
        </r>
        <r>
          <rPr>
            <sz val="9"/>
            <color indexed="81"/>
            <rFont val="Tahoma"/>
            <family val="2"/>
          </rPr>
          <t xml:space="preserve">
26/05/21
10495
Up  to May/21</t>
        </r>
      </text>
    </comment>
    <comment ref="DF266" authorId="0">
      <text>
        <r>
          <rPr>
            <b/>
            <sz val="9"/>
            <color indexed="81"/>
            <rFont val="Tahoma"/>
            <family val="2"/>
          </rPr>
          <t>Windows User:</t>
        </r>
        <r>
          <rPr>
            <sz val="9"/>
            <color indexed="81"/>
            <rFont val="Tahoma"/>
            <family val="2"/>
          </rPr>
          <t xml:space="preserve">
01/06/21
10496
</t>
        </r>
      </text>
    </comment>
    <comment ref="CD267" authorId="0">
      <text>
        <r>
          <rPr>
            <b/>
            <sz val="9"/>
            <color indexed="81"/>
            <rFont val="Tahoma"/>
            <family val="2"/>
          </rPr>
          <t>Windows User:</t>
        </r>
        <r>
          <rPr>
            <sz val="9"/>
            <color indexed="81"/>
            <rFont val="Tahoma"/>
            <family val="2"/>
          </rPr>
          <t xml:space="preserve">
13/09/2020
7,500/-</t>
        </r>
      </text>
    </comment>
    <comment ref="CF267" authorId="0">
      <text>
        <r>
          <rPr>
            <b/>
            <sz val="9"/>
            <color indexed="81"/>
            <rFont val="Tahoma"/>
            <family val="2"/>
          </rPr>
          <t>Windows User:</t>
        </r>
        <r>
          <rPr>
            <sz val="9"/>
            <color indexed="81"/>
            <rFont val="Tahoma"/>
            <family val="2"/>
          </rPr>
          <t xml:space="preserve">
13/09/2020
7,500/-</t>
        </r>
      </text>
    </comment>
    <comment ref="CH267" authorId="0">
      <text>
        <r>
          <rPr>
            <b/>
            <sz val="9"/>
            <color indexed="81"/>
            <rFont val="Tahoma"/>
            <family val="2"/>
          </rPr>
          <t>Windows User:</t>
        </r>
        <r>
          <rPr>
            <sz val="9"/>
            <color indexed="81"/>
            <rFont val="Tahoma"/>
            <family val="2"/>
          </rPr>
          <t xml:space="preserve">
13/09/2020
7,500/-</t>
        </r>
      </text>
    </comment>
    <comment ref="CJ267" authorId="0">
      <text>
        <r>
          <rPr>
            <b/>
            <sz val="9"/>
            <color indexed="81"/>
            <rFont val="Tahoma"/>
            <family val="2"/>
          </rPr>
          <t>Windows User:</t>
        </r>
        <r>
          <rPr>
            <sz val="9"/>
            <color indexed="81"/>
            <rFont val="Tahoma"/>
            <family val="2"/>
          </rPr>
          <t xml:space="preserve">
01/10/2020
10514
O/fee
Paid to Oct</t>
        </r>
      </text>
    </comment>
    <comment ref="CP267" authorId="0">
      <text>
        <r>
          <rPr>
            <b/>
            <sz val="9"/>
            <color indexed="81"/>
            <rFont val="Tahoma"/>
            <family val="2"/>
          </rPr>
          <t>Windows User:</t>
        </r>
        <r>
          <rPr>
            <sz val="9"/>
            <color indexed="81"/>
            <rFont val="Tahoma"/>
            <family val="2"/>
          </rPr>
          <t xml:space="preserve">
01/10/2020
10514
O/fee
12/10/20
10515
Oct/20</t>
        </r>
      </text>
    </comment>
    <comment ref="CR267" authorId="0">
      <text>
        <r>
          <rPr>
            <b/>
            <sz val="9"/>
            <color indexed="81"/>
            <rFont val="Tahoma"/>
            <family val="2"/>
          </rPr>
          <t>Windows User:</t>
        </r>
        <r>
          <rPr>
            <sz val="9"/>
            <color indexed="81"/>
            <rFont val="Tahoma"/>
            <family val="2"/>
          </rPr>
          <t xml:space="preserve">
04/11/2020
10516
Nov/2020</t>
        </r>
      </text>
    </comment>
    <comment ref="CT267" authorId="0">
      <text>
        <r>
          <rPr>
            <b/>
            <sz val="9"/>
            <color indexed="81"/>
            <rFont val="Tahoma"/>
            <family val="2"/>
          </rPr>
          <t>Windows User:</t>
        </r>
        <r>
          <rPr>
            <sz val="9"/>
            <color indexed="81"/>
            <rFont val="Tahoma"/>
            <family val="2"/>
          </rPr>
          <t xml:space="preserve">
06/12/2020
10517
</t>
        </r>
      </text>
    </comment>
    <comment ref="CV267" authorId="0">
      <text>
        <r>
          <rPr>
            <b/>
            <sz val="9"/>
            <color indexed="81"/>
            <rFont val="Tahoma"/>
            <family val="2"/>
          </rPr>
          <t>Windows User:</t>
        </r>
        <r>
          <rPr>
            <sz val="9"/>
            <color indexed="81"/>
            <rFont val="Tahoma"/>
            <family val="2"/>
          </rPr>
          <t xml:space="preserve">
03/01/2021
10518
</t>
        </r>
      </text>
    </comment>
    <comment ref="CX267" authorId="0">
      <text>
        <r>
          <rPr>
            <b/>
            <sz val="9"/>
            <color indexed="81"/>
            <rFont val="Tahoma"/>
            <family val="2"/>
          </rPr>
          <t>Windows User:</t>
        </r>
        <r>
          <rPr>
            <sz val="9"/>
            <color indexed="81"/>
            <rFont val="Tahoma"/>
            <family val="2"/>
          </rPr>
          <t xml:space="preserve">
08/02/21
10519</t>
        </r>
      </text>
    </comment>
    <comment ref="CZ267" authorId="0">
      <text>
        <r>
          <rPr>
            <b/>
            <sz val="9"/>
            <color indexed="81"/>
            <rFont val="Tahoma"/>
            <family val="2"/>
          </rPr>
          <t>Windows User:</t>
        </r>
        <r>
          <rPr>
            <sz val="9"/>
            <color indexed="81"/>
            <rFont val="Tahoma"/>
            <family val="2"/>
          </rPr>
          <t xml:space="preserve">
01/03/21
10520
</t>
        </r>
      </text>
    </comment>
    <comment ref="DB267" authorId="0">
      <text>
        <r>
          <rPr>
            <b/>
            <sz val="9"/>
            <color indexed="81"/>
            <rFont val="Tahoma"/>
            <family val="2"/>
          </rPr>
          <t>Windows User:</t>
        </r>
        <r>
          <rPr>
            <sz val="9"/>
            <color indexed="81"/>
            <rFont val="Tahoma"/>
            <family val="2"/>
          </rPr>
          <t xml:space="preserve">
08/04/2021
10521
</t>
        </r>
      </text>
    </comment>
    <comment ref="DD267" authorId="0">
      <text>
        <r>
          <rPr>
            <b/>
            <sz val="9"/>
            <color indexed="81"/>
            <rFont val="Tahoma"/>
            <family val="2"/>
          </rPr>
          <t>Windows User:</t>
        </r>
        <r>
          <rPr>
            <sz val="9"/>
            <color indexed="81"/>
            <rFont val="Tahoma"/>
            <family val="2"/>
          </rPr>
          <t xml:space="preserve">
04/05/21
10522
</t>
        </r>
      </text>
    </comment>
    <comment ref="DF267" authorId="0">
      <text>
        <r>
          <rPr>
            <b/>
            <sz val="9"/>
            <color indexed="81"/>
            <rFont val="Tahoma"/>
            <family val="2"/>
          </rPr>
          <t>Windows User:</t>
        </r>
        <r>
          <rPr>
            <sz val="9"/>
            <color indexed="81"/>
            <rFont val="Tahoma"/>
            <family val="2"/>
          </rPr>
          <t xml:space="preserve">
02/06/21
10523</t>
        </r>
      </text>
    </comment>
    <comment ref="CD268" authorId="0">
      <text>
        <r>
          <rPr>
            <b/>
            <sz val="9"/>
            <color indexed="81"/>
            <rFont val="Tahoma"/>
            <family val="2"/>
          </rPr>
          <t>Windows User:</t>
        </r>
        <r>
          <rPr>
            <sz val="9"/>
            <color indexed="81"/>
            <rFont val="Tahoma"/>
            <family val="2"/>
          </rPr>
          <t xml:space="preserve">
13/09/2020
15,500/-</t>
        </r>
      </text>
    </comment>
    <comment ref="CF268" authorId="0">
      <text>
        <r>
          <rPr>
            <b/>
            <sz val="9"/>
            <color indexed="81"/>
            <rFont val="Tahoma"/>
            <family val="2"/>
          </rPr>
          <t>Windows User:</t>
        </r>
        <r>
          <rPr>
            <sz val="9"/>
            <color indexed="81"/>
            <rFont val="Tahoma"/>
            <family val="2"/>
          </rPr>
          <t xml:space="preserve">
13/09/2020
15,500/-</t>
        </r>
      </text>
    </comment>
    <comment ref="CH268" authorId="0">
      <text>
        <r>
          <rPr>
            <b/>
            <sz val="9"/>
            <color indexed="81"/>
            <rFont val="Tahoma"/>
            <family val="2"/>
          </rPr>
          <t>Windows User:</t>
        </r>
        <r>
          <rPr>
            <sz val="9"/>
            <color indexed="81"/>
            <rFont val="Tahoma"/>
            <family val="2"/>
          </rPr>
          <t xml:space="preserve">
13/09/2020
15,500/-</t>
        </r>
      </text>
    </comment>
    <comment ref="CJ268" authorId="0">
      <text>
        <r>
          <rPr>
            <b/>
            <sz val="9"/>
            <color indexed="81"/>
            <rFont val="Tahoma"/>
            <family val="2"/>
          </rPr>
          <t>Windows User:</t>
        </r>
        <r>
          <rPr>
            <sz val="9"/>
            <color indexed="81"/>
            <rFont val="Tahoma"/>
            <family val="2"/>
          </rPr>
          <t xml:space="preserve">
13/09/2020
15,500/-</t>
        </r>
      </text>
    </comment>
    <comment ref="CM268" authorId="0">
      <text>
        <r>
          <rPr>
            <b/>
            <sz val="9"/>
            <color indexed="81"/>
            <rFont val="Tahoma"/>
            <family val="2"/>
          </rPr>
          <t>Windows User:</t>
        </r>
        <r>
          <rPr>
            <sz val="9"/>
            <color indexed="81"/>
            <rFont val="Tahoma"/>
            <family val="2"/>
          </rPr>
          <t xml:space="preserve">
Less 30% in Tuition fee for Oct/20.</t>
        </r>
      </text>
    </comment>
    <comment ref="CN268" authorId="0">
      <text>
        <r>
          <rPr>
            <b/>
            <sz val="9"/>
            <color indexed="81"/>
            <rFont val="Tahoma"/>
            <family val="2"/>
          </rPr>
          <t>Windows User:</t>
        </r>
        <r>
          <rPr>
            <sz val="9"/>
            <color indexed="81"/>
            <rFont val="Tahoma"/>
            <family val="2"/>
          </rPr>
          <t xml:space="preserve">
25/01/21
10538
oct/20
Paid in jnau/21</t>
        </r>
      </text>
    </comment>
    <comment ref="CO268" authorId="0">
      <text>
        <r>
          <rPr>
            <b/>
            <sz val="9"/>
            <color indexed="81"/>
            <rFont val="Tahoma"/>
            <family val="2"/>
          </rPr>
          <t>Windows User:</t>
        </r>
        <r>
          <rPr>
            <sz val="9"/>
            <color indexed="81"/>
            <rFont val="Tahoma"/>
            <family val="2"/>
          </rPr>
          <t xml:space="preserve">
Less 30% in Tuition fee for Oct/20.</t>
        </r>
      </text>
    </comment>
    <comment ref="CT268" authorId="0">
      <text>
        <r>
          <rPr>
            <b/>
            <sz val="9"/>
            <color indexed="81"/>
            <rFont val="Tahoma"/>
            <family val="2"/>
          </rPr>
          <t>Windows User:</t>
        </r>
        <r>
          <rPr>
            <sz val="9"/>
            <color indexed="81"/>
            <rFont val="Tahoma"/>
            <family val="2"/>
          </rPr>
          <t xml:space="preserve">
25/01/21
10538
oct/20
Paid in jnau/21</t>
        </r>
      </text>
    </comment>
    <comment ref="CV268" authorId="0">
      <text>
        <r>
          <rPr>
            <b/>
            <sz val="9"/>
            <color indexed="81"/>
            <rFont val="Tahoma"/>
            <family val="2"/>
          </rPr>
          <t>Windows User:</t>
        </r>
        <r>
          <rPr>
            <sz val="9"/>
            <color indexed="81"/>
            <rFont val="Tahoma"/>
            <family val="2"/>
          </rPr>
          <t xml:space="preserve">
18/02/21
10539
Nov/20</t>
        </r>
      </text>
    </comment>
    <comment ref="CD269" authorId="0">
      <text>
        <r>
          <rPr>
            <b/>
            <sz val="9"/>
            <color indexed="81"/>
            <rFont val="Tahoma"/>
            <family val="2"/>
          </rPr>
          <t>Windows User:</t>
        </r>
        <r>
          <rPr>
            <sz val="9"/>
            <color indexed="81"/>
            <rFont val="Tahoma"/>
            <family val="2"/>
          </rPr>
          <t xml:space="preserve">
13/09/2020
7,500/-</t>
        </r>
      </text>
    </comment>
    <comment ref="CF269" authorId="0">
      <text>
        <r>
          <rPr>
            <b/>
            <sz val="9"/>
            <color indexed="81"/>
            <rFont val="Tahoma"/>
            <family val="2"/>
          </rPr>
          <t>Windows User:</t>
        </r>
        <r>
          <rPr>
            <sz val="9"/>
            <color indexed="81"/>
            <rFont val="Tahoma"/>
            <family val="2"/>
          </rPr>
          <t xml:space="preserve">
13/09/2020
7,500/-</t>
        </r>
      </text>
    </comment>
    <comment ref="CH269" authorId="0">
      <text>
        <r>
          <rPr>
            <b/>
            <sz val="9"/>
            <color indexed="81"/>
            <rFont val="Tahoma"/>
            <family val="2"/>
          </rPr>
          <t>Windows User:</t>
        </r>
        <r>
          <rPr>
            <sz val="9"/>
            <color indexed="81"/>
            <rFont val="Tahoma"/>
            <family val="2"/>
          </rPr>
          <t xml:space="preserve">
13/09/2020
7,500/-</t>
        </r>
      </text>
    </comment>
    <comment ref="CJ269" authorId="0">
      <text>
        <r>
          <rPr>
            <b/>
            <sz val="9"/>
            <color indexed="81"/>
            <rFont val="Tahoma"/>
            <family val="2"/>
          </rPr>
          <t>Windows User:</t>
        </r>
        <r>
          <rPr>
            <sz val="9"/>
            <color indexed="81"/>
            <rFont val="Tahoma"/>
            <family val="2"/>
          </rPr>
          <t xml:space="preserve">
08/11/2020
10083
Nov/20
O/fee
Paid to Nov/2020</t>
        </r>
      </text>
    </comment>
    <comment ref="CM269" authorId="0">
      <text>
        <r>
          <rPr>
            <b/>
            <sz val="9"/>
            <color indexed="81"/>
            <rFont val="Tahoma"/>
            <family val="2"/>
          </rPr>
          <t>Windows User:</t>
        </r>
        <r>
          <rPr>
            <sz val="9"/>
            <color indexed="81"/>
            <rFont val="Tahoma"/>
            <family val="2"/>
          </rPr>
          <t xml:space="preserve">
Less 30% in Tuition fee for Oct/20.</t>
        </r>
      </text>
    </comment>
    <comment ref="CN269" authorId="0">
      <text>
        <r>
          <rPr>
            <b/>
            <sz val="9"/>
            <color indexed="81"/>
            <rFont val="Tahoma"/>
            <family val="2"/>
          </rPr>
          <t>Windows User:</t>
        </r>
        <r>
          <rPr>
            <sz val="9"/>
            <color indexed="81"/>
            <rFont val="Tahoma"/>
            <family val="2"/>
          </rPr>
          <t xml:space="preserve">
13.10.2020
10082
Oct/20 Less=30%
Others fee due by P.sir</t>
        </r>
      </text>
    </comment>
    <comment ref="CO269" authorId="0">
      <text>
        <r>
          <rPr>
            <b/>
            <sz val="9"/>
            <color indexed="81"/>
            <rFont val="Tahoma"/>
            <family val="2"/>
          </rPr>
          <t>Windows User:</t>
        </r>
        <r>
          <rPr>
            <sz val="9"/>
            <color indexed="81"/>
            <rFont val="Tahoma"/>
            <family val="2"/>
          </rPr>
          <t xml:space="preserve">
Less 30% in Tuition fee for Oct/20.</t>
        </r>
      </text>
    </comment>
    <comment ref="CP269" authorId="0">
      <text>
        <r>
          <rPr>
            <b/>
            <sz val="9"/>
            <color indexed="81"/>
            <rFont val="Tahoma"/>
            <family val="2"/>
          </rPr>
          <t>Windows User:</t>
        </r>
        <r>
          <rPr>
            <sz val="9"/>
            <color indexed="81"/>
            <rFont val="Tahoma"/>
            <family val="2"/>
          </rPr>
          <t xml:space="preserve">
08/11/2020
10083
Nov
O/fee</t>
        </r>
      </text>
    </comment>
    <comment ref="CR269" authorId="0">
      <text>
        <r>
          <rPr>
            <b/>
            <sz val="9"/>
            <color indexed="81"/>
            <rFont val="Tahoma"/>
            <family val="2"/>
          </rPr>
          <t>Windows User:</t>
        </r>
        <r>
          <rPr>
            <sz val="9"/>
            <color indexed="81"/>
            <rFont val="Tahoma"/>
            <family val="2"/>
          </rPr>
          <t xml:space="preserve">
13/12/2020
10084
</t>
        </r>
      </text>
    </comment>
    <comment ref="CT269" authorId="0">
      <text>
        <r>
          <rPr>
            <b/>
            <sz val="9"/>
            <color indexed="81"/>
            <rFont val="Tahoma"/>
            <family val="2"/>
          </rPr>
          <t>Windows User:</t>
        </r>
        <r>
          <rPr>
            <sz val="9"/>
            <color indexed="81"/>
            <rFont val="Tahoma"/>
            <family val="2"/>
          </rPr>
          <t xml:space="preserve">
25/01/21
10085</t>
        </r>
      </text>
    </comment>
    <comment ref="CV269" authorId="0">
      <text>
        <r>
          <rPr>
            <b/>
            <sz val="9"/>
            <color indexed="81"/>
            <rFont val="Tahoma"/>
            <family val="2"/>
          </rPr>
          <t>Windows User:</t>
        </r>
        <r>
          <rPr>
            <sz val="9"/>
            <color indexed="81"/>
            <rFont val="Tahoma"/>
            <family val="2"/>
          </rPr>
          <t xml:space="preserve">
10/02/21
10086</t>
        </r>
      </text>
    </comment>
    <comment ref="CX269" authorId="0">
      <text>
        <r>
          <rPr>
            <b/>
            <sz val="9"/>
            <color indexed="81"/>
            <rFont val="Tahoma"/>
            <family val="2"/>
          </rPr>
          <t>Windows User:</t>
        </r>
        <r>
          <rPr>
            <sz val="9"/>
            <color indexed="81"/>
            <rFont val="Tahoma"/>
            <family val="2"/>
          </rPr>
          <t xml:space="preserve">
15/03/21
10087
</t>
        </r>
      </text>
    </comment>
    <comment ref="DD269" authorId="0">
      <text>
        <r>
          <rPr>
            <b/>
            <sz val="9"/>
            <color indexed="81"/>
            <rFont val="Tahoma"/>
            <family val="2"/>
          </rPr>
          <t>Windows User:</t>
        </r>
        <r>
          <rPr>
            <sz val="9"/>
            <color indexed="81"/>
            <rFont val="Tahoma"/>
            <family val="2"/>
          </rPr>
          <t xml:space="preserve">
06/06/21
10088
Up to May/21</t>
        </r>
      </text>
    </comment>
    <comment ref="CD270" authorId="0">
      <text>
        <r>
          <rPr>
            <b/>
            <sz val="9"/>
            <color indexed="81"/>
            <rFont val="Tahoma"/>
            <family val="2"/>
          </rPr>
          <t>Windows User:</t>
        </r>
        <r>
          <rPr>
            <sz val="9"/>
            <color indexed="81"/>
            <rFont val="Tahoma"/>
            <family val="2"/>
          </rPr>
          <t xml:space="preserve">
13/09/2020
7,500/-</t>
        </r>
      </text>
    </comment>
    <comment ref="CF270" authorId="0">
      <text>
        <r>
          <rPr>
            <b/>
            <sz val="9"/>
            <color indexed="81"/>
            <rFont val="Tahoma"/>
            <family val="2"/>
          </rPr>
          <t>Windows User:</t>
        </r>
        <r>
          <rPr>
            <sz val="9"/>
            <color indexed="81"/>
            <rFont val="Tahoma"/>
            <family val="2"/>
          </rPr>
          <t xml:space="preserve">
13/09/2020
7,500/-</t>
        </r>
      </text>
    </comment>
    <comment ref="CH270" authorId="0">
      <text>
        <r>
          <rPr>
            <b/>
            <sz val="9"/>
            <color indexed="81"/>
            <rFont val="Tahoma"/>
            <family val="2"/>
          </rPr>
          <t>Windows User:</t>
        </r>
        <r>
          <rPr>
            <sz val="9"/>
            <color indexed="81"/>
            <rFont val="Tahoma"/>
            <family val="2"/>
          </rPr>
          <t xml:space="preserve">
13/09/2020
7,500/-</t>
        </r>
      </text>
    </comment>
    <comment ref="CM270" authorId="0">
      <text>
        <r>
          <rPr>
            <b/>
            <sz val="9"/>
            <color indexed="81"/>
            <rFont val="Tahoma"/>
            <family val="2"/>
          </rPr>
          <t>Windows User:</t>
        </r>
        <r>
          <rPr>
            <sz val="9"/>
            <color indexed="81"/>
            <rFont val="Tahoma"/>
            <family val="2"/>
          </rPr>
          <t xml:space="preserve">
Less 30% in Tuition fee for Oct/20.</t>
        </r>
      </text>
    </comment>
    <comment ref="CO270" authorId="0">
      <text>
        <r>
          <rPr>
            <b/>
            <sz val="9"/>
            <color indexed="81"/>
            <rFont val="Tahoma"/>
            <family val="2"/>
          </rPr>
          <t>Windows User:</t>
        </r>
        <r>
          <rPr>
            <sz val="9"/>
            <color indexed="81"/>
            <rFont val="Tahoma"/>
            <family val="2"/>
          </rPr>
          <t xml:space="preserve">
Less 30% in Tuition fee for Oct/20.</t>
        </r>
      </text>
    </comment>
    <comment ref="CD271" authorId="0">
      <text>
        <r>
          <rPr>
            <b/>
            <sz val="9"/>
            <color indexed="81"/>
            <rFont val="Tahoma"/>
            <family val="2"/>
          </rPr>
          <t>Windows User:</t>
        </r>
        <r>
          <rPr>
            <sz val="9"/>
            <color indexed="81"/>
            <rFont val="Tahoma"/>
            <family val="2"/>
          </rPr>
          <t xml:space="preserve">
13/09/2020
7,500/-</t>
        </r>
      </text>
    </comment>
    <comment ref="CF271" authorId="0">
      <text>
        <r>
          <rPr>
            <b/>
            <sz val="9"/>
            <color indexed="81"/>
            <rFont val="Tahoma"/>
            <family val="2"/>
          </rPr>
          <t>Windows User:</t>
        </r>
        <r>
          <rPr>
            <sz val="9"/>
            <color indexed="81"/>
            <rFont val="Tahoma"/>
            <family val="2"/>
          </rPr>
          <t xml:space="preserve">
13/09/2020
7,500/-</t>
        </r>
      </text>
    </comment>
    <comment ref="CH271" authorId="0">
      <text>
        <r>
          <rPr>
            <b/>
            <sz val="9"/>
            <color indexed="81"/>
            <rFont val="Tahoma"/>
            <family val="2"/>
          </rPr>
          <t>Windows User:</t>
        </r>
        <r>
          <rPr>
            <sz val="9"/>
            <color indexed="81"/>
            <rFont val="Tahoma"/>
            <family val="2"/>
          </rPr>
          <t xml:space="preserve">
13/09/2020
7,500/-</t>
        </r>
      </text>
    </comment>
    <comment ref="CV271" authorId="0">
      <text>
        <r>
          <rPr>
            <b/>
            <sz val="9"/>
            <color indexed="81"/>
            <rFont val="Tahoma"/>
            <family val="2"/>
          </rPr>
          <t>Windows User:</t>
        </r>
        <r>
          <rPr>
            <sz val="9"/>
            <color indexed="81"/>
            <rFont val="Tahoma"/>
            <family val="2"/>
          </rPr>
          <t xml:space="preserve">
27/01/21
10106
Oct + Nov/20
Paid in janu/21</t>
        </r>
      </text>
    </comment>
    <comment ref="DF271" authorId="0">
      <text>
        <r>
          <rPr>
            <b/>
            <sz val="9"/>
            <color indexed="81"/>
            <rFont val="Tahoma"/>
            <family val="2"/>
          </rPr>
          <t>Windows User:</t>
        </r>
        <r>
          <rPr>
            <sz val="9"/>
            <color indexed="81"/>
            <rFont val="Tahoma"/>
            <family val="2"/>
          </rPr>
          <t xml:space="preserve">
02/06/21
10107
10,000/-</t>
        </r>
      </text>
    </comment>
    <comment ref="CD272" authorId="0">
      <text>
        <r>
          <rPr>
            <b/>
            <sz val="9"/>
            <color indexed="81"/>
            <rFont val="Tahoma"/>
            <family val="2"/>
          </rPr>
          <t>Windows User:</t>
        </r>
        <r>
          <rPr>
            <sz val="9"/>
            <color indexed="81"/>
            <rFont val="Tahoma"/>
            <family val="2"/>
          </rPr>
          <t xml:space="preserve">
13/09/2020
7,500/-</t>
        </r>
      </text>
    </comment>
    <comment ref="CF272" authorId="0">
      <text>
        <r>
          <rPr>
            <b/>
            <sz val="9"/>
            <color indexed="81"/>
            <rFont val="Tahoma"/>
            <family val="2"/>
          </rPr>
          <t>Windows User:</t>
        </r>
        <r>
          <rPr>
            <sz val="9"/>
            <color indexed="81"/>
            <rFont val="Tahoma"/>
            <family val="2"/>
          </rPr>
          <t xml:space="preserve">
13/09/2020
7,500/-</t>
        </r>
      </text>
    </comment>
    <comment ref="CH272" authorId="0">
      <text>
        <r>
          <rPr>
            <b/>
            <sz val="9"/>
            <color indexed="81"/>
            <rFont val="Tahoma"/>
            <family val="2"/>
          </rPr>
          <t>Windows User:</t>
        </r>
        <r>
          <rPr>
            <sz val="9"/>
            <color indexed="81"/>
            <rFont val="Tahoma"/>
            <family val="2"/>
          </rPr>
          <t xml:space="preserve">
13/09/2020
7,500/-</t>
        </r>
      </text>
    </comment>
    <comment ref="CJ272" authorId="0">
      <text>
        <r>
          <rPr>
            <b/>
            <sz val="9"/>
            <color indexed="81"/>
            <rFont val="Tahoma"/>
            <family val="2"/>
          </rPr>
          <t>Windows User:</t>
        </r>
        <r>
          <rPr>
            <sz val="9"/>
            <color indexed="81"/>
            <rFont val="Tahoma"/>
            <family val="2"/>
          </rPr>
          <t xml:space="preserve">
08.10.2020
10130
Oct/20 Less=30%
Others fee=8,000/-</t>
        </r>
      </text>
    </comment>
    <comment ref="CM272" authorId="0">
      <text>
        <r>
          <rPr>
            <b/>
            <sz val="9"/>
            <color indexed="81"/>
            <rFont val="Tahoma"/>
            <family val="2"/>
          </rPr>
          <t>Windows User:</t>
        </r>
        <r>
          <rPr>
            <sz val="9"/>
            <color indexed="81"/>
            <rFont val="Tahoma"/>
            <family val="2"/>
          </rPr>
          <t xml:space="preserve">
Less 30% in Tuition fee for Oct/20.</t>
        </r>
      </text>
    </comment>
    <comment ref="CN272" authorId="0">
      <text>
        <r>
          <rPr>
            <b/>
            <sz val="9"/>
            <color indexed="81"/>
            <rFont val="Tahoma"/>
            <family val="2"/>
          </rPr>
          <t>Windows User:</t>
        </r>
        <r>
          <rPr>
            <sz val="9"/>
            <color indexed="81"/>
            <rFont val="Tahoma"/>
            <family val="2"/>
          </rPr>
          <t xml:space="preserve">
08.10.2020
10130
Oct/20 Less=30%
Others fee=8,000/-</t>
        </r>
      </text>
    </comment>
    <comment ref="CO272" authorId="0">
      <text>
        <r>
          <rPr>
            <b/>
            <sz val="9"/>
            <color indexed="81"/>
            <rFont val="Tahoma"/>
            <family val="2"/>
          </rPr>
          <t>Windows User:</t>
        </r>
        <r>
          <rPr>
            <sz val="9"/>
            <color indexed="81"/>
            <rFont val="Tahoma"/>
            <family val="2"/>
          </rPr>
          <t xml:space="preserve">
Less 30% in Tuition fee for Oct/20.</t>
        </r>
      </text>
    </comment>
    <comment ref="CP272" authorId="0">
      <text>
        <r>
          <rPr>
            <b/>
            <sz val="9"/>
            <color indexed="81"/>
            <rFont val="Tahoma"/>
            <family val="2"/>
          </rPr>
          <t>Windows User:</t>
        </r>
        <r>
          <rPr>
            <sz val="9"/>
            <color indexed="81"/>
            <rFont val="Tahoma"/>
            <family val="2"/>
          </rPr>
          <t xml:space="preserve">
07/11/2020
10131
</t>
        </r>
      </text>
    </comment>
    <comment ref="CR272" authorId="0">
      <text>
        <r>
          <rPr>
            <b/>
            <sz val="9"/>
            <color indexed="81"/>
            <rFont val="Tahoma"/>
            <family val="2"/>
          </rPr>
          <t>Windows User:</t>
        </r>
        <r>
          <rPr>
            <sz val="9"/>
            <color indexed="81"/>
            <rFont val="Tahoma"/>
            <family val="2"/>
          </rPr>
          <t xml:space="preserve">
07/12/2020
10132
</t>
        </r>
      </text>
    </comment>
    <comment ref="CT272" authorId="0">
      <text>
        <r>
          <rPr>
            <b/>
            <sz val="9"/>
            <color indexed="81"/>
            <rFont val="Tahoma"/>
            <family val="2"/>
          </rPr>
          <t>Windows User:</t>
        </r>
        <r>
          <rPr>
            <sz val="9"/>
            <color indexed="81"/>
            <rFont val="Tahoma"/>
            <family val="2"/>
          </rPr>
          <t xml:space="preserve">
06/01/2021
10133
27/01/21
10134
Feb/21
Paid in janu/21</t>
        </r>
      </text>
    </comment>
    <comment ref="CV272" authorId="0">
      <text>
        <r>
          <rPr>
            <b/>
            <sz val="9"/>
            <color indexed="81"/>
            <rFont val="Tahoma"/>
            <family val="2"/>
          </rPr>
          <t>Windows User:</t>
        </r>
        <r>
          <rPr>
            <sz val="9"/>
            <color indexed="81"/>
            <rFont val="Tahoma"/>
            <family val="2"/>
          </rPr>
          <t xml:space="preserve">
27/01/21
10134
Feb/21
Paid in janu/21</t>
        </r>
      </text>
    </comment>
    <comment ref="CX272" authorId="0">
      <text>
        <r>
          <rPr>
            <b/>
            <sz val="9"/>
            <color indexed="81"/>
            <rFont val="Tahoma"/>
            <family val="2"/>
          </rPr>
          <t>Windows User:</t>
        </r>
        <r>
          <rPr>
            <sz val="9"/>
            <color indexed="81"/>
            <rFont val="Tahoma"/>
            <family val="2"/>
          </rPr>
          <t xml:space="preserve">
07/03/21
10135
</t>
        </r>
      </text>
    </comment>
    <comment ref="CZ272" authorId="0">
      <text>
        <r>
          <rPr>
            <b/>
            <sz val="9"/>
            <color indexed="81"/>
            <rFont val="Tahoma"/>
            <family val="2"/>
          </rPr>
          <t>Windows User:</t>
        </r>
        <r>
          <rPr>
            <sz val="9"/>
            <color indexed="81"/>
            <rFont val="Tahoma"/>
            <family val="2"/>
          </rPr>
          <t xml:space="preserve">
04/04/21
10136
</t>
        </r>
      </text>
    </comment>
    <comment ref="DB272" authorId="0">
      <text>
        <r>
          <rPr>
            <b/>
            <sz val="9"/>
            <color indexed="81"/>
            <rFont val="Tahoma"/>
            <family val="2"/>
          </rPr>
          <t>Windows User:</t>
        </r>
        <r>
          <rPr>
            <sz val="9"/>
            <color indexed="81"/>
            <rFont val="Tahoma"/>
            <family val="2"/>
          </rPr>
          <t xml:space="preserve">
02/05/21
10137
</t>
        </r>
      </text>
    </comment>
    <comment ref="DD272" authorId="0">
      <text>
        <r>
          <rPr>
            <b/>
            <sz val="9"/>
            <color indexed="81"/>
            <rFont val="Tahoma"/>
            <family val="2"/>
          </rPr>
          <t>Windows User:</t>
        </r>
        <r>
          <rPr>
            <sz val="9"/>
            <color indexed="81"/>
            <rFont val="Tahoma"/>
            <family val="2"/>
          </rPr>
          <t xml:space="preserve">
06/06/21
10136
</t>
        </r>
      </text>
    </comment>
    <comment ref="P273" authorId="0">
      <text>
        <r>
          <rPr>
            <b/>
            <sz val="9"/>
            <color indexed="81"/>
            <rFont val="Tahoma"/>
            <family val="2"/>
          </rPr>
          <t>Windows User:</t>
        </r>
        <r>
          <rPr>
            <sz val="9"/>
            <color indexed="81"/>
            <rFont val="Tahoma"/>
            <family val="2"/>
          </rPr>
          <t xml:space="preserve">
 Tc Purpose Less</t>
        </r>
      </text>
    </comment>
    <comment ref="CD273" authorId="0">
      <text>
        <r>
          <rPr>
            <b/>
            <sz val="9"/>
            <color indexed="81"/>
            <rFont val="Tahoma"/>
            <family val="2"/>
          </rPr>
          <t>Windows User:</t>
        </r>
        <r>
          <rPr>
            <sz val="9"/>
            <color indexed="81"/>
            <rFont val="Tahoma"/>
            <family val="2"/>
          </rPr>
          <t xml:space="preserve">
13/09/2020
7,500/-</t>
        </r>
      </text>
    </comment>
    <comment ref="CF273" authorId="0">
      <text>
        <r>
          <rPr>
            <b/>
            <sz val="9"/>
            <color indexed="81"/>
            <rFont val="Tahoma"/>
            <family val="2"/>
          </rPr>
          <t>Windows User:</t>
        </r>
        <r>
          <rPr>
            <sz val="9"/>
            <color indexed="81"/>
            <rFont val="Tahoma"/>
            <family val="2"/>
          </rPr>
          <t xml:space="preserve">
13/09/2020
7,500/-</t>
        </r>
      </text>
    </comment>
    <comment ref="CH273" authorId="0">
      <text>
        <r>
          <rPr>
            <b/>
            <sz val="9"/>
            <color indexed="81"/>
            <rFont val="Tahoma"/>
            <family val="2"/>
          </rPr>
          <t>Windows User:</t>
        </r>
        <r>
          <rPr>
            <sz val="9"/>
            <color indexed="81"/>
            <rFont val="Tahoma"/>
            <family val="2"/>
          </rPr>
          <t xml:space="preserve">
13/09/2020
7,500/-</t>
        </r>
      </text>
    </comment>
    <comment ref="CI273" authorId="0">
      <text>
        <r>
          <rPr>
            <b/>
            <sz val="9"/>
            <color indexed="81"/>
            <rFont val="Tahoma"/>
            <family val="2"/>
          </rPr>
          <t>Windows User:</t>
        </r>
        <r>
          <rPr>
            <sz val="9"/>
            <color indexed="81"/>
            <rFont val="Tahoma"/>
            <family val="2"/>
          </rPr>
          <t xml:space="preserve">
 Tc Purpose Less</t>
        </r>
      </text>
    </comment>
    <comment ref="CM273" authorId="0">
      <text>
        <r>
          <rPr>
            <b/>
            <sz val="9"/>
            <color indexed="81"/>
            <rFont val="Tahoma"/>
            <family val="2"/>
          </rPr>
          <t>Windows User:</t>
        </r>
        <r>
          <rPr>
            <sz val="9"/>
            <color indexed="81"/>
            <rFont val="Tahoma"/>
            <family val="2"/>
          </rPr>
          <t xml:space="preserve">
Less 30% in Tuition fee for Oct/20.</t>
        </r>
      </text>
    </comment>
    <comment ref="CO273" authorId="0">
      <text>
        <r>
          <rPr>
            <b/>
            <sz val="9"/>
            <color indexed="81"/>
            <rFont val="Tahoma"/>
            <family val="2"/>
          </rPr>
          <t>Windows User:</t>
        </r>
        <r>
          <rPr>
            <sz val="9"/>
            <color indexed="81"/>
            <rFont val="Tahoma"/>
            <family val="2"/>
          </rPr>
          <t xml:space="preserve">
Less 30% in Tuition fee for Oct/20.</t>
        </r>
      </text>
    </comment>
    <comment ref="CX273" authorId="0">
      <text>
        <r>
          <rPr>
            <b/>
            <sz val="9"/>
            <color indexed="81"/>
            <rFont val="Tahoma"/>
            <family val="2"/>
          </rPr>
          <t>Windows User:</t>
        </r>
        <r>
          <rPr>
            <sz val="9"/>
            <color indexed="81"/>
            <rFont val="Tahoma"/>
            <family val="2"/>
          </rPr>
          <t xml:space="preserve">
06/03/21
10154
Up to Feb/21
</t>
        </r>
      </text>
    </comment>
    <comment ref="CD274" authorId="0">
      <text>
        <r>
          <rPr>
            <b/>
            <sz val="9"/>
            <color indexed="81"/>
            <rFont val="Tahoma"/>
            <family val="2"/>
          </rPr>
          <t>Windows User:</t>
        </r>
        <r>
          <rPr>
            <sz val="9"/>
            <color indexed="81"/>
            <rFont val="Tahoma"/>
            <family val="2"/>
          </rPr>
          <t xml:space="preserve">
13/09/2020
7,500/-</t>
        </r>
      </text>
    </comment>
    <comment ref="CF274" authorId="0">
      <text>
        <r>
          <rPr>
            <b/>
            <sz val="9"/>
            <color indexed="81"/>
            <rFont val="Tahoma"/>
            <family val="2"/>
          </rPr>
          <t>Windows User:</t>
        </r>
        <r>
          <rPr>
            <sz val="9"/>
            <color indexed="81"/>
            <rFont val="Tahoma"/>
            <family val="2"/>
          </rPr>
          <t xml:space="preserve">
13/09/2020
7,500/-</t>
        </r>
      </text>
    </comment>
    <comment ref="CH274" authorId="0">
      <text>
        <r>
          <rPr>
            <b/>
            <sz val="9"/>
            <color indexed="81"/>
            <rFont val="Tahoma"/>
            <family val="2"/>
          </rPr>
          <t>Windows User:</t>
        </r>
        <r>
          <rPr>
            <sz val="9"/>
            <color indexed="81"/>
            <rFont val="Tahoma"/>
            <family val="2"/>
          </rPr>
          <t xml:space="preserve">
13/09/2020
7,500/-</t>
        </r>
      </text>
    </comment>
    <comment ref="CM274" authorId="0">
      <text>
        <r>
          <rPr>
            <b/>
            <sz val="9"/>
            <color indexed="81"/>
            <rFont val="Tahoma"/>
            <family val="2"/>
          </rPr>
          <t>Windows User:</t>
        </r>
        <r>
          <rPr>
            <sz val="9"/>
            <color indexed="81"/>
            <rFont val="Tahoma"/>
            <family val="2"/>
          </rPr>
          <t xml:space="preserve">
Less 30% in Tuition fee for Oct/20.</t>
        </r>
      </text>
    </comment>
    <comment ref="CN274" authorId="0">
      <text>
        <r>
          <rPr>
            <b/>
            <sz val="9"/>
            <color indexed="81"/>
            <rFont val="Tahoma"/>
            <family val="2"/>
          </rPr>
          <t>Windows User:</t>
        </r>
        <r>
          <rPr>
            <sz val="9"/>
            <color indexed="81"/>
            <rFont val="Tahoma"/>
            <family val="2"/>
          </rPr>
          <t xml:space="preserve">
26/01/21
10178
Oct/20
Paid in Janu/21</t>
        </r>
      </text>
    </comment>
    <comment ref="CO274" authorId="0">
      <text>
        <r>
          <rPr>
            <b/>
            <sz val="9"/>
            <color indexed="81"/>
            <rFont val="Tahoma"/>
            <family val="2"/>
          </rPr>
          <t>Windows User:</t>
        </r>
        <r>
          <rPr>
            <sz val="9"/>
            <color indexed="81"/>
            <rFont val="Tahoma"/>
            <family val="2"/>
          </rPr>
          <t xml:space="preserve">
Less 30% in Tuition fee for Oct/20.</t>
        </r>
      </text>
    </comment>
    <comment ref="CT274" authorId="0">
      <text>
        <r>
          <rPr>
            <b/>
            <sz val="9"/>
            <color indexed="81"/>
            <rFont val="Tahoma"/>
            <family val="2"/>
          </rPr>
          <t>Windows User:</t>
        </r>
        <r>
          <rPr>
            <sz val="9"/>
            <color indexed="81"/>
            <rFont val="Tahoma"/>
            <family val="2"/>
          </rPr>
          <t xml:space="preserve">
26/01/21
10178
Oct/20
Paid in Janu/21</t>
        </r>
      </text>
    </comment>
    <comment ref="CV274" authorId="0">
      <text>
        <r>
          <rPr>
            <b/>
            <sz val="9"/>
            <color indexed="81"/>
            <rFont val="Tahoma"/>
            <family val="2"/>
          </rPr>
          <t>Windows User:</t>
        </r>
        <r>
          <rPr>
            <sz val="9"/>
            <color indexed="81"/>
            <rFont val="Tahoma"/>
            <family val="2"/>
          </rPr>
          <t xml:space="preserve">
09/02/21
10179
Nov/20</t>
        </r>
      </text>
    </comment>
    <comment ref="CX274" authorId="0">
      <text>
        <r>
          <rPr>
            <b/>
            <sz val="9"/>
            <color indexed="81"/>
            <rFont val="Tahoma"/>
            <family val="2"/>
          </rPr>
          <t>Windows User:</t>
        </r>
        <r>
          <rPr>
            <sz val="9"/>
            <color indexed="81"/>
            <rFont val="Tahoma"/>
            <family val="2"/>
          </rPr>
          <t xml:space="preserve">
11/03/21
10180
Dec/20</t>
        </r>
      </text>
    </comment>
    <comment ref="CZ274" authorId="0">
      <text>
        <r>
          <rPr>
            <b/>
            <sz val="9"/>
            <color indexed="81"/>
            <rFont val="Tahoma"/>
            <family val="2"/>
          </rPr>
          <t>Windows User:</t>
        </r>
        <r>
          <rPr>
            <sz val="9"/>
            <color indexed="81"/>
            <rFont val="Tahoma"/>
            <family val="2"/>
          </rPr>
          <t xml:space="preserve">
22/04/2021
10182
Janu/21</t>
        </r>
      </text>
    </comment>
    <comment ref="DD274" authorId="0">
      <text>
        <r>
          <rPr>
            <b/>
            <sz val="9"/>
            <color indexed="81"/>
            <rFont val="Tahoma"/>
            <family val="2"/>
          </rPr>
          <t>Windows User:</t>
        </r>
        <r>
          <rPr>
            <sz val="9"/>
            <color indexed="81"/>
            <rFont val="Tahoma"/>
            <family val="2"/>
          </rPr>
          <t xml:space="preserve">
05/06/21
10183</t>
        </r>
      </text>
    </comment>
    <comment ref="H275" authorId="0">
      <text>
        <r>
          <rPr>
            <b/>
            <sz val="9"/>
            <color indexed="81"/>
            <rFont val="Tahoma"/>
            <family val="2"/>
          </rPr>
          <t>Windows User:</t>
        </r>
        <r>
          <rPr>
            <sz val="9"/>
            <color indexed="81"/>
            <rFont val="Tahoma"/>
            <family val="2"/>
          </rPr>
          <t xml:space="preserve">
Less-2,000/-</t>
        </r>
      </text>
    </comment>
    <comment ref="J275" authorId="0">
      <text>
        <r>
          <rPr>
            <b/>
            <sz val="9"/>
            <color indexed="81"/>
            <rFont val="Tahoma"/>
            <family val="2"/>
          </rPr>
          <t>Windows User:</t>
        </r>
        <r>
          <rPr>
            <sz val="9"/>
            <color indexed="81"/>
            <rFont val="Tahoma"/>
            <family val="2"/>
          </rPr>
          <t xml:space="preserve">
Less-2,000/-</t>
        </r>
      </text>
    </comment>
    <comment ref="CD275" authorId="0">
      <text>
        <r>
          <rPr>
            <b/>
            <sz val="9"/>
            <color indexed="81"/>
            <rFont val="Tahoma"/>
            <family val="2"/>
          </rPr>
          <t>Windows User:</t>
        </r>
        <r>
          <rPr>
            <sz val="9"/>
            <color indexed="81"/>
            <rFont val="Tahoma"/>
            <family val="2"/>
          </rPr>
          <t xml:space="preserve">
13/09/2020
7,500/-</t>
        </r>
      </text>
    </comment>
    <comment ref="CF275" authorId="0">
      <text>
        <r>
          <rPr>
            <b/>
            <sz val="9"/>
            <color indexed="81"/>
            <rFont val="Tahoma"/>
            <family val="2"/>
          </rPr>
          <t>Windows User:</t>
        </r>
        <r>
          <rPr>
            <sz val="9"/>
            <color indexed="81"/>
            <rFont val="Tahoma"/>
            <family val="2"/>
          </rPr>
          <t xml:space="preserve">
13/09/2020
7,500/-</t>
        </r>
      </text>
    </comment>
    <comment ref="CH275" authorId="0">
      <text>
        <r>
          <rPr>
            <b/>
            <sz val="9"/>
            <color indexed="81"/>
            <rFont val="Tahoma"/>
            <family val="2"/>
          </rPr>
          <t>Windows User:</t>
        </r>
        <r>
          <rPr>
            <sz val="9"/>
            <color indexed="81"/>
            <rFont val="Tahoma"/>
            <family val="2"/>
          </rPr>
          <t xml:space="preserve">
13/09/2020
7,500/-</t>
        </r>
      </text>
    </comment>
    <comment ref="CJ275" authorId="0">
      <text>
        <r>
          <rPr>
            <b/>
            <sz val="9"/>
            <color indexed="81"/>
            <rFont val="Tahoma"/>
            <family val="2"/>
          </rPr>
          <t>Windows User:</t>
        </r>
        <r>
          <rPr>
            <sz val="9"/>
            <color indexed="81"/>
            <rFont val="Tahoma"/>
            <family val="2"/>
          </rPr>
          <t xml:space="preserve">
26/01/21
10203
O/fee=8000
Dec+ Janu/21
Paid in Janu/21</t>
        </r>
      </text>
    </comment>
    <comment ref="CP275" authorId="0">
      <text>
        <r>
          <rPr>
            <b/>
            <sz val="9"/>
            <color indexed="81"/>
            <rFont val="Tahoma"/>
            <family val="2"/>
          </rPr>
          <t>Windows User:</t>
        </r>
        <r>
          <rPr>
            <sz val="9"/>
            <color indexed="81"/>
            <rFont val="Tahoma"/>
            <family val="2"/>
          </rPr>
          <t xml:space="preserve">
11/11/2020
1020
Oct + Nov/2020
Paid to Nov/20</t>
        </r>
      </text>
    </comment>
    <comment ref="CR275" authorId="0">
      <text>
        <r>
          <rPr>
            <b/>
            <sz val="9"/>
            <color indexed="81"/>
            <rFont val="Tahoma"/>
            <family val="2"/>
          </rPr>
          <t>Windows User:</t>
        </r>
        <r>
          <rPr>
            <sz val="9"/>
            <color indexed="81"/>
            <rFont val="Tahoma"/>
            <family val="2"/>
          </rPr>
          <t xml:space="preserve">
11/11/2020
1020
Oct + Nov/2020</t>
        </r>
      </text>
    </comment>
    <comment ref="CT275" authorId="0">
      <text>
        <r>
          <rPr>
            <b/>
            <sz val="9"/>
            <color indexed="81"/>
            <rFont val="Tahoma"/>
            <family val="2"/>
          </rPr>
          <t>Windows User:</t>
        </r>
        <r>
          <rPr>
            <sz val="9"/>
            <color indexed="81"/>
            <rFont val="Tahoma"/>
            <family val="2"/>
          </rPr>
          <t xml:space="preserve">
26/01/21
10203
O/fee=8000
Dec+ Janu/21
Paid in Janu/21</t>
        </r>
      </text>
    </comment>
    <comment ref="CV275" authorId="0">
      <text>
        <r>
          <rPr>
            <b/>
            <sz val="9"/>
            <color indexed="81"/>
            <rFont val="Tahoma"/>
            <family val="2"/>
          </rPr>
          <t>Windows User:</t>
        </r>
        <r>
          <rPr>
            <sz val="9"/>
            <color indexed="81"/>
            <rFont val="Tahoma"/>
            <family val="2"/>
          </rPr>
          <t xml:space="preserve">
26/01/21
10203
O/fee=8000
Dec+ Janu/21
Paid in Janu/21</t>
        </r>
      </text>
    </comment>
    <comment ref="DF275" authorId="0">
      <text>
        <r>
          <rPr>
            <b/>
            <sz val="9"/>
            <color indexed="81"/>
            <rFont val="Tahoma"/>
            <family val="2"/>
          </rPr>
          <t>Windows User:</t>
        </r>
        <r>
          <rPr>
            <sz val="9"/>
            <color indexed="81"/>
            <rFont val="Tahoma"/>
            <family val="2"/>
          </rPr>
          <t xml:space="preserve">
03/06/21
10204
Up to May/21</t>
        </r>
      </text>
    </comment>
    <comment ref="CD276" authorId="0">
      <text>
        <r>
          <rPr>
            <b/>
            <sz val="9"/>
            <color indexed="81"/>
            <rFont val="Tahoma"/>
            <family val="2"/>
          </rPr>
          <t>Windows User:</t>
        </r>
        <r>
          <rPr>
            <sz val="9"/>
            <color indexed="81"/>
            <rFont val="Tahoma"/>
            <family val="2"/>
          </rPr>
          <t xml:space="preserve">
13/09/2020
7,500/-</t>
        </r>
      </text>
    </comment>
    <comment ref="CF276" authorId="0">
      <text>
        <r>
          <rPr>
            <b/>
            <sz val="9"/>
            <color indexed="81"/>
            <rFont val="Tahoma"/>
            <family val="2"/>
          </rPr>
          <t>Windows User:</t>
        </r>
        <r>
          <rPr>
            <sz val="9"/>
            <color indexed="81"/>
            <rFont val="Tahoma"/>
            <family val="2"/>
          </rPr>
          <t xml:space="preserve">
13/09/2020
7,500/-</t>
        </r>
      </text>
    </comment>
    <comment ref="CH276" authorId="0">
      <text>
        <r>
          <rPr>
            <b/>
            <sz val="9"/>
            <color indexed="81"/>
            <rFont val="Tahoma"/>
            <family val="2"/>
          </rPr>
          <t>Windows User:</t>
        </r>
        <r>
          <rPr>
            <sz val="9"/>
            <color indexed="81"/>
            <rFont val="Tahoma"/>
            <family val="2"/>
          </rPr>
          <t xml:space="preserve">
13/09/2020
7,500/-</t>
        </r>
      </text>
    </comment>
    <comment ref="CJ276" authorId="0">
      <text>
        <r>
          <rPr>
            <b/>
            <sz val="9"/>
            <color indexed="81"/>
            <rFont val="Tahoma"/>
            <family val="2"/>
          </rPr>
          <t>Windows User:</t>
        </r>
        <r>
          <rPr>
            <sz val="9"/>
            <color indexed="81"/>
            <rFont val="Tahoma"/>
            <family val="2"/>
          </rPr>
          <t xml:space="preserve">
21/09/2020
10226
Paid to Sep/2020
25/01/21
O/fee=3000
Oct to Janu/21
Paid in janu/21</t>
        </r>
      </text>
    </comment>
    <comment ref="CN276" authorId="0">
      <text>
        <r>
          <rPr>
            <b/>
            <sz val="9"/>
            <color indexed="81"/>
            <rFont val="Tahoma"/>
            <family val="2"/>
          </rPr>
          <t>Windows User:</t>
        </r>
        <r>
          <rPr>
            <sz val="9"/>
            <color indexed="81"/>
            <rFont val="Tahoma"/>
            <family val="2"/>
          </rPr>
          <t xml:space="preserve">
21/09/2020
10226
O/fee=5000
Due-3000</t>
        </r>
      </text>
    </comment>
    <comment ref="CP276" authorId="0">
      <text>
        <r>
          <rPr>
            <b/>
            <sz val="9"/>
            <color indexed="81"/>
            <rFont val="Tahoma"/>
            <family val="2"/>
          </rPr>
          <t>Windows User:</t>
        </r>
        <r>
          <rPr>
            <sz val="9"/>
            <color indexed="81"/>
            <rFont val="Tahoma"/>
            <family val="2"/>
          </rPr>
          <t xml:space="preserve">
25/01/21
O/fee=3000
Oct to Janu/21
Paid in janu/21</t>
        </r>
      </text>
    </comment>
    <comment ref="CR276" authorId="0">
      <text>
        <r>
          <rPr>
            <b/>
            <sz val="9"/>
            <color indexed="81"/>
            <rFont val="Tahoma"/>
            <family val="2"/>
          </rPr>
          <t>Windows User:</t>
        </r>
        <r>
          <rPr>
            <sz val="9"/>
            <color indexed="81"/>
            <rFont val="Tahoma"/>
            <family val="2"/>
          </rPr>
          <t xml:space="preserve">
25/01/21
O/fee=3000
Oct to Janu/21
Paid in janu/21</t>
        </r>
      </text>
    </comment>
    <comment ref="CT276" authorId="0">
      <text>
        <r>
          <rPr>
            <b/>
            <sz val="9"/>
            <color indexed="81"/>
            <rFont val="Tahoma"/>
            <family val="2"/>
          </rPr>
          <t>Windows User:</t>
        </r>
        <r>
          <rPr>
            <sz val="9"/>
            <color indexed="81"/>
            <rFont val="Tahoma"/>
            <family val="2"/>
          </rPr>
          <t xml:space="preserve">
25/01/21
O/fee=3000
Oct to Janu/21
Paid in janu/21</t>
        </r>
      </text>
    </comment>
    <comment ref="CV276" authorId="0">
      <text>
        <r>
          <rPr>
            <b/>
            <sz val="9"/>
            <color indexed="81"/>
            <rFont val="Tahoma"/>
            <family val="2"/>
          </rPr>
          <t>Windows User:</t>
        </r>
        <r>
          <rPr>
            <sz val="9"/>
            <color indexed="81"/>
            <rFont val="Tahoma"/>
            <family val="2"/>
          </rPr>
          <t xml:space="preserve">
25/01/21
O/fee=3000
Oct to Janu/21
Paid in janu/21</t>
        </r>
      </text>
    </comment>
    <comment ref="DF276" authorId="0">
      <text>
        <r>
          <rPr>
            <b/>
            <sz val="9"/>
            <color indexed="81"/>
            <rFont val="Tahoma"/>
            <family val="2"/>
          </rPr>
          <t>Windows User:</t>
        </r>
        <r>
          <rPr>
            <sz val="9"/>
            <color indexed="81"/>
            <rFont val="Tahoma"/>
            <family val="2"/>
          </rPr>
          <t xml:space="preserve">
06/06/21
10228
Feb/21 to May/21</t>
        </r>
      </text>
    </comment>
    <comment ref="H277" authorId="0">
      <text>
        <r>
          <rPr>
            <b/>
            <sz val="9"/>
            <color indexed="81"/>
            <rFont val="Tahoma"/>
            <family val="2"/>
          </rPr>
          <t>Windows User:</t>
        </r>
        <r>
          <rPr>
            <sz val="9"/>
            <color indexed="81"/>
            <rFont val="Tahoma"/>
            <family val="2"/>
          </rPr>
          <t xml:space="preserve">
T.c Order By
 board  31/03/21
College=08/04/21</t>
        </r>
      </text>
    </comment>
    <comment ref="J277" authorId="0">
      <text>
        <r>
          <rPr>
            <b/>
            <sz val="9"/>
            <color indexed="81"/>
            <rFont val="Tahoma"/>
            <family val="2"/>
          </rPr>
          <t>Windows User:</t>
        </r>
        <r>
          <rPr>
            <sz val="9"/>
            <color indexed="81"/>
            <rFont val="Tahoma"/>
            <family val="2"/>
          </rPr>
          <t xml:space="preserve">
T.c Order By
 board  31/03/21
College=08/04/21</t>
        </r>
      </text>
    </comment>
    <comment ref="CD277" authorId="0">
      <text>
        <r>
          <rPr>
            <b/>
            <sz val="9"/>
            <color indexed="81"/>
            <rFont val="Tahoma"/>
            <family val="2"/>
          </rPr>
          <t>Windows User:</t>
        </r>
        <r>
          <rPr>
            <sz val="9"/>
            <color indexed="81"/>
            <rFont val="Tahoma"/>
            <family val="2"/>
          </rPr>
          <t xml:space="preserve">
13/09/2020
7,500/-</t>
        </r>
      </text>
    </comment>
    <comment ref="CF277" authorId="0">
      <text>
        <r>
          <rPr>
            <b/>
            <sz val="9"/>
            <color indexed="81"/>
            <rFont val="Tahoma"/>
            <family val="2"/>
          </rPr>
          <t>Windows User:</t>
        </r>
        <r>
          <rPr>
            <sz val="9"/>
            <color indexed="81"/>
            <rFont val="Tahoma"/>
            <family val="2"/>
          </rPr>
          <t xml:space="preserve">
13/09/2020
7,500/-</t>
        </r>
      </text>
    </comment>
    <comment ref="CH277" authorId="0">
      <text>
        <r>
          <rPr>
            <b/>
            <sz val="9"/>
            <color indexed="81"/>
            <rFont val="Tahoma"/>
            <family val="2"/>
          </rPr>
          <t>Windows User:</t>
        </r>
        <r>
          <rPr>
            <sz val="9"/>
            <color indexed="81"/>
            <rFont val="Tahoma"/>
            <family val="2"/>
          </rPr>
          <t xml:space="preserve">
13/09/2020
7,500/-</t>
        </r>
      </text>
    </comment>
    <comment ref="CJ277" authorId="0">
      <text>
        <r>
          <rPr>
            <b/>
            <sz val="9"/>
            <color indexed="81"/>
            <rFont val="Tahoma"/>
            <family val="2"/>
          </rPr>
          <t>Windows User:</t>
        </r>
        <r>
          <rPr>
            <sz val="9"/>
            <color indexed="81"/>
            <rFont val="Tahoma"/>
            <family val="2"/>
          </rPr>
          <t xml:space="preserve">
27/01/2021
56561
O/fee=8000
Oct=680 Deu=3940
Paid in Janu/21</t>
        </r>
      </text>
    </comment>
    <comment ref="CV277" authorId="0">
      <text>
        <r>
          <rPr>
            <b/>
            <sz val="9"/>
            <color indexed="81"/>
            <rFont val="Tahoma"/>
            <family val="2"/>
          </rPr>
          <t>Windows User:</t>
        </r>
        <r>
          <rPr>
            <sz val="9"/>
            <color indexed="81"/>
            <rFont val="Tahoma"/>
            <family val="2"/>
          </rPr>
          <t xml:space="preserve">
27/01/2021
56561
O/fee=8000
Oct=680 Deu=3940
Paid in Janu/21</t>
        </r>
      </text>
    </comment>
    <comment ref="DB277" authorId="0">
      <text>
        <r>
          <rPr>
            <b/>
            <sz val="9"/>
            <color indexed="81"/>
            <rFont val="Tahoma"/>
            <family val="2"/>
          </rPr>
          <t>Windows User:</t>
        </r>
        <r>
          <rPr>
            <sz val="9"/>
            <color indexed="81"/>
            <rFont val="Tahoma"/>
            <family val="2"/>
          </rPr>
          <t xml:space="preserve">
10/04/2021
10250
Up to March/21</t>
        </r>
      </text>
    </comment>
    <comment ref="CD278" authorId="0">
      <text>
        <r>
          <rPr>
            <b/>
            <sz val="9"/>
            <color indexed="81"/>
            <rFont val="Tahoma"/>
            <family val="2"/>
          </rPr>
          <t>Windows User:</t>
        </r>
        <r>
          <rPr>
            <sz val="9"/>
            <color indexed="81"/>
            <rFont val="Tahoma"/>
            <family val="2"/>
          </rPr>
          <t xml:space="preserve">
13/09/2020
7,500/-</t>
        </r>
      </text>
    </comment>
    <comment ref="CF278" authorId="0">
      <text>
        <r>
          <rPr>
            <b/>
            <sz val="9"/>
            <color indexed="81"/>
            <rFont val="Tahoma"/>
            <family val="2"/>
          </rPr>
          <t>Windows User:</t>
        </r>
        <r>
          <rPr>
            <sz val="9"/>
            <color indexed="81"/>
            <rFont val="Tahoma"/>
            <family val="2"/>
          </rPr>
          <t xml:space="preserve">
13/09/2020
7,500/-</t>
        </r>
      </text>
    </comment>
    <comment ref="CH278" authorId="0">
      <text>
        <r>
          <rPr>
            <b/>
            <sz val="9"/>
            <color indexed="81"/>
            <rFont val="Tahoma"/>
            <family val="2"/>
          </rPr>
          <t>Windows User:</t>
        </r>
        <r>
          <rPr>
            <sz val="9"/>
            <color indexed="81"/>
            <rFont val="Tahoma"/>
            <family val="2"/>
          </rPr>
          <t xml:space="preserve">
13/09/2020
7,500/-</t>
        </r>
      </text>
    </comment>
    <comment ref="CJ278" authorId="0">
      <text>
        <r>
          <rPr>
            <b/>
            <sz val="9"/>
            <color indexed="81"/>
            <rFont val="Tahoma"/>
            <family val="2"/>
          </rPr>
          <t>Windows User:</t>
        </r>
        <r>
          <rPr>
            <sz val="9"/>
            <color indexed="81"/>
            <rFont val="Tahoma"/>
            <family val="2"/>
          </rPr>
          <t xml:space="preserve">
10.10.2020
10274
Oct/20 Less=30%
Others fee=8,000/-</t>
        </r>
      </text>
    </comment>
    <comment ref="CM278" authorId="0">
      <text>
        <r>
          <rPr>
            <b/>
            <sz val="9"/>
            <color indexed="81"/>
            <rFont val="Tahoma"/>
            <family val="2"/>
          </rPr>
          <t>Windows User:</t>
        </r>
        <r>
          <rPr>
            <sz val="9"/>
            <color indexed="81"/>
            <rFont val="Tahoma"/>
            <family val="2"/>
          </rPr>
          <t xml:space="preserve">
Less 30% in Tuition fee for Oct/20.</t>
        </r>
      </text>
    </comment>
    <comment ref="CN278" authorId="0">
      <text>
        <r>
          <rPr>
            <b/>
            <sz val="9"/>
            <color indexed="81"/>
            <rFont val="Tahoma"/>
            <family val="2"/>
          </rPr>
          <t>Windows User:</t>
        </r>
        <r>
          <rPr>
            <sz val="9"/>
            <color indexed="81"/>
            <rFont val="Tahoma"/>
            <family val="2"/>
          </rPr>
          <t xml:space="preserve">
10.10.2020
10274
Oct/20 Less=30%
Others fee=8,000/-</t>
        </r>
      </text>
    </comment>
    <comment ref="CO278" authorId="0">
      <text>
        <r>
          <rPr>
            <b/>
            <sz val="9"/>
            <color indexed="81"/>
            <rFont val="Tahoma"/>
            <family val="2"/>
          </rPr>
          <t>Windows User:</t>
        </r>
        <r>
          <rPr>
            <sz val="9"/>
            <color indexed="81"/>
            <rFont val="Tahoma"/>
            <family val="2"/>
          </rPr>
          <t xml:space="preserve">
Less 30% in Tuition fee for Oct/20.</t>
        </r>
      </text>
    </comment>
    <comment ref="CP278" authorId="0">
      <text>
        <r>
          <rPr>
            <b/>
            <sz val="9"/>
            <color indexed="81"/>
            <rFont val="Tahoma"/>
            <family val="2"/>
          </rPr>
          <t>Windows User:</t>
        </r>
        <r>
          <rPr>
            <sz val="9"/>
            <color indexed="81"/>
            <rFont val="Tahoma"/>
            <family val="2"/>
          </rPr>
          <t xml:space="preserve">
04/11/2020
10275
Nov/2020</t>
        </r>
      </text>
    </comment>
    <comment ref="CR278" authorId="0">
      <text>
        <r>
          <rPr>
            <b/>
            <sz val="9"/>
            <color indexed="81"/>
            <rFont val="Tahoma"/>
            <family val="2"/>
          </rPr>
          <t>Windows User:</t>
        </r>
        <r>
          <rPr>
            <sz val="9"/>
            <color indexed="81"/>
            <rFont val="Tahoma"/>
            <family val="2"/>
          </rPr>
          <t xml:space="preserve">
14/12/2020
10276</t>
        </r>
      </text>
    </comment>
    <comment ref="CT278" authorId="0">
      <text>
        <r>
          <rPr>
            <b/>
            <sz val="9"/>
            <color indexed="81"/>
            <rFont val="Tahoma"/>
            <family val="2"/>
          </rPr>
          <t>Windows User:</t>
        </r>
        <r>
          <rPr>
            <sz val="9"/>
            <color indexed="81"/>
            <rFont val="Tahoma"/>
            <family val="2"/>
          </rPr>
          <t xml:space="preserve">
10/01/2021
10277
</t>
        </r>
      </text>
    </comment>
    <comment ref="DB278" authorId="0">
      <text>
        <r>
          <rPr>
            <b/>
            <sz val="9"/>
            <color indexed="81"/>
            <rFont val="Tahoma"/>
            <family val="2"/>
          </rPr>
          <t>Windows User:</t>
        </r>
        <r>
          <rPr>
            <sz val="9"/>
            <color indexed="81"/>
            <rFont val="Tahoma"/>
            <family val="2"/>
          </rPr>
          <t xml:space="preserve">
02/05/21
1027/79/80
Feb/21 to April/21</t>
        </r>
      </text>
    </comment>
    <comment ref="DD278" authorId="0">
      <text>
        <r>
          <rPr>
            <b/>
            <sz val="9"/>
            <color indexed="81"/>
            <rFont val="Tahoma"/>
            <family val="2"/>
          </rPr>
          <t>Windows User:</t>
        </r>
        <r>
          <rPr>
            <sz val="9"/>
            <color indexed="81"/>
            <rFont val="Tahoma"/>
            <family val="2"/>
          </rPr>
          <t xml:space="preserve">
04/06/21
10281
</t>
        </r>
      </text>
    </comment>
    <comment ref="B279" authorId="0">
      <text>
        <r>
          <rPr>
            <b/>
            <sz val="9"/>
            <color indexed="81"/>
            <rFont val="Tahoma"/>
            <family val="2"/>
          </rPr>
          <t>Windows User:</t>
        </r>
        <r>
          <rPr>
            <sz val="9"/>
            <color indexed="81"/>
            <rFont val="Tahoma"/>
            <family val="2"/>
          </rPr>
          <t xml:space="preserve">
Doughter of Chand 
Brother of Munna (Class nate)  
Munsipara. Dinajpur.
</t>
        </r>
      </text>
    </comment>
    <comment ref="CD279" authorId="0">
      <text>
        <r>
          <rPr>
            <b/>
            <sz val="9"/>
            <color indexed="81"/>
            <rFont val="Tahoma"/>
            <family val="2"/>
          </rPr>
          <t>Windows User:</t>
        </r>
        <r>
          <rPr>
            <sz val="9"/>
            <color indexed="81"/>
            <rFont val="Tahoma"/>
            <family val="2"/>
          </rPr>
          <t xml:space="preserve">
13/09/2020
7,500/-</t>
        </r>
      </text>
    </comment>
    <comment ref="CF279" authorId="0">
      <text>
        <r>
          <rPr>
            <b/>
            <sz val="9"/>
            <color indexed="81"/>
            <rFont val="Tahoma"/>
            <family val="2"/>
          </rPr>
          <t>Windows User:</t>
        </r>
        <r>
          <rPr>
            <sz val="9"/>
            <color indexed="81"/>
            <rFont val="Tahoma"/>
            <family val="2"/>
          </rPr>
          <t xml:space="preserve">
13/09/2020
7,500/-</t>
        </r>
      </text>
    </comment>
    <comment ref="CH279" authorId="0">
      <text>
        <r>
          <rPr>
            <b/>
            <sz val="9"/>
            <color indexed="81"/>
            <rFont val="Tahoma"/>
            <family val="2"/>
          </rPr>
          <t>Windows User:</t>
        </r>
        <r>
          <rPr>
            <sz val="9"/>
            <color indexed="81"/>
            <rFont val="Tahoma"/>
            <family val="2"/>
          </rPr>
          <t xml:space="preserve">
13/09/2020
7,500/-</t>
        </r>
      </text>
    </comment>
    <comment ref="CJ279" authorId="0">
      <text>
        <r>
          <rPr>
            <b/>
            <sz val="9"/>
            <color indexed="81"/>
            <rFont val="Tahoma"/>
            <family val="2"/>
          </rPr>
          <t>Windows User:</t>
        </r>
        <r>
          <rPr>
            <sz val="9"/>
            <color indexed="81"/>
            <rFont val="Tahoma"/>
            <family val="2"/>
          </rPr>
          <t xml:space="preserve">
28/12/2020
10301
Dec/20
O/fee8,000/-
Paid in Dec/20</t>
        </r>
      </text>
    </comment>
    <comment ref="CP279" authorId="0">
      <text>
        <r>
          <rPr>
            <b/>
            <sz val="9"/>
            <color indexed="81"/>
            <rFont val="Tahoma"/>
            <family val="2"/>
          </rPr>
          <t>Windows User:</t>
        </r>
        <r>
          <rPr>
            <sz val="9"/>
            <color indexed="81"/>
            <rFont val="Tahoma"/>
            <family val="2"/>
          </rPr>
          <t xml:space="preserve">
29/10/2020
10299
</t>
        </r>
      </text>
    </comment>
    <comment ref="CR279" authorId="0">
      <text>
        <r>
          <rPr>
            <b/>
            <sz val="9"/>
            <color indexed="81"/>
            <rFont val="Tahoma"/>
            <family val="2"/>
          </rPr>
          <t>Windows User:</t>
        </r>
        <r>
          <rPr>
            <sz val="9"/>
            <color indexed="81"/>
            <rFont val="Tahoma"/>
            <family val="2"/>
          </rPr>
          <t xml:space="preserve">
28/11/2020
10300
</t>
        </r>
      </text>
    </comment>
    <comment ref="CT279" authorId="0">
      <text>
        <r>
          <rPr>
            <b/>
            <sz val="9"/>
            <color indexed="81"/>
            <rFont val="Tahoma"/>
            <family val="2"/>
          </rPr>
          <t>Windows User:</t>
        </r>
        <r>
          <rPr>
            <sz val="9"/>
            <color indexed="81"/>
            <rFont val="Tahoma"/>
            <family val="2"/>
          </rPr>
          <t xml:space="preserve">
28/12/2020
10301
Dec/20 Due=1320
O/fee8,000/-
Paid in Dec/20
26/01/21
10302
Dec/21 Due=660
Paid in Janu/21</t>
        </r>
      </text>
    </comment>
    <comment ref="CV279" authorId="0">
      <text>
        <r>
          <rPr>
            <b/>
            <sz val="9"/>
            <color indexed="81"/>
            <rFont val="Tahoma"/>
            <family val="2"/>
          </rPr>
          <t>Windows User:</t>
        </r>
        <r>
          <rPr>
            <sz val="9"/>
            <color indexed="81"/>
            <rFont val="Tahoma"/>
            <family val="2"/>
          </rPr>
          <t xml:space="preserve">
26/01/21
10302
Dec/21 Due=660
Paid in Janu/21</t>
        </r>
      </text>
    </comment>
    <comment ref="CZ279" authorId="0">
      <text>
        <r>
          <rPr>
            <b/>
            <sz val="9"/>
            <color indexed="81"/>
            <rFont val="Tahoma"/>
            <family val="2"/>
          </rPr>
          <t>Windows User:</t>
        </r>
        <r>
          <rPr>
            <sz val="9"/>
            <color indexed="81"/>
            <rFont val="Tahoma"/>
            <family val="2"/>
          </rPr>
          <t xml:space="preserve">
01/03/21
10303
Feb/21 3300 Due=1320
31/03/2021
10304
March/21</t>
        </r>
      </text>
    </comment>
    <comment ref="DB279" authorId="0">
      <text>
        <r>
          <rPr>
            <b/>
            <sz val="9"/>
            <color indexed="81"/>
            <rFont val="Tahoma"/>
            <family val="2"/>
          </rPr>
          <t>Windows User:</t>
        </r>
        <r>
          <rPr>
            <sz val="9"/>
            <color indexed="81"/>
            <rFont val="Tahoma"/>
            <family val="2"/>
          </rPr>
          <t xml:space="preserve">
09/05/21
10305
</t>
        </r>
      </text>
    </comment>
    <comment ref="DD279" authorId="0">
      <text>
        <r>
          <rPr>
            <b/>
            <sz val="9"/>
            <color indexed="81"/>
            <rFont val="Tahoma"/>
            <family val="2"/>
          </rPr>
          <t>Windows User:</t>
        </r>
        <r>
          <rPr>
            <sz val="9"/>
            <color indexed="81"/>
            <rFont val="Tahoma"/>
            <family val="2"/>
          </rPr>
          <t xml:space="preserve">
29/05/21
10306
</t>
        </r>
      </text>
    </comment>
    <comment ref="H280" authorId="0">
      <text>
        <r>
          <rPr>
            <b/>
            <sz val="9"/>
            <color indexed="81"/>
            <rFont val="Tahoma"/>
            <family val="2"/>
          </rPr>
          <t>Windows User:</t>
        </r>
        <r>
          <rPr>
            <sz val="9"/>
            <color indexed="81"/>
            <rFont val="Tahoma"/>
            <family val="2"/>
          </rPr>
          <t xml:space="preserve">
T.c Order By
 board 29 /03/21
College=01/04/21</t>
        </r>
      </text>
    </comment>
    <comment ref="J280" authorId="0">
      <text>
        <r>
          <rPr>
            <b/>
            <sz val="9"/>
            <color indexed="81"/>
            <rFont val="Tahoma"/>
            <family val="2"/>
          </rPr>
          <t>Windows User:</t>
        </r>
        <r>
          <rPr>
            <sz val="9"/>
            <color indexed="81"/>
            <rFont val="Tahoma"/>
            <family val="2"/>
          </rPr>
          <t xml:space="preserve">
T.c Order By
 board 29 /03/21
College=01/04/21</t>
        </r>
      </text>
    </comment>
    <comment ref="CD280" authorId="0">
      <text>
        <r>
          <rPr>
            <b/>
            <sz val="9"/>
            <color indexed="81"/>
            <rFont val="Tahoma"/>
            <family val="2"/>
          </rPr>
          <t>Windows User:</t>
        </r>
        <r>
          <rPr>
            <sz val="9"/>
            <color indexed="81"/>
            <rFont val="Tahoma"/>
            <family val="2"/>
          </rPr>
          <t xml:space="preserve">
13/09/2020
7,500/-</t>
        </r>
      </text>
    </comment>
    <comment ref="CF280" authorId="0">
      <text>
        <r>
          <rPr>
            <b/>
            <sz val="9"/>
            <color indexed="81"/>
            <rFont val="Tahoma"/>
            <family val="2"/>
          </rPr>
          <t>Windows User:</t>
        </r>
        <r>
          <rPr>
            <sz val="9"/>
            <color indexed="81"/>
            <rFont val="Tahoma"/>
            <family val="2"/>
          </rPr>
          <t xml:space="preserve">
13/09/2020
7,500/-</t>
        </r>
      </text>
    </comment>
    <comment ref="CH280" authorId="0">
      <text>
        <r>
          <rPr>
            <b/>
            <sz val="9"/>
            <color indexed="81"/>
            <rFont val="Tahoma"/>
            <family val="2"/>
          </rPr>
          <t>Windows User:</t>
        </r>
        <r>
          <rPr>
            <sz val="9"/>
            <color indexed="81"/>
            <rFont val="Tahoma"/>
            <family val="2"/>
          </rPr>
          <t xml:space="preserve">
13/09/2020
7,500/-</t>
        </r>
      </text>
    </comment>
    <comment ref="CJ280" authorId="0">
      <text>
        <r>
          <rPr>
            <b/>
            <sz val="9"/>
            <color indexed="81"/>
            <rFont val="Tahoma"/>
            <family val="2"/>
          </rPr>
          <t>Windows User:</t>
        </r>
        <r>
          <rPr>
            <sz val="9"/>
            <color indexed="81"/>
            <rFont val="Tahoma"/>
            <family val="2"/>
          </rPr>
          <t xml:space="preserve">
10.10.2020
10802
Oct/20 Less=30%
Others fee=8,000/-</t>
        </r>
      </text>
    </comment>
    <comment ref="CM280" authorId="0">
      <text>
        <r>
          <rPr>
            <b/>
            <sz val="9"/>
            <color indexed="81"/>
            <rFont val="Tahoma"/>
            <family val="2"/>
          </rPr>
          <t>Windows User:</t>
        </r>
        <r>
          <rPr>
            <sz val="9"/>
            <color indexed="81"/>
            <rFont val="Tahoma"/>
            <family val="2"/>
          </rPr>
          <t xml:space="preserve">
Less 30% in Tuition fee for Oct/20.</t>
        </r>
      </text>
    </comment>
    <comment ref="CN280" authorId="0">
      <text>
        <r>
          <rPr>
            <b/>
            <sz val="9"/>
            <color indexed="81"/>
            <rFont val="Tahoma"/>
            <family val="2"/>
          </rPr>
          <t>Windows User:</t>
        </r>
        <r>
          <rPr>
            <sz val="9"/>
            <color indexed="81"/>
            <rFont val="Tahoma"/>
            <family val="2"/>
          </rPr>
          <t xml:space="preserve">
10.10.2020
10802
Oct/20 Less=30%
Others fee=8,000/-</t>
        </r>
      </text>
    </comment>
    <comment ref="CO280" authorId="0">
      <text>
        <r>
          <rPr>
            <b/>
            <sz val="9"/>
            <color indexed="81"/>
            <rFont val="Tahoma"/>
            <family val="2"/>
          </rPr>
          <t>Windows User:</t>
        </r>
        <r>
          <rPr>
            <sz val="9"/>
            <color indexed="81"/>
            <rFont val="Tahoma"/>
            <family val="2"/>
          </rPr>
          <t xml:space="preserve">
Less 30% in Tuition fee for Oct/20.</t>
        </r>
      </text>
    </comment>
    <comment ref="CP280" authorId="0">
      <text>
        <r>
          <rPr>
            <b/>
            <sz val="9"/>
            <color indexed="81"/>
            <rFont val="Tahoma"/>
            <family val="2"/>
          </rPr>
          <t>Windows User:</t>
        </r>
        <r>
          <rPr>
            <sz val="9"/>
            <color indexed="81"/>
            <rFont val="Tahoma"/>
            <family val="2"/>
          </rPr>
          <t xml:space="preserve">
09/11/2020
10803</t>
        </r>
      </text>
    </comment>
    <comment ref="CR280" authorId="0">
      <text>
        <r>
          <rPr>
            <b/>
            <sz val="9"/>
            <color indexed="81"/>
            <rFont val="Tahoma"/>
            <family val="2"/>
          </rPr>
          <t>Windows User:</t>
        </r>
        <r>
          <rPr>
            <sz val="9"/>
            <color indexed="81"/>
            <rFont val="Tahoma"/>
            <family val="2"/>
          </rPr>
          <t xml:space="preserve">
15/12/2020
10804
Dec/20</t>
        </r>
      </text>
    </comment>
    <comment ref="CT280" authorId="0">
      <text>
        <r>
          <rPr>
            <b/>
            <sz val="9"/>
            <color indexed="81"/>
            <rFont val="Tahoma"/>
            <family val="2"/>
          </rPr>
          <t>Windows User:</t>
        </r>
        <r>
          <rPr>
            <sz val="9"/>
            <color indexed="81"/>
            <rFont val="Tahoma"/>
            <family val="2"/>
          </rPr>
          <t xml:space="preserve">
11/01/2021
10805</t>
        </r>
      </text>
    </comment>
    <comment ref="CV280" authorId="0">
      <text>
        <r>
          <rPr>
            <b/>
            <sz val="9"/>
            <color indexed="81"/>
            <rFont val="Tahoma"/>
            <family val="2"/>
          </rPr>
          <t>Windows User:</t>
        </r>
        <r>
          <rPr>
            <sz val="9"/>
            <color indexed="81"/>
            <rFont val="Tahoma"/>
            <family val="2"/>
          </rPr>
          <t xml:space="preserve">
28/02/21
10806</t>
        </r>
      </text>
    </comment>
    <comment ref="CZ280" authorId="0">
      <text>
        <r>
          <rPr>
            <b/>
            <sz val="9"/>
            <color indexed="81"/>
            <rFont val="Tahoma"/>
            <family val="2"/>
          </rPr>
          <t>Windows User:</t>
        </r>
        <r>
          <rPr>
            <sz val="9"/>
            <color indexed="81"/>
            <rFont val="Tahoma"/>
            <family val="2"/>
          </rPr>
          <t xml:space="preserve">
01/04/2021
10807
March/21</t>
        </r>
      </text>
    </comment>
    <comment ref="CD281" authorId="0">
      <text>
        <r>
          <rPr>
            <b/>
            <sz val="9"/>
            <color indexed="81"/>
            <rFont val="Tahoma"/>
            <family val="2"/>
          </rPr>
          <t>Windows User:</t>
        </r>
        <r>
          <rPr>
            <sz val="9"/>
            <color indexed="81"/>
            <rFont val="Tahoma"/>
            <family val="2"/>
          </rPr>
          <t xml:space="preserve">
13/09/2020
7,500/-</t>
        </r>
      </text>
    </comment>
    <comment ref="CF281" authorId="0">
      <text>
        <r>
          <rPr>
            <b/>
            <sz val="9"/>
            <color indexed="81"/>
            <rFont val="Tahoma"/>
            <family val="2"/>
          </rPr>
          <t>Windows User:</t>
        </r>
        <r>
          <rPr>
            <sz val="9"/>
            <color indexed="81"/>
            <rFont val="Tahoma"/>
            <family val="2"/>
          </rPr>
          <t xml:space="preserve">
13/09/2020
7,500/-</t>
        </r>
      </text>
    </comment>
    <comment ref="CH281" authorId="0">
      <text>
        <r>
          <rPr>
            <b/>
            <sz val="9"/>
            <color indexed="81"/>
            <rFont val="Tahoma"/>
            <family val="2"/>
          </rPr>
          <t>Windows User:</t>
        </r>
        <r>
          <rPr>
            <sz val="9"/>
            <color indexed="81"/>
            <rFont val="Tahoma"/>
            <family val="2"/>
          </rPr>
          <t xml:space="preserve">
13/09/2020
7,500/-</t>
        </r>
      </text>
    </comment>
    <comment ref="CJ281" authorId="0">
      <text>
        <r>
          <rPr>
            <b/>
            <sz val="9"/>
            <color indexed="81"/>
            <rFont val="Tahoma"/>
            <family val="2"/>
          </rPr>
          <t>Windows User:</t>
        </r>
        <r>
          <rPr>
            <sz val="9"/>
            <color indexed="81"/>
            <rFont val="Tahoma"/>
            <family val="2"/>
          </rPr>
          <t xml:space="preserve">
07/10/2020
10826
Paid to Oct/20</t>
        </r>
      </text>
    </comment>
    <comment ref="CP281" authorId="0">
      <text>
        <r>
          <rPr>
            <b/>
            <sz val="9"/>
            <color indexed="81"/>
            <rFont val="Tahoma"/>
            <family val="2"/>
          </rPr>
          <t>Windows User:</t>
        </r>
        <r>
          <rPr>
            <sz val="9"/>
            <color indexed="81"/>
            <rFont val="Tahoma"/>
            <family val="2"/>
          </rPr>
          <t xml:space="preserve">
07/10/20
10826
O/fee
18/10/2020
10827
Oct/2020</t>
        </r>
      </text>
    </comment>
    <comment ref="CR281" authorId="0">
      <text>
        <r>
          <rPr>
            <b/>
            <sz val="9"/>
            <color indexed="81"/>
            <rFont val="Tahoma"/>
            <family val="2"/>
          </rPr>
          <t>Windows User:</t>
        </r>
        <r>
          <rPr>
            <sz val="9"/>
            <color indexed="81"/>
            <rFont val="Tahoma"/>
            <family val="2"/>
          </rPr>
          <t xml:space="preserve">
19/11/2020
10828
</t>
        </r>
      </text>
    </comment>
    <comment ref="CT281" authorId="0">
      <text>
        <r>
          <rPr>
            <b/>
            <sz val="9"/>
            <color indexed="81"/>
            <rFont val="Tahoma"/>
            <family val="2"/>
          </rPr>
          <t>Windows User:</t>
        </r>
        <r>
          <rPr>
            <sz val="9"/>
            <color indexed="81"/>
            <rFont val="Tahoma"/>
            <family val="2"/>
          </rPr>
          <t xml:space="preserve">
27/01/21
10829
Dec + Janu/20
Paid in Janu/21</t>
        </r>
      </text>
    </comment>
    <comment ref="CV281" authorId="0">
      <text>
        <r>
          <rPr>
            <b/>
            <sz val="9"/>
            <color indexed="81"/>
            <rFont val="Tahoma"/>
            <family val="2"/>
          </rPr>
          <t>Windows User:</t>
        </r>
        <r>
          <rPr>
            <sz val="9"/>
            <color indexed="81"/>
            <rFont val="Tahoma"/>
            <family val="2"/>
          </rPr>
          <t xml:space="preserve">
27/01/21
10829
Dec + Janu/20
Paid in Janu/21</t>
        </r>
      </text>
    </comment>
    <comment ref="CZ281" authorId="0">
      <text>
        <r>
          <rPr>
            <b/>
            <sz val="9"/>
            <color indexed="81"/>
            <rFont val="Tahoma"/>
            <family val="2"/>
          </rPr>
          <t>Windows User:</t>
        </r>
        <r>
          <rPr>
            <sz val="9"/>
            <color indexed="81"/>
            <rFont val="Tahoma"/>
            <family val="2"/>
          </rPr>
          <t xml:space="preserve">
14/03/21
10830</t>
        </r>
      </text>
    </comment>
    <comment ref="DF281" authorId="0">
      <text>
        <r>
          <rPr>
            <b/>
            <sz val="9"/>
            <color indexed="81"/>
            <rFont val="Tahoma"/>
            <family val="2"/>
          </rPr>
          <t>Windows User:</t>
        </r>
        <r>
          <rPr>
            <sz val="9"/>
            <color indexed="81"/>
            <rFont val="Tahoma"/>
            <family val="2"/>
          </rPr>
          <t xml:space="preserve">
06/06/21
10831
Up to April/21</t>
        </r>
      </text>
    </comment>
    <comment ref="CD282" authorId="0">
      <text>
        <r>
          <rPr>
            <b/>
            <sz val="9"/>
            <color indexed="81"/>
            <rFont val="Tahoma"/>
            <family val="2"/>
          </rPr>
          <t>Windows User:</t>
        </r>
        <r>
          <rPr>
            <sz val="9"/>
            <color indexed="81"/>
            <rFont val="Tahoma"/>
            <family val="2"/>
          </rPr>
          <t xml:space="preserve">
13/09/2020
7,500/-</t>
        </r>
      </text>
    </comment>
    <comment ref="CF282" authorId="0">
      <text>
        <r>
          <rPr>
            <b/>
            <sz val="9"/>
            <color indexed="81"/>
            <rFont val="Tahoma"/>
            <family val="2"/>
          </rPr>
          <t>Windows User:</t>
        </r>
        <r>
          <rPr>
            <sz val="9"/>
            <color indexed="81"/>
            <rFont val="Tahoma"/>
            <family val="2"/>
          </rPr>
          <t xml:space="preserve">
13/09/2020
7,500/-</t>
        </r>
      </text>
    </comment>
    <comment ref="CH282" authorId="0">
      <text>
        <r>
          <rPr>
            <b/>
            <sz val="9"/>
            <color indexed="81"/>
            <rFont val="Tahoma"/>
            <family val="2"/>
          </rPr>
          <t>Windows User:</t>
        </r>
        <r>
          <rPr>
            <sz val="9"/>
            <color indexed="81"/>
            <rFont val="Tahoma"/>
            <family val="2"/>
          </rPr>
          <t xml:space="preserve">
13/09/2020
7,500/-</t>
        </r>
      </text>
    </comment>
    <comment ref="CD283" authorId="0">
      <text>
        <r>
          <rPr>
            <b/>
            <sz val="9"/>
            <color indexed="81"/>
            <rFont val="Tahoma"/>
            <family val="2"/>
          </rPr>
          <t>Windows User:</t>
        </r>
        <r>
          <rPr>
            <sz val="9"/>
            <color indexed="81"/>
            <rFont val="Tahoma"/>
            <family val="2"/>
          </rPr>
          <t xml:space="preserve">
13/09/2020
7,500/-</t>
        </r>
      </text>
    </comment>
    <comment ref="CF283" authorId="0">
      <text>
        <r>
          <rPr>
            <b/>
            <sz val="9"/>
            <color indexed="81"/>
            <rFont val="Tahoma"/>
            <family val="2"/>
          </rPr>
          <t>Windows User:</t>
        </r>
        <r>
          <rPr>
            <sz val="9"/>
            <color indexed="81"/>
            <rFont val="Tahoma"/>
            <family val="2"/>
          </rPr>
          <t xml:space="preserve">
13/09/2020
7,500/-</t>
        </r>
      </text>
    </comment>
    <comment ref="CH283" authorId="0">
      <text>
        <r>
          <rPr>
            <b/>
            <sz val="9"/>
            <color indexed="81"/>
            <rFont val="Tahoma"/>
            <family val="2"/>
          </rPr>
          <t>Windows User:</t>
        </r>
        <r>
          <rPr>
            <sz val="9"/>
            <color indexed="81"/>
            <rFont val="Tahoma"/>
            <family val="2"/>
          </rPr>
          <t xml:space="preserve">
13/09/2020
7,500/-</t>
        </r>
      </text>
    </comment>
    <comment ref="CJ283" authorId="0">
      <text>
        <r>
          <rPr>
            <b/>
            <sz val="9"/>
            <color indexed="81"/>
            <rFont val="Tahoma"/>
            <family val="2"/>
          </rPr>
          <t>Windows User:</t>
        </r>
        <r>
          <rPr>
            <sz val="9"/>
            <color indexed="81"/>
            <rFont val="Tahoma"/>
            <family val="2"/>
          </rPr>
          <t xml:space="preserve">
21/01/2021
10874
Oct + Nov/21
Paid in Janu/21
O/fee=8000</t>
        </r>
      </text>
    </comment>
    <comment ref="CP283" authorId="0">
      <text>
        <r>
          <rPr>
            <b/>
            <sz val="9"/>
            <color indexed="81"/>
            <rFont val="Tahoma"/>
            <family val="2"/>
          </rPr>
          <t>Windows User:</t>
        </r>
        <r>
          <rPr>
            <sz val="9"/>
            <color indexed="81"/>
            <rFont val="Tahoma"/>
            <family val="2"/>
          </rPr>
          <t xml:space="preserve">
21/01/2021
10874
Oct + Nov/21
Paid in Janu/21
O/fee=8000</t>
        </r>
      </text>
    </comment>
    <comment ref="CR283" authorId="0">
      <text>
        <r>
          <rPr>
            <b/>
            <sz val="9"/>
            <color indexed="81"/>
            <rFont val="Tahoma"/>
            <family val="2"/>
          </rPr>
          <t>Windows User:</t>
        </r>
        <r>
          <rPr>
            <sz val="9"/>
            <color indexed="81"/>
            <rFont val="Tahoma"/>
            <family val="2"/>
          </rPr>
          <t xml:space="preserve">
21/01/2021
10874
Oct + Nov/21
Paid in Janu/21
O/fee=8000</t>
        </r>
      </text>
    </comment>
    <comment ref="CT283" authorId="0">
      <text>
        <r>
          <rPr>
            <b/>
            <sz val="9"/>
            <color indexed="81"/>
            <rFont val="Tahoma"/>
            <family val="2"/>
          </rPr>
          <t>Windows User:</t>
        </r>
        <r>
          <rPr>
            <sz val="9"/>
            <color indexed="81"/>
            <rFont val="Tahoma"/>
            <family val="2"/>
          </rPr>
          <t xml:space="preserve">
21/01/2021
10874
Oct + Nov/21
Paid in Janu/21
O/fee=8000
25/01/21
10875
Dec + Janu/21
Paid in Janu/21</t>
        </r>
      </text>
    </comment>
    <comment ref="CV283" authorId="0">
      <text>
        <r>
          <rPr>
            <b/>
            <sz val="9"/>
            <color indexed="81"/>
            <rFont val="Tahoma"/>
            <family val="2"/>
          </rPr>
          <t>Windows User:</t>
        </r>
        <r>
          <rPr>
            <sz val="9"/>
            <color indexed="81"/>
            <rFont val="Tahoma"/>
            <family val="2"/>
          </rPr>
          <t xml:space="preserve">
21/01/2021
10874
Oct + Nov/21
Paid in Janu/21
O/fee=8000
25/01/21
10875
Dec + Janu/21
Paid in Janu/21</t>
        </r>
      </text>
    </comment>
    <comment ref="DB283" authorId="0">
      <text>
        <r>
          <rPr>
            <b/>
            <sz val="9"/>
            <color indexed="81"/>
            <rFont val="Tahoma"/>
            <family val="2"/>
          </rPr>
          <t>Windows User:</t>
        </r>
        <r>
          <rPr>
            <sz val="9"/>
            <color indexed="81"/>
            <rFont val="Tahoma"/>
            <family val="2"/>
          </rPr>
          <t xml:space="preserve">
13/04/2021
10876
Feb/21
</t>
        </r>
      </text>
    </comment>
    <comment ref="DD283" authorId="0">
      <text>
        <r>
          <rPr>
            <b/>
            <sz val="9"/>
            <color indexed="81"/>
            <rFont val="Tahoma"/>
            <family val="2"/>
          </rPr>
          <t>Windows User:</t>
        </r>
        <r>
          <rPr>
            <sz val="9"/>
            <color indexed="81"/>
            <rFont val="Tahoma"/>
            <family val="2"/>
          </rPr>
          <t xml:space="preserve">
06/05/21
10877
March  + April/21</t>
        </r>
      </text>
    </comment>
    <comment ref="DF283" authorId="0">
      <text>
        <r>
          <rPr>
            <b/>
            <sz val="9"/>
            <color indexed="81"/>
            <rFont val="Tahoma"/>
            <family val="2"/>
          </rPr>
          <t>Windows User:</t>
        </r>
        <r>
          <rPr>
            <sz val="9"/>
            <color indexed="81"/>
            <rFont val="Tahoma"/>
            <family val="2"/>
          </rPr>
          <t xml:space="preserve">
08/06/21
10878
</t>
        </r>
      </text>
    </comment>
    <comment ref="CD284" authorId="0">
      <text>
        <r>
          <rPr>
            <b/>
            <sz val="9"/>
            <color indexed="81"/>
            <rFont val="Tahoma"/>
            <family val="2"/>
          </rPr>
          <t>Windows User:</t>
        </r>
        <r>
          <rPr>
            <sz val="9"/>
            <color indexed="81"/>
            <rFont val="Tahoma"/>
            <family val="2"/>
          </rPr>
          <t xml:space="preserve">
13/09/2020
7,500/-</t>
        </r>
      </text>
    </comment>
    <comment ref="CF284" authorId="0">
      <text>
        <r>
          <rPr>
            <b/>
            <sz val="9"/>
            <color indexed="81"/>
            <rFont val="Tahoma"/>
            <family val="2"/>
          </rPr>
          <t>Windows User:</t>
        </r>
        <r>
          <rPr>
            <sz val="9"/>
            <color indexed="81"/>
            <rFont val="Tahoma"/>
            <family val="2"/>
          </rPr>
          <t xml:space="preserve">
13/09/2020
7,500/-</t>
        </r>
      </text>
    </comment>
    <comment ref="CH284" authorId="0">
      <text>
        <r>
          <rPr>
            <b/>
            <sz val="9"/>
            <color indexed="81"/>
            <rFont val="Tahoma"/>
            <family val="2"/>
          </rPr>
          <t>Windows User:</t>
        </r>
        <r>
          <rPr>
            <sz val="9"/>
            <color indexed="81"/>
            <rFont val="Tahoma"/>
            <family val="2"/>
          </rPr>
          <t xml:space="preserve">
13/09/2020
7,500/-</t>
        </r>
      </text>
    </comment>
    <comment ref="CJ284" authorId="0">
      <text>
        <r>
          <rPr>
            <b/>
            <sz val="9"/>
            <color indexed="81"/>
            <rFont val="Tahoma"/>
            <family val="2"/>
          </rPr>
          <t>Windows User:</t>
        </r>
        <r>
          <rPr>
            <sz val="9"/>
            <color indexed="81"/>
            <rFont val="Tahoma"/>
            <family val="2"/>
          </rPr>
          <t xml:space="preserve">
26/01/21
By bkash
C=8000 O/fee
Paid in janu/21</t>
        </r>
      </text>
    </comment>
    <comment ref="CM284" authorId="0">
      <text>
        <r>
          <rPr>
            <b/>
            <sz val="9"/>
            <color indexed="81"/>
            <rFont val="Tahoma"/>
            <family val="2"/>
          </rPr>
          <t>Windows User:</t>
        </r>
        <r>
          <rPr>
            <sz val="9"/>
            <color indexed="81"/>
            <rFont val="Tahoma"/>
            <family val="2"/>
          </rPr>
          <t xml:space="preserve">
Less 30% in Tuition fee for Oct/20.</t>
        </r>
      </text>
    </comment>
    <comment ref="CN284" authorId="0">
      <text>
        <r>
          <rPr>
            <b/>
            <sz val="9"/>
            <color indexed="81"/>
            <rFont val="Tahoma"/>
            <family val="2"/>
          </rPr>
          <t>Windows User:</t>
        </r>
        <r>
          <rPr>
            <sz val="9"/>
            <color indexed="81"/>
            <rFont val="Tahoma"/>
            <family val="2"/>
          </rPr>
          <t xml:space="preserve">
09.10.2020
Bkash=4,620/-</t>
        </r>
      </text>
    </comment>
    <comment ref="CO284" authorId="0">
      <text>
        <r>
          <rPr>
            <b/>
            <sz val="9"/>
            <color indexed="81"/>
            <rFont val="Tahoma"/>
            <family val="2"/>
          </rPr>
          <t>Windows User:</t>
        </r>
        <r>
          <rPr>
            <sz val="9"/>
            <color indexed="81"/>
            <rFont val="Tahoma"/>
            <family val="2"/>
          </rPr>
          <t xml:space="preserve">
Less 30% in Tuition fee for Oct/20.</t>
        </r>
      </text>
    </comment>
    <comment ref="CP284" authorId="0">
      <text>
        <r>
          <rPr>
            <b/>
            <sz val="9"/>
            <color indexed="81"/>
            <rFont val="Tahoma"/>
            <family val="2"/>
          </rPr>
          <t>Windows User:</t>
        </r>
        <r>
          <rPr>
            <sz val="9"/>
            <color indexed="81"/>
            <rFont val="Tahoma"/>
            <family val="2"/>
          </rPr>
          <t xml:space="preserve">
09/11/2020
By bkash
C=4620
</t>
        </r>
      </text>
    </comment>
    <comment ref="CR284" authorId="0">
      <text>
        <r>
          <rPr>
            <b/>
            <sz val="9"/>
            <color indexed="81"/>
            <rFont val="Tahoma"/>
            <family val="2"/>
          </rPr>
          <t>Windows User:</t>
        </r>
        <r>
          <rPr>
            <sz val="9"/>
            <color indexed="81"/>
            <rFont val="Tahoma"/>
            <family val="2"/>
          </rPr>
          <t xml:space="preserve">
09/12/2020
By bkash
C=4620 Dec/20
H=0
T=4620
O/fee Due</t>
        </r>
      </text>
    </comment>
    <comment ref="CT284" authorId="0">
      <text>
        <r>
          <rPr>
            <b/>
            <sz val="9"/>
            <color indexed="81"/>
            <rFont val="Tahoma"/>
            <family val="2"/>
          </rPr>
          <t>Windows User:</t>
        </r>
        <r>
          <rPr>
            <sz val="9"/>
            <color indexed="81"/>
            <rFont val="Tahoma"/>
            <family val="2"/>
          </rPr>
          <t xml:space="preserve">
09/01/2021
By bkash
C=4620
H=0
26/01/21
By bkash
C=8000 O/fee</t>
        </r>
      </text>
    </comment>
    <comment ref="CV284" authorId="0">
      <text>
        <r>
          <rPr>
            <b/>
            <sz val="9"/>
            <color indexed="81"/>
            <rFont val="Tahoma"/>
            <family val="2"/>
          </rPr>
          <t>Windows User:</t>
        </r>
        <r>
          <rPr>
            <sz val="9"/>
            <color indexed="81"/>
            <rFont val="Tahoma"/>
            <family val="2"/>
          </rPr>
          <t xml:space="preserve">
09/02/21
By kkash
C=4620</t>
        </r>
      </text>
    </comment>
    <comment ref="CX284" authorId="0">
      <text>
        <r>
          <rPr>
            <b/>
            <sz val="9"/>
            <color indexed="81"/>
            <rFont val="Tahoma"/>
            <family val="2"/>
          </rPr>
          <t>Windows User:</t>
        </r>
        <r>
          <rPr>
            <sz val="9"/>
            <color indexed="81"/>
            <rFont val="Tahoma"/>
            <family val="2"/>
          </rPr>
          <t xml:space="preserve">
09/03/21
By bkash
C=4620</t>
        </r>
      </text>
    </comment>
    <comment ref="CZ284" authorId="0">
      <text>
        <r>
          <rPr>
            <b/>
            <sz val="9"/>
            <color indexed="81"/>
            <rFont val="Tahoma"/>
            <family val="2"/>
          </rPr>
          <t>Windows User:</t>
        </r>
        <r>
          <rPr>
            <sz val="9"/>
            <color indexed="81"/>
            <rFont val="Tahoma"/>
            <family val="2"/>
          </rPr>
          <t xml:space="preserve">
13/04/21
By bkash
C=4620</t>
        </r>
      </text>
    </comment>
    <comment ref="CD285" authorId="0">
      <text>
        <r>
          <rPr>
            <b/>
            <sz val="9"/>
            <color indexed="81"/>
            <rFont val="Tahoma"/>
            <family val="2"/>
          </rPr>
          <t>Windows User:</t>
        </r>
        <r>
          <rPr>
            <sz val="9"/>
            <color indexed="81"/>
            <rFont val="Tahoma"/>
            <family val="2"/>
          </rPr>
          <t xml:space="preserve">
13/09/2020
7,500/-</t>
        </r>
      </text>
    </comment>
    <comment ref="CF285" authorId="0">
      <text>
        <r>
          <rPr>
            <b/>
            <sz val="9"/>
            <color indexed="81"/>
            <rFont val="Tahoma"/>
            <family val="2"/>
          </rPr>
          <t>Windows User:</t>
        </r>
        <r>
          <rPr>
            <sz val="9"/>
            <color indexed="81"/>
            <rFont val="Tahoma"/>
            <family val="2"/>
          </rPr>
          <t xml:space="preserve">
13/09/2020
7,500/-</t>
        </r>
      </text>
    </comment>
    <comment ref="CH285" authorId="0">
      <text>
        <r>
          <rPr>
            <b/>
            <sz val="9"/>
            <color indexed="81"/>
            <rFont val="Tahoma"/>
            <family val="2"/>
          </rPr>
          <t>Windows User:</t>
        </r>
        <r>
          <rPr>
            <sz val="9"/>
            <color indexed="81"/>
            <rFont val="Tahoma"/>
            <family val="2"/>
          </rPr>
          <t xml:space="preserve">
13/09/2020
7,500/-</t>
        </r>
      </text>
    </comment>
    <comment ref="CJ285" authorId="0">
      <text>
        <r>
          <rPr>
            <b/>
            <sz val="9"/>
            <color indexed="81"/>
            <rFont val="Tahoma"/>
            <family val="2"/>
          </rPr>
          <t>Windows User:</t>
        </r>
        <r>
          <rPr>
            <sz val="9"/>
            <color indexed="81"/>
            <rFont val="Tahoma"/>
            <family val="2"/>
          </rPr>
          <t xml:space="preserve">
27/01/21
10922
O/fee=8000
Oct=2000 Due=2620
Paid in Janu/21</t>
        </r>
      </text>
    </comment>
    <comment ref="CM285" authorId="0">
      <text>
        <r>
          <rPr>
            <b/>
            <sz val="9"/>
            <color indexed="81"/>
            <rFont val="Tahoma"/>
            <family val="2"/>
          </rPr>
          <t>Windows User:</t>
        </r>
        <r>
          <rPr>
            <sz val="9"/>
            <color indexed="81"/>
            <rFont val="Tahoma"/>
            <family val="2"/>
          </rPr>
          <t xml:space="preserve">
Less 30% in Tuition fee for Oct/20.</t>
        </r>
      </text>
    </comment>
    <comment ref="CN285" authorId="0">
      <text>
        <r>
          <rPr>
            <b/>
            <sz val="9"/>
            <color indexed="81"/>
            <rFont val="Tahoma"/>
            <family val="2"/>
          </rPr>
          <t>Windows User:</t>
        </r>
        <r>
          <rPr>
            <sz val="9"/>
            <color indexed="81"/>
            <rFont val="Tahoma"/>
            <family val="2"/>
          </rPr>
          <t xml:space="preserve">
27/01/21
10922
O/fee=8000
Oct=2000 Due=2620
Paid in Janu/21</t>
        </r>
      </text>
    </comment>
    <comment ref="CO285" authorId="0">
      <text>
        <r>
          <rPr>
            <b/>
            <sz val="9"/>
            <color indexed="81"/>
            <rFont val="Tahoma"/>
            <family val="2"/>
          </rPr>
          <t>Windows User:</t>
        </r>
        <r>
          <rPr>
            <sz val="9"/>
            <color indexed="81"/>
            <rFont val="Tahoma"/>
            <family val="2"/>
          </rPr>
          <t xml:space="preserve">
Less 30% in Tuition fee for Oct/20.</t>
        </r>
      </text>
    </comment>
    <comment ref="CT285" authorId="0">
      <text>
        <r>
          <rPr>
            <b/>
            <sz val="9"/>
            <color indexed="81"/>
            <rFont val="Tahoma"/>
            <family val="2"/>
          </rPr>
          <t>Windows User:</t>
        </r>
        <r>
          <rPr>
            <sz val="9"/>
            <color indexed="81"/>
            <rFont val="Tahoma"/>
            <family val="2"/>
          </rPr>
          <t xml:space="preserve">
27/01/21
10922
O/fee=8000
Oct=2000 Due=2620
Paid in Janu/21</t>
        </r>
      </text>
    </comment>
    <comment ref="CV285" authorId="0">
      <text>
        <r>
          <rPr>
            <b/>
            <sz val="9"/>
            <color indexed="81"/>
            <rFont val="Tahoma"/>
            <family val="2"/>
          </rPr>
          <t>Windows User:</t>
        </r>
        <r>
          <rPr>
            <sz val="9"/>
            <color indexed="81"/>
            <rFont val="Tahoma"/>
            <family val="2"/>
          </rPr>
          <t xml:space="preserve">
10/02/21
10923</t>
        </r>
      </text>
    </comment>
    <comment ref="DD285" authorId="0">
      <text>
        <r>
          <rPr>
            <b/>
            <sz val="9"/>
            <color indexed="81"/>
            <rFont val="Tahoma"/>
            <family val="2"/>
          </rPr>
          <t>Windows User:</t>
        </r>
        <r>
          <rPr>
            <sz val="9"/>
            <color indexed="81"/>
            <rFont val="Tahoma"/>
            <family val="2"/>
          </rPr>
          <t xml:space="preserve">
05/06/21
10924</t>
        </r>
      </text>
    </comment>
    <comment ref="H286" authorId="0">
      <text>
        <r>
          <rPr>
            <b/>
            <sz val="9"/>
            <color indexed="81"/>
            <rFont val="Tahoma"/>
            <family val="2"/>
          </rPr>
          <t xml:space="preserve">Windows User:
13/02/21
</t>
        </r>
        <r>
          <rPr>
            <sz val="9"/>
            <color indexed="81"/>
            <rFont val="Tahoma"/>
            <family val="2"/>
          </rPr>
          <t xml:space="preserve">
</t>
        </r>
      </text>
    </comment>
    <comment ref="J286" authorId="0">
      <text>
        <r>
          <rPr>
            <b/>
            <sz val="9"/>
            <color indexed="81"/>
            <rFont val="Tahoma"/>
            <family val="2"/>
          </rPr>
          <t xml:space="preserve">Windows User:
13/02/21
</t>
        </r>
        <r>
          <rPr>
            <sz val="9"/>
            <color indexed="81"/>
            <rFont val="Tahoma"/>
            <family val="2"/>
          </rPr>
          <t xml:space="preserve">
</t>
        </r>
      </text>
    </comment>
    <comment ref="CD286" authorId="0">
      <text>
        <r>
          <rPr>
            <b/>
            <sz val="9"/>
            <color indexed="81"/>
            <rFont val="Tahoma"/>
            <family val="2"/>
          </rPr>
          <t>Windows User:</t>
        </r>
        <r>
          <rPr>
            <sz val="9"/>
            <color indexed="81"/>
            <rFont val="Tahoma"/>
            <family val="2"/>
          </rPr>
          <t xml:space="preserve">
13/09/2020
7,500/-</t>
        </r>
      </text>
    </comment>
    <comment ref="CF286" authorId="0">
      <text>
        <r>
          <rPr>
            <b/>
            <sz val="9"/>
            <color indexed="81"/>
            <rFont val="Tahoma"/>
            <family val="2"/>
          </rPr>
          <t>Windows User:</t>
        </r>
        <r>
          <rPr>
            <sz val="9"/>
            <color indexed="81"/>
            <rFont val="Tahoma"/>
            <family val="2"/>
          </rPr>
          <t xml:space="preserve">
13/09/2020
7,500/-</t>
        </r>
      </text>
    </comment>
    <comment ref="CH286" authorId="0">
      <text>
        <r>
          <rPr>
            <b/>
            <sz val="9"/>
            <color indexed="81"/>
            <rFont val="Tahoma"/>
            <family val="2"/>
          </rPr>
          <t>Windows User:</t>
        </r>
        <r>
          <rPr>
            <sz val="9"/>
            <color indexed="81"/>
            <rFont val="Tahoma"/>
            <family val="2"/>
          </rPr>
          <t xml:space="preserve">
13/09/2020
7,500/-</t>
        </r>
      </text>
    </comment>
    <comment ref="CJ286" authorId="0">
      <text>
        <r>
          <rPr>
            <b/>
            <sz val="9"/>
            <color indexed="81"/>
            <rFont val="Tahoma"/>
            <family val="2"/>
          </rPr>
          <t>Windows User:</t>
        </r>
        <r>
          <rPr>
            <sz val="9"/>
            <color indexed="81"/>
            <rFont val="Tahoma"/>
            <family val="2"/>
          </rPr>
          <t xml:space="preserve">
13.10.2020
10946
Oct+Nov/20 (Less=30%)
Others fee=8,000/-</t>
        </r>
      </text>
    </comment>
    <comment ref="CM286" authorId="0">
      <text>
        <r>
          <rPr>
            <b/>
            <sz val="9"/>
            <color indexed="81"/>
            <rFont val="Tahoma"/>
            <family val="2"/>
          </rPr>
          <t>Windows User:</t>
        </r>
        <r>
          <rPr>
            <sz val="9"/>
            <color indexed="81"/>
            <rFont val="Tahoma"/>
            <family val="2"/>
          </rPr>
          <t xml:space="preserve">
Less 30% in Tuition fee for Oct/20.</t>
        </r>
      </text>
    </comment>
    <comment ref="CN286" authorId="0">
      <text>
        <r>
          <rPr>
            <b/>
            <sz val="9"/>
            <color indexed="81"/>
            <rFont val="Tahoma"/>
            <family val="2"/>
          </rPr>
          <t>Windows User:</t>
        </r>
        <r>
          <rPr>
            <sz val="9"/>
            <color indexed="81"/>
            <rFont val="Tahoma"/>
            <family val="2"/>
          </rPr>
          <t xml:space="preserve">
13.10.2020
10946
Oct+Nov/20 (Less=30%)
Others fee=8,000/-</t>
        </r>
      </text>
    </comment>
    <comment ref="CO286" authorId="0">
      <text>
        <r>
          <rPr>
            <b/>
            <sz val="9"/>
            <color indexed="81"/>
            <rFont val="Tahoma"/>
            <family val="2"/>
          </rPr>
          <t>Windows User:</t>
        </r>
        <r>
          <rPr>
            <sz val="9"/>
            <color indexed="81"/>
            <rFont val="Tahoma"/>
            <family val="2"/>
          </rPr>
          <t xml:space="preserve">
Less 30% in Tuition fee for Oct/20.</t>
        </r>
      </text>
    </comment>
    <comment ref="CP286" authorId="0">
      <text>
        <r>
          <rPr>
            <b/>
            <sz val="9"/>
            <color indexed="81"/>
            <rFont val="Tahoma"/>
            <family val="2"/>
          </rPr>
          <t>Windows User:</t>
        </r>
        <r>
          <rPr>
            <sz val="9"/>
            <color indexed="81"/>
            <rFont val="Tahoma"/>
            <family val="2"/>
          </rPr>
          <t xml:space="preserve">
13.10.2020
10946
Oct+Nov/20 (Less=30%)
Others fee=8,000/-</t>
        </r>
      </text>
    </comment>
    <comment ref="CR286" authorId="0">
      <text>
        <r>
          <rPr>
            <b/>
            <sz val="9"/>
            <color indexed="81"/>
            <rFont val="Tahoma"/>
            <family val="2"/>
          </rPr>
          <t>Windows User:</t>
        </r>
        <r>
          <rPr>
            <sz val="9"/>
            <color indexed="81"/>
            <rFont val="Tahoma"/>
            <family val="2"/>
          </rPr>
          <t xml:space="preserve">
06/12/2020
By bkash
C=4620
H=2040
T=6660
Dec/20</t>
        </r>
      </text>
    </comment>
    <comment ref="CT286" authorId="0">
      <text>
        <r>
          <rPr>
            <b/>
            <sz val="9"/>
            <color indexed="81"/>
            <rFont val="Tahoma"/>
            <family val="2"/>
          </rPr>
          <t>Windows User:</t>
        </r>
        <r>
          <rPr>
            <sz val="9"/>
            <color indexed="81"/>
            <rFont val="Tahoma"/>
            <family val="2"/>
          </rPr>
          <t xml:space="preserve">
07/01/2021
By bkash
C=4620
H=2080
T=6700
Janu/21</t>
        </r>
      </text>
    </comment>
    <comment ref="CD287" authorId="0">
      <text>
        <r>
          <rPr>
            <b/>
            <sz val="9"/>
            <color indexed="81"/>
            <rFont val="Tahoma"/>
            <family val="2"/>
          </rPr>
          <t>Windows User:</t>
        </r>
        <r>
          <rPr>
            <sz val="9"/>
            <color indexed="81"/>
            <rFont val="Tahoma"/>
            <family val="2"/>
          </rPr>
          <t xml:space="preserve">
13/09/2020
7,500/-</t>
        </r>
      </text>
    </comment>
    <comment ref="CF287" authorId="0">
      <text>
        <r>
          <rPr>
            <b/>
            <sz val="9"/>
            <color indexed="81"/>
            <rFont val="Tahoma"/>
            <family val="2"/>
          </rPr>
          <t>Windows User:</t>
        </r>
        <r>
          <rPr>
            <sz val="9"/>
            <color indexed="81"/>
            <rFont val="Tahoma"/>
            <family val="2"/>
          </rPr>
          <t xml:space="preserve">
13/09/2020
7,500/-</t>
        </r>
      </text>
    </comment>
    <comment ref="CH287" authorId="0">
      <text>
        <r>
          <rPr>
            <b/>
            <sz val="9"/>
            <color indexed="81"/>
            <rFont val="Tahoma"/>
            <family val="2"/>
          </rPr>
          <t>Windows User:</t>
        </r>
        <r>
          <rPr>
            <sz val="9"/>
            <color indexed="81"/>
            <rFont val="Tahoma"/>
            <family val="2"/>
          </rPr>
          <t xml:space="preserve">
13/09/2020
7,500/-</t>
        </r>
      </text>
    </comment>
    <comment ref="CJ287" authorId="0">
      <text>
        <r>
          <rPr>
            <b/>
            <sz val="9"/>
            <color indexed="81"/>
            <rFont val="Tahoma"/>
            <family val="2"/>
          </rPr>
          <t>Windows User:</t>
        </r>
        <r>
          <rPr>
            <sz val="9"/>
            <color indexed="81"/>
            <rFont val="Tahoma"/>
            <family val="2"/>
          </rPr>
          <t xml:space="preserve">
26/01/21
56556
O/fee
Oct to Janu/21
Paid in Janu/21</t>
        </r>
      </text>
    </comment>
    <comment ref="CM287" authorId="0">
      <text>
        <r>
          <rPr>
            <b/>
            <sz val="9"/>
            <color indexed="81"/>
            <rFont val="Tahoma"/>
            <family val="2"/>
          </rPr>
          <t>Windows User:</t>
        </r>
        <r>
          <rPr>
            <sz val="9"/>
            <color indexed="81"/>
            <rFont val="Tahoma"/>
            <family val="2"/>
          </rPr>
          <t xml:space="preserve">
Less 30% in Tuition fee for Oct/20.</t>
        </r>
      </text>
    </comment>
    <comment ref="CN287" authorId="0">
      <text>
        <r>
          <rPr>
            <b/>
            <sz val="9"/>
            <color indexed="81"/>
            <rFont val="Tahoma"/>
            <family val="2"/>
          </rPr>
          <t>Windows User:</t>
        </r>
        <r>
          <rPr>
            <sz val="9"/>
            <color indexed="81"/>
            <rFont val="Tahoma"/>
            <family val="2"/>
          </rPr>
          <t xml:space="preserve">
26/01/21
56556
O/fee
Oct to Janu/21
Paid in Janu/21</t>
        </r>
      </text>
    </comment>
    <comment ref="CO287" authorId="0">
      <text>
        <r>
          <rPr>
            <b/>
            <sz val="9"/>
            <color indexed="81"/>
            <rFont val="Tahoma"/>
            <family val="2"/>
          </rPr>
          <t>Windows User:</t>
        </r>
        <r>
          <rPr>
            <sz val="9"/>
            <color indexed="81"/>
            <rFont val="Tahoma"/>
            <family val="2"/>
          </rPr>
          <t xml:space="preserve">
Less 30% in Tuition fee for Oct/20.</t>
        </r>
      </text>
    </comment>
    <comment ref="CP287" authorId="0">
      <text>
        <r>
          <rPr>
            <b/>
            <sz val="9"/>
            <color indexed="81"/>
            <rFont val="Tahoma"/>
            <family val="2"/>
          </rPr>
          <t>Windows User:</t>
        </r>
        <r>
          <rPr>
            <sz val="9"/>
            <color indexed="81"/>
            <rFont val="Tahoma"/>
            <family val="2"/>
          </rPr>
          <t xml:space="preserve">
26/01/21
56556
O/fee
Oct to Janu/21
Paid in Janu/21</t>
        </r>
      </text>
    </comment>
    <comment ref="CR287" authorId="0">
      <text>
        <r>
          <rPr>
            <b/>
            <sz val="9"/>
            <color indexed="81"/>
            <rFont val="Tahoma"/>
            <family val="2"/>
          </rPr>
          <t>Windows User:</t>
        </r>
        <r>
          <rPr>
            <sz val="9"/>
            <color indexed="81"/>
            <rFont val="Tahoma"/>
            <family val="2"/>
          </rPr>
          <t xml:space="preserve">
26/01/21
56556
O/fee
Oct to Janu/21
Paid in Janu/21</t>
        </r>
      </text>
    </comment>
    <comment ref="CT287" authorId="0">
      <text>
        <r>
          <rPr>
            <b/>
            <sz val="9"/>
            <color indexed="81"/>
            <rFont val="Tahoma"/>
            <family val="2"/>
          </rPr>
          <t>Windows User:</t>
        </r>
        <r>
          <rPr>
            <sz val="9"/>
            <color indexed="81"/>
            <rFont val="Tahoma"/>
            <family val="2"/>
          </rPr>
          <t xml:space="preserve">
26/01/21
56556
O/fee
Oct to Janu/21
Paid in Janu/21</t>
        </r>
      </text>
    </comment>
    <comment ref="DB287" authorId="0">
      <text>
        <r>
          <rPr>
            <b/>
            <sz val="9"/>
            <color indexed="81"/>
            <rFont val="Tahoma"/>
            <family val="2"/>
          </rPr>
          <t>Windows User:</t>
        </r>
        <r>
          <rPr>
            <sz val="9"/>
            <color indexed="81"/>
            <rFont val="Tahoma"/>
            <family val="2"/>
          </rPr>
          <t xml:space="preserve">
27/05/21
10970
Up to March/21</t>
        </r>
      </text>
    </comment>
    <comment ref="DD287" authorId="0">
      <text>
        <r>
          <rPr>
            <b/>
            <sz val="9"/>
            <color indexed="81"/>
            <rFont val="Tahoma"/>
            <family val="2"/>
          </rPr>
          <t>Windows User:</t>
        </r>
        <r>
          <rPr>
            <sz val="9"/>
            <color indexed="81"/>
            <rFont val="Tahoma"/>
            <family val="2"/>
          </rPr>
          <t xml:space="preserve">
02/06/21
10972
April + May/21</t>
        </r>
      </text>
    </comment>
    <comment ref="H288" authorId="0">
      <text>
        <r>
          <rPr>
            <b/>
            <sz val="9"/>
            <color indexed="81"/>
            <rFont val="Tahoma"/>
            <family val="2"/>
          </rPr>
          <t>Windows User:</t>
        </r>
        <r>
          <rPr>
            <sz val="9"/>
            <color indexed="81"/>
            <rFont val="Tahoma"/>
            <family val="2"/>
          </rPr>
          <t xml:space="preserve">
Less-5,000/-</t>
        </r>
      </text>
    </comment>
    <comment ref="J288" authorId="0">
      <text>
        <r>
          <rPr>
            <b/>
            <sz val="9"/>
            <color indexed="81"/>
            <rFont val="Tahoma"/>
            <family val="2"/>
          </rPr>
          <t>Windows User:</t>
        </r>
        <r>
          <rPr>
            <sz val="9"/>
            <color indexed="81"/>
            <rFont val="Tahoma"/>
            <family val="2"/>
          </rPr>
          <t xml:space="preserve">
Less-5,000/-</t>
        </r>
      </text>
    </comment>
    <comment ref="CD288" authorId="0">
      <text>
        <r>
          <rPr>
            <b/>
            <sz val="9"/>
            <color indexed="81"/>
            <rFont val="Tahoma"/>
            <family val="2"/>
          </rPr>
          <t>Windows User:</t>
        </r>
        <r>
          <rPr>
            <sz val="9"/>
            <color indexed="81"/>
            <rFont val="Tahoma"/>
            <family val="2"/>
          </rPr>
          <t xml:space="preserve">
13/09/2020
7,500/-</t>
        </r>
      </text>
    </comment>
    <comment ref="CF288" authorId="0">
      <text>
        <r>
          <rPr>
            <b/>
            <sz val="9"/>
            <color indexed="81"/>
            <rFont val="Tahoma"/>
            <family val="2"/>
          </rPr>
          <t>Windows User:</t>
        </r>
        <r>
          <rPr>
            <sz val="9"/>
            <color indexed="81"/>
            <rFont val="Tahoma"/>
            <family val="2"/>
          </rPr>
          <t xml:space="preserve">
13/09/2020
7,500/-</t>
        </r>
      </text>
    </comment>
    <comment ref="CH288" authorId="0">
      <text>
        <r>
          <rPr>
            <b/>
            <sz val="9"/>
            <color indexed="81"/>
            <rFont val="Tahoma"/>
            <family val="2"/>
          </rPr>
          <t>Windows User:</t>
        </r>
        <r>
          <rPr>
            <sz val="9"/>
            <color indexed="81"/>
            <rFont val="Tahoma"/>
            <family val="2"/>
          </rPr>
          <t xml:space="preserve">
13/09/2020
7,500/-</t>
        </r>
      </text>
    </comment>
    <comment ref="CM288" authorId="0">
      <text>
        <r>
          <rPr>
            <b/>
            <sz val="9"/>
            <color indexed="81"/>
            <rFont val="Tahoma"/>
            <family val="2"/>
          </rPr>
          <t>Windows User:</t>
        </r>
        <r>
          <rPr>
            <sz val="9"/>
            <color indexed="81"/>
            <rFont val="Tahoma"/>
            <family val="2"/>
          </rPr>
          <t xml:space="preserve">
Less 30% in Tuition fee for Oct/20.</t>
        </r>
      </text>
    </comment>
    <comment ref="CN288" authorId="0">
      <text>
        <r>
          <rPr>
            <b/>
            <sz val="9"/>
            <color indexed="81"/>
            <rFont val="Tahoma"/>
            <family val="2"/>
          </rPr>
          <t>Windows User:</t>
        </r>
        <r>
          <rPr>
            <sz val="9"/>
            <color indexed="81"/>
            <rFont val="Tahoma"/>
            <family val="2"/>
          </rPr>
          <t xml:space="preserve">
15.10.2020
Bkash=1,120/-</t>
        </r>
      </text>
    </comment>
    <comment ref="CO288" authorId="0">
      <text>
        <r>
          <rPr>
            <b/>
            <sz val="9"/>
            <color indexed="81"/>
            <rFont val="Tahoma"/>
            <family val="2"/>
          </rPr>
          <t>Windows User:</t>
        </r>
        <r>
          <rPr>
            <sz val="9"/>
            <color indexed="81"/>
            <rFont val="Tahoma"/>
            <family val="2"/>
          </rPr>
          <t xml:space="preserve">
Less 30% in Tuition fee for Oct/20.</t>
        </r>
      </text>
    </comment>
    <comment ref="CT288" authorId="0">
      <text>
        <r>
          <rPr>
            <b/>
            <sz val="9"/>
            <color indexed="81"/>
            <rFont val="Tahoma"/>
            <family val="2"/>
          </rPr>
          <t>Windows User:</t>
        </r>
        <r>
          <rPr>
            <sz val="9"/>
            <color indexed="81"/>
            <rFont val="Tahoma"/>
            <family val="2"/>
          </rPr>
          <t xml:space="preserve">
26/01/21
56558
O/fee Due</t>
        </r>
      </text>
    </comment>
    <comment ref="DD288" authorId="0">
      <text>
        <r>
          <rPr>
            <b/>
            <sz val="9"/>
            <color indexed="81"/>
            <rFont val="Tahoma"/>
            <family val="2"/>
          </rPr>
          <t>Windows User:</t>
        </r>
        <r>
          <rPr>
            <sz val="9"/>
            <color indexed="81"/>
            <rFont val="Tahoma"/>
            <family val="2"/>
          </rPr>
          <t xml:space="preserve">
04/06/21
10994</t>
        </r>
      </text>
    </comment>
    <comment ref="CD289" authorId="0">
      <text>
        <r>
          <rPr>
            <b/>
            <sz val="9"/>
            <color indexed="81"/>
            <rFont val="Tahoma"/>
            <family val="2"/>
          </rPr>
          <t>Windows User:</t>
        </r>
        <r>
          <rPr>
            <sz val="9"/>
            <color indexed="81"/>
            <rFont val="Tahoma"/>
            <family val="2"/>
          </rPr>
          <t xml:space="preserve">
13/09/2020
7,500/-</t>
        </r>
      </text>
    </comment>
    <comment ref="CF289" authorId="0">
      <text>
        <r>
          <rPr>
            <b/>
            <sz val="9"/>
            <color indexed="81"/>
            <rFont val="Tahoma"/>
            <family val="2"/>
          </rPr>
          <t>Windows User:</t>
        </r>
        <r>
          <rPr>
            <sz val="9"/>
            <color indexed="81"/>
            <rFont val="Tahoma"/>
            <family val="2"/>
          </rPr>
          <t xml:space="preserve">
13/09/2020
7,500/-</t>
        </r>
      </text>
    </comment>
    <comment ref="CH289" authorId="0">
      <text>
        <r>
          <rPr>
            <b/>
            <sz val="9"/>
            <color indexed="81"/>
            <rFont val="Tahoma"/>
            <family val="2"/>
          </rPr>
          <t>Windows User:</t>
        </r>
        <r>
          <rPr>
            <sz val="9"/>
            <color indexed="81"/>
            <rFont val="Tahoma"/>
            <family val="2"/>
          </rPr>
          <t xml:space="preserve">
13/09/2020
7,500/-</t>
        </r>
      </text>
    </comment>
    <comment ref="CJ289" authorId="0">
      <text>
        <r>
          <rPr>
            <b/>
            <sz val="9"/>
            <color indexed="81"/>
            <rFont val="Tahoma"/>
            <family val="2"/>
          </rPr>
          <t>Windows User:</t>
        </r>
        <r>
          <rPr>
            <sz val="9"/>
            <color indexed="81"/>
            <rFont val="Tahoma"/>
            <family val="2"/>
          </rPr>
          <t xml:space="preserve">
21.09.2020
11018</t>
        </r>
      </text>
    </comment>
    <comment ref="CM289" authorId="0">
      <text>
        <r>
          <rPr>
            <b/>
            <sz val="9"/>
            <color indexed="81"/>
            <rFont val="Tahoma"/>
            <family val="2"/>
          </rPr>
          <t>Windows User:</t>
        </r>
        <r>
          <rPr>
            <sz val="9"/>
            <color indexed="81"/>
            <rFont val="Tahoma"/>
            <family val="2"/>
          </rPr>
          <t xml:space="preserve">
Less 30% in Tuition fee for Oct/20.</t>
        </r>
      </text>
    </comment>
    <comment ref="CN289" authorId="0">
      <text>
        <r>
          <rPr>
            <b/>
            <sz val="9"/>
            <color indexed="81"/>
            <rFont val="Tahoma"/>
            <family val="2"/>
          </rPr>
          <t>Windows User:</t>
        </r>
        <r>
          <rPr>
            <sz val="9"/>
            <color indexed="81"/>
            <rFont val="Tahoma"/>
            <family val="2"/>
          </rPr>
          <t xml:space="preserve">
27/01/2021
11019
Oct to Janu/21
Paid in janu/21</t>
        </r>
      </text>
    </comment>
    <comment ref="CO289" authorId="0">
      <text>
        <r>
          <rPr>
            <b/>
            <sz val="9"/>
            <color indexed="81"/>
            <rFont val="Tahoma"/>
            <family val="2"/>
          </rPr>
          <t>Windows User:</t>
        </r>
        <r>
          <rPr>
            <sz val="9"/>
            <color indexed="81"/>
            <rFont val="Tahoma"/>
            <family val="2"/>
          </rPr>
          <t xml:space="preserve">
Less 30% in Tuition fee for Oct/20.</t>
        </r>
      </text>
    </comment>
    <comment ref="CP289" authorId="0">
      <text>
        <r>
          <rPr>
            <b/>
            <sz val="9"/>
            <color indexed="81"/>
            <rFont val="Tahoma"/>
            <family val="2"/>
          </rPr>
          <t>Windows User:</t>
        </r>
        <r>
          <rPr>
            <sz val="9"/>
            <color indexed="81"/>
            <rFont val="Tahoma"/>
            <family val="2"/>
          </rPr>
          <t xml:space="preserve">
27/01/2021
11019
Oct to Janu/21
Paid in janu/21</t>
        </r>
      </text>
    </comment>
    <comment ref="CR289" authorId="0">
      <text>
        <r>
          <rPr>
            <b/>
            <sz val="9"/>
            <color indexed="81"/>
            <rFont val="Tahoma"/>
            <family val="2"/>
          </rPr>
          <t>Windows User:</t>
        </r>
        <r>
          <rPr>
            <sz val="9"/>
            <color indexed="81"/>
            <rFont val="Tahoma"/>
            <family val="2"/>
          </rPr>
          <t xml:space="preserve">
27/01/2021
11019
Oct to Janu/21
Paid in janu/21</t>
        </r>
      </text>
    </comment>
    <comment ref="CT289" authorId="0">
      <text>
        <r>
          <rPr>
            <b/>
            <sz val="9"/>
            <color indexed="81"/>
            <rFont val="Tahoma"/>
            <family val="2"/>
          </rPr>
          <t>Windows User:</t>
        </r>
        <r>
          <rPr>
            <sz val="9"/>
            <color indexed="81"/>
            <rFont val="Tahoma"/>
            <family val="2"/>
          </rPr>
          <t xml:space="preserve">
27/01/2021
11019
Oct to Janu/21
Paid in janu/21</t>
        </r>
      </text>
    </comment>
    <comment ref="DD289" authorId="0">
      <text>
        <r>
          <rPr>
            <b/>
            <sz val="9"/>
            <color indexed="81"/>
            <rFont val="Tahoma"/>
            <family val="2"/>
          </rPr>
          <t>Windows User:</t>
        </r>
        <r>
          <rPr>
            <sz val="9"/>
            <color indexed="81"/>
            <rFont val="Tahoma"/>
            <family val="2"/>
          </rPr>
          <t xml:space="preserve">
06/06/21
11020
Up to June/21</t>
        </r>
      </text>
    </comment>
    <comment ref="CD290" authorId="0">
      <text>
        <r>
          <rPr>
            <b/>
            <sz val="9"/>
            <color indexed="81"/>
            <rFont val="Tahoma"/>
            <family val="2"/>
          </rPr>
          <t>Windows User:</t>
        </r>
        <r>
          <rPr>
            <sz val="9"/>
            <color indexed="81"/>
            <rFont val="Tahoma"/>
            <family val="2"/>
          </rPr>
          <t xml:space="preserve">
13/09/2020
7,500/-</t>
        </r>
      </text>
    </comment>
    <comment ref="CF290" authorId="0">
      <text>
        <r>
          <rPr>
            <b/>
            <sz val="9"/>
            <color indexed="81"/>
            <rFont val="Tahoma"/>
            <family val="2"/>
          </rPr>
          <t>Windows User:</t>
        </r>
        <r>
          <rPr>
            <sz val="9"/>
            <color indexed="81"/>
            <rFont val="Tahoma"/>
            <family val="2"/>
          </rPr>
          <t xml:space="preserve">
13/09/2020
7,500/-</t>
        </r>
      </text>
    </comment>
    <comment ref="CH290" authorId="0">
      <text>
        <r>
          <rPr>
            <b/>
            <sz val="9"/>
            <color indexed="81"/>
            <rFont val="Tahoma"/>
            <family val="2"/>
          </rPr>
          <t>Windows User:</t>
        </r>
        <r>
          <rPr>
            <sz val="9"/>
            <color indexed="81"/>
            <rFont val="Tahoma"/>
            <family val="2"/>
          </rPr>
          <t xml:space="preserve">
13/09/2020
7,500/-</t>
        </r>
      </text>
    </comment>
    <comment ref="CJ290" authorId="0">
      <text>
        <r>
          <rPr>
            <b/>
            <sz val="9"/>
            <color indexed="81"/>
            <rFont val="Tahoma"/>
            <family val="2"/>
          </rPr>
          <t>Windows User:</t>
        </r>
        <r>
          <rPr>
            <sz val="9"/>
            <color indexed="81"/>
            <rFont val="Tahoma"/>
            <family val="2"/>
          </rPr>
          <t xml:space="preserve">
07/11/2020
10564
O/fee
Paid to Nov/2020</t>
        </r>
      </text>
    </comment>
    <comment ref="CP290" authorId="0">
      <text>
        <r>
          <rPr>
            <b/>
            <sz val="9"/>
            <color indexed="81"/>
            <rFont val="Tahoma"/>
            <family val="2"/>
          </rPr>
          <t>Windows User:</t>
        </r>
        <r>
          <rPr>
            <sz val="9"/>
            <color indexed="81"/>
            <rFont val="Tahoma"/>
            <family val="2"/>
          </rPr>
          <t xml:space="preserve">
08/10/20
10562
</t>
        </r>
      </text>
    </comment>
    <comment ref="CR290" authorId="0">
      <text>
        <r>
          <rPr>
            <b/>
            <sz val="9"/>
            <color indexed="81"/>
            <rFont val="Tahoma"/>
            <family val="2"/>
          </rPr>
          <t>Windows User:</t>
        </r>
        <r>
          <rPr>
            <sz val="9"/>
            <color indexed="81"/>
            <rFont val="Tahoma"/>
            <family val="2"/>
          </rPr>
          <t xml:space="preserve">
07/11/2020
10563
O/fee
07/11/2020
10564
Nov/2020</t>
        </r>
      </text>
    </comment>
    <comment ref="CT290" authorId="0">
      <text>
        <r>
          <rPr>
            <b/>
            <sz val="9"/>
            <color indexed="81"/>
            <rFont val="Tahoma"/>
            <family val="2"/>
          </rPr>
          <t>Windows User:</t>
        </r>
        <r>
          <rPr>
            <sz val="9"/>
            <color indexed="81"/>
            <rFont val="Tahoma"/>
            <family val="2"/>
          </rPr>
          <t xml:space="preserve">
12/12/2020
10565
</t>
        </r>
      </text>
    </comment>
    <comment ref="CV290" authorId="0">
      <text>
        <r>
          <rPr>
            <b/>
            <sz val="9"/>
            <color indexed="81"/>
            <rFont val="Tahoma"/>
            <family val="2"/>
          </rPr>
          <t>Windows User:</t>
        </r>
        <r>
          <rPr>
            <sz val="9"/>
            <color indexed="81"/>
            <rFont val="Tahoma"/>
            <family val="2"/>
          </rPr>
          <t xml:space="preserve">
09/01/2021
10566
</t>
        </r>
      </text>
    </comment>
    <comment ref="CX290" authorId="0">
      <text>
        <r>
          <rPr>
            <b/>
            <sz val="9"/>
            <color indexed="81"/>
            <rFont val="Tahoma"/>
            <family val="2"/>
          </rPr>
          <t>Windows User:</t>
        </r>
        <r>
          <rPr>
            <sz val="9"/>
            <color indexed="81"/>
            <rFont val="Tahoma"/>
            <family val="2"/>
          </rPr>
          <t xml:space="preserve">
08/02/21
10567</t>
        </r>
      </text>
    </comment>
    <comment ref="CZ290" authorId="0">
      <text>
        <r>
          <rPr>
            <b/>
            <sz val="9"/>
            <color indexed="81"/>
            <rFont val="Tahoma"/>
            <family val="2"/>
          </rPr>
          <t>Windows User:</t>
        </r>
        <r>
          <rPr>
            <sz val="9"/>
            <color indexed="81"/>
            <rFont val="Tahoma"/>
            <family val="2"/>
          </rPr>
          <t xml:space="preserve">
14/03/21
10568
</t>
        </r>
      </text>
    </comment>
    <comment ref="DB290" authorId="0">
      <text>
        <r>
          <rPr>
            <b/>
            <sz val="9"/>
            <color indexed="81"/>
            <rFont val="Tahoma"/>
            <family val="2"/>
          </rPr>
          <t>Windows User:</t>
        </r>
        <r>
          <rPr>
            <sz val="9"/>
            <color indexed="81"/>
            <rFont val="Tahoma"/>
            <family val="2"/>
          </rPr>
          <t xml:space="preserve">
10/04/21
10569
</t>
        </r>
      </text>
    </comment>
    <comment ref="DD290" authorId="0">
      <text>
        <r>
          <rPr>
            <b/>
            <sz val="9"/>
            <color indexed="81"/>
            <rFont val="Tahoma"/>
            <family val="2"/>
          </rPr>
          <t>Windows User:</t>
        </r>
        <r>
          <rPr>
            <sz val="9"/>
            <color indexed="81"/>
            <rFont val="Tahoma"/>
            <family val="2"/>
          </rPr>
          <t xml:space="preserve">
06/05/21
10570</t>
        </r>
      </text>
    </comment>
    <comment ref="DF290" authorId="0">
      <text>
        <r>
          <rPr>
            <b/>
            <sz val="9"/>
            <color indexed="81"/>
            <rFont val="Tahoma"/>
            <family val="2"/>
          </rPr>
          <t>Windows User:</t>
        </r>
        <r>
          <rPr>
            <sz val="9"/>
            <color indexed="81"/>
            <rFont val="Tahoma"/>
            <family val="2"/>
          </rPr>
          <t xml:space="preserve">
05/06/21
10571
</t>
        </r>
      </text>
    </comment>
    <comment ref="CD291" authorId="0">
      <text>
        <r>
          <rPr>
            <b/>
            <sz val="9"/>
            <color indexed="81"/>
            <rFont val="Tahoma"/>
            <family val="2"/>
          </rPr>
          <t>Windows User:</t>
        </r>
        <r>
          <rPr>
            <sz val="9"/>
            <color indexed="81"/>
            <rFont val="Tahoma"/>
            <family val="2"/>
          </rPr>
          <t xml:space="preserve">
13/09/2020
7,500/-</t>
        </r>
      </text>
    </comment>
    <comment ref="CF291" authorId="0">
      <text>
        <r>
          <rPr>
            <b/>
            <sz val="9"/>
            <color indexed="81"/>
            <rFont val="Tahoma"/>
            <family val="2"/>
          </rPr>
          <t>Windows User:</t>
        </r>
        <r>
          <rPr>
            <sz val="9"/>
            <color indexed="81"/>
            <rFont val="Tahoma"/>
            <family val="2"/>
          </rPr>
          <t xml:space="preserve">
13/09/2020
7,500/-</t>
        </r>
      </text>
    </comment>
    <comment ref="CH291" authorId="0">
      <text>
        <r>
          <rPr>
            <b/>
            <sz val="9"/>
            <color indexed="81"/>
            <rFont val="Tahoma"/>
            <family val="2"/>
          </rPr>
          <t>Windows User:</t>
        </r>
        <r>
          <rPr>
            <sz val="9"/>
            <color indexed="81"/>
            <rFont val="Tahoma"/>
            <family val="2"/>
          </rPr>
          <t xml:space="preserve">
13/09/2020
7,500/-</t>
        </r>
      </text>
    </comment>
    <comment ref="CJ291" authorId="0">
      <text>
        <r>
          <rPr>
            <b/>
            <sz val="9"/>
            <color indexed="81"/>
            <rFont val="Tahoma"/>
            <family val="2"/>
          </rPr>
          <t>Windows User:</t>
        </r>
        <r>
          <rPr>
            <sz val="9"/>
            <color indexed="81"/>
            <rFont val="Tahoma"/>
            <family val="2"/>
          </rPr>
          <t xml:space="preserve">
18//10/2021
DBBltd
O/fee WQith</t>
        </r>
      </text>
    </comment>
    <comment ref="CM291" authorId="0">
      <text>
        <r>
          <rPr>
            <b/>
            <sz val="9"/>
            <color indexed="81"/>
            <rFont val="Tahoma"/>
            <family val="2"/>
          </rPr>
          <t>Windows User:</t>
        </r>
        <r>
          <rPr>
            <sz val="9"/>
            <color indexed="81"/>
            <rFont val="Tahoma"/>
            <family val="2"/>
          </rPr>
          <t xml:space="preserve">
Less 30% in Tuition fee for Oct/20.</t>
        </r>
      </text>
    </comment>
    <comment ref="CN291" authorId="0">
      <text>
        <r>
          <rPr>
            <b/>
            <sz val="9"/>
            <color indexed="81"/>
            <rFont val="Tahoma"/>
            <family val="2"/>
          </rPr>
          <t>Windows User:</t>
        </r>
        <r>
          <rPr>
            <sz val="9"/>
            <color indexed="81"/>
            <rFont val="Tahoma"/>
            <family val="2"/>
          </rPr>
          <t xml:space="preserve">
18//10/2021
DBBltd
O/fee WQith</t>
        </r>
      </text>
    </comment>
    <comment ref="CO291" authorId="0">
      <text>
        <r>
          <rPr>
            <b/>
            <sz val="9"/>
            <color indexed="81"/>
            <rFont val="Tahoma"/>
            <family val="2"/>
          </rPr>
          <t>Windows User:</t>
        </r>
        <r>
          <rPr>
            <sz val="9"/>
            <color indexed="81"/>
            <rFont val="Tahoma"/>
            <family val="2"/>
          </rPr>
          <t xml:space="preserve">
Less 30% in Tuition fee for Oct/20.</t>
        </r>
      </text>
    </comment>
    <comment ref="CP291" authorId="0">
      <text>
        <r>
          <rPr>
            <b/>
            <sz val="9"/>
            <color indexed="81"/>
            <rFont val="Tahoma"/>
            <family val="2"/>
          </rPr>
          <t>Windows User:</t>
        </r>
        <r>
          <rPr>
            <sz val="9"/>
            <color indexed="81"/>
            <rFont val="Tahoma"/>
            <family val="2"/>
          </rPr>
          <t xml:space="preserve">
26/01/2021
10586
Nov to Janu/21
Paid in Janu/21</t>
        </r>
      </text>
    </comment>
    <comment ref="CR291" authorId="0">
      <text>
        <r>
          <rPr>
            <b/>
            <sz val="9"/>
            <color indexed="81"/>
            <rFont val="Tahoma"/>
            <family val="2"/>
          </rPr>
          <t>Windows User:</t>
        </r>
        <r>
          <rPr>
            <sz val="9"/>
            <color indexed="81"/>
            <rFont val="Tahoma"/>
            <family val="2"/>
          </rPr>
          <t xml:space="preserve">
26/01/2021
10586
Nov to Janu/21
Paid in Janu/21</t>
        </r>
      </text>
    </comment>
    <comment ref="CT291" authorId="0">
      <text>
        <r>
          <rPr>
            <b/>
            <sz val="9"/>
            <color indexed="81"/>
            <rFont val="Tahoma"/>
            <family val="2"/>
          </rPr>
          <t>Windows User:</t>
        </r>
        <r>
          <rPr>
            <sz val="9"/>
            <color indexed="81"/>
            <rFont val="Tahoma"/>
            <family val="2"/>
          </rPr>
          <t xml:space="preserve">
26/01/2021
10586
Nov to Janu/21
Paid in Janu/21</t>
        </r>
      </text>
    </comment>
    <comment ref="DD291" authorId="0">
      <text>
        <r>
          <rPr>
            <b/>
            <sz val="9"/>
            <color indexed="81"/>
            <rFont val="Tahoma"/>
            <family val="2"/>
          </rPr>
          <t>Windows User:</t>
        </r>
        <r>
          <rPr>
            <sz val="9"/>
            <color indexed="81"/>
            <rFont val="Tahoma"/>
            <family val="2"/>
          </rPr>
          <t xml:space="preserve">
05/06/21
10588</t>
        </r>
      </text>
    </comment>
    <comment ref="CD292" authorId="0">
      <text>
        <r>
          <rPr>
            <b/>
            <sz val="9"/>
            <color indexed="81"/>
            <rFont val="Tahoma"/>
            <family val="2"/>
          </rPr>
          <t>Windows User:</t>
        </r>
        <r>
          <rPr>
            <sz val="9"/>
            <color indexed="81"/>
            <rFont val="Tahoma"/>
            <family val="2"/>
          </rPr>
          <t xml:space="preserve">
13/09/2020
5,000/-</t>
        </r>
      </text>
    </comment>
    <comment ref="CF292" authorId="0">
      <text>
        <r>
          <rPr>
            <b/>
            <sz val="9"/>
            <color indexed="81"/>
            <rFont val="Tahoma"/>
            <family val="2"/>
          </rPr>
          <t>Windows User:</t>
        </r>
        <r>
          <rPr>
            <sz val="9"/>
            <color indexed="81"/>
            <rFont val="Tahoma"/>
            <family val="2"/>
          </rPr>
          <t xml:space="preserve">
13/09/2020
5,000/-</t>
        </r>
      </text>
    </comment>
    <comment ref="CH292" authorId="0">
      <text>
        <r>
          <rPr>
            <b/>
            <sz val="9"/>
            <color indexed="81"/>
            <rFont val="Tahoma"/>
            <family val="2"/>
          </rPr>
          <t>Windows User:</t>
        </r>
        <r>
          <rPr>
            <sz val="9"/>
            <color indexed="81"/>
            <rFont val="Tahoma"/>
            <family val="2"/>
          </rPr>
          <t xml:space="preserve">
13/09/2020
5,000/-
21.09.2020
10610
2,500/-</t>
        </r>
      </text>
    </comment>
    <comment ref="CJ292" authorId="0">
      <text>
        <r>
          <rPr>
            <b/>
            <sz val="9"/>
            <color indexed="81"/>
            <rFont val="Tahoma"/>
            <family val="2"/>
          </rPr>
          <t>Windows User:</t>
        </r>
        <r>
          <rPr>
            <sz val="9"/>
            <color indexed="81"/>
            <rFont val="Tahoma"/>
            <family val="2"/>
          </rPr>
          <t xml:space="preserve">
30/01/21
40922
O/fe=5000 Due=3000
Paid in Janu/21</t>
        </r>
      </text>
    </comment>
    <comment ref="CM292" authorId="0">
      <text>
        <r>
          <rPr>
            <b/>
            <sz val="9"/>
            <color indexed="81"/>
            <rFont val="Tahoma"/>
            <family val="2"/>
          </rPr>
          <t>Windows User:</t>
        </r>
        <r>
          <rPr>
            <sz val="9"/>
            <color indexed="81"/>
            <rFont val="Tahoma"/>
            <family val="2"/>
          </rPr>
          <t xml:space="preserve">
Less 30% in Tuition fee for Oct/20.</t>
        </r>
      </text>
    </comment>
    <comment ref="CO292" authorId="0">
      <text>
        <r>
          <rPr>
            <b/>
            <sz val="9"/>
            <color indexed="81"/>
            <rFont val="Tahoma"/>
            <family val="2"/>
          </rPr>
          <t>Windows User:</t>
        </r>
        <r>
          <rPr>
            <sz val="9"/>
            <color indexed="81"/>
            <rFont val="Tahoma"/>
            <family val="2"/>
          </rPr>
          <t xml:space="preserve">
Less 30% in Tuition fee for Oct/20.</t>
        </r>
      </text>
    </comment>
    <comment ref="CT292" authorId="0">
      <text>
        <r>
          <rPr>
            <b/>
            <sz val="9"/>
            <color indexed="81"/>
            <rFont val="Tahoma"/>
            <family val="2"/>
          </rPr>
          <t>Windows User:</t>
        </r>
        <r>
          <rPr>
            <sz val="9"/>
            <color indexed="81"/>
            <rFont val="Tahoma"/>
            <family val="2"/>
          </rPr>
          <t xml:space="preserve">
30/01/21
40922
O/fe=5000 Due=3000
Paid in Janu/21</t>
        </r>
      </text>
    </comment>
    <comment ref="CD293" authorId="0">
      <text>
        <r>
          <rPr>
            <b/>
            <sz val="9"/>
            <color indexed="81"/>
            <rFont val="Tahoma"/>
            <family val="2"/>
          </rPr>
          <t>Windows User:</t>
        </r>
        <r>
          <rPr>
            <sz val="9"/>
            <color indexed="81"/>
            <rFont val="Tahoma"/>
            <family val="2"/>
          </rPr>
          <t xml:space="preserve">
13/09/2020
7,500/-</t>
        </r>
      </text>
    </comment>
    <comment ref="CF293" authorId="0">
      <text>
        <r>
          <rPr>
            <b/>
            <sz val="9"/>
            <color indexed="81"/>
            <rFont val="Tahoma"/>
            <family val="2"/>
          </rPr>
          <t>Windows User:</t>
        </r>
        <r>
          <rPr>
            <sz val="9"/>
            <color indexed="81"/>
            <rFont val="Tahoma"/>
            <family val="2"/>
          </rPr>
          <t xml:space="preserve">
13/09/2020
7,500/-</t>
        </r>
      </text>
    </comment>
    <comment ref="CH293" authorId="0">
      <text>
        <r>
          <rPr>
            <b/>
            <sz val="9"/>
            <color indexed="81"/>
            <rFont val="Tahoma"/>
            <family val="2"/>
          </rPr>
          <t>Windows User:</t>
        </r>
        <r>
          <rPr>
            <sz val="9"/>
            <color indexed="81"/>
            <rFont val="Tahoma"/>
            <family val="2"/>
          </rPr>
          <t xml:space="preserve">
13/09/2020
7,500/-</t>
        </r>
      </text>
    </comment>
    <comment ref="CM293" authorId="0">
      <text>
        <r>
          <rPr>
            <b/>
            <sz val="9"/>
            <color indexed="81"/>
            <rFont val="Tahoma"/>
            <family val="2"/>
          </rPr>
          <t>Windows User:</t>
        </r>
        <r>
          <rPr>
            <sz val="9"/>
            <color indexed="81"/>
            <rFont val="Tahoma"/>
            <family val="2"/>
          </rPr>
          <t xml:space="preserve">
Less 30% in Tuition fee for Oct/20.</t>
        </r>
      </text>
    </comment>
    <comment ref="CN293" authorId="0">
      <text>
        <r>
          <rPr>
            <b/>
            <sz val="9"/>
            <color indexed="81"/>
            <rFont val="Tahoma"/>
            <family val="2"/>
          </rPr>
          <t>Windows User:</t>
        </r>
        <r>
          <rPr>
            <sz val="9"/>
            <color indexed="81"/>
            <rFont val="Tahoma"/>
            <family val="2"/>
          </rPr>
          <t xml:space="preserve">
08.10.2020
Bkash=12,620/-</t>
        </r>
      </text>
    </comment>
    <comment ref="CO293" authorId="0">
      <text>
        <r>
          <rPr>
            <b/>
            <sz val="9"/>
            <color indexed="81"/>
            <rFont val="Tahoma"/>
            <family val="2"/>
          </rPr>
          <t>Windows User:</t>
        </r>
        <r>
          <rPr>
            <sz val="9"/>
            <color indexed="81"/>
            <rFont val="Tahoma"/>
            <family val="2"/>
          </rPr>
          <t xml:space="preserve">
Less 30% in Tuition fee for Oct/20.</t>
        </r>
      </text>
    </comment>
    <comment ref="CP293" authorId="0">
      <text>
        <r>
          <rPr>
            <b/>
            <sz val="9"/>
            <color indexed="81"/>
            <rFont val="Tahoma"/>
            <family val="2"/>
          </rPr>
          <t>Windows User:</t>
        </r>
        <r>
          <rPr>
            <sz val="9"/>
            <color indexed="81"/>
            <rFont val="Tahoma"/>
            <family val="2"/>
          </rPr>
          <t xml:space="preserve">
06/11/2020
By bash 
C=4620
H=0</t>
        </r>
      </text>
    </comment>
    <comment ref="CR293" authorId="0">
      <text>
        <r>
          <rPr>
            <b/>
            <sz val="9"/>
            <color indexed="81"/>
            <rFont val="Tahoma"/>
            <family val="2"/>
          </rPr>
          <t>Windows User:</t>
        </r>
        <r>
          <rPr>
            <sz val="9"/>
            <color indexed="81"/>
            <rFont val="Tahoma"/>
            <family val="2"/>
          </rPr>
          <t xml:space="preserve">
09/12/2020
By bkash
C=4620
H=0
T=4620
Dec/20</t>
        </r>
      </text>
    </comment>
    <comment ref="CT293" authorId="0">
      <text>
        <r>
          <rPr>
            <b/>
            <sz val="9"/>
            <color indexed="81"/>
            <rFont val="Tahoma"/>
            <family val="2"/>
          </rPr>
          <t>Windows User:</t>
        </r>
        <r>
          <rPr>
            <sz val="9"/>
            <color indexed="81"/>
            <rFont val="Tahoma"/>
            <family val="2"/>
          </rPr>
          <t xml:space="preserve">
09/01/2021
By bkash
C=4620
H=0
</t>
        </r>
      </text>
    </comment>
    <comment ref="CV293" authorId="0">
      <text>
        <r>
          <rPr>
            <b/>
            <sz val="9"/>
            <color indexed="81"/>
            <rFont val="Tahoma"/>
            <family val="2"/>
          </rPr>
          <t>Windows User:</t>
        </r>
        <r>
          <rPr>
            <sz val="9"/>
            <color indexed="81"/>
            <rFont val="Tahoma"/>
            <family val="2"/>
          </rPr>
          <t xml:space="preserve">
13/02/21
By bkash
C=4340
</t>
        </r>
      </text>
    </comment>
    <comment ref="CX293" authorId="0">
      <text>
        <r>
          <rPr>
            <b/>
            <sz val="9"/>
            <color indexed="81"/>
            <rFont val="Tahoma"/>
            <family val="2"/>
          </rPr>
          <t>Windows User:</t>
        </r>
        <r>
          <rPr>
            <sz val="9"/>
            <color indexed="81"/>
            <rFont val="Tahoma"/>
            <family val="2"/>
          </rPr>
          <t xml:space="preserve">
16/03/21
C=3220
H=0
</t>
        </r>
      </text>
    </comment>
    <comment ref="CZ293" authorId="0">
      <text>
        <r>
          <rPr>
            <b/>
            <sz val="9"/>
            <color indexed="81"/>
            <rFont val="Tahoma"/>
            <family val="2"/>
          </rPr>
          <t>Windows User:</t>
        </r>
        <r>
          <rPr>
            <sz val="9"/>
            <color indexed="81"/>
            <rFont val="Tahoma"/>
            <family val="2"/>
          </rPr>
          <t xml:space="preserve">
11/04/21
By bkash
C=4340
</t>
        </r>
      </text>
    </comment>
    <comment ref="FF293" authorId="0">
      <text>
        <r>
          <rPr>
            <b/>
            <sz val="9"/>
            <color indexed="81"/>
            <rFont val="Tahoma"/>
            <family val="2"/>
          </rPr>
          <t>Windows User:</t>
        </r>
        <r>
          <rPr>
            <sz val="9"/>
            <color indexed="81"/>
            <rFont val="Tahoma"/>
            <family val="2"/>
          </rPr>
          <t xml:space="preserve">
03/06/21
8886
</t>
        </r>
      </text>
    </comment>
    <comment ref="CD294" authorId="0">
      <text>
        <r>
          <rPr>
            <b/>
            <sz val="9"/>
            <color indexed="81"/>
            <rFont val="Tahoma"/>
            <family val="2"/>
          </rPr>
          <t>Windows User:</t>
        </r>
        <r>
          <rPr>
            <sz val="9"/>
            <color indexed="81"/>
            <rFont val="Tahoma"/>
            <family val="2"/>
          </rPr>
          <t xml:space="preserve">
13/09/2020
7,500/-</t>
        </r>
      </text>
    </comment>
    <comment ref="CF294" authorId="0">
      <text>
        <r>
          <rPr>
            <b/>
            <sz val="9"/>
            <color indexed="81"/>
            <rFont val="Tahoma"/>
            <family val="2"/>
          </rPr>
          <t>Windows User:</t>
        </r>
        <r>
          <rPr>
            <sz val="9"/>
            <color indexed="81"/>
            <rFont val="Tahoma"/>
            <family val="2"/>
          </rPr>
          <t xml:space="preserve">
13/09/2020
7,500/-</t>
        </r>
      </text>
    </comment>
    <comment ref="CH294" authorId="0">
      <text>
        <r>
          <rPr>
            <b/>
            <sz val="9"/>
            <color indexed="81"/>
            <rFont val="Tahoma"/>
            <family val="2"/>
          </rPr>
          <t>Windows User:</t>
        </r>
        <r>
          <rPr>
            <sz val="9"/>
            <color indexed="81"/>
            <rFont val="Tahoma"/>
            <family val="2"/>
          </rPr>
          <t xml:space="preserve">
13/09/2020
7,500/-</t>
        </r>
      </text>
    </comment>
    <comment ref="CJ294" authorId="0">
      <text>
        <r>
          <rPr>
            <b/>
            <sz val="9"/>
            <color indexed="81"/>
            <rFont val="Tahoma"/>
            <family val="2"/>
          </rPr>
          <t>Windows User:</t>
        </r>
        <r>
          <rPr>
            <sz val="9"/>
            <color indexed="81"/>
            <rFont val="Tahoma"/>
            <family val="2"/>
          </rPr>
          <t xml:space="preserve">
27/01/21
10658
O/fee=8000
Oct + Nov/20
Dec/20=2760 Due=1860
Paid in Janu/21</t>
        </r>
      </text>
    </comment>
    <comment ref="CM294" authorId="0">
      <text>
        <r>
          <rPr>
            <b/>
            <sz val="9"/>
            <color indexed="81"/>
            <rFont val="Tahoma"/>
            <family val="2"/>
          </rPr>
          <t>Windows User:</t>
        </r>
        <r>
          <rPr>
            <sz val="9"/>
            <color indexed="81"/>
            <rFont val="Tahoma"/>
            <family val="2"/>
          </rPr>
          <t xml:space="preserve">
Less 30% in Tuition fee for Oct/20.</t>
        </r>
      </text>
    </comment>
    <comment ref="CN294" authorId="0">
      <text>
        <r>
          <rPr>
            <b/>
            <sz val="9"/>
            <color indexed="81"/>
            <rFont val="Tahoma"/>
            <family val="2"/>
          </rPr>
          <t>Windows User:</t>
        </r>
        <r>
          <rPr>
            <sz val="9"/>
            <color indexed="81"/>
            <rFont val="Tahoma"/>
            <family val="2"/>
          </rPr>
          <t xml:space="preserve">
27/01/21
10658
O/fee=8000
Oct + Nov/20
Dec/20=2760 Due=1860
Paid in Janu/21</t>
        </r>
      </text>
    </comment>
    <comment ref="CO294" authorId="0">
      <text>
        <r>
          <rPr>
            <b/>
            <sz val="9"/>
            <color indexed="81"/>
            <rFont val="Tahoma"/>
            <family val="2"/>
          </rPr>
          <t>Windows User:</t>
        </r>
        <r>
          <rPr>
            <sz val="9"/>
            <color indexed="81"/>
            <rFont val="Tahoma"/>
            <family val="2"/>
          </rPr>
          <t xml:space="preserve">
Less 30% in Tuition fee for Oct/20.</t>
        </r>
      </text>
    </comment>
    <comment ref="CP294" authorId="0">
      <text>
        <r>
          <rPr>
            <b/>
            <sz val="9"/>
            <color indexed="81"/>
            <rFont val="Tahoma"/>
            <family val="2"/>
          </rPr>
          <t>Windows User:</t>
        </r>
        <r>
          <rPr>
            <sz val="9"/>
            <color indexed="81"/>
            <rFont val="Tahoma"/>
            <family val="2"/>
          </rPr>
          <t xml:space="preserve">
27/01/21
10658
O/fee=8000
Oct + Nov/20
Dec/20=2760 Due=1860
Paid in Janu/21</t>
        </r>
      </text>
    </comment>
    <comment ref="CR294" authorId="0">
      <text>
        <r>
          <rPr>
            <b/>
            <sz val="9"/>
            <color indexed="81"/>
            <rFont val="Tahoma"/>
            <family val="2"/>
          </rPr>
          <t>Windows User:</t>
        </r>
        <r>
          <rPr>
            <sz val="9"/>
            <color indexed="81"/>
            <rFont val="Tahoma"/>
            <family val="2"/>
          </rPr>
          <t xml:space="preserve">
27/01/21
10658
O/fee=8000
Oct + Nov/20
Dec/20=2760 Due=1860
Paid in Janu/21</t>
        </r>
      </text>
    </comment>
    <comment ref="CT294" authorId="0">
      <text>
        <r>
          <rPr>
            <b/>
            <sz val="9"/>
            <color indexed="81"/>
            <rFont val="Tahoma"/>
            <family val="2"/>
          </rPr>
          <t>Windows User:</t>
        </r>
        <r>
          <rPr>
            <sz val="9"/>
            <color indexed="81"/>
            <rFont val="Tahoma"/>
            <family val="2"/>
          </rPr>
          <t xml:space="preserve">
27/01/21
10658
O/fee=8000
Oct + Nov/20
Dec/20=2760 Due=1860
Paid in Janu/21</t>
        </r>
      </text>
    </comment>
    <comment ref="DD294" authorId="0">
      <text>
        <r>
          <rPr>
            <b/>
            <sz val="9"/>
            <color indexed="81"/>
            <rFont val="Tahoma"/>
            <family val="2"/>
          </rPr>
          <t>Windows User:</t>
        </r>
        <r>
          <rPr>
            <sz val="9"/>
            <color indexed="81"/>
            <rFont val="Tahoma"/>
            <family val="2"/>
          </rPr>
          <t xml:space="preserve">
05/06/21
10659
</t>
        </r>
      </text>
    </comment>
    <comment ref="CD295" authorId="0">
      <text>
        <r>
          <rPr>
            <b/>
            <sz val="9"/>
            <color indexed="81"/>
            <rFont val="Tahoma"/>
            <family val="2"/>
          </rPr>
          <t>Windows User:</t>
        </r>
        <r>
          <rPr>
            <sz val="9"/>
            <color indexed="81"/>
            <rFont val="Tahoma"/>
            <family val="2"/>
          </rPr>
          <t xml:space="preserve">
13/09/2020
7,500/-</t>
        </r>
      </text>
    </comment>
    <comment ref="CF295" authorId="0">
      <text>
        <r>
          <rPr>
            <b/>
            <sz val="9"/>
            <color indexed="81"/>
            <rFont val="Tahoma"/>
            <family val="2"/>
          </rPr>
          <t>Windows User:</t>
        </r>
        <r>
          <rPr>
            <sz val="9"/>
            <color indexed="81"/>
            <rFont val="Tahoma"/>
            <family val="2"/>
          </rPr>
          <t xml:space="preserve">
13/09/2020
7,500/-</t>
        </r>
      </text>
    </comment>
    <comment ref="CH295" authorId="0">
      <text>
        <r>
          <rPr>
            <b/>
            <sz val="9"/>
            <color indexed="81"/>
            <rFont val="Tahoma"/>
            <family val="2"/>
          </rPr>
          <t>Windows User:</t>
        </r>
        <r>
          <rPr>
            <sz val="9"/>
            <color indexed="81"/>
            <rFont val="Tahoma"/>
            <family val="2"/>
          </rPr>
          <t xml:space="preserve">
13/09/2020
7,500/-</t>
        </r>
      </text>
    </comment>
    <comment ref="CJ295" authorId="0">
      <text>
        <r>
          <rPr>
            <b/>
            <sz val="9"/>
            <color indexed="81"/>
            <rFont val="Tahoma"/>
            <family val="2"/>
          </rPr>
          <t>Windows User:</t>
        </r>
        <r>
          <rPr>
            <sz val="9"/>
            <color indexed="81"/>
            <rFont val="Tahoma"/>
            <family val="2"/>
          </rPr>
          <t xml:space="preserve">
10.10.2020
10682
Oct/20 Less=30%
Others fee=8,000/-</t>
        </r>
      </text>
    </comment>
    <comment ref="CM295" authorId="0">
      <text>
        <r>
          <rPr>
            <b/>
            <sz val="9"/>
            <color indexed="81"/>
            <rFont val="Tahoma"/>
            <family val="2"/>
          </rPr>
          <t>Windows User:</t>
        </r>
        <r>
          <rPr>
            <sz val="9"/>
            <color indexed="81"/>
            <rFont val="Tahoma"/>
            <family val="2"/>
          </rPr>
          <t xml:space="preserve">
Less 30% in Tuition fee for Oct/20.</t>
        </r>
      </text>
    </comment>
    <comment ref="CN295" authorId="0">
      <text>
        <r>
          <rPr>
            <b/>
            <sz val="9"/>
            <color indexed="81"/>
            <rFont val="Tahoma"/>
            <family val="2"/>
          </rPr>
          <t>Windows User:</t>
        </r>
        <r>
          <rPr>
            <sz val="9"/>
            <color indexed="81"/>
            <rFont val="Tahoma"/>
            <family val="2"/>
          </rPr>
          <t xml:space="preserve">
10.10.2020
10682
Oct/20 Less=30%
Others fee=8,000/-</t>
        </r>
      </text>
    </comment>
    <comment ref="CO295" authorId="0">
      <text>
        <r>
          <rPr>
            <b/>
            <sz val="9"/>
            <color indexed="81"/>
            <rFont val="Tahoma"/>
            <family val="2"/>
          </rPr>
          <t>Windows User:</t>
        </r>
        <r>
          <rPr>
            <sz val="9"/>
            <color indexed="81"/>
            <rFont val="Tahoma"/>
            <family val="2"/>
          </rPr>
          <t xml:space="preserve">
Less 30% in Tuition fee for Oct/20.</t>
        </r>
      </text>
    </comment>
    <comment ref="CP295" authorId="0">
      <text>
        <r>
          <rPr>
            <b/>
            <sz val="9"/>
            <color indexed="81"/>
            <rFont val="Tahoma"/>
            <family val="2"/>
          </rPr>
          <t>Windows User:</t>
        </r>
        <r>
          <rPr>
            <sz val="9"/>
            <color indexed="81"/>
            <rFont val="Tahoma"/>
            <family val="2"/>
          </rPr>
          <t xml:space="preserve">
10/12/2020
10683
Nov/20
Paid in Dec/20</t>
        </r>
      </text>
    </comment>
    <comment ref="CR295" authorId="0">
      <text>
        <r>
          <rPr>
            <b/>
            <sz val="9"/>
            <color indexed="81"/>
            <rFont val="Tahoma"/>
            <family val="2"/>
          </rPr>
          <t>Windows User:</t>
        </r>
        <r>
          <rPr>
            <sz val="9"/>
            <color indexed="81"/>
            <rFont val="Tahoma"/>
            <family val="2"/>
          </rPr>
          <t xml:space="preserve">
10/12/2020
10683
Nov/20
Paid in Dec/20
27/01/21
10684
Dec/20
Paid in Janu/21</t>
        </r>
      </text>
    </comment>
    <comment ref="CT295" authorId="0">
      <text>
        <r>
          <rPr>
            <b/>
            <sz val="9"/>
            <color indexed="81"/>
            <rFont val="Tahoma"/>
            <family val="2"/>
          </rPr>
          <t>Windows User:</t>
        </r>
        <r>
          <rPr>
            <sz val="9"/>
            <color indexed="81"/>
            <rFont val="Tahoma"/>
            <family val="2"/>
          </rPr>
          <t xml:space="preserve">
27/01/21
10684
Dec/20
Paid in Janu/21</t>
        </r>
      </text>
    </comment>
    <comment ref="CV295" authorId="0">
      <text>
        <r>
          <rPr>
            <b/>
            <sz val="9"/>
            <color indexed="81"/>
            <rFont val="Tahoma"/>
            <family val="2"/>
          </rPr>
          <t>Windows User:</t>
        </r>
        <r>
          <rPr>
            <sz val="9"/>
            <color indexed="81"/>
            <rFont val="Tahoma"/>
            <family val="2"/>
          </rPr>
          <t xml:space="preserve">
10/02/21
10685</t>
        </r>
      </text>
    </comment>
    <comment ref="DB295" authorId="0">
      <text>
        <r>
          <rPr>
            <b/>
            <sz val="9"/>
            <color indexed="81"/>
            <rFont val="Tahoma"/>
            <family val="2"/>
          </rPr>
          <t>Windows User:</t>
        </r>
        <r>
          <rPr>
            <sz val="9"/>
            <color indexed="81"/>
            <rFont val="Tahoma"/>
            <family val="2"/>
          </rPr>
          <t xml:space="preserve">
02/05/21
10686
Feb + March/21</t>
        </r>
      </text>
    </comment>
    <comment ref="DD295" authorId="0">
      <text>
        <r>
          <rPr>
            <b/>
            <sz val="9"/>
            <color indexed="81"/>
            <rFont val="Tahoma"/>
            <family val="2"/>
          </rPr>
          <t>Windows User:</t>
        </r>
        <r>
          <rPr>
            <sz val="9"/>
            <color indexed="81"/>
            <rFont val="Tahoma"/>
            <family val="2"/>
          </rPr>
          <t xml:space="preserve">
06/06/21
10687
Up to May/21</t>
        </r>
      </text>
    </comment>
    <comment ref="CD296" authorId="0">
      <text>
        <r>
          <rPr>
            <b/>
            <sz val="9"/>
            <color indexed="81"/>
            <rFont val="Tahoma"/>
            <family val="2"/>
          </rPr>
          <t>Windows User:</t>
        </r>
        <r>
          <rPr>
            <sz val="9"/>
            <color indexed="81"/>
            <rFont val="Tahoma"/>
            <family val="2"/>
          </rPr>
          <t xml:space="preserve">
13/09/2020
7,500/-</t>
        </r>
      </text>
    </comment>
    <comment ref="CF296" authorId="0">
      <text>
        <r>
          <rPr>
            <b/>
            <sz val="9"/>
            <color indexed="81"/>
            <rFont val="Tahoma"/>
            <family val="2"/>
          </rPr>
          <t>Windows User:</t>
        </r>
        <r>
          <rPr>
            <sz val="9"/>
            <color indexed="81"/>
            <rFont val="Tahoma"/>
            <family val="2"/>
          </rPr>
          <t xml:space="preserve">
13/09/2020
7,500/-</t>
        </r>
      </text>
    </comment>
    <comment ref="CH296" authorId="0">
      <text>
        <r>
          <rPr>
            <b/>
            <sz val="9"/>
            <color indexed="81"/>
            <rFont val="Tahoma"/>
            <family val="2"/>
          </rPr>
          <t>Windows User:</t>
        </r>
        <r>
          <rPr>
            <sz val="9"/>
            <color indexed="81"/>
            <rFont val="Tahoma"/>
            <family val="2"/>
          </rPr>
          <t xml:space="preserve">
13/09/2020
7,500/-</t>
        </r>
      </text>
    </comment>
    <comment ref="CJ296" authorId="0">
      <text>
        <r>
          <rPr>
            <b/>
            <sz val="9"/>
            <color indexed="81"/>
            <rFont val="Tahoma"/>
            <family val="2"/>
          </rPr>
          <t>Windows User:</t>
        </r>
        <r>
          <rPr>
            <sz val="9"/>
            <color indexed="81"/>
            <rFont val="Tahoma"/>
            <family val="2"/>
          </rPr>
          <t xml:space="preserve">
19/12/2020
10731
Nov + Dec/20
O/fee=8,000/-
Paid in Dec/20</t>
        </r>
      </text>
    </comment>
    <comment ref="CM296" authorId="0">
      <text>
        <r>
          <rPr>
            <b/>
            <sz val="9"/>
            <color indexed="81"/>
            <rFont val="Tahoma"/>
            <family val="2"/>
          </rPr>
          <t>Windows User:</t>
        </r>
        <r>
          <rPr>
            <sz val="9"/>
            <color indexed="81"/>
            <rFont val="Tahoma"/>
            <family val="2"/>
          </rPr>
          <t xml:space="preserve">
Less 30% in Tuition fee for Oct/20.</t>
        </r>
      </text>
    </comment>
    <comment ref="CN296" authorId="0">
      <text>
        <r>
          <rPr>
            <b/>
            <sz val="9"/>
            <color indexed="81"/>
            <rFont val="Tahoma"/>
            <family val="2"/>
          </rPr>
          <t>Windows User:</t>
        </r>
        <r>
          <rPr>
            <sz val="9"/>
            <color indexed="81"/>
            <rFont val="Tahoma"/>
            <family val="2"/>
          </rPr>
          <t xml:space="preserve">
07/11/2020
10730
Oct/2020
Paid to Nov/2020</t>
        </r>
      </text>
    </comment>
    <comment ref="CO296" authorId="0">
      <text>
        <r>
          <rPr>
            <b/>
            <sz val="9"/>
            <color indexed="81"/>
            <rFont val="Tahoma"/>
            <family val="2"/>
          </rPr>
          <t>Windows User:</t>
        </r>
        <r>
          <rPr>
            <sz val="9"/>
            <color indexed="81"/>
            <rFont val="Tahoma"/>
            <family val="2"/>
          </rPr>
          <t xml:space="preserve">
Less 30% in Tuition fee for Oct/20.</t>
        </r>
      </text>
    </comment>
    <comment ref="CP296" authorId="0">
      <text>
        <r>
          <rPr>
            <b/>
            <sz val="9"/>
            <color indexed="81"/>
            <rFont val="Tahoma"/>
            <family val="2"/>
          </rPr>
          <t>Windows User:</t>
        </r>
        <r>
          <rPr>
            <sz val="9"/>
            <color indexed="81"/>
            <rFont val="Tahoma"/>
            <family val="2"/>
          </rPr>
          <t xml:space="preserve">
07/11/2020
10730
Oct/2020
19/12/2020
10731
Nov + Dec/20
O/fee=8,000/-
Paid in Dec/20</t>
        </r>
      </text>
    </comment>
    <comment ref="CR296" authorId="0">
      <text>
        <r>
          <rPr>
            <b/>
            <sz val="9"/>
            <color indexed="81"/>
            <rFont val="Tahoma"/>
            <family val="2"/>
          </rPr>
          <t>Windows User:</t>
        </r>
        <r>
          <rPr>
            <sz val="9"/>
            <color indexed="81"/>
            <rFont val="Tahoma"/>
            <family val="2"/>
          </rPr>
          <t xml:space="preserve">
19/12/2020
10731
Nov + Dec/20
O/fee=8,000/-
Paid in Dec/20</t>
        </r>
      </text>
    </comment>
    <comment ref="CT296" authorId="0">
      <text>
        <r>
          <rPr>
            <b/>
            <sz val="9"/>
            <color indexed="81"/>
            <rFont val="Tahoma"/>
            <family val="2"/>
          </rPr>
          <t>Windows User:</t>
        </r>
        <r>
          <rPr>
            <sz val="9"/>
            <color indexed="81"/>
            <rFont val="Tahoma"/>
            <family val="2"/>
          </rPr>
          <t xml:space="preserve">
26/01/2021
10732</t>
        </r>
      </text>
    </comment>
    <comment ref="H297" authorId="0">
      <text>
        <r>
          <rPr>
            <b/>
            <sz val="9"/>
            <color indexed="81"/>
            <rFont val="Tahoma"/>
            <family val="2"/>
          </rPr>
          <t>Windows User:</t>
        </r>
        <r>
          <rPr>
            <sz val="9"/>
            <color indexed="81"/>
            <rFont val="Tahoma"/>
            <family val="2"/>
          </rPr>
          <t xml:space="preserve">
Less-2,000/-</t>
        </r>
      </text>
    </comment>
    <comment ref="J297" authorId="0">
      <text>
        <r>
          <rPr>
            <b/>
            <sz val="9"/>
            <color indexed="81"/>
            <rFont val="Tahoma"/>
            <family val="2"/>
          </rPr>
          <t>Windows User:</t>
        </r>
        <r>
          <rPr>
            <sz val="9"/>
            <color indexed="81"/>
            <rFont val="Tahoma"/>
            <family val="2"/>
          </rPr>
          <t xml:space="preserve">
Less-2,000/-</t>
        </r>
      </text>
    </comment>
    <comment ref="CD297" authorId="0">
      <text>
        <r>
          <rPr>
            <b/>
            <sz val="9"/>
            <color indexed="81"/>
            <rFont val="Tahoma"/>
            <family val="2"/>
          </rPr>
          <t>Windows User:</t>
        </r>
        <r>
          <rPr>
            <sz val="9"/>
            <color indexed="81"/>
            <rFont val="Tahoma"/>
            <family val="2"/>
          </rPr>
          <t xml:space="preserve">
13/09/2020
7,500/-</t>
        </r>
      </text>
    </comment>
    <comment ref="CF297" authorId="0">
      <text>
        <r>
          <rPr>
            <b/>
            <sz val="9"/>
            <color indexed="81"/>
            <rFont val="Tahoma"/>
            <family val="2"/>
          </rPr>
          <t>Windows User:</t>
        </r>
        <r>
          <rPr>
            <sz val="9"/>
            <color indexed="81"/>
            <rFont val="Tahoma"/>
            <family val="2"/>
          </rPr>
          <t xml:space="preserve">
13/09/2020
7,500/-</t>
        </r>
      </text>
    </comment>
    <comment ref="CH297" authorId="0">
      <text>
        <r>
          <rPr>
            <b/>
            <sz val="9"/>
            <color indexed="81"/>
            <rFont val="Tahoma"/>
            <family val="2"/>
          </rPr>
          <t>Windows User:</t>
        </r>
        <r>
          <rPr>
            <sz val="9"/>
            <color indexed="81"/>
            <rFont val="Tahoma"/>
            <family val="2"/>
          </rPr>
          <t xml:space="preserve">
13/09/2020
7,500/-</t>
        </r>
      </text>
    </comment>
    <comment ref="CJ297" authorId="0">
      <text>
        <r>
          <rPr>
            <b/>
            <sz val="9"/>
            <color indexed="81"/>
            <rFont val="Tahoma"/>
            <family val="2"/>
          </rPr>
          <t>Windows User:</t>
        </r>
        <r>
          <rPr>
            <sz val="9"/>
            <color indexed="81"/>
            <rFont val="Tahoma"/>
            <family val="2"/>
          </rPr>
          <t xml:space="preserve">
12.10.2020
Campus-01
10706
Oct/20 (Less=30%)
Others fee=8,000/-</t>
        </r>
      </text>
    </comment>
    <comment ref="CM297" authorId="0">
      <text>
        <r>
          <rPr>
            <b/>
            <sz val="9"/>
            <color indexed="81"/>
            <rFont val="Tahoma"/>
            <family val="2"/>
          </rPr>
          <t>Windows User:</t>
        </r>
        <r>
          <rPr>
            <sz val="9"/>
            <color indexed="81"/>
            <rFont val="Tahoma"/>
            <family val="2"/>
          </rPr>
          <t xml:space="preserve">
Less 30% in Tuition fee for Oct/20.</t>
        </r>
      </text>
    </comment>
    <comment ref="CN297" authorId="0">
      <text>
        <r>
          <rPr>
            <b/>
            <sz val="9"/>
            <color indexed="81"/>
            <rFont val="Tahoma"/>
            <family val="2"/>
          </rPr>
          <t>Windows User:</t>
        </r>
        <r>
          <rPr>
            <sz val="9"/>
            <color indexed="81"/>
            <rFont val="Tahoma"/>
            <family val="2"/>
          </rPr>
          <t xml:space="preserve">
12.10.2020
Campus-01
10706
Oct/20 (Less=30%)
Others fee=8,000/-</t>
        </r>
      </text>
    </comment>
    <comment ref="CO297" authorId="0">
      <text>
        <r>
          <rPr>
            <b/>
            <sz val="9"/>
            <color indexed="81"/>
            <rFont val="Tahoma"/>
            <family val="2"/>
          </rPr>
          <t>Windows User:</t>
        </r>
        <r>
          <rPr>
            <sz val="9"/>
            <color indexed="81"/>
            <rFont val="Tahoma"/>
            <family val="2"/>
          </rPr>
          <t xml:space="preserve">
Less 30% in Tuition fee for Oct/20.</t>
        </r>
      </text>
    </comment>
    <comment ref="CP297" authorId="0">
      <text>
        <r>
          <rPr>
            <b/>
            <sz val="9"/>
            <color indexed="81"/>
            <rFont val="Tahoma"/>
            <family val="2"/>
          </rPr>
          <t>Windows User:</t>
        </r>
        <r>
          <rPr>
            <sz val="9"/>
            <color indexed="81"/>
            <rFont val="Tahoma"/>
            <family val="2"/>
          </rPr>
          <t xml:space="preserve">
07/11/2020
10707
</t>
        </r>
      </text>
    </comment>
    <comment ref="CQ297" authorId="0">
      <text>
        <r>
          <rPr>
            <b/>
            <sz val="9"/>
            <color indexed="81"/>
            <rFont val="Tahoma"/>
            <family val="2"/>
          </rPr>
          <t>Windows User:</t>
        </r>
        <r>
          <rPr>
            <sz val="9"/>
            <color indexed="81"/>
            <rFont val="Tahoma"/>
            <family val="2"/>
          </rPr>
          <t xml:space="preserve">
Less 30% in Tuition fee for Oct/20.</t>
        </r>
      </text>
    </comment>
    <comment ref="CR297" authorId="0">
      <text>
        <r>
          <rPr>
            <b/>
            <sz val="9"/>
            <color indexed="81"/>
            <rFont val="Tahoma"/>
            <family val="2"/>
          </rPr>
          <t>Windows User:</t>
        </r>
        <r>
          <rPr>
            <sz val="9"/>
            <color indexed="81"/>
            <rFont val="Tahoma"/>
            <family val="2"/>
          </rPr>
          <t xml:space="preserve">
19/12/2020
By bkash
C=2940+20=2960
Dec/20</t>
        </r>
      </text>
    </comment>
    <comment ref="CS297" authorId="0">
      <text>
        <r>
          <rPr>
            <b/>
            <sz val="9"/>
            <color indexed="81"/>
            <rFont val="Tahoma"/>
            <family val="2"/>
          </rPr>
          <t>Windows User:</t>
        </r>
        <r>
          <rPr>
            <sz val="9"/>
            <color indexed="81"/>
            <rFont val="Tahoma"/>
            <family val="2"/>
          </rPr>
          <t xml:space="preserve">
Less 30% in Tuition fee for Oct/20.</t>
        </r>
      </text>
    </comment>
    <comment ref="CT297" authorId="0">
      <text>
        <r>
          <rPr>
            <b/>
            <sz val="9"/>
            <color indexed="81"/>
            <rFont val="Tahoma"/>
            <family val="2"/>
          </rPr>
          <t>Windows User:</t>
        </r>
        <r>
          <rPr>
            <sz val="9"/>
            <color indexed="81"/>
            <rFont val="Tahoma"/>
            <family val="2"/>
          </rPr>
          <t xml:space="preserve">
12/01/2021
10708
</t>
        </r>
      </text>
    </comment>
    <comment ref="CU297" authorId="0">
      <text>
        <r>
          <rPr>
            <b/>
            <sz val="9"/>
            <color indexed="81"/>
            <rFont val="Tahoma"/>
            <family val="2"/>
          </rPr>
          <t>Windows User:</t>
        </r>
        <r>
          <rPr>
            <sz val="9"/>
            <color indexed="81"/>
            <rFont val="Tahoma"/>
            <family val="2"/>
          </rPr>
          <t xml:space="preserve">
Less 30% in Tuition fee for Oct/20.</t>
        </r>
      </text>
    </comment>
    <comment ref="CV297" authorId="0">
      <text>
        <r>
          <rPr>
            <b/>
            <sz val="9"/>
            <color indexed="81"/>
            <rFont val="Tahoma"/>
            <family val="2"/>
          </rPr>
          <t>Windows User:</t>
        </r>
        <r>
          <rPr>
            <sz val="9"/>
            <color indexed="81"/>
            <rFont val="Tahoma"/>
            <family val="2"/>
          </rPr>
          <t xml:space="preserve">
13/02/21
10709</t>
        </r>
      </text>
    </comment>
    <comment ref="CW297" authorId="0">
      <text>
        <r>
          <rPr>
            <b/>
            <sz val="9"/>
            <color indexed="81"/>
            <rFont val="Tahoma"/>
            <family val="2"/>
          </rPr>
          <t>Windows User:</t>
        </r>
        <r>
          <rPr>
            <sz val="9"/>
            <color indexed="81"/>
            <rFont val="Tahoma"/>
            <family val="2"/>
          </rPr>
          <t xml:space="preserve">
Less 30% in Tuition fee for Oct/20.</t>
        </r>
      </text>
    </comment>
    <comment ref="CY297" authorId="0">
      <text>
        <r>
          <rPr>
            <b/>
            <sz val="9"/>
            <color indexed="81"/>
            <rFont val="Tahoma"/>
            <family val="2"/>
          </rPr>
          <t>Windows User:</t>
        </r>
        <r>
          <rPr>
            <sz val="9"/>
            <color indexed="81"/>
            <rFont val="Tahoma"/>
            <family val="2"/>
          </rPr>
          <t xml:space="preserve">
Less 30% in Tuition fee for Oct/20.</t>
        </r>
      </text>
    </comment>
    <comment ref="DA297" authorId="0">
      <text>
        <r>
          <rPr>
            <b/>
            <sz val="9"/>
            <color indexed="81"/>
            <rFont val="Tahoma"/>
            <family val="2"/>
          </rPr>
          <t>Windows User:</t>
        </r>
        <r>
          <rPr>
            <sz val="9"/>
            <color indexed="81"/>
            <rFont val="Tahoma"/>
            <family val="2"/>
          </rPr>
          <t xml:space="preserve">
Less 30% in Tuition fee for Oct/20.</t>
        </r>
      </text>
    </comment>
    <comment ref="DC297" authorId="0">
      <text>
        <r>
          <rPr>
            <b/>
            <sz val="9"/>
            <color indexed="81"/>
            <rFont val="Tahoma"/>
            <family val="2"/>
          </rPr>
          <t>Windows User:</t>
        </r>
        <r>
          <rPr>
            <sz val="9"/>
            <color indexed="81"/>
            <rFont val="Tahoma"/>
            <family val="2"/>
          </rPr>
          <t xml:space="preserve">
Less 30% in Tuition fee for Oct/20.</t>
        </r>
      </text>
    </comment>
    <comment ref="DD297" authorId="0">
      <text>
        <r>
          <rPr>
            <b/>
            <sz val="9"/>
            <color indexed="81"/>
            <rFont val="Tahoma"/>
            <family val="2"/>
          </rPr>
          <t>Windows User:</t>
        </r>
        <r>
          <rPr>
            <sz val="9"/>
            <color indexed="81"/>
            <rFont val="Tahoma"/>
            <family val="2"/>
          </rPr>
          <t xml:space="preserve">
05/06/21
10711</t>
        </r>
      </text>
    </comment>
    <comment ref="CD298" authorId="0">
      <text>
        <r>
          <rPr>
            <b/>
            <sz val="9"/>
            <color indexed="81"/>
            <rFont val="Tahoma"/>
            <family val="2"/>
          </rPr>
          <t>Windows User:</t>
        </r>
        <r>
          <rPr>
            <sz val="9"/>
            <color indexed="81"/>
            <rFont val="Tahoma"/>
            <family val="2"/>
          </rPr>
          <t xml:space="preserve">
13/09/2020
7,500/-</t>
        </r>
      </text>
    </comment>
    <comment ref="CF298" authorId="0">
      <text>
        <r>
          <rPr>
            <b/>
            <sz val="9"/>
            <color indexed="81"/>
            <rFont val="Tahoma"/>
            <family val="2"/>
          </rPr>
          <t>Windows User:</t>
        </r>
        <r>
          <rPr>
            <sz val="9"/>
            <color indexed="81"/>
            <rFont val="Tahoma"/>
            <family val="2"/>
          </rPr>
          <t xml:space="preserve">
13/09/2020
7,500/-</t>
        </r>
      </text>
    </comment>
    <comment ref="CH298" authorId="0">
      <text>
        <r>
          <rPr>
            <b/>
            <sz val="9"/>
            <color indexed="81"/>
            <rFont val="Tahoma"/>
            <family val="2"/>
          </rPr>
          <t>Windows User:</t>
        </r>
        <r>
          <rPr>
            <sz val="9"/>
            <color indexed="81"/>
            <rFont val="Tahoma"/>
            <family val="2"/>
          </rPr>
          <t xml:space="preserve">
13/09/2020
7,500/-</t>
        </r>
      </text>
    </comment>
    <comment ref="CJ298" authorId="0">
      <text>
        <r>
          <rPr>
            <b/>
            <sz val="9"/>
            <color indexed="81"/>
            <rFont val="Tahoma"/>
            <family val="2"/>
          </rPr>
          <t>Windows User:</t>
        </r>
        <r>
          <rPr>
            <sz val="9"/>
            <color indexed="81"/>
            <rFont val="Tahoma"/>
            <family val="2"/>
          </rPr>
          <t xml:space="preserve">
14.10.2020
10754
Others fee
Oct/20 (Less=30%)</t>
        </r>
      </text>
    </comment>
    <comment ref="CM298" authorId="0">
      <text>
        <r>
          <rPr>
            <b/>
            <sz val="9"/>
            <color indexed="81"/>
            <rFont val="Tahoma"/>
            <family val="2"/>
          </rPr>
          <t>Windows User:</t>
        </r>
        <r>
          <rPr>
            <sz val="9"/>
            <color indexed="81"/>
            <rFont val="Tahoma"/>
            <family val="2"/>
          </rPr>
          <t xml:space="preserve">
Less 30% in Tuition fee for Oct/20.</t>
        </r>
      </text>
    </comment>
    <comment ref="CN298" authorId="0">
      <text>
        <r>
          <rPr>
            <b/>
            <sz val="9"/>
            <color indexed="81"/>
            <rFont val="Tahoma"/>
            <family val="2"/>
          </rPr>
          <t>Windows User:</t>
        </r>
        <r>
          <rPr>
            <sz val="9"/>
            <color indexed="81"/>
            <rFont val="Tahoma"/>
            <family val="2"/>
          </rPr>
          <t xml:space="preserve">
14.10.2020
10754
Others fee
Oct/20 (Less=30%)</t>
        </r>
      </text>
    </comment>
    <comment ref="CO298" authorId="0">
      <text>
        <r>
          <rPr>
            <b/>
            <sz val="9"/>
            <color indexed="81"/>
            <rFont val="Tahoma"/>
            <family val="2"/>
          </rPr>
          <t>Windows User:</t>
        </r>
        <r>
          <rPr>
            <sz val="9"/>
            <color indexed="81"/>
            <rFont val="Tahoma"/>
            <family val="2"/>
          </rPr>
          <t xml:space="preserve">
Less 30% in Tuition fee for Oct/20.</t>
        </r>
      </text>
    </comment>
    <comment ref="CP298" authorId="0">
      <text>
        <r>
          <rPr>
            <b/>
            <sz val="9"/>
            <color indexed="81"/>
            <rFont val="Tahoma"/>
            <family val="2"/>
          </rPr>
          <t>Windows User:</t>
        </r>
        <r>
          <rPr>
            <sz val="9"/>
            <color indexed="81"/>
            <rFont val="Tahoma"/>
            <family val="2"/>
          </rPr>
          <t xml:space="preserve">
26/01/21
10755
Nov/20
Paid n Janu/21</t>
        </r>
      </text>
    </comment>
    <comment ref="CT298" authorId="0">
      <text>
        <r>
          <rPr>
            <b/>
            <sz val="9"/>
            <color indexed="81"/>
            <rFont val="Tahoma"/>
            <family val="2"/>
          </rPr>
          <t>Windows User:</t>
        </r>
        <r>
          <rPr>
            <sz val="9"/>
            <color indexed="81"/>
            <rFont val="Tahoma"/>
            <family val="2"/>
          </rPr>
          <t xml:space="preserve">
26/01/21
10755
Nov/20
Paid n Janu/21</t>
        </r>
      </text>
    </comment>
    <comment ref="CV298" authorId="0">
      <text>
        <r>
          <rPr>
            <b/>
            <sz val="9"/>
            <color indexed="81"/>
            <rFont val="Tahoma"/>
            <family val="2"/>
          </rPr>
          <t>Windows User:</t>
        </r>
        <r>
          <rPr>
            <sz val="9"/>
            <color indexed="81"/>
            <rFont val="Tahoma"/>
            <family val="2"/>
          </rPr>
          <t xml:space="preserve">
10/02/21
10756</t>
        </r>
      </text>
    </comment>
    <comment ref="DD298" authorId="0">
      <text>
        <r>
          <rPr>
            <b/>
            <sz val="9"/>
            <color indexed="81"/>
            <rFont val="Tahoma"/>
            <family val="2"/>
          </rPr>
          <t>Windows User:</t>
        </r>
        <r>
          <rPr>
            <sz val="9"/>
            <color indexed="81"/>
            <rFont val="Tahoma"/>
            <family val="2"/>
          </rPr>
          <t xml:space="preserve">
06/06/21
10757
Up to May/21</t>
        </r>
      </text>
    </comment>
    <comment ref="FF298" authorId="0">
      <text>
        <r>
          <rPr>
            <b/>
            <sz val="9"/>
            <color indexed="81"/>
            <rFont val="Tahoma"/>
            <family val="2"/>
          </rPr>
          <t>Windows User:</t>
        </r>
        <r>
          <rPr>
            <sz val="9"/>
            <color indexed="81"/>
            <rFont val="Tahoma"/>
            <family val="2"/>
          </rPr>
          <t xml:space="preserve">
03/06/21
6154
</t>
        </r>
      </text>
    </comment>
    <comment ref="CD299" authorId="0">
      <text>
        <r>
          <rPr>
            <b/>
            <sz val="9"/>
            <color indexed="81"/>
            <rFont val="Tahoma"/>
            <family val="2"/>
          </rPr>
          <t>Windows User:</t>
        </r>
        <r>
          <rPr>
            <sz val="9"/>
            <color indexed="81"/>
            <rFont val="Tahoma"/>
            <family val="2"/>
          </rPr>
          <t xml:space="preserve">
13/09/2020
7,500/-</t>
        </r>
      </text>
    </comment>
    <comment ref="CF299" authorId="0">
      <text>
        <r>
          <rPr>
            <b/>
            <sz val="9"/>
            <color indexed="81"/>
            <rFont val="Tahoma"/>
            <family val="2"/>
          </rPr>
          <t>Windows User:</t>
        </r>
        <r>
          <rPr>
            <sz val="9"/>
            <color indexed="81"/>
            <rFont val="Tahoma"/>
            <family val="2"/>
          </rPr>
          <t xml:space="preserve">
13/09/2020
7,500/-</t>
        </r>
      </text>
    </comment>
    <comment ref="CH299" authorId="0">
      <text>
        <r>
          <rPr>
            <b/>
            <sz val="9"/>
            <color indexed="81"/>
            <rFont val="Tahoma"/>
            <family val="2"/>
          </rPr>
          <t>Windows User:</t>
        </r>
        <r>
          <rPr>
            <sz val="9"/>
            <color indexed="81"/>
            <rFont val="Tahoma"/>
            <family val="2"/>
          </rPr>
          <t xml:space="preserve">
13/09/2020
7,500/-</t>
        </r>
      </text>
    </comment>
    <comment ref="CJ299" authorId="0">
      <text>
        <r>
          <rPr>
            <b/>
            <sz val="9"/>
            <color indexed="81"/>
            <rFont val="Tahoma"/>
            <family val="2"/>
          </rPr>
          <t>Windows User:</t>
        </r>
        <r>
          <rPr>
            <sz val="9"/>
            <color indexed="81"/>
            <rFont val="Tahoma"/>
            <family val="2"/>
          </rPr>
          <t xml:space="preserve">
09.10.2020
Bkash=14,780/-
College=12,620/-
Hostel=2,160/-</t>
        </r>
      </text>
    </comment>
    <comment ref="CM299" authorId="0">
      <text>
        <r>
          <rPr>
            <b/>
            <sz val="9"/>
            <color indexed="81"/>
            <rFont val="Tahoma"/>
            <family val="2"/>
          </rPr>
          <t>Windows User:</t>
        </r>
        <r>
          <rPr>
            <sz val="9"/>
            <color indexed="81"/>
            <rFont val="Tahoma"/>
            <family val="2"/>
          </rPr>
          <t xml:space="preserve">
Less 30% in Tuition fee for Oct/20.</t>
        </r>
      </text>
    </comment>
    <comment ref="CN299" authorId="0">
      <text>
        <r>
          <rPr>
            <b/>
            <sz val="9"/>
            <color indexed="81"/>
            <rFont val="Tahoma"/>
            <family val="2"/>
          </rPr>
          <t>Windows User:</t>
        </r>
        <r>
          <rPr>
            <sz val="9"/>
            <color indexed="81"/>
            <rFont val="Tahoma"/>
            <family val="2"/>
          </rPr>
          <t xml:space="preserve">
09.10.2020
Bkash=14,780/-
College=12,620/-
Hostel=2,160/-</t>
        </r>
      </text>
    </comment>
    <comment ref="CO299" authorId="0">
      <text>
        <r>
          <rPr>
            <b/>
            <sz val="9"/>
            <color indexed="81"/>
            <rFont val="Tahoma"/>
            <family val="2"/>
          </rPr>
          <t>Windows User:</t>
        </r>
        <r>
          <rPr>
            <sz val="9"/>
            <color indexed="81"/>
            <rFont val="Tahoma"/>
            <family val="2"/>
          </rPr>
          <t xml:space="preserve">
Less 30% in Tuition fee for Oct/20.</t>
        </r>
      </text>
    </comment>
    <comment ref="CP299" authorId="0">
      <text>
        <r>
          <rPr>
            <b/>
            <sz val="9"/>
            <color indexed="81"/>
            <rFont val="Tahoma"/>
            <family val="2"/>
          </rPr>
          <t>Windows User:</t>
        </r>
        <r>
          <rPr>
            <sz val="9"/>
            <color indexed="81"/>
            <rFont val="Tahoma"/>
            <family val="2"/>
          </rPr>
          <t xml:space="preserve">
09/11/2020
By bkash
C=4620
H=2160
T=6780</t>
        </r>
      </text>
    </comment>
    <comment ref="CR299" authorId="0">
      <text>
        <r>
          <rPr>
            <b/>
            <sz val="9"/>
            <color indexed="81"/>
            <rFont val="Tahoma"/>
            <family val="2"/>
          </rPr>
          <t>Windows User:</t>
        </r>
        <r>
          <rPr>
            <sz val="9"/>
            <color indexed="81"/>
            <rFont val="Tahoma"/>
            <family val="2"/>
          </rPr>
          <t xml:space="preserve">
26/01/21
10778
Dec + Janu/21</t>
        </r>
      </text>
    </comment>
    <comment ref="CT299" authorId="0">
      <text>
        <r>
          <rPr>
            <b/>
            <sz val="9"/>
            <color indexed="81"/>
            <rFont val="Tahoma"/>
            <family val="2"/>
          </rPr>
          <t>Windows User:</t>
        </r>
        <r>
          <rPr>
            <sz val="9"/>
            <color indexed="81"/>
            <rFont val="Tahoma"/>
            <family val="2"/>
          </rPr>
          <t xml:space="preserve">
26/01/21
10778
Dec + Janu/21</t>
        </r>
      </text>
    </comment>
    <comment ref="CV299" authorId="0">
      <text>
        <r>
          <rPr>
            <b/>
            <sz val="9"/>
            <color indexed="81"/>
            <rFont val="Tahoma"/>
            <family val="2"/>
          </rPr>
          <t>Windows User:</t>
        </r>
        <r>
          <rPr>
            <sz val="9"/>
            <color indexed="81"/>
            <rFont val="Tahoma"/>
            <family val="2"/>
          </rPr>
          <t xml:space="preserve">
10/02/21
10779</t>
        </r>
      </text>
    </comment>
    <comment ref="CX299" authorId="0">
      <text>
        <r>
          <rPr>
            <b/>
            <sz val="9"/>
            <color indexed="81"/>
            <rFont val="Tahoma"/>
            <family val="2"/>
          </rPr>
          <t>Windows User:</t>
        </r>
        <r>
          <rPr>
            <sz val="9"/>
            <color indexed="81"/>
            <rFont val="Tahoma"/>
            <family val="2"/>
          </rPr>
          <t xml:space="preserve">
07/03/21
10780</t>
        </r>
      </text>
    </comment>
    <comment ref="CZ299" authorId="0">
      <text>
        <r>
          <rPr>
            <b/>
            <sz val="9"/>
            <color indexed="81"/>
            <rFont val="Tahoma"/>
            <family val="2"/>
          </rPr>
          <t>Windows User:</t>
        </r>
        <r>
          <rPr>
            <sz val="9"/>
            <color indexed="81"/>
            <rFont val="Tahoma"/>
            <family val="2"/>
          </rPr>
          <t xml:space="preserve">
13/04/2021
10781
</t>
        </r>
      </text>
    </comment>
    <comment ref="DB299" authorId="0">
      <text>
        <r>
          <rPr>
            <b/>
            <sz val="9"/>
            <color indexed="81"/>
            <rFont val="Tahoma"/>
            <family val="2"/>
          </rPr>
          <t>Windows User:</t>
        </r>
        <r>
          <rPr>
            <sz val="9"/>
            <color indexed="81"/>
            <rFont val="Tahoma"/>
            <family val="2"/>
          </rPr>
          <t xml:space="preserve">
03/05/2021
10782
</t>
        </r>
      </text>
    </comment>
    <comment ref="DD299" authorId="0">
      <text>
        <r>
          <rPr>
            <b/>
            <sz val="9"/>
            <color indexed="81"/>
            <rFont val="Tahoma"/>
            <family val="2"/>
          </rPr>
          <t>Windows User:</t>
        </r>
        <r>
          <rPr>
            <sz val="9"/>
            <color indexed="81"/>
            <rFont val="Tahoma"/>
            <family val="2"/>
          </rPr>
          <t xml:space="preserve">
03/06/21
10783</t>
        </r>
      </text>
    </comment>
    <comment ref="CD300" authorId="0">
      <text>
        <r>
          <rPr>
            <b/>
            <sz val="9"/>
            <color indexed="81"/>
            <rFont val="Tahoma"/>
            <family val="2"/>
          </rPr>
          <t>Windows User:</t>
        </r>
        <r>
          <rPr>
            <sz val="9"/>
            <color indexed="81"/>
            <rFont val="Tahoma"/>
            <family val="2"/>
          </rPr>
          <t xml:space="preserve">
13/09/2020
7,500/-</t>
        </r>
      </text>
    </comment>
    <comment ref="CF300" authorId="0">
      <text>
        <r>
          <rPr>
            <b/>
            <sz val="9"/>
            <color indexed="81"/>
            <rFont val="Tahoma"/>
            <family val="2"/>
          </rPr>
          <t>Windows User:</t>
        </r>
        <r>
          <rPr>
            <sz val="9"/>
            <color indexed="81"/>
            <rFont val="Tahoma"/>
            <family val="2"/>
          </rPr>
          <t xml:space="preserve">
13/09/2020
7,500/-</t>
        </r>
      </text>
    </comment>
    <comment ref="CH300" authorId="0">
      <text>
        <r>
          <rPr>
            <b/>
            <sz val="9"/>
            <color indexed="81"/>
            <rFont val="Tahoma"/>
            <family val="2"/>
          </rPr>
          <t>Windows User:</t>
        </r>
        <r>
          <rPr>
            <sz val="9"/>
            <color indexed="81"/>
            <rFont val="Tahoma"/>
            <family val="2"/>
          </rPr>
          <t xml:space="preserve">
13/09/2020
7,500/-</t>
        </r>
      </text>
    </comment>
    <comment ref="CJ300" authorId="0">
      <text>
        <r>
          <rPr>
            <b/>
            <sz val="9"/>
            <color indexed="81"/>
            <rFont val="Tahoma"/>
            <family val="2"/>
          </rPr>
          <t>Windows User:</t>
        </r>
        <r>
          <rPr>
            <sz val="9"/>
            <color indexed="81"/>
            <rFont val="Tahoma"/>
            <family val="2"/>
          </rPr>
          <t xml:space="preserve">
10/11/2020
By bkash
C=12620 With O/fee
H=0
Paid in Nov/20</t>
        </r>
      </text>
    </comment>
    <comment ref="CM300" authorId="0">
      <text>
        <r>
          <rPr>
            <b/>
            <sz val="9"/>
            <color indexed="81"/>
            <rFont val="Tahoma"/>
            <family val="2"/>
          </rPr>
          <t>Windows User:</t>
        </r>
        <r>
          <rPr>
            <sz val="9"/>
            <color indexed="81"/>
            <rFont val="Tahoma"/>
            <family val="2"/>
          </rPr>
          <t xml:space="preserve">
Less 30% in Tuition fee for Oct/20.</t>
        </r>
      </text>
    </comment>
    <comment ref="CN300" authorId="0">
      <text>
        <r>
          <rPr>
            <b/>
            <sz val="9"/>
            <color indexed="81"/>
            <rFont val="Tahoma"/>
            <family val="2"/>
          </rPr>
          <t>Windows User:</t>
        </r>
        <r>
          <rPr>
            <sz val="9"/>
            <color indexed="81"/>
            <rFont val="Tahoma"/>
            <family val="2"/>
          </rPr>
          <t xml:space="preserve">
10.10.2020
Bkash=4,620/-</t>
        </r>
      </text>
    </comment>
    <comment ref="CO300" authorId="0">
      <text>
        <r>
          <rPr>
            <b/>
            <sz val="9"/>
            <color indexed="81"/>
            <rFont val="Tahoma"/>
            <family val="2"/>
          </rPr>
          <t>Windows User:</t>
        </r>
        <r>
          <rPr>
            <sz val="9"/>
            <color indexed="81"/>
            <rFont val="Tahoma"/>
            <family val="2"/>
          </rPr>
          <t xml:space="preserve">
Less 30% in Tuition fee for Oct/20.</t>
        </r>
      </text>
    </comment>
    <comment ref="CP300" authorId="0">
      <text>
        <r>
          <rPr>
            <b/>
            <sz val="9"/>
            <color indexed="81"/>
            <rFont val="Tahoma"/>
            <family val="2"/>
          </rPr>
          <t>Windows User:</t>
        </r>
        <r>
          <rPr>
            <sz val="9"/>
            <color indexed="81"/>
            <rFont val="Tahoma"/>
            <family val="2"/>
          </rPr>
          <t xml:space="preserve">
10/11/2020
By bkash
C=12620 With O/fee
H=0</t>
        </r>
      </text>
    </comment>
    <comment ref="CR300" authorId="0">
      <text>
        <r>
          <rPr>
            <b/>
            <sz val="9"/>
            <color indexed="81"/>
            <rFont val="Tahoma"/>
            <family val="2"/>
          </rPr>
          <t>Windows User:</t>
        </r>
        <r>
          <rPr>
            <sz val="9"/>
            <color indexed="81"/>
            <rFont val="Tahoma"/>
            <family val="2"/>
          </rPr>
          <t xml:space="preserve">
15/12/2020
By bkash
C=3780
Dec/20</t>
        </r>
      </text>
    </comment>
    <comment ref="CT300" authorId="0">
      <text>
        <r>
          <rPr>
            <b/>
            <sz val="9"/>
            <color indexed="81"/>
            <rFont val="Tahoma"/>
            <family val="2"/>
          </rPr>
          <t>Windows User:</t>
        </r>
        <r>
          <rPr>
            <sz val="9"/>
            <color indexed="81"/>
            <rFont val="Tahoma"/>
            <family val="2"/>
          </rPr>
          <t xml:space="preserve">
13/01/2021
By bkash
C=4340
h=0</t>
        </r>
      </text>
    </comment>
    <comment ref="CV300" authorId="0">
      <text>
        <r>
          <rPr>
            <b/>
            <sz val="9"/>
            <color indexed="81"/>
            <rFont val="Tahoma"/>
            <family val="2"/>
          </rPr>
          <t>Windows User:</t>
        </r>
        <r>
          <rPr>
            <sz val="9"/>
            <color indexed="81"/>
            <rFont val="Tahoma"/>
            <family val="2"/>
          </rPr>
          <t xml:space="preserve">
17/02/21
By bkash
C=4340
</t>
        </r>
      </text>
    </comment>
    <comment ref="CX300" authorId="0">
      <text>
        <r>
          <rPr>
            <b/>
            <sz val="9"/>
            <color indexed="81"/>
            <rFont val="Tahoma"/>
            <family val="2"/>
          </rPr>
          <t>Windows User:</t>
        </r>
        <r>
          <rPr>
            <sz val="9"/>
            <color indexed="81"/>
            <rFont val="Tahoma"/>
            <family val="2"/>
          </rPr>
          <t xml:space="preserve">
20/03/2021
By bkash
C=4340
H=0</t>
        </r>
      </text>
    </comment>
    <comment ref="CD301" authorId="0">
      <text>
        <r>
          <rPr>
            <b/>
            <sz val="9"/>
            <color indexed="81"/>
            <rFont val="Tahoma"/>
            <family val="2"/>
          </rPr>
          <t>Windows User:</t>
        </r>
        <r>
          <rPr>
            <sz val="9"/>
            <color indexed="81"/>
            <rFont val="Tahoma"/>
            <family val="2"/>
          </rPr>
          <t xml:space="preserve">
13/09/2020
7,500/-</t>
        </r>
      </text>
    </comment>
    <comment ref="CF301" authorId="0">
      <text>
        <r>
          <rPr>
            <b/>
            <sz val="9"/>
            <color indexed="81"/>
            <rFont val="Tahoma"/>
            <family val="2"/>
          </rPr>
          <t>Windows User:</t>
        </r>
        <r>
          <rPr>
            <sz val="9"/>
            <color indexed="81"/>
            <rFont val="Tahoma"/>
            <family val="2"/>
          </rPr>
          <t xml:space="preserve">
13/09/2020
7,500/-</t>
        </r>
      </text>
    </comment>
    <comment ref="CH301" authorId="0">
      <text>
        <r>
          <rPr>
            <b/>
            <sz val="9"/>
            <color indexed="81"/>
            <rFont val="Tahoma"/>
            <family val="2"/>
          </rPr>
          <t>Windows User:</t>
        </r>
        <r>
          <rPr>
            <sz val="9"/>
            <color indexed="81"/>
            <rFont val="Tahoma"/>
            <family val="2"/>
          </rPr>
          <t xml:space="preserve">
13/09/2020
7,500/-</t>
        </r>
      </text>
    </comment>
    <comment ref="CJ301" authorId="0">
      <text>
        <r>
          <rPr>
            <b/>
            <sz val="9"/>
            <color indexed="81"/>
            <rFont val="Tahoma"/>
            <family val="2"/>
          </rPr>
          <t>Windows User:</t>
        </r>
        <r>
          <rPr>
            <sz val="9"/>
            <color indexed="81"/>
            <rFont val="Tahoma"/>
            <family val="2"/>
          </rPr>
          <t xml:space="preserve">
13/09/2020
7,500/-</t>
        </r>
      </text>
    </comment>
    <comment ref="CM301" authorId="0">
      <text>
        <r>
          <rPr>
            <b/>
            <sz val="9"/>
            <color indexed="81"/>
            <rFont val="Tahoma"/>
            <family val="2"/>
          </rPr>
          <t>Windows User:</t>
        </r>
        <r>
          <rPr>
            <sz val="9"/>
            <color indexed="81"/>
            <rFont val="Tahoma"/>
            <family val="2"/>
          </rPr>
          <t xml:space="preserve">
Less 30% in Tuition fee for Oct/20.</t>
        </r>
      </text>
    </comment>
    <comment ref="CN301" authorId="0">
      <text>
        <r>
          <rPr>
            <b/>
            <sz val="9"/>
            <color indexed="81"/>
            <rFont val="Tahoma"/>
            <family val="2"/>
          </rPr>
          <t>Windows User:</t>
        </r>
        <r>
          <rPr>
            <sz val="9"/>
            <color indexed="81"/>
            <rFont val="Tahoma"/>
            <family val="2"/>
          </rPr>
          <t xml:space="preserve">
13.10.2020
9146
Oct/20
(Less=30%)</t>
        </r>
      </text>
    </comment>
    <comment ref="CO301" authorId="0">
      <text>
        <r>
          <rPr>
            <b/>
            <sz val="9"/>
            <color indexed="81"/>
            <rFont val="Tahoma"/>
            <family val="2"/>
          </rPr>
          <t>Windows User:</t>
        </r>
        <r>
          <rPr>
            <sz val="9"/>
            <color indexed="81"/>
            <rFont val="Tahoma"/>
            <family val="2"/>
          </rPr>
          <t xml:space="preserve">
Less 30% in Tuition fee for Oct/20.</t>
        </r>
      </text>
    </comment>
    <comment ref="CP301" authorId="0">
      <text>
        <r>
          <rPr>
            <b/>
            <sz val="9"/>
            <color indexed="81"/>
            <rFont val="Tahoma"/>
            <family val="2"/>
          </rPr>
          <t>Windows User:</t>
        </r>
        <r>
          <rPr>
            <sz val="9"/>
            <color indexed="81"/>
            <rFont val="Tahoma"/>
            <family val="2"/>
          </rPr>
          <t xml:space="preserve">
10/11/2020
9147
</t>
        </r>
      </text>
    </comment>
    <comment ref="CR301" authorId="0">
      <text>
        <r>
          <rPr>
            <b/>
            <sz val="9"/>
            <color indexed="81"/>
            <rFont val="Tahoma"/>
            <family val="2"/>
          </rPr>
          <t>Windows User:</t>
        </r>
        <r>
          <rPr>
            <sz val="9"/>
            <color indexed="81"/>
            <rFont val="Tahoma"/>
            <family val="2"/>
          </rPr>
          <t xml:space="preserve">
09/12/2020
9148
</t>
        </r>
      </text>
    </comment>
    <comment ref="CT301" authorId="0">
      <text>
        <r>
          <rPr>
            <b/>
            <sz val="9"/>
            <color indexed="81"/>
            <rFont val="Tahoma"/>
            <family val="2"/>
          </rPr>
          <t>Windows User:</t>
        </r>
        <r>
          <rPr>
            <sz val="9"/>
            <color indexed="81"/>
            <rFont val="Tahoma"/>
            <family val="2"/>
          </rPr>
          <t xml:space="preserve">
30/01/21
40920
Janu/20</t>
        </r>
      </text>
    </comment>
    <comment ref="CX301" authorId="0">
      <text>
        <r>
          <rPr>
            <b/>
            <sz val="9"/>
            <color indexed="81"/>
            <rFont val="Tahoma"/>
            <family val="2"/>
          </rPr>
          <t>Windows User:</t>
        </r>
        <r>
          <rPr>
            <sz val="9"/>
            <color indexed="81"/>
            <rFont val="Tahoma"/>
            <family val="2"/>
          </rPr>
          <t xml:space="preserve">
09/03/21
9149/50
Feb/21+ March</t>
        </r>
      </text>
    </comment>
    <comment ref="DD301" authorId="0">
      <text>
        <r>
          <rPr>
            <b/>
            <sz val="9"/>
            <color indexed="81"/>
            <rFont val="Tahoma"/>
            <family val="2"/>
          </rPr>
          <t>Windows User:</t>
        </r>
        <r>
          <rPr>
            <sz val="9"/>
            <color indexed="81"/>
            <rFont val="Tahoma"/>
            <family val="2"/>
          </rPr>
          <t xml:space="preserve">
05/06/21
9254
</t>
        </r>
      </text>
    </comment>
    <comment ref="CD302" authorId="0">
      <text>
        <r>
          <rPr>
            <b/>
            <sz val="9"/>
            <color indexed="81"/>
            <rFont val="Tahoma"/>
            <family val="2"/>
          </rPr>
          <t>Windows User:</t>
        </r>
        <r>
          <rPr>
            <sz val="9"/>
            <color indexed="81"/>
            <rFont val="Tahoma"/>
            <family val="2"/>
          </rPr>
          <t xml:space="preserve">
13/09/2020
7,500/-</t>
        </r>
      </text>
    </comment>
    <comment ref="CF302" authorId="0">
      <text>
        <r>
          <rPr>
            <b/>
            <sz val="9"/>
            <color indexed="81"/>
            <rFont val="Tahoma"/>
            <family val="2"/>
          </rPr>
          <t>Windows User:</t>
        </r>
        <r>
          <rPr>
            <sz val="9"/>
            <color indexed="81"/>
            <rFont val="Tahoma"/>
            <family val="2"/>
          </rPr>
          <t xml:space="preserve">
13/09/2020
7,500/-</t>
        </r>
      </text>
    </comment>
    <comment ref="CH302" authorId="0">
      <text>
        <r>
          <rPr>
            <b/>
            <sz val="9"/>
            <color indexed="81"/>
            <rFont val="Tahoma"/>
            <family val="2"/>
          </rPr>
          <t>Windows User:</t>
        </r>
        <r>
          <rPr>
            <sz val="9"/>
            <color indexed="81"/>
            <rFont val="Tahoma"/>
            <family val="2"/>
          </rPr>
          <t xml:space="preserve">
13/09/2020
7,500/-</t>
        </r>
      </text>
    </comment>
    <comment ref="CJ302" authorId="0">
      <text>
        <r>
          <rPr>
            <b/>
            <sz val="9"/>
            <color indexed="81"/>
            <rFont val="Tahoma"/>
            <family val="2"/>
          </rPr>
          <t>Windows User:</t>
        </r>
        <r>
          <rPr>
            <sz val="9"/>
            <color indexed="81"/>
            <rFont val="Tahoma"/>
            <family val="2"/>
          </rPr>
          <t xml:space="preserve">
16/11/2020
9172
O/fee=8000
paid in Nov/20</t>
        </r>
      </text>
    </comment>
    <comment ref="CP302" authorId="0">
      <text>
        <r>
          <rPr>
            <b/>
            <sz val="9"/>
            <color indexed="81"/>
            <rFont val="Tahoma"/>
            <family val="2"/>
          </rPr>
          <t>Windows User:</t>
        </r>
        <r>
          <rPr>
            <sz val="9"/>
            <color indexed="81"/>
            <rFont val="Tahoma"/>
            <family val="2"/>
          </rPr>
          <t xml:space="preserve">
08/10/20
9170</t>
        </r>
      </text>
    </comment>
    <comment ref="CR302" authorId="0">
      <text>
        <r>
          <rPr>
            <b/>
            <sz val="9"/>
            <color indexed="81"/>
            <rFont val="Tahoma"/>
            <family val="2"/>
          </rPr>
          <t>Windows User:</t>
        </r>
        <r>
          <rPr>
            <sz val="9"/>
            <color indexed="81"/>
            <rFont val="Tahoma"/>
            <family val="2"/>
          </rPr>
          <t xml:space="preserve">
14/11/2020
9171
16/11/2020
9172
O/fee=8000</t>
        </r>
      </text>
    </comment>
    <comment ref="CT302" authorId="0">
      <text>
        <r>
          <rPr>
            <b/>
            <sz val="9"/>
            <color indexed="81"/>
            <rFont val="Tahoma"/>
            <family val="2"/>
          </rPr>
          <t>Windows User:</t>
        </r>
        <r>
          <rPr>
            <sz val="9"/>
            <color indexed="81"/>
            <rFont val="Tahoma"/>
            <family val="2"/>
          </rPr>
          <t xml:space="preserve">
20/12/2020
9173</t>
        </r>
      </text>
    </comment>
    <comment ref="CV302" authorId="0">
      <text>
        <r>
          <rPr>
            <b/>
            <sz val="9"/>
            <color indexed="81"/>
            <rFont val="Tahoma"/>
            <family val="2"/>
          </rPr>
          <t>Windows User:</t>
        </r>
        <r>
          <rPr>
            <sz val="9"/>
            <color indexed="81"/>
            <rFont val="Tahoma"/>
            <family val="2"/>
          </rPr>
          <t xml:space="preserve">
10/01/2021
9174
</t>
        </r>
      </text>
    </comment>
    <comment ref="CX302" authorId="0">
      <text>
        <r>
          <rPr>
            <b/>
            <sz val="9"/>
            <color indexed="81"/>
            <rFont val="Tahoma"/>
            <family val="2"/>
          </rPr>
          <t>Windows User:</t>
        </r>
        <r>
          <rPr>
            <sz val="9"/>
            <color indexed="81"/>
            <rFont val="Tahoma"/>
            <family val="2"/>
          </rPr>
          <t xml:space="preserve">
10/02/21
9175</t>
        </r>
      </text>
    </comment>
    <comment ref="CZ302" authorId="0">
      <text>
        <r>
          <rPr>
            <b/>
            <sz val="9"/>
            <color indexed="81"/>
            <rFont val="Tahoma"/>
            <family val="2"/>
          </rPr>
          <t>Windows User:</t>
        </r>
        <r>
          <rPr>
            <sz val="9"/>
            <color indexed="81"/>
            <rFont val="Tahoma"/>
            <family val="2"/>
          </rPr>
          <t xml:space="preserve">
18/03/21
9176</t>
        </r>
      </text>
    </comment>
    <comment ref="DF302" authorId="0">
      <text>
        <r>
          <rPr>
            <b/>
            <sz val="9"/>
            <color indexed="81"/>
            <rFont val="Tahoma"/>
            <family val="2"/>
          </rPr>
          <t>Windows User:</t>
        </r>
        <r>
          <rPr>
            <sz val="9"/>
            <color indexed="81"/>
            <rFont val="Tahoma"/>
            <family val="2"/>
          </rPr>
          <t xml:space="preserve">
03/06/21
9177/78
Up to June/21</t>
        </r>
      </text>
    </comment>
    <comment ref="CD303" authorId="0">
      <text>
        <r>
          <rPr>
            <b/>
            <sz val="9"/>
            <color indexed="81"/>
            <rFont val="Tahoma"/>
            <family val="2"/>
          </rPr>
          <t>Windows User:</t>
        </r>
        <r>
          <rPr>
            <sz val="9"/>
            <color indexed="81"/>
            <rFont val="Tahoma"/>
            <family val="2"/>
          </rPr>
          <t xml:space="preserve">
13/09/2020
7,500/-</t>
        </r>
      </text>
    </comment>
    <comment ref="CF303" authorId="0">
      <text>
        <r>
          <rPr>
            <b/>
            <sz val="9"/>
            <color indexed="81"/>
            <rFont val="Tahoma"/>
            <family val="2"/>
          </rPr>
          <t>Windows User:</t>
        </r>
        <r>
          <rPr>
            <sz val="9"/>
            <color indexed="81"/>
            <rFont val="Tahoma"/>
            <family val="2"/>
          </rPr>
          <t xml:space="preserve">
13/09/2020
7,500/-</t>
        </r>
      </text>
    </comment>
    <comment ref="CH303" authorId="0">
      <text>
        <r>
          <rPr>
            <b/>
            <sz val="9"/>
            <color indexed="81"/>
            <rFont val="Tahoma"/>
            <family val="2"/>
          </rPr>
          <t>Windows User:</t>
        </r>
        <r>
          <rPr>
            <sz val="9"/>
            <color indexed="81"/>
            <rFont val="Tahoma"/>
            <family val="2"/>
          </rPr>
          <t xml:space="preserve">
13/09/2020
7,500/-</t>
        </r>
      </text>
    </comment>
    <comment ref="CJ303" authorId="0">
      <text>
        <r>
          <rPr>
            <b/>
            <sz val="9"/>
            <color indexed="81"/>
            <rFont val="Tahoma"/>
            <family val="2"/>
          </rPr>
          <t>Windows User:</t>
        </r>
        <r>
          <rPr>
            <sz val="9"/>
            <color indexed="81"/>
            <rFont val="Tahoma"/>
            <family val="2"/>
          </rPr>
          <t xml:space="preserve">
30/09/2020
9194
Paid to sep/20</t>
        </r>
      </text>
    </comment>
    <comment ref="CN303" authorId="0">
      <text>
        <r>
          <rPr>
            <b/>
            <sz val="9"/>
            <color indexed="81"/>
            <rFont val="Tahoma"/>
            <family val="2"/>
          </rPr>
          <t>Windows User:</t>
        </r>
        <r>
          <rPr>
            <sz val="9"/>
            <color indexed="81"/>
            <rFont val="Tahoma"/>
            <family val="2"/>
          </rPr>
          <t xml:space="preserve">
30/09/2020
9194
O/fee=8000</t>
        </r>
      </text>
    </comment>
    <comment ref="CP303" authorId="0">
      <text>
        <r>
          <rPr>
            <b/>
            <sz val="9"/>
            <color indexed="81"/>
            <rFont val="Tahoma"/>
            <family val="2"/>
          </rPr>
          <t>Windows User:</t>
        </r>
        <r>
          <rPr>
            <sz val="9"/>
            <color indexed="81"/>
            <rFont val="Tahoma"/>
            <family val="2"/>
          </rPr>
          <t xml:space="preserve">
11/10/20
9195
</t>
        </r>
      </text>
    </comment>
    <comment ref="CR303" authorId="0">
      <text>
        <r>
          <rPr>
            <b/>
            <sz val="9"/>
            <color indexed="81"/>
            <rFont val="Tahoma"/>
            <family val="2"/>
          </rPr>
          <t>Windows User:</t>
        </r>
        <r>
          <rPr>
            <sz val="9"/>
            <color indexed="81"/>
            <rFont val="Tahoma"/>
            <family val="2"/>
          </rPr>
          <t xml:space="preserve">
09/11/2020
by bkash
C=4620
H=1950
T=6570
</t>
        </r>
      </text>
    </comment>
    <comment ref="CT303" authorId="0">
      <text>
        <r>
          <rPr>
            <b/>
            <sz val="9"/>
            <color indexed="81"/>
            <rFont val="Tahoma"/>
            <family val="2"/>
          </rPr>
          <t>Windows User:</t>
        </r>
        <r>
          <rPr>
            <sz val="9"/>
            <color indexed="81"/>
            <rFont val="Tahoma"/>
            <family val="2"/>
          </rPr>
          <t xml:space="preserve">
10/01/2021
9197
Dec + Janu/21
Paid in Janu/21</t>
        </r>
      </text>
    </comment>
    <comment ref="CV303" authorId="0">
      <text>
        <r>
          <rPr>
            <b/>
            <sz val="9"/>
            <color indexed="81"/>
            <rFont val="Tahoma"/>
            <family val="2"/>
          </rPr>
          <t>Windows User:</t>
        </r>
        <r>
          <rPr>
            <sz val="9"/>
            <color indexed="81"/>
            <rFont val="Tahoma"/>
            <family val="2"/>
          </rPr>
          <t xml:space="preserve">
10/01/2021
9197
Dec + Janu/21
Paid in Janu/21</t>
        </r>
      </text>
    </comment>
    <comment ref="CX303" authorId="0">
      <text>
        <r>
          <rPr>
            <b/>
            <sz val="9"/>
            <color indexed="81"/>
            <rFont val="Tahoma"/>
            <family val="2"/>
          </rPr>
          <t>Windows User:</t>
        </r>
        <r>
          <rPr>
            <sz val="9"/>
            <color indexed="81"/>
            <rFont val="Tahoma"/>
            <family val="2"/>
          </rPr>
          <t xml:space="preserve">
10/02/21
9198</t>
        </r>
      </text>
    </comment>
    <comment ref="CZ303" authorId="0">
      <text>
        <r>
          <rPr>
            <b/>
            <sz val="9"/>
            <color indexed="81"/>
            <rFont val="Tahoma"/>
            <family val="2"/>
          </rPr>
          <t>Windows User:</t>
        </r>
        <r>
          <rPr>
            <sz val="9"/>
            <color indexed="81"/>
            <rFont val="Tahoma"/>
            <family val="2"/>
          </rPr>
          <t xml:space="preserve">
08/03/21
By bkash
C=4620
H=1950
T=6570</t>
        </r>
      </text>
    </comment>
    <comment ref="DB303" authorId="0">
      <text>
        <r>
          <rPr>
            <b/>
            <sz val="9"/>
            <color indexed="81"/>
            <rFont val="Tahoma"/>
            <family val="2"/>
          </rPr>
          <t>Windows User:</t>
        </r>
        <r>
          <rPr>
            <sz val="9"/>
            <color indexed="81"/>
            <rFont val="Tahoma"/>
            <family val="2"/>
          </rPr>
          <t xml:space="preserve">
18/04/21
By bkash
C=4620
H=1950
T=6570</t>
        </r>
      </text>
    </comment>
    <comment ref="DF303" authorId="0">
      <text>
        <r>
          <rPr>
            <b/>
            <sz val="9"/>
            <color indexed="81"/>
            <rFont val="Tahoma"/>
            <family val="2"/>
          </rPr>
          <t>Windows User:</t>
        </r>
        <r>
          <rPr>
            <sz val="9"/>
            <color indexed="81"/>
            <rFont val="Tahoma"/>
            <family val="2"/>
          </rPr>
          <t xml:space="preserve">
03/06/21
9200</t>
        </r>
      </text>
    </comment>
    <comment ref="CD304" authorId="0">
      <text>
        <r>
          <rPr>
            <b/>
            <sz val="9"/>
            <color indexed="81"/>
            <rFont val="Tahoma"/>
            <family val="2"/>
          </rPr>
          <t>Windows User:</t>
        </r>
        <r>
          <rPr>
            <sz val="9"/>
            <color indexed="81"/>
            <rFont val="Tahoma"/>
            <family val="2"/>
          </rPr>
          <t xml:space="preserve">
13/09/2020
7,500/-</t>
        </r>
      </text>
    </comment>
    <comment ref="CF304" authorId="0">
      <text>
        <r>
          <rPr>
            <b/>
            <sz val="9"/>
            <color indexed="81"/>
            <rFont val="Tahoma"/>
            <family val="2"/>
          </rPr>
          <t>Windows User:</t>
        </r>
        <r>
          <rPr>
            <sz val="9"/>
            <color indexed="81"/>
            <rFont val="Tahoma"/>
            <family val="2"/>
          </rPr>
          <t xml:space="preserve">
13/09/2020
7,500/-</t>
        </r>
      </text>
    </comment>
    <comment ref="CH304" authorId="0">
      <text>
        <r>
          <rPr>
            <b/>
            <sz val="9"/>
            <color indexed="81"/>
            <rFont val="Tahoma"/>
            <family val="2"/>
          </rPr>
          <t>Windows User:</t>
        </r>
        <r>
          <rPr>
            <sz val="9"/>
            <color indexed="81"/>
            <rFont val="Tahoma"/>
            <family val="2"/>
          </rPr>
          <t xml:space="preserve">
13/09/2020
7,500/-</t>
        </r>
      </text>
    </comment>
    <comment ref="CN304" authorId="0">
      <text>
        <r>
          <rPr>
            <b/>
            <sz val="9"/>
            <color indexed="81"/>
            <rFont val="Tahoma"/>
            <family val="2"/>
          </rPr>
          <t>Windows User:</t>
        </r>
        <r>
          <rPr>
            <sz val="9"/>
            <color indexed="81"/>
            <rFont val="Tahoma"/>
            <family val="2"/>
          </rPr>
          <t xml:space="preserve">
12/01/21
9218
Oct/21 Due=420
O/fee=8,000/-
Paid in Janu/21</t>
        </r>
      </text>
    </comment>
    <comment ref="CP304" authorId="0">
      <text>
        <r>
          <rPr>
            <b/>
            <sz val="9"/>
            <color indexed="81"/>
            <rFont val="Tahoma"/>
            <family val="2"/>
          </rPr>
          <t>Windows User:</t>
        </r>
        <r>
          <rPr>
            <sz val="9"/>
            <color indexed="81"/>
            <rFont val="Tahoma"/>
            <family val="2"/>
          </rPr>
          <t xml:space="preserve">
12/01/21
9218
Oct/21 Due=420
O/fee=8,000/-
Paid in Janu/21</t>
        </r>
      </text>
    </comment>
    <comment ref="CR304" authorId="0">
      <text>
        <r>
          <rPr>
            <b/>
            <sz val="9"/>
            <color indexed="81"/>
            <rFont val="Tahoma"/>
            <family val="2"/>
          </rPr>
          <t>Windows User:</t>
        </r>
        <r>
          <rPr>
            <sz val="9"/>
            <color indexed="81"/>
            <rFont val="Tahoma"/>
            <family val="2"/>
          </rPr>
          <t xml:space="preserve">
30/01/1/
3219
Nov/21=4200 Due=420
Paid in Janu/21</t>
        </r>
      </text>
    </comment>
    <comment ref="CV304" authorId="0">
      <text>
        <r>
          <rPr>
            <b/>
            <sz val="9"/>
            <color indexed="81"/>
            <rFont val="Tahoma"/>
            <family val="2"/>
          </rPr>
          <t>Windows User:</t>
        </r>
        <r>
          <rPr>
            <sz val="9"/>
            <color indexed="81"/>
            <rFont val="Tahoma"/>
            <family val="2"/>
          </rPr>
          <t xml:space="preserve">
12/01/21
9218
Oct/21 Due=420
O/fee=8,000/-
Paid in Janu/21.
30/01/1/
3219
Nov/21=4620 
Paid in Janu/21</t>
        </r>
      </text>
    </comment>
    <comment ref="CW304" authorId="0">
      <text>
        <r>
          <rPr>
            <b/>
            <sz val="9"/>
            <color indexed="81"/>
            <rFont val="Tahoma"/>
            <family val="2"/>
          </rPr>
          <t>Windows User:</t>
        </r>
        <r>
          <rPr>
            <sz val="9"/>
            <color indexed="81"/>
            <rFont val="Tahoma"/>
            <family val="2"/>
          </rPr>
          <t xml:space="preserve">
</t>
        </r>
      </text>
    </comment>
    <comment ref="CZ304" authorId="0">
      <text>
        <r>
          <rPr>
            <b/>
            <sz val="9"/>
            <color indexed="81"/>
            <rFont val="Tahoma"/>
            <family val="2"/>
          </rPr>
          <t>Windows User:</t>
        </r>
        <r>
          <rPr>
            <sz val="9"/>
            <color indexed="81"/>
            <rFont val="Tahoma"/>
            <family val="2"/>
          </rPr>
          <t xml:space="preserve">
14/03/21
9220
Dec/20</t>
        </r>
      </text>
    </comment>
    <comment ref="DD304" authorId="0">
      <text>
        <r>
          <rPr>
            <b/>
            <sz val="9"/>
            <color indexed="81"/>
            <rFont val="Tahoma"/>
            <family val="2"/>
          </rPr>
          <t>Windows User:</t>
        </r>
        <r>
          <rPr>
            <sz val="9"/>
            <color indexed="81"/>
            <rFont val="Tahoma"/>
            <family val="2"/>
          </rPr>
          <t xml:space="preserve">
25/05/21
9222
Feb/21
02/05/21
By bkash
C=4620
H=1980
T=6600</t>
        </r>
      </text>
    </comment>
    <comment ref="DF304" authorId="0">
      <text>
        <r>
          <rPr>
            <b/>
            <sz val="9"/>
            <color indexed="81"/>
            <rFont val="Tahoma"/>
            <family val="2"/>
          </rPr>
          <t>Windows User:</t>
        </r>
        <r>
          <rPr>
            <sz val="9"/>
            <color indexed="81"/>
            <rFont val="Tahoma"/>
            <family val="2"/>
          </rPr>
          <t xml:space="preserve">
06/06/21
9223
</t>
        </r>
      </text>
    </comment>
    <comment ref="CD305" authorId="0">
      <text>
        <r>
          <rPr>
            <b/>
            <sz val="9"/>
            <color indexed="81"/>
            <rFont val="Tahoma"/>
            <family val="2"/>
          </rPr>
          <t>Windows User:</t>
        </r>
        <r>
          <rPr>
            <sz val="9"/>
            <color indexed="81"/>
            <rFont val="Tahoma"/>
            <family val="2"/>
          </rPr>
          <t xml:space="preserve">
13/09/2020
7,500/-</t>
        </r>
      </text>
    </comment>
    <comment ref="CF305" authorId="0">
      <text>
        <r>
          <rPr>
            <b/>
            <sz val="9"/>
            <color indexed="81"/>
            <rFont val="Tahoma"/>
            <family val="2"/>
          </rPr>
          <t>Windows User:</t>
        </r>
        <r>
          <rPr>
            <sz val="9"/>
            <color indexed="81"/>
            <rFont val="Tahoma"/>
            <family val="2"/>
          </rPr>
          <t xml:space="preserve">
13/09/2020
7,500/-</t>
        </r>
      </text>
    </comment>
    <comment ref="CH305" authorId="0">
      <text>
        <r>
          <rPr>
            <b/>
            <sz val="9"/>
            <color indexed="81"/>
            <rFont val="Tahoma"/>
            <family val="2"/>
          </rPr>
          <t>Windows User:</t>
        </r>
        <r>
          <rPr>
            <sz val="9"/>
            <color indexed="81"/>
            <rFont val="Tahoma"/>
            <family val="2"/>
          </rPr>
          <t xml:space="preserve">
13/09/2020
7,500/-</t>
        </r>
      </text>
    </comment>
    <comment ref="CM305" authorId="0">
      <text>
        <r>
          <rPr>
            <b/>
            <sz val="9"/>
            <color indexed="81"/>
            <rFont val="Tahoma"/>
            <family val="2"/>
          </rPr>
          <t>Windows User:</t>
        </r>
        <r>
          <rPr>
            <sz val="9"/>
            <color indexed="81"/>
            <rFont val="Tahoma"/>
            <family val="2"/>
          </rPr>
          <t xml:space="preserve">
Less 30% in Tuition fee for Oct/20.</t>
        </r>
      </text>
    </comment>
    <comment ref="CN305" authorId="0">
      <text>
        <r>
          <rPr>
            <b/>
            <sz val="9"/>
            <color indexed="81"/>
            <rFont val="Tahoma"/>
            <family val="2"/>
          </rPr>
          <t>Windows User:</t>
        </r>
        <r>
          <rPr>
            <sz val="9"/>
            <color indexed="81"/>
            <rFont val="Tahoma"/>
            <family val="2"/>
          </rPr>
          <t xml:space="preserve">
15.10.2020
Bkash=6,660/-
College=4,620/-
Hostel=2,040/-</t>
        </r>
      </text>
    </comment>
    <comment ref="CO305" authorId="0">
      <text>
        <r>
          <rPr>
            <b/>
            <sz val="9"/>
            <color indexed="81"/>
            <rFont val="Tahoma"/>
            <family val="2"/>
          </rPr>
          <t>Windows User:</t>
        </r>
        <r>
          <rPr>
            <sz val="9"/>
            <color indexed="81"/>
            <rFont val="Tahoma"/>
            <family val="2"/>
          </rPr>
          <t xml:space="preserve">
Less 30% in Tuition fee for Oct/20.</t>
        </r>
      </text>
    </comment>
    <comment ref="CP305" authorId="0">
      <text>
        <r>
          <rPr>
            <b/>
            <sz val="9"/>
            <color indexed="81"/>
            <rFont val="Tahoma"/>
            <family val="2"/>
          </rPr>
          <t>Windows User:</t>
        </r>
        <r>
          <rPr>
            <sz val="9"/>
            <color indexed="81"/>
            <rFont val="Tahoma"/>
            <family val="2"/>
          </rPr>
          <t xml:space="preserve">
08/11/2020
By bkash
C=4620
H=2040
T=6660
</t>
        </r>
      </text>
    </comment>
    <comment ref="CV305" authorId="0">
      <text>
        <r>
          <rPr>
            <b/>
            <sz val="9"/>
            <color indexed="81"/>
            <rFont val="Tahoma"/>
            <family val="2"/>
          </rPr>
          <t>Windows User:</t>
        </r>
        <r>
          <rPr>
            <sz val="9"/>
            <color indexed="81"/>
            <rFont val="Tahoma"/>
            <family val="2"/>
          </rPr>
          <t xml:space="preserve">
10/02/21
9242</t>
        </r>
      </text>
    </comment>
    <comment ref="CD306" authorId="0">
      <text>
        <r>
          <rPr>
            <b/>
            <sz val="9"/>
            <color indexed="81"/>
            <rFont val="Tahoma"/>
            <family val="2"/>
          </rPr>
          <t>Windows User:</t>
        </r>
        <r>
          <rPr>
            <sz val="9"/>
            <color indexed="81"/>
            <rFont val="Tahoma"/>
            <family val="2"/>
          </rPr>
          <t xml:space="preserve">
13/09/2020
7,500/-</t>
        </r>
      </text>
    </comment>
    <comment ref="CF306" authorId="0">
      <text>
        <r>
          <rPr>
            <b/>
            <sz val="9"/>
            <color indexed="81"/>
            <rFont val="Tahoma"/>
            <family val="2"/>
          </rPr>
          <t>Windows User:</t>
        </r>
        <r>
          <rPr>
            <sz val="9"/>
            <color indexed="81"/>
            <rFont val="Tahoma"/>
            <family val="2"/>
          </rPr>
          <t xml:space="preserve">
13/09/2020
7,500/-</t>
        </r>
      </text>
    </comment>
    <comment ref="CH306" authorId="0">
      <text>
        <r>
          <rPr>
            <b/>
            <sz val="9"/>
            <color indexed="81"/>
            <rFont val="Tahoma"/>
            <family val="2"/>
          </rPr>
          <t>Windows User:</t>
        </r>
        <r>
          <rPr>
            <sz val="9"/>
            <color indexed="81"/>
            <rFont val="Tahoma"/>
            <family val="2"/>
          </rPr>
          <t xml:space="preserve">
13/09/2020
7,500/-</t>
        </r>
      </text>
    </comment>
    <comment ref="CP306" authorId="0">
      <text>
        <r>
          <rPr>
            <b/>
            <sz val="9"/>
            <color indexed="81"/>
            <rFont val="Tahoma"/>
            <family val="2"/>
          </rPr>
          <t>Windows User:</t>
        </r>
        <r>
          <rPr>
            <sz val="9"/>
            <color indexed="81"/>
            <rFont val="Tahoma"/>
            <family val="2"/>
          </rPr>
          <t xml:space="preserve">
09/11/2020
9266
Oct/20
Paid to Nv/20</t>
        </r>
      </text>
    </comment>
    <comment ref="CR306" authorId="0">
      <text>
        <r>
          <rPr>
            <b/>
            <sz val="9"/>
            <color indexed="81"/>
            <rFont val="Tahoma"/>
            <family val="2"/>
          </rPr>
          <t>Windows User:</t>
        </r>
        <r>
          <rPr>
            <sz val="9"/>
            <color indexed="81"/>
            <rFont val="Tahoma"/>
            <family val="2"/>
          </rPr>
          <t xml:space="preserve">
09/11/2020
9266
Oct/20
09/12/2020
9267
O/fee woth
Nov/20
Paid in Dec./20</t>
        </r>
      </text>
    </comment>
    <comment ref="CT306" authorId="0">
      <text>
        <r>
          <rPr>
            <b/>
            <sz val="9"/>
            <color indexed="81"/>
            <rFont val="Tahoma"/>
            <family val="2"/>
          </rPr>
          <t>Windows User:</t>
        </r>
        <r>
          <rPr>
            <sz val="9"/>
            <color indexed="81"/>
            <rFont val="Tahoma"/>
            <family val="2"/>
          </rPr>
          <t xml:space="preserve">
09/12/2020
9267
O/fee with
Nov/20
Paid in Dec/20
</t>
        </r>
      </text>
    </comment>
    <comment ref="CV306" authorId="0">
      <text>
        <r>
          <rPr>
            <b/>
            <sz val="9"/>
            <color indexed="81"/>
            <rFont val="Tahoma"/>
            <family val="2"/>
          </rPr>
          <t>Windows User:</t>
        </r>
        <r>
          <rPr>
            <sz val="9"/>
            <color indexed="81"/>
            <rFont val="Tahoma"/>
            <family val="2"/>
          </rPr>
          <t xml:space="preserve">
10/01/2021
9268
Dec/20
Paid in Janu/21
26/01/21
9269
Janu/21
Paid in janu/21</t>
        </r>
      </text>
    </comment>
    <comment ref="CX306" authorId="0">
      <text>
        <r>
          <rPr>
            <b/>
            <sz val="9"/>
            <color indexed="81"/>
            <rFont val="Tahoma"/>
            <family val="2"/>
          </rPr>
          <t>Windows User:</t>
        </r>
        <r>
          <rPr>
            <sz val="9"/>
            <color indexed="81"/>
            <rFont val="Tahoma"/>
            <family val="2"/>
          </rPr>
          <t xml:space="preserve">
10/02/21
9270</t>
        </r>
      </text>
    </comment>
    <comment ref="CZ306" authorId="0">
      <text>
        <r>
          <rPr>
            <b/>
            <sz val="9"/>
            <color indexed="81"/>
            <rFont val="Tahoma"/>
            <family val="2"/>
          </rPr>
          <t>Windows User:</t>
        </r>
        <r>
          <rPr>
            <sz val="9"/>
            <color indexed="81"/>
            <rFont val="Tahoma"/>
            <family val="2"/>
          </rPr>
          <t xml:space="preserve">
07/03/21
9271</t>
        </r>
      </text>
    </comment>
    <comment ref="DB306" authorId="0">
      <text>
        <r>
          <rPr>
            <b/>
            <sz val="9"/>
            <color indexed="81"/>
            <rFont val="Tahoma"/>
            <family val="2"/>
          </rPr>
          <t>Windows User:</t>
        </r>
        <r>
          <rPr>
            <sz val="9"/>
            <color indexed="81"/>
            <rFont val="Tahoma"/>
            <family val="2"/>
          </rPr>
          <t xml:space="preserve">
13/04/21
By bkash
C=4620</t>
        </r>
      </text>
    </comment>
    <comment ref="DD306" authorId="0">
      <text>
        <r>
          <rPr>
            <b/>
            <sz val="9"/>
            <color indexed="81"/>
            <rFont val="Tahoma"/>
            <family val="2"/>
          </rPr>
          <t>Windows User:</t>
        </r>
        <r>
          <rPr>
            <sz val="9"/>
            <color indexed="81"/>
            <rFont val="Tahoma"/>
            <family val="2"/>
          </rPr>
          <t xml:space="preserve">
06/05/21
By bkash
C=4620
</t>
        </r>
      </text>
    </comment>
    <comment ref="DF306" authorId="0">
      <text>
        <r>
          <rPr>
            <b/>
            <sz val="9"/>
            <color indexed="81"/>
            <rFont val="Tahoma"/>
            <family val="2"/>
          </rPr>
          <t>Windows User:</t>
        </r>
        <r>
          <rPr>
            <sz val="9"/>
            <color indexed="81"/>
            <rFont val="Tahoma"/>
            <family val="2"/>
          </rPr>
          <t xml:space="preserve">
03/06/21
9274
</t>
        </r>
      </text>
    </comment>
    <comment ref="CD307" authorId="0">
      <text>
        <r>
          <rPr>
            <b/>
            <sz val="9"/>
            <color indexed="81"/>
            <rFont val="Tahoma"/>
            <family val="2"/>
          </rPr>
          <t>Windows User:</t>
        </r>
        <r>
          <rPr>
            <sz val="9"/>
            <color indexed="81"/>
            <rFont val="Tahoma"/>
            <family val="2"/>
          </rPr>
          <t xml:space="preserve">
13/09/2020
7,500/-</t>
        </r>
      </text>
    </comment>
    <comment ref="CF307" authorId="0">
      <text>
        <r>
          <rPr>
            <b/>
            <sz val="9"/>
            <color indexed="81"/>
            <rFont val="Tahoma"/>
            <family val="2"/>
          </rPr>
          <t>Windows User:</t>
        </r>
        <r>
          <rPr>
            <sz val="9"/>
            <color indexed="81"/>
            <rFont val="Tahoma"/>
            <family val="2"/>
          </rPr>
          <t xml:space="preserve">
13/09/2020
7,500/-</t>
        </r>
      </text>
    </comment>
    <comment ref="CH307" authorId="0">
      <text>
        <r>
          <rPr>
            <b/>
            <sz val="9"/>
            <color indexed="81"/>
            <rFont val="Tahoma"/>
            <family val="2"/>
          </rPr>
          <t>Windows User:</t>
        </r>
        <r>
          <rPr>
            <sz val="9"/>
            <color indexed="81"/>
            <rFont val="Tahoma"/>
            <family val="2"/>
          </rPr>
          <t xml:space="preserve">
13/09/2020
7,500/-</t>
        </r>
      </text>
    </comment>
    <comment ref="CJ307" authorId="0">
      <text>
        <r>
          <rPr>
            <b/>
            <sz val="9"/>
            <color indexed="81"/>
            <rFont val="Tahoma"/>
            <family val="2"/>
          </rPr>
          <t>Windows User:</t>
        </r>
        <r>
          <rPr>
            <sz val="9"/>
            <color indexed="81"/>
            <rFont val="Tahoma"/>
            <family val="2"/>
          </rPr>
          <t xml:space="preserve">
29/12/2020
9026
Oct + Nov/20
O/fee=760 Due= 7240
Paid in Dec/20
26/01/2021
9027
O/fee=7240
Dec + Janu/21
Paid in Janu/21</t>
        </r>
      </text>
    </comment>
    <comment ref="CM307" authorId="0">
      <text>
        <r>
          <rPr>
            <b/>
            <sz val="9"/>
            <color indexed="81"/>
            <rFont val="Tahoma"/>
            <family val="2"/>
          </rPr>
          <t>Windows User:</t>
        </r>
        <r>
          <rPr>
            <sz val="9"/>
            <color indexed="81"/>
            <rFont val="Tahoma"/>
            <family val="2"/>
          </rPr>
          <t xml:space="preserve">
Less 30% in Tuition fee for Oct/20.</t>
        </r>
      </text>
    </comment>
    <comment ref="CN307" authorId="0">
      <text>
        <r>
          <rPr>
            <b/>
            <sz val="9"/>
            <color indexed="81"/>
            <rFont val="Tahoma"/>
            <family val="2"/>
          </rPr>
          <t>Windows User:</t>
        </r>
        <r>
          <rPr>
            <sz val="9"/>
            <color indexed="81"/>
            <rFont val="Tahoma"/>
            <family val="2"/>
          </rPr>
          <t xml:space="preserve">
29/12/2020
9026
Oct + Nov/20
O/fee=760 Due= 7240
Paid in Dec/20</t>
        </r>
      </text>
    </comment>
    <comment ref="CO307" authorId="0">
      <text>
        <r>
          <rPr>
            <b/>
            <sz val="9"/>
            <color indexed="81"/>
            <rFont val="Tahoma"/>
            <family val="2"/>
          </rPr>
          <t>Windows User:</t>
        </r>
        <r>
          <rPr>
            <sz val="9"/>
            <color indexed="81"/>
            <rFont val="Tahoma"/>
            <family val="2"/>
          </rPr>
          <t xml:space="preserve">
Less 30% in Tuition fee for Oct/20.</t>
        </r>
      </text>
    </comment>
    <comment ref="CP307" authorId="0">
      <text>
        <r>
          <rPr>
            <b/>
            <sz val="9"/>
            <color indexed="81"/>
            <rFont val="Tahoma"/>
            <family val="2"/>
          </rPr>
          <t>Windows User:</t>
        </r>
        <r>
          <rPr>
            <sz val="9"/>
            <color indexed="81"/>
            <rFont val="Tahoma"/>
            <family val="2"/>
          </rPr>
          <t xml:space="preserve">
29/12/2020
9026
Oct + Nov/20
O/fee=760 Due= 7240
Paid in Dec/20</t>
        </r>
      </text>
    </comment>
    <comment ref="CR307" authorId="0">
      <text>
        <r>
          <rPr>
            <b/>
            <sz val="9"/>
            <color indexed="81"/>
            <rFont val="Tahoma"/>
            <family val="2"/>
          </rPr>
          <t>Windows User:</t>
        </r>
        <r>
          <rPr>
            <sz val="9"/>
            <color indexed="81"/>
            <rFont val="Tahoma"/>
            <family val="2"/>
          </rPr>
          <t xml:space="preserve">
29/12/2020
9026
Oct + Nov/20
O/fee=760 Due= 7240
Paid in Dec/20
26/01/2021
9027
O/fee=7240
Dec + Janu/21
Paid in Janu/21</t>
        </r>
      </text>
    </comment>
    <comment ref="CT307" authorId="0">
      <text>
        <r>
          <rPr>
            <b/>
            <sz val="9"/>
            <color indexed="81"/>
            <rFont val="Tahoma"/>
            <family val="2"/>
          </rPr>
          <t>Windows User:</t>
        </r>
        <r>
          <rPr>
            <sz val="9"/>
            <color indexed="81"/>
            <rFont val="Tahoma"/>
            <family val="2"/>
          </rPr>
          <t xml:space="preserve">
26/01/2021
9027
O/fee=7240
Dec + Janu/21
Paid in Janu/21</t>
        </r>
      </text>
    </comment>
    <comment ref="DD307" authorId="0">
      <text>
        <r>
          <rPr>
            <b/>
            <sz val="9"/>
            <color indexed="81"/>
            <rFont val="Tahoma"/>
            <family val="2"/>
          </rPr>
          <t>Windows User:</t>
        </r>
        <r>
          <rPr>
            <sz val="9"/>
            <color indexed="81"/>
            <rFont val="Tahoma"/>
            <family val="2"/>
          </rPr>
          <t xml:space="preserve">
06/06/21
9028
Up to May/21</t>
        </r>
      </text>
    </comment>
    <comment ref="CD308" authorId="0">
      <text>
        <r>
          <rPr>
            <b/>
            <sz val="9"/>
            <color indexed="81"/>
            <rFont val="Tahoma"/>
            <family val="2"/>
          </rPr>
          <t>Windows User:</t>
        </r>
        <r>
          <rPr>
            <sz val="9"/>
            <color indexed="81"/>
            <rFont val="Tahoma"/>
            <family val="2"/>
          </rPr>
          <t xml:space="preserve">
13/09/2020
7,500/-</t>
        </r>
      </text>
    </comment>
    <comment ref="CF308" authorId="0">
      <text>
        <r>
          <rPr>
            <b/>
            <sz val="9"/>
            <color indexed="81"/>
            <rFont val="Tahoma"/>
            <family val="2"/>
          </rPr>
          <t>Windows User:</t>
        </r>
        <r>
          <rPr>
            <sz val="9"/>
            <color indexed="81"/>
            <rFont val="Tahoma"/>
            <family val="2"/>
          </rPr>
          <t xml:space="preserve">
13/09/2020
7,500/-</t>
        </r>
      </text>
    </comment>
    <comment ref="CH308" authorId="0">
      <text>
        <r>
          <rPr>
            <b/>
            <sz val="9"/>
            <color indexed="81"/>
            <rFont val="Tahoma"/>
            <family val="2"/>
          </rPr>
          <t>Windows User:</t>
        </r>
        <r>
          <rPr>
            <sz val="9"/>
            <color indexed="81"/>
            <rFont val="Tahoma"/>
            <family val="2"/>
          </rPr>
          <t xml:space="preserve">
13/09/2020
7,500/-</t>
        </r>
      </text>
    </comment>
    <comment ref="CJ308" authorId="0">
      <text>
        <r>
          <rPr>
            <b/>
            <sz val="9"/>
            <color indexed="81"/>
            <rFont val="Tahoma"/>
            <family val="2"/>
          </rPr>
          <t>Windows User:</t>
        </r>
        <r>
          <rPr>
            <sz val="9"/>
            <color indexed="81"/>
            <rFont val="Tahoma"/>
            <family val="2"/>
          </rPr>
          <t xml:space="preserve">
27/01/2021
9052
O/fe=8000
Paid in  Janu/21</t>
        </r>
      </text>
    </comment>
    <comment ref="CM308" authorId="0">
      <text>
        <r>
          <rPr>
            <b/>
            <sz val="9"/>
            <color indexed="81"/>
            <rFont val="Tahoma"/>
            <family val="2"/>
          </rPr>
          <t>Windows User:</t>
        </r>
        <r>
          <rPr>
            <sz val="9"/>
            <color indexed="81"/>
            <rFont val="Tahoma"/>
            <family val="2"/>
          </rPr>
          <t xml:space="preserve">
Less 30% in Tuition fee for Oct/20.</t>
        </r>
      </text>
    </comment>
    <comment ref="CN308" authorId="0">
      <text>
        <r>
          <rPr>
            <b/>
            <sz val="9"/>
            <color indexed="81"/>
            <rFont val="Tahoma"/>
            <family val="2"/>
          </rPr>
          <t>Windows User:</t>
        </r>
        <r>
          <rPr>
            <sz val="9"/>
            <color indexed="81"/>
            <rFont val="Tahoma"/>
            <family val="2"/>
          </rPr>
          <t xml:space="preserve">
04/11/2020
9050
Oct + Nov/2020
Paid to Nov/2020</t>
        </r>
      </text>
    </comment>
    <comment ref="CO308" authorId="0">
      <text>
        <r>
          <rPr>
            <b/>
            <sz val="9"/>
            <color indexed="81"/>
            <rFont val="Tahoma"/>
            <family val="2"/>
          </rPr>
          <t>Windows User:</t>
        </r>
        <r>
          <rPr>
            <sz val="9"/>
            <color indexed="81"/>
            <rFont val="Tahoma"/>
            <family val="2"/>
          </rPr>
          <t xml:space="preserve">
Less 30% in Tuition fee for Oct/20.</t>
        </r>
      </text>
    </comment>
    <comment ref="CP308" authorId="0">
      <text>
        <r>
          <rPr>
            <b/>
            <sz val="9"/>
            <color indexed="81"/>
            <rFont val="Tahoma"/>
            <family val="2"/>
          </rPr>
          <t>Windows User:</t>
        </r>
        <r>
          <rPr>
            <sz val="9"/>
            <color indexed="81"/>
            <rFont val="Tahoma"/>
            <family val="2"/>
          </rPr>
          <t xml:space="preserve">
04/11/2020
9050
Oct + Nov/2020</t>
        </r>
      </text>
    </comment>
    <comment ref="CR308" authorId="0">
      <text>
        <r>
          <rPr>
            <b/>
            <sz val="9"/>
            <color indexed="81"/>
            <rFont val="Tahoma"/>
            <family val="2"/>
          </rPr>
          <t>Windows User:</t>
        </r>
        <r>
          <rPr>
            <sz val="9"/>
            <color indexed="81"/>
            <rFont val="Tahoma"/>
            <family val="2"/>
          </rPr>
          <t xml:space="preserve">
07/01/2021
9051
Dec + Janu/21
Paid in Janu/21
O/fee Due</t>
        </r>
      </text>
    </comment>
    <comment ref="CT308" authorId="0">
      <text>
        <r>
          <rPr>
            <b/>
            <sz val="9"/>
            <color indexed="81"/>
            <rFont val="Tahoma"/>
            <family val="2"/>
          </rPr>
          <t>Windows User:</t>
        </r>
        <r>
          <rPr>
            <sz val="9"/>
            <color indexed="81"/>
            <rFont val="Tahoma"/>
            <family val="2"/>
          </rPr>
          <t xml:space="preserve">
07/01/2021
9051
Dec + Janu/21
Paid in Janu/21
O/fee Due
27/01/2021
9052
O/fe=8000
Paid in  Janu/21</t>
        </r>
      </text>
    </comment>
    <comment ref="CX308" authorId="0">
      <text>
        <r>
          <rPr>
            <b/>
            <sz val="9"/>
            <color indexed="81"/>
            <rFont val="Tahoma"/>
            <family val="2"/>
          </rPr>
          <t>Windows User:</t>
        </r>
        <r>
          <rPr>
            <sz val="9"/>
            <color indexed="81"/>
            <rFont val="Tahoma"/>
            <family val="2"/>
          </rPr>
          <t xml:space="preserve">
10/03/21
9053
Awb + k„c‡e/21</t>
        </r>
      </text>
    </comment>
    <comment ref="CZ308" authorId="0">
      <text>
        <r>
          <rPr>
            <b/>
            <sz val="9"/>
            <color indexed="81"/>
            <rFont val="Tahoma"/>
            <family val="2"/>
          </rPr>
          <t>Windows User:</t>
        </r>
        <r>
          <rPr>
            <sz val="9"/>
            <color indexed="81"/>
            <rFont val="Tahoma"/>
            <family val="2"/>
          </rPr>
          <t xml:space="preserve">
27/04/2021
9054
April/21</t>
        </r>
      </text>
    </comment>
    <comment ref="DD308" authorId="0">
      <text>
        <r>
          <rPr>
            <b/>
            <sz val="9"/>
            <color indexed="81"/>
            <rFont val="Tahoma"/>
            <family val="2"/>
          </rPr>
          <t>Windows User:</t>
        </r>
        <r>
          <rPr>
            <sz val="9"/>
            <color indexed="81"/>
            <rFont val="Tahoma"/>
            <family val="2"/>
          </rPr>
          <t xml:space="preserve">
03/06/21
9055
May/21</t>
        </r>
      </text>
    </comment>
    <comment ref="CD309" authorId="0">
      <text>
        <r>
          <rPr>
            <b/>
            <sz val="9"/>
            <color indexed="81"/>
            <rFont val="Tahoma"/>
            <family val="2"/>
          </rPr>
          <t>Windows User:</t>
        </r>
        <r>
          <rPr>
            <sz val="9"/>
            <color indexed="81"/>
            <rFont val="Tahoma"/>
            <family val="2"/>
          </rPr>
          <t xml:space="preserve">
13/09/2020
7,500/-</t>
        </r>
      </text>
    </comment>
    <comment ref="CF309" authorId="0">
      <text>
        <r>
          <rPr>
            <b/>
            <sz val="9"/>
            <color indexed="81"/>
            <rFont val="Tahoma"/>
            <family val="2"/>
          </rPr>
          <t>Windows User:</t>
        </r>
        <r>
          <rPr>
            <sz val="9"/>
            <color indexed="81"/>
            <rFont val="Tahoma"/>
            <family val="2"/>
          </rPr>
          <t xml:space="preserve">
13/09/2020
7,500/-</t>
        </r>
      </text>
    </comment>
    <comment ref="CH309" authorId="0">
      <text>
        <r>
          <rPr>
            <b/>
            <sz val="9"/>
            <color indexed="81"/>
            <rFont val="Tahoma"/>
            <family val="2"/>
          </rPr>
          <t>Windows User:</t>
        </r>
        <r>
          <rPr>
            <sz val="9"/>
            <color indexed="81"/>
            <rFont val="Tahoma"/>
            <family val="2"/>
          </rPr>
          <t xml:space="preserve">
13/09/2020
7,500/-</t>
        </r>
      </text>
    </comment>
    <comment ref="CJ309" authorId="0">
      <text>
        <r>
          <rPr>
            <b/>
            <sz val="9"/>
            <color indexed="81"/>
            <rFont val="Tahoma"/>
            <family val="2"/>
          </rPr>
          <t>Windows User:</t>
        </r>
        <r>
          <rPr>
            <sz val="9"/>
            <color indexed="81"/>
            <rFont val="Tahoma"/>
            <family val="2"/>
          </rPr>
          <t xml:space="preserve">
13/01/2021
Janu/21
O/fee=8000
Paid in Janu/21</t>
        </r>
      </text>
    </comment>
    <comment ref="CM309" authorId="0">
      <text>
        <r>
          <rPr>
            <b/>
            <sz val="9"/>
            <color indexed="81"/>
            <rFont val="Tahoma"/>
            <family val="2"/>
          </rPr>
          <t>Windows User:</t>
        </r>
        <r>
          <rPr>
            <sz val="9"/>
            <color indexed="81"/>
            <rFont val="Tahoma"/>
            <family val="2"/>
          </rPr>
          <t xml:space="preserve">
Less 30% in Tuition fee for Oct/20.</t>
        </r>
      </text>
    </comment>
    <comment ref="CN309" authorId="0">
      <text>
        <r>
          <rPr>
            <b/>
            <sz val="9"/>
            <color indexed="81"/>
            <rFont val="Tahoma"/>
            <family val="2"/>
          </rPr>
          <t>Windows User:</t>
        </r>
        <r>
          <rPr>
            <sz val="9"/>
            <color indexed="81"/>
            <rFont val="Tahoma"/>
            <family val="2"/>
          </rPr>
          <t xml:space="preserve">
08.10.2020
9074
Oct/20 Less=30%
Others fee due by P.sir</t>
        </r>
      </text>
    </comment>
    <comment ref="CO309" authorId="0">
      <text>
        <r>
          <rPr>
            <b/>
            <sz val="9"/>
            <color indexed="81"/>
            <rFont val="Tahoma"/>
            <family val="2"/>
          </rPr>
          <t>Windows User:</t>
        </r>
        <r>
          <rPr>
            <sz val="9"/>
            <color indexed="81"/>
            <rFont val="Tahoma"/>
            <family val="2"/>
          </rPr>
          <t xml:space="preserve">
Less 30% in Tuition fee for Oct/20.</t>
        </r>
      </text>
    </comment>
    <comment ref="CP309" authorId="0">
      <text>
        <r>
          <rPr>
            <b/>
            <sz val="9"/>
            <color indexed="81"/>
            <rFont val="Tahoma"/>
            <family val="2"/>
          </rPr>
          <t>Windows User:</t>
        </r>
        <r>
          <rPr>
            <sz val="9"/>
            <color indexed="81"/>
            <rFont val="Tahoma"/>
            <family val="2"/>
          </rPr>
          <t xml:space="preserve">
09/11/2020
9075
</t>
        </r>
      </text>
    </comment>
    <comment ref="CR309" authorId="0">
      <text>
        <r>
          <rPr>
            <b/>
            <sz val="9"/>
            <color indexed="81"/>
            <rFont val="Tahoma"/>
            <family val="2"/>
          </rPr>
          <t>Windows User:</t>
        </r>
        <r>
          <rPr>
            <sz val="9"/>
            <color indexed="81"/>
            <rFont val="Tahoma"/>
            <family val="2"/>
          </rPr>
          <t xml:space="preserve">
05/12/2020
9076
O/fee Due</t>
        </r>
      </text>
    </comment>
    <comment ref="CT309" authorId="0">
      <text>
        <r>
          <rPr>
            <b/>
            <sz val="9"/>
            <color indexed="81"/>
            <rFont val="Tahoma"/>
            <family val="2"/>
          </rPr>
          <t>Windows User:</t>
        </r>
        <r>
          <rPr>
            <sz val="9"/>
            <color indexed="81"/>
            <rFont val="Tahoma"/>
            <family val="2"/>
          </rPr>
          <t xml:space="preserve">
13/01/2021
Janu/21
O/fee=8000
Paid in Janu/21</t>
        </r>
      </text>
    </comment>
    <comment ref="CV309" authorId="0">
      <text>
        <r>
          <rPr>
            <b/>
            <sz val="9"/>
            <color indexed="81"/>
            <rFont val="Tahoma"/>
            <family val="2"/>
          </rPr>
          <t>Windows User:</t>
        </r>
        <r>
          <rPr>
            <sz val="9"/>
            <color indexed="81"/>
            <rFont val="Tahoma"/>
            <family val="2"/>
          </rPr>
          <t xml:space="preserve">
10/02/21
9078</t>
        </r>
      </text>
    </comment>
    <comment ref="CX309" authorId="0">
      <text>
        <r>
          <rPr>
            <b/>
            <sz val="9"/>
            <color indexed="81"/>
            <rFont val="Tahoma"/>
            <family val="2"/>
          </rPr>
          <t>Windows User:</t>
        </r>
        <r>
          <rPr>
            <sz val="9"/>
            <color indexed="81"/>
            <rFont val="Tahoma"/>
            <family val="2"/>
          </rPr>
          <t xml:space="preserve">
120/03/21
9079</t>
        </r>
      </text>
    </comment>
    <comment ref="DD309" authorId="0">
      <text>
        <r>
          <rPr>
            <b/>
            <sz val="9"/>
            <color indexed="81"/>
            <rFont val="Tahoma"/>
            <family val="2"/>
          </rPr>
          <t>Windows User:</t>
        </r>
        <r>
          <rPr>
            <sz val="9"/>
            <color indexed="81"/>
            <rFont val="Tahoma"/>
            <family val="2"/>
          </rPr>
          <t xml:space="preserve">
05/06/21
9080</t>
        </r>
      </text>
    </comment>
    <comment ref="CD310" authorId="0">
      <text>
        <r>
          <rPr>
            <b/>
            <sz val="9"/>
            <color indexed="81"/>
            <rFont val="Tahoma"/>
            <family val="2"/>
          </rPr>
          <t>Windows User:</t>
        </r>
        <r>
          <rPr>
            <sz val="9"/>
            <color indexed="81"/>
            <rFont val="Tahoma"/>
            <family val="2"/>
          </rPr>
          <t xml:space="preserve">
13/09/2020
7,500/-</t>
        </r>
      </text>
    </comment>
    <comment ref="CF310" authorId="0">
      <text>
        <r>
          <rPr>
            <b/>
            <sz val="9"/>
            <color indexed="81"/>
            <rFont val="Tahoma"/>
            <family val="2"/>
          </rPr>
          <t>Windows User:</t>
        </r>
        <r>
          <rPr>
            <sz val="9"/>
            <color indexed="81"/>
            <rFont val="Tahoma"/>
            <family val="2"/>
          </rPr>
          <t xml:space="preserve">
13/09/2020
7,500/-</t>
        </r>
      </text>
    </comment>
    <comment ref="CH310" authorId="0">
      <text>
        <r>
          <rPr>
            <b/>
            <sz val="9"/>
            <color indexed="81"/>
            <rFont val="Tahoma"/>
            <family val="2"/>
          </rPr>
          <t>Windows User:</t>
        </r>
        <r>
          <rPr>
            <sz val="9"/>
            <color indexed="81"/>
            <rFont val="Tahoma"/>
            <family val="2"/>
          </rPr>
          <t xml:space="preserve">
13/09/2020
7,500/-</t>
        </r>
      </text>
    </comment>
    <comment ref="CJ310" authorId="0">
      <text>
        <r>
          <rPr>
            <b/>
            <sz val="9"/>
            <color indexed="81"/>
            <rFont val="Tahoma"/>
            <family val="2"/>
          </rPr>
          <t>Windows User:</t>
        </r>
        <r>
          <rPr>
            <sz val="9"/>
            <color indexed="81"/>
            <rFont val="Tahoma"/>
            <family val="2"/>
          </rPr>
          <t xml:space="preserve">
28/01/21
9098
Oct/20
O/fee=8000
Paid in Janu/21</t>
        </r>
      </text>
    </comment>
    <comment ref="CM310" authorId="0">
      <text>
        <r>
          <rPr>
            <b/>
            <sz val="9"/>
            <color indexed="81"/>
            <rFont val="Tahoma"/>
            <family val="2"/>
          </rPr>
          <t>Windows User:</t>
        </r>
        <r>
          <rPr>
            <sz val="9"/>
            <color indexed="81"/>
            <rFont val="Tahoma"/>
            <family val="2"/>
          </rPr>
          <t xml:space="preserve">
Less 30% in Tuition fee for Oct/20.</t>
        </r>
      </text>
    </comment>
    <comment ref="CN310" authorId="0">
      <text>
        <r>
          <rPr>
            <b/>
            <sz val="9"/>
            <color indexed="81"/>
            <rFont val="Tahoma"/>
            <family val="2"/>
          </rPr>
          <t>Windows User:</t>
        </r>
        <r>
          <rPr>
            <sz val="9"/>
            <color indexed="81"/>
            <rFont val="Tahoma"/>
            <family val="2"/>
          </rPr>
          <t xml:space="preserve">
28/01/21
9098
Oct/20
O/fee=8000
Paid in Janu/21</t>
        </r>
      </text>
    </comment>
    <comment ref="CO310" authorId="0">
      <text>
        <r>
          <rPr>
            <b/>
            <sz val="9"/>
            <color indexed="81"/>
            <rFont val="Tahoma"/>
            <family val="2"/>
          </rPr>
          <t>Windows User:</t>
        </r>
        <r>
          <rPr>
            <sz val="9"/>
            <color indexed="81"/>
            <rFont val="Tahoma"/>
            <family val="2"/>
          </rPr>
          <t xml:space="preserve">
Less 30% in Tuition fee for Oct/20.</t>
        </r>
      </text>
    </comment>
    <comment ref="CT310" authorId="0">
      <text>
        <r>
          <rPr>
            <b/>
            <sz val="9"/>
            <color indexed="81"/>
            <rFont val="Tahoma"/>
            <family val="2"/>
          </rPr>
          <t>Windows User:</t>
        </r>
        <r>
          <rPr>
            <sz val="9"/>
            <color indexed="81"/>
            <rFont val="Tahoma"/>
            <family val="2"/>
          </rPr>
          <t xml:space="preserve">
28/01/21
9098
Oct/20
O/fee=8000
Paid in Janu/21</t>
        </r>
      </text>
    </comment>
    <comment ref="DD310" authorId="0">
      <text>
        <r>
          <rPr>
            <b/>
            <sz val="9"/>
            <color indexed="81"/>
            <rFont val="Tahoma"/>
            <family val="2"/>
          </rPr>
          <t>Windows User:</t>
        </r>
        <r>
          <rPr>
            <sz val="9"/>
            <color indexed="81"/>
            <rFont val="Tahoma"/>
            <family val="2"/>
          </rPr>
          <t xml:space="preserve">
06/06/21
9099
Nov/20 to Feb/21</t>
        </r>
      </text>
    </comment>
    <comment ref="CD311" authorId="0">
      <text>
        <r>
          <rPr>
            <b/>
            <sz val="9"/>
            <color indexed="81"/>
            <rFont val="Tahoma"/>
            <family val="2"/>
          </rPr>
          <t>Windows User:</t>
        </r>
        <r>
          <rPr>
            <sz val="9"/>
            <color indexed="81"/>
            <rFont val="Tahoma"/>
            <family val="2"/>
          </rPr>
          <t xml:space="preserve">
13/09/2020
7,500/-</t>
        </r>
      </text>
    </comment>
    <comment ref="CF311" authorId="0">
      <text>
        <r>
          <rPr>
            <b/>
            <sz val="9"/>
            <color indexed="81"/>
            <rFont val="Tahoma"/>
            <family val="2"/>
          </rPr>
          <t>Windows User:</t>
        </r>
        <r>
          <rPr>
            <sz val="9"/>
            <color indexed="81"/>
            <rFont val="Tahoma"/>
            <family val="2"/>
          </rPr>
          <t xml:space="preserve">
13/09/2020
7,500/-</t>
        </r>
      </text>
    </comment>
    <comment ref="CH311" authorId="0">
      <text>
        <r>
          <rPr>
            <b/>
            <sz val="9"/>
            <color indexed="81"/>
            <rFont val="Tahoma"/>
            <family val="2"/>
          </rPr>
          <t>Windows User:</t>
        </r>
        <r>
          <rPr>
            <sz val="9"/>
            <color indexed="81"/>
            <rFont val="Tahoma"/>
            <family val="2"/>
          </rPr>
          <t xml:space="preserve">
13/09/2020
7,500/-</t>
        </r>
      </text>
    </comment>
    <comment ref="CJ311" authorId="0">
      <text>
        <r>
          <rPr>
            <b/>
            <sz val="9"/>
            <color indexed="81"/>
            <rFont val="Tahoma"/>
            <family val="2"/>
          </rPr>
          <t>Windows User:</t>
        </r>
        <r>
          <rPr>
            <sz val="9"/>
            <color indexed="81"/>
            <rFont val="Tahoma"/>
            <family val="2"/>
          </rPr>
          <t xml:space="preserve">
07/11/2020
By bash 
O/fff
Paid in Nov/20
</t>
        </r>
      </text>
    </comment>
    <comment ref="CM311" authorId="0">
      <text>
        <r>
          <rPr>
            <b/>
            <sz val="9"/>
            <color indexed="81"/>
            <rFont val="Tahoma"/>
            <family val="2"/>
          </rPr>
          <t>Windows User:</t>
        </r>
        <r>
          <rPr>
            <sz val="9"/>
            <color indexed="81"/>
            <rFont val="Tahoma"/>
            <family val="2"/>
          </rPr>
          <t xml:space="preserve">
Less 30% in Tuition fee for Oct/20.</t>
        </r>
      </text>
    </comment>
    <comment ref="CN311" authorId="0">
      <text>
        <r>
          <rPr>
            <b/>
            <sz val="9"/>
            <color indexed="81"/>
            <rFont val="Tahoma"/>
            <family val="2"/>
          </rPr>
          <t>Windows User:</t>
        </r>
        <r>
          <rPr>
            <sz val="9"/>
            <color indexed="81"/>
            <rFont val="Tahoma"/>
            <family val="2"/>
          </rPr>
          <t xml:space="preserve">
10.10.2020
9530
Oct/20 Less=30%
Others fee due by P.sir</t>
        </r>
      </text>
    </comment>
    <comment ref="CO311" authorId="0">
      <text>
        <r>
          <rPr>
            <b/>
            <sz val="9"/>
            <color indexed="81"/>
            <rFont val="Tahoma"/>
            <family val="2"/>
          </rPr>
          <t>Windows User:</t>
        </r>
        <r>
          <rPr>
            <sz val="9"/>
            <color indexed="81"/>
            <rFont val="Tahoma"/>
            <family val="2"/>
          </rPr>
          <t xml:space="preserve">
Less 30% in Tuition fee for Oct/20.</t>
        </r>
      </text>
    </comment>
    <comment ref="CP311" authorId="0">
      <text>
        <r>
          <rPr>
            <b/>
            <sz val="9"/>
            <color indexed="81"/>
            <rFont val="Tahoma"/>
            <family val="2"/>
          </rPr>
          <t>Windows User:</t>
        </r>
        <r>
          <rPr>
            <sz val="9"/>
            <color indexed="81"/>
            <rFont val="Tahoma"/>
            <family val="2"/>
          </rPr>
          <t xml:space="preserve">
08/11/2020
By bash 
O/fee
Nov</t>
        </r>
      </text>
    </comment>
    <comment ref="CQ311" authorId="0">
      <text>
        <r>
          <rPr>
            <b/>
            <sz val="9"/>
            <color indexed="81"/>
            <rFont val="Tahoma"/>
            <family val="2"/>
          </rPr>
          <t>Windows User:</t>
        </r>
        <r>
          <rPr>
            <sz val="9"/>
            <color indexed="81"/>
            <rFont val="Tahoma"/>
            <family val="2"/>
          </rPr>
          <t xml:space="preserve">
</t>
        </r>
      </text>
    </comment>
    <comment ref="CR311" authorId="0">
      <text>
        <r>
          <rPr>
            <b/>
            <sz val="9"/>
            <color indexed="81"/>
            <rFont val="Tahoma"/>
            <family val="2"/>
          </rPr>
          <t>Windows User:</t>
        </r>
        <r>
          <rPr>
            <sz val="9"/>
            <color indexed="81"/>
            <rFont val="Tahoma"/>
            <family val="2"/>
          </rPr>
          <t xml:space="preserve">
26/01/21
9532
Dec + Janu/21
Paid in Janu/21</t>
        </r>
      </text>
    </comment>
    <comment ref="CT311" authorId="0">
      <text>
        <r>
          <rPr>
            <b/>
            <sz val="9"/>
            <color indexed="81"/>
            <rFont val="Tahoma"/>
            <family val="2"/>
          </rPr>
          <t>Windows User:</t>
        </r>
        <r>
          <rPr>
            <sz val="9"/>
            <color indexed="81"/>
            <rFont val="Tahoma"/>
            <family val="2"/>
          </rPr>
          <t xml:space="preserve">
26/01/21
9532
Dec + Janu/21
Paid in Janu/21</t>
        </r>
      </text>
    </comment>
    <comment ref="CV311" authorId="0">
      <text>
        <r>
          <rPr>
            <b/>
            <sz val="9"/>
            <color indexed="81"/>
            <rFont val="Tahoma"/>
            <family val="2"/>
          </rPr>
          <t>Windows User:</t>
        </r>
        <r>
          <rPr>
            <sz val="9"/>
            <color indexed="81"/>
            <rFont val="Tahoma"/>
            <family val="2"/>
          </rPr>
          <t xml:space="preserve">
23/02/21
9533
Feb/21</t>
        </r>
      </text>
    </comment>
    <comment ref="CX311" authorId="0">
      <text>
        <r>
          <rPr>
            <b/>
            <sz val="9"/>
            <color indexed="81"/>
            <rFont val="Tahoma"/>
            <family val="2"/>
          </rPr>
          <t>Windows User:</t>
        </r>
        <r>
          <rPr>
            <sz val="9"/>
            <color indexed="81"/>
            <rFont val="Tahoma"/>
            <family val="2"/>
          </rPr>
          <t xml:space="preserve">
13/03/21
9534</t>
        </r>
      </text>
    </comment>
    <comment ref="DD311" authorId="0">
      <text>
        <r>
          <rPr>
            <b/>
            <sz val="9"/>
            <color indexed="81"/>
            <rFont val="Tahoma"/>
            <family val="2"/>
          </rPr>
          <t>Windows User:</t>
        </r>
        <r>
          <rPr>
            <sz val="9"/>
            <color indexed="81"/>
            <rFont val="Tahoma"/>
            <family val="2"/>
          </rPr>
          <t xml:space="preserve">
02/06/21
9535
April + May/21</t>
        </r>
      </text>
    </comment>
    <comment ref="CD312" authorId="0">
      <text>
        <r>
          <rPr>
            <b/>
            <sz val="9"/>
            <color indexed="81"/>
            <rFont val="Tahoma"/>
            <family val="2"/>
          </rPr>
          <t>Windows User:</t>
        </r>
        <r>
          <rPr>
            <sz val="9"/>
            <color indexed="81"/>
            <rFont val="Tahoma"/>
            <family val="2"/>
          </rPr>
          <t xml:space="preserve">
13/09/2020
7,500/-</t>
        </r>
      </text>
    </comment>
    <comment ref="CF312" authorId="0">
      <text>
        <r>
          <rPr>
            <b/>
            <sz val="9"/>
            <color indexed="81"/>
            <rFont val="Tahoma"/>
            <family val="2"/>
          </rPr>
          <t>Windows User:</t>
        </r>
        <r>
          <rPr>
            <sz val="9"/>
            <color indexed="81"/>
            <rFont val="Tahoma"/>
            <family val="2"/>
          </rPr>
          <t xml:space="preserve">
13/09/2020
7,500/-</t>
        </r>
      </text>
    </comment>
    <comment ref="CH312" authorId="0">
      <text>
        <r>
          <rPr>
            <b/>
            <sz val="9"/>
            <color indexed="81"/>
            <rFont val="Tahoma"/>
            <family val="2"/>
          </rPr>
          <t>Windows User:</t>
        </r>
        <r>
          <rPr>
            <sz val="9"/>
            <color indexed="81"/>
            <rFont val="Tahoma"/>
            <family val="2"/>
          </rPr>
          <t xml:space="preserve">
13/09/2020
7,500/-</t>
        </r>
      </text>
    </comment>
    <comment ref="CJ312" authorId="0">
      <text>
        <r>
          <rPr>
            <b/>
            <sz val="9"/>
            <color indexed="81"/>
            <rFont val="Tahoma"/>
            <family val="2"/>
          </rPr>
          <t>Windows User:</t>
        </r>
        <r>
          <rPr>
            <sz val="9"/>
            <color indexed="81"/>
            <rFont val="Tahoma"/>
            <family val="2"/>
          </rPr>
          <t xml:space="preserve">
26/01/21
9555/9556
O/fee=5000 Due=3000
Dec/20+ Janu/21
Paid in Janu/21
</t>
        </r>
      </text>
    </comment>
    <comment ref="CM312" authorId="0">
      <text>
        <r>
          <rPr>
            <b/>
            <sz val="9"/>
            <color indexed="81"/>
            <rFont val="Tahoma"/>
            <family val="2"/>
          </rPr>
          <t>Windows User:</t>
        </r>
        <r>
          <rPr>
            <sz val="9"/>
            <color indexed="81"/>
            <rFont val="Tahoma"/>
            <family val="2"/>
          </rPr>
          <t xml:space="preserve">
Less 30% in Tuition fee for Oct/20.</t>
        </r>
      </text>
    </comment>
    <comment ref="CN312" authorId="0">
      <text>
        <r>
          <rPr>
            <b/>
            <sz val="9"/>
            <color indexed="81"/>
            <rFont val="Tahoma"/>
            <family val="2"/>
          </rPr>
          <t>Windows User:</t>
        </r>
        <r>
          <rPr>
            <sz val="9"/>
            <color indexed="81"/>
            <rFont val="Tahoma"/>
            <family val="2"/>
          </rPr>
          <t xml:space="preserve">
13.10.2020
9554
Oct/20 Less=30%
Others fee due by P.sir</t>
        </r>
      </text>
    </comment>
    <comment ref="CO312" authorId="0">
      <text>
        <r>
          <rPr>
            <b/>
            <sz val="9"/>
            <color indexed="81"/>
            <rFont val="Tahoma"/>
            <family val="2"/>
          </rPr>
          <t>Windows User:</t>
        </r>
        <r>
          <rPr>
            <sz val="9"/>
            <color indexed="81"/>
            <rFont val="Tahoma"/>
            <family val="2"/>
          </rPr>
          <t xml:space="preserve">
Less 30% in Tuition fee for Oct/20.</t>
        </r>
      </text>
    </comment>
    <comment ref="CP312" authorId="0">
      <text>
        <r>
          <rPr>
            <b/>
            <sz val="9"/>
            <color indexed="81"/>
            <rFont val="Tahoma"/>
            <family val="2"/>
          </rPr>
          <t>Windows User:</t>
        </r>
        <r>
          <rPr>
            <sz val="9"/>
            <color indexed="81"/>
            <rFont val="Tahoma"/>
            <family val="2"/>
          </rPr>
          <t xml:space="preserve">
10/11/2020
By bkash
C=4620
H=2040
T=6660</t>
        </r>
      </text>
    </comment>
    <comment ref="CR312" authorId="0">
      <text>
        <r>
          <rPr>
            <b/>
            <sz val="9"/>
            <color indexed="81"/>
            <rFont val="Tahoma"/>
            <family val="2"/>
          </rPr>
          <t>Windows User:</t>
        </r>
        <r>
          <rPr>
            <sz val="9"/>
            <color indexed="81"/>
            <rFont val="Tahoma"/>
            <family val="2"/>
          </rPr>
          <t xml:space="preserve">
26/01/21
9555
Dec/20
Paid in Janu/21</t>
        </r>
      </text>
    </comment>
    <comment ref="CT312" authorId="0">
      <text>
        <r>
          <rPr>
            <b/>
            <sz val="9"/>
            <color indexed="81"/>
            <rFont val="Tahoma"/>
            <family val="2"/>
          </rPr>
          <t>Windows User:</t>
        </r>
        <r>
          <rPr>
            <sz val="9"/>
            <color indexed="81"/>
            <rFont val="Tahoma"/>
            <family val="2"/>
          </rPr>
          <t xml:space="preserve">
26/01/21
9555/9556
O/fee=5000 Due=3000
Dec/20+ Janu/21
Paid in Janu/21
</t>
        </r>
      </text>
    </comment>
    <comment ref="DD312" authorId="0">
      <text>
        <r>
          <rPr>
            <b/>
            <sz val="9"/>
            <color indexed="81"/>
            <rFont val="Tahoma"/>
            <family val="2"/>
          </rPr>
          <t>Windows User:</t>
        </r>
        <r>
          <rPr>
            <sz val="9"/>
            <color indexed="81"/>
            <rFont val="Tahoma"/>
            <family val="2"/>
          </rPr>
          <t xml:space="preserve">
06/06/21
9557
Feb to May/21
O/fee due=3000/-</t>
        </r>
      </text>
    </comment>
    <comment ref="CD313" authorId="0">
      <text>
        <r>
          <rPr>
            <b/>
            <sz val="9"/>
            <color indexed="81"/>
            <rFont val="Tahoma"/>
            <family val="2"/>
          </rPr>
          <t>Windows User:</t>
        </r>
        <r>
          <rPr>
            <sz val="9"/>
            <color indexed="81"/>
            <rFont val="Tahoma"/>
            <family val="2"/>
          </rPr>
          <t xml:space="preserve">
13/09/2020
7,500/-</t>
        </r>
      </text>
    </comment>
    <comment ref="CF313" authorId="0">
      <text>
        <r>
          <rPr>
            <b/>
            <sz val="9"/>
            <color indexed="81"/>
            <rFont val="Tahoma"/>
            <family val="2"/>
          </rPr>
          <t>Windows User:</t>
        </r>
        <r>
          <rPr>
            <sz val="9"/>
            <color indexed="81"/>
            <rFont val="Tahoma"/>
            <family val="2"/>
          </rPr>
          <t xml:space="preserve">
13/09/2020
7,500/-</t>
        </r>
      </text>
    </comment>
    <comment ref="CH313" authorId="0">
      <text>
        <r>
          <rPr>
            <b/>
            <sz val="9"/>
            <color indexed="81"/>
            <rFont val="Tahoma"/>
            <family val="2"/>
          </rPr>
          <t>Windows User:</t>
        </r>
        <r>
          <rPr>
            <sz val="9"/>
            <color indexed="81"/>
            <rFont val="Tahoma"/>
            <family val="2"/>
          </rPr>
          <t xml:space="preserve">
13/09/2020
7,500/-</t>
        </r>
      </text>
    </comment>
    <comment ref="CM313" authorId="0">
      <text>
        <r>
          <rPr>
            <b/>
            <sz val="9"/>
            <color indexed="81"/>
            <rFont val="Tahoma"/>
            <family val="2"/>
          </rPr>
          <t>Windows User:</t>
        </r>
        <r>
          <rPr>
            <sz val="9"/>
            <color indexed="81"/>
            <rFont val="Tahoma"/>
            <family val="2"/>
          </rPr>
          <t xml:space="preserve">
Less 30% in Tuition fee for Oct/20.</t>
        </r>
      </text>
    </comment>
    <comment ref="CN313" authorId="0">
      <text>
        <r>
          <rPr>
            <b/>
            <sz val="9"/>
            <color indexed="81"/>
            <rFont val="Tahoma"/>
            <family val="2"/>
          </rPr>
          <t>Windows User:</t>
        </r>
        <r>
          <rPr>
            <sz val="9"/>
            <color indexed="81"/>
            <rFont val="Tahoma"/>
            <family val="2"/>
          </rPr>
          <t xml:space="preserve">
25/01/21
56546
Oct to Janu/21
Paid in Janu/21</t>
        </r>
      </text>
    </comment>
    <comment ref="CO313" authorId="0">
      <text>
        <r>
          <rPr>
            <b/>
            <sz val="9"/>
            <color indexed="81"/>
            <rFont val="Tahoma"/>
            <family val="2"/>
          </rPr>
          <t>Windows User:</t>
        </r>
        <r>
          <rPr>
            <sz val="9"/>
            <color indexed="81"/>
            <rFont val="Tahoma"/>
            <family val="2"/>
          </rPr>
          <t xml:space="preserve">
Less 30% in Tuition fee for Oct/20.</t>
        </r>
      </text>
    </comment>
    <comment ref="CP313" authorId="0">
      <text>
        <r>
          <rPr>
            <b/>
            <sz val="9"/>
            <color indexed="81"/>
            <rFont val="Tahoma"/>
            <family val="2"/>
          </rPr>
          <t>Windows User:</t>
        </r>
        <r>
          <rPr>
            <sz val="9"/>
            <color indexed="81"/>
            <rFont val="Tahoma"/>
            <family val="2"/>
          </rPr>
          <t xml:space="preserve">
25/01/21
56546
Oct to Janu/21
Paid in Janu/21</t>
        </r>
      </text>
    </comment>
    <comment ref="CR313" authorId="0">
      <text>
        <r>
          <rPr>
            <b/>
            <sz val="9"/>
            <color indexed="81"/>
            <rFont val="Tahoma"/>
            <family val="2"/>
          </rPr>
          <t>Windows User:</t>
        </r>
        <r>
          <rPr>
            <sz val="9"/>
            <color indexed="81"/>
            <rFont val="Tahoma"/>
            <family val="2"/>
          </rPr>
          <t xml:space="preserve">
25/01/21
56546
Oct to Janu/21
Paid in Janu/21</t>
        </r>
      </text>
    </comment>
    <comment ref="CT313" authorId="0">
      <text>
        <r>
          <rPr>
            <b/>
            <sz val="9"/>
            <color indexed="81"/>
            <rFont val="Tahoma"/>
            <family val="2"/>
          </rPr>
          <t>Windows User:</t>
        </r>
        <r>
          <rPr>
            <sz val="9"/>
            <color indexed="81"/>
            <rFont val="Tahoma"/>
            <family val="2"/>
          </rPr>
          <t xml:space="preserve">
25/01/21
56546
Oct to Janu/21
Paid in Janu/21</t>
        </r>
      </text>
    </comment>
    <comment ref="CV313" authorId="0">
      <text>
        <r>
          <rPr>
            <b/>
            <sz val="9"/>
            <color indexed="81"/>
            <rFont val="Tahoma"/>
            <family val="2"/>
          </rPr>
          <t>Windows User:</t>
        </r>
        <r>
          <rPr>
            <sz val="9"/>
            <color indexed="81"/>
            <rFont val="Tahoma"/>
            <family val="2"/>
          </rPr>
          <t xml:space="preserve">
18/02/21
54839
Feb/21
O/fee due</t>
        </r>
      </text>
    </comment>
    <comment ref="DD313" authorId="0">
      <text>
        <r>
          <rPr>
            <b/>
            <sz val="9"/>
            <color indexed="81"/>
            <rFont val="Tahoma"/>
            <family val="2"/>
          </rPr>
          <t>Windows User:</t>
        </r>
        <r>
          <rPr>
            <sz val="9"/>
            <color indexed="81"/>
            <rFont val="Tahoma"/>
            <family val="2"/>
          </rPr>
          <t xml:space="preserve">
07/06/21
9578
O/fee due</t>
        </r>
      </text>
    </comment>
    <comment ref="CD314" authorId="0">
      <text>
        <r>
          <rPr>
            <b/>
            <sz val="9"/>
            <color indexed="81"/>
            <rFont val="Tahoma"/>
            <family val="2"/>
          </rPr>
          <t>Windows User:</t>
        </r>
        <r>
          <rPr>
            <sz val="9"/>
            <color indexed="81"/>
            <rFont val="Tahoma"/>
            <family val="2"/>
          </rPr>
          <t xml:space="preserve">
13/09/2020
7,500/-</t>
        </r>
      </text>
    </comment>
    <comment ref="CF314" authorId="0">
      <text>
        <r>
          <rPr>
            <b/>
            <sz val="9"/>
            <color indexed="81"/>
            <rFont val="Tahoma"/>
            <family val="2"/>
          </rPr>
          <t>Windows User:</t>
        </r>
        <r>
          <rPr>
            <sz val="9"/>
            <color indexed="81"/>
            <rFont val="Tahoma"/>
            <family val="2"/>
          </rPr>
          <t xml:space="preserve">
13/09/2020
7,500/-</t>
        </r>
      </text>
    </comment>
    <comment ref="CH314" authorId="0">
      <text>
        <r>
          <rPr>
            <b/>
            <sz val="9"/>
            <color indexed="81"/>
            <rFont val="Tahoma"/>
            <family val="2"/>
          </rPr>
          <t>Windows User:</t>
        </r>
        <r>
          <rPr>
            <sz val="9"/>
            <color indexed="81"/>
            <rFont val="Tahoma"/>
            <family val="2"/>
          </rPr>
          <t xml:space="preserve">
13/09/2020
7,500/-</t>
        </r>
      </text>
    </comment>
    <comment ref="CM314" authorId="0">
      <text>
        <r>
          <rPr>
            <b/>
            <sz val="9"/>
            <color indexed="81"/>
            <rFont val="Tahoma"/>
            <family val="2"/>
          </rPr>
          <t>Windows User:</t>
        </r>
        <r>
          <rPr>
            <sz val="9"/>
            <color indexed="81"/>
            <rFont val="Tahoma"/>
            <family val="2"/>
          </rPr>
          <t xml:space="preserve">
Less 30% in Tuition fee for Oct/20.</t>
        </r>
      </text>
    </comment>
    <comment ref="CN314" authorId="0">
      <text>
        <r>
          <rPr>
            <b/>
            <sz val="9"/>
            <color indexed="81"/>
            <rFont val="Tahoma"/>
            <family val="2"/>
          </rPr>
          <t>Windows User:</t>
        </r>
        <r>
          <rPr>
            <sz val="9"/>
            <color indexed="81"/>
            <rFont val="Tahoma"/>
            <family val="2"/>
          </rPr>
          <t xml:space="preserve">
26/01/21
9602
Oct=4340
Nov=1660 Due=2680
Paid in Janu/21</t>
        </r>
      </text>
    </comment>
    <comment ref="CO314" authorId="0">
      <text>
        <r>
          <rPr>
            <b/>
            <sz val="9"/>
            <color indexed="81"/>
            <rFont val="Tahoma"/>
            <family val="2"/>
          </rPr>
          <t>Windows User:</t>
        </r>
        <r>
          <rPr>
            <sz val="9"/>
            <color indexed="81"/>
            <rFont val="Tahoma"/>
            <family val="2"/>
          </rPr>
          <t xml:space="preserve">
Less 30% in Tuition fee for Oct/20.</t>
        </r>
      </text>
    </comment>
    <comment ref="CP314" authorId="0">
      <text>
        <r>
          <rPr>
            <b/>
            <sz val="9"/>
            <color indexed="81"/>
            <rFont val="Tahoma"/>
            <family val="2"/>
          </rPr>
          <t>Windows User:</t>
        </r>
        <r>
          <rPr>
            <sz val="9"/>
            <color indexed="81"/>
            <rFont val="Tahoma"/>
            <family val="2"/>
          </rPr>
          <t xml:space="preserve">
26/01/21
9602
Oct=4340
Nov=1660 Due=2680
Paid in Janu/21</t>
        </r>
      </text>
    </comment>
    <comment ref="CT314" authorId="0">
      <text>
        <r>
          <rPr>
            <b/>
            <sz val="9"/>
            <color indexed="81"/>
            <rFont val="Tahoma"/>
            <family val="2"/>
          </rPr>
          <t>Windows User:</t>
        </r>
        <r>
          <rPr>
            <sz val="9"/>
            <color indexed="81"/>
            <rFont val="Tahoma"/>
            <family val="2"/>
          </rPr>
          <t xml:space="preserve">
26/01/21
9602
Oct=4340
Nov=1660 Due=2680
Paid in Janu/21</t>
        </r>
      </text>
    </comment>
    <comment ref="DD314" authorId="0">
      <text>
        <r>
          <rPr>
            <b/>
            <sz val="9"/>
            <color indexed="81"/>
            <rFont val="Tahoma"/>
            <family val="2"/>
          </rPr>
          <t>Windows User:</t>
        </r>
        <r>
          <rPr>
            <sz val="9"/>
            <color indexed="81"/>
            <rFont val="Tahoma"/>
            <family val="2"/>
          </rPr>
          <t xml:space="preserve">
07/06/21
9603
4340/-</t>
        </r>
      </text>
    </comment>
    <comment ref="CD315" authorId="0">
      <text>
        <r>
          <rPr>
            <b/>
            <sz val="9"/>
            <color indexed="81"/>
            <rFont val="Tahoma"/>
            <family val="2"/>
          </rPr>
          <t>Windows User:</t>
        </r>
        <r>
          <rPr>
            <sz val="9"/>
            <color indexed="81"/>
            <rFont val="Tahoma"/>
            <family val="2"/>
          </rPr>
          <t xml:space="preserve">
13/09/2020
7,500/-</t>
        </r>
      </text>
    </comment>
    <comment ref="CF315" authorId="0">
      <text>
        <r>
          <rPr>
            <b/>
            <sz val="9"/>
            <color indexed="81"/>
            <rFont val="Tahoma"/>
            <family val="2"/>
          </rPr>
          <t>Windows User:</t>
        </r>
        <r>
          <rPr>
            <sz val="9"/>
            <color indexed="81"/>
            <rFont val="Tahoma"/>
            <family val="2"/>
          </rPr>
          <t xml:space="preserve">
13/09/2020
7,500/-</t>
        </r>
      </text>
    </comment>
    <comment ref="CH315" authorId="0">
      <text>
        <r>
          <rPr>
            <b/>
            <sz val="9"/>
            <color indexed="81"/>
            <rFont val="Tahoma"/>
            <family val="2"/>
          </rPr>
          <t>Windows User:</t>
        </r>
        <r>
          <rPr>
            <sz val="9"/>
            <color indexed="81"/>
            <rFont val="Tahoma"/>
            <family val="2"/>
          </rPr>
          <t xml:space="preserve">
13/09/2020
7,500/-</t>
        </r>
      </text>
    </comment>
    <comment ref="CJ315" authorId="0">
      <text>
        <r>
          <rPr>
            <b/>
            <sz val="9"/>
            <color indexed="81"/>
            <rFont val="Tahoma"/>
            <family val="2"/>
          </rPr>
          <t>Windows User:</t>
        </r>
        <r>
          <rPr>
            <sz val="9"/>
            <color indexed="81"/>
            <rFont val="Tahoma"/>
            <family val="2"/>
          </rPr>
          <t xml:space="preserve">
25/01/21
9629
O/fee=4000 Due=4000</t>
        </r>
      </text>
    </comment>
    <comment ref="CM315" authorId="0">
      <text>
        <r>
          <rPr>
            <b/>
            <sz val="9"/>
            <color indexed="81"/>
            <rFont val="Tahoma"/>
            <family val="2"/>
          </rPr>
          <t>Windows User:</t>
        </r>
        <r>
          <rPr>
            <sz val="9"/>
            <color indexed="81"/>
            <rFont val="Tahoma"/>
            <family val="2"/>
          </rPr>
          <t xml:space="preserve">
Less 30% in Tuition fee for Oct/20.</t>
        </r>
      </text>
    </comment>
    <comment ref="CN315" authorId="0">
      <text>
        <r>
          <rPr>
            <b/>
            <sz val="9"/>
            <color indexed="81"/>
            <rFont val="Tahoma"/>
            <family val="2"/>
          </rPr>
          <t>Windows User:</t>
        </r>
        <r>
          <rPr>
            <sz val="9"/>
            <color indexed="81"/>
            <rFont val="Tahoma"/>
            <family val="2"/>
          </rPr>
          <t xml:space="preserve">
07/11/2020
9626
Oct/2020
Paid to Nov/2020</t>
        </r>
      </text>
    </comment>
    <comment ref="CO315" authorId="0">
      <text>
        <r>
          <rPr>
            <b/>
            <sz val="9"/>
            <color indexed="81"/>
            <rFont val="Tahoma"/>
            <family val="2"/>
          </rPr>
          <t>Windows User:</t>
        </r>
        <r>
          <rPr>
            <sz val="9"/>
            <color indexed="81"/>
            <rFont val="Tahoma"/>
            <family val="2"/>
          </rPr>
          <t xml:space="preserve">
Less 30% in Tuition fee for Oct/20.</t>
        </r>
      </text>
    </comment>
    <comment ref="CP315" authorId="0">
      <text>
        <r>
          <rPr>
            <b/>
            <sz val="9"/>
            <color indexed="81"/>
            <rFont val="Tahoma"/>
            <family val="2"/>
          </rPr>
          <t>Windows User:</t>
        </r>
        <r>
          <rPr>
            <sz val="9"/>
            <color indexed="81"/>
            <rFont val="Tahoma"/>
            <family val="2"/>
          </rPr>
          <t xml:space="preserve">
07/11/2020
9626
Oct + Nov/2020
</t>
        </r>
      </text>
    </comment>
    <comment ref="CR315" authorId="0">
      <text>
        <r>
          <rPr>
            <b/>
            <sz val="9"/>
            <color indexed="81"/>
            <rFont val="Tahoma"/>
            <family val="2"/>
          </rPr>
          <t>Windows User:</t>
        </r>
        <r>
          <rPr>
            <sz val="9"/>
            <color indexed="81"/>
            <rFont val="Tahoma"/>
            <family val="2"/>
          </rPr>
          <t xml:space="preserve">
07/12/2020
9627
</t>
        </r>
      </text>
    </comment>
    <comment ref="CT315" authorId="0">
      <text>
        <r>
          <rPr>
            <b/>
            <sz val="9"/>
            <color indexed="81"/>
            <rFont val="Tahoma"/>
            <family val="2"/>
          </rPr>
          <t>Windows User:</t>
        </r>
        <r>
          <rPr>
            <sz val="9"/>
            <color indexed="81"/>
            <rFont val="Tahoma"/>
            <family val="2"/>
          </rPr>
          <t xml:space="preserve">
07/01/2021
9628
Janu/21
O/fee due.
25/01/21
9629
O/fee=4000 Due=4000</t>
        </r>
      </text>
    </comment>
    <comment ref="CV315" authorId="0">
      <text>
        <r>
          <rPr>
            <b/>
            <sz val="9"/>
            <color indexed="81"/>
            <rFont val="Tahoma"/>
            <family val="2"/>
          </rPr>
          <t>Windows User:</t>
        </r>
        <r>
          <rPr>
            <sz val="9"/>
            <color indexed="81"/>
            <rFont val="Tahoma"/>
            <family val="2"/>
          </rPr>
          <t xml:space="preserve">
08/02/21
9630
Feb/21</t>
        </r>
      </text>
    </comment>
    <comment ref="CX315" authorId="0">
      <text>
        <r>
          <rPr>
            <b/>
            <sz val="9"/>
            <color indexed="81"/>
            <rFont val="Tahoma"/>
            <family val="2"/>
          </rPr>
          <t>Windows User:</t>
        </r>
        <r>
          <rPr>
            <sz val="9"/>
            <color indexed="81"/>
            <rFont val="Tahoma"/>
            <family val="2"/>
          </rPr>
          <t xml:space="preserve">
11/03/21
9631/31
</t>
        </r>
      </text>
    </comment>
    <comment ref="DD315" authorId="0">
      <text>
        <r>
          <rPr>
            <b/>
            <sz val="9"/>
            <color indexed="81"/>
            <rFont val="Tahoma"/>
            <family val="2"/>
          </rPr>
          <t>Windows User:</t>
        </r>
        <r>
          <rPr>
            <sz val="9"/>
            <color indexed="81"/>
            <rFont val="Tahoma"/>
            <family val="2"/>
          </rPr>
          <t xml:space="preserve">
02/06/21
9633
April/21 To June/21</t>
        </r>
      </text>
    </comment>
    <comment ref="CD316" authorId="0">
      <text>
        <r>
          <rPr>
            <b/>
            <sz val="9"/>
            <color indexed="81"/>
            <rFont val="Tahoma"/>
            <family val="2"/>
          </rPr>
          <t>Windows User:</t>
        </r>
        <r>
          <rPr>
            <sz val="9"/>
            <color indexed="81"/>
            <rFont val="Tahoma"/>
            <family val="2"/>
          </rPr>
          <t xml:space="preserve">
13/09/2020
7,500/-</t>
        </r>
      </text>
    </comment>
    <comment ref="CF316" authorId="0">
      <text>
        <r>
          <rPr>
            <b/>
            <sz val="9"/>
            <color indexed="81"/>
            <rFont val="Tahoma"/>
            <family val="2"/>
          </rPr>
          <t>Windows User:</t>
        </r>
        <r>
          <rPr>
            <sz val="9"/>
            <color indexed="81"/>
            <rFont val="Tahoma"/>
            <family val="2"/>
          </rPr>
          <t xml:space="preserve">
13/09/2020
7,500/-</t>
        </r>
      </text>
    </comment>
    <comment ref="CH316" authorId="0">
      <text>
        <r>
          <rPr>
            <b/>
            <sz val="9"/>
            <color indexed="81"/>
            <rFont val="Tahoma"/>
            <family val="2"/>
          </rPr>
          <t>Windows User:</t>
        </r>
        <r>
          <rPr>
            <sz val="9"/>
            <color indexed="81"/>
            <rFont val="Tahoma"/>
            <family val="2"/>
          </rPr>
          <t xml:space="preserve">
13/09/2020
7,500/-</t>
        </r>
      </text>
    </comment>
    <comment ref="CJ316" authorId="0">
      <text>
        <r>
          <rPr>
            <b/>
            <sz val="9"/>
            <color indexed="81"/>
            <rFont val="Tahoma"/>
            <family val="2"/>
          </rPr>
          <t>Windows User:</t>
        </r>
        <r>
          <rPr>
            <sz val="9"/>
            <color indexed="81"/>
            <rFont val="Tahoma"/>
            <family val="2"/>
          </rPr>
          <t xml:space="preserve">
25/01/21
O/fee=8000
Paid in janu/21</t>
        </r>
      </text>
    </comment>
    <comment ref="CP316" authorId="0">
      <text>
        <r>
          <rPr>
            <b/>
            <sz val="9"/>
            <color indexed="81"/>
            <rFont val="Tahoma"/>
            <family val="2"/>
          </rPr>
          <t>Windows User:</t>
        </r>
        <r>
          <rPr>
            <sz val="9"/>
            <color indexed="81"/>
            <rFont val="Tahoma"/>
            <family val="2"/>
          </rPr>
          <t xml:space="preserve">
12/10/20
9650
</t>
        </r>
      </text>
    </comment>
    <comment ref="CR316" authorId="0">
      <text>
        <r>
          <rPr>
            <b/>
            <sz val="9"/>
            <color indexed="81"/>
            <rFont val="Tahoma"/>
            <family val="2"/>
          </rPr>
          <t>Windows User:</t>
        </r>
        <r>
          <rPr>
            <sz val="9"/>
            <color indexed="81"/>
            <rFont val="Tahoma"/>
            <family val="2"/>
          </rPr>
          <t xml:space="preserve">
15/11/2020
9651
</t>
        </r>
      </text>
    </comment>
    <comment ref="CT316" authorId="0">
      <text>
        <r>
          <rPr>
            <b/>
            <sz val="9"/>
            <color indexed="81"/>
            <rFont val="Tahoma"/>
            <family val="2"/>
          </rPr>
          <t>Windows User:</t>
        </r>
        <r>
          <rPr>
            <sz val="9"/>
            <color indexed="81"/>
            <rFont val="Tahoma"/>
            <family val="2"/>
          </rPr>
          <t xml:space="preserve">
21/12/2020
9652
O/fee Due</t>
        </r>
      </text>
    </comment>
    <comment ref="CV316" authorId="0">
      <text>
        <r>
          <rPr>
            <b/>
            <sz val="9"/>
            <color indexed="81"/>
            <rFont val="Tahoma"/>
            <family val="2"/>
          </rPr>
          <t>Windows User:</t>
        </r>
        <r>
          <rPr>
            <sz val="9"/>
            <color indexed="81"/>
            <rFont val="Tahoma"/>
            <family val="2"/>
          </rPr>
          <t xml:space="preserve">
25/01/21
9653
Janu/21
25/01/21
O/fee=8000
Paid in janu/21</t>
        </r>
      </text>
    </comment>
    <comment ref="CZ316" authorId="0">
      <text>
        <r>
          <rPr>
            <b/>
            <sz val="9"/>
            <color indexed="81"/>
            <rFont val="Tahoma"/>
            <family val="2"/>
          </rPr>
          <t>Windows User:</t>
        </r>
        <r>
          <rPr>
            <sz val="9"/>
            <color indexed="81"/>
            <rFont val="Tahoma"/>
            <family val="2"/>
          </rPr>
          <t xml:space="preserve">
04/03/21
9655
Feb/21</t>
        </r>
      </text>
    </comment>
    <comment ref="DB316" authorId="0">
      <text>
        <r>
          <rPr>
            <b/>
            <sz val="9"/>
            <color indexed="81"/>
            <rFont val="Tahoma"/>
            <family val="2"/>
          </rPr>
          <t>Windows User:</t>
        </r>
        <r>
          <rPr>
            <sz val="9"/>
            <color indexed="81"/>
            <rFont val="Tahoma"/>
            <family val="2"/>
          </rPr>
          <t xml:space="preserve">
06/04/2021
9656
March/21</t>
        </r>
      </text>
    </comment>
    <comment ref="CD317" authorId="0">
      <text>
        <r>
          <rPr>
            <b/>
            <sz val="9"/>
            <color indexed="81"/>
            <rFont val="Tahoma"/>
            <family val="2"/>
          </rPr>
          <t>Windows User:</t>
        </r>
        <r>
          <rPr>
            <sz val="9"/>
            <color indexed="81"/>
            <rFont val="Tahoma"/>
            <family val="2"/>
          </rPr>
          <t xml:space="preserve">
13/09/2020
7,500/-</t>
        </r>
      </text>
    </comment>
    <comment ref="CF317" authorId="0">
      <text>
        <r>
          <rPr>
            <b/>
            <sz val="9"/>
            <color indexed="81"/>
            <rFont val="Tahoma"/>
            <family val="2"/>
          </rPr>
          <t>Windows User:</t>
        </r>
        <r>
          <rPr>
            <sz val="9"/>
            <color indexed="81"/>
            <rFont val="Tahoma"/>
            <family val="2"/>
          </rPr>
          <t xml:space="preserve">
13/09/2020
7,500/-</t>
        </r>
      </text>
    </comment>
    <comment ref="CH317" authorId="0">
      <text>
        <r>
          <rPr>
            <b/>
            <sz val="9"/>
            <color indexed="81"/>
            <rFont val="Tahoma"/>
            <family val="2"/>
          </rPr>
          <t>Windows User:</t>
        </r>
        <r>
          <rPr>
            <sz val="9"/>
            <color indexed="81"/>
            <rFont val="Tahoma"/>
            <family val="2"/>
          </rPr>
          <t xml:space="preserve">
13/09/2020
7,500/-</t>
        </r>
      </text>
    </comment>
    <comment ref="CJ317" authorId="0">
      <text>
        <r>
          <rPr>
            <b/>
            <sz val="9"/>
            <color indexed="81"/>
            <rFont val="Tahoma"/>
            <family val="2"/>
          </rPr>
          <t>Windows User:</t>
        </r>
        <r>
          <rPr>
            <sz val="9"/>
            <color indexed="81"/>
            <rFont val="Tahoma"/>
            <family val="2"/>
          </rPr>
          <t xml:space="preserve">
27/01/2021
9678
O/fee=8000
Paid in Janu/21</t>
        </r>
      </text>
    </comment>
    <comment ref="CP317" authorId="0">
      <text>
        <r>
          <rPr>
            <b/>
            <sz val="9"/>
            <color indexed="81"/>
            <rFont val="Tahoma"/>
            <family val="2"/>
          </rPr>
          <t>Windows User:</t>
        </r>
        <r>
          <rPr>
            <sz val="9"/>
            <color indexed="81"/>
            <rFont val="Tahoma"/>
            <family val="2"/>
          </rPr>
          <t xml:space="preserve">
12/10/20
9674</t>
        </r>
      </text>
    </comment>
    <comment ref="CR317" authorId="0">
      <text>
        <r>
          <rPr>
            <b/>
            <sz val="9"/>
            <color indexed="81"/>
            <rFont val="Tahoma"/>
            <family val="2"/>
          </rPr>
          <t>Windows User:</t>
        </r>
        <r>
          <rPr>
            <sz val="9"/>
            <color indexed="81"/>
            <rFont val="Tahoma"/>
            <family val="2"/>
          </rPr>
          <t xml:space="preserve">
04/11/2020
9675
Nov/2020</t>
        </r>
      </text>
    </comment>
    <comment ref="CT317" authorId="0">
      <text>
        <r>
          <rPr>
            <b/>
            <sz val="9"/>
            <color indexed="81"/>
            <rFont val="Tahoma"/>
            <family val="2"/>
          </rPr>
          <t>Windows User:</t>
        </r>
        <r>
          <rPr>
            <sz val="9"/>
            <color indexed="81"/>
            <rFont val="Tahoma"/>
            <family val="2"/>
          </rPr>
          <t xml:space="preserve">
14/12/2020
9676
</t>
        </r>
      </text>
    </comment>
    <comment ref="CV317" authorId="0">
      <text>
        <r>
          <rPr>
            <b/>
            <sz val="9"/>
            <color indexed="81"/>
            <rFont val="Tahoma"/>
            <family val="2"/>
          </rPr>
          <t>Windows User:</t>
        </r>
        <r>
          <rPr>
            <sz val="9"/>
            <color indexed="81"/>
            <rFont val="Tahoma"/>
            <family val="2"/>
          </rPr>
          <t xml:space="preserve">
10/01/2021
9677
Janu/21
O/fee Due=8000
27/01/2021
9678
O/fee=8000
Paid in Janu/21</t>
        </r>
      </text>
    </comment>
    <comment ref="CX317" authorId="0">
      <text>
        <r>
          <rPr>
            <b/>
            <sz val="9"/>
            <color indexed="81"/>
            <rFont val="Tahoma"/>
            <family val="2"/>
          </rPr>
          <t>Windows User:</t>
        </r>
        <r>
          <rPr>
            <sz val="9"/>
            <color indexed="81"/>
            <rFont val="Tahoma"/>
            <family val="2"/>
          </rPr>
          <t xml:space="preserve">
10/02/21
9679</t>
        </r>
      </text>
    </comment>
    <comment ref="DB317" authorId="0">
      <text>
        <r>
          <rPr>
            <b/>
            <sz val="9"/>
            <color indexed="81"/>
            <rFont val="Tahoma"/>
            <family val="2"/>
          </rPr>
          <t>Windows User:</t>
        </r>
        <r>
          <rPr>
            <sz val="9"/>
            <color indexed="81"/>
            <rFont val="Tahoma"/>
            <family val="2"/>
          </rPr>
          <t xml:space="preserve">
13/04/21
By bkash
C=9240
March/ April/21</t>
        </r>
      </text>
    </comment>
    <comment ref="DF317" authorId="0">
      <text>
        <r>
          <rPr>
            <b/>
            <sz val="9"/>
            <color indexed="81"/>
            <rFont val="Tahoma"/>
            <family val="2"/>
          </rPr>
          <t>Windows User:</t>
        </r>
        <r>
          <rPr>
            <sz val="9"/>
            <color indexed="81"/>
            <rFont val="Tahoma"/>
            <family val="2"/>
          </rPr>
          <t xml:space="preserve">
07/06/21
9681
Up to May/21</t>
        </r>
      </text>
    </comment>
    <comment ref="CD318" authorId="0">
      <text>
        <r>
          <rPr>
            <b/>
            <sz val="9"/>
            <color indexed="81"/>
            <rFont val="Tahoma"/>
            <family val="2"/>
          </rPr>
          <t>Windows User:</t>
        </r>
        <r>
          <rPr>
            <sz val="9"/>
            <color indexed="81"/>
            <rFont val="Tahoma"/>
            <family val="2"/>
          </rPr>
          <t xml:space="preserve">
13/09/2020
7,500/-</t>
        </r>
      </text>
    </comment>
    <comment ref="CF318" authorId="0">
      <text>
        <r>
          <rPr>
            <b/>
            <sz val="9"/>
            <color indexed="81"/>
            <rFont val="Tahoma"/>
            <family val="2"/>
          </rPr>
          <t>Windows User:</t>
        </r>
        <r>
          <rPr>
            <sz val="9"/>
            <color indexed="81"/>
            <rFont val="Tahoma"/>
            <family val="2"/>
          </rPr>
          <t xml:space="preserve">
13/09/2020
7,500/-</t>
        </r>
      </text>
    </comment>
    <comment ref="CH318" authorId="0">
      <text>
        <r>
          <rPr>
            <b/>
            <sz val="9"/>
            <color indexed="81"/>
            <rFont val="Tahoma"/>
            <family val="2"/>
          </rPr>
          <t>Windows User:</t>
        </r>
        <r>
          <rPr>
            <sz val="9"/>
            <color indexed="81"/>
            <rFont val="Tahoma"/>
            <family val="2"/>
          </rPr>
          <t xml:space="preserve">
13/09/2020
7,500/-</t>
        </r>
      </text>
    </comment>
    <comment ref="CN318" authorId="0">
      <text>
        <r>
          <rPr>
            <b/>
            <sz val="9"/>
            <color indexed="81"/>
            <rFont val="Tahoma"/>
            <family val="2"/>
          </rPr>
          <t>Windows User:</t>
        </r>
        <r>
          <rPr>
            <sz val="9"/>
            <color indexed="81"/>
            <rFont val="Tahoma"/>
            <family val="2"/>
          </rPr>
          <t xml:space="preserve">
12/10/20
9722
paid to Oct/20</t>
        </r>
      </text>
    </comment>
    <comment ref="CP318" authorId="0">
      <text>
        <r>
          <rPr>
            <b/>
            <sz val="9"/>
            <color indexed="81"/>
            <rFont val="Tahoma"/>
            <family val="2"/>
          </rPr>
          <t>Windows User:</t>
        </r>
        <r>
          <rPr>
            <sz val="9"/>
            <color indexed="81"/>
            <rFont val="Tahoma"/>
            <family val="2"/>
          </rPr>
          <t xml:space="preserve">
12/10/20
9722
O/fee=8000
Oct=4620</t>
        </r>
      </text>
    </comment>
    <comment ref="CR318" authorId="0">
      <text>
        <r>
          <rPr>
            <b/>
            <sz val="9"/>
            <color indexed="81"/>
            <rFont val="Tahoma"/>
            <family val="2"/>
          </rPr>
          <t>Windows User:</t>
        </r>
        <r>
          <rPr>
            <sz val="9"/>
            <color indexed="81"/>
            <rFont val="Tahoma"/>
            <family val="2"/>
          </rPr>
          <t xml:space="preserve">
18/112020
9723
</t>
        </r>
      </text>
    </comment>
    <comment ref="CV318" authorId="0">
      <text>
        <r>
          <rPr>
            <b/>
            <sz val="9"/>
            <color indexed="81"/>
            <rFont val="Tahoma"/>
            <family val="2"/>
          </rPr>
          <t>Windows User:</t>
        </r>
        <r>
          <rPr>
            <sz val="9"/>
            <color indexed="81"/>
            <rFont val="Tahoma"/>
            <family val="2"/>
          </rPr>
          <t xml:space="preserve">
04/01/2021
9724
27/01/2021
9725
Janu/21</t>
        </r>
      </text>
    </comment>
    <comment ref="CZ318" authorId="0">
      <text>
        <r>
          <rPr>
            <b/>
            <sz val="9"/>
            <color indexed="81"/>
            <rFont val="Tahoma"/>
            <family val="2"/>
          </rPr>
          <t>Windows User:</t>
        </r>
        <r>
          <rPr>
            <sz val="9"/>
            <color indexed="81"/>
            <rFont val="Tahoma"/>
            <family val="2"/>
          </rPr>
          <t xml:space="preserve">
11/03/21
9726
Feb/21</t>
        </r>
      </text>
    </comment>
    <comment ref="DD318" authorId="0">
      <text>
        <r>
          <rPr>
            <b/>
            <sz val="9"/>
            <color indexed="81"/>
            <rFont val="Tahoma"/>
            <family val="2"/>
          </rPr>
          <t>Windows User:</t>
        </r>
        <r>
          <rPr>
            <sz val="9"/>
            <color indexed="81"/>
            <rFont val="Tahoma"/>
            <family val="2"/>
          </rPr>
          <t xml:space="preserve">
03/05/21
9727
March/21
25/05/21
9728/29
April + May/21</t>
        </r>
      </text>
    </comment>
    <comment ref="CD319" authorId="0">
      <text>
        <r>
          <rPr>
            <b/>
            <sz val="9"/>
            <color indexed="81"/>
            <rFont val="Tahoma"/>
            <family val="2"/>
          </rPr>
          <t>Windows User:</t>
        </r>
        <r>
          <rPr>
            <sz val="9"/>
            <color indexed="81"/>
            <rFont val="Tahoma"/>
            <family val="2"/>
          </rPr>
          <t xml:space="preserve">
13/09/2020
7,500/-</t>
        </r>
      </text>
    </comment>
    <comment ref="CF319" authorId="0">
      <text>
        <r>
          <rPr>
            <b/>
            <sz val="9"/>
            <color indexed="81"/>
            <rFont val="Tahoma"/>
            <family val="2"/>
          </rPr>
          <t>Windows User:</t>
        </r>
        <r>
          <rPr>
            <sz val="9"/>
            <color indexed="81"/>
            <rFont val="Tahoma"/>
            <family val="2"/>
          </rPr>
          <t xml:space="preserve">
13/09/2020
7,500/-</t>
        </r>
      </text>
    </comment>
    <comment ref="CH319" authorId="0">
      <text>
        <r>
          <rPr>
            <b/>
            <sz val="9"/>
            <color indexed="81"/>
            <rFont val="Tahoma"/>
            <family val="2"/>
          </rPr>
          <t>Windows User:</t>
        </r>
        <r>
          <rPr>
            <sz val="9"/>
            <color indexed="81"/>
            <rFont val="Tahoma"/>
            <family val="2"/>
          </rPr>
          <t xml:space="preserve">
13/09/2020
7,500/-</t>
        </r>
      </text>
    </comment>
    <comment ref="CM319" authorId="0">
      <text>
        <r>
          <rPr>
            <b/>
            <sz val="9"/>
            <color indexed="81"/>
            <rFont val="Tahoma"/>
            <family val="2"/>
          </rPr>
          <t>Windows User:</t>
        </r>
        <r>
          <rPr>
            <sz val="9"/>
            <color indexed="81"/>
            <rFont val="Tahoma"/>
            <family val="2"/>
          </rPr>
          <t xml:space="preserve">
Less 30% in Tuition fee for Oct/20.</t>
        </r>
      </text>
    </comment>
    <comment ref="CN319" authorId="0">
      <text>
        <r>
          <rPr>
            <b/>
            <sz val="9"/>
            <color indexed="81"/>
            <rFont val="Tahoma"/>
            <family val="2"/>
          </rPr>
          <t>Windows User:</t>
        </r>
        <r>
          <rPr>
            <sz val="9"/>
            <color indexed="81"/>
            <rFont val="Tahoma"/>
            <family val="2"/>
          </rPr>
          <t xml:space="preserve">
26/01/2021
8698
O/fee=8000
Oct/20=4620
Nov=2380 Due=2240
Paid in Janu/21</t>
        </r>
      </text>
    </comment>
    <comment ref="CO319" authorId="0">
      <text>
        <r>
          <rPr>
            <b/>
            <sz val="9"/>
            <color indexed="81"/>
            <rFont val="Tahoma"/>
            <family val="2"/>
          </rPr>
          <t>Windows User:</t>
        </r>
        <r>
          <rPr>
            <sz val="9"/>
            <color indexed="81"/>
            <rFont val="Tahoma"/>
            <family val="2"/>
          </rPr>
          <t xml:space="preserve">
Less 30% in Tuition fee for Oct/20.</t>
        </r>
      </text>
    </comment>
    <comment ref="CP319" authorId="0">
      <text>
        <r>
          <rPr>
            <b/>
            <sz val="9"/>
            <color indexed="81"/>
            <rFont val="Tahoma"/>
            <family val="2"/>
          </rPr>
          <t>Windows User:</t>
        </r>
        <r>
          <rPr>
            <sz val="9"/>
            <color indexed="81"/>
            <rFont val="Tahoma"/>
            <family val="2"/>
          </rPr>
          <t xml:space="preserve">
26/01/2021
8698
O/fee=8000
Oct/20=4620
Nov=2380 Due=2240
Paid in Janu/21</t>
        </r>
      </text>
    </comment>
    <comment ref="CT319" authorId="0">
      <text>
        <r>
          <rPr>
            <b/>
            <sz val="9"/>
            <color indexed="81"/>
            <rFont val="Tahoma"/>
            <family val="2"/>
          </rPr>
          <t>Windows User:</t>
        </r>
        <r>
          <rPr>
            <sz val="9"/>
            <color indexed="81"/>
            <rFont val="Tahoma"/>
            <family val="2"/>
          </rPr>
          <t xml:space="preserve">
26/01/2021
8698
O/fee=8000
Oct/20=4620
Nov=2380 Due=2240
Paid in Janu/21</t>
        </r>
      </text>
    </comment>
    <comment ref="CV319" authorId="0">
      <text>
        <r>
          <rPr>
            <b/>
            <sz val="9"/>
            <color indexed="81"/>
            <rFont val="Tahoma"/>
            <family val="2"/>
          </rPr>
          <t>Windows User:</t>
        </r>
        <r>
          <rPr>
            <sz val="9"/>
            <color indexed="81"/>
            <rFont val="Tahoma"/>
            <family val="2"/>
          </rPr>
          <t xml:space="preserve">
10/02/21
9699</t>
        </r>
      </text>
    </comment>
    <comment ref="DD319" authorId="0">
      <text>
        <r>
          <rPr>
            <b/>
            <sz val="9"/>
            <color indexed="81"/>
            <rFont val="Tahoma"/>
            <family val="2"/>
          </rPr>
          <t>Windows User:</t>
        </r>
        <r>
          <rPr>
            <sz val="9"/>
            <color indexed="81"/>
            <rFont val="Tahoma"/>
            <family val="2"/>
          </rPr>
          <t xml:space="preserve">
05/06/21
9657
</t>
        </r>
      </text>
    </comment>
    <comment ref="CD320" authorId="0">
      <text>
        <r>
          <rPr>
            <b/>
            <sz val="9"/>
            <color indexed="81"/>
            <rFont val="Tahoma"/>
            <family val="2"/>
          </rPr>
          <t>Windows User:</t>
        </r>
        <r>
          <rPr>
            <sz val="9"/>
            <color indexed="81"/>
            <rFont val="Tahoma"/>
            <family val="2"/>
          </rPr>
          <t xml:space="preserve">
13/09/2020
7,500/-</t>
        </r>
      </text>
    </comment>
    <comment ref="CF320" authorId="0">
      <text>
        <r>
          <rPr>
            <b/>
            <sz val="9"/>
            <color indexed="81"/>
            <rFont val="Tahoma"/>
            <family val="2"/>
          </rPr>
          <t>Windows User:</t>
        </r>
        <r>
          <rPr>
            <sz val="9"/>
            <color indexed="81"/>
            <rFont val="Tahoma"/>
            <family val="2"/>
          </rPr>
          <t xml:space="preserve">
13/09/2020
7,500/-</t>
        </r>
      </text>
    </comment>
    <comment ref="CH320" authorId="0">
      <text>
        <r>
          <rPr>
            <b/>
            <sz val="9"/>
            <color indexed="81"/>
            <rFont val="Tahoma"/>
            <family val="2"/>
          </rPr>
          <t>Windows User:</t>
        </r>
        <r>
          <rPr>
            <sz val="9"/>
            <color indexed="81"/>
            <rFont val="Tahoma"/>
            <family val="2"/>
          </rPr>
          <t xml:space="preserve">
13/09/2020
7,500/-</t>
        </r>
      </text>
    </comment>
    <comment ref="CM320" authorId="0">
      <text>
        <r>
          <rPr>
            <b/>
            <sz val="9"/>
            <color indexed="81"/>
            <rFont val="Tahoma"/>
            <family val="2"/>
          </rPr>
          <t>Windows User:</t>
        </r>
        <r>
          <rPr>
            <sz val="9"/>
            <color indexed="81"/>
            <rFont val="Tahoma"/>
            <family val="2"/>
          </rPr>
          <t xml:space="preserve">
Less 30% in Tuition fee for Oct/20.</t>
        </r>
      </text>
    </comment>
    <comment ref="CO320" authorId="0">
      <text>
        <r>
          <rPr>
            <b/>
            <sz val="9"/>
            <color indexed="81"/>
            <rFont val="Tahoma"/>
            <family val="2"/>
          </rPr>
          <t>Windows User:</t>
        </r>
        <r>
          <rPr>
            <sz val="9"/>
            <color indexed="81"/>
            <rFont val="Tahoma"/>
            <family val="2"/>
          </rPr>
          <t xml:space="preserve">
Less 30% in Tuition fee for Oct/20.</t>
        </r>
      </text>
    </comment>
    <comment ref="CD321" authorId="0">
      <text>
        <r>
          <rPr>
            <b/>
            <sz val="9"/>
            <color indexed="81"/>
            <rFont val="Tahoma"/>
            <family val="2"/>
          </rPr>
          <t>Windows User:</t>
        </r>
        <r>
          <rPr>
            <sz val="9"/>
            <color indexed="81"/>
            <rFont val="Tahoma"/>
            <family val="2"/>
          </rPr>
          <t xml:space="preserve">
13/09/2020
7,500/-</t>
        </r>
      </text>
    </comment>
    <comment ref="CF321" authorId="0">
      <text>
        <r>
          <rPr>
            <b/>
            <sz val="9"/>
            <color indexed="81"/>
            <rFont val="Tahoma"/>
            <family val="2"/>
          </rPr>
          <t>Windows User:</t>
        </r>
        <r>
          <rPr>
            <sz val="9"/>
            <color indexed="81"/>
            <rFont val="Tahoma"/>
            <family val="2"/>
          </rPr>
          <t xml:space="preserve">
13/09/2020
7,500/-</t>
        </r>
      </text>
    </comment>
    <comment ref="CH321" authorId="0">
      <text>
        <r>
          <rPr>
            <b/>
            <sz val="9"/>
            <color indexed="81"/>
            <rFont val="Tahoma"/>
            <family val="2"/>
          </rPr>
          <t>Windows User:</t>
        </r>
        <r>
          <rPr>
            <sz val="9"/>
            <color indexed="81"/>
            <rFont val="Tahoma"/>
            <family val="2"/>
          </rPr>
          <t xml:space="preserve">
13/09/2020
7,500/-</t>
        </r>
      </text>
    </comment>
    <comment ref="CJ321" authorId="0">
      <text>
        <r>
          <rPr>
            <b/>
            <sz val="9"/>
            <color indexed="81"/>
            <rFont val="Tahoma"/>
            <family val="2"/>
          </rPr>
          <t>Windows User:</t>
        </r>
        <r>
          <rPr>
            <sz val="9"/>
            <color indexed="81"/>
            <rFont val="Tahoma"/>
            <family val="2"/>
          </rPr>
          <t xml:space="preserve">
27/01/21
9746
O/fee=8000
Oct to Janu/21
paid in  Janu/21</t>
        </r>
      </text>
    </comment>
    <comment ref="CM321" authorId="0">
      <text>
        <r>
          <rPr>
            <b/>
            <sz val="9"/>
            <color indexed="81"/>
            <rFont val="Tahoma"/>
            <family val="2"/>
          </rPr>
          <t>Windows User:</t>
        </r>
        <r>
          <rPr>
            <sz val="9"/>
            <color indexed="81"/>
            <rFont val="Tahoma"/>
            <family val="2"/>
          </rPr>
          <t xml:space="preserve">
Less 30% in Tuition fee for Oct/20.</t>
        </r>
      </text>
    </comment>
    <comment ref="CN321" authorId="0">
      <text>
        <r>
          <rPr>
            <b/>
            <sz val="9"/>
            <color indexed="81"/>
            <rFont val="Tahoma"/>
            <family val="2"/>
          </rPr>
          <t>Windows User:</t>
        </r>
        <r>
          <rPr>
            <sz val="9"/>
            <color indexed="81"/>
            <rFont val="Tahoma"/>
            <family val="2"/>
          </rPr>
          <t xml:space="preserve">
27/01/21
9746
O/fee=8000
Oct to Janu/21
paid in  Janu/21</t>
        </r>
      </text>
    </comment>
    <comment ref="CO321" authorId="0">
      <text>
        <r>
          <rPr>
            <b/>
            <sz val="9"/>
            <color indexed="81"/>
            <rFont val="Tahoma"/>
            <family val="2"/>
          </rPr>
          <t>Windows User:</t>
        </r>
        <r>
          <rPr>
            <sz val="9"/>
            <color indexed="81"/>
            <rFont val="Tahoma"/>
            <family val="2"/>
          </rPr>
          <t xml:space="preserve">
Less 30% in Tuition fee for Oct/20.</t>
        </r>
      </text>
    </comment>
    <comment ref="CP321" authorId="0">
      <text>
        <r>
          <rPr>
            <b/>
            <sz val="9"/>
            <color indexed="81"/>
            <rFont val="Tahoma"/>
            <family val="2"/>
          </rPr>
          <t>Windows User:</t>
        </r>
        <r>
          <rPr>
            <sz val="9"/>
            <color indexed="81"/>
            <rFont val="Tahoma"/>
            <family val="2"/>
          </rPr>
          <t xml:space="preserve">
27/01/21
9746
O/fee=8000
Oct to Janu/21
paid in  Janu/21</t>
        </r>
      </text>
    </comment>
    <comment ref="CR321" authorId="0">
      <text>
        <r>
          <rPr>
            <b/>
            <sz val="9"/>
            <color indexed="81"/>
            <rFont val="Tahoma"/>
            <family val="2"/>
          </rPr>
          <t>Windows User:</t>
        </r>
        <r>
          <rPr>
            <sz val="9"/>
            <color indexed="81"/>
            <rFont val="Tahoma"/>
            <family val="2"/>
          </rPr>
          <t xml:space="preserve">
27/01/21
9746
O/fee=8000
Oct to Janu/21
paid in  Janu/21</t>
        </r>
      </text>
    </comment>
    <comment ref="CT321" authorId="0">
      <text>
        <r>
          <rPr>
            <b/>
            <sz val="9"/>
            <color indexed="81"/>
            <rFont val="Tahoma"/>
            <family val="2"/>
          </rPr>
          <t>Windows User:</t>
        </r>
        <r>
          <rPr>
            <sz val="9"/>
            <color indexed="81"/>
            <rFont val="Tahoma"/>
            <family val="2"/>
          </rPr>
          <t xml:space="preserve">
27/01/21
9746
O/fee=8000
Oct to Janu/21
paid in  Janu/21</t>
        </r>
      </text>
    </comment>
    <comment ref="DD321" authorId="0">
      <text>
        <r>
          <rPr>
            <b/>
            <sz val="9"/>
            <color indexed="81"/>
            <rFont val="Tahoma"/>
            <family val="2"/>
          </rPr>
          <t>Windows User:</t>
        </r>
        <r>
          <rPr>
            <sz val="9"/>
            <color indexed="81"/>
            <rFont val="Tahoma"/>
            <family val="2"/>
          </rPr>
          <t xml:space="preserve">
06/06/21
9747
Up to June/21</t>
        </r>
      </text>
    </comment>
    <comment ref="CD322" authorId="0">
      <text>
        <r>
          <rPr>
            <b/>
            <sz val="9"/>
            <color indexed="81"/>
            <rFont val="Tahoma"/>
            <family val="2"/>
          </rPr>
          <t>Windows User:</t>
        </r>
        <r>
          <rPr>
            <sz val="9"/>
            <color indexed="81"/>
            <rFont val="Tahoma"/>
            <family val="2"/>
          </rPr>
          <t xml:space="preserve">
13/09/2020
7,500/-</t>
        </r>
      </text>
    </comment>
    <comment ref="CF322" authorId="0">
      <text>
        <r>
          <rPr>
            <b/>
            <sz val="9"/>
            <color indexed="81"/>
            <rFont val="Tahoma"/>
            <family val="2"/>
          </rPr>
          <t>Windows User:</t>
        </r>
        <r>
          <rPr>
            <sz val="9"/>
            <color indexed="81"/>
            <rFont val="Tahoma"/>
            <family val="2"/>
          </rPr>
          <t xml:space="preserve">
13/09/2020
7,500/-</t>
        </r>
      </text>
    </comment>
    <comment ref="CH322" authorId="0">
      <text>
        <r>
          <rPr>
            <b/>
            <sz val="9"/>
            <color indexed="81"/>
            <rFont val="Tahoma"/>
            <family val="2"/>
          </rPr>
          <t>Windows User:</t>
        </r>
        <r>
          <rPr>
            <sz val="9"/>
            <color indexed="81"/>
            <rFont val="Tahoma"/>
            <family val="2"/>
          </rPr>
          <t xml:space="preserve">
13/09/2020
7,500/-</t>
        </r>
      </text>
    </comment>
    <comment ref="CM322" authorId="0">
      <text>
        <r>
          <rPr>
            <b/>
            <sz val="9"/>
            <color indexed="81"/>
            <rFont val="Tahoma"/>
            <family val="2"/>
          </rPr>
          <t>Windows User:</t>
        </r>
        <r>
          <rPr>
            <sz val="9"/>
            <color indexed="81"/>
            <rFont val="Tahoma"/>
            <family val="2"/>
          </rPr>
          <t xml:space="preserve">
Less 30% in Tuition fee for Oct/20.</t>
        </r>
      </text>
    </comment>
    <comment ref="CO322" authorId="0">
      <text>
        <r>
          <rPr>
            <b/>
            <sz val="9"/>
            <color indexed="81"/>
            <rFont val="Tahoma"/>
            <family val="2"/>
          </rPr>
          <t>Windows User:</t>
        </r>
        <r>
          <rPr>
            <sz val="9"/>
            <color indexed="81"/>
            <rFont val="Tahoma"/>
            <family val="2"/>
          </rPr>
          <t xml:space="preserve">
Less 30% in Tuition fee for Oct/20.</t>
        </r>
      </text>
    </comment>
    <comment ref="CT322" authorId="0">
      <text>
        <r>
          <rPr>
            <b/>
            <sz val="9"/>
            <color indexed="81"/>
            <rFont val="Tahoma"/>
            <family val="2"/>
          </rPr>
          <t>Windows User:</t>
        </r>
        <r>
          <rPr>
            <sz val="9"/>
            <color indexed="81"/>
            <rFont val="Tahoma"/>
            <family val="2"/>
          </rPr>
          <t xml:space="preserve">
27/01/21
9770
Oct + Nov/20
Paid in Janu/21</t>
        </r>
      </text>
    </comment>
    <comment ref="DB322" authorId="0">
      <text>
        <r>
          <rPr>
            <b/>
            <sz val="9"/>
            <color indexed="81"/>
            <rFont val="Tahoma"/>
            <family val="2"/>
          </rPr>
          <t>Windows User:</t>
        </r>
        <r>
          <rPr>
            <sz val="9"/>
            <color indexed="81"/>
            <rFont val="Tahoma"/>
            <family val="2"/>
          </rPr>
          <t xml:space="preserve">
06/05/21
9771
Dec/21 to Feb/21</t>
        </r>
      </text>
    </comment>
    <comment ref="DD322" authorId="0">
      <text>
        <r>
          <rPr>
            <b/>
            <sz val="9"/>
            <color indexed="81"/>
            <rFont val="Tahoma"/>
            <family val="2"/>
          </rPr>
          <t>Windows User:</t>
        </r>
        <r>
          <rPr>
            <sz val="9"/>
            <color indexed="81"/>
            <rFont val="Tahoma"/>
            <family val="2"/>
          </rPr>
          <t xml:space="preserve">
03/06/21
9772
</t>
        </r>
      </text>
    </comment>
    <comment ref="CD323" authorId="0">
      <text>
        <r>
          <rPr>
            <b/>
            <sz val="9"/>
            <color indexed="81"/>
            <rFont val="Tahoma"/>
            <family val="2"/>
          </rPr>
          <t>Windows User:</t>
        </r>
        <r>
          <rPr>
            <sz val="9"/>
            <color indexed="81"/>
            <rFont val="Tahoma"/>
            <family val="2"/>
          </rPr>
          <t xml:space="preserve">
13/09/2020
7,500/-</t>
        </r>
      </text>
    </comment>
    <comment ref="CF323" authorId="0">
      <text>
        <r>
          <rPr>
            <b/>
            <sz val="9"/>
            <color indexed="81"/>
            <rFont val="Tahoma"/>
            <family val="2"/>
          </rPr>
          <t>Windows User:</t>
        </r>
        <r>
          <rPr>
            <sz val="9"/>
            <color indexed="81"/>
            <rFont val="Tahoma"/>
            <family val="2"/>
          </rPr>
          <t xml:space="preserve">
13/09/2020
7,500/-</t>
        </r>
      </text>
    </comment>
    <comment ref="CH323" authorId="0">
      <text>
        <r>
          <rPr>
            <b/>
            <sz val="9"/>
            <color indexed="81"/>
            <rFont val="Tahoma"/>
            <family val="2"/>
          </rPr>
          <t>Windows User:</t>
        </r>
        <r>
          <rPr>
            <sz val="9"/>
            <color indexed="81"/>
            <rFont val="Tahoma"/>
            <family val="2"/>
          </rPr>
          <t xml:space="preserve">
13/09/2020
7,500/-</t>
        </r>
      </text>
    </comment>
    <comment ref="CJ323" authorId="0">
      <text>
        <r>
          <rPr>
            <b/>
            <sz val="9"/>
            <color indexed="81"/>
            <rFont val="Tahoma"/>
            <family val="2"/>
          </rPr>
          <t>Windows User:</t>
        </r>
        <r>
          <rPr>
            <sz val="9"/>
            <color indexed="81"/>
            <rFont val="Tahoma"/>
            <family val="2"/>
          </rPr>
          <t xml:space="preserve">
28/01/21
9794
O/fee=8000
Paid in janu/21</t>
        </r>
      </text>
    </comment>
    <comment ref="CM323" authorId="0">
      <text>
        <r>
          <rPr>
            <b/>
            <sz val="9"/>
            <color indexed="81"/>
            <rFont val="Tahoma"/>
            <family val="2"/>
          </rPr>
          <t>Windows User:</t>
        </r>
        <r>
          <rPr>
            <sz val="9"/>
            <color indexed="81"/>
            <rFont val="Tahoma"/>
            <family val="2"/>
          </rPr>
          <t xml:space="preserve">
Less 30% in Tuition fee for Oct/20.</t>
        </r>
      </text>
    </comment>
    <comment ref="CO323" authorId="0">
      <text>
        <r>
          <rPr>
            <b/>
            <sz val="9"/>
            <color indexed="81"/>
            <rFont val="Tahoma"/>
            <family val="2"/>
          </rPr>
          <t>Windows User:</t>
        </r>
        <r>
          <rPr>
            <sz val="9"/>
            <color indexed="81"/>
            <rFont val="Tahoma"/>
            <family val="2"/>
          </rPr>
          <t xml:space="preserve">
Less 30% in Tuition fee for Oct/20.</t>
        </r>
      </text>
    </comment>
    <comment ref="CT323" authorId="0">
      <text>
        <r>
          <rPr>
            <b/>
            <sz val="9"/>
            <color indexed="81"/>
            <rFont val="Tahoma"/>
            <family val="2"/>
          </rPr>
          <t>Windows User:</t>
        </r>
        <r>
          <rPr>
            <sz val="9"/>
            <color indexed="81"/>
            <rFont val="Tahoma"/>
            <family val="2"/>
          </rPr>
          <t xml:space="preserve">
28/01/21
9794
O/fee=8000
Paid in janu/21</t>
        </r>
      </text>
    </comment>
    <comment ref="CD324" authorId="0">
      <text>
        <r>
          <rPr>
            <b/>
            <sz val="9"/>
            <color indexed="81"/>
            <rFont val="Tahoma"/>
            <family val="2"/>
          </rPr>
          <t>Windows User:</t>
        </r>
        <r>
          <rPr>
            <sz val="9"/>
            <color indexed="81"/>
            <rFont val="Tahoma"/>
            <family val="2"/>
          </rPr>
          <t xml:space="preserve">
13/09/2020
7,500/-</t>
        </r>
      </text>
    </comment>
    <comment ref="CF324" authorId="0">
      <text>
        <r>
          <rPr>
            <b/>
            <sz val="9"/>
            <color indexed="81"/>
            <rFont val="Tahoma"/>
            <family val="2"/>
          </rPr>
          <t>Windows User:</t>
        </r>
        <r>
          <rPr>
            <sz val="9"/>
            <color indexed="81"/>
            <rFont val="Tahoma"/>
            <family val="2"/>
          </rPr>
          <t xml:space="preserve">
13/09/2020
7,500/-</t>
        </r>
      </text>
    </comment>
    <comment ref="CH324" authorId="0">
      <text>
        <r>
          <rPr>
            <b/>
            <sz val="9"/>
            <color indexed="81"/>
            <rFont val="Tahoma"/>
            <family val="2"/>
          </rPr>
          <t>Windows User:</t>
        </r>
        <r>
          <rPr>
            <sz val="9"/>
            <color indexed="81"/>
            <rFont val="Tahoma"/>
            <family val="2"/>
          </rPr>
          <t xml:space="preserve">
13/09/2020
7,500/-</t>
        </r>
      </text>
    </comment>
    <comment ref="CJ324" authorId="0">
      <text>
        <r>
          <rPr>
            <b/>
            <sz val="9"/>
            <color indexed="81"/>
            <rFont val="Tahoma"/>
            <family val="2"/>
          </rPr>
          <t>Windows User:</t>
        </r>
        <r>
          <rPr>
            <sz val="9"/>
            <color indexed="81"/>
            <rFont val="Tahoma"/>
            <family val="2"/>
          </rPr>
          <t xml:space="preserve">
30/01/21
40921
O/fee=5000
Due=3000
Paid in janu/21</t>
        </r>
      </text>
    </comment>
    <comment ref="CM324" authorId="0">
      <text>
        <r>
          <rPr>
            <b/>
            <sz val="9"/>
            <color indexed="81"/>
            <rFont val="Tahoma"/>
            <family val="2"/>
          </rPr>
          <t>Windows User:</t>
        </r>
        <r>
          <rPr>
            <sz val="9"/>
            <color indexed="81"/>
            <rFont val="Tahoma"/>
            <family val="2"/>
          </rPr>
          <t xml:space="preserve">
Less 30% in Tuition fee for Oct/20.</t>
        </r>
      </text>
    </comment>
    <comment ref="CO324" authorId="0">
      <text>
        <r>
          <rPr>
            <b/>
            <sz val="9"/>
            <color indexed="81"/>
            <rFont val="Tahoma"/>
            <family val="2"/>
          </rPr>
          <t>Windows User:</t>
        </r>
        <r>
          <rPr>
            <sz val="9"/>
            <color indexed="81"/>
            <rFont val="Tahoma"/>
            <family val="2"/>
          </rPr>
          <t xml:space="preserve">
Less 30% in Tuition fee for Oct/20.</t>
        </r>
      </text>
    </comment>
    <comment ref="CT324" authorId="0">
      <text>
        <r>
          <rPr>
            <b/>
            <sz val="9"/>
            <color indexed="81"/>
            <rFont val="Tahoma"/>
            <family val="2"/>
          </rPr>
          <t>Windows User:</t>
        </r>
        <r>
          <rPr>
            <sz val="9"/>
            <color indexed="81"/>
            <rFont val="Tahoma"/>
            <family val="2"/>
          </rPr>
          <t xml:space="preserve">
30/01/21
40921
O/fee=5000
Due=3000
Paid in janu/21</t>
        </r>
      </text>
    </comment>
    <comment ref="CV324" authorId="0">
      <text>
        <r>
          <rPr>
            <b/>
            <sz val="9"/>
            <color indexed="81"/>
            <rFont val="Tahoma"/>
            <family val="2"/>
          </rPr>
          <t>Windows User:</t>
        </r>
        <r>
          <rPr>
            <sz val="9"/>
            <color indexed="81"/>
            <rFont val="Tahoma"/>
            <family val="2"/>
          </rPr>
          <t xml:space="preserve">
10/02/21
9818</t>
        </r>
      </text>
    </comment>
    <comment ref="CD325" authorId="0">
      <text>
        <r>
          <rPr>
            <b/>
            <sz val="9"/>
            <color indexed="81"/>
            <rFont val="Tahoma"/>
            <family val="2"/>
          </rPr>
          <t>Windows User:</t>
        </r>
        <r>
          <rPr>
            <sz val="9"/>
            <color indexed="81"/>
            <rFont val="Tahoma"/>
            <family val="2"/>
          </rPr>
          <t xml:space="preserve">
13/09/2020
7,500/-</t>
        </r>
      </text>
    </comment>
    <comment ref="CF325" authorId="0">
      <text>
        <r>
          <rPr>
            <b/>
            <sz val="9"/>
            <color indexed="81"/>
            <rFont val="Tahoma"/>
            <family val="2"/>
          </rPr>
          <t>Windows User:</t>
        </r>
        <r>
          <rPr>
            <sz val="9"/>
            <color indexed="81"/>
            <rFont val="Tahoma"/>
            <family val="2"/>
          </rPr>
          <t xml:space="preserve">
13/09/2020
7,500/-</t>
        </r>
      </text>
    </comment>
    <comment ref="CH325" authorId="0">
      <text>
        <r>
          <rPr>
            <b/>
            <sz val="9"/>
            <color indexed="81"/>
            <rFont val="Tahoma"/>
            <family val="2"/>
          </rPr>
          <t>Windows User:</t>
        </r>
        <r>
          <rPr>
            <sz val="9"/>
            <color indexed="81"/>
            <rFont val="Tahoma"/>
            <family val="2"/>
          </rPr>
          <t xml:space="preserve">
13/09/2020
7,500/-</t>
        </r>
      </text>
    </comment>
    <comment ref="CJ325" authorId="0">
      <text>
        <r>
          <rPr>
            <b/>
            <sz val="9"/>
            <color indexed="81"/>
            <rFont val="Tahoma"/>
            <family val="2"/>
          </rPr>
          <t>Windows User:</t>
        </r>
        <r>
          <rPr>
            <sz val="9"/>
            <color indexed="81"/>
            <rFont val="Tahoma"/>
            <family val="2"/>
          </rPr>
          <t xml:space="preserve">
11/10/20
9842
Paid to Oct/20</t>
        </r>
      </text>
    </comment>
    <comment ref="CP325" authorId="0">
      <text>
        <r>
          <rPr>
            <b/>
            <sz val="9"/>
            <color indexed="81"/>
            <rFont val="Tahoma"/>
            <family val="2"/>
          </rPr>
          <t>Windows User:</t>
        </r>
        <r>
          <rPr>
            <sz val="9"/>
            <color indexed="81"/>
            <rFont val="Tahoma"/>
            <family val="2"/>
          </rPr>
          <t xml:space="preserve">
11/10/20
9842
O/fee=8000
Oct=4620</t>
        </r>
      </text>
    </comment>
    <comment ref="CR325" authorId="0">
      <text>
        <r>
          <rPr>
            <b/>
            <sz val="9"/>
            <color indexed="81"/>
            <rFont val="Tahoma"/>
            <family val="2"/>
          </rPr>
          <t>Windows User:</t>
        </r>
        <r>
          <rPr>
            <sz val="9"/>
            <color indexed="81"/>
            <rFont val="Tahoma"/>
            <family val="2"/>
          </rPr>
          <t xml:space="preserve">
09/11/2020
9043</t>
        </r>
      </text>
    </comment>
    <comment ref="CT325" authorId="0">
      <text>
        <r>
          <rPr>
            <b/>
            <sz val="9"/>
            <color indexed="81"/>
            <rFont val="Tahoma"/>
            <family val="2"/>
          </rPr>
          <t>Windows User:</t>
        </r>
        <r>
          <rPr>
            <sz val="9"/>
            <color indexed="81"/>
            <rFont val="Tahoma"/>
            <family val="2"/>
          </rPr>
          <t xml:space="preserve">
08/12/2020
9844
</t>
        </r>
      </text>
    </comment>
    <comment ref="CV325" authorId="0">
      <text>
        <r>
          <rPr>
            <b/>
            <sz val="9"/>
            <color indexed="81"/>
            <rFont val="Tahoma"/>
            <family val="2"/>
          </rPr>
          <t>Windows User:</t>
        </r>
        <r>
          <rPr>
            <sz val="9"/>
            <color indexed="81"/>
            <rFont val="Tahoma"/>
            <family val="2"/>
          </rPr>
          <t xml:space="preserve">
09/01/2021
9845</t>
        </r>
      </text>
    </comment>
    <comment ref="CX325" authorId="0">
      <text>
        <r>
          <rPr>
            <b/>
            <sz val="9"/>
            <color indexed="81"/>
            <rFont val="Tahoma"/>
            <family val="2"/>
          </rPr>
          <t>Windows User:</t>
        </r>
        <r>
          <rPr>
            <sz val="9"/>
            <color indexed="81"/>
            <rFont val="Tahoma"/>
            <family val="2"/>
          </rPr>
          <t xml:space="preserve">
10/02/21
9846</t>
        </r>
      </text>
    </comment>
    <comment ref="CZ325" authorId="0">
      <text>
        <r>
          <rPr>
            <b/>
            <sz val="9"/>
            <color indexed="81"/>
            <rFont val="Tahoma"/>
            <family val="2"/>
          </rPr>
          <t>Windows User:</t>
        </r>
        <r>
          <rPr>
            <sz val="9"/>
            <color indexed="81"/>
            <rFont val="Tahoma"/>
            <family val="2"/>
          </rPr>
          <t xml:space="preserve">
09/03/21
9847</t>
        </r>
      </text>
    </comment>
    <comment ref="DD325" authorId="0">
      <text>
        <r>
          <rPr>
            <b/>
            <sz val="9"/>
            <color indexed="81"/>
            <rFont val="Tahoma"/>
            <family val="2"/>
          </rPr>
          <t>Windows User:</t>
        </r>
        <r>
          <rPr>
            <sz val="9"/>
            <color indexed="81"/>
            <rFont val="Tahoma"/>
            <family val="2"/>
          </rPr>
          <t xml:space="preserve">
02/05/21
9848/49
April/21 + May/21</t>
        </r>
      </text>
    </comment>
    <comment ref="DF325" authorId="0">
      <text>
        <r>
          <rPr>
            <b/>
            <sz val="9"/>
            <color indexed="81"/>
            <rFont val="Tahoma"/>
            <family val="2"/>
          </rPr>
          <t>Windows User:</t>
        </r>
        <r>
          <rPr>
            <sz val="9"/>
            <color indexed="81"/>
            <rFont val="Tahoma"/>
            <family val="2"/>
          </rPr>
          <t xml:space="preserve">
01/06/21
9850
</t>
        </r>
      </text>
    </comment>
    <comment ref="CD326" authorId="0">
      <text>
        <r>
          <rPr>
            <b/>
            <sz val="9"/>
            <color indexed="81"/>
            <rFont val="Tahoma"/>
            <family val="2"/>
          </rPr>
          <t>Windows User:</t>
        </r>
        <r>
          <rPr>
            <sz val="9"/>
            <color indexed="81"/>
            <rFont val="Tahoma"/>
            <family val="2"/>
          </rPr>
          <t xml:space="preserve">
13/09/2020
7,500/-</t>
        </r>
      </text>
    </comment>
    <comment ref="CF326" authorId="0">
      <text>
        <r>
          <rPr>
            <b/>
            <sz val="9"/>
            <color indexed="81"/>
            <rFont val="Tahoma"/>
            <family val="2"/>
          </rPr>
          <t>Windows User:</t>
        </r>
        <r>
          <rPr>
            <sz val="9"/>
            <color indexed="81"/>
            <rFont val="Tahoma"/>
            <family val="2"/>
          </rPr>
          <t xml:space="preserve">
13/09/2020
7,500/-</t>
        </r>
      </text>
    </comment>
    <comment ref="CH326" authorId="0">
      <text>
        <r>
          <rPr>
            <b/>
            <sz val="9"/>
            <color indexed="81"/>
            <rFont val="Tahoma"/>
            <family val="2"/>
          </rPr>
          <t>Windows User:</t>
        </r>
        <r>
          <rPr>
            <sz val="9"/>
            <color indexed="81"/>
            <rFont val="Tahoma"/>
            <family val="2"/>
          </rPr>
          <t xml:space="preserve">
13/09/2020
7,500/-</t>
        </r>
      </text>
    </comment>
    <comment ref="CJ326" authorId="0">
      <text>
        <r>
          <rPr>
            <b/>
            <sz val="9"/>
            <color indexed="81"/>
            <rFont val="Tahoma"/>
            <family val="2"/>
          </rPr>
          <t>Windows User:</t>
        </r>
        <r>
          <rPr>
            <sz val="9"/>
            <color indexed="81"/>
            <rFont val="Tahoma"/>
            <family val="2"/>
          </rPr>
          <t xml:space="preserve">
06/12/2020
By bkash
C=12590/-
Dec/20
O/fee=8,000/-
Paid in dec/20
H=1950</t>
        </r>
      </text>
    </comment>
    <comment ref="CP326" authorId="0">
      <text>
        <r>
          <rPr>
            <b/>
            <sz val="9"/>
            <color indexed="81"/>
            <rFont val="Tahoma"/>
            <family val="2"/>
          </rPr>
          <t>Windows User:</t>
        </r>
        <r>
          <rPr>
            <sz val="9"/>
            <color indexed="81"/>
            <rFont val="Tahoma"/>
            <family val="2"/>
          </rPr>
          <t xml:space="preserve">
15/10/2020
By bkash
C=4650
H=1950
T=6600
</t>
        </r>
      </text>
    </comment>
    <comment ref="CR326" authorId="0">
      <text>
        <r>
          <rPr>
            <b/>
            <sz val="9"/>
            <color indexed="81"/>
            <rFont val="Tahoma"/>
            <family val="2"/>
          </rPr>
          <t>Windows User:</t>
        </r>
        <r>
          <rPr>
            <sz val="9"/>
            <color indexed="81"/>
            <rFont val="Tahoma"/>
            <family val="2"/>
          </rPr>
          <t xml:space="preserve">
09/11/2020
By bkash
C=4620
H=1950
T=6570</t>
        </r>
      </text>
    </comment>
    <comment ref="CT326" authorId="0">
      <text>
        <r>
          <rPr>
            <b/>
            <sz val="9"/>
            <color indexed="81"/>
            <rFont val="Tahoma"/>
            <family val="2"/>
          </rPr>
          <t>Windows User:</t>
        </r>
        <r>
          <rPr>
            <sz val="9"/>
            <color indexed="81"/>
            <rFont val="Tahoma"/>
            <family val="2"/>
          </rPr>
          <t xml:space="preserve">
06/12/2020
By bkash
C=12590/-
Dec/20
O/fee=8,000/-
Paid in dec/20
H=1950</t>
        </r>
      </text>
    </comment>
    <comment ref="CV326" authorId="0">
      <text>
        <r>
          <rPr>
            <b/>
            <sz val="9"/>
            <color indexed="81"/>
            <rFont val="Tahoma"/>
            <family val="2"/>
          </rPr>
          <t>Windows User:</t>
        </r>
        <r>
          <rPr>
            <sz val="9"/>
            <color indexed="81"/>
            <rFont val="Tahoma"/>
            <family val="2"/>
          </rPr>
          <t xml:space="preserve">
10/01/2021
By bkash
C=4620
H=1950
T=6570
Janu/21</t>
        </r>
      </text>
    </comment>
    <comment ref="CX326" authorId="0">
      <text>
        <r>
          <rPr>
            <b/>
            <sz val="9"/>
            <color indexed="81"/>
            <rFont val="Tahoma"/>
            <family val="2"/>
          </rPr>
          <t>Windows User:</t>
        </r>
        <r>
          <rPr>
            <sz val="9"/>
            <color indexed="81"/>
            <rFont val="Tahoma"/>
            <family val="2"/>
          </rPr>
          <t xml:space="preserve">
09/02/21
By bkash
C=4620
H=1980
T=66০০
Feb/21</t>
        </r>
      </text>
    </comment>
    <comment ref="CZ326" authorId="0">
      <text>
        <r>
          <rPr>
            <b/>
            <sz val="9"/>
            <color indexed="81"/>
            <rFont val="Tahoma"/>
            <family val="2"/>
          </rPr>
          <t>Windows User:</t>
        </r>
        <r>
          <rPr>
            <sz val="9"/>
            <color indexed="81"/>
            <rFont val="Tahoma"/>
            <family val="2"/>
          </rPr>
          <t xml:space="preserve">
09/03/21
By bkash
C=4620
H=1980
T=6600</t>
        </r>
      </text>
    </comment>
    <comment ref="DB326" authorId="0">
      <text>
        <r>
          <rPr>
            <b/>
            <sz val="9"/>
            <color indexed="81"/>
            <rFont val="Tahoma"/>
            <family val="2"/>
          </rPr>
          <t>Windows User:</t>
        </r>
        <r>
          <rPr>
            <sz val="9"/>
            <color indexed="81"/>
            <rFont val="Tahoma"/>
            <family val="2"/>
          </rPr>
          <t xml:space="preserve">
08/04/21
By bkash
C=4620
H=6000
T=10620</t>
        </r>
      </text>
    </comment>
    <comment ref="DD326" authorId="0">
      <text>
        <r>
          <rPr>
            <b/>
            <sz val="9"/>
            <color indexed="81"/>
            <rFont val="Tahoma"/>
            <family val="2"/>
          </rPr>
          <t>Windows User:</t>
        </r>
        <r>
          <rPr>
            <sz val="9"/>
            <color indexed="81"/>
            <rFont val="Tahoma"/>
            <family val="2"/>
          </rPr>
          <t xml:space="preserve">
03/05/21
By bkash
C=4650</t>
        </r>
      </text>
    </comment>
    <comment ref="CD327" authorId="0">
      <text>
        <r>
          <rPr>
            <b/>
            <sz val="9"/>
            <color indexed="81"/>
            <rFont val="Tahoma"/>
            <family val="2"/>
          </rPr>
          <t>Windows User:</t>
        </r>
        <r>
          <rPr>
            <sz val="9"/>
            <color indexed="81"/>
            <rFont val="Tahoma"/>
            <family val="2"/>
          </rPr>
          <t xml:space="preserve">
14/09/2020
7,500/-</t>
        </r>
      </text>
    </comment>
    <comment ref="CF327" authorId="0">
      <text>
        <r>
          <rPr>
            <b/>
            <sz val="9"/>
            <color indexed="81"/>
            <rFont val="Tahoma"/>
            <family val="2"/>
          </rPr>
          <t>Windows User:</t>
        </r>
        <r>
          <rPr>
            <sz val="9"/>
            <color indexed="81"/>
            <rFont val="Tahoma"/>
            <family val="2"/>
          </rPr>
          <t xml:space="preserve">
14/09/2020
7,500/-</t>
        </r>
      </text>
    </comment>
    <comment ref="CH327" authorId="0">
      <text>
        <r>
          <rPr>
            <b/>
            <sz val="9"/>
            <color indexed="81"/>
            <rFont val="Tahoma"/>
            <family val="2"/>
          </rPr>
          <t>Windows User:</t>
        </r>
        <r>
          <rPr>
            <sz val="9"/>
            <color indexed="81"/>
            <rFont val="Tahoma"/>
            <family val="2"/>
          </rPr>
          <t xml:space="preserve">
14/09/2020
7,500/-</t>
        </r>
      </text>
    </comment>
    <comment ref="CJ327" authorId="0">
      <text>
        <r>
          <rPr>
            <b/>
            <sz val="9"/>
            <color indexed="81"/>
            <rFont val="Tahoma"/>
            <family val="2"/>
          </rPr>
          <t>Windows User:</t>
        </r>
        <r>
          <rPr>
            <sz val="9"/>
            <color indexed="81"/>
            <rFont val="Tahoma"/>
            <family val="2"/>
          </rPr>
          <t xml:space="preserve">
07/10/20
9890
Paid to Oct/20</t>
        </r>
      </text>
    </comment>
    <comment ref="CP327" authorId="0">
      <text>
        <r>
          <rPr>
            <b/>
            <sz val="9"/>
            <color indexed="81"/>
            <rFont val="Tahoma"/>
            <family val="2"/>
          </rPr>
          <t>Windows User:</t>
        </r>
        <r>
          <rPr>
            <sz val="9"/>
            <color indexed="81"/>
            <rFont val="Tahoma"/>
            <family val="2"/>
          </rPr>
          <t xml:space="preserve">
07/10/20
9890
O/fee
08/10/20
9891
Oct=20</t>
        </r>
      </text>
    </comment>
    <comment ref="CR327" authorId="0">
      <text>
        <r>
          <rPr>
            <b/>
            <sz val="9"/>
            <color indexed="81"/>
            <rFont val="Tahoma"/>
            <family val="2"/>
          </rPr>
          <t>Windows User:</t>
        </r>
        <r>
          <rPr>
            <sz val="9"/>
            <color indexed="81"/>
            <rFont val="Tahoma"/>
            <family val="2"/>
          </rPr>
          <t xml:space="preserve">
07/11/2020
9892
</t>
        </r>
      </text>
    </comment>
    <comment ref="CT327" authorId="0">
      <text>
        <r>
          <rPr>
            <b/>
            <sz val="9"/>
            <color indexed="81"/>
            <rFont val="Tahoma"/>
            <family val="2"/>
          </rPr>
          <t>Windows User:</t>
        </r>
        <r>
          <rPr>
            <sz val="9"/>
            <color indexed="81"/>
            <rFont val="Tahoma"/>
            <family val="2"/>
          </rPr>
          <t xml:space="preserve">
09/12/2020
9893
</t>
        </r>
      </text>
    </comment>
    <comment ref="CV327" authorId="0">
      <text>
        <r>
          <rPr>
            <b/>
            <sz val="9"/>
            <color indexed="81"/>
            <rFont val="Tahoma"/>
            <family val="2"/>
          </rPr>
          <t>Windows User:</t>
        </r>
        <r>
          <rPr>
            <sz val="9"/>
            <color indexed="81"/>
            <rFont val="Tahoma"/>
            <family val="2"/>
          </rPr>
          <t xml:space="preserve">
05/01/2021
9894
</t>
        </r>
      </text>
    </comment>
    <comment ref="CX327" authorId="0">
      <text>
        <r>
          <rPr>
            <b/>
            <sz val="9"/>
            <color indexed="81"/>
            <rFont val="Tahoma"/>
            <family val="2"/>
          </rPr>
          <t>Windows User:</t>
        </r>
        <r>
          <rPr>
            <sz val="9"/>
            <color indexed="81"/>
            <rFont val="Tahoma"/>
            <family val="2"/>
          </rPr>
          <t xml:space="preserve">
09/02/21
9895</t>
        </r>
      </text>
    </comment>
    <comment ref="CZ327" authorId="0">
      <text>
        <r>
          <rPr>
            <b/>
            <sz val="9"/>
            <color indexed="81"/>
            <rFont val="Tahoma"/>
            <family val="2"/>
          </rPr>
          <t>Windows User:</t>
        </r>
        <r>
          <rPr>
            <sz val="9"/>
            <color indexed="81"/>
            <rFont val="Tahoma"/>
            <family val="2"/>
          </rPr>
          <t xml:space="preserve">
09/03/21
9896</t>
        </r>
      </text>
    </comment>
    <comment ref="DD327" authorId="0">
      <text>
        <r>
          <rPr>
            <b/>
            <sz val="9"/>
            <color indexed="81"/>
            <rFont val="Tahoma"/>
            <family val="2"/>
          </rPr>
          <t>Windows User:</t>
        </r>
        <r>
          <rPr>
            <sz val="9"/>
            <color indexed="81"/>
            <rFont val="Tahoma"/>
            <family val="2"/>
          </rPr>
          <t xml:space="preserve">
05/05/21
By bkash
C=9240</t>
        </r>
      </text>
    </comment>
    <comment ref="DF327" authorId="0">
      <text>
        <r>
          <rPr>
            <b/>
            <sz val="9"/>
            <color indexed="81"/>
            <rFont val="Tahoma"/>
            <family val="2"/>
          </rPr>
          <t>Windows User:</t>
        </r>
        <r>
          <rPr>
            <sz val="9"/>
            <color indexed="81"/>
            <rFont val="Tahoma"/>
            <family val="2"/>
          </rPr>
          <t xml:space="preserve">
05/06/21
9898
</t>
        </r>
      </text>
    </comment>
    <comment ref="P328" authorId="0">
      <text>
        <r>
          <rPr>
            <b/>
            <sz val="9"/>
            <color indexed="81"/>
            <rFont val="Tahoma"/>
            <family val="2"/>
          </rPr>
          <t>Windows User:</t>
        </r>
        <r>
          <rPr>
            <sz val="9"/>
            <color indexed="81"/>
            <rFont val="Tahoma"/>
            <family val="2"/>
          </rPr>
          <t xml:space="preserve">
Admission Cancel</t>
        </r>
      </text>
    </comment>
    <comment ref="CD328" authorId="0">
      <text>
        <r>
          <rPr>
            <b/>
            <sz val="9"/>
            <color indexed="81"/>
            <rFont val="Tahoma"/>
            <family val="2"/>
          </rPr>
          <t>Windows User:</t>
        </r>
        <r>
          <rPr>
            <sz val="9"/>
            <color indexed="81"/>
            <rFont val="Tahoma"/>
            <family val="2"/>
          </rPr>
          <t xml:space="preserve">
14/09/2020
7,500/-</t>
        </r>
      </text>
    </comment>
    <comment ref="CF328" authorId="0">
      <text>
        <r>
          <rPr>
            <b/>
            <sz val="9"/>
            <color indexed="81"/>
            <rFont val="Tahoma"/>
            <family val="2"/>
          </rPr>
          <t>Windows User:</t>
        </r>
        <r>
          <rPr>
            <sz val="9"/>
            <color indexed="81"/>
            <rFont val="Tahoma"/>
            <family val="2"/>
          </rPr>
          <t xml:space="preserve">
14/09/2020
7,500/-</t>
        </r>
      </text>
    </comment>
    <comment ref="CH328" authorId="0">
      <text>
        <r>
          <rPr>
            <b/>
            <sz val="9"/>
            <color indexed="81"/>
            <rFont val="Tahoma"/>
            <family val="2"/>
          </rPr>
          <t>Windows User:</t>
        </r>
        <r>
          <rPr>
            <sz val="9"/>
            <color indexed="81"/>
            <rFont val="Tahoma"/>
            <family val="2"/>
          </rPr>
          <t xml:space="preserve">
14/09/2020
7,500/-</t>
        </r>
      </text>
    </comment>
    <comment ref="CI328" authorId="0">
      <text>
        <r>
          <rPr>
            <b/>
            <sz val="9"/>
            <color indexed="81"/>
            <rFont val="Tahoma"/>
            <family val="2"/>
          </rPr>
          <t>Windows User:</t>
        </r>
        <r>
          <rPr>
            <sz val="9"/>
            <color indexed="81"/>
            <rFont val="Tahoma"/>
            <family val="2"/>
          </rPr>
          <t xml:space="preserve">
Admission Cancel</t>
        </r>
      </text>
    </comment>
    <comment ref="CD329" authorId="0">
      <text>
        <r>
          <rPr>
            <b/>
            <sz val="9"/>
            <color indexed="81"/>
            <rFont val="Tahoma"/>
            <family val="2"/>
          </rPr>
          <t>Windows User:</t>
        </r>
        <r>
          <rPr>
            <sz val="9"/>
            <color indexed="81"/>
            <rFont val="Tahoma"/>
            <family val="2"/>
          </rPr>
          <t xml:space="preserve">
14/09/2020
7,500/-</t>
        </r>
      </text>
    </comment>
    <comment ref="CF329" authorId="0">
      <text>
        <r>
          <rPr>
            <b/>
            <sz val="9"/>
            <color indexed="81"/>
            <rFont val="Tahoma"/>
            <family val="2"/>
          </rPr>
          <t>Windows User:</t>
        </r>
        <r>
          <rPr>
            <sz val="9"/>
            <color indexed="81"/>
            <rFont val="Tahoma"/>
            <family val="2"/>
          </rPr>
          <t xml:space="preserve">
14/09/2020
7,500/-</t>
        </r>
      </text>
    </comment>
    <comment ref="CH329" authorId="0">
      <text>
        <r>
          <rPr>
            <b/>
            <sz val="9"/>
            <color indexed="81"/>
            <rFont val="Tahoma"/>
            <family val="2"/>
          </rPr>
          <t>Windows User:</t>
        </r>
        <r>
          <rPr>
            <sz val="9"/>
            <color indexed="81"/>
            <rFont val="Tahoma"/>
            <family val="2"/>
          </rPr>
          <t xml:space="preserve">
14/09/2020
7,500/-</t>
        </r>
      </text>
    </comment>
    <comment ref="CJ329" authorId="0">
      <text>
        <r>
          <rPr>
            <b/>
            <sz val="9"/>
            <color indexed="81"/>
            <rFont val="Tahoma"/>
            <family val="2"/>
          </rPr>
          <t>Windows User:</t>
        </r>
        <r>
          <rPr>
            <sz val="9"/>
            <color indexed="81"/>
            <rFont val="Tahoma"/>
            <family val="2"/>
          </rPr>
          <t xml:space="preserve">
26/01/2021
9930
O/fee
Nov to Janu/21
Paid in Janu/21</t>
        </r>
      </text>
    </comment>
    <comment ref="CM329" authorId="0">
      <text>
        <r>
          <rPr>
            <b/>
            <sz val="9"/>
            <color indexed="81"/>
            <rFont val="Tahoma"/>
            <family val="2"/>
          </rPr>
          <t>Windows User:</t>
        </r>
        <r>
          <rPr>
            <sz val="9"/>
            <color indexed="81"/>
            <rFont val="Tahoma"/>
            <family val="2"/>
          </rPr>
          <t xml:space="preserve">
Less 30% in Tuition fee for Oct/20.</t>
        </r>
      </text>
    </comment>
    <comment ref="CN329" authorId="0">
      <text>
        <r>
          <rPr>
            <b/>
            <sz val="9"/>
            <color indexed="81"/>
            <rFont val="Tahoma"/>
            <family val="2"/>
          </rPr>
          <t>Windows User:</t>
        </r>
        <r>
          <rPr>
            <sz val="9"/>
            <color indexed="81"/>
            <rFont val="Tahoma"/>
            <family val="2"/>
          </rPr>
          <t xml:space="preserve">
10.10.2020
9938
Oct/20 Less=30%
Others fee due by P.sir</t>
        </r>
      </text>
    </comment>
    <comment ref="CO329" authorId="0">
      <text>
        <r>
          <rPr>
            <b/>
            <sz val="9"/>
            <color indexed="81"/>
            <rFont val="Tahoma"/>
            <family val="2"/>
          </rPr>
          <t>Windows User:</t>
        </r>
        <r>
          <rPr>
            <sz val="9"/>
            <color indexed="81"/>
            <rFont val="Tahoma"/>
            <family val="2"/>
          </rPr>
          <t xml:space="preserve">
Less 30% in Tuition fee for Oct/20.</t>
        </r>
      </text>
    </comment>
    <comment ref="CP329" authorId="0">
      <text>
        <r>
          <rPr>
            <b/>
            <sz val="9"/>
            <color indexed="81"/>
            <rFont val="Tahoma"/>
            <family val="2"/>
          </rPr>
          <t>Windows User:</t>
        </r>
        <r>
          <rPr>
            <sz val="9"/>
            <color indexed="81"/>
            <rFont val="Tahoma"/>
            <family val="2"/>
          </rPr>
          <t xml:space="preserve">
26/01/2021
9930
O/fee
Nov to Janu/21
Paid in Janu/21</t>
        </r>
      </text>
    </comment>
    <comment ref="CR329" authorId="0">
      <text>
        <r>
          <rPr>
            <b/>
            <sz val="9"/>
            <color indexed="81"/>
            <rFont val="Tahoma"/>
            <family val="2"/>
          </rPr>
          <t>Windows User:</t>
        </r>
        <r>
          <rPr>
            <sz val="9"/>
            <color indexed="81"/>
            <rFont val="Tahoma"/>
            <family val="2"/>
          </rPr>
          <t xml:space="preserve">
26/01/2021
9930
O/fee
Nov to Janu/21
Paid in Janu/21</t>
        </r>
      </text>
    </comment>
    <comment ref="CT329" authorId="0">
      <text>
        <r>
          <rPr>
            <b/>
            <sz val="9"/>
            <color indexed="81"/>
            <rFont val="Tahoma"/>
            <family val="2"/>
          </rPr>
          <t>Windows User:</t>
        </r>
        <r>
          <rPr>
            <sz val="9"/>
            <color indexed="81"/>
            <rFont val="Tahoma"/>
            <family val="2"/>
          </rPr>
          <t xml:space="preserve">
26/01/2021
9930
O/fee
Nov to Janu/21
Paid in Janu/21</t>
        </r>
      </text>
    </comment>
    <comment ref="DD329" authorId="0">
      <text>
        <r>
          <rPr>
            <b/>
            <sz val="9"/>
            <color indexed="81"/>
            <rFont val="Tahoma"/>
            <family val="2"/>
          </rPr>
          <t>Windows User:</t>
        </r>
        <r>
          <rPr>
            <sz val="9"/>
            <color indexed="81"/>
            <rFont val="Tahoma"/>
            <family val="2"/>
          </rPr>
          <t xml:space="preserve">
03/06/21
9940</t>
        </r>
      </text>
    </comment>
    <comment ref="CD330" authorId="0">
      <text>
        <r>
          <rPr>
            <b/>
            <sz val="9"/>
            <color indexed="81"/>
            <rFont val="Tahoma"/>
            <family val="2"/>
          </rPr>
          <t>Windows User:</t>
        </r>
        <r>
          <rPr>
            <sz val="9"/>
            <color indexed="81"/>
            <rFont val="Tahoma"/>
            <family val="2"/>
          </rPr>
          <t xml:space="preserve">
14/09/2020
7,500/-</t>
        </r>
      </text>
    </comment>
    <comment ref="CF330" authorId="0">
      <text>
        <r>
          <rPr>
            <b/>
            <sz val="9"/>
            <color indexed="81"/>
            <rFont val="Tahoma"/>
            <family val="2"/>
          </rPr>
          <t>Windows User:</t>
        </r>
        <r>
          <rPr>
            <sz val="9"/>
            <color indexed="81"/>
            <rFont val="Tahoma"/>
            <family val="2"/>
          </rPr>
          <t xml:space="preserve">
14/09/2020
7,500/-</t>
        </r>
      </text>
    </comment>
    <comment ref="CH330" authorId="0">
      <text>
        <r>
          <rPr>
            <b/>
            <sz val="9"/>
            <color indexed="81"/>
            <rFont val="Tahoma"/>
            <family val="2"/>
          </rPr>
          <t>Windows User:</t>
        </r>
        <r>
          <rPr>
            <sz val="9"/>
            <color indexed="81"/>
            <rFont val="Tahoma"/>
            <family val="2"/>
          </rPr>
          <t xml:space="preserve">
14/09/2020
7,500/-</t>
        </r>
      </text>
    </comment>
    <comment ref="CJ330" authorId="0">
      <text>
        <r>
          <rPr>
            <b/>
            <sz val="9"/>
            <color indexed="81"/>
            <rFont val="Tahoma"/>
            <family val="2"/>
          </rPr>
          <t>Windows User:</t>
        </r>
        <r>
          <rPr>
            <sz val="9"/>
            <color indexed="81"/>
            <rFont val="Tahoma"/>
            <family val="2"/>
          </rPr>
          <t xml:space="preserve">
27/01/21
9962
O/fee=8000
Oct to Janu/21
Paid in Janu/21</t>
        </r>
      </text>
    </comment>
    <comment ref="CP330" authorId="0">
      <text>
        <r>
          <rPr>
            <b/>
            <sz val="9"/>
            <color indexed="81"/>
            <rFont val="Tahoma"/>
            <family val="2"/>
          </rPr>
          <t>Windows User:</t>
        </r>
        <r>
          <rPr>
            <sz val="9"/>
            <color indexed="81"/>
            <rFont val="Tahoma"/>
            <family val="2"/>
          </rPr>
          <t xml:space="preserve">
27/01/21
9962
O/fee=8000
Oct to Janu/21
Paid in Janu/21</t>
        </r>
      </text>
    </comment>
    <comment ref="CR330" authorId="0">
      <text>
        <r>
          <rPr>
            <b/>
            <sz val="9"/>
            <color indexed="81"/>
            <rFont val="Tahoma"/>
            <family val="2"/>
          </rPr>
          <t>Windows User:</t>
        </r>
        <r>
          <rPr>
            <sz val="9"/>
            <color indexed="81"/>
            <rFont val="Tahoma"/>
            <family val="2"/>
          </rPr>
          <t xml:space="preserve">
27/01/21
9962
O/fee=8000
Oct to Janu/21
Paid in Janu/21</t>
        </r>
      </text>
    </comment>
    <comment ref="CT330" authorId="0">
      <text>
        <r>
          <rPr>
            <b/>
            <sz val="9"/>
            <color indexed="81"/>
            <rFont val="Tahoma"/>
            <family val="2"/>
          </rPr>
          <t>Windows User:</t>
        </r>
        <r>
          <rPr>
            <sz val="9"/>
            <color indexed="81"/>
            <rFont val="Tahoma"/>
            <family val="2"/>
          </rPr>
          <t xml:space="preserve">
27/01/21
9962
O/fee=8000
Oct to Janu/21
Paid in Janu/21</t>
        </r>
      </text>
    </comment>
    <comment ref="CV330" authorId="0">
      <text>
        <r>
          <rPr>
            <b/>
            <sz val="9"/>
            <color indexed="81"/>
            <rFont val="Tahoma"/>
            <family val="2"/>
          </rPr>
          <t>Windows User:</t>
        </r>
        <r>
          <rPr>
            <sz val="9"/>
            <color indexed="81"/>
            <rFont val="Tahoma"/>
            <family val="2"/>
          </rPr>
          <t xml:space="preserve">
27/01/21
9962
O/fee=8000
Oct to Janu/21
Paid in Janu/21</t>
        </r>
      </text>
    </comment>
    <comment ref="DF330" authorId="0">
      <text>
        <r>
          <rPr>
            <b/>
            <sz val="9"/>
            <color indexed="81"/>
            <rFont val="Tahoma"/>
            <family val="2"/>
          </rPr>
          <t>Windows User:</t>
        </r>
        <r>
          <rPr>
            <sz val="9"/>
            <color indexed="81"/>
            <rFont val="Tahoma"/>
            <family val="2"/>
          </rPr>
          <t xml:space="preserve">
06/06/21
9963
Up to March/21</t>
        </r>
      </text>
    </comment>
    <comment ref="CD331" authorId="0">
      <text>
        <r>
          <rPr>
            <b/>
            <sz val="9"/>
            <color indexed="81"/>
            <rFont val="Tahoma"/>
            <family val="2"/>
          </rPr>
          <t>Windows User:</t>
        </r>
        <r>
          <rPr>
            <sz val="9"/>
            <color indexed="81"/>
            <rFont val="Tahoma"/>
            <family val="2"/>
          </rPr>
          <t xml:space="preserve">
14/09/2020
7,500/-</t>
        </r>
      </text>
    </comment>
    <comment ref="CF331" authorId="0">
      <text>
        <r>
          <rPr>
            <b/>
            <sz val="9"/>
            <color indexed="81"/>
            <rFont val="Tahoma"/>
            <family val="2"/>
          </rPr>
          <t>Windows User:</t>
        </r>
        <r>
          <rPr>
            <sz val="9"/>
            <color indexed="81"/>
            <rFont val="Tahoma"/>
            <family val="2"/>
          </rPr>
          <t xml:space="preserve">
14/09/2020
7,500/-</t>
        </r>
      </text>
    </comment>
    <comment ref="CH331" authorId="0">
      <text>
        <r>
          <rPr>
            <b/>
            <sz val="9"/>
            <color indexed="81"/>
            <rFont val="Tahoma"/>
            <family val="2"/>
          </rPr>
          <t>Windows User:</t>
        </r>
        <r>
          <rPr>
            <sz val="9"/>
            <color indexed="81"/>
            <rFont val="Tahoma"/>
            <family val="2"/>
          </rPr>
          <t xml:space="preserve">
14/09/2020
7,500/-</t>
        </r>
      </text>
    </comment>
    <comment ref="CJ331" authorId="0">
      <text>
        <r>
          <rPr>
            <b/>
            <sz val="9"/>
            <color indexed="81"/>
            <rFont val="Tahoma"/>
            <family val="2"/>
          </rPr>
          <t>Windows User:</t>
        </r>
        <r>
          <rPr>
            <sz val="9"/>
            <color indexed="81"/>
            <rFont val="Tahoma"/>
            <family val="2"/>
          </rPr>
          <t xml:space="preserve">
13/12/2020
10060
O/fee=1,000/- due-7000/-
Dec/20
Paid in Dec/20</t>
        </r>
      </text>
    </comment>
    <comment ref="CM331" authorId="0">
      <text>
        <r>
          <rPr>
            <b/>
            <sz val="9"/>
            <color indexed="81"/>
            <rFont val="Tahoma"/>
            <family val="2"/>
          </rPr>
          <t>Windows User:</t>
        </r>
        <r>
          <rPr>
            <sz val="9"/>
            <color indexed="81"/>
            <rFont val="Tahoma"/>
            <family val="2"/>
          </rPr>
          <t xml:space="preserve">
Less 30% in Tuition fee for Oct/20.</t>
        </r>
      </text>
    </comment>
    <comment ref="CN331" authorId="0">
      <text>
        <r>
          <rPr>
            <b/>
            <sz val="9"/>
            <color indexed="81"/>
            <rFont val="Tahoma"/>
            <family val="2"/>
          </rPr>
          <t>Windows User:</t>
        </r>
        <r>
          <rPr>
            <sz val="9"/>
            <color indexed="81"/>
            <rFont val="Tahoma"/>
            <family val="2"/>
          </rPr>
          <t xml:space="preserve">
10.10.2020
Bkash=6,780/-
College=4,620/-
Hostel=2,160/-</t>
        </r>
      </text>
    </comment>
    <comment ref="CO331" authorId="0">
      <text>
        <r>
          <rPr>
            <b/>
            <sz val="9"/>
            <color indexed="81"/>
            <rFont val="Tahoma"/>
            <family val="2"/>
          </rPr>
          <t>Windows User:</t>
        </r>
        <r>
          <rPr>
            <sz val="9"/>
            <color indexed="81"/>
            <rFont val="Tahoma"/>
            <family val="2"/>
          </rPr>
          <t xml:space="preserve">
Less 30% in Tuition fee for Oct/20.</t>
        </r>
      </text>
    </comment>
    <comment ref="CP331" authorId="0">
      <text>
        <r>
          <rPr>
            <b/>
            <sz val="9"/>
            <color indexed="81"/>
            <rFont val="Tahoma"/>
            <family val="2"/>
          </rPr>
          <t>Windows User:</t>
        </r>
        <r>
          <rPr>
            <sz val="9"/>
            <color indexed="81"/>
            <rFont val="Tahoma"/>
            <family val="2"/>
          </rPr>
          <t xml:space="preserve">
12/11/2020
10059
</t>
        </r>
      </text>
    </comment>
    <comment ref="CR331" authorId="0">
      <text>
        <r>
          <rPr>
            <b/>
            <sz val="9"/>
            <color indexed="81"/>
            <rFont val="Tahoma"/>
            <family val="2"/>
          </rPr>
          <t>Windows User:</t>
        </r>
        <r>
          <rPr>
            <sz val="9"/>
            <color indexed="81"/>
            <rFont val="Tahoma"/>
            <family val="2"/>
          </rPr>
          <t xml:space="preserve">
13/12/2020
10060
O/fee=1,000/- due-7000/-
Dec/20</t>
        </r>
      </text>
    </comment>
    <comment ref="CT331" authorId="0">
      <text>
        <r>
          <rPr>
            <b/>
            <sz val="9"/>
            <color indexed="81"/>
            <rFont val="Tahoma"/>
            <family val="2"/>
          </rPr>
          <t>Windows User:</t>
        </r>
        <r>
          <rPr>
            <sz val="9"/>
            <color indexed="81"/>
            <rFont val="Tahoma"/>
            <family val="2"/>
          </rPr>
          <t xml:space="preserve">
30/01/21
10061
Janu/21</t>
        </r>
      </text>
    </comment>
    <comment ref="DD331" authorId="0">
      <text>
        <r>
          <rPr>
            <b/>
            <sz val="9"/>
            <color indexed="81"/>
            <rFont val="Tahoma"/>
            <family val="2"/>
          </rPr>
          <t>Windows User:</t>
        </r>
        <r>
          <rPr>
            <sz val="9"/>
            <color indexed="81"/>
            <rFont val="Tahoma"/>
            <family val="2"/>
          </rPr>
          <t xml:space="preserve">
06/06/21
10062
Feb/21
O/fee=3500
T=7840</t>
        </r>
      </text>
    </comment>
    <comment ref="H332" authorId="0">
      <text>
        <r>
          <rPr>
            <b/>
            <sz val="9"/>
            <color indexed="81"/>
            <rFont val="Tahoma"/>
            <family val="2"/>
          </rPr>
          <t>Windows User:</t>
        </r>
        <r>
          <rPr>
            <sz val="9"/>
            <color indexed="81"/>
            <rFont val="Tahoma"/>
            <family val="2"/>
          </rPr>
          <t xml:space="preserve">
Less-2,000/-</t>
        </r>
      </text>
    </comment>
    <comment ref="J332" authorId="0">
      <text>
        <r>
          <rPr>
            <b/>
            <sz val="9"/>
            <color indexed="81"/>
            <rFont val="Tahoma"/>
            <family val="2"/>
          </rPr>
          <t>Windows User:</t>
        </r>
        <r>
          <rPr>
            <sz val="9"/>
            <color indexed="81"/>
            <rFont val="Tahoma"/>
            <family val="2"/>
          </rPr>
          <t xml:space="preserve">
Less-2,000/-</t>
        </r>
      </text>
    </comment>
    <comment ref="CD332" authorId="0">
      <text>
        <r>
          <rPr>
            <b/>
            <sz val="9"/>
            <color indexed="81"/>
            <rFont val="Tahoma"/>
            <family val="2"/>
          </rPr>
          <t>Windows User:</t>
        </r>
        <r>
          <rPr>
            <sz val="9"/>
            <color indexed="81"/>
            <rFont val="Tahoma"/>
            <family val="2"/>
          </rPr>
          <t xml:space="preserve">
14/09/2020
7,500/-</t>
        </r>
      </text>
    </comment>
    <comment ref="CF332" authorId="0">
      <text>
        <r>
          <rPr>
            <b/>
            <sz val="9"/>
            <color indexed="81"/>
            <rFont val="Tahoma"/>
            <family val="2"/>
          </rPr>
          <t>Windows User:</t>
        </r>
        <r>
          <rPr>
            <sz val="9"/>
            <color indexed="81"/>
            <rFont val="Tahoma"/>
            <family val="2"/>
          </rPr>
          <t xml:space="preserve">
14/09/2020
7,500/-</t>
        </r>
      </text>
    </comment>
    <comment ref="CH332" authorId="0">
      <text>
        <r>
          <rPr>
            <b/>
            <sz val="9"/>
            <color indexed="81"/>
            <rFont val="Tahoma"/>
            <family val="2"/>
          </rPr>
          <t>Windows User:</t>
        </r>
        <r>
          <rPr>
            <sz val="9"/>
            <color indexed="81"/>
            <rFont val="Tahoma"/>
            <family val="2"/>
          </rPr>
          <t xml:space="preserve">
14/09/2020
7,500/-</t>
        </r>
      </text>
    </comment>
    <comment ref="CJ332" authorId="0">
      <text>
        <r>
          <rPr>
            <b/>
            <sz val="9"/>
            <color indexed="81"/>
            <rFont val="Tahoma"/>
            <family val="2"/>
          </rPr>
          <t>Windows User:</t>
        </r>
        <r>
          <rPr>
            <sz val="9"/>
            <color indexed="81"/>
            <rFont val="Tahoma"/>
            <family val="2"/>
          </rPr>
          <t xml:space="preserve">
27.10.2020
482
Oct/20 (Less=30%)
Others fee=8,000/-</t>
        </r>
      </text>
    </comment>
    <comment ref="CM332" authorId="0">
      <text>
        <r>
          <rPr>
            <b/>
            <sz val="9"/>
            <color indexed="81"/>
            <rFont val="Tahoma"/>
            <family val="2"/>
          </rPr>
          <t>Windows User:</t>
        </r>
        <r>
          <rPr>
            <sz val="9"/>
            <color indexed="81"/>
            <rFont val="Tahoma"/>
            <family val="2"/>
          </rPr>
          <t xml:space="preserve">
Less 30% in Tuition fee for Oct/20.</t>
        </r>
      </text>
    </comment>
    <comment ref="CN332" authorId="0">
      <text>
        <r>
          <rPr>
            <b/>
            <sz val="9"/>
            <color indexed="81"/>
            <rFont val="Tahoma"/>
            <family val="2"/>
          </rPr>
          <t>Windows User:</t>
        </r>
        <r>
          <rPr>
            <sz val="9"/>
            <color indexed="81"/>
            <rFont val="Tahoma"/>
            <family val="2"/>
          </rPr>
          <t xml:space="preserve">
27.10.2020
482
Oct/20 (Less=30%)
Others fee=8,000/-</t>
        </r>
      </text>
    </comment>
    <comment ref="CO332" authorId="0">
      <text>
        <r>
          <rPr>
            <b/>
            <sz val="9"/>
            <color indexed="81"/>
            <rFont val="Tahoma"/>
            <family val="2"/>
          </rPr>
          <t>Windows User:</t>
        </r>
        <r>
          <rPr>
            <sz val="9"/>
            <color indexed="81"/>
            <rFont val="Tahoma"/>
            <family val="2"/>
          </rPr>
          <t xml:space="preserve">
Less 30% in Tuition fee for Oct/20.</t>
        </r>
      </text>
    </comment>
    <comment ref="CP332" authorId="0">
      <text>
        <r>
          <rPr>
            <b/>
            <sz val="9"/>
            <color indexed="81"/>
            <rFont val="Tahoma"/>
            <family val="2"/>
          </rPr>
          <t>Windows User:</t>
        </r>
        <r>
          <rPr>
            <sz val="9"/>
            <color indexed="81"/>
            <rFont val="Tahoma"/>
            <family val="2"/>
          </rPr>
          <t xml:space="preserve">
25/01/21
483
Nov to Janu/21
Paid in janu/21</t>
        </r>
      </text>
    </comment>
    <comment ref="CR332" authorId="0">
      <text>
        <r>
          <rPr>
            <b/>
            <sz val="9"/>
            <color indexed="81"/>
            <rFont val="Tahoma"/>
            <family val="2"/>
          </rPr>
          <t>Windows User:</t>
        </r>
        <r>
          <rPr>
            <sz val="9"/>
            <color indexed="81"/>
            <rFont val="Tahoma"/>
            <family val="2"/>
          </rPr>
          <t xml:space="preserve">
25/01/21
483
Nov to Janu/21
Paid in janu/21</t>
        </r>
      </text>
    </comment>
    <comment ref="CT332" authorId="0">
      <text>
        <r>
          <rPr>
            <b/>
            <sz val="9"/>
            <color indexed="81"/>
            <rFont val="Tahoma"/>
            <family val="2"/>
          </rPr>
          <t>Windows User:</t>
        </r>
        <r>
          <rPr>
            <sz val="9"/>
            <color indexed="81"/>
            <rFont val="Tahoma"/>
            <family val="2"/>
          </rPr>
          <t xml:space="preserve">
25/01/21
483
Nov to Janu/21
Paid in janu/21</t>
        </r>
      </text>
    </comment>
    <comment ref="DD332" authorId="0">
      <text>
        <r>
          <rPr>
            <b/>
            <sz val="9"/>
            <color indexed="81"/>
            <rFont val="Tahoma"/>
            <family val="2"/>
          </rPr>
          <t>Windows User:</t>
        </r>
        <r>
          <rPr>
            <sz val="9"/>
            <color indexed="81"/>
            <rFont val="Tahoma"/>
            <family val="2"/>
          </rPr>
          <t xml:space="preserve">
07/06/21
484
</t>
        </r>
      </text>
    </comment>
    <comment ref="CD333" authorId="0">
      <text>
        <r>
          <rPr>
            <b/>
            <sz val="9"/>
            <color indexed="81"/>
            <rFont val="Tahoma"/>
            <family val="2"/>
          </rPr>
          <t>Windows User:</t>
        </r>
        <r>
          <rPr>
            <sz val="9"/>
            <color indexed="81"/>
            <rFont val="Tahoma"/>
            <family val="2"/>
          </rPr>
          <t xml:space="preserve">
14/09/2020
7,500/-</t>
        </r>
      </text>
    </comment>
    <comment ref="CF333" authorId="0">
      <text>
        <r>
          <rPr>
            <b/>
            <sz val="9"/>
            <color indexed="81"/>
            <rFont val="Tahoma"/>
            <family val="2"/>
          </rPr>
          <t>Windows User:</t>
        </r>
        <r>
          <rPr>
            <sz val="9"/>
            <color indexed="81"/>
            <rFont val="Tahoma"/>
            <family val="2"/>
          </rPr>
          <t xml:space="preserve">
14/09/2020
7,500/-</t>
        </r>
      </text>
    </comment>
    <comment ref="CH333" authorId="0">
      <text>
        <r>
          <rPr>
            <b/>
            <sz val="9"/>
            <color indexed="81"/>
            <rFont val="Tahoma"/>
            <family val="2"/>
          </rPr>
          <t>Windows User:</t>
        </r>
        <r>
          <rPr>
            <sz val="9"/>
            <color indexed="81"/>
            <rFont val="Tahoma"/>
            <family val="2"/>
          </rPr>
          <t xml:space="preserve">
14/09/2020
7,500/-</t>
        </r>
      </text>
    </comment>
    <comment ref="CJ333" authorId="0">
      <text>
        <r>
          <rPr>
            <b/>
            <sz val="9"/>
            <color indexed="81"/>
            <rFont val="Tahoma"/>
            <family val="2"/>
          </rPr>
          <t>Windows User:</t>
        </r>
        <r>
          <rPr>
            <sz val="9"/>
            <color indexed="81"/>
            <rFont val="Tahoma"/>
            <family val="2"/>
          </rPr>
          <t xml:space="preserve">
29/11/2020
By bkash
C=17420/-
O/fee
Oct + Nov/20
Paid in Nov/20</t>
        </r>
      </text>
    </comment>
    <comment ref="CM333" authorId="0">
      <text>
        <r>
          <rPr>
            <b/>
            <sz val="9"/>
            <color indexed="81"/>
            <rFont val="Tahoma"/>
            <family val="2"/>
          </rPr>
          <t>Windows User:</t>
        </r>
        <r>
          <rPr>
            <sz val="9"/>
            <color indexed="81"/>
            <rFont val="Tahoma"/>
            <family val="2"/>
          </rPr>
          <t xml:space="preserve">
Less 30% in Tuition fee for Oct/20.</t>
        </r>
      </text>
    </comment>
    <comment ref="CN333" authorId="0">
      <text>
        <r>
          <rPr>
            <b/>
            <sz val="9"/>
            <color indexed="81"/>
            <rFont val="Tahoma"/>
            <family val="2"/>
          </rPr>
          <t>Windows User:</t>
        </r>
        <r>
          <rPr>
            <sz val="9"/>
            <color indexed="81"/>
            <rFont val="Tahoma"/>
            <family val="2"/>
          </rPr>
          <t xml:space="preserve">
29/11/2020
By bkash
C=17420/-
O/fee
Oct + Nov/20
Paid in Nov/20</t>
        </r>
      </text>
    </comment>
    <comment ref="CO333" authorId="0">
      <text>
        <r>
          <rPr>
            <b/>
            <sz val="9"/>
            <color indexed="81"/>
            <rFont val="Tahoma"/>
            <family val="2"/>
          </rPr>
          <t>Windows User:</t>
        </r>
        <r>
          <rPr>
            <sz val="9"/>
            <color indexed="81"/>
            <rFont val="Tahoma"/>
            <family val="2"/>
          </rPr>
          <t xml:space="preserve">
Less 30% in Tuition fee for Oct/20.</t>
        </r>
      </text>
    </comment>
    <comment ref="CP333" authorId="0">
      <text>
        <r>
          <rPr>
            <b/>
            <sz val="9"/>
            <color indexed="81"/>
            <rFont val="Tahoma"/>
            <family val="2"/>
          </rPr>
          <t>Windows User:</t>
        </r>
        <r>
          <rPr>
            <sz val="9"/>
            <color indexed="81"/>
            <rFont val="Tahoma"/>
            <family val="2"/>
          </rPr>
          <t xml:space="preserve">
29/11/2020
By bkash
C=17420/-
O/fee
Oct + Nov/20</t>
        </r>
      </text>
    </comment>
    <comment ref="CR333" authorId="0">
      <text>
        <r>
          <rPr>
            <b/>
            <sz val="9"/>
            <color indexed="81"/>
            <rFont val="Tahoma"/>
            <family val="2"/>
          </rPr>
          <t>Windows User:</t>
        </r>
        <r>
          <rPr>
            <sz val="9"/>
            <color indexed="81"/>
            <rFont val="Tahoma"/>
            <family val="2"/>
          </rPr>
          <t xml:space="preserve">
27/01/21
507
Dec + Janu/21
Paid in janu/21</t>
        </r>
      </text>
    </comment>
    <comment ref="CT333" authorId="0">
      <text>
        <r>
          <rPr>
            <b/>
            <sz val="9"/>
            <color indexed="81"/>
            <rFont val="Tahoma"/>
            <family val="2"/>
          </rPr>
          <t>Windows User:</t>
        </r>
        <r>
          <rPr>
            <sz val="9"/>
            <color indexed="81"/>
            <rFont val="Tahoma"/>
            <family val="2"/>
          </rPr>
          <t xml:space="preserve">
27/01/21
507
Dec + Janu/21
Paid in janu/21</t>
        </r>
      </text>
    </comment>
    <comment ref="CD334" authorId="0">
      <text>
        <r>
          <rPr>
            <b/>
            <sz val="9"/>
            <color indexed="81"/>
            <rFont val="Tahoma"/>
            <family val="2"/>
          </rPr>
          <t>Windows User:</t>
        </r>
        <r>
          <rPr>
            <sz val="9"/>
            <color indexed="81"/>
            <rFont val="Tahoma"/>
            <family val="2"/>
          </rPr>
          <t xml:space="preserve">
14/09/2020
7,500/-</t>
        </r>
      </text>
    </comment>
    <comment ref="CF334" authorId="0">
      <text>
        <r>
          <rPr>
            <b/>
            <sz val="9"/>
            <color indexed="81"/>
            <rFont val="Tahoma"/>
            <family val="2"/>
          </rPr>
          <t>Windows User:</t>
        </r>
        <r>
          <rPr>
            <sz val="9"/>
            <color indexed="81"/>
            <rFont val="Tahoma"/>
            <family val="2"/>
          </rPr>
          <t xml:space="preserve">
14/09/2020
7,500/-</t>
        </r>
      </text>
    </comment>
    <comment ref="CH334" authorId="0">
      <text>
        <r>
          <rPr>
            <b/>
            <sz val="9"/>
            <color indexed="81"/>
            <rFont val="Tahoma"/>
            <family val="2"/>
          </rPr>
          <t>Windows User:</t>
        </r>
        <r>
          <rPr>
            <sz val="9"/>
            <color indexed="81"/>
            <rFont val="Tahoma"/>
            <family val="2"/>
          </rPr>
          <t xml:space="preserve">
14/09/2020
7,500/-</t>
        </r>
      </text>
    </comment>
    <comment ref="CJ334" authorId="0">
      <text>
        <r>
          <rPr>
            <b/>
            <sz val="9"/>
            <color indexed="81"/>
            <rFont val="Tahoma"/>
            <family val="2"/>
          </rPr>
          <t>Windows User:</t>
        </r>
        <r>
          <rPr>
            <sz val="9"/>
            <color indexed="81"/>
            <rFont val="Tahoma"/>
            <family val="2"/>
          </rPr>
          <t xml:space="preserve">
10/10/20
530
paid to Oct/20</t>
        </r>
      </text>
    </comment>
    <comment ref="CP334" authorId="0">
      <text>
        <r>
          <rPr>
            <b/>
            <sz val="9"/>
            <color indexed="81"/>
            <rFont val="Tahoma"/>
            <family val="2"/>
          </rPr>
          <t>Windows User:</t>
        </r>
        <r>
          <rPr>
            <sz val="9"/>
            <color indexed="81"/>
            <rFont val="Tahoma"/>
            <family val="2"/>
          </rPr>
          <t xml:space="preserve">
10/10/20
530
O/fee=8000
Oct=4620</t>
        </r>
      </text>
    </comment>
    <comment ref="CR334" authorId="0">
      <text>
        <r>
          <rPr>
            <b/>
            <sz val="9"/>
            <color indexed="81"/>
            <rFont val="Tahoma"/>
            <family val="2"/>
          </rPr>
          <t>Windows User:
14/11/2020</t>
        </r>
        <r>
          <rPr>
            <sz val="9"/>
            <color indexed="81"/>
            <rFont val="Tahoma"/>
            <family val="2"/>
          </rPr>
          <t xml:space="preserve">
531
</t>
        </r>
      </text>
    </comment>
    <comment ref="CT334" authorId="0">
      <text>
        <r>
          <rPr>
            <b/>
            <sz val="9"/>
            <color indexed="81"/>
            <rFont val="Tahoma"/>
            <family val="2"/>
          </rPr>
          <t>Windows User:</t>
        </r>
        <r>
          <rPr>
            <sz val="9"/>
            <color indexed="81"/>
            <rFont val="Tahoma"/>
            <family val="2"/>
          </rPr>
          <t xml:space="preserve">
12/12/2020
532
</t>
        </r>
      </text>
    </comment>
    <comment ref="CV334" authorId="0">
      <text>
        <r>
          <rPr>
            <b/>
            <sz val="9"/>
            <color indexed="81"/>
            <rFont val="Tahoma"/>
            <family val="2"/>
          </rPr>
          <t>Windows User:</t>
        </r>
        <r>
          <rPr>
            <sz val="9"/>
            <color indexed="81"/>
            <rFont val="Tahoma"/>
            <family val="2"/>
          </rPr>
          <t xml:space="preserve">
10/01/2021
533
</t>
        </r>
      </text>
    </comment>
    <comment ref="CX334" authorId="0">
      <text>
        <r>
          <rPr>
            <b/>
            <sz val="9"/>
            <color indexed="81"/>
            <rFont val="Tahoma"/>
            <family val="2"/>
          </rPr>
          <t>Windows User:</t>
        </r>
        <r>
          <rPr>
            <sz val="9"/>
            <color indexed="81"/>
            <rFont val="Tahoma"/>
            <family val="2"/>
          </rPr>
          <t xml:space="preserve">
07/02/21
534</t>
        </r>
      </text>
    </comment>
    <comment ref="CZ334" authorId="0">
      <text>
        <r>
          <rPr>
            <b/>
            <sz val="9"/>
            <color indexed="81"/>
            <rFont val="Tahoma"/>
            <family val="2"/>
          </rPr>
          <t>Windows User:</t>
        </r>
        <r>
          <rPr>
            <sz val="9"/>
            <color indexed="81"/>
            <rFont val="Tahoma"/>
            <family val="2"/>
          </rPr>
          <t xml:space="preserve">
11/03/21
535
</t>
        </r>
      </text>
    </comment>
    <comment ref="DB334" authorId="0">
      <text>
        <r>
          <rPr>
            <b/>
            <sz val="9"/>
            <color indexed="81"/>
            <rFont val="Tahoma"/>
            <family val="2"/>
          </rPr>
          <t>Windows User:</t>
        </r>
        <r>
          <rPr>
            <sz val="9"/>
            <color indexed="81"/>
            <rFont val="Tahoma"/>
            <family val="2"/>
          </rPr>
          <t xml:space="preserve">
12/04/21
536</t>
        </r>
      </text>
    </comment>
    <comment ref="DD334" authorId="0">
      <text>
        <r>
          <rPr>
            <b/>
            <sz val="9"/>
            <color indexed="81"/>
            <rFont val="Tahoma"/>
            <family val="2"/>
          </rPr>
          <t>Windows User:</t>
        </r>
        <r>
          <rPr>
            <sz val="9"/>
            <color indexed="81"/>
            <rFont val="Tahoma"/>
            <family val="2"/>
          </rPr>
          <t xml:space="preserve">
04/05/21
537
</t>
        </r>
      </text>
    </comment>
    <comment ref="DF334" authorId="0">
      <text>
        <r>
          <rPr>
            <b/>
            <sz val="9"/>
            <color indexed="81"/>
            <rFont val="Tahoma"/>
            <family val="2"/>
          </rPr>
          <t>Windows User:</t>
        </r>
        <r>
          <rPr>
            <sz val="9"/>
            <color indexed="81"/>
            <rFont val="Tahoma"/>
            <family val="2"/>
          </rPr>
          <t xml:space="preserve">
07/06/21
538
</t>
        </r>
      </text>
    </comment>
    <comment ref="H335" authorId="0">
      <text>
        <r>
          <rPr>
            <b/>
            <sz val="9"/>
            <color indexed="81"/>
            <rFont val="Tahoma"/>
            <family val="2"/>
          </rPr>
          <t>Windows User:</t>
        </r>
        <r>
          <rPr>
            <sz val="9"/>
            <color indexed="81"/>
            <rFont val="Tahoma"/>
            <family val="2"/>
          </rPr>
          <t xml:space="preserve">
Less-3,300/-</t>
        </r>
      </text>
    </comment>
    <comment ref="J335" authorId="0">
      <text>
        <r>
          <rPr>
            <b/>
            <sz val="9"/>
            <color indexed="81"/>
            <rFont val="Tahoma"/>
            <family val="2"/>
          </rPr>
          <t>Windows User:</t>
        </r>
        <r>
          <rPr>
            <sz val="9"/>
            <color indexed="81"/>
            <rFont val="Tahoma"/>
            <family val="2"/>
          </rPr>
          <t xml:space="preserve">
Less-3,300/-</t>
        </r>
      </text>
    </comment>
    <comment ref="CD335" authorId="0">
      <text>
        <r>
          <rPr>
            <b/>
            <sz val="9"/>
            <color indexed="81"/>
            <rFont val="Tahoma"/>
            <family val="2"/>
          </rPr>
          <t>Windows User:</t>
        </r>
        <r>
          <rPr>
            <sz val="9"/>
            <color indexed="81"/>
            <rFont val="Tahoma"/>
            <family val="2"/>
          </rPr>
          <t xml:space="preserve">
14/09/2020
7,500/-</t>
        </r>
      </text>
    </comment>
    <comment ref="CF335" authorId="0">
      <text>
        <r>
          <rPr>
            <b/>
            <sz val="9"/>
            <color indexed="81"/>
            <rFont val="Tahoma"/>
            <family val="2"/>
          </rPr>
          <t>Windows User:</t>
        </r>
        <r>
          <rPr>
            <sz val="9"/>
            <color indexed="81"/>
            <rFont val="Tahoma"/>
            <family val="2"/>
          </rPr>
          <t xml:space="preserve">
14/09/2020
7,500/-</t>
        </r>
      </text>
    </comment>
    <comment ref="CH335" authorId="0">
      <text>
        <r>
          <rPr>
            <b/>
            <sz val="9"/>
            <color indexed="81"/>
            <rFont val="Tahoma"/>
            <family val="2"/>
          </rPr>
          <t>Windows User:</t>
        </r>
        <r>
          <rPr>
            <sz val="9"/>
            <color indexed="81"/>
            <rFont val="Tahoma"/>
            <family val="2"/>
          </rPr>
          <t xml:space="preserve">
14/09/2020
7,500/-</t>
        </r>
      </text>
    </comment>
    <comment ref="CJ335" authorId="0">
      <text>
        <r>
          <rPr>
            <b/>
            <sz val="9"/>
            <color indexed="81"/>
            <rFont val="Tahoma"/>
            <family val="2"/>
          </rPr>
          <t>Windows User:</t>
        </r>
        <r>
          <rPr>
            <sz val="9"/>
            <color indexed="81"/>
            <rFont val="Tahoma"/>
            <family val="2"/>
          </rPr>
          <t xml:space="preserve">
30/01/21
579
O/fee=8000
Nov + Dec/20
Paid in janu/21</t>
        </r>
      </text>
    </comment>
    <comment ref="CM335" authorId="0">
      <text>
        <r>
          <rPr>
            <b/>
            <sz val="9"/>
            <color indexed="81"/>
            <rFont val="Tahoma"/>
            <family val="2"/>
          </rPr>
          <t>Windows User:</t>
        </r>
        <r>
          <rPr>
            <sz val="9"/>
            <color indexed="81"/>
            <rFont val="Tahoma"/>
            <family val="2"/>
          </rPr>
          <t xml:space="preserve">
Less 30% in Tuition fee for Oct/20.</t>
        </r>
      </text>
    </comment>
    <comment ref="CN335" authorId="0">
      <text>
        <r>
          <rPr>
            <b/>
            <sz val="9"/>
            <color indexed="81"/>
            <rFont val="Tahoma"/>
            <family val="2"/>
          </rPr>
          <t>Windows User:</t>
        </r>
        <r>
          <rPr>
            <sz val="9"/>
            <color indexed="81"/>
            <rFont val="Tahoma"/>
            <family val="2"/>
          </rPr>
          <t xml:space="preserve">
15.10.2020
578
Oct/20 Less=30%
Others fee due by P.sir</t>
        </r>
      </text>
    </comment>
    <comment ref="CO335" authorId="0">
      <text>
        <r>
          <rPr>
            <b/>
            <sz val="9"/>
            <color indexed="81"/>
            <rFont val="Tahoma"/>
            <family val="2"/>
          </rPr>
          <t>Windows User:</t>
        </r>
        <r>
          <rPr>
            <sz val="9"/>
            <color indexed="81"/>
            <rFont val="Tahoma"/>
            <family val="2"/>
          </rPr>
          <t xml:space="preserve">
Less 30% in Tuition fee for Oct/20.</t>
        </r>
      </text>
    </comment>
    <comment ref="CP335" authorId="0">
      <text>
        <r>
          <rPr>
            <b/>
            <sz val="9"/>
            <color indexed="81"/>
            <rFont val="Tahoma"/>
            <family val="2"/>
          </rPr>
          <t>Windows User:</t>
        </r>
        <r>
          <rPr>
            <sz val="9"/>
            <color indexed="81"/>
            <rFont val="Tahoma"/>
            <family val="2"/>
          </rPr>
          <t xml:space="preserve">
30/01/21
579
O/fee=8000
Nov + Dec/20
Paid in janu/21</t>
        </r>
      </text>
    </comment>
    <comment ref="CR335" authorId="0">
      <text>
        <r>
          <rPr>
            <b/>
            <sz val="9"/>
            <color indexed="81"/>
            <rFont val="Tahoma"/>
            <family val="2"/>
          </rPr>
          <t>Windows User:</t>
        </r>
        <r>
          <rPr>
            <sz val="9"/>
            <color indexed="81"/>
            <rFont val="Tahoma"/>
            <family val="2"/>
          </rPr>
          <t xml:space="preserve">
30/01/21
579
O/fee=8000
Nov + Dec/20
Paid in janu/21</t>
        </r>
      </text>
    </comment>
    <comment ref="CT335" authorId="0">
      <text>
        <r>
          <rPr>
            <b/>
            <sz val="9"/>
            <color indexed="81"/>
            <rFont val="Tahoma"/>
            <family val="2"/>
          </rPr>
          <t>Windows User:</t>
        </r>
        <r>
          <rPr>
            <sz val="9"/>
            <color indexed="81"/>
            <rFont val="Tahoma"/>
            <family val="2"/>
          </rPr>
          <t xml:space="preserve">
30/01/21
579
O/fee=8000
Nov + Dec/20
Paid in janu/21</t>
        </r>
      </text>
    </comment>
    <comment ref="DD335" authorId="0">
      <text>
        <r>
          <rPr>
            <b/>
            <sz val="9"/>
            <color indexed="81"/>
            <rFont val="Tahoma"/>
            <family val="2"/>
          </rPr>
          <t>Windows User:</t>
        </r>
        <r>
          <rPr>
            <sz val="9"/>
            <color indexed="81"/>
            <rFont val="Tahoma"/>
            <family val="2"/>
          </rPr>
          <t xml:space="preserve">
07/06/21
580</t>
        </r>
      </text>
    </comment>
    <comment ref="H336" authorId="0">
      <text>
        <r>
          <rPr>
            <b/>
            <sz val="9"/>
            <color indexed="81"/>
            <rFont val="Tahoma"/>
            <family val="2"/>
          </rPr>
          <t>Windows User:</t>
        </r>
        <r>
          <rPr>
            <sz val="9"/>
            <color indexed="81"/>
            <rFont val="Tahoma"/>
            <family val="2"/>
          </rPr>
          <t xml:space="preserve">
Board Notice on 12.10.2020</t>
        </r>
      </text>
    </comment>
    <comment ref="J336" authorId="0">
      <text>
        <r>
          <rPr>
            <b/>
            <sz val="9"/>
            <color indexed="81"/>
            <rFont val="Tahoma"/>
            <family val="2"/>
          </rPr>
          <t>Windows User:</t>
        </r>
        <r>
          <rPr>
            <sz val="9"/>
            <color indexed="81"/>
            <rFont val="Tahoma"/>
            <family val="2"/>
          </rPr>
          <t xml:space="preserve">
Board Notice on 12.10.2020</t>
        </r>
      </text>
    </comment>
    <comment ref="CD336" authorId="0">
      <text>
        <r>
          <rPr>
            <b/>
            <sz val="9"/>
            <color indexed="81"/>
            <rFont val="Tahoma"/>
            <family val="2"/>
          </rPr>
          <t>Windows User:</t>
        </r>
        <r>
          <rPr>
            <sz val="9"/>
            <color indexed="81"/>
            <rFont val="Tahoma"/>
            <family val="2"/>
          </rPr>
          <t xml:space="preserve">
14/09/2020
7,500/-</t>
        </r>
      </text>
    </comment>
    <comment ref="CF336" authorId="0">
      <text>
        <r>
          <rPr>
            <b/>
            <sz val="9"/>
            <color indexed="81"/>
            <rFont val="Tahoma"/>
            <family val="2"/>
          </rPr>
          <t>Windows User:</t>
        </r>
        <r>
          <rPr>
            <sz val="9"/>
            <color indexed="81"/>
            <rFont val="Tahoma"/>
            <family val="2"/>
          </rPr>
          <t xml:space="preserve">
14/09/2020
7,500/-</t>
        </r>
      </text>
    </comment>
    <comment ref="CH336" authorId="0">
      <text>
        <r>
          <rPr>
            <b/>
            <sz val="9"/>
            <color indexed="81"/>
            <rFont val="Tahoma"/>
            <family val="2"/>
          </rPr>
          <t>Windows User:</t>
        </r>
        <r>
          <rPr>
            <sz val="9"/>
            <color indexed="81"/>
            <rFont val="Tahoma"/>
            <family val="2"/>
          </rPr>
          <t xml:space="preserve">
14/09/2020
7,500/-</t>
        </r>
      </text>
    </comment>
    <comment ref="CM336" authorId="0">
      <text>
        <r>
          <rPr>
            <b/>
            <sz val="9"/>
            <color indexed="81"/>
            <rFont val="Tahoma"/>
            <family val="2"/>
          </rPr>
          <t>Windows User:</t>
        </r>
        <r>
          <rPr>
            <sz val="9"/>
            <color indexed="81"/>
            <rFont val="Tahoma"/>
            <family val="2"/>
          </rPr>
          <t xml:space="preserve">
Less 30% in Tuition fee for Oct/20.</t>
        </r>
      </text>
    </comment>
    <comment ref="CO336" authorId="0">
      <text>
        <r>
          <rPr>
            <b/>
            <sz val="9"/>
            <color indexed="81"/>
            <rFont val="Tahoma"/>
            <family val="2"/>
          </rPr>
          <t>Windows User:</t>
        </r>
        <r>
          <rPr>
            <sz val="9"/>
            <color indexed="81"/>
            <rFont val="Tahoma"/>
            <family val="2"/>
          </rPr>
          <t xml:space="preserve">
Less 30% in Tuition fee for Oct/20.</t>
        </r>
      </text>
    </comment>
    <comment ref="CD337" authorId="0">
      <text>
        <r>
          <rPr>
            <b/>
            <sz val="9"/>
            <color indexed="81"/>
            <rFont val="Tahoma"/>
            <family val="2"/>
          </rPr>
          <t>Windows User:</t>
        </r>
        <r>
          <rPr>
            <sz val="9"/>
            <color indexed="81"/>
            <rFont val="Tahoma"/>
            <family val="2"/>
          </rPr>
          <t xml:space="preserve">
14/09/2020
7,500/-</t>
        </r>
      </text>
    </comment>
    <comment ref="CF337" authorId="0">
      <text>
        <r>
          <rPr>
            <b/>
            <sz val="9"/>
            <color indexed="81"/>
            <rFont val="Tahoma"/>
            <family val="2"/>
          </rPr>
          <t>Windows User:</t>
        </r>
        <r>
          <rPr>
            <sz val="9"/>
            <color indexed="81"/>
            <rFont val="Tahoma"/>
            <family val="2"/>
          </rPr>
          <t xml:space="preserve">
14/09/2020
7,500/-</t>
        </r>
      </text>
    </comment>
    <comment ref="CH337" authorId="0">
      <text>
        <r>
          <rPr>
            <b/>
            <sz val="9"/>
            <color indexed="81"/>
            <rFont val="Tahoma"/>
            <family val="2"/>
          </rPr>
          <t>Windows User:</t>
        </r>
        <r>
          <rPr>
            <sz val="9"/>
            <color indexed="81"/>
            <rFont val="Tahoma"/>
            <family val="2"/>
          </rPr>
          <t xml:space="preserve">
14/09/2020
7,500/-</t>
        </r>
      </text>
    </comment>
    <comment ref="CJ337" authorId="0">
      <text>
        <r>
          <rPr>
            <b/>
            <sz val="9"/>
            <color indexed="81"/>
            <rFont val="Tahoma"/>
            <family val="2"/>
          </rPr>
          <t>Windows User:</t>
        </r>
        <r>
          <rPr>
            <sz val="9"/>
            <color indexed="81"/>
            <rFont val="Tahoma"/>
            <family val="2"/>
          </rPr>
          <t xml:space="preserve">
30/01/21
6282
O/fee=8000
Oct to Janu/21
paid in  Janu/21</t>
        </r>
      </text>
    </comment>
    <comment ref="CM337" authorId="0">
      <text>
        <r>
          <rPr>
            <b/>
            <sz val="9"/>
            <color indexed="81"/>
            <rFont val="Tahoma"/>
            <family val="2"/>
          </rPr>
          <t>Windows User:</t>
        </r>
        <r>
          <rPr>
            <sz val="9"/>
            <color indexed="81"/>
            <rFont val="Tahoma"/>
            <family val="2"/>
          </rPr>
          <t xml:space="preserve">
Less 30% in Tuition fee for Oct/20.</t>
        </r>
      </text>
    </comment>
    <comment ref="CN337" authorId="0">
      <text>
        <r>
          <rPr>
            <b/>
            <sz val="9"/>
            <color indexed="81"/>
            <rFont val="Tahoma"/>
            <family val="2"/>
          </rPr>
          <t>Windows User:</t>
        </r>
        <r>
          <rPr>
            <sz val="9"/>
            <color indexed="81"/>
            <rFont val="Tahoma"/>
            <family val="2"/>
          </rPr>
          <t xml:space="preserve">
30/01/21
6282
O/fee=8000
Oct to Janu/21
paid in  Janu/21</t>
        </r>
      </text>
    </comment>
    <comment ref="CO337" authorId="0">
      <text>
        <r>
          <rPr>
            <b/>
            <sz val="9"/>
            <color indexed="81"/>
            <rFont val="Tahoma"/>
            <family val="2"/>
          </rPr>
          <t>Windows User:</t>
        </r>
        <r>
          <rPr>
            <sz val="9"/>
            <color indexed="81"/>
            <rFont val="Tahoma"/>
            <family val="2"/>
          </rPr>
          <t xml:space="preserve">
Less 30% in Tuition fee for Oct/20.</t>
        </r>
      </text>
    </comment>
    <comment ref="CP337" authorId="0">
      <text>
        <r>
          <rPr>
            <b/>
            <sz val="9"/>
            <color indexed="81"/>
            <rFont val="Tahoma"/>
            <family val="2"/>
          </rPr>
          <t>Windows User:</t>
        </r>
        <r>
          <rPr>
            <sz val="9"/>
            <color indexed="81"/>
            <rFont val="Tahoma"/>
            <family val="2"/>
          </rPr>
          <t xml:space="preserve">
30/01/21
6282
O/fee=8000
Oct to Janu/21
paid in  Janu/21</t>
        </r>
      </text>
    </comment>
    <comment ref="CR337" authorId="0">
      <text>
        <r>
          <rPr>
            <b/>
            <sz val="9"/>
            <color indexed="81"/>
            <rFont val="Tahoma"/>
            <family val="2"/>
          </rPr>
          <t>Windows User:</t>
        </r>
        <r>
          <rPr>
            <sz val="9"/>
            <color indexed="81"/>
            <rFont val="Tahoma"/>
            <family val="2"/>
          </rPr>
          <t xml:space="preserve">
30/01/21
6282
O/fee=8000
Oct to Janu/21
paid in  Janu/21</t>
        </r>
      </text>
    </comment>
    <comment ref="CT337" authorId="0">
      <text>
        <r>
          <rPr>
            <b/>
            <sz val="9"/>
            <color indexed="81"/>
            <rFont val="Tahoma"/>
            <family val="2"/>
          </rPr>
          <t>Windows User:</t>
        </r>
        <r>
          <rPr>
            <sz val="9"/>
            <color indexed="81"/>
            <rFont val="Tahoma"/>
            <family val="2"/>
          </rPr>
          <t xml:space="preserve">
30/01/21
6282
O/fee=8000
Oct to Janu/21
paid in  Janu/21</t>
        </r>
      </text>
    </comment>
    <comment ref="CD338" authorId="0">
      <text>
        <r>
          <rPr>
            <b/>
            <sz val="9"/>
            <color indexed="81"/>
            <rFont val="Tahoma"/>
            <family val="2"/>
          </rPr>
          <t>Windows User:</t>
        </r>
        <r>
          <rPr>
            <sz val="9"/>
            <color indexed="81"/>
            <rFont val="Tahoma"/>
            <family val="2"/>
          </rPr>
          <t xml:space="preserve">
14/09/2020
7,500/-</t>
        </r>
      </text>
    </comment>
    <comment ref="CF338" authorId="0">
      <text>
        <r>
          <rPr>
            <b/>
            <sz val="9"/>
            <color indexed="81"/>
            <rFont val="Tahoma"/>
            <family val="2"/>
          </rPr>
          <t>Windows User:</t>
        </r>
        <r>
          <rPr>
            <sz val="9"/>
            <color indexed="81"/>
            <rFont val="Tahoma"/>
            <family val="2"/>
          </rPr>
          <t xml:space="preserve">
14/09/2020
7,500/-</t>
        </r>
      </text>
    </comment>
    <comment ref="CH338" authorId="0">
      <text>
        <r>
          <rPr>
            <b/>
            <sz val="9"/>
            <color indexed="81"/>
            <rFont val="Tahoma"/>
            <family val="2"/>
          </rPr>
          <t>Windows User:</t>
        </r>
        <r>
          <rPr>
            <sz val="9"/>
            <color indexed="81"/>
            <rFont val="Tahoma"/>
            <family val="2"/>
          </rPr>
          <t xml:space="preserve">
14/09/2020
7,500/-</t>
        </r>
      </text>
    </comment>
    <comment ref="CJ338" authorId="0">
      <text>
        <r>
          <rPr>
            <b/>
            <sz val="9"/>
            <color indexed="81"/>
            <rFont val="Tahoma"/>
            <family val="2"/>
          </rPr>
          <t>Windows User:</t>
        </r>
        <r>
          <rPr>
            <sz val="9"/>
            <color indexed="81"/>
            <rFont val="Tahoma"/>
            <family val="2"/>
          </rPr>
          <t xml:space="preserve">
27/01/2021
O/fee=4000 deu=4000
Oct to Janu/21
Paid in Janu/21</t>
        </r>
      </text>
    </comment>
    <comment ref="CP338" authorId="0">
      <text>
        <r>
          <rPr>
            <b/>
            <sz val="9"/>
            <color indexed="81"/>
            <rFont val="Tahoma"/>
            <family val="2"/>
          </rPr>
          <t>Windows User:</t>
        </r>
        <r>
          <rPr>
            <sz val="9"/>
            <color indexed="81"/>
            <rFont val="Tahoma"/>
            <family val="2"/>
          </rPr>
          <t xml:space="preserve">
27/01/2021
O/fee=4000 deu=4000
Oct to Janu/21
Paid in Janu/21</t>
        </r>
      </text>
    </comment>
    <comment ref="CR338" authorId="0">
      <text>
        <r>
          <rPr>
            <b/>
            <sz val="9"/>
            <color indexed="81"/>
            <rFont val="Tahoma"/>
            <family val="2"/>
          </rPr>
          <t>Windows User:</t>
        </r>
        <r>
          <rPr>
            <sz val="9"/>
            <color indexed="81"/>
            <rFont val="Tahoma"/>
            <family val="2"/>
          </rPr>
          <t xml:space="preserve">
27/01/2021
O/fee=4000 deu=4000
Oct to Janu/21
Paid in Janu/21</t>
        </r>
      </text>
    </comment>
    <comment ref="CT338" authorId="0">
      <text>
        <r>
          <rPr>
            <b/>
            <sz val="9"/>
            <color indexed="81"/>
            <rFont val="Tahoma"/>
            <family val="2"/>
          </rPr>
          <t>Windows User:</t>
        </r>
        <r>
          <rPr>
            <sz val="9"/>
            <color indexed="81"/>
            <rFont val="Tahoma"/>
            <family val="2"/>
          </rPr>
          <t xml:space="preserve">
27/01/2021
O/fee=4000 deu=4000
Oct to Janu/21
Paid in Janu/21</t>
        </r>
      </text>
    </comment>
    <comment ref="CV338" authorId="0">
      <text>
        <r>
          <rPr>
            <b/>
            <sz val="9"/>
            <color indexed="81"/>
            <rFont val="Tahoma"/>
            <family val="2"/>
          </rPr>
          <t>Windows User:</t>
        </r>
        <r>
          <rPr>
            <sz val="9"/>
            <color indexed="81"/>
            <rFont val="Tahoma"/>
            <family val="2"/>
          </rPr>
          <t xml:space="preserve">
27/01/2021
O/fee=4000 deu=4000
Oct to Janu/21
Paid in Janu/21</t>
        </r>
      </text>
    </comment>
    <comment ref="DF338" authorId="0">
      <text>
        <r>
          <rPr>
            <b/>
            <sz val="9"/>
            <color indexed="81"/>
            <rFont val="Tahoma"/>
            <family val="2"/>
          </rPr>
          <t>Windows User:</t>
        </r>
        <r>
          <rPr>
            <sz val="9"/>
            <color indexed="81"/>
            <rFont val="Tahoma"/>
            <family val="2"/>
          </rPr>
          <t xml:space="preserve">
06/06/21
6407
Up to June/21
July=2520 Due2100</t>
        </r>
      </text>
    </comment>
    <comment ref="CD339" authorId="0">
      <text>
        <r>
          <rPr>
            <b/>
            <sz val="9"/>
            <color indexed="81"/>
            <rFont val="Tahoma"/>
            <family val="2"/>
          </rPr>
          <t>Windows User:</t>
        </r>
        <r>
          <rPr>
            <sz val="9"/>
            <color indexed="81"/>
            <rFont val="Tahoma"/>
            <family val="2"/>
          </rPr>
          <t xml:space="preserve">
14/09/2020
7,500/-</t>
        </r>
      </text>
    </comment>
    <comment ref="CF339" authorId="0">
      <text>
        <r>
          <rPr>
            <b/>
            <sz val="9"/>
            <color indexed="81"/>
            <rFont val="Tahoma"/>
            <family val="2"/>
          </rPr>
          <t>Windows User:</t>
        </r>
        <r>
          <rPr>
            <sz val="9"/>
            <color indexed="81"/>
            <rFont val="Tahoma"/>
            <family val="2"/>
          </rPr>
          <t xml:space="preserve">
14/09/2020
7,500/-</t>
        </r>
      </text>
    </comment>
    <comment ref="CH339" authorId="0">
      <text>
        <r>
          <rPr>
            <b/>
            <sz val="9"/>
            <color indexed="81"/>
            <rFont val="Tahoma"/>
            <family val="2"/>
          </rPr>
          <t>Windows User:</t>
        </r>
        <r>
          <rPr>
            <sz val="9"/>
            <color indexed="81"/>
            <rFont val="Tahoma"/>
            <family val="2"/>
          </rPr>
          <t xml:space="preserve">
14/09/2020
7,500/-</t>
        </r>
      </text>
    </comment>
    <comment ref="CJ339" authorId="0">
      <text>
        <r>
          <rPr>
            <b/>
            <sz val="9"/>
            <color indexed="81"/>
            <rFont val="Tahoma"/>
            <family val="2"/>
          </rPr>
          <t>Windows User:</t>
        </r>
        <r>
          <rPr>
            <sz val="9"/>
            <color indexed="81"/>
            <rFont val="Tahoma"/>
            <family val="2"/>
          </rPr>
          <t xml:space="preserve">
30/01/21
6430
O/fee=8000
Oct to Janu/21
paid in  Janu/21</t>
        </r>
      </text>
    </comment>
    <comment ref="CM339" authorId="0">
      <text>
        <r>
          <rPr>
            <b/>
            <sz val="9"/>
            <color indexed="81"/>
            <rFont val="Tahoma"/>
            <family val="2"/>
          </rPr>
          <t>Windows User:</t>
        </r>
        <r>
          <rPr>
            <sz val="9"/>
            <color indexed="81"/>
            <rFont val="Tahoma"/>
            <family val="2"/>
          </rPr>
          <t xml:space="preserve">
Less 30% in Tuition fee for Oct/20.</t>
        </r>
      </text>
    </comment>
    <comment ref="CN339" authorId="0">
      <text>
        <r>
          <rPr>
            <b/>
            <sz val="9"/>
            <color indexed="81"/>
            <rFont val="Tahoma"/>
            <family val="2"/>
          </rPr>
          <t>Windows User:</t>
        </r>
        <r>
          <rPr>
            <sz val="9"/>
            <color indexed="81"/>
            <rFont val="Tahoma"/>
            <family val="2"/>
          </rPr>
          <t xml:space="preserve">
30/01/21
6430
O/fee=8000
Oct to Janu/21
paid in  Janu/21</t>
        </r>
      </text>
    </comment>
    <comment ref="CO339" authorId="0">
      <text>
        <r>
          <rPr>
            <b/>
            <sz val="9"/>
            <color indexed="81"/>
            <rFont val="Tahoma"/>
            <family val="2"/>
          </rPr>
          <t>Windows User:</t>
        </r>
        <r>
          <rPr>
            <sz val="9"/>
            <color indexed="81"/>
            <rFont val="Tahoma"/>
            <family val="2"/>
          </rPr>
          <t xml:space="preserve">
Less 30% in Tuition fee for Oct/20.</t>
        </r>
      </text>
    </comment>
    <comment ref="CP339" authorId="0">
      <text>
        <r>
          <rPr>
            <b/>
            <sz val="9"/>
            <color indexed="81"/>
            <rFont val="Tahoma"/>
            <family val="2"/>
          </rPr>
          <t>Windows User:</t>
        </r>
        <r>
          <rPr>
            <sz val="9"/>
            <color indexed="81"/>
            <rFont val="Tahoma"/>
            <family val="2"/>
          </rPr>
          <t xml:space="preserve">
30/01/21
6430
O/fee=8000
Oct to Janu/21
paid in  Janu/21</t>
        </r>
      </text>
    </comment>
    <comment ref="CR339" authorId="0">
      <text>
        <r>
          <rPr>
            <b/>
            <sz val="9"/>
            <color indexed="81"/>
            <rFont val="Tahoma"/>
            <family val="2"/>
          </rPr>
          <t>Windows User:</t>
        </r>
        <r>
          <rPr>
            <sz val="9"/>
            <color indexed="81"/>
            <rFont val="Tahoma"/>
            <family val="2"/>
          </rPr>
          <t xml:space="preserve">
30/01/21
6430
O/fee=8000
Oct to Janu/21
paid in  Janu/21</t>
        </r>
      </text>
    </comment>
    <comment ref="CT339" authorId="0">
      <text>
        <r>
          <rPr>
            <b/>
            <sz val="9"/>
            <color indexed="81"/>
            <rFont val="Tahoma"/>
            <family val="2"/>
          </rPr>
          <t>Windows User:</t>
        </r>
        <r>
          <rPr>
            <sz val="9"/>
            <color indexed="81"/>
            <rFont val="Tahoma"/>
            <family val="2"/>
          </rPr>
          <t xml:space="preserve">
30/01/21
6430
O/fee=8000
Oct to Janu/21
paid in  Janu/21</t>
        </r>
      </text>
    </comment>
    <comment ref="CD340" authorId="0">
      <text>
        <r>
          <rPr>
            <b/>
            <sz val="9"/>
            <color indexed="81"/>
            <rFont val="Tahoma"/>
            <family val="2"/>
          </rPr>
          <t>Windows User:</t>
        </r>
        <r>
          <rPr>
            <sz val="9"/>
            <color indexed="81"/>
            <rFont val="Tahoma"/>
            <family val="2"/>
          </rPr>
          <t xml:space="preserve">
14/09/2020
7,500/-</t>
        </r>
      </text>
    </comment>
    <comment ref="CF340" authorId="0">
      <text>
        <r>
          <rPr>
            <b/>
            <sz val="9"/>
            <color indexed="81"/>
            <rFont val="Tahoma"/>
            <family val="2"/>
          </rPr>
          <t>Windows User:</t>
        </r>
        <r>
          <rPr>
            <sz val="9"/>
            <color indexed="81"/>
            <rFont val="Tahoma"/>
            <family val="2"/>
          </rPr>
          <t xml:space="preserve">
14/09/2020
7,500/-</t>
        </r>
      </text>
    </comment>
    <comment ref="CH340" authorId="0">
      <text>
        <r>
          <rPr>
            <b/>
            <sz val="9"/>
            <color indexed="81"/>
            <rFont val="Tahoma"/>
            <family val="2"/>
          </rPr>
          <t>Windows User:</t>
        </r>
        <r>
          <rPr>
            <sz val="9"/>
            <color indexed="81"/>
            <rFont val="Tahoma"/>
            <family val="2"/>
          </rPr>
          <t xml:space="preserve">
14/09/2020
7,500/-</t>
        </r>
      </text>
    </comment>
    <comment ref="CJ340" authorId="0">
      <text>
        <r>
          <rPr>
            <b/>
            <sz val="9"/>
            <color indexed="81"/>
            <rFont val="Tahoma"/>
            <family val="2"/>
          </rPr>
          <t>Windows User:</t>
        </r>
        <r>
          <rPr>
            <sz val="9"/>
            <color indexed="81"/>
            <rFont val="Tahoma"/>
            <family val="2"/>
          </rPr>
          <t xml:space="preserve">
26/01/21
6454
O/fee
Oct to Janu/21
Paid in Janu/21</t>
        </r>
      </text>
    </comment>
    <comment ref="CP340" authorId="0">
      <text>
        <r>
          <rPr>
            <b/>
            <sz val="9"/>
            <color indexed="81"/>
            <rFont val="Tahoma"/>
            <family val="2"/>
          </rPr>
          <t>Windows User:</t>
        </r>
        <r>
          <rPr>
            <sz val="9"/>
            <color indexed="81"/>
            <rFont val="Tahoma"/>
            <family val="2"/>
          </rPr>
          <t xml:space="preserve">
26/01/21
6454
O/fee
Oct to Janu/21
Paid in Janu/21</t>
        </r>
      </text>
    </comment>
    <comment ref="CR340" authorId="0">
      <text>
        <r>
          <rPr>
            <b/>
            <sz val="9"/>
            <color indexed="81"/>
            <rFont val="Tahoma"/>
            <family val="2"/>
          </rPr>
          <t>Windows User:</t>
        </r>
        <r>
          <rPr>
            <sz val="9"/>
            <color indexed="81"/>
            <rFont val="Tahoma"/>
            <family val="2"/>
          </rPr>
          <t xml:space="preserve">
26/01/21
6454
O/fee
Oct to Janu/21
Paid in Janu/21</t>
        </r>
      </text>
    </comment>
    <comment ref="CT340" authorId="0">
      <text>
        <r>
          <rPr>
            <b/>
            <sz val="9"/>
            <color indexed="81"/>
            <rFont val="Tahoma"/>
            <family val="2"/>
          </rPr>
          <t>Windows User:</t>
        </r>
        <r>
          <rPr>
            <sz val="9"/>
            <color indexed="81"/>
            <rFont val="Tahoma"/>
            <family val="2"/>
          </rPr>
          <t xml:space="preserve">
26/01/21
6454
O/fee
Oct to Janu/21
Paid in Janu/21</t>
        </r>
      </text>
    </comment>
    <comment ref="CV340" authorId="0">
      <text>
        <r>
          <rPr>
            <b/>
            <sz val="9"/>
            <color indexed="81"/>
            <rFont val="Tahoma"/>
            <family val="2"/>
          </rPr>
          <t>Windows User:</t>
        </r>
        <r>
          <rPr>
            <sz val="9"/>
            <color indexed="81"/>
            <rFont val="Tahoma"/>
            <family val="2"/>
          </rPr>
          <t xml:space="preserve">
26/01/21
6454
O/fee
Oct to Janu/21
Paid in Janu/21</t>
        </r>
      </text>
    </comment>
    <comment ref="DF340" authorId="0">
      <text>
        <r>
          <rPr>
            <b/>
            <sz val="9"/>
            <color indexed="81"/>
            <rFont val="Tahoma"/>
            <family val="2"/>
          </rPr>
          <t>Windows User:</t>
        </r>
        <r>
          <rPr>
            <sz val="9"/>
            <color indexed="81"/>
            <rFont val="Tahoma"/>
            <family val="2"/>
          </rPr>
          <t xml:space="preserve">
06/06/21
6455
Up toJune/21</t>
        </r>
      </text>
    </comment>
    <comment ref="CD341" authorId="0">
      <text>
        <r>
          <rPr>
            <b/>
            <sz val="9"/>
            <color indexed="81"/>
            <rFont val="Tahoma"/>
            <family val="2"/>
          </rPr>
          <t>Windows User:</t>
        </r>
        <r>
          <rPr>
            <sz val="9"/>
            <color indexed="81"/>
            <rFont val="Tahoma"/>
            <family val="2"/>
          </rPr>
          <t xml:space="preserve">
14/09/2020
7,500/-</t>
        </r>
      </text>
    </comment>
    <comment ref="CF341" authorId="0">
      <text>
        <r>
          <rPr>
            <b/>
            <sz val="9"/>
            <color indexed="81"/>
            <rFont val="Tahoma"/>
            <family val="2"/>
          </rPr>
          <t>Windows User:</t>
        </r>
        <r>
          <rPr>
            <sz val="9"/>
            <color indexed="81"/>
            <rFont val="Tahoma"/>
            <family val="2"/>
          </rPr>
          <t xml:space="preserve">
14/09/2020
7,500/-</t>
        </r>
      </text>
    </comment>
    <comment ref="CH341" authorId="0">
      <text>
        <r>
          <rPr>
            <b/>
            <sz val="9"/>
            <color indexed="81"/>
            <rFont val="Tahoma"/>
            <family val="2"/>
          </rPr>
          <t>Windows User:</t>
        </r>
        <r>
          <rPr>
            <sz val="9"/>
            <color indexed="81"/>
            <rFont val="Tahoma"/>
            <family val="2"/>
          </rPr>
          <t xml:space="preserve">
14/09/2020
7,500/-</t>
        </r>
      </text>
    </comment>
    <comment ref="CJ341" authorId="0">
      <text>
        <r>
          <rPr>
            <b/>
            <sz val="9"/>
            <color indexed="81"/>
            <rFont val="Tahoma"/>
            <family val="2"/>
          </rPr>
          <t>Windows User:</t>
        </r>
        <r>
          <rPr>
            <sz val="9"/>
            <color indexed="81"/>
            <rFont val="Tahoma"/>
            <family val="2"/>
          </rPr>
          <t xml:space="preserve">
18/11/2020
7199
O/fee=8000/- With
Paid in Nov/20</t>
        </r>
      </text>
    </comment>
    <comment ref="CM341" authorId="0">
      <text>
        <r>
          <rPr>
            <b/>
            <sz val="9"/>
            <color indexed="81"/>
            <rFont val="Tahoma"/>
            <family val="2"/>
          </rPr>
          <t>Windows User:</t>
        </r>
        <r>
          <rPr>
            <sz val="9"/>
            <color indexed="81"/>
            <rFont val="Tahoma"/>
            <family val="2"/>
          </rPr>
          <t xml:space="preserve">
Less 30% in Tuition fee for Oct/20.</t>
        </r>
      </text>
    </comment>
    <comment ref="CN341" authorId="1">
      <text>
        <r>
          <rPr>
            <b/>
            <sz val="9"/>
            <color indexed="81"/>
            <rFont val="Tahoma"/>
            <family val="2"/>
          </rPr>
          <t>hp:</t>
        </r>
        <r>
          <rPr>
            <sz val="9"/>
            <color indexed="81"/>
            <rFont val="Tahoma"/>
            <family val="2"/>
          </rPr>
          <t xml:space="preserve">
18.10.2020
7198
Oct/20
Less=30%</t>
        </r>
      </text>
    </comment>
    <comment ref="CO341" authorId="0">
      <text>
        <r>
          <rPr>
            <b/>
            <sz val="9"/>
            <color indexed="81"/>
            <rFont val="Tahoma"/>
            <family val="2"/>
          </rPr>
          <t>Windows User:</t>
        </r>
        <r>
          <rPr>
            <sz val="9"/>
            <color indexed="81"/>
            <rFont val="Tahoma"/>
            <family val="2"/>
          </rPr>
          <t xml:space="preserve">
Less 30% in Tuition fee for Oct/20.</t>
        </r>
      </text>
    </comment>
    <comment ref="CP341" authorId="0">
      <text>
        <r>
          <rPr>
            <b/>
            <sz val="9"/>
            <color indexed="81"/>
            <rFont val="Tahoma"/>
            <family val="2"/>
          </rPr>
          <t>Windows User:</t>
        </r>
        <r>
          <rPr>
            <sz val="9"/>
            <color indexed="81"/>
            <rFont val="Tahoma"/>
            <family val="2"/>
          </rPr>
          <t xml:space="preserve">
18/11/2020
7199
O/fee=8000/- With</t>
        </r>
      </text>
    </comment>
    <comment ref="CR341" authorId="0">
      <text>
        <r>
          <rPr>
            <b/>
            <sz val="9"/>
            <color indexed="81"/>
            <rFont val="Tahoma"/>
            <family val="2"/>
          </rPr>
          <t>Windows User:</t>
        </r>
        <r>
          <rPr>
            <sz val="9"/>
            <color indexed="81"/>
            <rFont val="Tahoma"/>
            <family val="2"/>
          </rPr>
          <t xml:space="preserve">
23/12/2020
40679
</t>
        </r>
      </text>
    </comment>
    <comment ref="CT341" authorId="0">
      <text>
        <r>
          <rPr>
            <b/>
            <sz val="9"/>
            <color indexed="81"/>
            <rFont val="Tahoma"/>
            <family val="2"/>
          </rPr>
          <t>Windows User:</t>
        </r>
        <r>
          <rPr>
            <sz val="9"/>
            <color indexed="81"/>
            <rFont val="Tahoma"/>
            <family val="2"/>
          </rPr>
          <t xml:space="preserve">
24/01/2021
7200</t>
        </r>
      </text>
    </comment>
    <comment ref="CV341" authorId="0">
      <text>
        <r>
          <rPr>
            <b/>
            <sz val="9"/>
            <color indexed="81"/>
            <rFont val="Tahoma"/>
            <family val="2"/>
          </rPr>
          <t xml:space="preserve">Windows User:
</t>
        </r>
        <r>
          <rPr>
            <sz val="9"/>
            <color indexed="81"/>
            <rFont val="Tahoma"/>
            <family val="2"/>
          </rPr>
          <t>14/02/21</t>
        </r>
        <r>
          <rPr>
            <sz val="9"/>
            <color indexed="81"/>
            <rFont val="Tahoma"/>
            <family val="2"/>
          </rPr>
          <t xml:space="preserve">
7201
</t>
        </r>
      </text>
    </comment>
    <comment ref="CX341" authorId="0">
      <text>
        <r>
          <rPr>
            <b/>
            <sz val="9"/>
            <color indexed="81"/>
            <rFont val="Tahoma"/>
            <family val="2"/>
          </rPr>
          <t>Windows User:</t>
        </r>
        <r>
          <rPr>
            <sz val="9"/>
            <color indexed="81"/>
            <rFont val="Tahoma"/>
            <family val="2"/>
          </rPr>
          <t xml:space="preserve">
22/03/2021
7202
</t>
        </r>
      </text>
    </comment>
    <comment ref="CZ341" authorId="0">
      <text>
        <r>
          <rPr>
            <b/>
            <sz val="9"/>
            <color indexed="81"/>
            <rFont val="Tahoma"/>
            <family val="2"/>
          </rPr>
          <t>Windows User:</t>
        </r>
        <r>
          <rPr>
            <sz val="9"/>
            <color indexed="81"/>
            <rFont val="Tahoma"/>
            <family val="2"/>
          </rPr>
          <t xml:space="preserve">
21/04/2021
7203</t>
        </r>
      </text>
    </comment>
    <comment ref="DD341" authorId="0">
      <text>
        <r>
          <rPr>
            <b/>
            <sz val="9"/>
            <color indexed="81"/>
            <rFont val="Tahoma"/>
            <family val="2"/>
          </rPr>
          <t>Windows User:</t>
        </r>
        <r>
          <rPr>
            <sz val="9"/>
            <color indexed="81"/>
            <rFont val="Tahoma"/>
            <family val="2"/>
          </rPr>
          <t xml:space="preserve">
03/06/21
7204
</t>
        </r>
      </text>
    </comment>
    <comment ref="CD342" authorId="0">
      <text>
        <r>
          <rPr>
            <b/>
            <sz val="9"/>
            <color indexed="81"/>
            <rFont val="Tahoma"/>
            <family val="2"/>
          </rPr>
          <t>Windows User:</t>
        </r>
        <r>
          <rPr>
            <sz val="9"/>
            <color indexed="81"/>
            <rFont val="Tahoma"/>
            <family val="2"/>
          </rPr>
          <t xml:space="preserve">
14/09/2020
15,500/-</t>
        </r>
      </text>
    </comment>
    <comment ref="CF342" authorId="0">
      <text>
        <r>
          <rPr>
            <b/>
            <sz val="9"/>
            <color indexed="81"/>
            <rFont val="Tahoma"/>
            <family val="2"/>
          </rPr>
          <t>Windows User:</t>
        </r>
        <r>
          <rPr>
            <sz val="9"/>
            <color indexed="81"/>
            <rFont val="Tahoma"/>
            <family val="2"/>
          </rPr>
          <t xml:space="preserve">
14/09/2020
15,500/-</t>
        </r>
      </text>
    </comment>
    <comment ref="CH342" authorId="0">
      <text>
        <r>
          <rPr>
            <b/>
            <sz val="9"/>
            <color indexed="81"/>
            <rFont val="Tahoma"/>
            <family val="2"/>
          </rPr>
          <t>Windows User:</t>
        </r>
        <r>
          <rPr>
            <sz val="9"/>
            <color indexed="81"/>
            <rFont val="Tahoma"/>
            <family val="2"/>
          </rPr>
          <t xml:space="preserve">
14/09/2020
15,500/-</t>
        </r>
      </text>
    </comment>
    <comment ref="CJ342" authorId="0">
      <text>
        <r>
          <rPr>
            <b/>
            <sz val="9"/>
            <color indexed="81"/>
            <rFont val="Tahoma"/>
            <family val="2"/>
          </rPr>
          <t>Windows User:</t>
        </r>
        <r>
          <rPr>
            <sz val="9"/>
            <color indexed="81"/>
            <rFont val="Tahoma"/>
            <family val="2"/>
          </rPr>
          <t xml:space="preserve">
14/09/2020
15,500/-</t>
        </r>
      </text>
    </comment>
    <comment ref="CM342" authorId="0">
      <text>
        <r>
          <rPr>
            <b/>
            <sz val="9"/>
            <color indexed="81"/>
            <rFont val="Tahoma"/>
            <family val="2"/>
          </rPr>
          <t>Windows User:</t>
        </r>
        <r>
          <rPr>
            <sz val="9"/>
            <color indexed="81"/>
            <rFont val="Tahoma"/>
            <family val="2"/>
          </rPr>
          <t xml:space="preserve">
Less 30% in Tuition fee for Oct/20.</t>
        </r>
      </text>
    </comment>
    <comment ref="CN342" authorId="0">
      <text>
        <r>
          <rPr>
            <b/>
            <sz val="9"/>
            <color indexed="81"/>
            <rFont val="Tahoma"/>
            <family val="2"/>
          </rPr>
          <t>Windows User:</t>
        </r>
        <r>
          <rPr>
            <sz val="9"/>
            <color indexed="81"/>
            <rFont val="Tahoma"/>
            <family val="2"/>
          </rPr>
          <t xml:space="preserve">
14.10.2020
7222
Oct/20 
(Less=30%)</t>
        </r>
      </text>
    </comment>
    <comment ref="CO342" authorId="0">
      <text>
        <r>
          <rPr>
            <b/>
            <sz val="9"/>
            <color indexed="81"/>
            <rFont val="Tahoma"/>
            <family val="2"/>
          </rPr>
          <t>Windows User:</t>
        </r>
        <r>
          <rPr>
            <sz val="9"/>
            <color indexed="81"/>
            <rFont val="Tahoma"/>
            <family val="2"/>
          </rPr>
          <t xml:space="preserve">
Less 30% in Tuition fee for Oct/20.</t>
        </r>
      </text>
    </comment>
    <comment ref="CP342" authorId="0">
      <text>
        <r>
          <rPr>
            <b/>
            <sz val="9"/>
            <color indexed="81"/>
            <rFont val="Tahoma"/>
            <family val="2"/>
          </rPr>
          <t>Windows User:</t>
        </r>
        <r>
          <rPr>
            <sz val="9"/>
            <color indexed="81"/>
            <rFont val="Tahoma"/>
            <family val="2"/>
          </rPr>
          <t xml:space="preserve">
24/01/2021
7223
Nov to Janu/21
Paid in Janu/21</t>
        </r>
      </text>
    </comment>
    <comment ref="CR342" authorId="0">
      <text>
        <r>
          <rPr>
            <b/>
            <sz val="9"/>
            <color indexed="81"/>
            <rFont val="Tahoma"/>
            <family val="2"/>
          </rPr>
          <t>Windows User:</t>
        </r>
        <r>
          <rPr>
            <sz val="9"/>
            <color indexed="81"/>
            <rFont val="Tahoma"/>
            <family val="2"/>
          </rPr>
          <t xml:space="preserve">
24/01/2021
7223
Nov to Janu/21
Paid in Janu/21</t>
        </r>
      </text>
    </comment>
    <comment ref="CT342" authorId="0">
      <text>
        <r>
          <rPr>
            <b/>
            <sz val="9"/>
            <color indexed="81"/>
            <rFont val="Tahoma"/>
            <family val="2"/>
          </rPr>
          <t>Windows User:</t>
        </r>
        <r>
          <rPr>
            <sz val="9"/>
            <color indexed="81"/>
            <rFont val="Tahoma"/>
            <family val="2"/>
          </rPr>
          <t xml:space="preserve">
24/01/2021
7223
Nov to Janu/21
Paid in Janu/21</t>
        </r>
      </text>
    </comment>
    <comment ref="CV342" authorId="0">
      <text>
        <r>
          <rPr>
            <b/>
            <sz val="9"/>
            <color indexed="81"/>
            <rFont val="Tahoma"/>
            <family val="2"/>
          </rPr>
          <t>Windows User:</t>
        </r>
        <r>
          <rPr>
            <sz val="9"/>
            <color indexed="81"/>
            <rFont val="Tahoma"/>
            <family val="2"/>
          </rPr>
          <t xml:space="preserve">
16/02/21
7224
Feb/21
March to May/21
</t>
        </r>
      </text>
    </comment>
    <comment ref="CX342" authorId="0">
      <text>
        <r>
          <rPr>
            <b/>
            <sz val="9"/>
            <color indexed="81"/>
            <rFont val="Tahoma"/>
            <family val="2"/>
          </rPr>
          <t>Windows User:</t>
        </r>
        <r>
          <rPr>
            <sz val="9"/>
            <color indexed="81"/>
            <rFont val="Tahoma"/>
            <family val="2"/>
          </rPr>
          <t xml:space="preserve">
16/02/21
7224
Feb/21
March to May/21
</t>
        </r>
      </text>
    </comment>
    <comment ref="CZ342" authorId="0">
      <text>
        <r>
          <rPr>
            <b/>
            <sz val="9"/>
            <color indexed="81"/>
            <rFont val="Tahoma"/>
            <family val="2"/>
          </rPr>
          <t>Windows User:</t>
        </r>
        <r>
          <rPr>
            <sz val="9"/>
            <color indexed="81"/>
            <rFont val="Tahoma"/>
            <family val="2"/>
          </rPr>
          <t xml:space="preserve">
16/02/21
7224
Feb/21
March to May/21
</t>
        </r>
      </text>
    </comment>
    <comment ref="DB342" authorId="0">
      <text>
        <r>
          <rPr>
            <b/>
            <sz val="9"/>
            <color indexed="81"/>
            <rFont val="Tahoma"/>
            <family val="2"/>
          </rPr>
          <t>Windows User:</t>
        </r>
        <r>
          <rPr>
            <sz val="9"/>
            <color indexed="81"/>
            <rFont val="Tahoma"/>
            <family val="2"/>
          </rPr>
          <t xml:space="preserve">
16/02/21
7224
Feb/21
March to May/21
</t>
        </r>
      </text>
    </comment>
    <comment ref="CD343" authorId="0">
      <text>
        <r>
          <rPr>
            <b/>
            <sz val="9"/>
            <color indexed="81"/>
            <rFont val="Tahoma"/>
            <family val="2"/>
          </rPr>
          <t>Windows User:</t>
        </r>
        <r>
          <rPr>
            <sz val="9"/>
            <color indexed="81"/>
            <rFont val="Tahoma"/>
            <family val="2"/>
          </rPr>
          <t xml:space="preserve">
14/09/2020
7,500/-</t>
        </r>
      </text>
    </comment>
    <comment ref="CF343" authorId="0">
      <text>
        <r>
          <rPr>
            <b/>
            <sz val="9"/>
            <color indexed="81"/>
            <rFont val="Tahoma"/>
            <family val="2"/>
          </rPr>
          <t>Windows User:</t>
        </r>
        <r>
          <rPr>
            <sz val="9"/>
            <color indexed="81"/>
            <rFont val="Tahoma"/>
            <family val="2"/>
          </rPr>
          <t xml:space="preserve">
14/09/2020
7,500/-</t>
        </r>
      </text>
    </comment>
    <comment ref="CH343" authorId="0">
      <text>
        <r>
          <rPr>
            <b/>
            <sz val="9"/>
            <color indexed="81"/>
            <rFont val="Tahoma"/>
            <family val="2"/>
          </rPr>
          <t>Windows User:</t>
        </r>
        <r>
          <rPr>
            <sz val="9"/>
            <color indexed="81"/>
            <rFont val="Tahoma"/>
            <family val="2"/>
          </rPr>
          <t xml:space="preserve">
14/09/2020
7,500/-</t>
        </r>
      </text>
    </comment>
    <comment ref="CJ343" authorId="0">
      <text>
        <r>
          <rPr>
            <b/>
            <sz val="9"/>
            <color indexed="81"/>
            <rFont val="Tahoma"/>
            <family val="2"/>
          </rPr>
          <t>Windows User:</t>
        </r>
        <r>
          <rPr>
            <sz val="9"/>
            <color indexed="81"/>
            <rFont val="Tahoma"/>
            <family val="2"/>
          </rPr>
          <t xml:space="preserve">
10/12/2020
7246
O/fee =8,000/-
Paid in Dec/20</t>
        </r>
      </text>
    </comment>
    <comment ref="CM343" authorId="0">
      <text>
        <r>
          <rPr>
            <b/>
            <sz val="9"/>
            <color indexed="81"/>
            <rFont val="Tahoma"/>
            <family val="2"/>
          </rPr>
          <t>Windows User:</t>
        </r>
        <r>
          <rPr>
            <sz val="9"/>
            <color indexed="81"/>
            <rFont val="Tahoma"/>
            <family val="2"/>
          </rPr>
          <t xml:space="preserve">
Less 30% in Tuition fee for Oct/20.</t>
        </r>
      </text>
    </comment>
    <comment ref="CN343" authorId="0">
      <text>
        <r>
          <rPr>
            <b/>
            <sz val="9"/>
            <color indexed="81"/>
            <rFont val="Tahoma"/>
            <family val="2"/>
          </rPr>
          <t>Windows User:</t>
        </r>
        <r>
          <rPr>
            <sz val="9"/>
            <color indexed="81"/>
            <rFont val="Tahoma"/>
            <family val="2"/>
          </rPr>
          <t xml:space="preserve">
27/01/21
Oct=4340
Nov=4340
Dec=1320 Due=3020
Paid in janu/21</t>
        </r>
      </text>
    </comment>
    <comment ref="CO343" authorId="0">
      <text>
        <r>
          <rPr>
            <b/>
            <sz val="9"/>
            <color indexed="81"/>
            <rFont val="Tahoma"/>
            <family val="2"/>
          </rPr>
          <t>Windows User:</t>
        </r>
        <r>
          <rPr>
            <sz val="9"/>
            <color indexed="81"/>
            <rFont val="Tahoma"/>
            <family val="2"/>
          </rPr>
          <t xml:space="preserve">
Less 30% in Tuition fee for Oct/20.</t>
        </r>
      </text>
    </comment>
    <comment ref="CP343" authorId="0">
      <text>
        <r>
          <rPr>
            <b/>
            <sz val="9"/>
            <color indexed="81"/>
            <rFont val="Tahoma"/>
            <family val="2"/>
          </rPr>
          <t>Windows User:</t>
        </r>
        <r>
          <rPr>
            <sz val="9"/>
            <color indexed="81"/>
            <rFont val="Tahoma"/>
            <family val="2"/>
          </rPr>
          <t xml:space="preserve">
27/01/21
Oct=4340
Nov=4340
Dec=1320 Due=3020
Paid in janu/21</t>
        </r>
      </text>
    </comment>
    <comment ref="CR343" authorId="0">
      <text>
        <r>
          <rPr>
            <b/>
            <sz val="9"/>
            <color indexed="81"/>
            <rFont val="Tahoma"/>
            <family val="2"/>
          </rPr>
          <t>Windows User:</t>
        </r>
        <r>
          <rPr>
            <sz val="9"/>
            <color indexed="81"/>
            <rFont val="Tahoma"/>
            <family val="2"/>
          </rPr>
          <t xml:space="preserve">
10/12/2020
7246
O/fee =8,000/-
Paid in Dec/20
27/01/21
Oct=4340
Nov=4340
Dec=1320 Due=3020
Paid in janu/21</t>
        </r>
      </text>
    </comment>
    <comment ref="CT343" authorId="0">
      <text>
        <r>
          <rPr>
            <b/>
            <sz val="9"/>
            <color indexed="81"/>
            <rFont val="Tahoma"/>
            <family val="2"/>
          </rPr>
          <t>Windows User:</t>
        </r>
        <r>
          <rPr>
            <sz val="9"/>
            <color indexed="81"/>
            <rFont val="Tahoma"/>
            <family val="2"/>
          </rPr>
          <t xml:space="preserve">
27/01/21
Oct=4340
Nov=4340
Dec=1320 Due=3020
Paid in janu/21</t>
        </r>
      </text>
    </comment>
    <comment ref="DD343" authorId="0">
      <text>
        <r>
          <rPr>
            <b/>
            <sz val="9"/>
            <color indexed="81"/>
            <rFont val="Tahoma"/>
            <family val="2"/>
          </rPr>
          <t>Windows User:</t>
        </r>
        <r>
          <rPr>
            <sz val="9"/>
            <color indexed="81"/>
            <rFont val="Tahoma"/>
            <family val="2"/>
          </rPr>
          <t xml:space="preserve">
01/06/21
7248
</t>
        </r>
      </text>
    </comment>
    <comment ref="CD344" authorId="0">
      <text>
        <r>
          <rPr>
            <b/>
            <sz val="9"/>
            <color indexed="81"/>
            <rFont val="Tahoma"/>
            <family val="2"/>
          </rPr>
          <t>Windows User:</t>
        </r>
        <r>
          <rPr>
            <sz val="9"/>
            <color indexed="81"/>
            <rFont val="Tahoma"/>
            <family val="2"/>
          </rPr>
          <t xml:space="preserve">
14/09/2020
7,500/-</t>
        </r>
      </text>
    </comment>
    <comment ref="CF344" authorId="0">
      <text>
        <r>
          <rPr>
            <b/>
            <sz val="9"/>
            <color indexed="81"/>
            <rFont val="Tahoma"/>
            <family val="2"/>
          </rPr>
          <t>Windows User:</t>
        </r>
        <r>
          <rPr>
            <sz val="9"/>
            <color indexed="81"/>
            <rFont val="Tahoma"/>
            <family val="2"/>
          </rPr>
          <t xml:space="preserve">
14/09/2020
7,500/-</t>
        </r>
      </text>
    </comment>
    <comment ref="CH344" authorId="0">
      <text>
        <r>
          <rPr>
            <b/>
            <sz val="9"/>
            <color indexed="81"/>
            <rFont val="Tahoma"/>
            <family val="2"/>
          </rPr>
          <t>Windows User:</t>
        </r>
        <r>
          <rPr>
            <sz val="9"/>
            <color indexed="81"/>
            <rFont val="Tahoma"/>
            <family val="2"/>
          </rPr>
          <t xml:space="preserve">
14/09/2020
7,500/-</t>
        </r>
      </text>
    </comment>
    <comment ref="CJ344" authorId="0">
      <text>
        <r>
          <rPr>
            <b/>
            <sz val="9"/>
            <color indexed="81"/>
            <rFont val="Tahoma"/>
            <family val="2"/>
          </rPr>
          <t>Windows User:</t>
        </r>
        <r>
          <rPr>
            <sz val="9"/>
            <color indexed="81"/>
            <rFont val="Tahoma"/>
            <family val="2"/>
          </rPr>
          <t xml:space="preserve">
26/.01/21
O/fee
Oct + Nov/21
Paid in Janu/21</t>
        </r>
      </text>
    </comment>
    <comment ref="CM344" authorId="0">
      <text>
        <r>
          <rPr>
            <b/>
            <sz val="9"/>
            <color indexed="81"/>
            <rFont val="Tahoma"/>
            <family val="2"/>
          </rPr>
          <t>Windows User:</t>
        </r>
        <r>
          <rPr>
            <sz val="9"/>
            <color indexed="81"/>
            <rFont val="Tahoma"/>
            <family val="2"/>
          </rPr>
          <t xml:space="preserve">
Less 30% in Tuition fee for Oct/20.</t>
        </r>
      </text>
    </comment>
    <comment ref="CN344" authorId="0">
      <text>
        <r>
          <rPr>
            <b/>
            <sz val="9"/>
            <color indexed="81"/>
            <rFont val="Tahoma"/>
            <family val="2"/>
          </rPr>
          <t>Windows User:</t>
        </r>
        <r>
          <rPr>
            <sz val="9"/>
            <color indexed="81"/>
            <rFont val="Tahoma"/>
            <family val="2"/>
          </rPr>
          <t xml:space="preserve">
26/.01/21
O/fee
Oct + Nov/21
Paid in Janu/21</t>
        </r>
      </text>
    </comment>
    <comment ref="CO344" authorId="0">
      <text>
        <r>
          <rPr>
            <b/>
            <sz val="9"/>
            <color indexed="81"/>
            <rFont val="Tahoma"/>
            <family val="2"/>
          </rPr>
          <t>Windows User:</t>
        </r>
        <r>
          <rPr>
            <sz val="9"/>
            <color indexed="81"/>
            <rFont val="Tahoma"/>
            <family val="2"/>
          </rPr>
          <t xml:space="preserve">
Less 30% in Tuition fee for Oct/20.</t>
        </r>
      </text>
    </comment>
    <comment ref="CP344" authorId="0">
      <text>
        <r>
          <rPr>
            <b/>
            <sz val="9"/>
            <color indexed="81"/>
            <rFont val="Tahoma"/>
            <family val="2"/>
          </rPr>
          <t>Windows User:</t>
        </r>
        <r>
          <rPr>
            <sz val="9"/>
            <color indexed="81"/>
            <rFont val="Tahoma"/>
            <family val="2"/>
          </rPr>
          <t xml:space="preserve">
26/.01/21
O/fee
Oct + Nov/21
Paid in Janu/21</t>
        </r>
      </text>
    </comment>
    <comment ref="CT344" authorId="0">
      <text>
        <r>
          <rPr>
            <b/>
            <sz val="9"/>
            <color indexed="81"/>
            <rFont val="Tahoma"/>
            <family val="2"/>
          </rPr>
          <t>Windows User:</t>
        </r>
        <r>
          <rPr>
            <sz val="9"/>
            <color indexed="81"/>
            <rFont val="Tahoma"/>
            <family val="2"/>
          </rPr>
          <t xml:space="preserve">
26/.01/21
O/fee
Oct + Nov/21
Paid in Janu/21</t>
        </r>
      </text>
    </comment>
    <comment ref="CV344" authorId="0">
      <text>
        <r>
          <rPr>
            <b/>
            <sz val="9"/>
            <color indexed="81"/>
            <rFont val="Tahoma"/>
            <family val="2"/>
          </rPr>
          <t>Windows User:</t>
        </r>
        <r>
          <rPr>
            <sz val="9"/>
            <color indexed="81"/>
            <rFont val="Tahoma"/>
            <family val="2"/>
          </rPr>
          <t xml:space="preserve">
10/02/21
7271</t>
        </r>
      </text>
    </comment>
    <comment ref="CZ344" authorId="0">
      <text>
        <r>
          <rPr>
            <b/>
            <sz val="9"/>
            <color indexed="81"/>
            <rFont val="Tahoma"/>
            <family val="2"/>
          </rPr>
          <t>Windows User:</t>
        </r>
        <r>
          <rPr>
            <sz val="9"/>
            <color indexed="81"/>
            <rFont val="Tahoma"/>
            <family val="2"/>
          </rPr>
          <t xml:space="preserve">
14/04/2021
7272
Up to April/21</t>
        </r>
      </text>
    </comment>
    <comment ref="DD344" authorId="0">
      <text>
        <r>
          <rPr>
            <b/>
            <sz val="9"/>
            <color indexed="81"/>
            <rFont val="Tahoma"/>
            <family val="2"/>
          </rPr>
          <t>Windows User:</t>
        </r>
        <r>
          <rPr>
            <sz val="9"/>
            <color indexed="81"/>
            <rFont val="Tahoma"/>
            <family val="2"/>
          </rPr>
          <t xml:space="preserve">
06/06/21
7273
Up to June/21</t>
        </r>
      </text>
    </comment>
    <comment ref="H345" authorId="0">
      <text>
        <r>
          <rPr>
            <b/>
            <sz val="9"/>
            <color indexed="81"/>
            <rFont val="Tahoma"/>
            <family val="2"/>
          </rPr>
          <t>Windows User:</t>
        </r>
        <r>
          <rPr>
            <sz val="9"/>
            <color indexed="81"/>
            <rFont val="Tahoma"/>
            <family val="2"/>
          </rPr>
          <t xml:space="preserve">
Less-3,300/-</t>
        </r>
      </text>
    </comment>
    <comment ref="J345" authorId="0">
      <text>
        <r>
          <rPr>
            <b/>
            <sz val="9"/>
            <color indexed="81"/>
            <rFont val="Tahoma"/>
            <family val="2"/>
          </rPr>
          <t>Windows User:</t>
        </r>
        <r>
          <rPr>
            <sz val="9"/>
            <color indexed="81"/>
            <rFont val="Tahoma"/>
            <family val="2"/>
          </rPr>
          <t xml:space="preserve">
Less-3,300/-</t>
        </r>
      </text>
    </comment>
    <comment ref="CD345" authorId="0">
      <text>
        <r>
          <rPr>
            <b/>
            <sz val="9"/>
            <color indexed="81"/>
            <rFont val="Tahoma"/>
            <family val="2"/>
          </rPr>
          <t>Windows User:</t>
        </r>
        <r>
          <rPr>
            <sz val="9"/>
            <color indexed="81"/>
            <rFont val="Tahoma"/>
            <family val="2"/>
          </rPr>
          <t xml:space="preserve">
14/09/2020
7,500/-</t>
        </r>
      </text>
    </comment>
    <comment ref="CF345" authorId="0">
      <text>
        <r>
          <rPr>
            <b/>
            <sz val="9"/>
            <color indexed="81"/>
            <rFont val="Tahoma"/>
            <family val="2"/>
          </rPr>
          <t>Windows User:</t>
        </r>
        <r>
          <rPr>
            <sz val="9"/>
            <color indexed="81"/>
            <rFont val="Tahoma"/>
            <family val="2"/>
          </rPr>
          <t xml:space="preserve">
14/09/2020
7,500/-</t>
        </r>
      </text>
    </comment>
    <comment ref="CH345" authorId="0">
      <text>
        <r>
          <rPr>
            <b/>
            <sz val="9"/>
            <color indexed="81"/>
            <rFont val="Tahoma"/>
            <family val="2"/>
          </rPr>
          <t>Windows User:</t>
        </r>
        <r>
          <rPr>
            <sz val="9"/>
            <color indexed="81"/>
            <rFont val="Tahoma"/>
            <family val="2"/>
          </rPr>
          <t xml:space="preserve">
14/09/2020
7,500/-</t>
        </r>
      </text>
    </comment>
    <comment ref="CJ345" authorId="0">
      <text>
        <r>
          <rPr>
            <b/>
            <sz val="9"/>
            <color indexed="81"/>
            <rFont val="Tahoma"/>
            <family val="2"/>
          </rPr>
          <t>Windows User:</t>
        </r>
        <r>
          <rPr>
            <sz val="9"/>
            <color indexed="81"/>
            <rFont val="Tahoma"/>
            <family val="2"/>
          </rPr>
          <t xml:space="preserve">
09/02/21
7296
8,000</t>
        </r>
      </text>
    </comment>
    <comment ref="CM345" authorId="0">
      <text>
        <r>
          <rPr>
            <b/>
            <sz val="9"/>
            <color indexed="81"/>
            <rFont val="Tahoma"/>
            <family val="2"/>
          </rPr>
          <t>Windows User:</t>
        </r>
        <r>
          <rPr>
            <sz val="9"/>
            <color indexed="81"/>
            <rFont val="Tahoma"/>
            <family val="2"/>
          </rPr>
          <t xml:space="preserve">
Less 30% in Tuition fee for Oct/20.</t>
        </r>
      </text>
    </comment>
    <comment ref="CN345" authorId="0">
      <text>
        <r>
          <rPr>
            <b/>
            <sz val="9"/>
            <color indexed="81"/>
            <rFont val="Tahoma"/>
            <family val="2"/>
          </rPr>
          <t>Windows User:</t>
        </r>
        <r>
          <rPr>
            <sz val="9"/>
            <color indexed="81"/>
            <rFont val="Tahoma"/>
            <family val="2"/>
          </rPr>
          <t xml:space="preserve">
08.10.2020
Bkash=2,310/-</t>
        </r>
      </text>
    </comment>
    <comment ref="CO345" authorId="0">
      <text>
        <r>
          <rPr>
            <b/>
            <sz val="9"/>
            <color indexed="81"/>
            <rFont val="Tahoma"/>
            <family val="2"/>
          </rPr>
          <t>Windows User:</t>
        </r>
        <r>
          <rPr>
            <sz val="9"/>
            <color indexed="81"/>
            <rFont val="Tahoma"/>
            <family val="2"/>
          </rPr>
          <t xml:space="preserve">
Less 30% in Tuition fee for Oct/20.</t>
        </r>
      </text>
    </comment>
    <comment ref="CP345" authorId="0">
      <text>
        <r>
          <rPr>
            <b/>
            <sz val="9"/>
            <color indexed="81"/>
            <rFont val="Tahoma"/>
            <family val="2"/>
          </rPr>
          <t>Windows User:</t>
        </r>
        <r>
          <rPr>
            <sz val="9"/>
            <color indexed="81"/>
            <rFont val="Tahoma"/>
            <family val="2"/>
          </rPr>
          <t xml:space="preserve">
09/11/2020
By bksah
C=2310
H=0</t>
        </r>
      </text>
    </comment>
    <comment ref="CR345" authorId="0">
      <text>
        <r>
          <rPr>
            <b/>
            <sz val="9"/>
            <color indexed="81"/>
            <rFont val="Tahoma"/>
            <family val="2"/>
          </rPr>
          <t>Windows User:</t>
        </r>
        <r>
          <rPr>
            <sz val="9"/>
            <color indexed="81"/>
            <rFont val="Tahoma"/>
            <family val="2"/>
          </rPr>
          <t xml:space="preserve">
08/12/2020
By bkash
C=2310
H=0
Dec/20
O/fee Due</t>
        </r>
      </text>
    </comment>
    <comment ref="CT345" authorId="0">
      <text>
        <r>
          <rPr>
            <b/>
            <sz val="9"/>
            <color indexed="81"/>
            <rFont val="Tahoma"/>
            <family val="2"/>
          </rPr>
          <t>Windows User:</t>
        </r>
        <r>
          <rPr>
            <sz val="9"/>
            <color indexed="81"/>
            <rFont val="Tahoma"/>
            <family val="2"/>
          </rPr>
          <t xml:space="preserve">
07/01/2021
By bkash
C=2310
H=0</t>
        </r>
      </text>
    </comment>
    <comment ref="CV345" authorId="0">
      <text>
        <r>
          <rPr>
            <b/>
            <sz val="9"/>
            <color indexed="81"/>
            <rFont val="Tahoma"/>
            <family val="2"/>
          </rPr>
          <t>Windows User:</t>
        </r>
        <r>
          <rPr>
            <sz val="9"/>
            <color indexed="81"/>
            <rFont val="Tahoma"/>
            <family val="2"/>
          </rPr>
          <t xml:space="preserve">
09/02/21
7295
09/02/21
7296
8,000</t>
        </r>
      </text>
    </comment>
    <comment ref="CX345" authorId="0">
      <text>
        <r>
          <rPr>
            <b/>
            <sz val="9"/>
            <color indexed="81"/>
            <rFont val="Tahoma"/>
            <family val="2"/>
          </rPr>
          <t>Windows User:</t>
        </r>
        <r>
          <rPr>
            <sz val="9"/>
            <color indexed="81"/>
            <rFont val="Tahoma"/>
            <family val="2"/>
          </rPr>
          <t xml:space="preserve">
10/03/21
By bkash
C=2310</t>
        </r>
      </text>
    </comment>
    <comment ref="DB345" authorId="0">
      <text>
        <r>
          <rPr>
            <b/>
            <sz val="9"/>
            <color indexed="81"/>
            <rFont val="Tahoma"/>
            <family val="2"/>
          </rPr>
          <t>Windows User:</t>
        </r>
        <r>
          <rPr>
            <sz val="9"/>
            <color indexed="81"/>
            <rFont val="Tahoma"/>
            <family val="2"/>
          </rPr>
          <t xml:space="preserve">
04/05/21
By bkash
C=2310</t>
        </r>
      </text>
    </comment>
    <comment ref="DD345" authorId="0">
      <text>
        <r>
          <rPr>
            <b/>
            <sz val="9"/>
            <color indexed="81"/>
            <rFont val="Tahoma"/>
            <family val="2"/>
          </rPr>
          <t>Windows User:</t>
        </r>
        <r>
          <rPr>
            <sz val="9"/>
            <color indexed="81"/>
            <rFont val="Tahoma"/>
            <family val="2"/>
          </rPr>
          <t xml:space="preserve">
05/06/21
7298
1,000/-</t>
        </r>
      </text>
    </comment>
    <comment ref="CD346" authorId="0">
      <text>
        <r>
          <rPr>
            <b/>
            <sz val="9"/>
            <color indexed="81"/>
            <rFont val="Tahoma"/>
            <family val="2"/>
          </rPr>
          <t>Windows User:</t>
        </r>
        <r>
          <rPr>
            <sz val="9"/>
            <color indexed="81"/>
            <rFont val="Tahoma"/>
            <family val="2"/>
          </rPr>
          <t xml:space="preserve">
14/09/2020
7,500/-</t>
        </r>
      </text>
    </comment>
    <comment ref="CF346" authorId="0">
      <text>
        <r>
          <rPr>
            <b/>
            <sz val="9"/>
            <color indexed="81"/>
            <rFont val="Tahoma"/>
            <family val="2"/>
          </rPr>
          <t>Windows User:</t>
        </r>
        <r>
          <rPr>
            <sz val="9"/>
            <color indexed="81"/>
            <rFont val="Tahoma"/>
            <family val="2"/>
          </rPr>
          <t xml:space="preserve">
14/09/2020
7,500/-</t>
        </r>
      </text>
    </comment>
    <comment ref="CH346" authorId="0">
      <text>
        <r>
          <rPr>
            <b/>
            <sz val="9"/>
            <color indexed="81"/>
            <rFont val="Tahoma"/>
            <family val="2"/>
          </rPr>
          <t>Windows User:</t>
        </r>
        <r>
          <rPr>
            <sz val="9"/>
            <color indexed="81"/>
            <rFont val="Tahoma"/>
            <family val="2"/>
          </rPr>
          <t xml:space="preserve">
14/09/2020
7,500/-</t>
        </r>
      </text>
    </comment>
    <comment ref="CJ346" authorId="0">
      <text>
        <r>
          <rPr>
            <b/>
            <sz val="9"/>
            <color indexed="81"/>
            <rFont val="Tahoma"/>
            <family val="2"/>
          </rPr>
          <t>Windows User:</t>
        </r>
        <r>
          <rPr>
            <sz val="9"/>
            <color indexed="81"/>
            <rFont val="Tahoma"/>
            <family val="2"/>
          </rPr>
          <t xml:space="preserve">
15.10.2020
7318
Others fee
12/01/21
7342
Oct/20
O/fee=2380 Due=5620
Paid in Dec/21</t>
        </r>
      </text>
    </comment>
    <comment ref="CM346" authorId="0">
      <text>
        <r>
          <rPr>
            <b/>
            <sz val="9"/>
            <color indexed="81"/>
            <rFont val="Tahoma"/>
            <family val="2"/>
          </rPr>
          <t>Windows User:</t>
        </r>
        <r>
          <rPr>
            <sz val="9"/>
            <color indexed="81"/>
            <rFont val="Tahoma"/>
            <family val="2"/>
          </rPr>
          <t xml:space="preserve">
Less 30% in Tuition fee for Oct/20.</t>
        </r>
      </text>
    </comment>
    <comment ref="CN346" authorId="0">
      <text>
        <r>
          <rPr>
            <b/>
            <sz val="9"/>
            <color indexed="81"/>
            <rFont val="Tahoma"/>
            <family val="2"/>
          </rPr>
          <t>Windows User:</t>
        </r>
        <r>
          <rPr>
            <sz val="9"/>
            <color indexed="81"/>
            <rFont val="Tahoma"/>
            <family val="2"/>
          </rPr>
          <t xml:space="preserve">
15.10.2020
7318
Others fee
23/11/2020
7219
Oct + Nov/20
Paid in Nov/20</t>
        </r>
      </text>
    </comment>
    <comment ref="CO346" authorId="0">
      <text>
        <r>
          <rPr>
            <b/>
            <sz val="9"/>
            <color indexed="81"/>
            <rFont val="Tahoma"/>
            <family val="2"/>
          </rPr>
          <t>Windows User:</t>
        </r>
        <r>
          <rPr>
            <sz val="9"/>
            <color indexed="81"/>
            <rFont val="Tahoma"/>
            <family val="2"/>
          </rPr>
          <t xml:space="preserve">
Less 30% in Tuition fee for Oct/20.</t>
        </r>
      </text>
    </comment>
    <comment ref="CP346" authorId="0">
      <text>
        <r>
          <rPr>
            <b/>
            <sz val="9"/>
            <color indexed="81"/>
            <rFont val="Tahoma"/>
            <family val="2"/>
          </rPr>
          <t>Windows User:</t>
        </r>
        <r>
          <rPr>
            <sz val="9"/>
            <color indexed="81"/>
            <rFont val="Tahoma"/>
            <family val="2"/>
          </rPr>
          <t xml:space="preserve">
23/11/2020
7219
Oct + Nov/20</t>
        </r>
      </text>
    </comment>
    <comment ref="CR346" authorId="0">
      <text>
        <r>
          <rPr>
            <b/>
            <sz val="9"/>
            <color indexed="81"/>
            <rFont val="Tahoma"/>
            <family val="2"/>
          </rPr>
          <t>Windows User:</t>
        </r>
        <r>
          <rPr>
            <sz val="9"/>
            <color indexed="81"/>
            <rFont val="Tahoma"/>
            <family val="2"/>
          </rPr>
          <t xml:space="preserve">
27/01/2021
7320
Dec + Janu/21
Paid in janu/21
</t>
        </r>
      </text>
    </comment>
    <comment ref="CT346" authorId="0">
      <text>
        <r>
          <rPr>
            <b/>
            <sz val="9"/>
            <color indexed="81"/>
            <rFont val="Tahoma"/>
            <family val="2"/>
          </rPr>
          <t>Windows User:</t>
        </r>
        <r>
          <rPr>
            <sz val="9"/>
            <color indexed="81"/>
            <rFont val="Tahoma"/>
            <family val="2"/>
          </rPr>
          <t xml:space="preserve">
27/01/2021
7320
Dec + Janu/21
Paid in janu/21
</t>
        </r>
      </text>
    </comment>
    <comment ref="CV346" authorId="0">
      <text>
        <r>
          <rPr>
            <b/>
            <sz val="9"/>
            <color indexed="81"/>
            <rFont val="Tahoma"/>
            <family val="2"/>
          </rPr>
          <t>Windows User:</t>
        </r>
        <r>
          <rPr>
            <sz val="9"/>
            <color indexed="81"/>
            <rFont val="Tahoma"/>
            <family val="2"/>
          </rPr>
          <t xml:space="preserve">
17/02/21
7321</t>
        </r>
      </text>
    </comment>
    <comment ref="DD346" authorId="0">
      <text>
        <r>
          <rPr>
            <b/>
            <sz val="9"/>
            <color indexed="81"/>
            <rFont val="Tahoma"/>
            <family val="2"/>
          </rPr>
          <t>Windows User:</t>
        </r>
        <r>
          <rPr>
            <sz val="9"/>
            <color indexed="81"/>
            <rFont val="Tahoma"/>
            <family val="2"/>
          </rPr>
          <t xml:space="preserve">
06/06/21
7322
Up to May/21</t>
        </r>
      </text>
    </comment>
    <comment ref="CD347" authorId="0">
      <text>
        <r>
          <rPr>
            <b/>
            <sz val="9"/>
            <color indexed="81"/>
            <rFont val="Tahoma"/>
            <family val="2"/>
          </rPr>
          <t>Windows User:</t>
        </r>
        <r>
          <rPr>
            <sz val="9"/>
            <color indexed="81"/>
            <rFont val="Tahoma"/>
            <family val="2"/>
          </rPr>
          <t xml:space="preserve">
14/09/2020
7,500/-</t>
        </r>
      </text>
    </comment>
    <comment ref="CF347" authorId="0">
      <text>
        <r>
          <rPr>
            <b/>
            <sz val="9"/>
            <color indexed="81"/>
            <rFont val="Tahoma"/>
            <family val="2"/>
          </rPr>
          <t>Windows User:</t>
        </r>
        <r>
          <rPr>
            <sz val="9"/>
            <color indexed="81"/>
            <rFont val="Tahoma"/>
            <family val="2"/>
          </rPr>
          <t xml:space="preserve">
14/09/2020
7,500/-</t>
        </r>
      </text>
    </comment>
    <comment ref="CH347" authorId="0">
      <text>
        <r>
          <rPr>
            <b/>
            <sz val="9"/>
            <color indexed="81"/>
            <rFont val="Tahoma"/>
            <family val="2"/>
          </rPr>
          <t>Windows User:</t>
        </r>
        <r>
          <rPr>
            <sz val="9"/>
            <color indexed="81"/>
            <rFont val="Tahoma"/>
            <family val="2"/>
          </rPr>
          <t xml:space="preserve">
14/09/2020
7,500/-</t>
        </r>
      </text>
    </comment>
    <comment ref="CJ347" authorId="0">
      <text>
        <r>
          <rPr>
            <b/>
            <sz val="9"/>
            <color indexed="81"/>
            <rFont val="Tahoma"/>
            <family val="2"/>
          </rPr>
          <t>Windows User:</t>
        </r>
        <r>
          <rPr>
            <sz val="9"/>
            <color indexed="81"/>
            <rFont val="Tahoma"/>
            <family val="2"/>
          </rPr>
          <t xml:space="preserve">
12/01/21
7342
Oct/20
O/fee=2380 Due=5620
Paid in Dec/21
15/02/21
7040
Nov=1380
O/fee=5620</t>
        </r>
      </text>
    </comment>
    <comment ref="CM347" authorId="0">
      <text>
        <r>
          <rPr>
            <b/>
            <sz val="9"/>
            <color indexed="81"/>
            <rFont val="Tahoma"/>
            <family val="2"/>
          </rPr>
          <t>Windows User:</t>
        </r>
        <r>
          <rPr>
            <sz val="9"/>
            <color indexed="81"/>
            <rFont val="Tahoma"/>
            <family val="2"/>
          </rPr>
          <t xml:space="preserve">
Less 30% in Tuition fee for Oct/20.</t>
        </r>
      </text>
    </comment>
    <comment ref="CN347" authorId="0">
      <text>
        <r>
          <rPr>
            <b/>
            <sz val="9"/>
            <color indexed="81"/>
            <rFont val="Tahoma"/>
            <family val="2"/>
          </rPr>
          <t>Windows User:</t>
        </r>
        <r>
          <rPr>
            <sz val="9"/>
            <color indexed="81"/>
            <rFont val="Tahoma"/>
            <family val="2"/>
          </rPr>
          <t xml:space="preserve">
12/01/21
7342
Oct/20
O/fee=2380 Due=5620
Paid in Dec/21</t>
        </r>
      </text>
    </comment>
    <comment ref="CO347" authorId="0">
      <text>
        <r>
          <rPr>
            <b/>
            <sz val="9"/>
            <color indexed="81"/>
            <rFont val="Tahoma"/>
            <family val="2"/>
          </rPr>
          <t>Windows User:</t>
        </r>
        <r>
          <rPr>
            <sz val="9"/>
            <color indexed="81"/>
            <rFont val="Tahoma"/>
            <family val="2"/>
          </rPr>
          <t xml:space="preserve">
Less 30% in Tuition fee for Oct/20.</t>
        </r>
      </text>
    </comment>
    <comment ref="CT347" authorId="0">
      <text>
        <r>
          <rPr>
            <b/>
            <sz val="9"/>
            <color indexed="81"/>
            <rFont val="Tahoma"/>
            <family val="2"/>
          </rPr>
          <t>Windows User:</t>
        </r>
        <r>
          <rPr>
            <sz val="9"/>
            <color indexed="81"/>
            <rFont val="Tahoma"/>
            <family val="2"/>
          </rPr>
          <t xml:space="preserve">
12/01/21
7342
Oct/20
O/fee=2380 Due=5620
Paid in Dec/21</t>
        </r>
      </text>
    </comment>
    <comment ref="CV347" authorId="0">
      <text>
        <r>
          <rPr>
            <b/>
            <sz val="9"/>
            <color indexed="81"/>
            <rFont val="Tahoma"/>
            <family val="2"/>
          </rPr>
          <t>Windows User:</t>
        </r>
        <r>
          <rPr>
            <sz val="9"/>
            <color indexed="81"/>
            <rFont val="Tahoma"/>
            <family val="2"/>
          </rPr>
          <t xml:space="preserve">
15/02/21
7040
Nov=1380
O/fee=5620</t>
        </r>
      </text>
    </comment>
    <comment ref="CX347" authorId="0">
      <text>
        <r>
          <rPr>
            <b/>
            <sz val="9"/>
            <color indexed="81"/>
            <rFont val="Tahoma"/>
            <family val="2"/>
          </rPr>
          <t>Windows User:</t>
        </r>
        <r>
          <rPr>
            <sz val="9"/>
            <color indexed="81"/>
            <rFont val="Tahoma"/>
            <family val="2"/>
          </rPr>
          <t xml:space="preserve">
14/03/21
7344
Nov/20=3240
Dec/20=1760 Due=2680
Total=5000/-</t>
        </r>
      </text>
    </comment>
    <comment ref="CZ347" authorId="0">
      <text>
        <r>
          <rPr>
            <b/>
            <sz val="9"/>
            <color indexed="81"/>
            <rFont val="Tahoma"/>
            <family val="2"/>
          </rPr>
          <t>Windows User:</t>
        </r>
        <r>
          <rPr>
            <sz val="9"/>
            <color indexed="81"/>
            <rFont val="Tahoma"/>
            <family val="2"/>
          </rPr>
          <t xml:space="preserve">
14/04/2021
7345
Dec=2680
Janu/21=2320 Due=2680</t>
        </r>
      </text>
    </comment>
    <comment ref="DD347" authorId="0">
      <text>
        <r>
          <rPr>
            <b/>
            <sz val="9"/>
            <color indexed="81"/>
            <rFont val="Tahoma"/>
            <family val="2"/>
          </rPr>
          <t>Windows User:</t>
        </r>
        <r>
          <rPr>
            <sz val="9"/>
            <color indexed="81"/>
            <rFont val="Tahoma"/>
            <family val="2"/>
          </rPr>
          <t xml:space="preserve">
07/06/21
7347
7300/-</t>
        </r>
      </text>
    </comment>
    <comment ref="H348" authorId="0">
      <text>
        <r>
          <rPr>
            <b/>
            <sz val="9"/>
            <color indexed="81"/>
            <rFont val="Tahoma"/>
            <family val="2"/>
          </rPr>
          <t>Windows User:</t>
        </r>
        <r>
          <rPr>
            <sz val="9"/>
            <color indexed="81"/>
            <rFont val="Tahoma"/>
            <family val="2"/>
          </rPr>
          <t xml:space="preserve">
T.c Order By
 board 29 /03/21
College=28/03/21</t>
        </r>
      </text>
    </comment>
    <comment ref="J348" authorId="0">
      <text>
        <r>
          <rPr>
            <b/>
            <sz val="9"/>
            <color indexed="81"/>
            <rFont val="Tahoma"/>
            <family val="2"/>
          </rPr>
          <t>Windows User:</t>
        </r>
        <r>
          <rPr>
            <sz val="9"/>
            <color indexed="81"/>
            <rFont val="Tahoma"/>
            <family val="2"/>
          </rPr>
          <t xml:space="preserve">
T.c Order By
 board 29 /03/21
College=28/03/21</t>
        </r>
      </text>
    </comment>
    <comment ref="CD348" authorId="0">
      <text>
        <r>
          <rPr>
            <b/>
            <sz val="9"/>
            <color indexed="81"/>
            <rFont val="Tahoma"/>
            <family val="2"/>
          </rPr>
          <t>Windows User:</t>
        </r>
        <r>
          <rPr>
            <sz val="9"/>
            <color indexed="81"/>
            <rFont val="Tahoma"/>
            <family val="2"/>
          </rPr>
          <t xml:space="preserve">
14/09/2020
7,500/-</t>
        </r>
      </text>
    </comment>
    <comment ref="CF348" authorId="0">
      <text>
        <r>
          <rPr>
            <b/>
            <sz val="9"/>
            <color indexed="81"/>
            <rFont val="Tahoma"/>
            <family val="2"/>
          </rPr>
          <t>Windows User:</t>
        </r>
        <r>
          <rPr>
            <sz val="9"/>
            <color indexed="81"/>
            <rFont val="Tahoma"/>
            <family val="2"/>
          </rPr>
          <t xml:space="preserve">
14/09/2020
7,500/-</t>
        </r>
      </text>
    </comment>
    <comment ref="CH348" authorId="0">
      <text>
        <r>
          <rPr>
            <b/>
            <sz val="9"/>
            <color indexed="81"/>
            <rFont val="Tahoma"/>
            <family val="2"/>
          </rPr>
          <t>Windows User:</t>
        </r>
        <r>
          <rPr>
            <sz val="9"/>
            <color indexed="81"/>
            <rFont val="Tahoma"/>
            <family val="2"/>
          </rPr>
          <t xml:space="preserve">
14/09/2020
7,500/-</t>
        </r>
      </text>
    </comment>
    <comment ref="CM348" authorId="0">
      <text>
        <r>
          <rPr>
            <b/>
            <sz val="9"/>
            <color indexed="81"/>
            <rFont val="Tahoma"/>
            <family val="2"/>
          </rPr>
          <t>Windows User:</t>
        </r>
        <r>
          <rPr>
            <sz val="9"/>
            <color indexed="81"/>
            <rFont val="Tahoma"/>
            <family val="2"/>
          </rPr>
          <t xml:space="preserve">
Less 30% in Tuition fee for Oct/20.</t>
        </r>
      </text>
    </comment>
    <comment ref="CN348" authorId="0">
      <text>
        <r>
          <rPr>
            <b/>
            <sz val="9"/>
            <color indexed="81"/>
            <rFont val="Tahoma"/>
            <family val="2"/>
          </rPr>
          <t>Windows User:</t>
        </r>
        <r>
          <rPr>
            <sz val="9"/>
            <color indexed="81"/>
            <rFont val="Tahoma"/>
            <family val="2"/>
          </rPr>
          <t xml:space="preserve">
08/11/2020
7266
Oct + Nov/2020
O/fee
Paid to Nov/20</t>
        </r>
      </text>
    </comment>
    <comment ref="CO348" authorId="0">
      <text>
        <r>
          <rPr>
            <b/>
            <sz val="9"/>
            <color indexed="81"/>
            <rFont val="Tahoma"/>
            <family val="2"/>
          </rPr>
          <t>Windows User:</t>
        </r>
        <r>
          <rPr>
            <sz val="9"/>
            <color indexed="81"/>
            <rFont val="Tahoma"/>
            <family val="2"/>
          </rPr>
          <t xml:space="preserve">
Less 30% in Tuition fee for Oct/20.</t>
        </r>
      </text>
    </comment>
    <comment ref="CP348" authorId="0">
      <text>
        <r>
          <rPr>
            <b/>
            <sz val="9"/>
            <color indexed="81"/>
            <rFont val="Tahoma"/>
            <family val="2"/>
          </rPr>
          <t>Windows User:</t>
        </r>
        <r>
          <rPr>
            <sz val="9"/>
            <color indexed="81"/>
            <rFont val="Tahoma"/>
            <family val="2"/>
          </rPr>
          <t xml:space="preserve">
08/11/2020
7266
Oct + Nov/2020
O/fee</t>
        </r>
      </text>
    </comment>
    <comment ref="CR348" authorId="0">
      <text>
        <r>
          <rPr>
            <b/>
            <sz val="9"/>
            <color indexed="81"/>
            <rFont val="Tahoma"/>
            <family val="2"/>
          </rPr>
          <t>Windows User:</t>
        </r>
        <r>
          <rPr>
            <sz val="9"/>
            <color indexed="81"/>
            <rFont val="Tahoma"/>
            <family val="2"/>
          </rPr>
          <t xml:space="preserve">
21/01/2021
7367
Dec + Janu/21
Paid in janu/21</t>
        </r>
      </text>
    </comment>
    <comment ref="CT348" authorId="0">
      <text>
        <r>
          <rPr>
            <b/>
            <sz val="9"/>
            <color indexed="81"/>
            <rFont val="Tahoma"/>
            <family val="2"/>
          </rPr>
          <t>Windows User:</t>
        </r>
        <r>
          <rPr>
            <sz val="9"/>
            <color indexed="81"/>
            <rFont val="Tahoma"/>
            <family val="2"/>
          </rPr>
          <t xml:space="preserve">
21/01/2021
7367
Dec + Janu/21
Paid in janu/21</t>
        </r>
      </text>
    </comment>
    <comment ref="CV348" authorId="0">
      <text>
        <r>
          <rPr>
            <b/>
            <sz val="9"/>
            <color indexed="81"/>
            <rFont val="Tahoma"/>
            <family val="2"/>
          </rPr>
          <t>Windows User:</t>
        </r>
        <r>
          <rPr>
            <sz val="9"/>
            <color indexed="81"/>
            <rFont val="Tahoma"/>
            <family val="2"/>
          </rPr>
          <t xml:space="preserve">
08/02/21
7368
</t>
        </r>
      </text>
    </comment>
    <comment ref="CZ348" authorId="0">
      <text>
        <r>
          <rPr>
            <b/>
            <sz val="9"/>
            <color indexed="81"/>
            <rFont val="Tahoma"/>
            <family val="2"/>
          </rPr>
          <t>Windows User:</t>
        </r>
        <r>
          <rPr>
            <sz val="9"/>
            <color indexed="81"/>
            <rFont val="Tahoma"/>
            <family val="2"/>
          </rPr>
          <t xml:space="preserve">
04/04/021
7369
March/21</t>
        </r>
      </text>
    </comment>
    <comment ref="CD349" authorId="0">
      <text>
        <r>
          <rPr>
            <b/>
            <sz val="9"/>
            <color indexed="81"/>
            <rFont val="Tahoma"/>
            <family val="2"/>
          </rPr>
          <t>Windows User:</t>
        </r>
        <r>
          <rPr>
            <sz val="9"/>
            <color indexed="81"/>
            <rFont val="Tahoma"/>
            <family val="2"/>
          </rPr>
          <t xml:space="preserve">
14/09/2020
7,500/-</t>
        </r>
      </text>
    </comment>
    <comment ref="CF349" authorId="0">
      <text>
        <r>
          <rPr>
            <b/>
            <sz val="9"/>
            <color indexed="81"/>
            <rFont val="Tahoma"/>
            <family val="2"/>
          </rPr>
          <t>Windows User:</t>
        </r>
        <r>
          <rPr>
            <sz val="9"/>
            <color indexed="81"/>
            <rFont val="Tahoma"/>
            <family val="2"/>
          </rPr>
          <t xml:space="preserve">
14/09/2020
7,500/-</t>
        </r>
      </text>
    </comment>
    <comment ref="CH349" authorId="0">
      <text>
        <r>
          <rPr>
            <b/>
            <sz val="9"/>
            <color indexed="81"/>
            <rFont val="Tahoma"/>
            <family val="2"/>
          </rPr>
          <t>Windows User:</t>
        </r>
        <r>
          <rPr>
            <sz val="9"/>
            <color indexed="81"/>
            <rFont val="Tahoma"/>
            <family val="2"/>
          </rPr>
          <t xml:space="preserve">
14/09/2020
7,500/-</t>
        </r>
      </text>
    </comment>
    <comment ref="CJ349" authorId="0">
      <text>
        <r>
          <rPr>
            <b/>
            <sz val="9"/>
            <color indexed="81"/>
            <rFont val="Tahoma"/>
            <family val="2"/>
          </rPr>
          <t>Windows User:</t>
        </r>
        <r>
          <rPr>
            <sz val="9"/>
            <color indexed="81"/>
            <rFont val="Tahoma"/>
            <family val="2"/>
          </rPr>
          <t xml:space="preserve">
26/01/21
56551
O/fee
Oct to Janu/21
Paid in Janu/21
</t>
        </r>
      </text>
    </comment>
    <comment ref="CM349" authorId="0">
      <text>
        <r>
          <rPr>
            <b/>
            <sz val="9"/>
            <color indexed="81"/>
            <rFont val="Tahoma"/>
            <family val="2"/>
          </rPr>
          <t>Windows User:</t>
        </r>
        <r>
          <rPr>
            <sz val="9"/>
            <color indexed="81"/>
            <rFont val="Tahoma"/>
            <family val="2"/>
          </rPr>
          <t xml:space="preserve">
Less 30% in Tuition fee for Oct/20.</t>
        </r>
      </text>
    </comment>
    <comment ref="CN349" authorId="0">
      <text>
        <r>
          <rPr>
            <b/>
            <sz val="9"/>
            <color indexed="81"/>
            <rFont val="Tahoma"/>
            <family val="2"/>
          </rPr>
          <t>Windows User:</t>
        </r>
        <r>
          <rPr>
            <sz val="9"/>
            <color indexed="81"/>
            <rFont val="Tahoma"/>
            <family val="2"/>
          </rPr>
          <t xml:space="preserve">
26/01/21
56551
O/fee
Oct to Janu/21
Paid in Janu/21
</t>
        </r>
      </text>
    </comment>
    <comment ref="CO349" authorId="0">
      <text>
        <r>
          <rPr>
            <b/>
            <sz val="9"/>
            <color indexed="81"/>
            <rFont val="Tahoma"/>
            <family val="2"/>
          </rPr>
          <t>Windows User:</t>
        </r>
        <r>
          <rPr>
            <sz val="9"/>
            <color indexed="81"/>
            <rFont val="Tahoma"/>
            <family val="2"/>
          </rPr>
          <t xml:space="preserve">
Less 30% in Tuition fee for Oct/20.</t>
        </r>
      </text>
    </comment>
    <comment ref="CP349" authorId="0">
      <text>
        <r>
          <rPr>
            <b/>
            <sz val="9"/>
            <color indexed="81"/>
            <rFont val="Tahoma"/>
            <family val="2"/>
          </rPr>
          <t>Windows User:</t>
        </r>
        <r>
          <rPr>
            <sz val="9"/>
            <color indexed="81"/>
            <rFont val="Tahoma"/>
            <family val="2"/>
          </rPr>
          <t xml:space="preserve">
26/01/21
56551
O/fee
Oct to Janu/21
Paid in Janu/21
</t>
        </r>
      </text>
    </comment>
    <comment ref="CR349" authorId="0">
      <text>
        <r>
          <rPr>
            <b/>
            <sz val="9"/>
            <color indexed="81"/>
            <rFont val="Tahoma"/>
            <family val="2"/>
          </rPr>
          <t>Windows User:</t>
        </r>
        <r>
          <rPr>
            <sz val="9"/>
            <color indexed="81"/>
            <rFont val="Tahoma"/>
            <family val="2"/>
          </rPr>
          <t xml:space="preserve">
26/01/21
56551
O/fee
Oct to Janu/21
Paid in Janu/21
</t>
        </r>
      </text>
    </comment>
    <comment ref="CT349" authorId="0">
      <text>
        <r>
          <rPr>
            <b/>
            <sz val="9"/>
            <color indexed="81"/>
            <rFont val="Tahoma"/>
            <family val="2"/>
          </rPr>
          <t>Windows User:</t>
        </r>
        <r>
          <rPr>
            <sz val="9"/>
            <color indexed="81"/>
            <rFont val="Tahoma"/>
            <family val="2"/>
          </rPr>
          <t xml:space="preserve">
26/01/21
56551
O/fee
Oct to Janu/21
Paid in Janu/21
</t>
        </r>
      </text>
    </comment>
    <comment ref="CD350" authorId="0">
      <text>
        <r>
          <rPr>
            <b/>
            <sz val="9"/>
            <color indexed="81"/>
            <rFont val="Tahoma"/>
            <family val="2"/>
          </rPr>
          <t>Windows User:</t>
        </r>
        <r>
          <rPr>
            <sz val="9"/>
            <color indexed="81"/>
            <rFont val="Tahoma"/>
            <family val="2"/>
          </rPr>
          <t xml:space="preserve">
14/09/2020
7,500/-</t>
        </r>
      </text>
    </comment>
    <comment ref="CF350" authorId="0">
      <text>
        <r>
          <rPr>
            <b/>
            <sz val="9"/>
            <color indexed="81"/>
            <rFont val="Tahoma"/>
            <family val="2"/>
          </rPr>
          <t>Windows User:</t>
        </r>
        <r>
          <rPr>
            <sz val="9"/>
            <color indexed="81"/>
            <rFont val="Tahoma"/>
            <family val="2"/>
          </rPr>
          <t xml:space="preserve">
14/09/2020
7,500/-</t>
        </r>
      </text>
    </comment>
    <comment ref="CH350" authorId="0">
      <text>
        <r>
          <rPr>
            <b/>
            <sz val="9"/>
            <color indexed="81"/>
            <rFont val="Tahoma"/>
            <family val="2"/>
          </rPr>
          <t>Windows User:</t>
        </r>
        <r>
          <rPr>
            <sz val="9"/>
            <color indexed="81"/>
            <rFont val="Tahoma"/>
            <family val="2"/>
          </rPr>
          <t xml:space="preserve">
14/09/2020
7,500/-</t>
        </r>
      </text>
    </comment>
    <comment ref="CJ350" authorId="0">
      <text>
        <r>
          <rPr>
            <b/>
            <sz val="9"/>
            <color indexed="81"/>
            <rFont val="Tahoma"/>
            <family val="2"/>
          </rPr>
          <t>Windows User:</t>
        </r>
        <r>
          <rPr>
            <sz val="9"/>
            <color indexed="81"/>
            <rFont val="Tahoma"/>
            <family val="2"/>
          </rPr>
          <t xml:space="preserve">
27/01/21
7414
Oct + Nov/20
O/fee=4760 Deu=3240
Paid in Janu/21</t>
        </r>
      </text>
    </comment>
    <comment ref="CM350" authorId="0">
      <text>
        <r>
          <rPr>
            <b/>
            <sz val="9"/>
            <color indexed="81"/>
            <rFont val="Tahoma"/>
            <family val="2"/>
          </rPr>
          <t>Windows User:</t>
        </r>
        <r>
          <rPr>
            <sz val="9"/>
            <color indexed="81"/>
            <rFont val="Tahoma"/>
            <family val="2"/>
          </rPr>
          <t xml:space="preserve">
Less 30% in Tuition fee for Oct/20.</t>
        </r>
      </text>
    </comment>
    <comment ref="CN350" authorId="0">
      <text>
        <r>
          <rPr>
            <b/>
            <sz val="9"/>
            <color indexed="81"/>
            <rFont val="Tahoma"/>
            <family val="2"/>
          </rPr>
          <t>Windows User:</t>
        </r>
        <r>
          <rPr>
            <sz val="9"/>
            <color indexed="81"/>
            <rFont val="Tahoma"/>
            <family val="2"/>
          </rPr>
          <t xml:space="preserve">
27/01/21
7414
Oct + Nov/20
O/fee=4760 Deu=3240
Paid in Janu/21</t>
        </r>
      </text>
    </comment>
    <comment ref="CO350" authorId="0">
      <text>
        <r>
          <rPr>
            <b/>
            <sz val="9"/>
            <color indexed="81"/>
            <rFont val="Tahoma"/>
            <family val="2"/>
          </rPr>
          <t>Windows User:</t>
        </r>
        <r>
          <rPr>
            <sz val="9"/>
            <color indexed="81"/>
            <rFont val="Tahoma"/>
            <family val="2"/>
          </rPr>
          <t xml:space="preserve">
Less 30% in Tuition fee for Oct/20.</t>
        </r>
      </text>
    </comment>
    <comment ref="CP350" authorId="0">
      <text>
        <r>
          <rPr>
            <b/>
            <sz val="9"/>
            <color indexed="81"/>
            <rFont val="Tahoma"/>
            <family val="2"/>
          </rPr>
          <t>Windows User:</t>
        </r>
        <r>
          <rPr>
            <sz val="9"/>
            <color indexed="81"/>
            <rFont val="Tahoma"/>
            <family val="2"/>
          </rPr>
          <t xml:space="preserve">
27/01/21
7414
Oct + Nov/20
O/fee=4760 Deu=3240
Paid in Janu/21</t>
        </r>
      </text>
    </comment>
    <comment ref="CT350" authorId="0">
      <text>
        <r>
          <rPr>
            <b/>
            <sz val="9"/>
            <color indexed="81"/>
            <rFont val="Tahoma"/>
            <family val="2"/>
          </rPr>
          <t>Windows User:</t>
        </r>
        <r>
          <rPr>
            <sz val="9"/>
            <color indexed="81"/>
            <rFont val="Tahoma"/>
            <family val="2"/>
          </rPr>
          <t xml:space="preserve">
27/01/21
7414
Oct + Nov/20
O/fee=4760 Deu=3240
Paid in Janu/21</t>
        </r>
      </text>
    </comment>
    <comment ref="H351" authorId="0">
      <text>
        <r>
          <rPr>
            <b/>
            <sz val="9"/>
            <color indexed="81"/>
            <rFont val="Tahoma"/>
            <family val="2"/>
          </rPr>
          <t>Windows User:</t>
        </r>
        <r>
          <rPr>
            <sz val="9"/>
            <color indexed="81"/>
            <rFont val="Tahoma"/>
            <family val="2"/>
          </rPr>
          <t xml:space="preserve">
T.c Order By
 board  18/02/21
College=22/02/21</t>
        </r>
      </text>
    </comment>
    <comment ref="J351" authorId="0">
      <text>
        <r>
          <rPr>
            <b/>
            <sz val="9"/>
            <color indexed="81"/>
            <rFont val="Tahoma"/>
            <family val="2"/>
          </rPr>
          <t>Windows User:</t>
        </r>
        <r>
          <rPr>
            <sz val="9"/>
            <color indexed="81"/>
            <rFont val="Tahoma"/>
            <family val="2"/>
          </rPr>
          <t xml:space="preserve">
T.c Order By
 board  18/02/21
College=22/02/21</t>
        </r>
      </text>
    </comment>
    <comment ref="CD351" authorId="0">
      <text>
        <r>
          <rPr>
            <b/>
            <sz val="9"/>
            <color indexed="81"/>
            <rFont val="Tahoma"/>
            <family val="2"/>
          </rPr>
          <t>Windows User:</t>
        </r>
        <r>
          <rPr>
            <sz val="9"/>
            <color indexed="81"/>
            <rFont val="Tahoma"/>
            <family val="2"/>
          </rPr>
          <t xml:space="preserve">
14/09/2020
7,500/-</t>
        </r>
      </text>
    </comment>
    <comment ref="CF351" authorId="0">
      <text>
        <r>
          <rPr>
            <b/>
            <sz val="9"/>
            <color indexed="81"/>
            <rFont val="Tahoma"/>
            <family val="2"/>
          </rPr>
          <t>Windows User:</t>
        </r>
        <r>
          <rPr>
            <sz val="9"/>
            <color indexed="81"/>
            <rFont val="Tahoma"/>
            <family val="2"/>
          </rPr>
          <t xml:space="preserve">
14/09/2020
7,500/-</t>
        </r>
      </text>
    </comment>
    <comment ref="CH351" authorId="0">
      <text>
        <r>
          <rPr>
            <b/>
            <sz val="9"/>
            <color indexed="81"/>
            <rFont val="Tahoma"/>
            <family val="2"/>
          </rPr>
          <t>Windows User:</t>
        </r>
        <r>
          <rPr>
            <sz val="9"/>
            <color indexed="81"/>
            <rFont val="Tahoma"/>
            <family val="2"/>
          </rPr>
          <t xml:space="preserve">
14/09/2020
7,500/-</t>
        </r>
      </text>
    </comment>
    <comment ref="CJ351" authorId="0">
      <text>
        <r>
          <rPr>
            <b/>
            <sz val="9"/>
            <color indexed="81"/>
            <rFont val="Tahoma"/>
            <family val="2"/>
          </rPr>
          <t>Windows User:</t>
        </r>
        <r>
          <rPr>
            <sz val="9"/>
            <color indexed="81"/>
            <rFont val="Tahoma"/>
            <family val="2"/>
          </rPr>
          <t xml:space="preserve">
08/10/20
6958
Paid to Oct/20</t>
        </r>
      </text>
    </comment>
    <comment ref="CP351" authorId="0">
      <text>
        <r>
          <rPr>
            <b/>
            <sz val="9"/>
            <color indexed="81"/>
            <rFont val="Tahoma"/>
            <family val="2"/>
          </rPr>
          <t>Windows User:</t>
        </r>
        <r>
          <rPr>
            <sz val="9"/>
            <color indexed="81"/>
            <rFont val="Tahoma"/>
            <family val="2"/>
          </rPr>
          <t xml:space="preserve">
08/10/20
6958
O/fee=8000
Oct=4420</t>
        </r>
      </text>
    </comment>
    <comment ref="CR351" authorId="0">
      <text>
        <r>
          <rPr>
            <b/>
            <sz val="9"/>
            <color indexed="81"/>
            <rFont val="Tahoma"/>
            <family val="2"/>
          </rPr>
          <t>Windows User:</t>
        </r>
        <r>
          <rPr>
            <sz val="9"/>
            <color indexed="81"/>
            <rFont val="Tahoma"/>
            <family val="2"/>
          </rPr>
          <t xml:space="preserve">
09/11/2020
6959</t>
        </r>
      </text>
    </comment>
    <comment ref="CT351" authorId="0">
      <text>
        <r>
          <rPr>
            <b/>
            <sz val="9"/>
            <color indexed="81"/>
            <rFont val="Tahoma"/>
            <family val="2"/>
          </rPr>
          <t>Windows User:</t>
        </r>
        <r>
          <rPr>
            <sz val="9"/>
            <color indexed="81"/>
            <rFont val="Tahoma"/>
            <family val="2"/>
          </rPr>
          <t xml:space="preserve">
07/12/2020
6960
Dec=4620
Oct=20</t>
        </r>
      </text>
    </comment>
    <comment ref="CV351" authorId="0">
      <text>
        <r>
          <rPr>
            <b/>
            <sz val="9"/>
            <color indexed="81"/>
            <rFont val="Tahoma"/>
            <family val="2"/>
          </rPr>
          <t>Windows User:</t>
        </r>
        <r>
          <rPr>
            <sz val="9"/>
            <color indexed="81"/>
            <rFont val="Tahoma"/>
            <family val="2"/>
          </rPr>
          <t xml:space="preserve">
09/01/2021
6961</t>
        </r>
      </text>
    </comment>
    <comment ref="CX351" authorId="0">
      <text>
        <r>
          <rPr>
            <b/>
            <sz val="9"/>
            <color indexed="81"/>
            <rFont val="Tahoma"/>
            <family val="2"/>
          </rPr>
          <t>Windows User:</t>
        </r>
        <r>
          <rPr>
            <sz val="9"/>
            <color indexed="81"/>
            <rFont val="Tahoma"/>
            <family val="2"/>
          </rPr>
          <t xml:space="preserve">
22/02/21
6962</t>
        </r>
      </text>
    </comment>
    <comment ref="CD352" authorId="0">
      <text>
        <r>
          <rPr>
            <b/>
            <sz val="9"/>
            <color indexed="81"/>
            <rFont val="Tahoma"/>
            <family val="2"/>
          </rPr>
          <t>Windows User:</t>
        </r>
        <r>
          <rPr>
            <sz val="9"/>
            <color indexed="81"/>
            <rFont val="Tahoma"/>
            <family val="2"/>
          </rPr>
          <t xml:space="preserve">
14/09/2020
7,500/-</t>
        </r>
      </text>
    </comment>
    <comment ref="CF352" authorId="0">
      <text>
        <r>
          <rPr>
            <b/>
            <sz val="9"/>
            <color indexed="81"/>
            <rFont val="Tahoma"/>
            <family val="2"/>
          </rPr>
          <t>Windows User:</t>
        </r>
        <r>
          <rPr>
            <sz val="9"/>
            <color indexed="81"/>
            <rFont val="Tahoma"/>
            <family val="2"/>
          </rPr>
          <t xml:space="preserve">
14/09/2020
7,500/-</t>
        </r>
      </text>
    </comment>
    <comment ref="CH352" authorId="0">
      <text>
        <r>
          <rPr>
            <b/>
            <sz val="9"/>
            <color indexed="81"/>
            <rFont val="Tahoma"/>
            <family val="2"/>
          </rPr>
          <t>Windows User:</t>
        </r>
        <r>
          <rPr>
            <sz val="9"/>
            <color indexed="81"/>
            <rFont val="Tahoma"/>
            <family val="2"/>
          </rPr>
          <t xml:space="preserve">
14/09/2020
7,500/-</t>
        </r>
      </text>
    </comment>
    <comment ref="CM352" authorId="0">
      <text>
        <r>
          <rPr>
            <b/>
            <sz val="9"/>
            <color indexed="81"/>
            <rFont val="Tahoma"/>
            <family val="2"/>
          </rPr>
          <t>Windows User:</t>
        </r>
        <r>
          <rPr>
            <sz val="9"/>
            <color indexed="81"/>
            <rFont val="Tahoma"/>
            <family val="2"/>
          </rPr>
          <t xml:space="preserve">
Less 30% in Tuition fee for Oct/20.</t>
        </r>
      </text>
    </comment>
    <comment ref="CO352" authorId="0">
      <text>
        <r>
          <rPr>
            <b/>
            <sz val="9"/>
            <color indexed="81"/>
            <rFont val="Tahoma"/>
            <family val="2"/>
          </rPr>
          <t>Windows User:</t>
        </r>
        <r>
          <rPr>
            <sz val="9"/>
            <color indexed="81"/>
            <rFont val="Tahoma"/>
            <family val="2"/>
          </rPr>
          <t xml:space="preserve">
Less 30% in Tuition fee for Oct/20.</t>
        </r>
      </text>
    </comment>
    <comment ref="CD353" authorId="0">
      <text>
        <r>
          <rPr>
            <b/>
            <sz val="9"/>
            <color indexed="81"/>
            <rFont val="Tahoma"/>
            <family val="2"/>
          </rPr>
          <t>Windows User:</t>
        </r>
        <r>
          <rPr>
            <sz val="9"/>
            <color indexed="81"/>
            <rFont val="Tahoma"/>
            <family val="2"/>
          </rPr>
          <t xml:space="preserve">
14/09/2020
7,500/-</t>
        </r>
      </text>
    </comment>
    <comment ref="CF353" authorId="0">
      <text>
        <r>
          <rPr>
            <b/>
            <sz val="9"/>
            <color indexed="81"/>
            <rFont val="Tahoma"/>
            <family val="2"/>
          </rPr>
          <t>Windows User:</t>
        </r>
        <r>
          <rPr>
            <sz val="9"/>
            <color indexed="81"/>
            <rFont val="Tahoma"/>
            <family val="2"/>
          </rPr>
          <t xml:space="preserve">
14/09/2020
7,500/-</t>
        </r>
      </text>
    </comment>
    <comment ref="CH353" authorId="0">
      <text>
        <r>
          <rPr>
            <b/>
            <sz val="9"/>
            <color indexed="81"/>
            <rFont val="Tahoma"/>
            <family val="2"/>
          </rPr>
          <t>Windows User:</t>
        </r>
        <r>
          <rPr>
            <sz val="9"/>
            <color indexed="81"/>
            <rFont val="Tahoma"/>
            <family val="2"/>
          </rPr>
          <t xml:space="preserve">
14/09/2020
7,500/-</t>
        </r>
      </text>
    </comment>
    <comment ref="CJ353" authorId="0">
      <text>
        <r>
          <rPr>
            <b/>
            <sz val="9"/>
            <color indexed="81"/>
            <rFont val="Tahoma"/>
            <family val="2"/>
          </rPr>
          <t>Windows User:</t>
        </r>
        <r>
          <rPr>
            <sz val="9"/>
            <color indexed="81"/>
            <rFont val="Tahoma"/>
            <family val="2"/>
          </rPr>
          <t xml:space="preserve">
22/09/2020
7006
paid to Sep/20</t>
        </r>
      </text>
    </comment>
    <comment ref="CN353" authorId="0">
      <text>
        <r>
          <rPr>
            <b/>
            <sz val="9"/>
            <color indexed="81"/>
            <rFont val="Tahoma"/>
            <family val="2"/>
          </rPr>
          <t>Windows User:</t>
        </r>
        <r>
          <rPr>
            <sz val="9"/>
            <color indexed="81"/>
            <rFont val="Tahoma"/>
            <family val="2"/>
          </rPr>
          <t xml:space="preserve">
22/09/2020
7006
O/Fee</t>
        </r>
      </text>
    </comment>
    <comment ref="CP353" authorId="0">
      <text>
        <r>
          <rPr>
            <b/>
            <sz val="9"/>
            <color indexed="81"/>
            <rFont val="Tahoma"/>
            <family val="2"/>
          </rPr>
          <t>Windows User:</t>
        </r>
        <r>
          <rPr>
            <sz val="9"/>
            <color indexed="81"/>
            <rFont val="Tahoma"/>
            <family val="2"/>
          </rPr>
          <t xml:space="preserve">
09/10/20
7007</t>
        </r>
      </text>
    </comment>
    <comment ref="CR353" authorId="0">
      <text>
        <r>
          <rPr>
            <b/>
            <sz val="9"/>
            <color indexed="81"/>
            <rFont val="Tahoma"/>
            <family val="2"/>
          </rPr>
          <t>Windows User:</t>
        </r>
        <r>
          <rPr>
            <sz val="9"/>
            <color indexed="81"/>
            <rFont val="Tahoma"/>
            <family val="2"/>
          </rPr>
          <t xml:space="preserve">
07/11/2020
7008
</t>
        </r>
      </text>
    </comment>
    <comment ref="CT353" authorId="0">
      <text>
        <r>
          <rPr>
            <b/>
            <sz val="9"/>
            <color indexed="81"/>
            <rFont val="Tahoma"/>
            <family val="2"/>
          </rPr>
          <t>Windows User:</t>
        </r>
        <r>
          <rPr>
            <sz val="9"/>
            <color indexed="81"/>
            <rFont val="Tahoma"/>
            <family val="2"/>
          </rPr>
          <t xml:space="preserve">
05/12/2020
7009
</t>
        </r>
      </text>
    </comment>
    <comment ref="CV353" authorId="0">
      <text>
        <r>
          <rPr>
            <b/>
            <sz val="9"/>
            <color indexed="81"/>
            <rFont val="Tahoma"/>
            <family val="2"/>
          </rPr>
          <t>Windows User:</t>
        </r>
        <r>
          <rPr>
            <sz val="9"/>
            <color indexed="81"/>
            <rFont val="Tahoma"/>
            <family val="2"/>
          </rPr>
          <t xml:space="preserve">
02/01/2021
7010
</t>
        </r>
      </text>
    </comment>
    <comment ref="CX353" authorId="0">
      <text>
        <r>
          <rPr>
            <b/>
            <sz val="9"/>
            <color indexed="81"/>
            <rFont val="Tahoma"/>
            <family val="2"/>
          </rPr>
          <t>Windows User:</t>
        </r>
        <r>
          <rPr>
            <sz val="9"/>
            <color indexed="81"/>
            <rFont val="Tahoma"/>
            <family val="2"/>
          </rPr>
          <t xml:space="preserve">
07/02/21
7011</t>
        </r>
      </text>
    </comment>
    <comment ref="CZ353" authorId="0">
      <text>
        <r>
          <rPr>
            <b/>
            <sz val="9"/>
            <color indexed="81"/>
            <rFont val="Tahoma"/>
            <family val="2"/>
          </rPr>
          <t>Windows User:</t>
        </r>
        <r>
          <rPr>
            <sz val="9"/>
            <color indexed="81"/>
            <rFont val="Tahoma"/>
            <family val="2"/>
          </rPr>
          <t xml:space="preserve">
08/03/21
7012</t>
        </r>
      </text>
    </comment>
    <comment ref="DB353" authorId="0">
      <text>
        <r>
          <rPr>
            <b/>
            <sz val="9"/>
            <color indexed="81"/>
            <rFont val="Tahoma"/>
            <family val="2"/>
          </rPr>
          <t>Windows User:</t>
        </r>
        <r>
          <rPr>
            <sz val="9"/>
            <color indexed="81"/>
            <rFont val="Tahoma"/>
            <family val="2"/>
          </rPr>
          <t xml:space="preserve">
04/04/20/21
7013</t>
        </r>
      </text>
    </comment>
    <comment ref="DD353" authorId="0">
      <text>
        <r>
          <rPr>
            <b/>
            <sz val="9"/>
            <color indexed="81"/>
            <rFont val="Tahoma"/>
            <family val="2"/>
          </rPr>
          <t>Windows User:</t>
        </r>
        <r>
          <rPr>
            <sz val="9"/>
            <color indexed="81"/>
            <rFont val="Tahoma"/>
            <family val="2"/>
          </rPr>
          <t xml:space="preserve">
03/05/21
7014
May/21</t>
        </r>
      </text>
    </comment>
    <comment ref="DF353" authorId="0">
      <text>
        <r>
          <rPr>
            <b/>
            <sz val="9"/>
            <color indexed="81"/>
            <rFont val="Tahoma"/>
            <family val="2"/>
          </rPr>
          <t>Windows User:</t>
        </r>
        <r>
          <rPr>
            <sz val="9"/>
            <color indexed="81"/>
            <rFont val="Tahoma"/>
            <family val="2"/>
          </rPr>
          <t xml:space="preserve">
01/06/21
7015
</t>
        </r>
      </text>
    </comment>
    <comment ref="B354" authorId="0">
      <text>
        <r>
          <rPr>
            <b/>
            <sz val="9"/>
            <color indexed="81"/>
            <rFont val="Tahoma"/>
            <family val="2"/>
          </rPr>
          <t>Windows User:</t>
        </r>
        <r>
          <rPr>
            <sz val="9"/>
            <color indexed="81"/>
            <rFont val="Tahoma"/>
            <family val="2"/>
          </rPr>
          <t xml:space="preserve">
Relative of Delwar sir
Sopno puri</t>
        </r>
      </text>
    </comment>
    <comment ref="H354" authorId="0">
      <text>
        <r>
          <rPr>
            <b/>
            <sz val="9"/>
            <color indexed="81"/>
            <rFont val="Tahoma"/>
            <family val="2"/>
          </rPr>
          <t xml:space="preserve">Windows User:
</t>
        </r>
        <r>
          <rPr>
            <sz val="9"/>
            <color indexed="81"/>
            <rFont val="Tahoma"/>
            <family val="2"/>
          </rPr>
          <t>Note-157
Less=3,300/-
Opening to Clossing Period
Meeting=17/01/21</t>
        </r>
      </text>
    </comment>
    <comment ref="J354" authorId="0">
      <text>
        <r>
          <rPr>
            <b/>
            <sz val="9"/>
            <color indexed="81"/>
            <rFont val="Tahoma"/>
            <family val="2"/>
          </rPr>
          <t xml:space="preserve">Windows User:
</t>
        </r>
        <r>
          <rPr>
            <sz val="9"/>
            <color indexed="81"/>
            <rFont val="Tahoma"/>
            <family val="2"/>
          </rPr>
          <t>Note-157
Less=3,300/-
Opening to Clossing Period
Meeting=17/01/21</t>
        </r>
      </text>
    </comment>
    <comment ref="CD354" authorId="0">
      <text>
        <r>
          <rPr>
            <b/>
            <sz val="9"/>
            <color indexed="81"/>
            <rFont val="Tahoma"/>
            <family val="2"/>
          </rPr>
          <t>Windows User:</t>
        </r>
        <r>
          <rPr>
            <sz val="9"/>
            <color indexed="81"/>
            <rFont val="Tahoma"/>
            <family val="2"/>
          </rPr>
          <t xml:space="preserve">
14/09/2020
7,500/-</t>
        </r>
      </text>
    </comment>
    <comment ref="CF354" authorId="0">
      <text>
        <r>
          <rPr>
            <b/>
            <sz val="9"/>
            <color indexed="81"/>
            <rFont val="Tahoma"/>
            <family val="2"/>
          </rPr>
          <t>Windows User:</t>
        </r>
        <r>
          <rPr>
            <sz val="9"/>
            <color indexed="81"/>
            <rFont val="Tahoma"/>
            <family val="2"/>
          </rPr>
          <t xml:space="preserve">
14/09/2020
7,500/-</t>
        </r>
      </text>
    </comment>
    <comment ref="CH354" authorId="0">
      <text>
        <r>
          <rPr>
            <b/>
            <sz val="9"/>
            <color indexed="81"/>
            <rFont val="Tahoma"/>
            <family val="2"/>
          </rPr>
          <t>Windows User:</t>
        </r>
        <r>
          <rPr>
            <sz val="9"/>
            <color indexed="81"/>
            <rFont val="Tahoma"/>
            <family val="2"/>
          </rPr>
          <t xml:space="preserve">
14/09/2020
7,500/-</t>
        </r>
      </text>
    </comment>
    <comment ref="CJ354" authorId="0">
      <text>
        <r>
          <rPr>
            <b/>
            <sz val="9"/>
            <color indexed="81"/>
            <rFont val="Tahoma"/>
            <family val="2"/>
          </rPr>
          <t>Windows User:</t>
        </r>
        <r>
          <rPr>
            <sz val="9"/>
            <color indexed="81"/>
            <rFont val="Tahoma"/>
            <family val="2"/>
          </rPr>
          <t xml:space="preserve">
</t>
        </r>
      </text>
    </comment>
    <comment ref="CP354" authorId="0">
      <text>
        <r>
          <rPr>
            <b/>
            <sz val="9"/>
            <color indexed="81"/>
            <rFont val="Tahoma"/>
            <family val="2"/>
          </rPr>
          <t>Windows User:</t>
        </r>
        <r>
          <rPr>
            <sz val="9"/>
            <color indexed="81"/>
            <rFont val="Tahoma"/>
            <family val="2"/>
          </rPr>
          <t xml:space="preserve">
07/10/20
7030
O/fee
11/10/2020
By bkash
C=4620
H=1950
T=6570</t>
        </r>
      </text>
    </comment>
    <comment ref="CR354" authorId="0">
      <text>
        <r>
          <rPr>
            <b/>
            <sz val="9"/>
            <color indexed="81"/>
            <rFont val="Tahoma"/>
            <family val="2"/>
          </rPr>
          <t>Windows User:</t>
        </r>
        <r>
          <rPr>
            <sz val="9"/>
            <color indexed="81"/>
            <rFont val="Tahoma"/>
            <family val="2"/>
          </rPr>
          <t xml:space="preserve">
07/11/2020
7032
</t>
        </r>
      </text>
    </comment>
    <comment ref="CX354" authorId="0">
      <text>
        <r>
          <rPr>
            <b/>
            <sz val="9"/>
            <color indexed="81"/>
            <rFont val="Tahoma"/>
            <family val="2"/>
          </rPr>
          <t>Windows User:</t>
        </r>
        <r>
          <rPr>
            <sz val="9"/>
            <color indexed="81"/>
            <rFont val="Tahoma"/>
            <family val="2"/>
          </rPr>
          <t xml:space="preserve">
11/02/21
7034</t>
        </r>
      </text>
    </comment>
    <comment ref="CZ354" authorId="0">
      <text>
        <r>
          <rPr>
            <b/>
            <sz val="9"/>
            <color indexed="81"/>
            <rFont val="Tahoma"/>
            <family val="2"/>
          </rPr>
          <t>Windows User:</t>
        </r>
        <r>
          <rPr>
            <sz val="9"/>
            <color indexed="81"/>
            <rFont val="Tahoma"/>
            <family val="2"/>
          </rPr>
          <t xml:space="preserve">
14/03/21
7035
</t>
        </r>
      </text>
    </comment>
    <comment ref="DF354" authorId="0">
      <text>
        <r>
          <rPr>
            <b/>
            <sz val="9"/>
            <color indexed="81"/>
            <rFont val="Tahoma"/>
            <family val="2"/>
          </rPr>
          <t>Windows User:</t>
        </r>
        <r>
          <rPr>
            <sz val="9"/>
            <color indexed="81"/>
            <rFont val="Tahoma"/>
            <family val="2"/>
          </rPr>
          <t xml:space="preserve">
05/06/21
7036
Up to June/21</t>
        </r>
      </text>
    </comment>
    <comment ref="CD355" authorId="0">
      <text>
        <r>
          <rPr>
            <b/>
            <sz val="9"/>
            <color indexed="81"/>
            <rFont val="Tahoma"/>
            <family val="2"/>
          </rPr>
          <t>Windows User:</t>
        </r>
        <r>
          <rPr>
            <sz val="9"/>
            <color indexed="81"/>
            <rFont val="Tahoma"/>
            <family val="2"/>
          </rPr>
          <t xml:space="preserve">
14/09/2020
7,500/-</t>
        </r>
      </text>
    </comment>
    <comment ref="CF355" authorId="0">
      <text>
        <r>
          <rPr>
            <b/>
            <sz val="9"/>
            <color indexed="81"/>
            <rFont val="Tahoma"/>
            <family val="2"/>
          </rPr>
          <t>Windows User:</t>
        </r>
        <r>
          <rPr>
            <sz val="9"/>
            <color indexed="81"/>
            <rFont val="Tahoma"/>
            <family val="2"/>
          </rPr>
          <t xml:space="preserve">
14/09/2020
7,500/-</t>
        </r>
      </text>
    </comment>
    <comment ref="CH355" authorId="0">
      <text>
        <r>
          <rPr>
            <b/>
            <sz val="9"/>
            <color indexed="81"/>
            <rFont val="Tahoma"/>
            <family val="2"/>
          </rPr>
          <t>Windows User:</t>
        </r>
        <r>
          <rPr>
            <sz val="9"/>
            <color indexed="81"/>
            <rFont val="Tahoma"/>
            <family val="2"/>
          </rPr>
          <t xml:space="preserve">
14/09/2020
7,500/-</t>
        </r>
      </text>
    </comment>
    <comment ref="CJ355" authorId="0">
      <text>
        <r>
          <rPr>
            <b/>
            <sz val="9"/>
            <color indexed="81"/>
            <rFont val="Tahoma"/>
            <family val="2"/>
          </rPr>
          <t>Windows User:</t>
        </r>
        <r>
          <rPr>
            <sz val="9"/>
            <color indexed="81"/>
            <rFont val="Tahoma"/>
            <family val="2"/>
          </rPr>
          <t xml:space="preserve">
26/01/21
7054
O/fee
Oct to Janu/21
Paid in Janu/21</t>
        </r>
      </text>
    </comment>
    <comment ref="CP355" authorId="0">
      <text>
        <r>
          <rPr>
            <b/>
            <sz val="9"/>
            <color indexed="81"/>
            <rFont val="Tahoma"/>
            <family val="2"/>
          </rPr>
          <t>Windows User:</t>
        </r>
        <r>
          <rPr>
            <sz val="9"/>
            <color indexed="81"/>
            <rFont val="Tahoma"/>
            <family val="2"/>
          </rPr>
          <t xml:space="preserve">
26/01/21
7054
O/fee
Oct to Janu/21
Paid in Janu/21</t>
        </r>
      </text>
    </comment>
    <comment ref="CR355" authorId="0">
      <text>
        <r>
          <rPr>
            <b/>
            <sz val="9"/>
            <color indexed="81"/>
            <rFont val="Tahoma"/>
            <family val="2"/>
          </rPr>
          <t>Windows User:</t>
        </r>
        <r>
          <rPr>
            <sz val="9"/>
            <color indexed="81"/>
            <rFont val="Tahoma"/>
            <family val="2"/>
          </rPr>
          <t xml:space="preserve">
26/01/21
7054
O/fee
Oct to Janu/21
Paid in Janu/21</t>
        </r>
      </text>
    </comment>
    <comment ref="CT355" authorId="0">
      <text>
        <r>
          <rPr>
            <b/>
            <sz val="9"/>
            <color indexed="81"/>
            <rFont val="Tahoma"/>
            <family val="2"/>
          </rPr>
          <t>Windows User:</t>
        </r>
        <r>
          <rPr>
            <sz val="9"/>
            <color indexed="81"/>
            <rFont val="Tahoma"/>
            <family val="2"/>
          </rPr>
          <t xml:space="preserve">
26/01/21
7054
O/fee
Oct to Janu/21
Paid in Janu/21</t>
        </r>
      </text>
    </comment>
    <comment ref="CV355" authorId="0">
      <text>
        <r>
          <rPr>
            <b/>
            <sz val="9"/>
            <color indexed="81"/>
            <rFont val="Tahoma"/>
            <family val="2"/>
          </rPr>
          <t>Windows User:</t>
        </r>
        <r>
          <rPr>
            <sz val="9"/>
            <color indexed="81"/>
            <rFont val="Tahoma"/>
            <family val="2"/>
          </rPr>
          <t xml:space="preserve">
27/01/21
7054
O/fee
Oct to Janu/21
Paid in Janu/21</t>
        </r>
      </text>
    </comment>
    <comment ref="DF355" authorId="0">
      <text>
        <r>
          <rPr>
            <b/>
            <sz val="9"/>
            <color indexed="81"/>
            <rFont val="Tahoma"/>
            <family val="2"/>
          </rPr>
          <t>Windows User:</t>
        </r>
        <r>
          <rPr>
            <sz val="9"/>
            <color indexed="81"/>
            <rFont val="Tahoma"/>
            <family val="2"/>
          </rPr>
          <t xml:space="preserve">
06/06/21
7055
Up to June/21</t>
        </r>
      </text>
    </comment>
    <comment ref="H356" authorId="0">
      <text>
        <r>
          <rPr>
            <b/>
            <sz val="9"/>
            <color indexed="81"/>
            <rFont val="Tahoma"/>
            <family val="2"/>
          </rPr>
          <t>Windows User:
Id =02200300
Id=02200301
Sohodor Vai</t>
        </r>
        <r>
          <rPr>
            <sz val="9"/>
            <color indexed="81"/>
            <rFont val="Tahoma"/>
            <family val="2"/>
          </rPr>
          <t xml:space="preserve">
</t>
        </r>
      </text>
    </comment>
    <comment ref="J356" authorId="0">
      <text>
        <r>
          <rPr>
            <b/>
            <sz val="9"/>
            <color indexed="81"/>
            <rFont val="Tahoma"/>
            <family val="2"/>
          </rPr>
          <t>Windows User:
Id =02200300
Id=02200301
Sohodor Vai</t>
        </r>
        <r>
          <rPr>
            <sz val="9"/>
            <color indexed="81"/>
            <rFont val="Tahoma"/>
            <family val="2"/>
          </rPr>
          <t xml:space="preserve">
</t>
        </r>
      </text>
    </comment>
    <comment ref="CD356" authorId="0">
      <text>
        <r>
          <rPr>
            <b/>
            <sz val="9"/>
            <color indexed="81"/>
            <rFont val="Tahoma"/>
            <family val="2"/>
          </rPr>
          <t>Windows User:</t>
        </r>
        <r>
          <rPr>
            <sz val="9"/>
            <color indexed="81"/>
            <rFont val="Tahoma"/>
            <family val="2"/>
          </rPr>
          <t xml:space="preserve">
14/09/2020
7,500/-</t>
        </r>
      </text>
    </comment>
    <comment ref="CF356" authorId="0">
      <text>
        <r>
          <rPr>
            <b/>
            <sz val="9"/>
            <color indexed="81"/>
            <rFont val="Tahoma"/>
            <family val="2"/>
          </rPr>
          <t>Windows User:</t>
        </r>
        <r>
          <rPr>
            <sz val="9"/>
            <color indexed="81"/>
            <rFont val="Tahoma"/>
            <family val="2"/>
          </rPr>
          <t xml:space="preserve">
14/09/2020
7,500/-</t>
        </r>
      </text>
    </comment>
    <comment ref="CH356" authorId="0">
      <text>
        <r>
          <rPr>
            <b/>
            <sz val="9"/>
            <color indexed="81"/>
            <rFont val="Tahoma"/>
            <family val="2"/>
          </rPr>
          <t>Windows User:</t>
        </r>
        <r>
          <rPr>
            <sz val="9"/>
            <color indexed="81"/>
            <rFont val="Tahoma"/>
            <family val="2"/>
          </rPr>
          <t xml:space="preserve">
14/09/2020
7,500/-</t>
        </r>
      </text>
    </comment>
    <comment ref="CJ356" authorId="0">
      <text>
        <r>
          <rPr>
            <b/>
            <sz val="9"/>
            <color indexed="81"/>
            <rFont val="Tahoma"/>
            <family val="2"/>
          </rPr>
          <t>Windows User:</t>
        </r>
        <r>
          <rPr>
            <sz val="9"/>
            <color indexed="81"/>
            <rFont val="Tahoma"/>
            <family val="2"/>
          </rPr>
          <t xml:space="preserve">
27/01/21
O/fee=8000
Oct to Janu/21
Paid in janu/21</t>
        </r>
      </text>
    </comment>
    <comment ref="CM356" authorId="0">
      <text>
        <r>
          <rPr>
            <b/>
            <sz val="9"/>
            <color indexed="81"/>
            <rFont val="Tahoma"/>
            <family val="2"/>
          </rPr>
          <t>Windows User:</t>
        </r>
        <r>
          <rPr>
            <sz val="9"/>
            <color indexed="81"/>
            <rFont val="Tahoma"/>
            <family val="2"/>
          </rPr>
          <t xml:space="preserve">
Less 30% in Tuition fee for Oct/20.</t>
        </r>
      </text>
    </comment>
    <comment ref="CN356" authorId="0">
      <text>
        <r>
          <rPr>
            <b/>
            <sz val="9"/>
            <color indexed="81"/>
            <rFont val="Tahoma"/>
            <family val="2"/>
          </rPr>
          <t>Windows User:</t>
        </r>
        <r>
          <rPr>
            <sz val="9"/>
            <color indexed="81"/>
            <rFont val="Tahoma"/>
            <family val="2"/>
          </rPr>
          <t xml:space="preserve">
27/01/21
O/fee=8000
Oct to Janu/21
Paid in janu/21</t>
        </r>
      </text>
    </comment>
    <comment ref="CO356" authorId="0">
      <text>
        <r>
          <rPr>
            <b/>
            <sz val="9"/>
            <color indexed="81"/>
            <rFont val="Tahoma"/>
            <family val="2"/>
          </rPr>
          <t>Windows User:</t>
        </r>
        <r>
          <rPr>
            <sz val="9"/>
            <color indexed="81"/>
            <rFont val="Tahoma"/>
            <family val="2"/>
          </rPr>
          <t xml:space="preserve">
Less 30% in Tuition fee for Oct/20.</t>
        </r>
      </text>
    </comment>
    <comment ref="CP356" authorId="0">
      <text>
        <r>
          <rPr>
            <b/>
            <sz val="9"/>
            <color indexed="81"/>
            <rFont val="Tahoma"/>
            <family val="2"/>
          </rPr>
          <t>Windows User:</t>
        </r>
        <r>
          <rPr>
            <sz val="9"/>
            <color indexed="81"/>
            <rFont val="Tahoma"/>
            <family val="2"/>
          </rPr>
          <t xml:space="preserve">
27/01/21
O/fee=8000
Oct to Janu/21
Paid in janu/21</t>
        </r>
      </text>
    </comment>
    <comment ref="CR356" authorId="0">
      <text>
        <r>
          <rPr>
            <b/>
            <sz val="9"/>
            <color indexed="81"/>
            <rFont val="Tahoma"/>
            <family val="2"/>
          </rPr>
          <t>Windows User:</t>
        </r>
        <r>
          <rPr>
            <sz val="9"/>
            <color indexed="81"/>
            <rFont val="Tahoma"/>
            <family val="2"/>
          </rPr>
          <t xml:space="preserve">
27/01/21
O/fee=8000
Oct to Janu/21
Paid in janu/21</t>
        </r>
      </text>
    </comment>
    <comment ref="CT356" authorId="0">
      <text>
        <r>
          <rPr>
            <b/>
            <sz val="9"/>
            <color indexed="81"/>
            <rFont val="Tahoma"/>
            <family val="2"/>
          </rPr>
          <t>Windows User:</t>
        </r>
        <r>
          <rPr>
            <sz val="9"/>
            <color indexed="81"/>
            <rFont val="Tahoma"/>
            <family val="2"/>
          </rPr>
          <t xml:space="preserve">
27/01/21
O/fee=8000
Oct to Janu/21
Paid in janu/21</t>
        </r>
      </text>
    </comment>
    <comment ref="CD357" authorId="0">
      <text>
        <r>
          <rPr>
            <b/>
            <sz val="9"/>
            <color indexed="81"/>
            <rFont val="Tahoma"/>
            <family val="2"/>
          </rPr>
          <t>Windows User:</t>
        </r>
        <r>
          <rPr>
            <sz val="9"/>
            <color indexed="81"/>
            <rFont val="Tahoma"/>
            <family val="2"/>
          </rPr>
          <t xml:space="preserve">
14/09/2020
7,500/-</t>
        </r>
      </text>
    </comment>
    <comment ref="CF357" authorId="0">
      <text>
        <r>
          <rPr>
            <b/>
            <sz val="9"/>
            <color indexed="81"/>
            <rFont val="Tahoma"/>
            <family val="2"/>
          </rPr>
          <t>Windows User:</t>
        </r>
        <r>
          <rPr>
            <sz val="9"/>
            <color indexed="81"/>
            <rFont val="Tahoma"/>
            <family val="2"/>
          </rPr>
          <t xml:space="preserve">
14/09/2020
7,500/-</t>
        </r>
      </text>
    </comment>
    <comment ref="CH357" authorId="0">
      <text>
        <r>
          <rPr>
            <b/>
            <sz val="9"/>
            <color indexed="81"/>
            <rFont val="Tahoma"/>
            <family val="2"/>
          </rPr>
          <t>Windows User:</t>
        </r>
        <r>
          <rPr>
            <sz val="9"/>
            <color indexed="81"/>
            <rFont val="Tahoma"/>
            <family val="2"/>
          </rPr>
          <t xml:space="preserve">
14/09/2020
7,500/-</t>
        </r>
      </text>
    </comment>
    <comment ref="CJ357" authorId="0">
      <text>
        <r>
          <rPr>
            <b/>
            <sz val="9"/>
            <color indexed="81"/>
            <rFont val="Tahoma"/>
            <family val="2"/>
          </rPr>
          <t>Windows User:</t>
        </r>
        <r>
          <rPr>
            <sz val="9"/>
            <color indexed="81"/>
            <rFont val="Tahoma"/>
            <family val="2"/>
          </rPr>
          <t xml:space="preserve">
26/01/21
8158
O/fee=8000
Oct to Janu/21
Paid in Janu/21
</t>
        </r>
      </text>
    </comment>
    <comment ref="CM357" authorId="0">
      <text>
        <r>
          <rPr>
            <b/>
            <sz val="9"/>
            <color indexed="81"/>
            <rFont val="Tahoma"/>
            <family val="2"/>
          </rPr>
          <t>Windows User:</t>
        </r>
        <r>
          <rPr>
            <sz val="9"/>
            <color indexed="81"/>
            <rFont val="Tahoma"/>
            <family val="2"/>
          </rPr>
          <t xml:space="preserve">
Less 30% in Tuition fee for Oct/20.</t>
        </r>
      </text>
    </comment>
    <comment ref="CN357" authorId="0">
      <text>
        <r>
          <rPr>
            <b/>
            <sz val="9"/>
            <color indexed="81"/>
            <rFont val="Tahoma"/>
            <family val="2"/>
          </rPr>
          <t>Windows User:</t>
        </r>
        <r>
          <rPr>
            <sz val="9"/>
            <color indexed="81"/>
            <rFont val="Tahoma"/>
            <family val="2"/>
          </rPr>
          <t xml:space="preserve">
26/01/21
8158
O/fee=8000
Oct to Janu/21
Paid in Janu/21
</t>
        </r>
      </text>
    </comment>
    <comment ref="CO357" authorId="0">
      <text>
        <r>
          <rPr>
            <b/>
            <sz val="9"/>
            <color indexed="81"/>
            <rFont val="Tahoma"/>
            <family val="2"/>
          </rPr>
          <t>Windows User:</t>
        </r>
        <r>
          <rPr>
            <sz val="9"/>
            <color indexed="81"/>
            <rFont val="Tahoma"/>
            <family val="2"/>
          </rPr>
          <t xml:space="preserve">
Less 30% in Tuition fee for Oct/20.</t>
        </r>
      </text>
    </comment>
    <comment ref="CP357" authorId="0">
      <text>
        <r>
          <rPr>
            <b/>
            <sz val="9"/>
            <color indexed="81"/>
            <rFont val="Tahoma"/>
            <family val="2"/>
          </rPr>
          <t>Windows User:</t>
        </r>
        <r>
          <rPr>
            <sz val="9"/>
            <color indexed="81"/>
            <rFont val="Tahoma"/>
            <family val="2"/>
          </rPr>
          <t xml:space="preserve">
26/01/21
8158
O/fee=8000
Oct to Janu/21
Paid in Janu/21
</t>
        </r>
      </text>
    </comment>
    <comment ref="CR357" authorId="0">
      <text>
        <r>
          <rPr>
            <b/>
            <sz val="9"/>
            <color indexed="81"/>
            <rFont val="Tahoma"/>
            <family val="2"/>
          </rPr>
          <t>Windows User:</t>
        </r>
        <r>
          <rPr>
            <sz val="9"/>
            <color indexed="81"/>
            <rFont val="Tahoma"/>
            <family val="2"/>
          </rPr>
          <t xml:space="preserve">
26/01/21
8158
O/fee=8000
Oct to Janu/21
Paid in Janu/21
</t>
        </r>
      </text>
    </comment>
    <comment ref="CT357" authorId="0">
      <text>
        <r>
          <rPr>
            <b/>
            <sz val="9"/>
            <color indexed="81"/>
            <rFont val="Tahoma"/>
            <family val="2"/>
          </rPr>
          <t>Windows User:</t>
        </r>
        <r>
          <rPr>
            <sz val="9"/>
            <color indexed="81"/>
            <rFont val="Tahoma"/>
            <family val="2"/>
          </rPr>
          <t xml:space="preserve">
26/01/21
8158
O/fee=8000
Oct to Janu/21
Paid in Janu/21
</t>
        </r>
      </text>
    </comment>
    <comment ref="CD358" authorId="0">
      <text>
        <r>
          <rPr>
            <b/>
            <sz val="9"/>
            <color indexed="81"/>
            <rFont val="Tahoma"/>
            <family val="2"/>
          </rPr>
          <t>Windows User:</t>
        </r>
        <r>
          <rPr>
            <sz val="9"/>
            <color indexed="81"/>
            <rFont val="Tahoma"/>
            <family val="2"/>
          </rPr>
          <t xml:space="preserve">
14/09/2020
7,500/-</t>
        </r>
      </text>
    </comment>
    <comment ref="CF358" authorId="0">
      <text>
        <r>
          <rPr>
            <b/>
            <sz val="9"/>
            <color indexed="81"/>
            <rFont val="Tahoma"/>
            <family val="2"/>
          </rPr>
          <t>Windows User:</t>
        </r>
        <r>
          <rPr>
            <sz val="9"/>
            <color indexed="81"/>
            <rFont val="Tahoma"/>
            <family val="2"/>
          </rPr>
          <t xml:space="preserve">
14/09/2020
7,500/-</t>
        </r>
      </text>
    </comment>
    <comment ref="CH358" authorId="0">
      <text>
        <r>
          <rPr>
            <b/>
            <sz val="9"/>
            <color indexed="81"/>
            <rFont val="Tahoma"/>
            <family val="2"/>
          </rPr>
          <t>Windows User:</t>
        </r>
        <r>
          <rPr>
            <sz val="9"/>
            <color indexed="81"/>
            <rFont val="Tahoma"/>
            <family val="2"/>
          </rPr>
          <t xml:space="preserve">
14/09/2020
7,500/-</t>
        </r>
      </text>
    </comment>
    <comment ref="CJ358" authorId="0">
      <text>
        <r>
          <rPr>
            <b/>
            <sz val="9"/>
            <color indexed="81"/>
            <rFont val="Tahoma"/>
            <family val="2"/>
          </rPr>
          <t>Windows User:</t>
        </r>
        <r>
          <rPr>
            <sz val="9"/>
            <color indexed="81"/>
            <rFont val="Tahoma"/>
            <family val="2"/>
          </rPr>
          <t xml:space="preserve">
26/01/21
8182
O/fee
Oct to Janu/21
Paid in Janu/21</t>
        </r>
      </text>
    </comment>
    <comment ref="CM358" authorId="0">
      <text>
        <r>
          <rPr>
            <b/>
            <sz val="9"/>
            <color indexed="81"/>
            <rFont val="Tahoma"/>
            <family val="2"/>
          </rPr>
          <t>Windows User:</t>
        </r>
        <r>
          <rPr>
            <sz val="9"/>
            <color indexed="81"/>
            <rFont val="Tahoma"/>
            <family val="2"/>
          </rPr>
          <t xml:space="preserve">
Less 30% in Tuition fee for Oct/20.</t>
        </r>
      </text>
    </comment>
    <comment ref="CN358" authorId="0">
      <text>
        <r>
          <rPr>
            <b/>
            <sz val="9"/>
            <color indexed="81"/>
            <rFont val="Tahoma"/>
            <family val="2"/>
          </rPr>
          <t>Windows User:</t>
        </r>
        <r>
          <rPr>
            <sz val="9"/>
            <color indexed="81"/>
            <rFont val="Tahoma"/>
            <family val="2"/>
          </rPr>
          <t xml:space="preserve">
26/01/21
8182
O/fee
Oct to Janu/21
Paid in Janu/21</t>
        </r>
      </text>
    </comment>
    <comment ref="CO358" authorId="0">
      <text>
        <r>
          <rPr>
            <b/>
            <sz val="9"/>
            <color indexed="81"/>
            <rFont val="Tahoma"/>
            <family val="2"/>
          </rPr>
          <t>Windows User:</t>
        </r>
        <r>
          <rPr>
            <sz val="9"/>
            <color indexed="81"/>
            <rFont val="Tahoma"/>
            <family val="2"/>
          </rPr>
          <t xml:space="preserve">
Less 30% in Tuition fee for Oct/20.</t>
        </r>
      </text>
    </comment>
    <comment ref="CP358" authorId="0">
      <text>
        <r>
          <rPr>
            <b/>
            <sz val="9"/>
            <color indexed="81"/>
            <rFont val="Tahoma"/>
            <family val="2"/>
          </rPr>
          <t>Windows User:</t>
        </r>
        <r>
          <rPr>
            <sz val="9"/>
            <color indexed="81"/>
            <rFont val="Tahoma"/>
            <family val="2"/>
          </rPr>
          <t xml:space="preserve">
26/01/21
8182
O/fee
Oct to Janu/21
Paid in Janu/21</t>
        </r>
      </text>
    </comment>
    <comment ref="CR358" authorId="0">
      <text>
        <r>
          <rPr>
            <b/>
            <sz val="9"/>
            <color indexed="81"/>
            <rFont val="Tahoma"/>
            <family val="2"/>
          </rPr>
          <t>Windows User:</t>
        </r>
        <r>
          <rPr>
            <sz val="9"/>
            <color indexed="81"/>
            <rFont val="Tahoma"/>
            <family val="2"/>
          </rPr>
          <t xml:space="preserve">
26/01/21
8182
O/fee
Oct to Janu/21
Paid in Janu/21</t>
        </r>
      </text>
    </comment>
    <comment ref="CT358" authorId="0">
      <text>
        <r>
          <rPr>
            <b/>
            <sz val="9"/>
            <color indexed="81"/>
            <rFont val="Tahoma"/>
            <family val="2"/>
          </rPr>
          <t>Windows User:</t>
        </r>
        <r>
          <rPr>
            <sz val="9"/>
            <color indexed="81"/>
            <rFont val="Tahoma"/>
            <family val="2"/>
          </rPr>
          <t xml:space="preserve">
26/01/21
8182
O/fee
Oct to Janu/21
Paid in Janu/21</t>
        </r>
      </text>
    </comment>
    <comment ref="DD358" authorId="0">
      <text>
        <r>
          <rPr>
            <b/>
            <sz val="9"/>
            <color indexed="81"/>
            <rFont val="Tahoma"/>
            <family val="2"/>
          </rPr>
          <t>Windows User:</t>
        </r>
        <r>
          <rPr>
            <sz val="9"/>
            <color indexed="81"/>
            <rFont val="Tahoma"/>
            <family val="2"/>
          </rPr>
          <t xml:space="preserve">
03/06/21
8183</t>
        </r>
      </text>
    </comment>
    <comment ref="CD359" authorId="0">
      <text>
        <r>
          <rPr>
            <b/>
            <sz val="9"/>
            <color indexed="81"/>
            <rFont val="Tahoma"/>
            <family val="2"/>
          </rPr>
          <t>Windows User:</t>
        </r>
        <r>
          <rPr>
            <sz val="9"/>
            <color indexed="81"/>
            <rFont val="Tahoma"/>
            <family val="2"/>
          </rPr>
          <t xml:space="preserve">
14/09/2020
7,500/-</t>
        </r>
      </text>
    </comment>
    <comment ref="CF359" authorId="0">
      <text>
        <r>
          <rPr>
            <b/>
            <sz val="9"/>
            <color indexed="81"/>
            <rFont val="Tahoma"/>
            <family val="2"/>
          </rPr>
          <t>Windows User:</t>
        </r>
        <r>
          <rPr>
            <sz val="9"/>
            <color indexed="81"/>
            <rFont val="Tahoma"/>
            <family val="2"/>
          </rPr>
          <t xml:space="preserve">
14/09/2020
7,500/-</t>
        </r>
      </text>
    </comment>
    <comment ref="CH359" authorId="0">
      <text>
        <r>
          <rPr>
            <b/>
            <sz val="9"/>
            <color indexed="81"/>
            <rFont val="Tahoma"/>
            <family val="2"/>
          </rPr>
          <t>Windows User:</t>
        </r>
        <r>
          <rPr>
            <sz val="9"/>
            <color indexed="81"/>
            <rFont val="Tahoma"/>
            <family val="2"/>
          </rPr>
          <t xml:space="preserve">
14/09/2020
7,500/-</t>
        </r>
      </text>
    </comment>
    <comment ref="CM359" authorId="0">
      <text>
        <r>
          <rPr>
            <b/>
            <sz val="9"/>
            <color indexed="81"/>
            <rFont val="Tahoma"/>
            <family val="2"/>
          </rPr>
          <t>Windows User:</t>
        </r>
        <r>
          <rPr>
            <sz val="9"/>
            <color indexed="81"/>
            <rFont val="Tahoma"/>
            <family val="2"/>
          </rPr>
          <t xml:space="preserve">
Less 30% in Tuition fee for Oct/20.</t>
        </r>
      </text>
    </comment>
    <comment ref="CN359" authorId="0">
      <text>
        <r>
          <rPr>
            <b/>
            <sz val="9"/>
            <color indexed="81"/>
            <rFont val="Tahoma"/>
            <family val="2"/>
          </rPr>
          <t>Windows User:</t>
        </r>
        <r>
          <rPr>
            <sz val="9"/>
            <color indexed="81"/>
            <rFont val="Tahoma"/>
            <family val="2"/>
          </rPr>
          <t xml:space="preserve">
27/01/21
8206
Oct to Janu/21
Paid in janu/21</t>
        </r>
      </text>
    </comment>
    <comment ref="CO359" authorId="0">
      <text>
        <r>
          <rPr>
            <b/>
            <sz val="9"/>
            <color indexed="81"/>
            <rFont val="Tahoma"/>
            <family val="2"/>
          </rPr>
          <t>Windows User:</t>
        </r>
        <r>
          <rPr>
            <sz val="9"/>
            <color indexed="81"/>
            <rFont val="Tahoma"/>
            <family val="2"/>
          </rPr>
          <t xml:space="preserve">
Less 30% in Tuition fee for Oct/20.</t>
        </r>
      </text>
    </comment>
    <comment ref="CP359" authorId="0">
      <text>
        <r>
          <rPr>
            <b/>
            <sz val="9"/>
            <color indexed="81"/>
            <rFont val="Tahoma"/>
            <family val="2"/>
          </rPr>
          <t>Windows User:</t>
        </r>
        <r>
          <rPr>
            <sz val="9"/>
            <color indexed="81"/>
            <rFont val="Tahoma"/>
            <family val="2"/>
          </rPr>
          <t xml:space="preserve">
27/01/21
8206
Oct to Janu/21
Paid in janu/21</t>
        </r>
      </text>
    </comment>
    <comment ref="CR359" authorId="0">
      <text>
        <r>
          <rPr>
            <b/>
            <sz val="9"/>
            <color indexed="81"/>
            <rFont val="Tahoma"/>
            <family val="2"/>
          </rPr>
          <t>Windows User:</t>
        </r>
        <r>
          <rPr>
            <sz val="9"/>
            <color indexed="81"/>
            <rFont val="Tahoma"/>
            <family val="2"/>
          </rPr>
          <t xml:space="preserve">
27/01/21
8206
Oct to Janu/21
Paid in janu/21</t>
        </r>
      </text>
    </comment>
    <comment ref="CT359" authorId="0">
      <text>
        <r>
          <rPr>
            <b/>
            <sz val="9"/>
            <color indexed="81"/>
            <rFont val="Tahoma"/>
            <family val="2"/>
          </rPr>
          <t>Windows User:</t>
        </r>
        <r>
          <rPr>
            <sz val="9"/>
            <color indexed="81"/>
            <rFont val="Tahoma"/>
            <family val="2"/>
          </rPr>
          <t xml:space="preserve">
27/01/21
8206
Oct to Janu/21
Paid in janu/21</t>
        </r>
      </text>
    </comment>
    <comment ref="CD360" authorId="0">
      <text>
        <r>
          <rPr>
            <b/>
            <sz val="9"/>
            <color indexed="81"/>
            <rFont val="Tahoma"/>
            <family val="2"/>
          </rPr>
          <t>Windows User:</t>
        </r>
        <r>
          <rPr>
            <sz val="9"/>
            <color indexed="81"/>
            <rFont val="Tahoma"/>
            <family val="2"/>
          </rPr>
          <t xml:space="preserve">
14/09/2020
7,500/-</t>
        </r>
      </text>
    </comment>
    <comment ref="CF360" authorId="0">
      <text>
        <r>
          <rPr>
            <b/>
            <sz val="9"/>
            <color indexed="81"/>
            <rFont val="Tahoma"/>
            <family val="2"/>
          </rPr>
          <t>Windows User:</t>
        </r>
        <r>
          <rPr>
            <sz val="9"/>
            <color indexed="81"/>
            <rFont val="Tahoma"/>
            <family val="2"/>
          </rPr>
          <t xml:space="preserve">
14/09/2020
7,500/-</t>
        </r>
      </text>
    </comment>
    <comment ref="CH360" authorId="0">
      <text>
        <r>
          <rPr>
            <b/>
            <sz val="9"/>
            <color indexed="81"/>
            <rFont val="Tahoma"/>
            <family val="2"/>
          </rPr>
          <t>Windows User:</t>
        </r>
        <r>
          <rPr>
            <sz val="9"/>
            <color indexed="81"/>
            <rFont val="Tahoma"/>
            <family val="2"/>
          </rPr>
          <t xml:space="preserve">
14/09/2020
7,500/-</t>
        </r>
      </text>
    </comment>
    <comment ref="CJ360" authorId="0">
      <text>
        <r>
          <rPr>
            <b/>
            <sz val="9"/>
            <color indexed="81"/>
            <rFont val="Tahoma"/>
            <family val="2"/>
          </rPr>
          <t>Windows User:</t>
        </r>
        <r>
          <rPr>
            <sz val="9"/>
            <color indexed="81"/>
            <rFont val="Tahoma"/>
            <family val="2"/>
          </rPr>
          <t xml:space="preserve">
26/01/21
8230
O/fee
Oct to Janu/21
Paid in Janu/21</t>
        </r>
      </text>
    </comment>
    <comment ref="CM360" authorId="0">
      <text>
        <r>
          <rPr>
            <b/>
            <sz val="9"/>
            <color indexed="81"/>
            <rFont val="Tahoma"/>
            <family val="2"/>
          </rPr>
          <t>Windows User:</t>
        </r>
        <r>
          <rPr>
            <sz val="9"/>
            <color indexed="81"/>
            <rFont val="Tahoma"/>
            <family val="2"/>
          </rPr>
          <t xml:space="preserve">
Less 30% in Tuition fee for Oct/20.</t>
        </r>
      </text>
    </comment>
    <comment ref="CN360" authorId="0">
      <text>
        <r>
          <rPr>
            <b/>
            <sz val="9"/>
            <color indexed="81"/>
            <rFont val="Tahoma"/>
            <family val="2"/>
          </rPr>
          <t>Windows User:</t>
        </r>
        <r>
          <rPr>
            <sz val="9"/>
            <color indexed="81"/>
            <rFont val="Tahoma"/>
            <family val="2"/>
          </rPr>
          <t xml:space="preserve">
26/01/21
8230
O/fee
Oct to Janu/21
Paid in Janu/21</t>
        </r>
      </text>
    </comment>
    <comment ref="CO360" authorId="0">
      <text>
        <r>
          <rPr>
            <b/>
            <sz val="9"/>
            <color indexed="81"/>
            <rFont val="Tahoma"/>
            <family val="2"/>
          </rPr>
          <t>Windows User:</t>
        </r>
        <r>
          <rPr>
            <sz val="9"/>
            <color indexed="81"/>
            <rFont val="Tahoma"/>
            <family val="2"/>
          </rPr>
          <t xml:space="preserve">
Less 30% in Tuition fee for Oct/20.</t>
        </r>
      </text>
    </comment>
    <comment ref="CP360" authorId="0">
      <text>
        <r>
          <rPr>
            <b/>
            <sz val="9"/>
            <color indexed="81"/>
            <rFont val="Tahoma"/>
            <family val="2"/>
          </rPr>
          <t>Windows User:</t>
        </r>
        <r>
          <rPr>
            <sz val="9"/>
            <color indexed="81"/>
            <rFont val="Tahoma"/>
            <family val="2"/>
          </rPr>
          <t xml:space="preserve">
26/01/21
8230
O/fee
Oct to Janu/21
Paid in Janu/21</t>
        </r>
      </text>
    </comment>
    <comment ref="CR360" authorId="0">
      <text>
        <r>
          <rPr>
            <b/>
            <sz val="9"/>
            <color indexed="81"/>
            <rFont val="Tahoma"/>
            <family val="2"/>
          </rPr>
          <t>Windows User:</t>
        </r>
        <r>
          <rPr>
            <sz val="9"/>
            <color indexed="81"/>
            <rFont val="Tahoma"/>
            <family val="2"/>
          </rPr>
          <t xml:space="preserve">
26/01/21
8230
O/fee
Oct to Janu/21
Paid in Janu/21</t>
        </r>
      </text>
    </comment>
    <comment ref="CT360" authorId="0">
      <text>
        <r>
          <rPr>
            <b/>
            <sz val="9"/>
            <color indexed="81"/>
            <rFont val="Tahoma"/>
            <family val="2"/>
          </rPr>
          <t>Windows User:</t>
        </r>
        <r>
          <rPr>
            <sz val="9"/>
            <color indexed="81"/>
            <rFont val="Tahoma"/>
            <family val="2"/>
          </rPr>
          <t xml:space="preserve">
26/01/21
8230
O/fee
Oct to Janu/21
Paid in Janu/21</t>
        </r>
      </text>
    </comment>
    <comment ref="DD360" authorId="0">
      <text>
        <r>
          <rPr>
            <b/>
            <sz val="9"/>
            <color indexed="81"/>
            <rFont val="Tahoma"/>
            <family val="2"/>
          </rPr>
          <t>Windows User:</t>
        </r>
        <r>
          <rPr>
            <sz val="9"/>
            <color indexed="81"/>
            <rFont val="Tahoma"/>
            <family val="2"/>
          </rPr>
          <t xml:space="preserve">
03/06/21
8231</t>
        </r>
      </text>
    </comment>
    <comment ref="H361" authorId="0">
      <text>
        <r>
          <rPr>
            <b/>
            <sz val="9"/>
            <color indexed="81"/>
            <rFont val="Tahoma"/>
            <family val="2"/>
          </rPr>
          <t>Windows User:</t>
        </r>
        <r>
          <rPr>
            <sz val="9"/>
            <color indexed="81"/>
            <rFont val="Tahoma"/>
            <family val="2"/>
          </rPr>
          <t xml:space="preserve">
T.c Order By
 board 25 /02/21
College=01/03/21</t>
        </r>
      </text>
    </comment>
    <comment ref="J361" authorId="0">
      <text>
        <r>
          <rPr>
            <b/>
            <sz val="9"/>
            <color indexed="81"/>
            <rFont val="Tahoma"/>
            <family val="2"/>
          </rPr>
          <t>Windows User:</t>
        </r>
        <r>
          <rPr>
            <sz val="9"/>
            <color indexed="81"/>
            <rFont val="Tahoma"/>
            <family val="2"/>
          </rPr>
          <t xml:space="preserve">
T.c Order By
 board 25 /02/21
College=01/03/21</t>
        </r>
      </text>
    </comment>
    <comment ref="CD361" authorId="0">
      <text>
        <r>
          <rPr>
            <b/>
            <sz val="9"/>
            <color indexed="81"/>
            <rFont val="Tahoma"/>
            <family val="2"/>
          </rPr>
          <t>Windows User:</t>
        </r>
        <r>
          <rPr>
            <sz val="9"/>
            <color indexed="81"/>
            <rFont val="Tahoma"/>
            <family val="2"/>
          </rPr>
          <t xml:space="preserve">
14/09/2020
7,500/-</t>
        </r>
      </text>
    </comment>
    <comment ref="CF361" authorId="0">
      <text>
        <r>
          <rPr>
            <b/>
            <sz val="9"/>
            <color indexed="81"/>
            <rFont val="Tahoma"/>
            <family val="2"/>
          </rPr>
          <t>Windows User:</t>
        </r>
        <r>
          <rPr>
            <sz val="9"/>
            <color indexed="81"/>
            <rFont val="Tahoma"/>
            <family val="2"/>
          </rPr>
          <t xml:space="preserve">
14/09/2020
7,500/-</t>
        </r>
      </text>
    </comment>
    <comment ref="CH361" authorId="0">
      <text>
        <r>
          <rPr>
            <b/>
            <sz val="9"/>
            <color indexed="81"/>
            <rFont val="Tahoma"/>
            <family val="2"/>
          </rPr>
          <t>Windows User:</t>
        </r>
        <r>
          <rPr>
            <sz val="9"/>
            <color indexed="81"/>
            <rFont val="Tahoma"/>
            <family val="2"/>
          </rPr>
          <t xml:space="preserve">
14/09/2020
7,500/-</t>
        </r>
      </text>
    </comment>
    <comment ref="CJ361" authorId="0">
      <text>
        <r>
          <rPr>
            <b/>
            <sz val="9"/>
            <color indexed="81"/>
            <rFont val="Tahoma"/>
            <family val="2"/>
          </rPr>
          <t>Windows User:</t>
        </r>
        <r>
          <rPr>
            <sz val="9"/>
            <color indexed="81"/>
            <rFont val="Tahoma"/>
            <family val="2"/>
          </rPr>
          <t xml:space="preserve">
18/02/21
8254
Oct/20
Nov=2480 Due=2140
O/fee=8000</t>
        </r>
      </text>
    </comment>
    <comment ref="CM361" authorId="0">
      <text>
        <r>
          <rPr>
            <b/>
            <sz val="9"/>
            <color indexed="81"/>
            <rFont val="Tahoma"/>
            <family val="2"/>
          </rPr>
          <t>Windows User:</t>
        </r>
        <r>
          <rPr>
            <sz val="9"/>
            <color indexed="81"/>
            <rFont val="Tahoma"/>
            <family val="2"/>
          </rPr>
          <t xml:space="preserve">
Less 30% in Tuition fee for Oct/20.</t>
        </r>
      </text>
    </comment>
    <comment ref="CN361" authorId="0">
      <text>
        <r>
          <rPr>
            <b/>
            <sz val="9"/>
            <color indexed="81"/>
            <rFont val="Tahoma"/>
            <family val="2"/>
          </rPr>
          <t>Windows User:</t>
        </r>
        <r>
          <rPr>
            <sz val="9"/>
            <color indexed="81"/>
            <rFont val="Tahoma"/>
            <family val="2"/>
          </rPr>
          <t xml:space="preserve">
18/02/21
8254
Oct/20
Nov=2480 Due=2140
O/fee=8000</t>
        </r>
      </text>
    </comment>
    <comment ref="CO361" authorId="0">
      <text>
        <r>
          <rPr>
            <b/>
            <sz val="9"/>
            <color indexed="81"/>
            <rFont val="Tahoma"/>
            <family val="2"/>
          </rPr>
          <t>Windows User:</t>
        </r>
        <r>
          <rPr>
            <sz val="9"/>
            <color indexed="81"/>
            <rFont val="Tahoma"/>
            <family val="2"/>
          </rPr>
          <t xml:space="preserve">
Less 30% in Tuition fee for Oct/20.</t>
        </r>
      </text>
    </comment>
    <comment ref="CV361" authorId="0">
      <text>
        <r>
          <rPr>
            <b/>
            <sz val="9"/>
            <color indexed="81"/>
            <rFont val="Tahoma"/>
            <family val="2"/>
          </rPr>
          <t>Windows User:</t>
        </r>
        <r>
          <rPr>
            <sz val="9"/>
            <color indexed="81"/>
            <rFont val="Tahoma"/>
            <family val="2"/>
          </rPr>
          <t xml:space="preserve">
18/02/21
8254
Oct/20
Nov=2480 Due=2140
O/fee=8000
24/02/21
8255
Up to Feb/21</t>
        </r>
      </text>
    </comment>
    <comment ref="CD362" authorId="0">
      <text>
        <r>
          <rPr>
            <b/>
            <sz val="9"/>
            <color indexed="81"/>
            <rFont val="Tahoma"/>
            <family val="2"/>
          </rPr>
          <t>Windows User:</t>
        </r>
        <r>
          <rPr>
            <sz val="9"/>
            <color indexed="81"/>
            <rFont val="Tahoma"/>
            <family val="2"/>
          </rPr>
          <t xml:space="preserve">
14/09/2020
7,500/-</t>
        </r>
      </text>
    </comment>
    <comment ref="CF362" authorId="0">
      <text>
        <r>
          <rPr>
            <b/>
            <sz val="9"/>
            <color indexed="81"/>
            <rFont val="Tahoma"/>
            <family val="2"/>
          </rPr>
          <t>Windows User:</t>
        </r>
        <r>
          <rPr>
            <sz val="9"/>
            <color indexed="81"/>
            <rFont val="Tahoma"/>
            <family val="2"/>
          </rPr>
          <t xml:space="preserve">
14/09/2020
7,500/-</t>
        </r>
      </text>
    </comment>
    <comment ref="CH362" authorId="0">
      <text>
        <r>
          <rPr>
            <b/>
            <sz val="9"/>
            <color indexed="81"/>
            <rFont val="Tahoma"/>
            <family val="2"/>
          </rPr>
          <t>Windows User:</t>
        </r>
        <r>
          <rPr>
            <sz val="9"/>
            <color indexed="81"/>
            <rFont val="Tahoma"/>
            <family val="2"/>
          </rPr>
          <t xml:space="preserve">
14/09/2020
7,500/-</t>
        </r>
      </text>
    </comment>
    <comment ref="CJ362" authorId="0">
      <text>
        <r>
          <rPr>
            <b/>
            <sz val="9"/>
            <color indexed="81"/>
            <rFont val="Tahoma"/>
            <family val="2"/>
          </rPr>
          <t>Windows User:</t>
        </r>
        <r>
          <rPr>
            <sz val="9"/>
            <color indexed="81"/>
            <rFont val="Tahoma"/>
            <family val="2"/>
          </rPr>
          <t xml:space="preserve">
28/01/21
8278
O/fee=6500 Due=2500
Paid in janu/21</t>
        </r>
      </text>
    </comment>
    <comment ref="CM362" authorId="0">
      <text>
        <r>
          <rPr>
            <b/>
            <sz val="9"/>
            <color indexed="81"/>
            <rFont val="Tahoma"/>
            <family val="2"/>
          </rPr>
          <t>Windows User:</t>
        </r>
        <r>
          <rPr>
            <sz val="9"/>
            <color indexed="81"/>
            <rFont val="Tahoma"/>
            <family val="2"/>
          </rPr>
          <t xml:space="preserve">
Less 30% in Tuition fee for Oct/20.</t>
        </r>
      </text>
    </comment>
    <comment ref="CO362" authorId="0">
      <text>
        <r>
          <rPr>
            <b/>
            <sz val="9"/>
            <color indexed="81"/>
            <rFont val="Tahoma"/>
            <family val="2"/>
          </rPr>
          <t>Windows User:</t>
        </r>
        <r>
          <rPr>
            <sz val="9"/>
            <color indexed="81"/>
            <rFont val="Tahoma"/>
            <family val="2"/>
          </rPr>
          <t xml:space="preserve">
Less 30% in Tuition fee for Oct/20.</t>
        </r>
      </text>
    </comment>
    <comment ref="CT362" authorId="0">
      <text>
        <r>
          <rPr>
            <b/>
            <sz val="9"/>
            <color indexed="81"/>
            <rFont val="Tahoma"/>
            <family val="2"/>
          </rPr>
          <t>Windows User:</t>
        </r>
        <r>
          <rPr>
            <sz val="9"/>
            <color indexed="81"/>
            <rFont val="Tahoma"/>
            <family val="2"/>
          </rPr>
          <t xml:space="preserve">
28/01/21
8278
O/fee=6500 Due=2500
Paid in janu/21</t>
        </r>
      </text>
    </comment>
    <comment ref="CX362" authorId="0">
      <text>
        <r>
          <rPr>
            <b/>
            <sz val="9"/>
            <color indexed="81"/>
            <rFont val="Tahoma"/>
            <family val="2"/>
          </rPr>
          <t>Windows User:</t>
        </r>
        <r>
          <rPr>
            <sz val="9"/>
            <color indexed="81"/>
            <rFont val="Tahoma"/>
            <family val="2"/>
          </rPr>
          <t xml:space="preserve">
01/03/21
8279
Up to Dec/20
O/fee=2500/-  Paid
Janu/21 3640 Due=980
</t>
        </r>
      </text>
    </comment>
    <comment ref="DD362" authorId="0">
      <text>
        <r>
          <rPr>
            <b/>
            <sz val="9"/>
            <color indexed="81"/>
            <rFont val="Tahoma"/>
            <family val="2"/>
          </rPr>
          <t>Windows User:</t>
        </r>
        <r>
          <rPr>
            <sz val="9"/>
            <color indexed="81"/>
            <rFont val="Tahoma"/>
            <family val="2"/>
          </rPr>
          <t xml:space="preserve">
04/06/21
8280</t>
        </r>
      </text>
    </comment>
    <comment ref="CD363" authorId="0">
      <text>
        <r>
          <rPr>
            <b/>
            <sz val="9"/>
            <color indexed="81"/>
            <rFont val="Tahoma"/>
            <family val="2"/>
          </rPr>
          <t>Windows User:</t>
        </r>
        <r>
          <rPr>
            <sz val="9"/>
            <color indexed="81"/>
            <rFont val="Tahoma"/>
            <family val="2"/>
          </rPr>
          <t xml:space="preserve">
14/09/2020
7,500/-</t>
        </r>
      </text>
    </comment>
    <comment ref="CF363" authorId="0">
      <text>
        <r>
          <rPr>
            <b/>
            <sz val="9"/>
            <color indexed="81"/>
            <rFont val="Tahoma"/>
            <family val="2"/>
          </rPr>
          <t>Windows User:</t>
        </r>
        <r>
          <rPr>
            <sz val="9"/>
            <color indexed="81"/>
            <rFont val="Tahoma"/>
            <family val="2"/>
          </rPr>
          <t xml:space="preserve">
14/09/2020
7,500/-</t>
        </r>
      </text>
    </comment>
    <comment ref="CH363" authorId="0">
      <text>
        <r>
          <rPr>
            <b/>
            <sz val="9"/>
            <color indexed="81"/>
            <rFont val="Tahoma"/>
            <family val="2"/>
          </rPr>
          <t>Windows User:</t>
        </r>
        <r>
          <rPr>
            <sz val="9"/>
            <color indexed="81"/>
            <rFont val="Tahoma"/>
            <family val="2"/>
          </rPr>
          <t xml:space="preserve">
14/09/2020
7,500/-</t>
        </r>
      </text>
    </comment>
    <comment ref="CM363" authorId="0">
      <text>
        <r>
          <rPr>
            <b/>
            <sz val="9"/>
            <color indexed="81"/>
            <rFont val="Tahoma"/>
            <family val="2"/>
          </rPr>
          <t>Windows User:</t>
        </r>
        <r>
          <rPr>
            <sz val="9"/>
            <color indexed="81"/>
            <rFont val="Tahoma"/>
            <family val="2"/>
          </rPr>
          <t xml:space="preserve">
Less 30% in Tuition fee for Oct/20.</t>
        </r>
      </text>
    </comment>
    <comment ref="CO363" authorId="0">
      <text>
        <r>
          <rPr>
            <b/>
            <sz val="9"/>
            <color indexed="81"/>
            <rFont val="Tahoma"/>
            <family val="2"/>
          </rPr>
          <t>Windows User:</t>
        </r>
        <r>
          <rPr>
            <sz val="9"/>
            <color indexed="81"/>
            <rFont val="Tahoma"/>
            <family val="2"/>
          </rPr>
          <t xml:space="preserve">
Less 30% in Tuition fee for Oct/20.</t>
        </r>
      </text>
    </comment>
    <comment ref="CP363" authorId="0">
      <text>
        <r>
          <rPr>
            <b/>
            <sz val="9"/>
            <color indexed="81"/>
            <rFont val="Tahoma"/>
            <family val="2"/>
          </rPr>
          <t>Windows User:</t>
        </r>
        <r>
          <rPr>
            <sz val="9"/>
            <color indexed="81"/>
            <rFont val="Tahoma"/>
            <family val="2"/>
          </rPr>
          <t xml:space="preserve">
25/01/21
8302
O/fee=8000
Nov + Dec/20
paid in janu/21</t>
        </r>
      </text>
    </comment>
    <comment ref="CR363" authorId="0">
      <text>
        <r>
          <rPr>
            <b/>
            <sz val="9"/>
            <color indexed="81"/>
            <rFont val="Tahoma"/>
            <family val="2"/>
          </rPr>
          <t>Windows User:</t>
        </r>
        <r>
          <rPr>
            <sz val="9"/>
            <color indexed="81"/>
            <rFont val="Tahoma"/>
            <family val="2"/>
          </rPr>
          <t xml:space="preserve">
25/01/21
8302
O/fee=8000
Nov + Dec/20
paid in janu/21</t>
        </r>
      </text>
    </comment>
    <comment ref="CT363" authorId="0">
      <text>
        <r>
          <rPr>
            <b/>
            <sz val="9"/>
            <color indexed="81"/>
            <rFont val="Tahoma"/>
            <family val="2"/>
          </rPr>
          <t>Windows User:</t>
        </r>
        <r>
          <rPr>
            <sz val="9"/>
            <color indexed="81"/>
            <rFont val="Tahoma"/>
            <family val="2"/>
          </rPr>
          <t xml:space="preserve">
25/01/21
8302
O/fee=8000
Oct + Nov/20
paid in janu/21</t>
        </r>
      </text>
    </comment>
    <comment ref="CV363" authorId="0">
      <text>
        <r>
          <rPr>
            <b/>
            <sz val="9"/>
            <color indexed="81"/>
            <rFont val="Tahoma"/>
            <family val="2"/>
          </rPr>
          <t>Windows User:</t>
        </r>
        <r>
          <rPr>
            <sz val="9"/>
            <color indexed="81"/>
            <rFont val="Tahoma"/>
            <family val="2"/>
          </rPr>
          <t xml:space="preserve">
10/02/21
8303+
Dec + Janu/21</t>
        </r>
      </text>
    </comment>
    <comment ref="CX363" authorId="0">
      <text>
        <r>
          <rPr>
            <b/>
            <sz val="9"/>
            <color indexed="81"/>
            <rFont val="Tahoma"/>
            <family val="2"/>
          </rPr>
          <t>Windows User:</t>
        </r>
        <r>
          <rPr>
            <sz val="9"/>
            <color indexed="81"/>
            <rFont val="Tahoma"/>
            <family val="2"/>
          </rPr>
          <t xml:space="preserve">
10/03/21
8304
Feb/21</t>
        </r>
      </text>
    </comment>
    <comment ref="DD363" authorId="0">
      <text>
        <r>
          <rPr>
            <b/>
            <sz val="9"/>
            <color indexed="81"/>
            <rFont val="Tahoma"/>
            <family val="2"/>
          </rPr>
          <t>Windows User:</t>
        </r>
        <r>
          <rPr>
            <sz val="9"/>
            <color indexed="81"/>
            <rFont val="Tahoma"/>
            <family val="2"/>
          </rPr>
          <t xml:space="preserve">
01/06/21
8305
</t>
        </r>
      </text>
    </comment>
    <comment ref="B364" authorId="0">
      <text>
        <r>
          <rPr>
            <b/>
            <sz val="9"/>
            <color indexed="81"/>
            <rFont val="Tahoma"/>
            <family val="2"/>
          </rPr>
          <t>Windows User:
Application  H/o</t>
        </r>
        <r>
          <rPr>
            <sz val="9"/>
            <color indexed="81"/>
            <rFont val="Tahoma"/>
            <family val="2"/>
          </rPr>
          <t xml:space="preserve">
Khokon sir, Razia medum &amp; Principal sir Ovivabok-e
Bolel  50% Dite.
</t>
        </r>
      </text>
    </comment>
    <comment ref="CD364" authorId="0">
      <text>
        <r>
          <rPr>
            <b/>
            <sz val="9"/>
            <color indexed="81"/>
            <rFont val="Tahoma"/>
            <family val="2"/>
          </rPr>
          <t>Windows User:</t>
        </r>
        <r>
          <rPr>
            <sz val="9"/>
            <color indexed="81"/>
            <rFont val="Tahoma"/>
            <family val="2"/>
          </rPr>
          <t xml:space="preserve">
14/09/2020
7,500/-</t>
        </r>
      </text>
    </comment>
    <comment ref="CF364" authorId="0">
      <text>
        <r>
          <rPr>
            <b/>
            <sz val="9"/>
            <color indexed="81"/>
            <rFont val="Tahoma"/>
            <family val="2"/>
          </rPr>
          <t>Windows User:</t>
        </r>
        <r>
          <rPr>
            <sz val="9"/>
            <color indexed="81"/>
            <rFont val="Tahoma"/>
            <family val="2"/>
          </rPr>
          <t xml:space="preserve">
14/09/2020
7,500/-</t>
        </r>
      </text>
    </comment>
    <comment ref="CH364" authorId="0">
      <text>
        <r>
          <rPr>
            <b/>
            <sz val="9"/>
            <color indexed="81"/>
            <rFont val="Tahoma"/>
            <family val="2"/>
          </rPr>
          <t>Windows User:</t>
        </r>
        <r>
          <rPr>
            <sz val="9"/>
            <color indexed="81"/>
            <rFont val="Tahoma"/>
            <family val="2"/>
          </rPr>
          <t xml:space="preserve">
14/09/2020
7,500/-</t>
        </r>
      </text>
    </comment>
    <comment ref="CJ364" authorId="0">
      <text>
        <r>
          <rPr>
            <b/>
            <sz val="9"/>
            <color indexed="81"/>
            <rFont val="Tahoma"/>
            <family val="2"/>
          </rPr>
          <t>Windows User:</t>
        </r>
        <r>
          <rPr>
            <sz val="9"/>
            <color indexed="81"/>
            <rFont val="Tahoma"/>
            <family val="2"/>
          </rPr>
          <t xml:space="preserve">
26/01/21
8327
O/fee=3000 Due=5000
Nov to Janu/21
Paid in Janu/21</t>
        </r>
      </text>
    </comment>
    <comment ref="CM364" authorId="0">
      <text>
        <r>
          <rPr>
            <b/>
            <sz val="9"/>
            <color indexed="81"/>
            <rFont val="Tahoma"/>
            <family val="2"/>
          </rPr>
          <t>Windows User:</t>
        </r>
        <r>
          <rPr>
            <sz val="9"/>
            <color indexed="81"/>
            <rFont val="Tahoma"/>
            <family val="2"/>
          </rPr>
          <t xml:space="preserve">
Less 30% in Tuition fee for Oct/20.</t>
        </r>
      </text>
    </comment>
    <comment ref="CN364" authorId="0">
      <text>
        <r>
          <rPr>
            <b/>
            <sz val="9"/>
            <color indexed="81"/>
            <rFont val="Tahoma"/>
            <family val="2"/>
          </rPr>
          <t>Windows User:</t>
        </r>
        <r>
          <rPr>
            <sz val="9"/>
            <color indexed="81"/>
            <rFont val="Tahoma"/>
            <family val="2"/>
          </rPr>
          <t xml:space="preserve">
08/11/2020
8326
Oct/20
Paid in Nov/20</t>
        </r>
      </text>
    </comment>
    <comment ref="CO364" authorId="0">
      <text>
        <r>
          <rPr>
            <b/>
            <sz val="9"/>
            <color indexed="81"/>
            <rFont val="Tahoma"/>
            <family val="2"/>
          </rPr>
          <t>Windows User:</t>
        </r>
        <r>
          <rPr>
            <sz val="9"/>
            <color indexed="81"/>
            <rFont val="Tahoma"/>
            <family val="2"/>
          </rPr>
          <t xml:space="preserve">
Less 30% in Tuition fee for Oct/20.</t>
        </r>
      </text>
    </comment>
    <comment ref="CP364" authorId="0">
      <text>
        <r>
          <rPr>
            <b/>
            <sz val="9"/>
            <color indexed="81"/>
            <rFont val="Tahoma"/>
            <family val="2"/>
          </rPr>
          <t>Windows User:</t>
        </r>
        <r>
          <rPr>
            <sz val="9"/>
            <color indexed="81"/>
            <rFont val="Tahoma"/>
            <family val="2"/>
          </rPr>
          <t xml:space="preserve">
08/11/2020
8326
Oct/20
Paid in Nov/20
26/01/21
8327
O/fee=3000 Due=5000
Nov to Janu/21
Paid in Janu/21</t>
        </r>
      </text>
    </comment>
    <comment ref="CR364" authorId="0">
      <text>
        <r>
          <rPr>
            <b/>
            <sz val="9"/>
            <color indexed="81"/>
            <rFont val="Tahoma"/>
            <family val="2"/>
          </rPr>
          <t>Windows User:</t>
        </r>
        <r>
          <rPr>
            <sz val="9"/>
            <color indexed="81"/>
            <rFont val="Tahoma"/>
            <family val="2"/>
          </rPr>
          <t xml:space="preserve">
26/01/21
8327
O/fee=3000 Due=5000
Nov to Janu/21
Paid in Janu/21</t>
        </r>
      </text>
    </comment>
    <comment ref="CT364" authorId="0">
      <text>
        <r>
          <rPr>
            <b/>
            <sz val="9"/>
            <color indexed="81"/>
            <rFont val="Tahoma"/>
            <family val="2"/>
          </rPr>
          <t>Windows User:</t>
        </r>
        <r>
          <rPr>
            <sz val="9"/>
            <color indexed="81"/>
            <rFont val="Tahoma"/>
            <family val="2"/>
          </rPr>
          <t xml:space="preserve">
26/01/21
8327
O/fee=3000 Due=5000
Nov to Janu/21
Paid in Janu/21</t>
        </r>
      </text>
    </comment>
    <comment ref="CV364" authorId="0">
      <text>
        <r>
          <rPr>
            <b/>
            <sz val="9"/>
            <color indexed="81"/>
            <rFont val="Tahoma"/>
            <family val="2"/>
          </rPr>
          <t>Windows User:</t>
        </r>
        <r>
          <rPr>
            <sz val="9"/>
            <color indexed="81"/>
            <rFont val="Tahoma"/>
            <family val="2"/>
          </rPr>
          <t xml:space="preserve">
10/02/21
8328</t>
        </r>
      </text>
    </comment>
    <comment ref="CX364" authorId="0">
      <text>
        <r>
          <rPr>
            <b/>
            <sz val="9"/>
            <color indexed="81"/>
            <rFont val="Tahoma"/>
            <family val="2"/>
          </rPr>
          <t>Windows User:</t>
        </r>
        <r>
          <rPr>
            <sz val="9"/>
            <color indexed="81"/>
            <rFont val="Tahoma"/>
            <family val="2"/>
          </rPr>
          <t xml:space="preserve">
11/03/2021
8329
</t>
        </r>
      </text>
    </comment>
    <comment ref="DD364" authorId="0">
      <text>
        <r>
          <rPr>
            <b/>
            <sz val="9"/>
            <color indexed="81"/>
            <rFont val="Tahoma"/>
            <family val="2"/>
          </rPr>
          <t>Windows User:</t>
        </r>
        <r>
          <rPr>
            <sz val="9"/>
            <color indexed="81"/>
            <rFont val="Tahoma"/>
            <family val="2"/>
          </rPr>
          <t xml:space="preserve">
06/06/21
8330</t>
        </r>
      </text>
    </comment>
    <comment ref="CD365" authorId="0">
      <text>
        <r>
          <rPr>
            <b/>
            <sz val="9"/>
            <color indexed="81"/>
            <rFont val="Tahoma"/>
            <family val="2"/>
          </rPr>
          <t>Windows User:</t>
        </r>
        <r>
          <rPr>
            <sz val="9"/>
            <color indexed="81"/>
            <rFont val="Tahoma"/>
            <family val="2"/>
          </rPr>
          <t xml:space="preserve">
14/09/2020
7,500/-</t>
        </r>
      </text>
    </comment>
    <comment ref="CF365" authorId="0">
      <text>
        <r>
          <rPr>
            <b/>
            <sz val="9"/>
            <color indexed="81"/>
            <rFont val="Tahoma"/>
            <family val="2"/>
          </rPr>
          <t>Windows User:</t>
        </r>
        <r>
          <rPr>
            <sz val="9"/>
            <color indexed="81"/>
            <rFont val="Tahoma"/>
            <family val="2"/>
          </rPr>
          <t xml:space="preserve">
14/09/2020
7,500/-</t>
        </r>
      </text>
    </comment>
    <comment ref="CH365" authorId="0">
      <text>
        <r>
          <rPr>
            <b/>
            <sz val="9"/>
            <color indexed="81"/>
            <rFont val="Tahoma"/>
            <family val="2"/>
          </rPr>
          <t>Windows User:</t>
        </r>
        <r>
          <rPr>
            <sz val="9"/>
            <color indexed="81"/>
            <rFont val="Tahoma"/>
            <family val="2"/>
          </rPr>
          <t xml:space="preserve">
14/09/2020
7,500/-</t>
        </r>
      </text>
    </comment>
    <comment ref="CJ365" authorId="0">
      <text>
        <r>
          <rPr>
            <b/>
            <sz val="9"/>
            <color indexed="81"/>
            <rFont val="Tahoma"/>
            <family val="2"/>
          </rPr>
          <t>Windows User:</t>
        </r>
        <r>
          <rPr>
            <sz val="9"/>
            <color indexed="81"/>
            <rFont val="Tahoma"/>
            <family val="2"/>
          </rPr>
          <t xml:space="preserve">
28/01/21
3122
O/fee=5000
Due=3000
Paid in Janu/21</t>
        </r>
      </text>
    </comment>
    <comment ref="CM365" authorId="0">
      <text>
        <r>
          <rPr>
            <b/>
            <sz val="9"/>
            <color indexed="81"/>
            <rFont val="Tahoma"/>
            <family val="2"/>
          </rPr>
          <t>Windows User:</t>
        </r>
        <r>
          <rPr>
            <sz val="9"/>
            <color indexed="81"/>
            <rFont val="Tahoma"/>
            <family val="2"/>
          </rPr>
          <t xml:space="preserve">
Less 30% in Tuition fee for Oct/20.</t>
        </r>
      </text>
    </comment>
    <comment ref="CO365" authorId="0">
      <text>
        <r>
          <rPr>
            <b/>
            <sz val="9"/>
            <color indexed="81"/>
            <rFont val="Tahoma"/>
            <family val="2"/>
          </rPr>
          <t>Windows User:</t>
        </r>
        <r>
          <rPr>
            <sz val="9"/>
            <color indexed="81"/>
            <rFont val="Tahoma"/>
            <family val="2"/>
          </rPr>
          <t xml:space="preserve">
Less 30% in Tuition fee for Oct/20.</t>
        </r>
      </text>
    </comment>
    <comment ref="CT365" authorId="0">
      <text>
        <r>
          <rPr>
            <b/>
            <sz val="9"/>
            <color indexed="81"/>
            <rFont val="Tahoma"/>
            <family val="2"/>
          </rPr>
          <t>Windows User:</t>
        </r>
        <r>
          <rPr>
            <sz val="9"/>
            <color indexed="81"/>
            <rFont val="Tahoma"/>
            <family val="2"/>
          </rPr>
          <t xml:space="preserve">
28/01/21
3122
O/fee=5000
Due=3000
Paid in Janu/21</t>
        </r>
      </text>
    </comment>
    <comment ref="CD366" authorId="0">
      <text>
        <r>
          <rPr>
            <b/>
            <sz val="9"/>
            <color indexed="81"/>
            <rFont val="Tahoma"/>
            <family val="2"/>
          </rPr>
          <t>Windows User:</t>
        </r>
        <r>
          <rPr>
            <sz val="9"/>
            <color indexed="81"/>
            <rFont val="Tahoma"/>
            <family val="2"/>
          </rPr>
          <t xml:space="preserve">
14/09/2020
7,500/-</t>
        </r>
      </text>
    </comment>
    <comment ref="CF366" authorId="0">
      <text>
        <r>
          <rPr>
            <b/>
            <sz val="9"/>
            <color indexed="81"/>
            <rFont val="Tahoma"/>
            <family val="2"/>
          </rPr>
          <t>Windows User:</t>
        </r>
        <r>
          <rPr>
            <sz val="9"/>
            <color indexed="81"/>
            <rFont val="Tahoma"/>
            <family val="2"/>
          </rPr>
          <t xml:space="preserve">
14/09/2020
7,500/-</t>
        </r>
      </text>
    </comment>
    <comment ref="CH366" authorId="0">
      <text>
        <r>
          <rPr>
            <b/>
            <sz val="9"/>
            <color indexed="81"/>
            <rFont val="Tahoma"/>
            <family val="2"/>
          </rPr>
          <t>Windows User:</t>
        </r>
        <r>
          <rPr>
            <sz val="9"/>
            <color indexed="81"/>
            <rFont val="Tahoma"/>
            <family val="2"/>
          </rPr>
          <t xml:space="preserve">
14/09/2020
7,500/-</t>
        </r>
      </text>
    </comment>
    <comment ref="CJ366" authorId="0">
      <text>
        <r>
          <rPr>
            <b/>
            <sz val="9"/>
            <color indexed="81"/>
            <rFont val="Tahoma"/>
            <family val="2"/>
          </rPr>
          <t>Windows User:</t>
        </r>
        <r>
          <rPr>
            <sz val="9"/>
            <color indexed="81"/>
            <rFont val="Tahoma"/>
            <family val="2"/>
          </rPr>
          <t xml:space="preserve">
27/01/21
3146
O/fe=8000
Paid inJanu/21</t>
        </r>
      </text>
    </comment>
    <comment ref="CM366" authorId="0">
      <text>
        <r>
          <rPr>
            <b/>
            <sz val="9"/>
            <color indexed="81"/>
            <rFont val="Tahoma"/>
            <family val="2"/>
          </rPr>
          <t>Windows User:</t>
        </r>
        <r>
          <rPr>
            <sz val="9"/>
            <color indexed="81"/>
            <rFont val="Tahoma"/>
            <family val="2"/>
          </rPr>
          <t xml:space="preserve">
Less 30% in Tuition fee for Oct/20.</t>
        </r>
      </text>
    </comment>
    <comment ref="CO366" authorId="0">
      <text>
        <r>
          <rPr>
            <b/>
            <sz val="9"/>
            <color indexed="81"/>
            <rFont val="Tahoma"/>
            <family val="2"/>
          </rPr>
          <t>Windows User:</t>
        </r>
        <r>
          <rPr>
            <sz val="9"/>
            <color indexed="81"/>
            <rFont val="Tahoma"/>
            <family val="2"/>
          </rPr>
          <t xml:space="preserve">
Less 30% in Tuition fee for Oct/20.</t>
        </r>
      </text>
    </comment>
    <comment ref="CT366" authorId="0">
      <text>
        <r>
          <rPr>
            <b/>
            <sz val="9"/>
            <color indexed="81"/>
            <rFont val="Tahoma"/>
            <family val="2"/>
          </rPr>
          <t>Windows User:</t>
        </r>
        <r>
          <rPr>
            <sz val="9"/>
            <color indexed="81"/>
            <rFont val="Tahoma"/>
            <family val="2"/>
          </rPr>
          <t xml:space="preserve">
27/01/21
3146
O/fe=8000
Paid inJanu/21</t>
        </r>
      </text>
    </comment>
    <comment ref="CV366" authorId="0">
      <text>
        <r>
          <rPr>
            <b/>
            <sz val="9"/>
            <color indexed="81"/>
            <rFont val="Tahoma"/>
            <family val="2"/>
          </rPr>
          <t>Windows User:</t>
        </r>
        <r>
          <rPr>
            <sz val="9"/>
            <color indexed="81"/>
            <rFont val="Tahoma"/>
            <family val="2"/>
          </rPr>
          <t xml:space="preserve">
10/02/21
3147</t>
        </r>
      </text>
    </comment>
    <comment ref="CX366" authorId="0">
      <text>
        <r>
          <rPr>
            <b/>
            <sz val="9"/>
            <color indexed="81"/>
            <rFont val="Tahoma"/>
            <family val="2"/>
          </rPr>
          <t>Windows User:</t>
        </r>
        <r>
          <rPr>
            <sz val="9"/>
            <color indexed="81"/>
            <rFont val="Tahoma"/>
            <family val="2"/>
          </rPr>
          <t xml:space="preserve">
15/03/21
3148
Up to March/21</t>
        </r>
      </text>
    </comment>
    <comment ref="DB366" authorId="0">
      <text>
        <r>
          <rPr>
            <b/>
            <sz val="9"/>
            <color indexed="81"/>
            <rFont val="Tahoma"/>
            <family val="2"/>
          </rPr>
          <t>Windows User:</t>
        </r>
        <r>
          <rPr>
            <sz val="9"/>
            <color indexed="81"/>
            <rFont val="Tahoma"/>
            <family val="2"/>
          </rPr>
          <t xml:space="preserve">
23/05/21
3149
April/21</t>
        </r>
      </text>
    </comment>
    <comment ref="CD367" authorId="0">
      <text>
        <r>
          <rPr>
            <b/>
            <sz val="9"/>
            <color indexed="81"/>
            <rFont val="Tahoma"/>
            <family val="2"/>
          </rPr>
          <t>Windows User:</t>
        </r>
        <r>
          <rPr>
            <sz val="9"/>
            <color indexed="81"/>
            <rFont val="Tahoma"/>
            <family val="2"/>
          </rPr>
          <t xml:space="preserve">
14/09/2020
7,500/-</t>
        </r>
      </text>
    </comment>
    <comment ref="CF367" authorId="0">
      <text>
        <r>
          <rPr>
            <b/>
            <sz val="9"/>
            <color indexed="81"/>
            <rFont val="Tahoma"/>
            <family val="2"/>
          </rPr>
          <t>Windows User:</t>
        </r>
        <r>
          <rPr>
            <sz val="9"/>
            <color indexed="81"/>
            <rFont val="Tahoma"/>
            <family val="2"/>
          </rPr>
          <t xml:space="preserve">
14/09/2020
7,500/-</t>
        </r>
      </text>
    </comment>
    <comment ref="CH367" authorId="0">
      <text>
        <r>
          <rPr>
            <b/>
            <sz val="9"/>
            <color indexed="81"/>
            <rFont val="Tahoma"/>
            <family val="2"/>
          </rPr>
          <t>Windows User:</t>
        </r>
        <r>
          <rPr>
            <sz val="9"/>
            <color indexed="81"/>
            <rFont val="Tahoma"/>
            <family val="2"/>
          </rPr>
          <t xml:space="preserve">
14/09/2020
7,500/-</t>
        </r>
      </text>
    </comment>
    <comment ref="CJ367" authorId="0">
      <text>
        <r>
          <rPr>
            <b/>
            <sz val="9"/>
            <color indexed="81"/>
            <rFont val="Tahoma"/>
            <family val="2"/>
          </rPr>
          <t>Windows User:</t>
        </r>
        <r>
          <rPr>
            <sz val="9"/>
            <color indexed="81"/>
            <rFont val="Tahoma"/>
            <family val="2"/>
          </rPr>
          <t xml:space="preserve">
26/01/21
3170
O/fee Full
Oct to Janu/21
Paid in Janu/21</t>
        </r>
      </text>
    </comment>
    <comment ref="CM367" authorId="0">
      <text>
        <r>
          <rPr>
            <b/>
            <sz val="9"/>
            <color indexed="81"/>
            <rFont val="Tahoma"/>
            <family val="2"/>
          </rPr>
          <t>Windows User:</t>
        </r>
        <r>
          <rPr>
            <sz val="9"/>
            <color indexed="81"/>
            <rFont val="Tahoma"/>
            <family val="2"/>
          </rPr>
          <t xml:space="preserve">
Less 30% in Tuition fee for Oct/20.</t>
        </r>
      </text>
    </comment>
    <comment ref="CN367" authorId="0">
      <text>
        <r>
          <rPr>
            <b/>
            <sz val="9"/>
            <color indexed="81"/>
            <rFont val="Tahoma"/>
            <family val="2"/>
          </rPr>
          <t>Windows User:</t>
        </r>
        <r>
          <rPr>
            <sz val="9"/>
            <color indexed="81"/>
            <rFont val="Tahoma"/>
            <family val="2"/>
          </rPr>
          <t xml:space="preserve">
26/01/21
3170
O/fee Full
Oct to Janu/21
Paid in Janu/21</t>
        </r>
      </text>
    </comment>
    <comment ref="CO367" authorId="0">
      <text>
        <r>
          <rPr>
            <b/>
            <sz val="9"/>
            <color indexed="81"/>
            <rFont val="Tahoma"/>
            <family val="2"/>
          </rPr>
          <t>Windows User:</t>
        </r>
        <r>
          <rPr>
            <sz val="9"/>
            <color indexed="81"/>
            <rFont val="Tahoma"/>
            <family val="2"/>
          </rPr>
          <t xml:space="preserve">
Less 30% in Tuition fee for Oct/20.</t>
        </r>
      </text>
    </comment>
    <comment ref="CP367" authorId="0">
      <text>
        <r>
          <rPr>
            <b/>
            <sz val="9"/>
            <color indexed="81"/>
            <rFont val="Tahoma"/>
            <family val="2"/>
          </rPr>
          <t>Windows User:</t>
        </r>
        <r>
          <rPr>
            <sz val="9"/>
            <color indexed="81"/>
            <rFont val="Tahoma"/>
            <family val="2"/>
          </rPr>
          <t xml:space="preserve">
26/01/21
3170
O/fee Full
Oct to Janu/21
Paid in Janu/21</t>
        </r>
      </text>
    </comment>
    <comment ref="CR367" authorId="0">
      <text>
        <r>
          <rPr>
            <b/>
            <sz val="9"/>
            <color indexed="81"/>
            <rFont val="Tahoma"/>
            <family val="2"/>
          </rPr>
          <t>Windows User:</t>
        </r>
        <r>
          <rPr>
            <sz val="9"/>
            <color indexed="81"/>
            <rFont val="Tahoma"/>
            <family val="2"/>
          </rPr>
          <t xml:space="preserve">
26/01/21
3170
O/fee Full
Oct to Janu/21
Paid in Janu/21</t>
        </r>
      </text>
    </comment>
    <comment ref="CT367" authorId="0">
      <text>
        <r>
          <rPr>
            <b/>
            <sz val="9"/>
            <color indexed="81"/>
            <rFont val="Tahoma"/>
            <family val="2"/>
          </rPr>
          <t>Windows User:</t>
        </r>
        <r>
          <rPr>
            <sz val="9"/>
            <color indexed="81"/>
            <rFont val="Tahoma"/>
            <family val="2"/>
          </rPr>
          <t xml:space="preserve">
26/01/21
3170
O/fee Full
Oct to Janu/21
Paid in Janu/21</t>
        </r>
      </text>
    </comment>
    <comment ref="CX367" authorId="0">
      <text>
        <r>
          <rPr>
            <b/>
            <sz val="9"/>
            <color indexed="81"/>
            <rFont val="Tahoma"/>
            <family val="2"/>
          </rPr>
          <t>Windows User:</t>
        </r>
        <r>
          <rPr>
            <sz val="9"/>
            <color indexed="81"/>
            <rFont val="Tahoma"/>
            <family val="2"/>
          </rPr>
          <t xml:space="preserve">
15/03/21
3171
Feb/21</t>
        </r>
      </text>
    </comment>
    <comment ref="DB367" authorId="0">
      <text>
        <r>
          <rPr>
            <b/>
            <sz val="9"/>
            <color indexed="81"/>
            <rFont val="Tahoma"/>
            <family val="2"/>
          </rPr>
          <t>Windows User:</t>
        </r>
        <r>
          <rPr>
            <sz val="9"/>
            <color indexed="81"/>
            <rFont val="Tahoma"/>
            <family val="2"/>
          </rPr>
          <t xml:space="preserve">
29/05/21
3172
March + April/21</t>
        </r>
      </text>
    </comment>
    <comment ref="CD368" authorId="0">
      <text>
        <r>
          <rPr>
            <b/>
            <sz val="9"/>
            <color indexed="81"/>
            <rFont val="Tahoma"/>
            <family val="2"/>
          </rPr>
          <t>Windows User:</t>
        </r>
        <r>
          <rPr>
            <sz val="9"/>
            <color indexed="81"/>
            <rFont val="Tahoma"/>
            <family val="2"/>
          </rPr>
          <t xml:space="preserve">
14/09/2020
7,500/-</t>
        </r>
      </text>
    </comment>
    <comment ref="CF368" authorId="0">
      <text>
        <r>
          <rPr>
            <b/>
            <sz val="9"/>
            <color indexed="81"/>
            <rFont val="Tahoma"/>
            <family val="2"/>
          </rPr>
          <t>Windows User:</t>
        </r>
        <r>
          <rPr>
            <sz val="9"/>
            <color indexed="81"/>
            <rFont val="Tahoma"/>
            <family val="2"/>
          </rPr>
          <t xml:space="preserve">
14/09/2020
7,500/-</t>
        </r>
      </text>
    </comment>
    <comment ref="CH368" authorId="0">
      <text>
        <r>
          <rPr>
            <b/>
            <sz val="9"/>
            <color indexed="81"/>
            <rFont val="Tahoma"/>
            <family val="2"/>
          </rPr>
          <t>Windows User:</t>
        </r>
        <r>
          <rPr>
            <sz val="9"/>
            <color indexed="81"/>
            <rFont val="Tahoma"/>
            <family val="2"/>
          </rPr>
          <t xml:space="preserve">
14/09/2020
7,500/-</t>
        </r>
      </text>
    </comment>
    <comment ref="CJ368" authorId="0">
      <text>
        <r>
          <rPr>
            <b/>
            <sz val="9"/>
            <color indexed="81"/>
            <rFont val="Tahoma"/>
            <family val="2"/>
          </rPr>
          <t>Windows User:</t>
        </r>
        <r>
          <rPr>
            <sz val="9"/>
            <color indexed="81"/>
            <rFont val="Tahoma"/>
            <family val="2"/>
          </rPr>
          <t xml:space="preserve">
27/01/21
3196
O/fee=8000
Dec/20
Paid in janu/21</t>
        </r>
      </text>
    </comment>
    <comment ref="CM368" authorId="0">
      <text>
        <r>
          <rPr>
            <b/>
            <sz val="9"/>
            <color indexed="81"/>
            <rFont val="Tahoma"/>
            <family val="2"/>
          </rPr>
          <t>Windows User:</t>
        </r>
        <r>
          <rPr>
            <sz val="9"/>
            <color indexed="81"/>
            <rFont val="Tahoma"/>
            <family val="2"/>
          </rPr>
          <t xml:space="preserve">
Less 30% in Tuition fee for Oct/20.</t>
        </r>
      </text>
    </comment>
    <comment ref="CN368" authorId="0">
      <text>
        <r>
          <rPr>
            <b/>
            <sz val="9"/>
            <color indexed="81"/>
            <rFont val="Tahoma"/>
            <family val="2"/>
          </rPr>
          <t>Windows User:</t>
        </r>
        <r>
          <rPr>
            <sz val="9"/>
            <color indexed="81"/>
            <rFont val="Tahoma"/>
            <family val="2"/>
          </rPr>
          <t xml:space="preserve">
09/11/2020
3194
Oct/2020
Paid to nov/20</t>
        </r>
      </text>
    </comment>
    <comment ref="CO368" authorId="0">
      <text>
        <r>
          <rPr>
            <b/>
            <sz val="9"/>
            <color indexed="81"/>
            <rFont val="Tahoma"/>
            <family val="2"/>
          </rPr>
          <t>Windows User:</t>
        </r>
        <r>
          <rPr>
            <sz val="9"/>
            <color indexed="81"/>
            <rFont val="Tahoma"/>
            <family val="2"/>
          </rPr>
          <t xml:space="preserve">
Less 30% in Tuition fee for Oct/20.</t>
        </r>
      </text>
    </comment>
    <comment ref="CP368" authorId="0">
      <text>
        <r>
          <rPr>
            <b/>
            <sz val="9"/>
            <color indexed="81"/>
            <rFont val="Tahoma"/>
            <family val="2"/>
          </rPr>
          <t>Windows User:</t>
        </r>
        <r>
          <rPr>
            <sz val="9"/>
            <color indexed="81"/>
            <rFont val="Tahoma"/>
            <family val="2"/>
          </rPr>
          <t xml:space="preserve">
09/11/2020
3194
Oct/2020
29/12/2020
3195
Nov/20
Paid in Dec/20</t>
        </r>
      </text>
    </comment>
    <comment ref="CR368" authorId="0">
      <text>
        <r>
          <rPr>
            <b/>
            <sz val="9"/>
            <color indexed="81"/>
            <rFont val="Tahoma"/>
            <family val="2"/>
          </rPr>
          <t>Windows User:</t>
        </r>
        <r>
          <rPr>
            <sz val="9"/>
            <color indexed="81"/>
            <rFont val="Tahoma"/>
            <family val="2"/>
          </rPr>
          <t xml:space="preserve">
29/12/2020
3195
Nov/20
Paid in Dec/20
27/01/21
3196
O/fee=8000
Dec/20
Paid in janu/21</t>
        </r>
      </text>
    </comment>
    <comment ref="CT368" authorId="0">
      <text>
        <r>
          <rPr>
            <b/>
            <sz val="9"/>
            <color indexed="81"/>
            <rFont val="Tahoma"/>
            <family val="2"/>
          </rPr>
          <t>Windows User:</t>
        </r>
        <r>
          <rPr>
            <sz val="9"/>
            <color indexed="81"/>
            <rFont val="Tahoma"/>
            <family val="2"/>
          </rPr>
          <t xml:space="preserve">
27/01/21
3196
O/fee=8000
Dec/20
Paid in janu/21</t>
        </r>
      </text>
    </comment>
    <comment ref="CV368" authorId="0">
      <text>
        <r>
          <rPr>
            <b/>
            <sz val="9"/>
            <color indexed="81"/>
            <rFont val="Tahoma"/>
            <family val="2"/>
          </rPr>
          <t>Windows User:</t>
        </r>
        <r>
          <rPr>
            <sz val="9"/>
            <color indexed="81"/>
            <rFont val="Tahoma"/>
            <family val="2"/>
          </rPr>
          <t xml:space="preserve">
22/02/21
3197</t>
        </r>
      </text>
    </comment>
    <comment ref="CX368" authorId="0">
      <text>
        <r>
          <rPr>
            <b/>
            <sz val="9"/>
            <color indexed="81"/>
            <rFont val="Tahoma"/>
            <family val="2"/>
          </rPr>
          <t>Windows User:</t>
        </r>
        <r>
          <rPr>
            <sz val="9"/>
            <color indexed="81"/>
            <rFont val="Tahoma"/>
            <family val="2"/>
          </rPr>
          <t xml:space="preserve">
22/03/2021
3198
Feb + March/21</t>
        </r>
      </text>
    </comment>
    <comment ref="DD368" authorId="0">
      <text>
        <r>
          <rPr>
            <b/>
            <sz val="9"/>
            <color indexed="81"/>
            <rFont val="Tahoma"/>
            <family val="2"/>
          </rPr>
          <t>Windows User:</t>
        </r>
        <r>
          <rPr>
            <sz val="9"/>
            <color indexed="81"/>
            <rFont val="Tahoma"/>
            <family val="2"/>
          </rPr>
          <t xml:space="preserve">
05/06/21
3199</t>
        </r>
      </text>
    </comment>
    <comment ref="CD369" authorId="0">
      <text>
        <r>
          <rPr>
            <b/>
            <sz val="9"/>
            <color indexed="81"/>
            <rFont val="Tahoma"/>
            <family val="2"/>
          </rPr>
          <t>Windows User:</t>
        </r>
        <r>
          <rPr>
            <sz val="9"/>
            <color indexed="81"/>
            <rFont val="Tahoma"/>
            <family val="2"/>
          </rPr>
          <t xml:space="preserve">
14/09/2020
7,500/-</t>
        </r>
      </text>
    </comment>
    <comment ref="CF369" authorId="0">
      <text>
        <r>
          <rPr>
            <b/>
            <sz val="9"/>
            <color indexed="81"/>
            <rFont val="Tahoma"/>
            <family val="2"/>
          </rPr>
          <t>Windows User:</t>
        </r>
        <r>
          <rPr>
            <sz val="9"/>
            <color indexed="81"/>
            <rFont val="Tahoma"/>
            <family val="2"/>
          </rPr>
          <t xml:space="preserve">
14/09/2020
7,500/-</t>
        </r>
      </text>
    </comment>
    <comment ref="CH369" authorId="0">
      <text>
        <r>
          <rPr>
            <b/>
            <sz val="9"/>
            <color indexed="81"/>
            <rFont val="Tahoma"/>
            <family val="2"/>
          </rPr>
          <t>Windows User:</t>
        </r>
        <r>
          <rPr>
            <sz val="9"/>
            <color indexed="81"/>
            <rFont val="Tahoma"/>
            <family val="2"/>
          </rPr>
          <t xml:space="preserve">
14/09/2020
7,500/-</t>
        </r>
      </text>
    </comment>
    <comment ref="CJ369" authorId="0">
      <text>
        <r>
          <rPr>
            <b/>
            <sz val="9"/>
            <color indexed="81"/>
            <rFont val="Tahoma"/>
            <family val="2"/>
          </rPr>
          <t>Windows User:</t>
        </r>
        <r>
          <rPr>
            <sz val="9"/>
            <color indexed="81"/>
            <rFont val="Tahoma"/>
            <family val="2"/>
          </rPr>
          <t xml:space="preserve">
25/11/2020
7918
O/fee With
Oct/20
Paid in Non/20</t>
        </r>
      </text>
    </comment>
    <comment ref="CM369" authorId="0">
      <text>
        <r>
          <rPr>
            <b/>
            <sz val="9"/>
            <color indexed="81"/>
            <rFont val="Tahoma"/>
            <family val="2"/>
          </rPr>
          <t>Windows User:</t>
        </r>
        <r>
          <rPr>
            <sz val="9"/>
            <color indexed="81"/>
            <rFont val="Tahoma"/>
            <family val="2"/>
          </rPr>
          <t xml:space="preserve">
Less 30% in Tuition fee for Oct/20.</t>
        </r>
      </text>
    </comment>
    <comment ref="CN369" authorId="0">
      <text>
        <r>
          <rPr>
            <b/>
            <sz val="9"/>
            <color indexed="81"/>
            <rFont val="Tahoma"/>
            <family val="2"/>
          </rPr>
          <t>Windows User:</t>
        </r>
        <r>
          <rPr>
            <sz val="9"/>
            <color indexed="81"/>
            <rFont val="Tahoma"/>
            <family val="2"/>
          </rPr>
          <t xml:space="preserve">
25/11/2020
7918
O/fee With
Oct/20
Paid in Non/20</t>
        </r>
      </text>
    </comment>
    <comment ref="CO369" authorId="0">
      <text>
        <r>
          <rPr>
            <b/>
            <sz val="9"/>
            <color indexed="81"/>
            <rFont val="Tahoma"/>
            <family val="2"/>
          </rPr>
          <t>Windows User:</t>
        </r>
        <r>
          <rPr>
            <sz val="9"/>
            <color indexed="81"/>
            <rFont val="Tahoma"/>
            <family val="2"/>
          </rPr>
          <t xml:space="preserve">
Less 30% in Tuition fee for Oct/20.</t>
        </r>
      </text>
    </comment>
    <comment ref="CP369" authorId="0">
      <text>
        <r>
          <rPr>
            <b/>
            <sz val="9"/>
            <color indexed="81"/>
            <rFont val="Tahoma"/>
            <family val="2"/>
          </rPr>
          <t>Windows User:</t>
        </r>
        <r>
          <rPr>
            <sz val="9"/>
            <color indexed="81"/>
            <rFont val="Tahoma"/>
            <family val="2"/>
          </rPr>
          <t xml:space="preserve">
25/11/2020
7918
O/fee With
Oct/20
25/11/2020
7919
Nov/20
Paid in Nov/20</t>
        </r>
      </text>
    </comment>
    <comment ref="CR369" authorId="0">
      <text>
        <r>
          <rPr>
            <b/>
            <sz val="9"/>
            <color indexed="81"/>
            <rFont val="Tahoma"/>
            <family val="2"/>
          </rPr>
          <t>Windows User:</t>
        </r>
        <r>
          <rPr>
            <sz val="9"/>
            <color indexed="81"/>
            <rFont val="Tahoma"/>
            <family val="2"/>
          </rPr>
          <t xml:space="preserve">
27/01/21
7920
Dec=3780
Janu=4340
Paid in janu/21</t>
        </r>
      </text>
    </comment>
    <comment ref="CT369" authorId="0">
      <text>
        <r>
          <rPr>
            <b/>
            <sz val="9"/>
            <color indexed="81"/>
            <rFont val="Tahoma"/>
            <family val="2"/>
          </rPr>
          <t>Windows User:</t>
        </r>
        <r>
          <rPr>
            <sz val="9"/>
            <color indexed="81"/>
            <rFont val="Tahoma"/>
            <family val="2"/>
          </rPr>
          <t xml:space="preserve">
27/01/21
7920
Dec=3780
Janu=4340
Paid in janu/21</t>
        </r>
      </text>
    </comment>
    <comment ref="DD369" authorId="0">
      <text>
        <r>
          <rPr>
            <b/>
            <sz val="9"/>
            <color indexed="81"/>
            <rFont val="Tahoma"/>
            <family val="2"/>
          </rPr>
          <t>Windows User:</t>
        </r>
        <r>
          <rPr>
            <sz val="9"/>
            <color indexed="81"/>
            <rFont val="Tahoma"/>
            <family val="2"/>
          </rPr>
          <t xml:space="preserve">
02/06/21
7921
</t>
        </r>
      </text>
    </comment>
    <comment ref="CD370" authorId="0">
      <text>
        <r>
          <rPr>
            <b/>
            <sz val="9"/>
            <color indexed="81"/>
            <rFont val="Tahoma"/>
            <family val="2"/>
          </rPr>
          <t>Windows User:</t>
        </r>
        <r>
          <rPr>
            <sz val="9"/>
            <color indexed="81"/>
            <rFont val="Tahoma"/>
            <family val="2"/>
          </rPr>
          <t xml:space="preserve">
14/09/2020
7,500/-</t>
        </r>
      </text>
    </comment>
    <comment ref="CF370" authorId="0">
      <text>
        <r>
          <rPr>
            <b/>
            <sz val="9"/>
            <color indexed="81"/>
            <rFont val="Tahoma"/>
            <family val="2"/>
          </rPr>
          <t>Windows User:</t>
        </r>
        <r>
          <rPr>
            <sz val="9"/>
            <color indexed="81"/>
            <rFont val="Tahoma"/>
            <family val="2"/>
          </rPr>
          <t xml:space="preserve">
14/09/2020
7,500/-</t>
        </r>
      </text>
    </comment>
    <comment ref="CH370" authorId="0">
      <text>
        <r>
          <rPr>
            <b/>
            <sz val="9"/>
            <color indexed="81"/>
            <rFont val="Tahoma"/>
            <family val="2"/>
          </rPr>
          <t>Windows User:</t>
        </r>
        <r>
          <rPr>
            <sz val="9"/>
            <color indexed="81"/>
            <rFont val="Tahoma"/>
            <family val="2"/>
          </rPr>
          <t xml:space="preserve">
14/09/2020
7,500/-</t>
        </r>
      </text>
    </comment>
    <comment ref="CP370" authorId="0">
      <text>
        <r>
          <rPr>
            <b/>
            <sz val="9"/>
            <color indexed="81"/>
            <rFont val="Tahoma"/>
            <family val="2"/>
          </rPr>
          <t>Windows User:</t>
        </r>
        <r>
          <rPr>
            <sz val="9"/>
            <color indexed="81"/>
            <rFont val="Tahoma"/>
            <family val="2"/>
          </rPr>
          <t xml:space="preserve">
08/10/2020
By bkssh
C=4620
H=1970
T=6590</t>
        </r>
      </text>
    </comment>
    <comment ref="CR370" authorId="0">
      <text>
        <r>
          <rPr>
            <b/>
            <sz val="9"/>
            <color indexed="81"/>
            <rFont val="Tahoma"/>
            <family val="2"/>
          </rPr>
          <t>Windows User:</t>
        </r>
        <r>
          <rPr>
            <sz val="9"/>
            <color indexed="81"/>
            <rFont val="Tahoma"/>
            <family val="2"/>
          </rPr>
          <t xml:space="preserve">
09/11/2020
By bkash
C=4620
H=1950
T=6570</t>
        </r>
      </text>
    </comment>
    <comment ref="CT370" authorId="0">
      <text>
        <r>
          <rPr>
            <b/>
            <sz val="9"/>
            <color indexed="81"/>
            <rFont val="Tahoma"/>
            <family val="2"/>
          </rPr>
          <t>Windows User:</t>
        </r>
        <r>
          <rPr>
            <sz val="9"/>
            <color indexed="81"/>
            <rFont val="Tahoma"/>
            <family val="2"/>
          </rPr>
          <t xml:space="preserve">
10/12/2020
By bkash
C=4620
H=1950
T=6570
Dec/20</t>
        </r>
      </text>
    </comment>
    <comment ref="CV370" authorId="0">
      <text>
        <r>
          <rPr>
            <b/>
            <sz val="9"/>
            <color indexed="81"/>
            <rFont val="Tahoma"/>
            <family val="2"/>
          </rPr>
          <t>Windows User:</t>
        </r>
        <r>
          <rPr>
            <sz val="9"/>
            <color indexed="81"/>
            <rFont val="Tahoma"/>
            <family val="2"/>
          </rPr>
          <t xml:space="preserve">
09/01/2021
C=4620
H=1950
T=6570
Janu/21</t>
        </r>
      </text>
    </comment>
    <comment ref="CX370" authorId="0">
      <text>
        <r>
          <rPr>
            <b/>
            <sz val="9"/>
            <color indexed="81"/>
            <rFont val="Tahoma"/>
            <family val="2"/>
          </rPr>
          <t>Windows User:</t>
        </r>
        <r>
          <rPr>
            <sz val="9"/>
            <color indexed="81"/>
            <rFont val="Tahoma"/>
            <family val="2"/>
          </rPr>
          <t xml:space="preserve">
10/02/21
7943</t>
        </r>
      </text>
    </comment>
    <comment ref="CZ370" authorId="0">
      <text>
        <r>
          <rPr>
            <b/>
            <sz val="9"/>
            <color indexed="81"/>
            <rFont val="Tahoma"/>
            <family val="2"/>
          </rPr>
          <t>Windows User:</t>
        </r>
        <r>
          <rPr>
            <sz val="9"/>
            <color indexed="81"/>
            <rFont val="Tahoma"/>
            <family val="2"/>
          </rPr>
          <t xml:space="preserve">
10/03/21
By bkash
C=4620
H=1950
T= 6570</t>
        </r>
      </text>
    </comment>
    <comment ref="DB370" authorId="0">
      <text>
        <r>
          <rPr>
            <b/>
            <sz val="9"/>
            <color indexed="81"/>
            <rFont val="Tahoma"/>
            <family val="2"/>
          </rPr>
          <t>Windows User:</t>
        </r>
        <r>
          <rPr>
            <sz val="9"/>
            <color indexed="81"/>
            <rFont val="Tahoma"/>
            <family val="2"/>
          </rPr>
          <t xml:space="preserve">
13/04/21
By bkash
C=4620
H=1950
T= 6570</t>
        </r>
      </text>
    </comment>
    <comment ref="DF370" authorId="0">
      <text>
        <r>
          <rPr>
            <b/>
            <sz val="9"/>
            <color indexed="81"/>
            <rFont val="Tahoma"/>
            <family val="2"/>
          </rPr>
          <t>Windows User:</t>
        </r>
        <r>
          <rPr>
            <sz val="9"/>
            <color indexed="81"/>
            <rFont val="Tahoma"/>
            <family val="2"/>
          </rPr>
          <t xml:space="preserve">
02/06/21
7949
</t>
        </r>
      </text>
    </comment>
    <comment ref="CD371" authorId="0">
      <text>
        <r>
          <rPr>
            <b/>
            <sz val="9"/>
            <color indexed="81"/>
            <rFont val="Tahoma"/>
            <family val="2"/>
          </rPr>
          <t>Windows User:</t>
        </r>
        <r>
          <rPr>
            <sz val="9"/>
            <color indexed="81"/>
            <rFont val="Tahoma"/>
            <family val="2"/>
          </rPr>
          <t xml:space="preserve">
14/09/2020
7,500/-</t>
        </r>
      </text>
    </comment>
    <comment ref="CF371" authorId="0">
      <text>
        <r>
          <rPr>
            <b/>
            <sz val="9"/>
            <color indexed="81"/>
            <rFont val="Tahoma"/>
            <family val="2"/>
          </rPr>
          <t>Windows User:</t>
        </r>
        <r>
          <rPr>
            <sz val="9"/>
            <color indexed="81"/>
            <rFont val="Tahoma"/>
            <family val="2"/>
          </rPr>
          <t xml:space="preserve">
14/09/2020
7,500/-</t>
        </r>
      </text>
    </comment>
    <comment ref="CH371" authorId="0">
      <text>
        <r>
          <rPr>
            <b/>
            <sz val="9"/>
            <color indexed="81"/>
            <rFont val="Tahoma"/>
            <family val="2"/>
          </rPr>
          <t>Windows User:</t>
        </r>
        <r>
          <rPr>
            <sz val="9"/>
            <color indexed="81"/>
            <rFont val="Tahoma"/>
            <family val="2"/>
          </rPr>
          <t xml:space="preserve">
14/09/2020
7,500/-</t>
        </r>
      </text>
    </comment>
    <comment ref="CJ371" authorId="0">
      <text>
        <r>
          <rPr>
            <b/>
            <sz val="9"/>
            <color indexed="81"/>
            <rFont val="Tahoma"/>
            <family val="2"/>
          </rPr>
          <t>Windows User:</t>
        </r>
        <r>
          <rPr>
            <sz val="9"/>
            <color indexed="81"/>
            <rFont val="Tahoma"/>
            <family val="2"/>
          </rPr>
          <t xml:space="preserve">
15.10.2020
7966
Oct/20 (Less=30%)
Others fee</t>
        </r>
      </text>
    </comment>
    <comment ref="CM371" authorId="0">
      <text>
        <r>
          <rPr>
            <b/>
            <sz val="9"/>
            <color indexed="81"/>
            <rFont val="Tahoma"/>
            <family val="2"/>
          </rPr>
          <t>Windows User:</t>
        </r>
        <r>
          <rPr>
            <sz val="9"/>
            <color indexed="81"/>
            <rFont val="Tahoma"/>
            <family val="2"/>
          </rPr>
          <t xml:space="preserve">
Less 30% in Tuition fee for Oct/20.</t>
        </r>
      </text>
    </comment>
    <comment ref="CN371" authorId="0">
      <text>
        <r>
          <rPr>
            <b/>
            <sz val="9"/>
            <color indexed="81"/>
            <rFont val="Tahoma"/>
            <family val="2"/>
          </rPr>
          <t>Windows User:</t>
        </r>
        <r>
          <rPr>
            <sz val="9"/>
            <color indexed="81"/>
            <rFont val="Tahoma"/>
            <family val="2"/>
          </rPr>
          <t xml:space="preserve">
15.10.2020
7966
Oct/20 (Less=30%)
Others fee</t>
        </r>
      </text>
    </comment>
    <comment ref="CO371" authorId="0">
      <text>
        <r>
          <rPr>
            <b/>
            <sz val="9"/>
            <color indexed="81"/>
            <rFont val="Tahoma"/>
            <family val="2"/>
          </rPr>
          <t>Windows User:</t>
        </r>
        <r>
          <rPr>
            <sz val="9"/>
            <color indexed="81"/>
            <rFont val="Tahoma"/>
            <family val="2"/>
          </rPr>
          <t xml:space="preserve">
Less 30% in Tuition fee for Oct/20.</t>
        </r>
      </text>
    </comment>
    <comment ref="CP371" authorId="0">
      <text>
        <r>
          <rPr>
            <b/>
            <sz val="9"/>
            <color indexed="81"/>
            <rFont val="Tahoma"/>
            <family val="2"/>
          </rPr>
          <t>Windows User:</t>
        </r>
        <r>
          <rPr>
            <sz val="9"/>
            <color indexed="81"/>
            <rFont val="Tahoma"/>
            <family val="2"/>
          </rPr>
          <t xml:space="preserve">
17/01/2021
Nov to janu/21
Paid in Janu/21</t>
        </r>
      </text>
    </comment>
    <comment ref="CR371" authorId="0">
      <text>
        <r>
          <rPr>
            <b/>
            <sz val="9"/>
            <color indexed="81"/>
            <rFont val="Tahoma"/>
            <family val="2"/>
          </rPr>
          <t>Windows User:</t>
        </r>
        <r>
          <rPr>
            <sz val="9"/>
            <color indexed="81"/>
            <rFont val="Tahoma"/>
            <family val="2"/>
          </rPr>
          <t xml:space="preserve">
17/01/2021
Nov to janu/21
Paid in Janu/21</t>
        </r>
      </text>
    </comment>
    <comment ref="CT371" authorId="0">
      <text>
        <r>
          <rPr>
            <b/>
            <sz val="9"/>
            <color indexed="81"/>
            <rFont val="Tahoma"/>
            <family val="2"/>
          </rPr>
          <t>Windows User:</t>
        </r>
        <r>
          <rPr>
            <sz val="9"/>
            <color indexed="81"/>
            <rFont val="Tahoma"/>
            <family val="2"/>
          </rPr>
          <t xml:space="preserve">
17/01/2021
Nov to janu/21
Paid in Janu/21</t>
        </r>
      </text>
    </comment>
    <comment ref="DD371" authorId="0">
      <text>
        <r>
          <rPr>
            <b/>
            <sz val="9"/>
            <color indexed="81"/>
            <rFont val="Tahoma"/>
            <family val="2"/>
          </rPr>
          <t>Windows User:</t>
        </r>
        <r>
          <rPr>
            <sz val="9"/>
            <color indexed="81"/>
            <rFont val="Tahoma"/>
            <family val="2"/>
          </rPr>
          <t xml:space="preserve">
07/06/21
7968
</t>
        </r>
      </text>
    </comment>
    <comment ref="CD372" authorId="0">
      <text>
        <r>
          <rPr>
            <b/>
            <sz val="9"/>
            <color indexed="81"/>
            <rFont val="Tahoma"/>
            <family val="2"/>
          </rPr>
          <t>Windows User:</t>
        </r>
        <r>
          <rPr>
            <sz val="9"/>
            <color indexed="81"/>
            <rFont val="Tahoma"/>
            <family val="2"/>
          </rPr>
          <t xml:space="preserve">
14/09/2020
7,500/-</t>
        </r>
      </text>
    </comment>
    <comment ref="CF372" authorId="0">
      <text>
        <r>
          <rPr>
            <b/>
            <sz val="9"/>
            <color indexed="81"/>
            <rFont val="Tahoma"/>
            <family val="2"/>
          </rPr>
          <t>Windows User:</t>
        </r>
        <r>
          <rPr>
            <sz val="9"/>
            <color indexed="81"/>
            <rFont val="Tahoma"/>
            <family val="2"/>
          </rPr>
          <t xml:space="preserve">
14/09/2020
7,500/-</t>
        </r>
      </text>
    </comment>
    <comment ref="CH372" authorId="0">
      <text>
        <r>
          <rPr>
            <b/>
            <sz val="9"/>
            <color indexed="81"/>
            <rFont val="Tahoma"/>
            <family val="2"/>
          </rPr>
          <t>Windows User:</t>
        </r>
        <r>
          <rPr>
            <sz val="9"/>
            <color indexed="81"/>
            <rFont val="Tahoma"/>
            <family val="2"/>
          </rPr>
          <t xml:space="preserve">
14/09/2020
7,500/-</t>
        </r>
      </text>
    </comment>
    <comment ref="CJ372" authorId="0">
      <text>
        <r>
          <rPr>
            <b/>
            <sz val="9"/>
            <color indexed="81"/>
            <rFont val="Tahoma"/>
            <family val="2"/>
          </rPr>
          <t>Windows User:</t>
        </r>
        <r>
          <rPr>
            <sz val="9"/>
            <color indexed="81"/>
            <rFont val="Tahoma"/>
            <family val="2"/>
          </rPr>
          <t xml:space="preserve">
29/10/2020
7990
Paid to Oct/20</t>
        </r>
      </text>
    </comment>
    <comment ref="CN372" authorId="0">
      <text>
        <r>
          <rPr>
            <b/>
            <sz val="9"/>
            <color indexed="81"/>
            <rFont val="Tahoma"/>
            <family val="2"/>
          </rPr>
          <t>Windows User:</t>
        </r>
        <r>
          <rPr>
            <sz val="9"/>
            <color indexed="81"/>
            <rFont val="Tahoma"/>
            <family val="2"/>
          </rPr>
          <t xml:space="preserve">
22/09/2020
8,000/-</t>
        </r>
      </text>
    </comment>
    <comment ref="CP372" authorId="0">
      <text>
        <r>
          <rPr>
            <b/>
            <sz val="9"/>
            <color indexed="81"/>
            <rFont val="Tahoma"/>
            <family val="2"/>
          </rPr>
          <t>Windows User:</t>
        </r>
        <r>
          <rPr>
            <sz val="9"/>
            <color indexed="81"/>
            <rFont val="Tahoma"/>
            <family val="2"/>
          </rPr>
          <t xml:space="preserve">
08/10/20
7991
29/10/2020
7990
O/fee</t>
        </r>
      </text>
    </comment>
    <comment ref="CR372" authorId="0">
      <text>
        <r>
          <rPr>
            <b/>
            <sz val="9"/>
            <color indexed="81"/>
            <rFont val="Tahoma"/>
            <family val="2"/>
          </rPr>
          <t>Windows User:</t>
        </r>
        <r>
          <rPr>
            <sz val="9"/>
            <color indexed="81"/>
            <rFont val="Tahoma"/>
            <family val="2"/>
          </rPr>
          <t xml:space="preserve">
09/11/2020
7992
</t>
        </r>
      </text>
    </comment>
    <comment ref="CT372" authorId="0">
      <text>
        <r>
          <rPr>
            <b/>
            <sz val="9"/>
            <color indexed="81"/>
            <rFont val="Tahoma"/>
            <family val="2"/>
          </rPr>
          <t>Windows User:</t>
        </r>
        <r>
          <rPr>
            <sz val="9"/>
            <color indexed="81"/>
            <rFont val="Tahoma"/>
            <family val="2"/>
          </rPr>
          <t xml:space="preserve">
15/12/2020
7993
</t>
        </r>
      </text>
    </comment>
    <comment ref="CV372" authorId="0">
      <text>
        <r>
          <rPr>
            <b/>
            <sz val="9"/>
            <color indexed="81"/>
            <rFont val="Tahoma"/>
            <family val="2"/>
          </rPr>
          <t>Windows User:</t>
        </r>
        <r>
          <rPr>
            <sz val="9"/>
            <color indexed="81"/>
            <rFont val="Tahoma"/>
            <family val="2"/>
          </rPr>
          <t xml:space="preserve">
18/01/2021
7994
</t>
        </r>
      </text>
    </comment>
    <comment ref="CX372" authorId="0">
      <text>
        <r>
          <rPr>
            <b/>
            <sz val="9"/>
            <color indexed="81"/>
            <rFont val="Tahoma"/>
            <family val="2"/>
          </rPr>
          <t>Windows User:</t>
        </r>
        <r>
          <rPr>
            <sz val="9"/>
            <color indexed="81"/>
            <rFont val="Tahoma"/>
            <family val="2"/>
          </rPr>
          <t xml:space="preserve">
10/02/21
7995</t>
        </r>
      </text>
    </comment>
    <comment ref="CZ372" authorId="0">
      <text>
        <r>
          <rPr>
            <b/>
            <sz val="9"/>
            <color indexed="81"/>
            <rFont val="Tahoma"/>
            <family val="2"/>
          </rPr>
          <t>Windows User:</t>
        </r>
        <r>
          <rPr>
            <sz val="9"/>
            <color indexed="81"/>
            <rFont val="Tahoma"/>
            <family val="2"/>
          </rPr>
          <t xml:space="preserve">
13/03/21
7996
</t>
        </r>
      </text>
    </comment>
    <comment ref="DB372" authorId="0">
      <text>
        <r>
          <rPr>
            <b/>
            <sz val="9"/>
            <color indexed="81"/>
            <rFont val="Tahoma"/>
            <family val="2"/>
          </rPr>
          <t>Windows User:</t>
        </r>
        <r>
          <rPr>
            <sz val="9"/>
            <color indexed="81"/>
            <rFont val="Tahoma"/>
            <family val="2"/>
          </rPr>
          <t xml:space="preserve">
13/04/2021
7997
</t>
        </r>
      </text>
    </comment>
    <comment ref="DF372" authorId="0">
      <text>
        <r>
          <rPr>
            <b/>
            <sz val="9"/>
            <color indexed="81"/>
            <rFont val="Tahoma"/>
            <family val="2"/>
          </rPr>
          <t>Windows User:</t>
        </r>
        <r>
          <rPr>
            <sz val="9"/>
            <color indexed="81"/>
            <rFont val="Tahoma"/>
            <family val="2"/>
          </rPr>
          <t xml:space="preserve">
05/06/21
7999/7998
</t>
        </r>
      </text>
    </comment>
    <comment ref="CD373" authorId="0">
      <text>
        <r>
          <rPr>
            <b/>
            <sz val="9"/>
            <color indexed="81"/>
            <rFont val="Tahoma"/>
            <family val="2"/>
          </rPr>
          <t>Windows User:</t>
        </r>
        <r>
          <rPr>
            <sz val="9"/>
            <color indexed="81"/>
            <rFont val="Tahoma"/>
            <family val="2"/>
          </rPr>
          <t xml:space="preserve">
14/09/2020
7,500/-</t>
        </r>
      </text>
    </comment>
    <comment ref="CF373" authorId="0">
      <text>
        <r>
          <rPr>
            <b/>
            <sz val="9"/>
            <color indexed="81"/>
            <rFont val="Tahoma"/>
            <family val="2"/>
          </rPr>
          <t>Windows User:</t>
        </r>
        <r>
          <rPr>
            <sz val="9"/>
            <color indexed="81"/>
            <rFont val="Tahoma"/>
            <family val="2"/>
          </rPr>
          <t xml:space="preserve">
14/09/2020
7,500/-</t>
        </r>
      </text>
    </comment>
    <comment ref="CH373" authorId="0">
      <text>
        <r>
          <rPr>
            <b/>
            <sz val="9"/>
            <color indexed="81"/>
            <rFont val="Tahoma"/>
            <family val="2"/>
          </rPr>
          <t>Windows User:</t>
        </r>
        <r>
          <rPr>
            <sz val="9"/>
            <color indexed="81"/>
            <rFont val="Tahoma"/>
            <family val="2"/>
          </rPr>
          <t xml:space="preserve">
14/09/2020
7,500/-</t>
        </r>
      </text>
    </comment>
    <comment ref="CM373" authorId="0">
      <text>
        <r>
          <rPr>
            <b/>
            <sz val="9"/>
            <color indexed="81"/>
            <rFont val="Tahoma"/>
            <family val="2"/>
          </rPr>
          <t>Windows User:</t>
        </r>
        <r>
          <rPr>
            <sz val="9"/>
            <color indexed="81"/>
            <rFont val="Tahoma"/>
            <family val="2"/>
          </rPr>
          <t xml:space="preserve">
Less 30% in Tuition fee for Oct/20.</t>
        </r>
      </text>
    </comment>
    <comment ref="CN373" authorId="0">
      <text>
        <r>
          <rPr>
            <b/>
            <sz val="9"/>
            <color indexed="81"/>
            <rFont val="Tahoma"/>
            <family val="2"/>
          </rPr>
          <t>Windows User:</t>
        </r>
        <r>
          <rPr>
            <sz val="9"/>
            <color indexed="81"/>
            <rFont val="Tahoma"/>
            <family val="2"/>
          </rPr>
          <t xml:space="preserve">
27/12/2020
Oct  to Dec/20
Paid in Dec/20</t>
        </r>
      </text>
    </comment>
    <comment ref="CO373" authorId="0">
      <text>
        <r>
          <rPr>
            <b/>
            <sz val="9"/>
            <color indexed="81"/>
            <rFont val="Tahoma"/>
            <family val="2"/>
          </rPr>
          <t>Windows User:</t>
        </r>
        <r>
          <rPr>
            <sz val="9"/>
            <color indexed="81"/>
            <rFont val="Tahoma"/>
            <family val="2"/>
          </rPr>
          <t xml:space="preserve">
Less 30% in Tuition fee for Oct/20.</t>
        </r>
      </text>
    </comment>
    <comment ref="CP373" authorId="0">
      <text>
        <r>
          <rPr>
            <b/>
            <sz val="9"/>
            <color indexed="81"/>
            <rFont val="Tahoma"/>
            <family val="2"/>
          </rPr>
          <t>Windows User:</t>
        </r>
        <r>
          <rPr>
            <sz val="9"/>
            <color indexed="81"/>
            <rFont val="Tahoma"/>
            <family val="2"/>
          </rPr>
          <t xml:space="preserve">
27/12/2020
Oct  to Dec/20
Paid in Dec/20</t>
        </r>
      </text>
    </comment>
    <comment ref="CR373" authorId="0">
      <text>
        <r>
          <rPr>
            <b/>
            <sz val="9"/>
            <color indexed="81"/>
            <rFont val="Tahoma"/>
            <family val="2"/>
          </rPr>
          <t>Windows User:</t>
        </r>
        <r>
          <rPr>
            <sz val="9"/>
            <color indexed="81"/>
            <rFont val="Tahoma"/>
            <family val="2"/>
          </rPr>
          <t xml:space="preserve">
27/12/2020
8014
Oct  to Dec/20
Paid in Dec/20
O/fee Due</t>
        </r>
      </text>
    </comment>
    <comment ref="CT373" authorId="0">
      <text>
        <r>
          <rPr>
            <b/>
            <sz val="9"/>
            <color indexed="81"/>
            <rFont val="Tahoma"/>
            <family val="2"/>
          </rPr>
          <t>Windows User:</t>
        </r>
        <r>
          <rPr>
            <sz val="9"/>
            <color indexed="81"/>
            <rFont val="Tahoma"/>
            <family val="2"/>
          </rPr>
          <t xml:space="preserve">
28/01/21
8015
Janu/21
Paid in janu/21</t>
        </r>
      </text>
    </comment>
    <comment ref="CU373" authorId="0">
      <text>
        <r>
          <rPr>
            <b/>
            <sz val="9"/>
            <color indexed="81"/>
            <rFont val="Tahoma"/>
            <family val="2"/>
          </rPr>
          <t>Windows User:</t>
        </r>
        <r>
          <rPr>
            <sz val="9"/>
            <color indexed="81"/>
            <rFont val="Tahoma"/>
            <family val="2"/>
          </rPr>
          <t xml:space="preserve">
</t>
        </r>
      </text>
    </comment>
    <comment ref="DD373" authorId="0">
      <text>
        <r>
          <rPr>
            <b/>
            <sz val="9"/>
            <color indexed="81"/>
            <rFont val="Tahoma"/>
            <family val="2"/>
          </rPr>
          <t>Windows User:</t>
        </r>
        <r>
          <rPr>
            <sz val="9"/>
            <color indexed="81"/>
            <rFont val="Tahoma"/>
            <family val="2"/>
          </rPr>
          <t xml:space="preserve">
07/06/21
8016</t>
        </r>
      </text>
    </comment>
    <comment ref="CD374" authorId="0">
      <text>
        <r>
          <rPr>
            <b/>
            <sz val="9"/>
            <color indexed="81"/>
            <rFont val="Tahoma"/>
            <family val="2"/>
          </rPr>
          <t>Windows User:</t>
        </r>
        <r>
          <rPr>
            <sz val="9"/>
            <color indexed="81"/>
            <rFont val="Tahoma"/>
            <family val="2"/>
          </rPr>
          <t xml:space="preserve">
14/09/2020
7,500/-</t>
        </r>
      </text>
    </comment>
    <comment ref="CF374" authorId="0">
      <text>
        <r>
          <rPr>
            <b/>
            <sz val="9"/>
            <color indexed="81"/>
            <rFont val="Tahoma"/>
            <family val="2"/>
          </rPr>
          <t>Windows User:</t>
        </r>
        <r>
          <rPr>
            <sz val="9"/>
            <color indexed="81"/>
            <rFont val="Tahoma"/>
            <family val="2"/>
          </rPr>
          <t xml:space="preserve">
14/09/2020
7,500/-</t>
        </r>
      </text>
    </comment>
    <comment ref="CH374" authorId="0">
      <text>
        <r>
          <rPr>
            <b/>
            <sz val="9"/>
            <color indexed="81"/>
            <rFont val="Tahoma"/>
            <family val="2"/>
          </rPr>
          <t>Windows User:</t>
        </r>
        <r>
          <rPr>
            <sz val="9"/>
            <color indexed="81"/>
            <rFont val="Tahoma"/>
            <family val="2"/>
          </rPr>
          <t xml:space="preserve">
14/09/2020
7,500/-</t>
        </r>
      </text>
    </comment>
    <comment ref="CM374" authorId="0">
      <text>
        <r>
          <rPr>
            <b/>
            <sz val="9"/>
            <color indexed="81"/>
            <rFont val="Tahoma"/>
            <family val="2"/>
          </rPr>
          <t>Windows User:</t>
        </r>
        <r>
          <rPr>
            <sz val="9"/>
            <color indexed="81"/>
            <rFont val="Tahoma"/>
            <family val="2"/>
          </rPr>
          <t xml:space="preserve">
Less 30% in Tuition fee for Oct/20.</t>
        </r>
      </text>
    </comment>
    <comment ref="CO374" authorId="0">
      <text>
        <r>
          <rPr>
            <b/>
            <sz val="9"/>
            <color indexed="81"/>
            <rFont val="Tahoma"/>
            <family val="2"/>
          </rPr>
          <t>Windows User:</t>
        </r>
        <r>
          <rPr>
            <sz val="9"/>
            <color indexed="81"/>
            <rFont val="Tahoma"/>
            <family val="2"/>
          </rPr>
          <t xml:space="preserve">
Less 30% in Tuition fee for Oct/20.</t>
        </r>
      </text>
    </comment>
    <comment ref="DD374" authorId="0">
      <text>
        <r>
          <rPr>
            <b/>
            <sz val="9"/>
            <color indexed="81"/>
            <rFont val="Tahoma"/>
            <family val="2"/>
          </rPr>
          <t>Windows User:</t>
        </r>
        <r>
          <rPr>
            <sz val="9"/>
            <color indexed="81"/>
            <rFont val="Tahoma"/>
            <family val="2"/>
          </rPr>
          <t xml:space="preserve">
07/06/21
8038
</t>
        </r>
      </text>
    </comment>
    <comment ref="CD375" authorId="0">
      <text>
        <r>
          <rPr>
            <b/>
            <sz val="9"/>
            <color indexed="81"/>
            <rFont val="Tahoma"/>
            <family val="2"/>
          </rPr>
          <t>Windows User:</t>
        </r>
        <r>
          <rPr>
            <sz val="9"/>
            <color indexed="81"/>
            <rFont val="Tahoma"/>
            <family val="2"/>
          </rPr>
          <t xml:space="preserve">
14/09/2020
7,500/-</t>
        </r>
      </text>
    </comment>
    <comment ref="CF375" authorId="0">
      <text>
        <r>
          <rPr>
            <b/>
            <sz val="9"/>
            <color indexed="81"/>
            <rFont val="Tahoma"/>
            <family val="2"/>
          </rPr>
          <t>Windows User:</t>
        </r>
        <r>
          <rPr>
            <sz val="9"/>
            <color indexed="81"/>
            <rFont val="Tahoma"/>
            <family val="2"/>
          </rPr>
          <t xml:space="preserve">
14/09/2020
7,500/-</t>
        </r>
      </text>
    </comment>
    <comment ref="CH375" authorId="0">
      <text>
        <r>
          <rPr>
            <b/>
            <sz val="9"/>
            <color indexed="81"/>
            <rFont val="Tahoma"/>
            <family val="2"/>
          </rPr>
          <t>Windows User:</t>
        </r>
        <r>
          <rPr>
            <sz val="9"/>
            <color indexed="81"/>
            <rFont val="Tahoma"/>
            <family val="2"/>
          </rPr>
          <t xml:space="preserve">
14/09/2020
7,500/-</t>
        </r>
      </text>
    </comment>
    <comment ref="CJ375" authorId="0">
      <text>
        <r>
          <rPr>
            <b/>
            <sz val="9"/>
            <color indexed="81"/>
            <rFont val="Tahoma"/>
            <family val="2"/>
          </rPr>
          <t>Windows User:</t>
        </r>
        <r>
          <rPr>
            <sz val="9"/>
            <color indexed="81"/>
            <rFont val="Tahoma"/>
            <family val="2"/>
          </rPr>
          <t xml:space="preserve">
18/02/21
8062
O/fee=8000</t>
        </r>
      </text>
    </comment>
    <comment ref="CM375" authorId="0">
      <text>
        <r>
          <rPr>
            <b/>
            <sz val="9"/>
            <color indexed="81"/>
            <rFont val="Tahoma"/>
            <family val="2"/>
          </rPr>
          <t>Windows User:</t>
        </r>
        <r>
          <rPr>
            <sz val="9"/>
            <color indexed="81"/>
            <rFont val="Tahoma"/>
            <family val="2"/>
          </rPr>
          <t xml:space="preserve">
Less 30% in Tuition fee for Oct/20.</t>
        </r>
      </text>
    </comment>
    <comment ref="CN375" authorId="0">
      <text>
        <r>
          <rPr>
            <b/>
            <sz val="9"/>
            <color indexed="81"/>
            <rFont val="Tahoma"/>
            <family val="2"/>
          </rPr>
          <t>Windows User:</t>
        </r>
        <r>
          <rPr>
            <sz val="9"/>
            <color indexed="81"/>
            <rFont val="Tahoma"/>
            <family val="2"/>
          </rPr>
          <t xml:space="preserve">
25/01/21
56545
Oct to Janu/21
Paid in Janu/21</t>
        </r>
      </text>
    </comment>
    <comment ref="CO375" authorId="0">
      <text>
        <r>
          <rPr>
            <b/>
            <sz val="9"/>
            <color indexed="81"/>
            <rFont val="Tahoma"/>
            <family val="2"/>
          </rPr>
          <t>Windows User:</t>
        </r>
        <r>
          <rPr>
            <sz val="9"/>
            <color indexed="81"/>
            <rFont val="Tahoma"/>
            <family val="2"/>
          </rPr>
          <t xml:space="preserve">
Less 30% in Tuition fee for Oct/20.</t>
        </r>
      </text>
    </comment>
    <comment ref="CP375" authorId="0">
      <text>
        <r>
          <rPr>
            <b/>
            <sz val="9"/>
            <color indexed="81"/>
            <rFont val="Tahoma"/>
            <family val="2"/>
          </rPr>
          <t>Windows User:</t>
        </r>
        <r>
          <rPr>
            <sz val="9"/>
            <color indexed="81"/>
            <rFont val="Tahoma"/>
            <family val="2"/>
          </rPr>
          <t xml:space="preserve">
25/01/21
56545
Oct to Janu/21
Paid in Janu/21</t>
        </r>
      </text>
    </comment>
    <comment ref="CR375" authorId="0">
      <text>
        <r>
          <rPr>
            <b/>
            <sz val="9"/>
            <color indexed="81"/>
            <rFont val="Tahoma"/>
            <family val="2"/>
          </rPr>
          <t>Windows User:</t>
        </r>
        <r>
          <rPr>
            <sz val="9"/>
            <color indexed="81"/>
            <rFont val="Tahoma"/>
            <family val="2"/>
          </rPr>
          <t xml:space="preserve">
25/01/21
56545
Oct to Janu/21
Paid in Janu/21</t>
        </r>
      </text>
    </comment>
    <comment ref="CT375" authorId="0">
      <text>
        <r>
          <rPr>
            <b/>
            <sz val="9"/>
            <color indexed="81"/>
            <rFont val="Tahoma"/>
            <family val="2"/>
          </rPr>
          <t>Windows User:</t>
        </r>
        <r>
          <rPr>
            <sz val="9"/>
            <color indexed="81"/>
            <rFont val="Tahoma"/>
            <family val="2"/>
          </rPr>
          <t xml:space="preserve">
25/01/21
56545
Oct to Janu/21
Paid in Janu/21</t>
        </r>
      </text>
    </comment>
    <comment ref="CV375" authorId="0">
      <text>
        <r>
          <rPr>
            <b/>
            <sz val="9"/>
            <color indexed="81"/>
            <rFont val="Tahoma"/>
            <family val="2"/>
          </rPr>
          <t>Windows User:</t>
        </r>
        <r>
          <rPr>
            <sz val="9"/>
            <color indexed="81"/>
            <rFont val="Tahoma"/>
            <family val="2"/>
          </rPr>
          <t xml:space="preserve">
18/02/21
8062
O/fee=8000</t>
        </r>
      </text>
    </comment>
    <comment ref="DD375" authorId="0">
      <text>
        <r>
          <rPr>
            <b/>
            <sz val="9"/>
            <color indexed="81"/>
            <rFont val="Tahoma"/>
            <family val="2"/>
          </rPr>
          <t>Windows User:</t>
        </r>
        <r>
          <rPr>
            <sz val="9"/>
            <color indexed="81"/>
            <rFont val="Tahoma"/>
            <family val="2"/>
          </rPr>
          <t xml:space="preserve">
06/06/21
8063
Feb + march/21</t>
        </r>
      </text>
    </comment>
    <comment ref="CD376" authorId="0">
      <text>
        <r>
          <rPr>
            <b/>
            <sz val="9"/>
            <color indexed="81"/>
            <rFont val="Tahoma"/>
            <family val="2"/>
          </rPr>
          <t>Windows User:</t>
        </r>
        <r>
          <rPr>
            <sz val="9"/>
            <color indexed="81"/>
            <rFont val="Tahoma"/>
            <family val="2"/>
          </rPr>
          <t xml:space="preserve">
14/09/2020
7,500/-</t>
        </r>
      </text>
    </comment>
    <comment ref="CF376" authorId="0">
      <text>
        <r>
          <rPr>
            <b/>
            <sz val="9"/>
            <color indexed="81"/>
            <rFont val="Tahoma"/>
            <family val="2"/>
          </rPr>
          <t>Windows User:</t>
        </r>
        <r>
          <rPr>
            <sz val="9"/>
            <color indexed="81"/>
            <rFont val="Tahoma"/>
            <family val="2"/>
          </rPr>
          <t xml:space="preserve">
14/09/2020
7,500/-</t>
        </r>
      </text>
    </comment>
    <comment ref="CH376" authorId="0">
      <text>
        <r>
          <rPr>
            <b/>
            <sz val="9"/>
            <color indexed="81"/>
            <rFont val="Tahoma"/>
            <family val="2"/>
          </rPr>
          <t>Windows User:</t>
        </r>
        <r>
          <rPr>
            <sz val="9"/>
            <color indexed="81"/>
            <rFont val="Tahoma"/>
            <family val="2"/>
          </rPr>
          <t xml:space="preserve">
14/09/2020
7,500/-</t>
        </r>
      </text>
    </comment>
    <comment ref="CJ376" authorId="0">
      <text>
        <r>
          <rPr>
            <b/>
            <sz val="9"/>
            <color indexed="81"/>
            <rFont val="Tahoma"/>
            <family val="2"/>
          </rPr>
          <t>Windows User:</t>
        </r>
        <r>
          <rPr>
            <sz val="9"/>
            <color indexed="81"/>
            <rFont val="Tahoma"/>
            <family val="2"/>
          </rPr>
          <t xml:space="preserve">
26/01/21
9087
O/fee
Oct to Janu/21
Paid in Janu/21</t>
        </r>
      </text>
    </comment>
    <comment ref="CP376" authorId="0">
      <text>
        <r>
          <rPr>
            <b/>
            <sz val="9"/>
            <color indexed="81"/>
            <rFont val="Tahoma"/>
            <family val="2"/>
          </rPr>
          <t>Windows User:</t>
        </r>
        <r>
          <rPr>
            <sz val="9"/>
            <color indexed="81"/>
            <rFont val="Tahoma"/>
            <family val="2"/>
          </rPr>
          <t xml:space="preserve">
26/01/21
9087
O/fee
Oct to Janu/21
Paid in Janu/21</t>
        </r>
      </text>
    </comment>
    <comment ref="CR376" authorId="0">
      <text>
        <r>
          <rPr>
            <b/>
            <sz val="9"/>
            <color indexed="81"/>
            <rFont val="Tahoma"/>
            <family val="2"/>
          </rPr>
          <t>Windows User:</t>
        </r>
        <r>
          <rPr>
            <sz val="9"/>
            <color indexed="81"/>
            <rFont val="Tahoma"/>
            <family val="2"/>
          </rPr>
          <t xml:space="preserve">
26/01/21
9087
O/fee
Oct to Janu/21
Paid in Janu/21</t>
        </r>
      </text>
    </comment>
    <comment ref="CT376" authorId="0">
      <text>
        <r>
          <rPr>
            <b/>
            <sz val="9"/>
            <color indexed="81"/>
            <rFont val="Tahoma"/>
            <family val="2"/>
          </rPr>
          <t>Windows User:</t>
        </r>
        <r>
          <rPr>
            <sz val="9"/>
            <color indexed="81"/>
            <rFont val="Tahoma"/>
            <family val="2"/>
          </rPr>
          <t xml:space="preserve">
26/01/21
9087
O/fee
Oct to Janu/21
Paid in Janu/21</t>
        </r>
      </text>
    </comment>
    <comment ref="CV376" authorId="0">
      <text>
        <r>
          <rPr>
            <b/>
            <sz val="9"/>
            <color indexed="81"/>
            <rFont val="Tahoma"/>
            <family val="2"/>
          </rPr>
          <t>Windows User:</t>
        </r>
        <r>
          <rPr>
            <sz val="9"/>
            <color indexed="81"/>
            <rFont val="Tahoma"/>
            <family val="2"/>
          </rPr>
          <t xml:space="preserve">
26/01/21
9087
O/fee
Oct to Janu/21
Paid in Janu/21</t>
        </r>
      </text>
    </comment>
    <comment ref="DF376" authorId="0">
      <text>
        <r>
          <rPr>
            <b/>
            <sz val="9"/>
            <color indexed="81"/>
            <rFont val="Tahoma"/>
            <family val="2"/>
          </rPr>
          <t>Windows User:</t>
        </r>
        <r>
          <rPr>
            <sz val="9"/>
            <color indexed="81"/>
            <rFont val="Tahoma"/>
            <family val="2"/>
          </rPr>
          <t xml:space="preserve">
06/06/21
8086
Up to May/21</t>
        </r>
      </text>
    </comment>
    <comment ref="CD377" authorId="0">
      <text>
        <r>
          <rPr>
            <b/>
            <sz val="9"/>
            <color indexed="81"/>
            <rFont val="Tahoma"/>
            <family val="2"/>
          </rPr>
          <t>Windows User:</t>
        </r>
        <r>
          <rPr>
            <sz val="9"/>
            <color indexed="81"/>
            <rFont val="Tahoma"/>
            <family val="2"/>
          </rPr>
          <t xml:space="preserve">
14/09/2020
7,500/-</t>
        </r>
      </text>
    </comment>
    <comment ref="CF377" authorId="0">
      <text>
        <r>
          <rPr>
            <b/>
            <sz val="9"/>
            <color indexed="81"/>
            <rFont val="Tahoma"/>
            <family val="2"/>
          </rPr>
          <t>Windows User:</t>
        </r>
        <r>
          <rPr>
            <sz val="9"/>
            <color indexed="81"/>
            <rFont val="Tahoma"/>
            <family val="2"/>
          </rPr>
          <t xml:space="preserve">
14/09/2020
7,500/-</t>
        </r>
      </text>
    </comment>
    <comment ref="CH377" authorId="0">
      <text>
        <r>
          <rPr>
            <b/>
            <sz val="9"/>
            <color indexed="81"/>
            <rFont val="Tahoma"/>
            <family val="2"/>
          </rPr>
          <t>Windows User:</t>
        </r>
        <r>
          <rPr>
            <sz val="9"/>
            <color indexed="81"/>
            <rFont val="Tahoma"/>
            <family val="2"/>
          </rPr>
          <t xml:space="preserve">
14/09/2020
7,500/-</t>
        </r>
      </text>
    </comment>
    <comment ref="CJ377" authorId="0">
      <text>
        <r>
          <rPr>
            <b/>
            <sz val="9"/>
            <color indexed="81"/>
            <rFont val="Tahoma"/>
            <family val="2"/>
          </rPr>
          <t>Windows User:</t>
        </r>
        <r>
          <rPr>
            <sz val="9"/>
            <color indexed="81"/>
            <rFont val="Tahoma"/>
            <family val="2"/>
          </rPr>
          <t xml:space="preserve">
23.09.2020
8110</t>
        </r>
      </text>
    </comment>
    <comment ref="CM377" authorId="0">
      <text>
        <r>
          <rPr>
            <b/>
            <sz val="9"/>
            <color indexed="81"/>
            <rFont val="Tahoma"/>
            <family val="2"/>
          </rPr>
          <t>Windows User:</t>
        </r>
        <r>
          <rPr>
            <sz val="9"/>
            <color indexed="81"/>
            <rFont val="Tahoma"/>
            <family val="2"/>
          </rPr>
          <t xml:space="preserve">
Less 30% in Tuition fee for Oct/20.</t>
        </r>
      </text>
    </comment>
    <comment ref="CN377" authorId="0">
      <text>
        <r>
          <rPr>
            <b/>
            <sz val="9"/>
            <color indexed="81"/>
            <rFont val="Tahoma"/>
            <family val="2"/>
          </rPr>
          <t>Windows User:</t>
        </r>
        <r>
          <rPr>
            <sz val="9"/>
            <color indexed="81"/>
            <rFont val="Tahoma"/>
            <family val="2"/>
          </rPr>
          <t xml:space="preserve">
26/01/2021
8111
Oct to Janu/21
Paid in Janu/21</t>
        </r>
      </text>
    </comment>
    <comment ref="CO377" authorId="0">
      <text>
        <r>
          <rPr>
            <b/>
            <sz val="9"/>
            <color indexed="81"/>
            <rFont val="Tahoma"/>
            <family val="2"/>
          </rPr>
          <t>Windows User:</t>
        </r>
        <r>
          <rPr>
            <sz val="9"/>
            <color indexed="81"/>
            <rFont val="Tahoma"/>
            <family val="2"/>
          </rPr>
          <t xml:space="preserve">
Less 30% in Tuition fee for Oct/20.</t>
        </r>
      </text>
    </comment>
    <comment ref="CP377" authorId="0">
      <text>
        <r>
          <rPr>
            <b/>
            <sz val="9"/>
            <color indexed="81"/>
            <rFont val="Tahoma"/>
            <family val="2"/>
          </rPr>
          <t>Windows User:</t>
        </r>
        <r>
          <rPr>
            <sz val="9"/>
            <color indexed="81"/>
            <rFont val="Tahoma"/>
            <family val="2"/>
          </rPr>
          <t xml:space="preserve">
26/01/2021
8111
Oct to Janu/21
Paid in Janu/21</t>
        </r>
      </text>
    </comment>
    <comment ref="CR377" authorId="0">
      <text>
        <r>
          <rPr>
            <b/>
            <sz val="9"/>
            <color indexed="81"/>
            <rFont val="Tahoma"/>
            <family val="2"/>
          </rPr>
          <t>Windows User:</t>
        </r>
        <r>
          <rPr>
            <sz val="9"/>
            <color indexed="81"/>
            <rFont val="Tahoma"/>
            <family val="2"/>
          </rPr>
          <t xml:space="preserve">
26/01/2021
8111
Oct to Janu/21
Paid in Janu/21</t>
        </r>
      </text>
    </comment>
    <comment ref="CT377" authorId="0">
      <text>
        <r>
          <rPr>
            <b/>
            <sz val="9"/>
            <color indexed="81"/>
            <rFont val="Tahoma"/>
            <family val="2"/>
          </rPr>
          <t>Windows User:</t>
        </r>
        <r>
          <rPr>
            <sz val="9"/>
            <color indexed="81"/>
            <rFont val="Tahoma"/>
            <family val="2"/>
          </rPr>
          <t xml:space="preserve">
26/01/2021
8111
Oct to Janu/21
Paid in Janu/21</t>
        </r>
      </text>
    </comment>
    <comment ref="DD377" authorId="0">
      <text>
        <r>
          <rPr>
            <b/>
            <sz val="9"/>
            <color indexed="81"/>
            <rFont val="Tahoma"/>
            <family val="2"/>
          </rPr>
          <t>Windows User:</t>
        </r>
        <r>
          <rPr>
            <sz val="9"/>
            <color indexed="81"/>
            <rFont val="Tahoma"/>
            <family val="2"/>
          </rPr>
          <t xml:space="preserve">
07/06/21
8112
</t>
        </r>
      </text>
    </comment>
    <comment ref="CD378" authorId="0">
      <text>
        <r>
          <rPr>
            <b/>
            <sz val="9"/>
            <color indexed="81"/>
            <rFont val="Tahoma"/>
            <family val="2"/>
          </rPr>
          <t>Windows User:</t>
        </r>
        <r>
          <rPr>
            <sz val="9"/>
            <color indexed="81"/>
            <rFont val="Tahoma"/>
            <family val="2"/>
          </rPr>
          <t xml:space="preserve">
14/09/2020
7,500/-</t>
        </r>
      </text>
    </comment>
    <comment ref="CF378" authorId="0">
      <text>
        <r>
          <rPr>
            <b/>
            <sz val="9"/>
            <color indexed="81"/>
            <rFont val="Tahoma"/>
            <family val="2"/>
          </rPr>
          <t>Windows User:</t>
        </r>
        <r>
          <rPr>
            <sz val="9"/>
            <color indexed="81"/>
            <rFont val="Tahoma"/>
            <family val="2"/>
          </rPr>
          <t xml:space="preserve">
14/09/2020
7,500/-</t>
        </r>
      </text>
    </comment>
    <comment ref="CH378" authorId="0">
      <text>
        <r>
          <rPr>
            <b/>
            <sz val="9"/>
            <color indexed="81"/>
            <rFont val="Tahoma"/>
            <family val="2"/>
          </rPr>
          <t>Windows User:</t>
        </r>
        <r>
          <rPr>
            <sz val="9"/>
            <color indexed="81"/>
            <rFont val="Tahoma"/>
            <family val="2"/>
          </rPr>
          <t xml:space="preserve">
14/09/2020
7,500/-</t>
        </r>
      </text>
    </comment>
    <comment ref="CJ378" authorId="0">
      <text>
        <r>
          <rPr>
            <b/>
            <sz val="9"/>
            <color indexed="81"/>
            <rFont val="Tahoma"/>
            <family val="2"/>
          </rPr>
          <t>Windows User:</t>
        </r>
        <r>
          <rPr>
            <sz val="9"/>
            <color indexed="81"/>
            <rFont val="Tahoma"/>
            <family val="2"/>
          </rPr>
          <t xml:space="preserve">
22/09/2020
8,000/-</t>
        </r>
      </text>
    </comment>
    <comment ref="CN378" authorId="0">
      <text>
        <r>
          <rPr>
            <b/>
            <sz val="9"/>
            <color indexed="81"/>
            <rFont val="Tahoma"/>
            <family val="2"/>
          </rPr>
          <t>Windows User:</t>
        </r>
        <r>
          <rPr>
            <sz val="9"/>
            <color indexed="81"/>
            <rFont val="Tahoma"/>
            <family val="2"/>
          </rPr>
          <t xml:space="preserve">
22/09/2020
8,000/-</t>
        </r>
      </text>
    </comment>
    <comment ref="CP378" authorId="0">
      <text>
        <r>
          <rPr>
            <b/>
            <sz val="9"/>
            <color indexed="81"/>
            <rFont val="Tahoma"/>
            <family val="2"/>
          </rPr>
          <t>Windows User:</t>
        </r>
        <r>
          <rPr>
            <sz val="9"/>
            <color indexed="81"/>
            <rFont val="Tahoma"/>
            <family val="2"/>
          </rPr>
          <t xml:space="preserve">
08/10/2020
By bkash
C=4690/-</t>
        </r>
      </text>
    </comment>
    <comment ref="CR378" authorId="0">
      <text>
        <r>
          <rPr>
            <b/>
            <sz val="9"/>
            <color indexed="81"/>
            <rFont val="Tahoma"/>
            <family val="2"/>
          </rPr>
          <t>Windows User:</t>
        </r>
        <r>
          <rPr>
            <sz val="9"/>
            <color indexed="81"/>
            <rFont val="Tahoma"/>
            <family val="2"/>
          </rPr>
          <t xml:space="preserve">
08/11/2020
By blash
C=4670</t>
        </r>
      </text>
    </comment>
    <comment ref="CT378" authorId="0">
      <text>
        <r>
          <rPr>
            <b/>
            <sz val="9"/>
            <color indexed="81"/>
            <rFont val="Tahoma"/>
            <family val="2"/>
          </rPr>
          <t>Windows User:</t>
        </r>
        <r>
          <rPr>
            <sz val="9"/>
            <color indexed="81"/>
            <rFont val="Tahoma"/>
            <family val="2"/>
          </rPr>
          <t xml:space="preserve">
09/12/2020
By bkash
C=4620
H=0
T=4620</t>
        </r>
      </text>
    </comment>
    <comment ref="CV378" authorId="0">
      <text>
        <r>
          <rPr>
            <b/>
            <sz val="9"/>
            <color indexed="81"/>
            <rFont val="Tahoma"/>
            <family val="2"/>
          </rPr>
          <t>Windows User:</t>
        </r>
        <r>
          <rPr>
            <sz val="9"/>
            <color indexed="81"/>
            <rFont val="Tahoma"/>
            <family val="2"/>
          </rPr>
          <t xml:space="preserve">
05/01/2021
By bkash
C=3380
H=0
Janu/21</t>
        </r>
      </text>
    </comment>
    <comment ref="CX378" authorId="0">
      <text>
        <r>
          <rPr>
            <b/>
            <sz val="9"/>
            <color indexed="81"/>
            <rFont val="Tahoma"/>
            <family val="2"/>
          </rPr>
          <t>Windows User:</t>
        </r>
        <r>
          <rPr>
            <sz val="9"/>
            <color indexed="81"/>
            <rFont val="Tahoma"/>
            <family val="2"/>
          </rPr>
          <t xml:space="preserve">
10/02/21
8137</t>
        </r>
      </text>
    </comment>
    <comment ref="CZ378" authorId="0">
      <text>
        <r>
          <rPr>
            <b/>
            <sz val="9"/>
            <color indexed="81"/>
            <rFont val="Tahoma"/>
            <family val="2"/>
          </rPr>
          <t>Windows User:</t>
        </r>
        <r>
          <rPr>
            <sz val="9"/>
            <color indexed="81"/>
            <rFont val="Tahoma"/>
            <family val="2"/>
          </rPr>
          <t xml:space="preserve">
09/03/21
By bkash
C=4340</t>
        </r>
      </text>
    </comment>
    <comment ref="DB378" authorId="0">
      <text>
        <r>
          <rPr>
            <b/>
            <sz val="9"/>
            <color indexed="81"/>
            <rFont val="Tahoma"/>
            <family val="2"/>
          </rPr>
          <t>Windows User:</t>
        </r>
        <r>
          <rPr>
            <sz val="9"/>
            <color indexed="81"/>
            <rFont val="Tahoma"/>
            <family val="2"/>
          </rPr>
          <t xml:space="preserve">
12/04/21
By bkash
C=4340</t>
        </r>
      </text>
    </comment>
    <comment ref="DD378" authorId="0">
      <text>
        <r>
          <rPr>
            <b/>
            <sz val="9"/>
            <color indexed="81"/>
            <rFont val="Tahoma"/>
            <family val="2"/>
          </rPr>
          <t>Windows User:</t>
        </r>
        <r>
          <rPr>
            <sz val="9"/>
            <color indexed="81"/>
            <rFont val="Tahoma"/>
            <family val="2"/>
          </rPr>
          <t xml:space="preserve">
04/05/21
By bkash
C=4340</t>
        </r>
      </text>
    </comment>
    <comment ref="DF378" authorId="0">
      <text>
        <r>
          <rPr>
            <b/>
            <sz val="9"/>
            <color indexed="81"/>
            <rFont val="Tahoma"/>
            <family val="2"/>
          </rPr>
          <t>Windows User:</t>
        </r>
        <r>
          <rPr>
            <sz val="9"/>
            <color indexed="81"/>
            <rFont val="Tahoma"/>
            <family val="2"/>
          </rPr>
          <t xml:space="preserve">
03/06/21
8140</t>
        </r>
      </text>
    </comment>
    <comment ref="CD379" authorId="0">
      <text>
        <r>
          <rPr>
            <b/>
            <sz val="9"/>
            <color indexed="81"/>
            <rFont val="Tahoma"/>
            <family val="2"/>
          </rPr>
          <t>Windows User:</t>
        </r>
        <r>
          <rPr>
            <sz val="9"/>
            <color indexed="81"/>
            <rFont val="Tahoma"/>
            <family val="2"/>
          </rPr>
          <t xml:space="preserve">
14/09/2020
7,500/-</t>
        </r>
      </text>
    </comment>
    <comment ref="CF379" authorId="0">
      <text>
        <r>
          <rPr>
            <b/>
            <sz val="9"/>
            <color indexed="81"/>
            <rFont val="Tahoma"/>
            <family val="2"/>
          </rPr>
          <t>Windows User:</t>
        </r>
        <r>
          <rPr>
            <sz val="9"/>
            <color indexed="81"/>
            <rFont val="Tahoma"/>
            <family val="2"/>
          </rPr>
          <t xml:space="preserve">
14/09/2020
7,500/-</t>
        </r>
      </text>
    </comment>
    <comment ref="CH379" authorId="0">
      <text>
        <r>
          <rPr>
            <b/>
            <sz val="9"/>
            <color indexed="81"/>
            <rFont val="Tahoma"/>
            <family val="2"/>
          </rPr>
          <t>Windows User:</t>
        </r>
        <r>
          <rPr>
            <sz val="9"/>
            <color indexed="81"/>
            <rFont val="Tahoma"/>
            <family val="2"/>
          </rPr>
          <t xml:space="preserve">
14/09/2020
7,500/-</t>
        </r>
      </text>
    </comment>
    <comment ref="CM379" authorId="0">
      <text>
        <r>
          <rPr>
            <b/>
            <sz val="9"/>
            <color indexed="81"/>
            <rFont val="Tahoma"/>
            <family val="2"/>
          </rPr>
          <t>Windows User:</t>
        </r>
        <r>
          <rPr>
            <sz val="9"/>
            <color indexed="81"/>
            <rFont val="Tahoma"/>
            <family val="2"/>
          </rPr>
          <t xml:space="preserve">
Less 30% in Tuition fee for Oct/20.</t>
        </r>
      </text>
    </comment>
    <comment ref="CN379" authorId="0">
      <text>
        <r>
          <rPr>
            <b/>
            <sz val="9"/>
            <color indexed="81"/>
            <rFont val="Tahoma"/>
            <family val="2"/>
          </rPr>
          <t>Windows User:</t>
        </r>
        <r>
          <rPr>
            <sz val="9"/>
            <color indexed="81"/>
            <rFont val="Tahoma"/>
            <family val="2"/>
          </rPr>
          <t xml:space="preserve">
30/01/21
6718
Oct 
Nov=1020 Deu=3310
Paid in janu/21</t>
        </r>
      </text>
    </comment>
    <comment ref="CO379" authorId="0">
      <text>
        <r>
          <rPr>
            <b/>
            <sz val="9"/>
            <color indexed="81"/>
            <rFont val="Tahoma"/>
            <family val="2"/>
          </rPr>
          <t>Windows User:</t>
        </r>
        <r>
          <rPr>
            <sz val="9"/>
            <color indexed="81"/>
            <rFont val="Tahoma"/>
            <family val="2"/>
          </rPr>
          <t xml:space="preserve">
Less 30% in Tuition fee for Oct/20.</t>
        </r>
      </text>
    </comment>
    <comment ref="CP379" authorId="0">
      <text>
        <r>
          <rPr>
            <b/>
            <sz val="9"/>
            <color indexed="81"/>
            <rFont val="Tahoma"/>
            <family val="2"/>
          </rPr>
          <t>Windows User:</t>
        </r>
        <r>
          <rPr>
            <sz val="9"/>
            <color indexed="81"/>
            <rFont val="Tahoma"/>
            <family val="2"/>
          </rPr>
          <t xml:space="preserve">
30/01/21
6718
Oct 
Nov=1020 Deu=3310
Paid in janu/21</t>
        </r>
      </text>
    </comment>
    <comment ref="CT379" authorId="0">
      <text>
        <r>
          <rPr>
            <b/>
            <sz val="9"/>
            <color indexed="81"/>
            <rFont val="Tahoma"/>
            <family val="2"/>
          </rPr>
          <t>Windows User:</t>
        </r>
        <r>
          <rPr>
            <sz val="9"/>
            <color indexed="81"/>
            <rFont val="Tahoma"/>
            <family val="2"/>
          </rPr>
          <t xml:space="preserve">
30/01/21
6718
Oct 
Nov=1020 Deu=3310
Paid in janu/21</t>
        </r>
      </text>
    </comment>
    <comment ref="CD380" authorId="0">
      <text>
        <r>
          <rPr>
            <b/>
            <sz val="9"/>
            <color indexed="81"/>
            <rFont val="Tahoma"/>
            <family val="2"/>
          </rPr>
          <t>Windows User:</t>
        </r>
        <r>
          <rPr>
            <sz val="9"/>
            <color indexed="81"/>
            <rFont val="Tahoma"/>
            <family val="2"/>
          </rPr>
          <t xml:space="preserve">
14/09/2020
7,500/-</t>
        </r>
      </text>
    </comment>
    <comment ref="CF380" authorId="0">
      <text>
        <r>
          <rPr>
            <b/>
            <sz val="9"/>
            <color indexed="81"/>
            <rFont val="Tahoma"/>
            <family val="2"/>
          </rPr>
          <t>Windows User:</t>
        </r>
        <r>
          <rPr>
            <sz val="9"/>
            <color indexed="81"/>
            <rFont val="Tahoma"/>
            <family val="2"/>
          </rPr>
          <t xml:space="preserve">
14/09/2020
7,500/-</t>
        </r>
      </text>
    </comment>
    <comment ref="CH380" authorId="0">
      <text>
        <r>
          <rPr>
            <b/>
            <sz val="9"/>
            <color indexed="81"/>
            <rFont val="Tahoma"/>
            <family val="2"/>
          </rPr>
          <t>Windows User:</t>
        </r>
        <r>
          <rPr>
            <sz val="9"/>
            <color indexed="81"/>
            <rFont val="Tahoma"/>
            <family val="2"/>
          </rPr>
          <t xml:space="preserve">
14/09/2020
7,500/-</t>
        </r>
      </text>
    </comment>
    <comment ref="CM380" authorId="0">
      <text>
        <r>
          <rPr>
            <b/>
            <sz val="9"/>
            <color indexed="81"/>
            <rFont val="Tahoma"/>
            <family val="2"/>
          </rPr>
          <t>Windows User:</t>
        </r>
        <r>
          <rPr>
            <sz val="9"/>
            <color indexed="81"/>
            <rFont val="Tahoma"/>
            <family val="2"/>
          </rPr>
          <t xml:space="preserve">
Less 30% in Tuition fee for Oct/20.</t>
        </r>
      </text>
    </comment>
    <comment ref="CO380" authorId="0">
      <text>
        <r>
          <rPr>
            <b/>
            <sz val="9"/>
            <color indexed="81"/>
            <rFont val="Tahoma"/>
            <family val="2"/>
          </rPr>
          <t>Windows User:</t>
        </r>
        <r>
          <rPr>
            <sz val="9"/>
            <color indexed="81"/>
            <rFont val="Tahoma"/>
            <family val="2"/>
          </rPr>
          <t xml:space="preserve">
Less 30% in Tuition fee for Oct/20.</t>
        </r>
      </text>
    </comment>
    <comment ref="H381" authorId="0">
      <text>
        <r>
          <rPr>
            <b/>
            <sz val="9"/>
            <color indexed="81"/>
            <rFont val="Tahoma"/>
            <family val="2"/>
          </rPr>
          <t>Windows User:</t>
        </r>
        <r>
          <rPr>
            <sz val="9"/>
            <color indexed="81"/>
            <rFont val="Tahoma"/>
            <family val="2"/>
          </rPr>
          <t xml:space="preserve">
Less-3,300/-</t>
        </r>
      </text>
    </comment>
    <comment ref="J381" authorId="0">
      <text>
        <r>
          <rPr>
            <b/>
            <sz val="9"/>
            <color indexed="81"/>
            <rFont val="Tahoma"/>
            <family val="2"/>
          </rPr>
          <t>Windows User:</t>
        </r>
        <r>
          <rPr>
            <sz val="9"/>
            <color indexed="81"/>
            <rFont val="Tahoma"/>
            <family val="2"/>
          </rPr>
          <t xml:space="preserve">
Less-3,300/-</t>
        </r>
      </text>
    </comment>
    <comment ref="CD381" authorId="0">
      <text>
        <r>
          <rPr>
            <b/>
            <sz val="9"/>
            <color indexed="81"/>
            <rFont val="Tahoma"/>
            <family val="2"/>
          </rPr>
          <t>Windows User:</t>
        </r>
        <r>
          <rPr>
            <sz val="9"/>
            <color indexed="81"/>
            <rFont val="Tahoma"/>
            <family val="2"/>
          </rPr>
          <t xml:space="preserve">
14/09/2020
6,000/-</t>
        </r>
      </text>
    </comment>
    <comment ref="CF381" authorId="0">
      <text>
        <r>
          <rPr>
            <b/>
            <sz val="9"/>
            <color indexed="81"/>
            <rFont val="Tahoma"/>
            <family val="2"/>
          </rPr>
          <t>Windows User:</t>
        </r>
        <r>
          <rPr>
            <sz val="9"/>
            <color indexed="81"/>
            <rFont val="Tahoma"/>
            <family val="2"/>
          </rPr>
          <t xml:space="preserve">
14/09/2020
6,000/-</t>
        </r>
      </text>
    </comment>
    <comment ref="CH381" authorId="0">
      <text>
        <r>
          <rPr>
            <b/>
            <sz val="9"/>
            <color indexed="81"/>
            <rFont val="Tahoma"/>
            <family val="2"/>
          </rPr>
          <t>Windows User:</t>
        </r>
        <r>
          <rPr>
            <sz val="9"/>
            <color indexed="81"/>
            <rFont val="Tahoma"/>
            <family val="2"/>
          </rPr>
          <t xml:space="preserve">
14/09/2020
6,000/-
28/01/21
6766
S/c=1500
Oct to Janu/21
Paid in janu/21</t>
        </r>
      </text>
    </comment>
    <comment ref="CM381" authorId="0">
      <text>
        <r>
          <rPr>
            <b/>
            <sz val="9"/>
            <color indexed="81"/>
            <rFont val="Tahoma"/>
            <family val="2"/>
          </rPr>
          <t>Windows User:</t>
        </r>
        <r>
          <rPr>
            <sz val="9"/>
            <color indexed="81"/>
            <rFont val="Tahoma"/>
            <family val="2"/>
          </rPr>
          <t xml:space="preserve">
Less 30% in Tuition fee for Oct/20.</t>
        </r>
      </text>
    </comment>
    <comment ref="CN381" authorId="0">
      <text>
        <r>
          <rPr>
            <b/>
            <sz val="9"/>
            <color indexed="81"/>
            <rFont val="Tahoma"/>
            <family val="2"/>
          </rPr>
          <t>Windows User:</t>
        </r>
        <r>
          <rPr>
            <sz val="9"/>
            <color indexed="81"/>
            <rFont val="Tahoma"/>
            <family val="2"/>
          </rPr>
          <t xml:space="preserve">
28/01/21
6766
S/c=1500
Oct to Janu/21
Paid in janu/21</t>
        </r>
      </text>
    </comment>
    <comment ref="CO381" authorId="0">
      <text>
        <r>
          <rPr>
            <b/>
            <sz val="9"/>
            <color indexed="81"/>
            <rFont val="Tahoma"/>
            <family val="2"/>
          </rPr>
          <t>Windows User:</t>
        </r>
        <r>
          <rPr>
            <sz val="9"/>
            <color indexed="81"/>
            <rFont val="Tahoma"/>
            <family val="2"/>
          </rPr>
          <t xml:space="preserve">
Less 30% in Tuition fee for Oct/20.</t>
        </r>
      </text>
    </comment>
    <comment ref="CP381" authorId="0">
      <text>
        <r>
          <rPr>
            <b/>
            <sz val="9"/>
            <color indexed="81"/>
            <rFont val="Tahoma"/>
            <family val="2"/>
          </rPr>
          <t>Windows User:</t>
        </r>
        <r>
          <rPr>
            <sz val="9"/>
            <color indexed="81"/>
            <rFont val="Tahoma"/>
            <family val="2"/>
          </rPr>
          <t xml:space="preserve">
28/01/21
6766
S/c=1500
Oct to Janu/21
Paid in janu/21</t>
        </r>
      </text>
    </comment>
    <comment ref="CR381" authorId="0">
      <text>
        <r>
          <rPr>
            <b/>
            <sz val="9"/>
            <color indexed="81"/>
            <rFont val="Tahoma"/>
            <family val="2"/>
          </rPr>
          <t>Windows User:</t>
        </r>
        <r>
          <rPr>
            <sz val="9"/>
            <color indexed="81"/>
            <rFont val="Tahoma"/>
            <family val="2"/>
          </rPr>
          <t xml:space="preserve">
28/01/21
6766
S/c=1500
Oct to Janu/21
Paid in janu/21</t>
        </r>
      </text>
    </comment>
    <comment ref="CT381" authorId="0">
      <text>
        <r>
          <rPr>
            <b/>
            <sz val="9"/>
            <color indexed="81"/>
            <rFont val="Tahoma"/>
            <family val="2"/>
          </rPr>
          <t>Windows User:</t>
        </r>
        <r>
          <rPr>
            <sz val="9"/>
            <color indexed="81"/>
            <rFont val="Tahoma"/>
            <family val="2"/>
          </rPr>
          <t xml:space="preserve">
28/01/21
6766
S/c=1500
Oct to Janu/21
Paid in janu/21</t>
        </r>
      </text>
    </comment>
    <comment ref="DD381" authorId="0">
      <text>
        <r>
          <rPr>
            <b/>
            <sz val="9"/>
            <color indexed="81"/>
            <rFont val="Tahoma"/>
            <family val="2"/>
          </rPr>
          <t>Windows User:</t>
        </r>
        <r>
          <rPr>
            <sz val="9"/>
            <color indexed="81"/>
            <rFont val="Tahoma"/>
            <family val="2"/>
          </rPr>
          <t xml:space="preserve">
03/06/21
6767
Feb/21 to June/21
O/fee Due=8,000/-</t>
        </r>
      </text>
    </comment>
    <comment ref="CD382" authorId="0">
      <text>
        <r>
          <rPr>
            <b/>
            <sz val="9"/>
            <color indexed="81"/>
            <rFont val="Tahoma"/>
            <family val="2"/>
          </rPr>
          <t>Windows User:</t>
        </r>
        <r>
          <rPr>
            <sz val="9"/>
            <color indexed="81"/>
            <rFont val="Tahoma"/>
            <family val="2"/>
          </rPr>
          <t xml:space="preserve">
14/09/2020
7,500/-</t>
        </r>
      </text>
    </comment>
    <comment ref="CF382" authorId="0">
      <text>
        <r>
          <rPr>
            <b/>
            <sz val="9"/>
            <color indexed="81"/>
            <rFont val="Tahoma"/>
            <family val="2"/>
          </rPr>
          <t>Windows User:</t>
        </r>
        <r>
          <rPr>
            <sz val="9"/>
            <color indexed="81"/>
            <rFont val="Tahoma"/>
            <family val="2"/>
          </rPr>
          <t xml:space="preserve">
14/09/2020
7,500/-</t>
        </r>
      </text>
    </comment>
    <comment ref="CH382" authorId="0">
      <text>
        <r>
          <rPr>
            <b/>
            <sz val="9"/>
            <color indexed="81"/>
            <rFont val="Tahoma"/>
            <family val="2"/>
          </rPr>
          <t>Windows User:</t>
        </r>
        <r>
          <rPr>
            <sz val="9"/>
            <color indexed="81"/>
            <rFont val="Tahoma"/>
            <family val="2"/>
          </rPr>
          <t xml:space="preserve">
14/09/2020
7,500/-</t>
        </r>
      </text>
    </comment>
    <comment ref="CJ382" authorId="0">
      <text>
        <r>
          <rPr>
            <b/>
            <sz val="9"/>
            <color indexed="81"/>
            <rFont val="Tahoma"/>
            <family val="2"/>
          </rPr>
          <t>Windows User:</t>
        </r>
        <r>
          <rPr>
            <sz val="9"/>
            <color indexed="81"/>
            <rFont val="Tahoma"/>
            <family val="2"/>
          </rPr>
          <t xml:space="preserve">
04/01/2021
6791
Janu/21
O/fee=8000
Paid in Janu/21</t>
        </r>
      </text>
    </comment>
    <comment ref="CM382" authorId="0">
      <text>
        <r>
          <rPr>
            <b/>
            <sz val="9"/>
            <color indexed="81"/>
            <rFont val="Tahoma"/>
            <family val="2"/>
          </rPr>
          <t>Windows User:</t>
        </r>
        <r>
          <rPr>
            <sz val="9"/>
            <color indexed="81"/>
            <rFont val="Tahoma"/>
            <family val="2"/>
          </rPr>
          <t xml:space="preserve">
Less 30% in Tuition fee for Oct/20.</t>
        </r>
      </text>
    </comment>
    <comment ref="CN382" authorId="0">
      <text>
        <r>
          <rPr>
            <b/>
            <sz val="9"/>
            <color indexed="81"/>
            <rFont val="Tahoma"/>
            <family val="2"/>
          </rPr>
          <t>Windows User:</t>
        </r>
        <r>
          <rPr>
            <sz val="9"/>
            <color indexed="81"/>
            <rFont val="Tahoma"/>
            <family val="2"/>
          </rPr>
          <t xml:space="preserve">
13/12/2020
6790
Oct to Dec/20
Paid In Dec/20</t>
        </r>
      </text>
    </comment>
    <comment ref="CO382" authorId="0">
      <text>
        <r>
          <rPr>
            <b/>
            <sz val="9"/>
            <color indexed="81"/>
            <rFont val="Tahoma"/>
            <family val="2"/>
          </rPr>
          <t>Windows User:</t>
        </r>
        <r>
          <rPr>
            <sz val="9"/>
            <color indexed="81"/>
            <rFont val="Tahoma"/>
            <family val="2"/>
          </rPr>
          <t xml:space="preserve">
Less 30% in Tuition fee for Oct/20.</t>
        </r>
      </text>
    </comment>
    <comment ref="CP382" authorId="0">
      <text>
        <r>
          <rPr>
            <b/>
            <sz val="9"/>
            <color indexed="81"/>
            <rFont val="Tahoma"/>
            <family val="2"/>
          </rPr>
          <t>Windows User:</t>
        </r>
        <r>
          <rPr>
            <sz val="9"/>
            <color indexed="81"/>
            <rFont val="Tahoma"/>
            <family val="2"/>
          </rPr>
          <t xml:space="preserve">
13/12/2020
6790
Oct to Dec/20
Paid In Dec/20</t>
        </r>
      </text>
    </comment>
    <comment ref="CR382" authorId="0">
      <text>
        <r>
          <rPr>
            <b/>
            <sz val="9"/>
            <color indexed="81"/>
            <rFont val="Tahoma"/>
            <family val="2"/>
          </rPr>
          <t>Windows User:</t>
        </r>
        <r>
          <rPr>
            <sz val="9"/>
            <color indexed="81"/>
            <rFont val="Tahoma"/>
            <family val="2"/>
          </rPr>
          <t xml:space="preserve">
13/12/2020
6790
Oct to Dec/20
Paid In Dec/20</t>
        </r>
      </text>
    </comment>
    <comment ref="CT382" authorId="0">
      <text>
        <r>
          <rPr>
            <b/>
            <sz val="9"/>
            <color indexed="81"/>
            <rFont val="Tahoma"/>
            <family val="2"/>
          </rPr>
          <t>Windows User:</t>
        </r>
        <r>
          <rPr>
            <sz val="9"/>
            <color indexed="81"/>
            <rFont val="Tahoma"/>
            <family val="2"/>
          </rPr>
          <t xml:space="preserve">
04/01/2021
6791
Janu/21
O/fee=8000
Paid in Janu/21</t>
        </r>
      </text>
    </comment>
    <comment ref="CV382" authorId="0">
      <text>
        <r>
          <rPr>
            <b/>
            <sz val="9"/>
            <color indexed="81"/>
            <rFont val="Tahoma"/>
            <family val="2"/>
          </rPr>
          <t>Windows User:</t>
        </r>
        <r>
          <rPr>
            <sz val="9"/>
            <color indexed="81"/>
            <rFont val="Tahoma"/>
            <family val="2"/>
          </rPr>
          <t xml:space="preserve">
10/02/21
6792</t>
        </r>
      </text>
    </comment>
    <comment ref="DD382" authorId="0">
      <text>
        <r>
          <rPr>
            <b/>
            <sz val="9"/>
            <color indexed="81"/>
            <rFont val="Tahoma"/>
            <family val="2"/>
          </rPr>
          <t>Windows User:</t>
        </r>
        <r>
          <rPr>
            <sz val="9"/>
            <color indexed="81"/>
            <rFont val="Tahoma"/>
            <family val="2"/>
          </rPr>
          <t xml:space="preserve">
02/06/21
6793
March/21 To June/21</t>
        </r>
      </text>
    </comment>
    <comment ref="CD383" authorId="0">
      <text>
        <r>
          <rPr>
            <b/>
            <sz val="9"/>
            <color indexed="81"/>
            <rFont val="Tahoma"/>
            <family val="2"/>
          </rPr>
          <t>Windows User:</t>
        </r>
        <r>
          <rPr>
            <sz val="9"/>
            <color indexed="81"/>
            <rFont val="Tahoma"/>
            <family val="2"/>
          </rPr>
          <t xml:space="preserve">
14/09/2020
7,500/-</t>
        </r>
      </text>
    </comment>
    <comment ref="CF383" authorId="0">
      <text>
        <r>
          <rPr>
            <b/>
            <sz val="9"/>
            <color indexed="81"/>
            <rFont val="Tahoma"/>
            <family val="2"/>
          </rPr>
          <t>Windows User:</t>
        </r>
        <r>
          <rPr>
            <sz val="9"/>
            <color indexed="81"/>
            <rFont val="Tahoma"/>
            <family val="2"/>
          </rPr>
          <t xml:space="preserve">
14/09/2020
7,500/-</t>
        </r>
      </text>
    </comment>
    <comment ref="CH383" authorId="0">
      <text>
        <r>
          <rPr>
            <b/>
            <sz val="9"/>
            <color indexed="81"/>
            <rFont val="Tahoma"/>
            <family val="2"/>
          </rPr>
          <t>Windows User:</t>
        </r>
        <r>
          <rPr>
            <sz val="9"/>
            <color indexed="81"/>
            <rFont val="Tahoma"/>
            <family val="2"/>
          </rPr>
          <t xml:space="preserve">
14/09/2020
7,500/-</t>
        </r>
      </text>
    </comment>
    <comment ref="CP383" authorId="0">
      <text>
        <r>
          <rPr>
            <b/>
            <sz val="9"/>
            <color indexed="81"/>
            <rFont val="Tahoma"/>
            <family val="2"/>
          </rPr>
          <t>Windows User:</t>
        </r>
        <r>
          <rPr>
            <sz val="9"/>
            <color indexed="81"/>
            <rFont val="Tahoma"/>
            <family val="2"/>
          </rPr>
          <t xml:space="preserve">
28/01/21
6814
O/c/20
Nov=380 Due=4240
Paid in janu/21</t>
        </r>
      </text>
    </comment>
    <comment ref="CV383" authorId="0">
      <text>
        <r>
          <rPr>
            <b/>
            <sz val="9"/>
            <color indexed="81"/>
            <rFont val="Tahoma"/>
            <family val="2"/>
          </rPr>
          <t>Windows User:</t>
        </r>
        <r>
          <rPr>
            <sz val="9"/>
            <color indexed="81"/>
            <rFont val="Tahoma"/>
            <family val="2"/>
          </rPr>
          <t xml:space="preserve">
28/01/21
6814
O/c/20
Nov=380 Due=4240
Paid in janu/21</t>
        </r>
      </text>
    </comment>
    <comment ref="DF383" authorId="0">
      <text>
        <r>
          <rPr>
            <b/>
            <sz val="9"/>
            <color indexed="81"/>
            <rFont val="Tahoma"/>
            <family val="2"/>
          </rPr>
          <t>Windows User:</t>
        </r>
        <r>
          <rPr>
            <sz val="9"/>
            <color indexed="81"/>
            <rFont val="Tahoma"/>
            <family val="2"/>
          </rPr>
          <t xml:space="preserve">
07/06/21
6815
4,000/-</t>
        </r>
      </text>
    </comment>
    <comment ref="CD384" authorId="0">
      <text>
        <r>
          <rPr>
            <b/>
            <sz val="9"/>
            <color indexed="81"/>
            <rFont val="Tahoma"/>
            <family val="2"/>
          </rPr>
          <t>Windows User:</t>
        </r>
        <r>
          <rPr>
            <sz val="9"/>
            <color indexed="81"/>
            <rFont val="Tahoma"/>
            <family val="2"/>
          </rPr>
          <t xml:space="preserve">
14/09/2020
7,500/-</t>
        </r>
      </text>
    </comment>
    <comment ref="CF384" authorId="0">
      <text>
        <r>
          <rPr>
            <b/>
            <sz val="9"/>
            <color indexed="81"/>
            <rFont val="Tahoma"/>
            <family val="2"/>
          </rPr>
          <t>Windows User:</t>
        </r>
        <r>
          <rPr>
            <sz val="9"/>
            <color indexed="81"/>
            <rFont val="Tahoma"/>
            <family val="2"/>
          </rPr>
          <t xml:space="preserve">
14/09/2020
7,500/-</t>
        </r>
      </text>
    </comment>
    <comment ref="CH384" authorId="0">
      <text>
        <r>
          <rPr>
            <b/>
            <sz val="9"/>
            <color indexed="81"/>
            <rFont val="Tahoma"/>
            <family val="2"/>
          </rPr>
          <t>Windows User:</t>
        </r>
        <r>
          <rPr>
            <sz val="9"/>
            <color indexed="81"/>
            <rFont val="Tahoma"/>
            <family val="2"/>
          </rPr>
          <t xml:space="preserve">
14/09/2020
7,500/-</t>
        </r>
      </text>
    </comment>
    <comment ref="CP384" authorId="0">
      <text>
        <r>
          <rPr>
            <b/>
            <sz val="9"/>
            <color indexed="81"/>
            <rFont val="Tahoma"/>
            <family val="2"/>
          </rPr>
          <t>Windows User:</t>
        </r>
        <r>
          <rPr>
            <sz val="9"/>
            <color indexed="81"/>
            <rFont val="Tahoma"/>
            <family val="2"/>
          </rPr>
          <t xml:space="preserve">
20/12/2020
40670
Oct to Dec/20
Paid in Dec/20</t>
        </r>
      </text>
    </comment>
    <comment ref="CR384" authorId="0">
      <text>
        <r>
          <rPr>
            <b/>
            <sz val="9"/>
            <color indexed="81"/>
            <rFont val="Tahoma"/>
            <family val="2"/>
          </rPr>
          <t>Windows User:</t>
        </r>
        <r>
          <rPr>
            <sz val="9"/>
            <color indexed="81"/>
            <rFont val="Tahoma"/>
            <family val="2"/>
          </rPr>
          <t xml:space="preserve">
20/12/2020
40670
Oct to Dec/20
Paid in Dec/20</t>
        </r>
      </text>
    </comment>
    <comment ref="CT384" authorId="0">
      <text>
        <r>
          <rPr>
            <b/>
            <sz val="9"/>
            <color indexed="81"/>
            <rFont val="Tahoma"/>
            <family val="2"/>
          </rPr>
          <t>Windows User:</t>
        </r>
        <r>
          <rPr>
            <sz val="9"/>
            <color indexed="81"/>
            <rFont val="Tahoma"/>
            <family val="2"/>
          </rPr>
          <t xml:space="preserve">
20/12/2020
40670
Oct to Dec/20
Paid in Dec/20</t>
        </r>
      </text>
    </comment>
    <comment ref="CV384" authorId="0">
      <text>
        <r>
          <rPr>
            <b/>
            <sz val="9"/>
            <color indexed="81"/>
            <rFont val="Tahoma"/>
            <family val="2"/>
          </rPr>
          <t>Windows User:</t>
        </r>
        <r>
          <rPr>
            <sz val="9"/>
            <color indexed="81"/>
            <rFont val="Tahoma"/>
            <family val="2"/>
          </rPr>
          <t xml:space="preserve">
27/01/2021
6806
Janu/21</t>
        </r>
      </text>
    </comment>
    <comment ref="DF384" authorId="0">
      <text>
        <r>
          <rPr>
            <b/>
            <sz val="9"/>
            <color indexed="81"/>
            <rFont val="Tahoma"/>
            <family val="2"/>
          </rPr>
          <t>Windows User:</t>
        </r>
        <r>
          <rPr>
            <sz val="9"/>
            <color indexed="81"/>
            <rFont val="Tahoma"/>
            <family val="2"/>
          </rPr>
          <t xml:space="preserve">
06/06/21
6839
Feb/21 to May/21
O/fee due=8000/-</t>
        </r>
      </text>
    </comment>
    <comment ref="CD385" authorId="0">
      <text>
        <r>
          <rPr>
            <b/>
            <sz val="9"/>
            <color indexed="81"/>
            <rFont val="Tahoma"/>
            <family val="2"/>
          </rPr>
          <t>Windows User:</t>
        </r>
        <r>
          <rPr>
            <sz val="9"/>
            <color indexed="81"/>
            <rFont val="Tahoma"/>
            <family val="2"/>
          </rPr>
          <t xml:space="preserve">
14/09/2020
7,500/-</t>
        </r>
      </text>
    </comment>
    <comment ref="CF385" authorId="0">
      <text>
        <r>
          <rPr>
            <b/>
            <sz val="9"/>
            <color indexed="81"/>
            <rFont val="Tahoma"/>
            <family val="2"/>
          </rPr>
          <t>Windows User:</t>
        </r>
        <r>
          <rPr>
            <sz val="9"/>
            <color indexed="81"/>
            <rFont val="Tahoma"/>
            <family val="2"/>
          </rPr>
          <t xml:space="preserve">
14/09/2020
7,500/-</t>
        </r>
      </text>
    </comment>
    <comment ref="CH385" authorId="0">
      <text>
        <r>
          <rPr>
            <b/>
            <sz val="9"/>
            <color indexed="81"/>
            <rFont val="Tahoma"/>
            <family val="2"/>
          </rPr>
          <t>Windows User:</t>
        </r>
        <r>
          <rPr>
            <sz val="9"/>
            <color indexed="81"/>
            <rFont val="Tahoma"/>
            <family val="2"/>
          </rPr>
          <t xml:space="preserve">
14/09/2020
7,500/-</t>
        </r>
      </text>
    </comment>
    <comment ref="CJ385" authorId="0">
      <text>
        <r>
          <rPr>
            <b/>
            <sz val="9"/>
            <color indexed="81"/>
            <rFont val="Tahoma"/>
            <family val="2"/>
          </rPr>
          <t>Windows User:</t>
        </r>
        <r>
          <rPr>
            <sz val="9"/>
            <color indexed="81"/>
            <rFont val="Tahoma"/>
            <family val="2"/>
          </rPr>
          <t xml:space="preserve">
27/01/21
6862
O/fee=8000
Oct = 2680 Due=1640
Paid in janu/21</t>
        </r>
      </text>
    </comment>
    <comment ref="CM385" authorId="0">
      <text>
        <r>
          <rPr>
            <b/>
            <sz val="9"/>
            <color indexed="81"/>
            <rFont val="Tahoma"/>
            <family val="2"/>
          </rPr>
          <t>Windows User:</t>
        </r>
        <r>
          <rPr>
            <sz val="9"/>
            <color indexed="81"/>
            <rFont val="Tahoma"/>
            <family val="2"/>
          </rPr>
          <t xml:space="preserve">
Less 30% in Tuition fee for Oct/20.</t>
        </r>
      </text>
    </comment>
    <comment ref="CN385" authorId="0">
      <text>
        <r>
          <rPr>
            <b/>
            <sz val="9"/>
            <color indexed="81"/>
            <rFont val="Tahoma"/>
            <family val="2"/>
          </rPr>
          <t>Windows User:</t>
        </r>
        <r>
          <rPr>
            <sz val="9"/>
            <color indexed="81"/>
            <rFont val="Tahoma"/>
            <family val="2"/>
          </rPr>
          <t xml:space="preserve">
27/01/21
6862
O/fee=8000
Oct = 2680 Due=1640
Paid in janu/21</t>
        </r>
      </text>
    </comment>
    <comment ref="CO385" authorId="0">
      <text>
        <r>
          <rPr>
            <b/>
            <sz val="9"/>
            <color indexed="81"/>
            <rFont val="Tahoma"/>
            <family val="2"/>
          </rPr>
          <t>Windows User:</t>
        </r>
        <r>
          <rPr>
            <sz val="9"/>
            <color indexed="81"/>
            <rFont val="Tahoma"/>
            <family val="2"/>
          </rPr>
          <t xml:space="preserve">
Less 30% in Tuition fee for Oct/20.</t>
        </r>
      </text>
    </comment>
    <comment ref="CT385" authorId="0">
      <text>
        <r>
          <rPr>
            <b/>
            <sz val="9"/>
            <color indexed="81"/>
            <rFont val="Tahoma"/>
            <family val="2"/>
          </rPr>
          <t>Windows User:</t>
        </r>
        <r>
          <rPr>
            <sz val="9"/>
            <color indexed="81"/>
            <rFont val="Tahoma"/>
            <family val="2"/>
          </rPr>
          <t xml:space="preserve">
27/01/21
6862
O/fee=8000
Oct = 2680 Due=1640
Paid in janu/21</t>
        </r>
      </text>
    </comment>
    <comment ref="DD385" authorId="0">
      <text>
        <r>
          <rPr>
            <b/>
            <sz val="9"/>
            <color indexed="81"/>
            <rFont val="Tahoma"/>
            <family val="2"/>
          </rPr>
          <t>Windows User:</t>
        </r>
        <r>
          <rPr>
            <sz val="9"/>
            <color indexed="81"/>
            <rFont val="Tahoma"/>
            <family val="2"/>
          </rPr>
          <t xml:space="preserve">
03/06/21
6863
</t>
        </r>
      </text>
    </comment>
    <comment ref="B386" authorId="0">
      <text>
        <r>
          <rPr>
            <b/>
            <sz val="9"/>
            <color indexed="81"/>
            <rFont val="Tahoma"/>
            <family val="2"/>
          </rPr>
          <t>Windows User:</t>
        </r>
        <r>
          <rPr>
            <sz val="9"/>
            <color indexed="81"/>
            <rFont val="Tahoma"/>
            <family val="2"/>
          </rPr>
          <t xml:space="preserve">
Note-149
Less=2,000/-
Opening to Cliosing Period</t>
        </r>
      </text>
    </comment>
    <comment ref="H386" authorId="0">
      <text>
        <r>
          <rPr>
            <b/>
            <sz val="9"/>
            <color indexed="81"/>
            <rFont val="Tahoma"/>
            <family val="2"/>
          </rPr>
          <t xml:space="preserve">Windows User:
</t>
        </r>
        <r>
          <rPr>
            <sz val="9"/>
            <color indexed="81"/>
            <rFont val="Tahoma"/>
            <family val="2"/>
          </rPr>
          <t xml:space="preserve">Note-149
Less=1,000/-
Opening to Clossing Period
Meeting=20/10/2020
</t>
        </r>
      </text>
    </comment>
    <comment ref="J386" authorId="0">
      <text>
        <r>
          <rPr>
            <b/>
            <sz val="9"/>
            <color indexed="81"/>
            <rFont val="Tahoma"/>
            <family val="2"/>
          </rPr>
          <t xml:space="preserve">Windows User:
</t>
        </r>
        <r>
          <rPr>
            <sz val="9"/>
            <color indexed="81"/>
            <rFont val="Tahoma"/>
            <family val="2"/>
          </rPr>
          <t xml:space="preserve">Note-149
Less=1,000/-
Opening to Clossing Period
Meeting=20/10/2020
</t>
        </r>
      </text>
    </comment>
    <comment ref="CD386" authorId="0">
      <text>
        <r>
          <rPr>
            <b/>
            <sz val="9"/>
            <color indexed="81"/>
            <rFont val="Tahoma"/>
            <family val="2"/>
          </rPr>
          <t>Windows User:</t>
        </r>
        <r>
          <rPr>
            <sz val="9"/>
            <color indexed="81"/>
            <rFont val="Tahoma"/>
            <family val="2"/>
          </rPr>
          <t xml:space="preserve">
14/09/2020
7,500/-</t>
        </r>
      </text>
    </comment>
    <comment ref="CF386" authorId="0">
      <text>
        <r>
          <rPr>
            <b/>
            <sz val="9"/>
            <color indexed="81"/>
            <rFont val="Tahoma"/>
            <family val="2"/>
          </rPr>
          <t>Windows User:</t>
        </r>
        <r>
          <rPr>
            <sz val="9"/>
            <color indexed="81"/>
            <rFont val="Tahoma"/>
            <family val="2"/>
          </rPr>
          <t xml:space="preserve">
14/09/2020
7,500/-</t>
        </r>
      </text>
    </comment>
    <comment ref="CH386" authorId="0">
      <text>
        <r>
          <rPr>
            <b/>
            <sz val="9"/>
            <color indexed="81"/>
            <rFont val="Tahoma"/>
            <family val="2"/>
          </rPr>
          <t>Windows User:</t>
        </r>
        <r>
          <rPr>
            <sz val="9"/>
            <color indexed="81"/>
            <rFont val="Tahoma"/>
            <family val="2"/>
          </rPr>
          <t xml:space="preserve">
14/09/2020
7,500/-</t>
        </r>
      </text>
    </comment>
    <comment ref="CJ386" authorId="0">
      <text>
        <r>
          <rPr>
            <b/>
            <sz val="9"/>
            <color indexed="81"/>
            <rFont val="Tahoma"/>
            <family val="2"/>
          </rPr>
          <t>Windows User:</t>
        </r>
        <r>
          <rPr>
            <sz val="9"/>
            <color indexed="81"/>
            <rFont val="Tahoma"/>
            <family val="2"/>
          </rPr>
          <t xml:space="preserve">
26/01/21
6889
O/fee 8000
Dec/21
Paid in Janu/21</t>
        </r>
      </text>
    </comment>
    <comment ref="CP386" authorId="0">
      <text>
        <r>
          <rPr>
            <b/>
            <sz val="9"/>
            <color indexed="81"/>
            <rFont val="Tahoma"/>
            <family val="2"/>
          </rPr>
          <t>Windows User:</t>
        </r>
        <r>
          <rPr>
            <sz val="9"/>
            <color indexed="81"/>
            <rFont val="Tahoma"/>
            <family val="2"/>
          </rPr>
          <t xml:space="preserve">
05/11/2020
6886
Oct/2020
Paid in Nov
</t>
        </r>
      </text>
    </comment>
    <comment ref="CR386" authorId="0">
      <text>
        <r>
          <rPr>
            <b/>
            <sz val="9"/>
            <color indexed="81"/>
            <rFont val="Tahoma"/>
            <family val="2"/>
          </rPr>
          <t>Windows User:</t>
        </r>
        <r>
          <rPr>
            <sz val="9"/>
            <color indexed="81"/>
            <rFont val="Tahoma"/>
            <family val="2"/>
          </rPr>
          <t xml:space="preserve">
05/11/2020
6886
Oct/2020
01/12/2020
6887
Nov/20
Paid in Dec/20</t>
        </r>
      </text>
    </comment>
    <comment ref="CT386" authorId="0">
      <text>
        <r>
          <rPr>
            <b/>
            <sz val="9"/>
            <color indexed="81"/>
            <rFont val="Tahoma"/>
            <family val="2"/>
          </rPr>
          <t>Windows User:</t>
        </r>
        <r>
          <rPr>
            <sz val="9"/>
            <color indexed="81"/>
            <rFont val="Tahoma"/>
            <family val="2"/>
          </rPr>
          <t xml:space="preserve">
01/12/20
6887
Nov/20
26/01/21
6889
O/fee 8000
Dec/21
Paid in Janu/21</t>
        </r>
      </text>
    </comment>
    <comment ref="CV386" authorId="0">
      <text>
        <r>
          <rPr>
            <b/>
            <sz val="9"/>
            <color indexed="81"/>
            <rFont val="Tahoma"/>
            <family val="2"/>
          </rPr>
          <t>Windows User:</t>
        </r>
        <r>
          <rPr>
            <sz val="9"/>
            <color indexed="81"/>
            <rFont val="Tahoma"/>
            <family val="2"/>
          </rPr>
          <t xml:space="preserve">
26/01/21
6889
O/fee 8000
Dec/21
Paid in Janu/21</t>
        </r>
      </text>
    </comment>
    <comment ref="CZ386" authorId="0">
      <text>
        <r>
          <rPr>
            <b/>
            <sz val="9"/>
            <color indexed="81"/>
            <rFont val="Tahoma"/>
            <family val="2"/>
          </rPr>
          <t>Windows User:</t>
        </r>
        <r>
          <rPr>
            <sz val="9"/>
            <color indexed="81"/>
            <rFont val="Tahoma"/>
            <family val="2"/>
          </rPr>
          <t xml:space="preserve">
08/03/21
6890/91
Janu/21 + Feb/21
31/03/2021
6892
</t>
        </r>
      </text>
    </comment>
    <comment ref="DF386" authorId="0">
      <text>
        <r>
          <rPr>
            <b/>
            <sz val="9"/>
            <color indexed="81"/>
            <rFont val="Tahoma"/>
            <family val="2"/>
          </rPr>
          <t>Windows User:</t>
        </r>
        <r>
          <rPr>
            <sz val="9"/>
            <color indexed="81"/>
            <rFont val="Tahoma"/>
            <family val="2"/>
          </rPr>
          <t xml:space="preserve">
06/06/21
6893
April21</t>
        </r>
      </text>
    </comment>
    <comment ref="CD387" authorId="0">
      <text>
        <r>
          <rPr>
            <b/>
            <sz val="9"/>
            <color indexed="81"/>
            <rFont val="Tahoma"/>
            <family val="2"/>
          </rPr>
          <t>Windows User:</t>
        </r>
        <r>
          <rPr>
            <sz val="9"/>
            <color indexed="81"/>
            <rFont val="Tahoma"/>
            <family val="2"/>
          </rPr>
          <t xml:space="preserve">
14/09/2020
7,500/-</t>
        </r>
      </text>
    </comment>
    <comment ref="CF387" authorId="0">
      <text>
        <r>
          <rPr>
            <b/>
            <sz val="9"/>
            <color indexed="81"/>
            <rFont val="Tahoma"/>
            <family val="2"/>
          </rPr>
          <t>Windows User:</t>
        </r>
        <r>
          <rPr>
            <sz val="9"/>
            <color indexed="81"/>
            <rFont val="Tahoma"/>
            <family val="2"/>
          </rPr>
          <t xml:space="preserve">
14/09/2020
7,500/-</t>
        </r>
      </text>
    </comment>
    <comment ref="CH387" authorId="0">
      <text>
        <r>
          <rPr>
            <b/>
            <sz val="9"/>
            <color indexed="81"/>
            <rFont val="Tahoma"/>
            <family val="2"/>
          </rPr>
          <t>Windows User:</t>
        </r>
        <r>
          <rPr>
            <sz val="9"/>
            <color indexed="81"/>
            <rFont val="Tahoma"/>
            <family val="2"/>
          </rPr>
          <t xml:space="preserve">
14/09/2020
7,500/-</t>
        </r>
      </text>
    </comment>
    <comment ref="CJ387" authorId="0">
      <text>
        <r>
          <rPr>
            <b/>
            <sz val="9"/>
            <color indexed="81"/>
            <rFont val="Tahoma"/>
            <family val="2"/>
          </rPr>
          <t>Windows User:</t>
        </r>
        <r>
          <rPr>
            <sz val="9"/>
            <color indexed="81"/>
            <rFont val="Tahoma"/>
            <family val="2"/>
          </rPr>
          <t xml:space="preserve">
26/01/21
56557
O/fee=8000
Nov/21=2000 Due=2620
Paid in janu/21</t>
        </r>
      </text>
    </comment>
    <comment ref="CM387" authorId="0">
      <text>
        <r>
          <rPr>
            <b/>
            <sz val="9"/>
            <color indexed="81"/>
            <rFont val="Tahoma"/>
            <family val="2"/>
          </rPr>
          <t>Windows User:</t>
        </r>
        <r>
          <rPr>
            <sz val="9"/>
            <color indexed="81"/>
            <rFont val="Tahoma"/>
            <family val="2"/>
          </rPr>
          <t xml:space="preserve">
Less 30% in Tuition fee for Oct/20.</t>
        </r>
      </text>
    </comment>
    <comment ref="CN387" authorId="0">
      <text>
        <r>
          <rPr>
            <b/>
            <sz val="9"/>
            <color indexed="81"/>
            <rFont val="Tahoma"/>
            <family val="2"/>
          </rPr>
          <t>Windows User:</t>
        </r>
        <r>
          <rPr>
            <sz val="9"/>
            <color indexed="81"/>
            <rFont val="Tahoma"/>
            <family val="2"/>
          </rPr>
          <t xml:space="preserve">
11/11/2020
By bkash
C=4620
Oct/21
Paid innov/21</t>
        </r>
      </text>
    </comment>
    <comment ref="CO387" authorId="0">
      <text>
        <r>
          <rPr>
            <b/>
            <sz val="9"/>
            <color indexed="81"/>
            <rFont val="Tahoma"/>
            <family val="2"/>
          </rPr>
          <t>Windows User:</t>
        </r>
        <r>
          <rPr>
            <sz val="9"/>
            <color indexed="81"/>
            <rFont val="Tahoma"/>
            <family val="2"/>
          </rPr>
          <t xml:space="preserve">
Less 30% in Tuition fee for Oct/20.</t>
        </r>
      </text>
    </comment>
    <comment ref="CP387" authorId="0">
      <text>
        <r>
          <rPr>
            <b/>
            <sz val="9"/>
            <color indexed="81"/>
            <rFont val="Tahoma"/>
            <family val="2"/>
          </rPr>
          <t>Windows User:</t>
        </r>
        <r>
          <rPr>
            <sz val="9"/>
            <color indexed="81"/>
            <rFont val="Tahoma"/>
            <family val="2"/>
          </rPr>
          <t xml:space="preserve">
11/11/2020
By bkash
C=4620
Oct/21
Paid in nov/21
26/01/21
56557
O/fee=8000
Nov/21=2000 Due=2620
Paid in janu/21</t>
        </r>
      </text>
    </comment>
    <comment ref="CT387" authorId="0">
      <text>
        <r>
          <rPr>
            <b/>
            <sz val="9"/>
            <color indexed="81"/>
            <rFont val="Tahoma"/>
            <family val="2"/>
          </rPr>
          <t>Windows User:</t>
        </r>
        <r>
          <rPr>
            <sz val="9"/>
            <color indexed="81"/>
            <rFont val="Tahoma"/>
            <family val="2"/>
          </rPr>
          <t xml:space="preserve">
26/01/21
56557
O/fee=8000
Nov/21=2000 Due=2620
Paid in janu/21</t>
        </r>
      </text>
    </comment>
    <comment ref="DD387" authorId="0">
      <text>
        <r>
          <rPr>
            <b/>
            <sz val="9"/>
            <color indexed="81"/>
            <rFont val="Tahoma"/>
            <family val="2"/>
          </rPr>
          <t>Windows User:</t>
        </r>
        <r>
          <rPr>
            <sz val="9"/>
            <color indexed="81"/>
            <rFont val="Tahoma"/>
            <family val="2"/>
          </rPr>
          <t xml:space="preserve">
05/06/21
3342
10,000/-</t>
        </r>
      </text>
    </comment>
    <comment ref="CD388" authorId="0">
      <text>
        <r>
          <rPr>
            <b/>
            <sz val="9"/>
            <color indexed="81"/>
            <rFont val="Tahoma"/>
            <family val="2"/>
          </rPr>
          <t>Windows User:</t>
        </r>
        <r>
          <rPr>
            <sz val="9"/>
            <color indexed="81"/>
            <rFont val="Tahoma"/>
            <family val="2"/>
          </rPr>
          <t xml:space="preserve">
14/09/2020
7,500/-</t>
        </r>
      </text>
    </comment>
    <comment ref="CF388" authorId="0">
      <text>
        <r>
          <rPr>
            <b/>
            <sz val="9"/>
            <color indexed="81"/>
            <rFont val="Tahoma"/>
            <family val="2"/>
          </rPr>
          <t>Windows User:</t>
        </r>
        <r>
          <rPr>
            <sz val="9"/>
            <color indexed="81"/>
            <rFont val="Tahoma"/>
            <family val="2"/>
          </rPr>
          <t xml:space="preserve">
14/09/2020
7,500/-</t>
        </r>
      </text>
    </comment>
    <comment ref="CH388" authorId="0">
      <text>
        <r>
          <rPr>
            <b/>
            <sz val="9"/>
            <color indexed="81"/>
            <rFont val="Tahoma"/>
            <family val="2"/>
          </rPr>
          <t>Windows User:</t>
        </r>
        <r>
          <rPr>
            <sz val="9"/>
            <color indexed="81"/>
            <rFont val="Tahoma"/>
            <family val="2"/>
          </rPr>
          <t xml:space="preserve">
14/09/2020
7,500/-</t>
        </r>
      </text>
    </comment>
    <comment ref="CJ388" authorId="0">
      <text>
        <r>
          <rPr>
            <b/>
            <sz val="9"/>
            <color indexed="81"/>
            <rFont val="Tahoma"/>
            <family val="2"/>
          </rPr>
          <t>Windows User:</t>
        </r>
        <r>
          <rPr>
            <sz val="9"/>
            <color indexed="81"/>
            <rFont val="Tahoma"/>
            <family val="2"/>
          </rPr>
          <t xml:space="preserve">
27/01/2021
40912
O/fee=8000
Oct=4620
Nov=380 Due=4240
Paid in janu/21</t>
        </r>
      </text>
    </comment>
    <comment ref="CP388" authorId="0">
      <text>
        <r>
          <rPr>
            <b/>
            <sz val="9"/>
            <color indexed="81"/>
            <rFont val="Tahoma"/>
            <family val="2"/>
          </rPr>
          <t>Windows User:</t>
        </r>
        <r>
          <rPr>
            <sz val="9"/>
            <color indexed="81"/>
            <rFont val="Tahoma"/>
            <family val="2"/>
          </rPr>
          <t xml:space="preserve">
27/01/2021
40912
O/fee=8000
Oct=4620
Nov=380 Due=4240
Paid in janu/21</t>
        </r>
      </text>
    </comment>
    <comment ref="CV388" authorId="0">
      <text>
        <r>
          <rPr>
            <b/>
            <sz val="9"/>
            <color indexed="81"/>
            <rFont val="Tahoma"/>
            <family val="2"/>
          </rPr>
          <t>Windows User:</t>
        </r>
        <r>
          <rPr>
            <sz val="9"/>
            <color indexed="81"/>
            <rFont val="Tahoma"/>
            <family val="2"/>
          </rPr>
          <t xml:space="preserve">
27/01/2021
40912
O/fee=8000
Oct=4620
Nov=380 Due=4240
Paid in janu/21</t>
        </r>
      </text>
    </comment>
    <comment ref="DF388" authorId="0">
      <text>
        <r>
          <rPr>
            <b/>
            <sz val="9"/>
            <color indexed="81"/>
            <rFont val="Tahoma"/>
            <family val="2"/>
          </rPr>
          <t>Windows User:</t>
        </r>
        <r>
          <rPr>
            <sz val="9"/>
            <color indexed="81"/>
            <rFont val="Tahoma"/>
            <family val="2"/>
          </rPr>
          <t xml:space="preserve">
09/06/21
Nov=4240
Dec/20=760 Due=3860</t>
        </r>
      </text>
    </comment>
    <comment ref="CD389" authorId="0">
      <text>
        <r>
          <rPr>
            <b/>
            <sz val="9"/>
            <color indexed="81"/>
            <rFont val="Tahoma"/>
            <family val="2"/>
          </rPr>
          <t>Windows User:</t>
        </r>
        <r>
          <rPr>
            <sz val="9"/>
            <color indexed="81"/>
            <rFont val="Tahoma"/>
            <family val="2"/>
          </rPr>
          <t xml:space="preserve">
14/09/2020
7,500/-</t>
        </r>
      </text>
    </comment>
    <comment ref="CF389" authorId="0">
      <text>
        <r>
          <rPr>
            <b/>
            <sz val="9"/>
            <color indexed="81"/>
            <rFont val="Tahoma"/>
            <family val="2"/>
          </rPr>
          <t>Windows User:</t>
        </r>
        <r>
          <rPr>
            <sz val="9"/>
            <color indexed="81"/>
            <rFont val="Tahoma"/>
            <family val="2"/>
          </rPr>
          <t xml:space="preserve">
14/09/2020
7,500/-</t>
        </r>
      </text>
    </comment>
    <comment ref="CH389" authorId="0">
      <text>
        <r>
          <rPr>
            <b/>
            <sz val="9"/>
            <color indexed="81"/>
            <rFont val="Tahoma"/>
            <family val="2"/>
          </rPr>
          <t>Windows User:</t>
        </r>
        <r>
          <rPr>
            <sz val="9"/>
            <color indexed="81"/>
            <rFont val="Tahoma"/>
            <family val="2"/>
          </rPr>
          <t xml:space="preserve">
14/09/2020
7,500/-</t>
        </r>
      </text>
    </comment>
    <comment ref="CJ389" authorId="0">
      <text>
        <r>
          <rPr>
            <b/>
            <sz val="9"/>
            <color indexed="81"/>
            <rFont val="Tahoma"/>
            <family val="2"/>
          </rPr>
          <t>Windows User:</t>
        </r>
        <r>
          <rPr>
            <sz val="9"/>
            <color indexed="81"/>
            <rFont val="Tahoma"/>
            <family val="2"/>
          </rPr>
          <t xml:space="preserve">
26/01/21
6478
O/fee
Oct to Janu/21
Paid in Janu/21</t>
        </r>
      </text>
    </comment>
    <comment ref="CP389" authorId="0">
      <text>
        <r>
          <rPr>
            <b/>
            <sz val="9"/>
            <color indexed="81"/>
            <rFont val="Tahoma"/>
            <family val="2"/>
          </rPr>
          <t>Windows User:</t>
        </r>
        <r>
          <rPr>
            <sz val="9"/>
            <color indexed="81"/>
            <rFont val="Tahoma"/>
            <family val="2"/>
          </rPr>
          <t xml:space="preserve">
26/01/21
6478
O/fee
Oct to Janu/21
Paid in Janu/21</t>
        </r>
      </text>
    </comment>
    <comment ref="CR389" authorId="0">
      <text>
        <r>
          <rPr>
            <b/>
            <sz val="9"/>
            <color indexed="81"/>
            <rFont val="Tahoma"/>
            <family val="2"/>
          </rPr>
          <t>Windows User:</t>
        </r>
        <r>
          <rPr>
            <sz val="9"/>
            <color indexed="81"/>
            <rFont val="Tahoma"/>
            <family val="2"/>
          </rPr>
          <t xml:space="preserve">
26/01/21
6478
O/fee
Oct to Janu/21
Paid in Janu/21</t>
        </r>
      </text>
    </comment>
    <comment ref="CT389" authorId="0">
      <text>
        <r>
          <rPr>
            <b/>
            <sz val="9"/>
            <color indexed="81"/>
            <rFont val="Tahoma"/>
            <family val="2"/>
          </rPr>
          <t>Windows User:</t>
        </r>
        <r>
          <rPr>
            <sz val="9"/>
            <color indexed="81"/>
            <rFont val="Tahoma"/>
            <family val="2"/>
          </rPr>
          <t xml:space="preserve">
26/01/21
6478
O/fee
Oct to Janu/21
Paid in Janu/21</t>
        </r>
      </text>
    </comment>
    <comment ref="CV389" authorId="0">
      <text>
        <r>
          <rPr>
            <b/>
            <sz val="9"/>
            <color indexed="81"/>
            <rFont val="Tahoma"/>
            <family val="2"/>
          </rPr>
          <t>Windows User:</t>
        </r>
        <r>
          <rPr>
            <sz val="9"/>
            <color indexed="81"/>
            <rFont val="Tahoma"/>
            <family val="2"/>
          </rPr>
          <t xml:space="preserve">
26/01/21
6478
O/fee
Oct to Janu/21
Paid in Janu/21</t>
        </r>
      </text>
    </comment>
    <comment ref="DD389" authorId="0">
      <text>
        <r>
          <rPr>
            <b/>
            <sz val="9"/>
            <color indexed="81"/>
            <rFont val="Tahoma"/>
            <family val="2"/>
          </rPr>
          <t>Windows User:</t>
        </r>
        <r>
          <rPr>
            <sz val="9"/>
            <color indexed="81"/>
            <rFont val="Tahoma"/>
            <family val="2"/>
          </rPr>
          <t xml:space="preserve">
24/05/21
6479
Up to May/21</t>
        </r>
      </text>
    </comment>
    <comment ref="CD390" authorId="0">
      <text>
        <r>
          <rPr>
            <b/>
            <sz val="9"/>
            <color indexed="81"/>
            <rFont val="Tahoma"/>
            <family val="2"/>
          </rPr>
          <t>Windows User:</t>
        </r>
        <r>
          <rPr>
            <sz val="9"/>
            <color indexed="81"/>
            <rFont val="Tahoma"/>
            <family val="2"/>
          </rPr>
          <t xml:space="preserve">
14/09/2020
7,500/-</t>
        </r>
      </text>
    </comment>
    <comment ref="CF390" authorId="0">
      <text>
        <r>
          <rPr>
            <b/>
            <sz val="9"/>
            <color indexed="81"/>
            <rFont val="Tahoma"/>
            <family val="2"/>
          </rPr>
          <t>Windows User:</t>
        </r>
        <r>
          <rPr>
            <sz val="9"/>
            <color indexed="81"/>
            <rFont val="Tahoma"/>
            <family val="2"/>
          </rPr>
          <t xml:space="preserve">
14/09/2020
7,500/-</t>
        </r>
      </text>
    </comment>
    <comment ref="CH390" authorId="0">
      <text>
        <r>
          <rPr>
            <b/>
            <sz val="9"/>
            <color indexed="81"/>
            <rFont val="Tahoma"/>
            <family val="2"/>
          </rPr>
          <t>Windows User:</t>
        </r>
        <r>
          <rPr>
            <sz val="9"/>
            <color indexed="81"/>
            <rFont val="Tahoma"/>
            <family val="2"/>
          </rPr>
          <t xml:space="preserve">
14/09/2020
7,500/-</t>
        </r>
      </text>
    </comment>
    <comment ref="CJ390" authorId="0">
      <text>
        <r>
          <rPr>
            <b/>
            <sz val="9"/>
            <color indexed="81"/>
            <rFont val="Tahoma"/>
            <family val="2"/>
          </rPr>
          <t>Windows User:</t>
        </r>
        <r>
          <rPr>
            <sz val="9"/>
            <color indexed="81"/>
            <rFont val="Tahoma"/>
            <family val="2"/>
          </rPr>
          <t xml:space="preserve">
26/01/21
6562
o/fee Full
Nov to Janu/21
Paid in Janu/21</t>
        </r>
      </text>
    </comment>
    <comment ref="CM390" authorId="0">
      <text>
        <r>
          <rPr>
            <b/>
            <sz val="9"/>
            <color indexed="81"/>
            <rFont val="Tahoma"/>
            <family val="2"/>
          </rPr>
          <t>Windows User:</t>
        </r>
        <r>
          <rPr>
            <sz val="9"/>
            <color indexed="81"/>
            <rFont val="Tahoma"/>
            <family val="2"/>
          </rPr>
          <t xml:space="preserve">
Less 30% in Tuition fee for Oct/20.</t>
        </r>
      </text>
    </comment>
    <comment ref="CN390" authorId="0">
      <text>
        <r>
          <rPr>
            <b/>
            <sz val="9"/>
            <color indexed="81"/>
            <rFont val="Tahoma"/>
            <family val="2"/>
          </rPr>
          <t>Windows User:</t>
        </r>
        <r>
          <rPr>
            <sz val="9"/>
            <color indexed="81"/>
            <rFont val="Tahoma"/>
            <family val="2"/>
          </rPr>
          <t xml:space="preserve">
15.10.2020
Bkash=6,660/-
College=4,620/-
Hostel=2,040/-</t>
        </r>
      </text>
    </comment>
    <comment ref="CO390" authorId="0">
      <text>
        <r>
          <rPr>
            <b/>
            <sz val="9"/>
            <color indexed="81"/>
            <rFont val="Tahoma"/>
            <family val="2"/>
          </rPr>
          <t>Windows User:</t>
        </r>
        <r>
          <rPr>
            <sz val="9"/>
            <color indexed="81"/>
            <rFont val="Tahoma"/>
            <family val="2"/>
          </rPr>
          <t xml:space="preserve">
Less 30% in Tuition fee for Oct/20.</t>
        </r>
      </text>
    </comment>
    <comment ref="CP390" authorId="0">
      <text>
        <r>
          <rPr>
            <b/>
            <sz val="9"/>
            <color indexed="81"/>
            <rFont val="Tahoma"/>
            <family val="2"/>
          </rPr>
          <t>Windows User:</t>
        </r>
        <r>
          <rPr>
            <sz val="9"/>
            <color indexed="81"/>
            <rFont val="Tahoma"/>
            <family val="2"/>
          </rPr>
          <t xml:space="preserve">
26/01/21
6562
o/fee Full
Nov to Janu/21
Paid in Janu/21</t>
        </r>
      </text>
    </comment>
    <comment ref="CR390" authorId="0">
      <text>
        <r>
          <rPr>
            <b/>
            <sz val="9"/>
            <color indexed="81"/>
            <rFont val="Tahoma"/>
            <family val="2"/>
          </rPr>
          <t>Windows User:</t>
        </r>
        <r>
          <rPr>
            <sz val="9"/>
            <color indexed="81"/>
            <rFont val="Tahoma"/>
            <family val="2"/>
          </rPr>
          <t xml:space="preserve">
26/01/21
6562
o/fee Full
Nov to Janu/21
Paid in Janu/21</t>
        </r>
      </text>
    </comment>
    <comment ref="CT390" authorId="0">
      <text>
        <r>
          <rPr>
            <b/>
            <sz val="9"/>
            <color indexed="81"/>
            <rFont val="Tahoma"/>
            <family val="2"/>
          </rPr>
          <t>Windows User:</t>
        </r>
        <r>
          <rPr>
            <sz val="9"/>
            <color indexed="81"/>
            <rFont val="Tahoma"/>
            <family val="2"/>
          </rPr>
          <t xml:space="preserve">
26/01/21
6562
o/fee Full
Nov to Janu/21
Paid in Janu/21</t>
        </r>
      </text>
    </comment>
    <comment ref="DB390" authorId="0">
      <text>
        <r>
          <rPr>
            <b/>
            <sz val="9"/>
            <color indexed="81"/>
            <rFont val="Tahoma"/>
            <family val="2"/>
          </rPr>
          <t>Windows User:</t>
        </r>
        <r>
          <rPr>
            <sz val="9"/>
            <color indexed="81"/>
            <rFont val="Tahoma"/>
            <family val="2"/>
          </rPr>
          <t xml:space="preserve">
05/05/21
By bkash
C=13860</t>
        </r>
      </text>
    </comment>
    <comment ref="CD391" authorId="0">
      <text>
        <r>
          <rPr>
            <b/>
            <sz val="9"/>
            <color indexed="81"/>
            <rFont val="Tahoma"/>
            <family val="2"/>
          </rPr>
          <t>Windows User:</t>
        </r>
        <r>
          <rPr>
            <sz val="9"/>
            <color indexed="81"/>
            <rFont val="Tahoma"/>
            <family val="2"/>
          </rPr>
          <t xml:space="preserve">
14/09/2020
7,500/-</t>
        </r>
      </text>
    </comment>
    <comment ref="CF391" authorId="0">
      <text>
        <r>
          <rPr>
            <b/>
            <sz val="9"/>
            <color indexed="81"/>
            <rFont val="Tahoma"/>
            <family val="2"/>
          </rPr>
          <t>Windows User:</t>
        </r>
        <r>
          <rPr>
            <sz val="9"/>
            <color indexed="81"/>
            <rFont val="Tahoma"/>
            <family val="2"/>
          </rPr>
          <t xml:space="preserve">
14/09/2020
7,500/-</t>
        </r>
      </text>
    </comment>
    <comment ref="CH391" authorId="0">
      <text>
        <r>
          <rPr>
            <b/>
            <sz val="9"/>
            <color indexed="81"/>
            <rFont val="Tahoma"/>
            <family val="2"/>
          </rPr>
          <t>Windows User:</t>
        </r>
        <r>
          <rPr>
            <sz val="9"/>
            <color indexed="81"/>
            <rFont val="Tahoma"/>
            <family val="2"/>
          </rPr>
          <t xml:space="preserve">
14/09/2020
7,500/-</t>
        </r>
      </text>
    </comment>
    <comment ref="CJ391" authorId="0">
      <text>
        <r>
          <rPr>
            <b/>
            <sz val="9"/>
            <color indexed="81"/>
            <rFont val="Tahoma"/>
            <family val="2"/>
          </rPr>
          <t>Windows User:</t>
        </r>
        <r>
          <rPr>
            <sz val="9"/>
            <color indexed="81"/>
            <rFont val="Tahoma"/>
            <family val="2"/>
          </rPr>
          <t xml:space="preserve">
30/01/21
6526
O/fee Full
Oct to Janu/21
Paid in Janu/21</t>
        </r>
      </text>
    </comment>
    <comment ref="CM391" authorId="0">
      <text>
        <r>
          <rPr>
            <b/>
            <sz val="9"/>
            <color indexed="81"/>
            <rFont val="Tahoma"/>
            <family val="2"/>
          </rPr>
          <t>Windows User:</t>
        </r>
        <r>
          <rPr>
            <sz val="9"/>
            <color indexed="81"/>
            <rFont val="Tahoma"/>
            <family val="2"/>
          </rPr>
          <t xml:space="preserve">
Less 30% in Tuition fee for Oct/20.</t>
        </r>
      </text>
    </comment>
    <comment ref="CN391" authorId="0">
      <text>
        <r>
          <rPr>
            <b/>
            <sz val="9"/>
            <color indexed="81"/>
            <rFont val="Tahoma"/>
            <family val="2"/>
          </rPr>
          <t>Windows User:</t>
        </r>
        <r>
          <rPr>
            <sz val="9"/>
            <color indexed="81"/>
            <rFont val="Tahoma"/>
            <family val="2"/>
          </rPr>
          <t xml:space="preserve">
30/01/21
6526
O/fee Full
Oct to Janu/21
Paid in Janu/21</t>
        </r>
      </text>
    </comment>
    <comment ref="CO391" authorId="0">
      <text>
        <r>
          <rPr>
            <b/>
            <sz val="9"/>
            <color indexed="81"/>
            <rFont val="Tahoma"/>
            <family val="2"/>
          </rPr>
          <t>Windows User:</t>
        </r>
        <r>
          <rPr>
            <sz val="9"/>
            <color indexed="81"/>
            <rFont val="Tahoma"/>
            <family val="2"/>
          </rPr>
          <t xml:space="preserve">
Less 30% in Tuition fee for Oct/20.</t>
        </r>
      </text>
    </comment>
    <comment ref="CP391" authorId="0">
      <text>
        <r>
          <rPr>
            <b/>
            <sz val="9"/>
            <color indexed="81"/>
            <rFont val="Tahoma"/>
            <family val="2"/>
          </rPr>
          <t>Windows User:</t>
        </r>
        <r>
          <rPr>
            <sz val="9"/>
            <color indexed="81"/>
            <rFont val="Tahoma"/>
            <family val="2"/>
          </rPr>
          <t xml:space="preserve">
30/01/21
6526
O/fee Full
Oct to Janu/21
Paid in Janu/21</t>
        </r>
      </text>
    </comment>
    <comment ref="CR391" authorId="0">
      <text>
        <r>
          <rPr>
            <b/>
            <sz val="9"/>
            <color indexed="81"/>
            <rFont val="Tahoma"/>
            <family val="2"/>
          </rPr>
          <t>Windows User:</t>
        </r>
        <r>
          <rPr>
            <sz val="9"/>
            <color indexed="81"/>
            <rFont val="Tahoma"/>
            <family val="2"/>
          </rPr>
          <t xml:space="preserve">
30/01/21
6526
O/fee Full
Oct to Janu/21
Paid in Janu/21</t>
        </r>
      </text>
    </comment>
    <comment ref="CT391" authorId="0">
      <text>
        <r>
          <rPr>
            <b/>
            <sz val="9"/>
            <color indexed="81"/>
            <rFont val="Tahoma"/>
            <family val="2"/>
          </rPr>
          <t>Windows User:</t>
        </r>
        <r>
          <rPr>
            <sz val="9"/>
            <color indexed="81"/>
            <rFont val="Tahoma"/>
            <family val="2"/>
          </rPr>
          <t xml:space="preserve">
30/01/21
6526
O/fee Full
Oct to Janu/21
Paid in Janu/21</t>
        </r>
      </text>
    </comment>
    <comment ref="DD391" authorId="0">
      <text>
        <r>
          <rPr>
            <b/>
            <sz val="9"/>
            <color indexed="81"/>
            <rFont val="Tahoma"/>
            <family val="2"/>
          </rPr>
          <t>Windows User:</t>
        </r>
        <r>
          <rPr>
            <sz val="9"/>
            <color indexed="81"/>
            <rFont val="Tahoma"/>
            <family val="2"/>
          </rPr>
          <t xml:space="preserve">
09/06/21
6527
June Due=3100</t>
        </r>
      </text>
    </comment>
    <comment ref="CD392" authorId="0">
      <text>
        <r>
          <rPr>
            <b/>
            <sz val="9"/>
            <color indexed="81"/>
            <rFont val="Tahoma"/>
            <family val="2"/>
          </rPr>
          <t>Windows User:</t>
        </r>
        <r>
          <rPr>
            <sz val="9"/>
            <color indexed="81"/>
            <rFont val="Tahoma"/>
            <family val="2"/>
          </rPr>
          <t xml:space="preserve">
14/09/2020
7,500/-</t>
        </r>
      </text>
    </comment>
    <comment ref="CF392" authorId="0">
      <text>
        <r>
          <rPr>
            <b/>
            <sz val="9"/>
            <color indexed="81"/>
            <rFont val="Tahoma"/>
            <family val="2"/>
          </rPr>
          <t>Windows User:</t>
        </r>
        <r>
          <rPr>
            <sz val="9"/>
            <color indexed="81"/>
            <rFont val="Tahoma"/>
            <family val="2"/>
          </rPr>
          <t xml:space="preserve">
14/09/2020
7,500/-</t>
        </r>
      </text>
    </comment>
    <comment ref="CH392" authorId="0">
      <text>
        <r>
          <rPr>
            <b/>
            <sz val="9"/>
            <color indexed="81"/>
            <rFont val="Tahoma"/>
            <family val="2"/>
          </rPr>
          <t>Windows User:</t>
        </r>
        <r>
          <rPr>
            <sz val="9"/>
            <color indexed="81"/>
            <rFont val="Tahoma"/>
            <family val="2"/>
          </rPr>
          <t xml:space="preserve">
14/09/2020
7,500/-</t>
        </r>
      </text>
    </comment>
    <comment ref="CM392" authorId="0">
      <text>
        <r>
          <rPr>
            <b/>
            <sz val="9"/>
            <color indexed="81"/>
            <rFont val="Tahoma"/>
            <family val="2"/>
          </rPr>
          <t>Windows User:</t>
        </r>
        <r>
          <rPr>
            <sz val="9"/>
            <color indexed="81"/>
            <rFont val="Tahoma"/>
            <family val="2"/>
          </rPr>
          <t xml:space="preserve">
Less 30% in Tuition fee for Oct/20.</t>
        </r>
      </text>
    </comment>
    <comment ref="CO392" authorId="0">
      <text>
        <r>
          <rPr>
            <b/>
            <sz val="9"/>
            <color indexed="81"/>
            <rFont val="Tahoma"/>
            <family val="2"/>
          </rPr>
          <t>Windows User:</t>
        </r>
        <r>
          <rPr>
            <sz val="9"/>
            <color indexed="81"/>
            <rFont val="Tahoma"/>
            <family val="2"/>
          </rPr>
          <t xml:space="preserve">
Less 30% in Tuition fee for Oct/20.</t>
        </r>
      </text>
    </comment>
    <comment ref="CD393" authorId="0">
      <text>
        <r>
          <rPr>
            <b/>
            <sz val="9"/>
            <color indexed="81"/>
            <rFont val="Tahoma"/>
            <family val="2"/>
          </rPr>
          <t>Windows User:</t>
        </r>
        <r>
          <rPr>
            <sz val="9"/>
            <color indexed="81"/>
            <rFont val="Tahoma"/>
            <family val="2"/>
          </rPr>
          <t xml:space="preserve">
15/09/2020
7,500/-</t>
        </r>
      </text>
    </comment>
    <comment ref="CF393" authorId="0">
      <text>
        <r>
          <rPr>
            <b/>
            <sz val="9"/>
            <color indexed="81"/>
            <rFont val="Tahoma"/>
            <family val="2"/>
          </rPr>
          <t>Windows User:</t>
        </r>
        <r>
          <rPr>
            <sz val="9"/>
            <color indexed="81"/>
            <rFont val="Tahoma"/>
            <family val="2"/>
          </rPr>
          <t xml:space="preserve">
15/09/2020
7,500/-</t>
        </r>
      </text>
    </comment>
    <comment ref="CH393" authorId="0">
      <text>
        <r>
          <rPr>
            <b/>
            <sz val="9"/>
            <color indexed="81"/>
            <rFont val="Tahoma"/>
            <family val="2"/>
          </rPr>
          <t>Windows User:</t>
        </r>
        <r>
          <rPr>
            <sz val="9"/>
            <color indexed="81"/>
            <rFont val="Tahoma"/>
            <family val="2"/>
          </rPr>
          <t xml:space="preserve">
15/09/2020
7,500/-</t>
        </r>
      </text>
    </comment>
    <comment ref="CM393" authorId="0">
      <text>
        <r>
          <rPr>
            <b/>
            <sz val="9"/>
            <color indexed="81"/>
            <rFont val="Tahoma"/>
            <family val="2"/>
          </rPr>
          <t>Windows User:</t>
        </r>
        <r>
          <rPr>
            <sz val="9"/>
            <color indexed="81"/>
            <rFont val="Tahoma"/>
            <family val="2"/>
          </rPr>
          <t xml:space="preserve">
Less 30% in Tuition fee for Oct/20.</t>
        </r>
      </text>
    </comment>
    <comment ref="CN393" authorId="0">
      <text>
        <r>
          <rPr>
            <b/>
            <sz val="9"/>
            <color indexed="81"/>
            <rFont val="Tahoma"/>
            <family val="2"/>
          </rPr>
          <t>Windows User:</t>
        </r>
        <r>
          <rPr>
            <sz val="9"/>
            <color indexed="81"/>
            <rFont val="Tahoma"/>
            <family val="2"/>
          </rPr>
          <t xml:space="preserve">
28/01/21
3026
Oct + Nov/20
Paid in  Janu/21</t>
        </r>
      </text>
    </comment>
    <comment ref="CO393" authorId="0">
      <text>
        <r>
          <rPr>
            <b/>
            <sz val="9"/>
            <color indexed="81"/>
            <rFont val="Tahoma"/>
            <family val="2"/>
          </rPr>
          <t>Windows User:</t>
        </r>
        <r>
          <rPr>
            <sz val="9"/>
            <color indexed="81"/>
            <rFont val="Tahoma"/>
            <family val="2"/>
          </rPr>
          <t xml:space="preserve">
Less 30% in Tuition fee for Oct/20.</t>
        </r>
      </text>
    </comment>
    <comment ref="CP393" authorId="0">
      <text>
        <r>
          <rPr>
            <b/>
            <sz val="9"/>
            <color indexed="81"/>
            <rFont val="Tahoma"/>
            <family val="2"/>
          </rPr>
          <t>Windows User:</t>
        </r>
        <r>
          <rPr>
            <sz val="9"/>
            <color indexed="81"/>
            <rFont val="Tahoma"/>
            <family val="2"/>
          </rPr>
          <t xml:space="preserve">
28/01/21
3026
Oct + Nov/20
Paid in  Janu/21</t>
        </r>
      </text>
    </comment>
    <comment ref="CT393" authorId="0">
      <text>
        <r>
          <rPr>
            <b/>
            <sz val="9"/>
            <color indexed="81"/>
            <rFont val="Tahoma"/>
            <family val="2"/>
          </rPr>
          <t>Windows User:</t>
        </r>
        <r>
          <rPr>
            <sz val="9"/>
            <color indexed="81"/>
            <rFont val="Tahoma"/>
            <family val="2"/>
          </rPr>
          <t xml:space="preserve">
28/01/21
3027
O/fee=8000
Paid in janu/21
28/01/21
3026
Oct + Nov/20
Paid in  Janu/21</t>
        </r>
      </text>
    </comment>
    <comment ref="CD394" authorId="0">
      <text>
        <r>
          <rPr>
            <b/>
            <sz val="9"/>
            <color indexed="81"/>
            <rFont val="Tahoma"/>
            <family val="2"/>
          </rPr>
          <t>Windows User:</t>
        </r>
        <r>
          <rPr>
            <sz val="9"/>
            <color indexed="81"/>
            <rFont val="Tahoma"/>
            <family val="2"/>
          </rPr>
          <t xml:space="preserve">
15/09/2020
7,500/-</t>
        </r>
      </text>
    </comment>
    <comment ref="CF394" authorId="0">
      <text>
        <r>
          <rPr>
            <b/>
            <sz val="9"/>
            <color indexed="81"/>
            <rFont val="Tahoma"/>
            <family val="2"/>
          </rPr>
          <t>Windows User:</t>
        </r>
        <r>
          <rPr>
            <sz val="9"/>
            <color indexed="81"/>
            <rFont val="Tahoma"/>
            <family val="2"/>
          </rPr>
          <t xml:space="preserve">
15/09/2020
7,500/-</t>
        </r>
      </text>
    </comment>
    <comment ref="CH394" authorId="0">
      <text>
        <r>
          <rPr>
            <b/>
            <sz val="9"/>
            <color indexed="81"/>
            <rFont val="Tahoma"/>
            <family val="2"/>
          </rPr>
          <t>Windows User:</t>
        </r>
        <r>
          <rPr>
            <sz val="9"/>
            <color indexed="81"/>
            <rFont val="Tahoma"/>
            <family val="2"/>
          </rPr>
          <t xml:space="preserve">
15/09/2020
7,500/-</t>
        </r>
      </text>
    </comment>
    <comment ref="CJ394" authorId="0">
      <text>
        <r>
          <rPr>
            <b/>
            <sz val="9"/>
            <color indexed="81"/>
            <rFont val="Tahoma"/>
            <family val="2"/>
          </rPr>
          <t>Windows User:</t>
        </r>
        <r>
          <rPr>
            <sz val="9"/>
            <color indexed="81"/>
            <rFont val="Tahoma"/>
            <family val="2"/>
          </rPr>
          <t xml:space="preserve">
28/01/21
3051
O/fee=8000
Paid in Janu/21</t>
        </r>
      </text>
    </comment>
    <comment ref="CM394" authorId="0">
      <text>
        <r>
          <rPr>
            <b/>
            <sz val="9"/>
            <color indexed="81"/>
            <rFont val="Tahoma"/>
            <family val="2"/>
          </rPr>
          <t>Windows User:</t>
        </r>
        <r>
          <rPr>
            <sz val="9"/>
            <color indexed="81"/>
            <rFont val="Tahoma"/>
            <family val="2"/>
          </rPr>
          <t xml:space="preserve">
Less 30% in Tuition fee for Oct/20.</t>
        </r>
      </text>
    </comment>
    <comment ref="CN394" authorId="0">
      <text>
        <r>
          <rPr>
            <b/>
            <sz val="9"/>
            <color indexed="81"/>
            <rFont val="Tahoma"/>
            <family val="2"/>
          </rPr>
          <t>Windows User:</t>
        </r>
        <r>
          <rPr>
            <sz val="9"/>
            <color indexed="81"/>
            <rFont val="Tahoma"/>
            <family val="2"/>
          </rPr>
          <t xml:space="preserve">
28/01/21
3050
Oct + Nov/20
Paid in janu/21</t>
        </r>
      </text>
    </comment>
    <comment ref="CO394" authorId="0">
      <text>
        <r>
          <rPr>
            <b/>
            <sz val="9"/>
            <color indexed="81"/>
            <rFont val="Tahoma"/>
            <family val="2"/>
          </rPr>
          <t>Windows User:</t>
        </r>
        <r>
          <rPr>
            <sz val="9"/>
            <color indexed="81"/>
            <rFont val="Tahoma"/>
            <family val="2"/>
          </rPr>
          <t xml:space="preserve">
Less 30% in Tuition fee for Oct/20.</t>
        </r>
      </text>
    </comment>
    <comment ref="CP394" authorId="0">
      <text>
        <r>
          <rPr>
            <b/>
            <sz val="9"/>
            <color indexed="81"/>
            <rFont val="Tahoma"/>
            <family val="2"/>
          </rPr>
          <t>Windows User:</t>
        </r>
        <r>
          <rPr>
            <sz val="9"/>
            <color indexed="81"/>
            <rFont val="Tahoma"/>
            <family val="2"/>
          </rPr>
          <t xml:space="preserve">
28/01/21
3050
Oct + Nov/20
Paid in janu/21</t>
        </r>
      </text>
    </comment>
    <comment ref="CT394" authorId="0">
      <text>
        <r>
          <rPr>
            <b/>
            <sz val="9"/>
            <color indexed="81"/>
            <rFont val="Tahoma"/>
            <family val="2"/>
          </rPr>
          <t>Windows User:</t>
        </r>
        <r>
          <rPr>
            <sz val="9"/>
            <color indexed="81"/>
            <rFont val="Tahoma"/>
            <family val="2"/>
          </rPr>
          <t xml:space="preserve">
28/01/21
3050
Oct + Nov/20
Paid in janu/21
28/01/21
3051
O/fee=8000
Paid in Janu/21</t>
        </r>
      </text>
    </comment>
    <comment ref="DD394" authorId="0">
      <text>
        <r>
          <rPr>
            <b/>
            <sz val="9"/>
            <color indexed="81"/>
            <rFont val="Tahoma"/>
            <family val="2"/>
          </rPr>
          <t>Windows User:</t>
        </r>
        <r>
          <rPr>
            <sz val="9"/>
            <color indexed="81"/>
            <rFont val="Tahoma"/>
            <family val="2"/>
          </rPr>
          <t xml:space="preserve">
07/06/21
3052
</t>
        </r>
      </text>
    </comment>
    <comment ref="CD395" authorId="0">
      <text>
        <r>
          <rPr>
            <b/>
            <sz val="9"/>
            <color indexed="81"/>
            <rFont val="Tahoma"/>
            <family val="2"/>
          </rPr>
          <t>Windows User:</t>
        </r>
        <r>
          <rPr>
            <sz val="9"/>
            <color indexed="81"/>
            <rFont val="Tahoma"/>
            <family val="2"/>
          </rPr>
          <t xml:space="preserve">
15/09/2020
7,500/-</t>
        </r>
      </text>
    </comment>
    <comment ref="CF395" authorId="0">
      <text>
        <r>
          <rPr>
            <b/>
            <sz val="9"/>
            <color indexed="81"/>
            <rFont val="Tahoma"/>
            <family val="2"/>
          </rPr>
          <t>Windows User:</t>
        </r>
        <r>
          <rPr>
            <sz val="9"/>
            <color indexed="81"/>
            <rFont val="Tahoma"/>
            <family val="2"/>
          </rPr>
          <t xml:space="preserve">
15/09/2020
7,500/-</t>
        </r>
      </text>
    </comment>
    <comment ref="CH395" authorId="0">
      <text>
        <r>
          <rPr>
            <b/>
            <sz val="9"/>
            <color indexed="81"/>
            <rFont val="Tahoma"/>
            <family val="2"/>
          </rPr>
          <t>Windows User:</t>
        </r>
        <r>
          <rPr>
            <sz val="9"/>
            <color indexed="81"/>
            <rFont val="Tahoma"/>
            <family val="2"/>
          </rPr>
          <t xml:space="preserve">
15/09/2020
7,500/-</t>
        </r>
      </text>
    </comment>
    <comment ref="CJ395" authorId="0">
      <text>
        <r>
          <rPr>
            <b/>
            <sz val="9"/>
            <color indexed="81"/>
            <rFont val="Tahoma"/>
            <family val="2"/>
          </rPr>
          <t>Windows User:</t>
        </r>
        <r>
          <rPr>
            <sz val="9"/>
            <color indexed="81"/>
            <rFont val="Tahoma"/>
            <family val="2"/>
          </rPr>
          <t xml:space="preserve">
26/01/21
3075
O/fee 
Nov to Janu/21
Paid in Janu/21</t>
        </r>
      </text>
    </comment>
    <comment ref="CM395" authorId="0">
      <text>
        <r>
          <rPr>
            <b/>
            <sz val="9"/>
            <color indexed="81"/>
            <rFont val="Tahoma"/>
            <family val="2"/>
          </rPr>
          <t>Windows User:</t>
        </r>
        <r>
          <rPr>
            <sz val="9"/>
            <color indexed="81"/>
            <rFont val="Tahoma"/>
            <family val="2"/>
          </rPr>
          <t xml:space="preserve">
Less 30% in Tuition fee for Oct/20.</t>
        </r>
      </text>
    </comment>
    <comment ref="CN395" authorId="0">
      <text>
        <r>
          <rPr>
            <b/>
            <sz val="9"/>
            <color indexed="81"/>
            <rFont val="Tahoma"/>
            <family val="2"/>
          </rPr>
          <t>Windows User:</t>
        </r>
        <r>
          <rPr>
            <sz val="9"/>
            <color indexed="81"/>
            <rFont val="Tahoma"/>
            <family val="2"/>
          </rPr>
          <t xml:space="preserve">
09/11/2020
3074
Oct/2020
Paid toNov/2020</t>
        </r>
      </text>
    </comment>
    <comment ref="CO395" authorId="0">
      <text>
        <r>
          <rPr>
            <b/>
            <sz val="9"/>
            <color indexed="81"/>
            <rFont val="Tahoma"/>
            <family val="2"/>
          </rPr>
          <t>Windows User:</t>
        </r>
        <r>
          <rPr>
            <sz val="9"/>
            <color indexed="81"/>
            <rFont val="Tahoma"/>
            <family val="2"/>
          </rPr>
          <t xml:space="preserve">
Less 30% in Tuition fee for Oct/20.</t>
        </r>
      </text>
    </comment>
    <comment ref="CP395" authorId="0">
      <text>
        <r>
          <rPr>
            <b/>
            <sz val="9"/>
            <color indexed="81"/>
            <rFont val="Tahoma"/>
            <family val="2"/>
          </rPr>
          <t>Windows User:</t>
        </r>
        <r>
          <rPr>
            <sz val="9"/>
            <color indexed="81"/>
            <rFont val="Tahoma"/>
            <family val="2"/>
          </rPr>
          <t xml:space="preserve">
09/11/2020
3074
Oct/2020
26/01/21
3075
O/fee 
Nov to Janu/21
Paid in Janu/21</t>
        </r>
      </text>
    </comment>
    <comment ref="CR395" authorId="0">
      <text>
        <r>
          <rPr>
            <b/>
            <sz val="9"/>
            <color indexed="81"/>
            <rFont val="Tahoma"/>
            <family val="2"/>
          </rPr>
          <t>Windows User:</t>
        </r>
        <r>
          <rPr>
            <sz val="9"/>
            <color indexed="81"/>
            <rFont val="Tahoma"/>
            <family val="2"/>
          </rPr>
          <t xml:space="preserve">
26/01/21
3075
O/fee 
Nov to Janu/21
Paid in Janu/21</t>
        </r>
      </text>
    </comment>
    <comment ref="CT395" authorId="0">
      <text>
        <r>
          <rPr>
            <b/>
            <sz val="9"/>
            <color indexed="81"/>
            <rFont val="Tahoma"/>
            <family val="2"/>
          </rPr>
          <t>Windows User:</t>
        </r>
        <r>
          <rPr>
            <sz val="9"/>
            <color indexed="81"/>
            <rFont val="Tahoma"/>
            <family val="2"/>
          </rPr>
          <t xml:space="preserve">
26/01/21
3075
O/fee 
Nov to Janu/21
Paid in Janu/21</t>
        </r>
      </text>
    </comment>
    <comment ref="DD395" authorId="0">
      <text>
        <r>
          <rPr>
            <b/>
            <sz val="9"/>
            <color indexed="81"/>
            <rFont val="Tahoma"/>
            <family val="2"/>
          </rPr>
          <t>Windows User:</t>
        </r>
        <r>
          <rPr>
            <sz val="9"/>
            <color indexed="81"/>
            <rFont val="Tahoma"/>
            <family val="2"/>
          </rPr>
          <t xml:space="preserve">
06/06/21
3076
10,580/-</t>
        </r>
      </text>
    </comment>
    <comment ref="CD396" authorId="0">
      <text>
        <r>
          <rPr>
            <b/>
            <sz val="9"/>
            <color indexed="81"/>
            <rFont val="Tahoma"/>
            <family val="2"/>
          </rPr>
          <t>Windows User:</t>
        </r>
        <r>
          <rPr>
            <sz val="9"/>
            <color indexed="81"/>
            <rFont val="Tahoma"/>
            <family val="2"/>
          </rPr>
          <t xml:space="preserve">
15.09.2020
3097
7,500/-</t>
        </r>
      </text>
    </comment>
    <comment ref="CF396" authorId="0">
      <text>
        <r>
          <rPr>
            <b/>
            <sz val="9"/>
            <color indexed="81"/>
            <rFont val="Tahoma"/>
            <family val="2"/>
          </rPr>
          <t>Windows User:</t>
        </r>
        <r>
          <rPr>
            <sz val="9"/>
            <color indexed="81"/>
            <rFont val="Tahoma"/>
            <family val="2"/>
          </rPr>
          <t xml:space="preserve">
15.09.2020
3097
7,500/-</t>
        </r>
      </text>
    </comment>
    <comment ref="CH396" authorId="0">
      <text>
        <r>
          <rPr>
            <b/>
            <sz val="9"/>
            <color indexed="81"/>
            <rFont val="Tahoma"/>
            <family val="2"/>
          </rPr>
          <t>Windows User:</t>
        </r>
        <r>
          <rPr>
            <sz val="9"/>
            <color indexed="81"/>
            <rFont val="Tahoma"/>
            <family val="2"/>
          </rPr>
          <t xml:space="preserve">
15.09.2020
3097
7,500/-</t>
        </r>
      </text>
    </comment>
    <comment ref="CJ396" authorId="0">
      <text>
        <r>
          <rPr>
            <b/>
            <sz val="9"/>
            <color indexed="81"/>
            <rFont val="Tahoma"/>
            <family val="2"/>
          </rPr>
          <t>Windows User:</t>
        </r>
        <r>
          <rPr>
            <sz val="9"/>
            <color indexed="81"/>
            <rFont val="Tahoma"/>
            <family val="2"/>
          </rPr>
          <t xml:space="preserve">
28.09.2020
3098
8,000/-</t>
        </r>
      </text>
    </comment>
    <comment ref="CM396" authorId="0">
      <text>
        <r>
          <rPr>
            <b/>
            <sz val="9"/>
            <color indexed="81"/>
            <rFont val="Tahoma"/>
            <family val="2"/>
          </rPr>
          <t>Windows User:</t>
        </r>
        <r>
          <rPr>
            <sz val="9"/>
            <color indexed="81"/>
            <rFont val="Tahoma"/>
            <family val="2"/>
          </rPr>
          <t xml:space="preserve">
Less 30% in Tuition fee for Oct/20.</t>
        </r>
      </text>
    </comment>
    <comment ref="CN396" authorId="0">
      <text>
        <r>
          <rPr>
            <b/>
            <sz val="9"/>
            <color indexed="81"/>
            <rFont val="Tahoma"/>
            <family val="2"/>
          </rPr>
          <t>Windows User:</t>
        </r>
        <r>
          <rPr>
            <sz val="9"/>
            <color indexed="81"/>
            <rFont val="Tahoma"/>
            <family val="2"/>
          </rPr>
          <t xml:space="preserve">
14.10.2020
3099
Oct/20
Less=30%</t>
        </r>
      </text>
    </comment>
    <comment ref="CO396" authorId="0">
      <text>
        <r>
          <rPr>
            <b/>
            <sz val="9"/>
            <color indexed="81"/>
            <rFont val="Tahoma"/>
            <family val="2"/>
          </rPr>
          <t>Windows User:</t>
        </r>
        <r>
          <rPr>
            <sz val="9"/>
            <color indexed="81"/>
            <rFont val="Tahoma"/>
            <family val="2"/>
          </rPr>
          <t xml:space="preserve">
Less 30% in Tuition fee for Oct/20.</t>
        </r>
      </text>
    </comment>
    <comment ref="CP396" authorId="0">
      <text>
        <r>
          <rPr>
            <b/>
            <sz val="9"/>
            <color indexed="81"/>
            <rFont val="Tahoma"/>
            <family val="2"/>
          </rPr>
          <t>Windows User:</t>
        </r>
        <r>
          <rPr>
            <sz val="9"/>
            <color indexed="81"/>
            <rFont val="Tahoma"/>
            <family val="2"/>
          </rPr>
          <t xml:space="preserve">
17/12/2020
3100
Nov + Dec/20
Paid in Dec/20</t>
        </r>
      </text>
    </comment>
    <comment ref="CR396" authorId="0">
      <text>
        <r>
          <rPr>
            <b/>
            <sz val="9"/>
            <color indexed="81"/>
            <rFont val="Tahoma"/>
            <family val="2"/>
          </rPr>
          <t>Windows User:</t>
        </r>
        <r>
          <rPr>
            <sz val="9"/>
            <color indexed="81"/>
            <rFont val="Tahoma"/>
            <family val="2"/>
          </rPr>
          <t xml:space="preserve">
17/12/2020
3100
Nov + Dec/20
Paid in Dec/20</t>
        </r>
      </text>
    </comment>
    <comment ref="CT396" authorId="0">
      <text>
        <r>
          <rPr>
            <b/>
            <sz val="9"/>
            <color indexed="81"/>
            <rFont val="Tahoma"/>
            <family val="2"/>
          </rPr>
          <t>Windows User:</t>
        </r>
        <r>
          <rPr>
            <sz val="9"/>
            <color indexed="81"/>
            <rFont val="Tahoma"/>
            <family val="2"/>
          </rPr>
          <t xml:space="preserve">
19/01/2021
3101
</t>
        </r>
      </text>
    </comment>
    <comment ref="CV396" authorId="0">
      <text>
        <r>
          <rPr>
            <b/>
            <sz val="9"/>
            <color indexed="81"/>
            <rFont val="Tahoma"/>
            <family val="2"/>
          </rPr>
          <t>Windows User:</t>
        </r>
        <r>
          <rPr>
            <sz val="9"/>
            <color indexed="81"/>
            <rFont val="Tahoma"/>
            <family val="2"/>
          </rPr>
          <t xml:space="preserve">
20/02/21
3102</t>
        </r>
      </text>
    </comment>
    <comment ref="DB396" authorId="0">
      <text>
        <r>
          <rPr>
            <b/>
            <sz val="9"/>
            <color indexed="81"/>
            <rFont val="Tahoma"/>
            <family val="2"/>
          </rPr>
          <t>Windows User:</t>
        </r>
        <r>
          <rPr>
            <sz val="9"/>
            <color indexed="81"/>
            <rFont val="Tahoma"/>
            <family val="2"/>
          </rPr>
          <t xml:space="preserve">
06/05/21
3103</t>
        </r>
      </text>
    </comment>
    <comment ref="DD396" authorId="0">
      <text>
        <r>
          <rPr>
            <b/>
            <sz val="9"/>
            <color indexed="81"/>
            <rFont val="Tahoma"/>
            <family val="2"/>
          </rPr>
          <t>Windows User:</t>
        </r>
        <r>
          <rPr>
            <sz val="9"/>
            <color indexed="81"/>
            <rFont val="Tahoma"/>
            <family val="2"/>
          </rPr>
          <t xml:space="preserve">
05/06/21
3104
</t>
        </r>
      </text>
    </comment>
    <comment ref="CD397" authorId="0">
      <text>
        <r>
          <rPr>
            <b/>
            <sz val="9"/>
            <color indexed="81"/>
            <rFont val="Tahoma"/>
            <family val="2"/>
          </rPr>
          <t>Windows User:</t>
        </r>
        <r>
          <rPr>
            <sz val="9"/>
            <color indexed="81"/>
            <rFont val="Tahoma"/>
            <family val="2"/>
          </rPr>
          <t xml:space="preserve">
15/09/2020
7,500/-</t>
        </r>
      </text>
    </comment>
    <comment ref="CF397" authorId="0">
      <text>
        <r>
          <rPr>
            <b/>
            <sz val="9"/>
            <color indexed="81"/>
            <rFont val="Tahoma"/>
            <family val="2"/>
          </rPr>
          <t>Windows User:</t>
        </r>
        <r>
          <rPr>
            <sz val="9"/>
            <color indexed="81"/>
            <rFont val="Tahoma"/>
            <family val="2"/>
          </rPr>
          <t xml:space="preserve">
15/09/2020
7,500/-</t>
        </r>
      </text>
    </comment>
    <comment ref="CH397" authorId="0">
      <text>
        <r>
          <rPr>
            <b/>
            <sz val="9"/>
            <color indexed="81"/>
            <rFont val="Tahoma"/>
            <family val="2"/>
          </rPr>
          <t>Windows User:</t>
        </r>
        <r>
          <rPr>
            <sz val="9"/>
            <color indexed="81"/>
            <rFont val="Tahoma"/>
            <family val="2"/>
          </rPr>
          <t xml:space="preserve">
15/09/2020
7,500/-</t>
        </r>
      </text>
    </comment>
    <comment ref="CJ397" authorId="0">
      <text>
        <r>
          <rPr>
            <b/>
            <sz val="9"/>
            <color indexed="81"/>
            <rFont val="Tahoma"/>
            <family val="2"/>
          </rPr>
          <t>Windows User:</t>
        </r>
        <r>
          <rPr>
            <sz val="9"/>
            <color indexed="81"/>
            <rFont val="Tahoma"/>
            <family val="2"/>
          </rPr>
          <t xml:space="preserve">
24/01/2021
3243
Nov + Dec/20
O/fee=8000
Paid in Janu/21</t>
        </r>
      </text>
    </comment>
    <comment ref="CM397" authorId="0">
      <text>
        <r>
          <rPr>
            <b/>
            <sz val="9"/>
            <color indexed="81"/>
            <rFont val="Tahoma"/>
            <family val="2"/>
          </rPr>
          <t>Windows User:</t>
        </r>
        <r>
          <rPr>
            <sz val="9"/>
            <color indexed="81"/>
            <rFont val="Tahoma"/>
            <family val="2"/>
          </rPr>
          <t xml:space="preserve">
Less 30% in Tuition fee for Oct/20.</t>
        </r>
      </text>
    </comment>
    <comment ref="CN397" authorId="0">
      <text>
        <r>
          <rPr>
            <b/>
            <sz val="9"/>
            <color indexed="81"/>
            <rFont val="Tahoma"/>
            <family val="2"/>
          </rPr>
          <t>Windows User:</t>
        </r>
        <r>
          <rPr>
            <sz val="9"/>
            <color indexed="81"/>
            <rFont val="Tahoma"/>
            <family val="2"/>
          </rPr>
          <t xml:space="preserve">
07/11/2020
3242
Oct/2020
Paid to Nov/2020</t>
        </r>
      </text>
    </comment>
    <comment ref="CO397" authorId="0">
      <text>
        <r>
          <rPr>
            <b/>
            <sz val="9"/>
            <color indexed="81"/>
            <rFont val="Tahoma"/>
            <family val="2"/>
          </rPr>
          <t>Windows User:</t>
        </r>
        <r>
          <rPr>
            <sz val="9"/>
            <color indexed="81"/>
            <rFont val="Tahoma"/>
            <family val="2"/>
          </rPr>
          <t xml:space="preserve">
Less 30% in Tuition fee for Oct/20.</t>
        </r>
      </text>
    </comment>
    <comment ref="CP397" authorId="0">
      <text>
        <r>
          <rPr>
            <b/>
            <sz val="9"/>
            <color indexed="81"/>
            <rFont val="Tahoma"/>
            <family val="2"/>
          </rPr>
          <t>Windows User:</t>
        </r>
        <r>
          <rPr>
            <sz val="9"/>
            <color indexed="81"/>
            <rFont val="Tahoma"/>
            <family val="2"/>
          </rPr>
          <t xml:space="preserve">
07/11/2020
3242
Oct/20
24/01/2021
3243
Nov + Dec/20
O/fee=8000
Paid in Janu/21</t>
        </r>
      </text>
    </comment>
    <comment ref="CR397" authorId="0">
      <text>
        <r>
          <rPr>
            <b/>
            <sz val="9"/>
            <color indexed="81"/>
            <rFont val="Tahoma"/>
            <family val="2"/>
          </rPr>
          <t>Windows User:</t>
        </r>
        <r>
          <rPr>
            <sz val="9"/>
            <color indexed="81"/>
            <rFont val="Tahoma"/>
            <family val="2"/>
          </rPr>
          <t xml:space="preserve">
24/01/2021
3243
Nov + Dec/20
O/fee=8000
Paid in Janu/21</t>
        </r>
      </text>
    </comment>
    <comment ref="CT397" authorId="0">
      <text>
        <r>
          <rPr>
            <b/>
            <sz val="9"/>
            <color indexed="81"/>
            <rFont val="Tahoma"/>
            <family val="2"/>
          </rPr>
          <t>Windows User:</t>
        </r>
        <r>
          <rPr>
            <sz val="9"/>
            <color indexed="81"/>
            <rFont val="Tahoma"/>
            <family val="2"/>
          </rPr>
          <t xml:space="preserve">
24/01/2021
3243
Nov + Dec/20
O/fee=8000
Paid in Janu/21</t>
        </r>
      </text>
    </comment>
    <comment ref="CV397" authorId="0">
      <text>
        <r>
          <rPr>
            <b/>
            <sz val="9"/>
            <color indexed="81"/>
            <rFont val="Tahoma"/>
            <family val="2"/>
          </rPr>
          <t>Windows User:</t>
        </r>
        <r>
          <rPr>
            <sz val="9"/>
            <color indexed="81"/>
            <rFont val="Tahoma"/>
            <family val="2"/>
          </rPr>
          <t xml:space="preserve">
18/02/21
3244
Janu/21 + March/21</t>
        </r>
      </text>
    </comment>
    <comment ref="CX397" authorId="0">
      <text>
        <r>
          <rPr>
            <b/>
            <sz val="9"/>
            <color indexed="81"/>
            <rFont val="Tahoma"/>
            <family val="2"/>
          </rPr>
          <t>Windows User:</t>
        </r>
        <r>
          <rPr>
            <sz val="9"/>
            <color indexed="81"/>
            <rFont val="Tahoma"/>
            <family val="2"/>
          </rPr>
          <t xml:space="preserve">
18/02/21
3244
Janu/21 + March/21</t>
        </r>
      </text>
    </comment>
    <comment ref="CZ397" authorId="0">
      <text>
        <r>
          <rPr>
            <b/>
            <sz val="9"/>
            <color indexed="81"/>
            <rFont val="Tahoma"/>
            <family val="2"/>
          </rPr>
          <t>Windows User:</t>
        </r>
        <r>
          <rPr>
            <sz val="9"/>
            <color indexed="81"/>
            <rFont val="Tahoma"/>
            <family val="2"/>
          </rPr>
          <t xml:space="preserve">
18/02/21
3244
Janu/21 + March/21</t>
        </r>
      </text>
    </comment>
    <comment ref="DD397" authorId="0">
      <text>
        <r>
          <rPr>
            <b/>
            <sz val="9"/>
            <color indexed="81"/>
            <rFont val="Tahoma"/>
            <family val="2"/>
          </rPr>
          <t>Windows User:</t>
        </r>
        <r>
          <rPr>
            <sz val="9"/>
            <color indexed="81"/>
            <rFont val="Tahoma"/>
            <family val="2"/>
          </rPr>
          <t xml:space="preserve">
05/06/21
3245</t>
        </r>
      </text>
    </comment>
    <comment ref="G398" authorId="0">
      <text>
        <r>
          <rPr>
            <b/>
            <sz val="9"/>
            <color indexed="81"/>
            <rFont val="Tahoma"/>
            <family val="2"/>
          </rPr>
          <t>Windows User:</t>
        </r>
        <r>
          <rPr>
            <sz val="9"/>
            <color indexed="81"/>
            <rFont val="Tahoma"/>
            <family val="2"/>
          </rPr>
          <t xml:space="preserve">
Note-149
Less-2600
Mettimg-20/10/2020
Total less 6600/=</t>
        </r>
      </text>
    </comment>
    <comment ref="H398" authorId="0">
      <text>
        <r>
          <rPr>
            <b/>
            <sz val="9"/>
            <color indexed="81"/>
            <rFont val="Tahoma"/>
            <family val="2"/>
          </rPr>
          <t>Windows User:</t>
        </r>
        <r>
          <rPr>
            <sz val="9"/>
            <color indexed="81"/>
            <rFont val="Tahoma"/>
            <family val="2"/>
          </rPr>
          <t xml:space="preserve">
Less-4,000/-</t>
        </r>
      </text>
    </comment>
    <comment ref="J398" authorId="0">
      <text>
        <r>
          <rPr>
            <b/>
            <sz val="9"/>
            <color indexed="81"/>
            <rFont val="Tahoma"/>
            <family val="2"/>
          </rPr>
          <t>Windows User:</t>
        </r>
        <r>
          <rPr>
            <sz val="9"/>
            <color indexed="81"/>
            <rFont val="Tahoma"/>
            <family val="2"/>
          </rPr>
          <t xml:space="preserve">
Less-4,000/-
Note-149
Less-2600
Mettimg-20/10/2020
Total less 6600/=</t>
        </r>
      </text>
    </comment>
    <comment ref="CD398" authorId="0">
      <text>
        <r>
          <rPr>
            <b/>
            <sz val="9"/>
            <color indexed="81"/>
            <rFont val="Tahoma"/>
            <family val="2"/>
          </rPr>
          <t>Windows User:</t>
        </r>
        <r>
          <rPr>
            <sz val="9"/>
            <color indexed="81"/>
            <rFont val="Tahoma"/>
            <family val="2"/>
          </rPr>
          <t xml:space="preserve">
15/09/2020
10,000/-</t>
        </r>
      </text>
    </comment>
    <comment ref="CF398" authorId="0">
      <text>
        <r>
          <rPr>
            <b/>
            <sz val="9"/>
            <color indexed="81"/>
            <rFont val="Tahoma"/>
            <family val="2"/>
          </rPr>
          <t>Windows User:</t>
        </r>
        <r>
          <rPr>
            <sz val="9"/>
            <color indexed="81"/>
            <rFont val="Tahoma"/>
            <family val="2"/>
          </rPr>
          <t xml:space="preserve">
15/09/2020
10,000/-</t>
        </r>
      </text>
    </comment>
    <comment ref="CH398" authorId="0">
      <text>
        <r>
          <rPr>
            <b/>
            <sz val="9"/>
            <color indexed="81"/>
            <rFont val="Tahoma"/>
            <family val="2"/>
          </rPr>
          <t>Windows User:</t>
        </r>
        <r>
          <rPr>
            <sz val="9"/>
            <color indexed="81"/>
            <rFont val="Tahoma"/>
            <family val="2"/>
          </rPr>
          <t xml:space="preserve">
15/09/2020
10,000/-</t>
        </r>
      </text>
    </comment>
    <comment ref="CJ398" authorId="0">
      <text>
        <r>
          <rPr>
            <b/>
            <sz val="9"/>
            <color indexed="81"/>
            <rFont val="Tahoma"/>
            <family val="2"/>
          </rPr>
          <t>Windows User:</t>
        </r>
        <r>
          <rPr>
            <sz val="9"/>
            <color indexed="81"/>
            <rFont val="Tahoma"/>
            <family val="2"/>
          </rPr>
          <t xml:space="preserve">
15/09/2020
10,000/-</t>
        </r>
      </text>
    </comment>
    <comment ref="CD399" authorId="0">
      <text>
        <r>
          <rPr>
            <b/>
            <sz val="9"/>
            <color indexed="81"/>
            <rFont val="Tahoma"/>
            <family val="2"/>
          </rPr>
          <t>Windows User:</t>
        </r>
        <r>
          <rPr>
            <sz val="9"/>
            <color indexed="81"/>
            <rFont val="Tahoma"/>
            <family val="2"/>
          </rPr>
          <t xml:space="preserve">
15/09/2020
7,500/-</t>
        </r>
      </text>
    </comment>
    <comment ref="CF399" authorId="0">
      <text>
        <r>
          <rPr>
            <b/>
            <sz val="9"/>
            <color indexed="81"/>
            <rFont val="Tahoma"/>
            <family val="2"/>
          </rPr>
          <t>Windows User:</t>
        </r>
        <r>
          <rPr>
            <sz val="9"/>
            <color indexed="81"/>
            <rFont val="Tahoma"/>
            <family val="2"/>
          </rPr>
          <t xml:space="preserve">
15/09/2020
7,500/-</t>
        </r>
      </text>
    </comment>
    <comment ref="CH399" authorId="0">
      <text>
        <r>
          <rPr>
            <b/>
            <sz val="9"/>
            <color indexed="81"/>
            <rFont val="Tahoma"/>
            <family val="2"/>
          </rPr>
          <t>Windows User:</t>
        </r>
        <r>
          <rPr>
            <sz val="9"/>
            <color indexed="81"/>
            <rFont val="Tahoma"/>
            <family val="2"/>
          </rPr>
          <t xml:space="preserve">
15/09/2020
7,500/-</t>
        </r>
      </text>
    </comment>
    <comment ref="CN399" authorId="0">
      <text>
        <r>
          <rPr>
            <b/>
            <sz val="9"/>
            <color indexed="81"/>
            <rFont val="Tahoma"/>
            <family val="2"/>
          </rPr>
          <t>Windows User:</t>
        </r>
        <r>
          <rPr>
            <sz val="9"/>
            <color indexed="81"/>
            <rFont val="Tahoma"/>
            <family val="2"/>
          </rPr>
          <t xml:space="preserve">
08/11/2020
5258
Oct + Nov/20
O/fee
Paid to Nov/2020</t>
        </r>
      </text>
    </comment>
    <comment ref="CP399" authorId="0">
      <text>
        <r>
          <rPr>
            <b/>
            <sz val="9"/>
            <color indexed="81"/>
            <rFont val="Tahoma"/>
            <family val="2"/>
          </rPr>
          <t>Windows User:</t>
        </r>
        <r>
          <rPr>
            <sz val="9"/>
            <color indexed="81"/>
            <rFont val="Tahoma"/>
            <family val="2"/>
          </rPr>
          <t xml:space="preserve">
08/11/2020
5258
Oct + Nov/20
O/fee
Paid to Nov/2020</t>
        </r>
      </text>
    </comment>
    <comment ref="CR399" authorId="0">
      <text>
        <r>
          <rPr>
            <b/>
            <sz val="9"/>
            <color indexed="81"/>
            <rFont val="Tahoma"/>
            <family val="2"/>
          </rPr>
          <t>Windows User:</t>
        </r>
        <r>
          <rPr>
            <sz val="9"/>
            <color indexed="81"/>
            <rFont val="Tahoma"/>
            <family val="2"/>
          </rPr>
          <t xml:space="preserve">
08/11/2020
5258
Oct + Nov/20
O/fee</t>
        </r>
      </text>
    </comment>
    <comment ref="CT399" authorId="0">
      <text>
        <r>
          <rPr>
            <b/>
            <sz val="9"/>
            <color indexed="81"/>
            <rFont val="Tahoma"/>
            <family val="2"/>
          </rPr>
          <t>Windows User:</t>
        </r>
        <r>
          <rPr>
            <sz val="9"/>
            <color indexed="81"/>
            <rFont val="Tahoma"/>
            <family val="2"/>
          </rPr>
          <t xml:space="preserve">
09/01/2021
5259
Dec + Janu/21
Paid in Janu/21</t>
        </r>
      </text>
    </comment>
    <comment ref="CV399" authorId="0">
      <text>
        <r>
          <rPr>
            <b/>
            <sz val="9"/>
            <color indexed="81"/>
            <rFont val="Tahoma"/>
            <family val="2"/>
          </rPr>
          <t>Windows User:</t>
        </r>
        <r>
          <rPr>
            <sz val="9"/>
            <color indexed="81"/>
            <rFont val="Tahoma"/>
            <family val="2"/>
          </rPr>
          <t xml:space="preserve">
09/01/2021
5259
Dec + Janu/21
Paid in Janu/21</t>
        </r>
      </text>
    </comment>
    <comment ref="CZ399" authorId="0">
      <text>
        <r>
          <rPr>
            <b/>
            <sz val="9"/>
            <color indexed="81"/>
            <rFont val="Tahoma"/>
            <family val="2"/>
          </rPr>
          <t>Windows User:</t>
        </r>
        <r>
          <rPr>
            <sz val="9"/>
            <color indexed="81"/>
            <rFont val="Tahoma"/>
            <family val="2"/>
          </rPr>
          <t xml:space="preserve">
08/03/21
5260</t>
        </r>
      </text>
    </comment>
    <comment ref="DD399" authorId="0">
      <text>
        <r>
          <rPr>
            <b/>
            <sz val="9"/>
            <color indexed="81"/>
            <rFont val="Tahoma"/>
            <family val="2"/>
          </rPr>
          <t>Windows User:</t>
        </r>
        <r>
          <rPr>
            <sz val="9"/>
            <color indexed="81"/>
            <rFont val="Tahoma"/>
            <family val="2"/>
          </rPr>
          <t xml:space="preserve">
03/05/21
5261
April + May/21</t>
        </r>
      </text>
    </comment>
    <comment ref="CD400" authorId="0">
      <text>
        <r>
          <rPr>
            <b/>
            <sz val="9"/>
            <color indexed="81"/>
            <rFont val="Tahoma"/>
            <family val="2"/>
          </rPr>
          <t>Windows User:</t>
        </r>
        <r>
          <rPr>
            <sz val="9"/>
            <color indexed="81"/>
            <rFont val="Tahoma"/>
            <family val="2"/>
          </rPr>
          <t xml:space="preserve">
15/09/2020
7,500/-</t>
        </r>
      </text>
    </comment>
    <comment ref="CF400" authorId="0">
      <text>
        <r>
          <rPr>
            <b/>
            <sz val="9"/>
            <color indexed="81"/>
            <rFont val="Tahoma"/>
            <family val="2"/>
          </rPr>
          <t>Windows User:</t>
        </r>
        <r>
          <rPr>
            <sz val="9"/>
            <color indexed="81"/>
            <rFont val="Tahoma"/>
            <family val="2"/>
          </rPr>
          <t xml:space="preserve">
15/09/2020
7,500/-</t>
        </r>
      </text>
    </comment>
    <comment ref="CH400" authorId="0">
      <text>
        <r>
          <rPr>
            <b/>
            <sz val="9"/>
            <color indexed="81"/>
            <rFont val="Tahoma"/>
            <family val="2"/>
          </rPr>
          <t>Windows User:</t>
        </r>
        <r>
          <rPr>
            <sz val="9"/>
            <color indexed="81"/>
            <rFont val="Tahoma"/>
            <family val="2"/>
          </rPr>
          <t xml:space="preserve">
15/09/2020
7,500/-</t>
        </r>
      </text>
    </comment>
    <comment ref="CJ400" authorId="0">
      <text>
        <r>
          <rPr>
            <b/>
            <sz val="9"/>
            <color indexed="81"/>
            <rFont val="Tahoma"/>
            <family val="2"/>
          </rPr>
          <t>Windows User:</t>
        </r>
        <r>
          <rPr>
            <sz val="9"/>
            <color indexed="81"/>
            <rFont val="Tahoma"/>
            <family val="2"/>
          </rPr>
          <t xml:space="preserve">
27/01/21
5282
O/fee
Paid in Janu/21</t>
        </r>
      </text>
    </comment>
    <comment ref="CM400" authorId="0">
      <text>
        <r>
          <rPr>
            <b/>
            <sz val="9"/>
            <color indexed="81"/>
            <rFont val="Tahoma"/>
            <family val="2"/>
          </rPr>
          <t>Windows User:</t>
        </r>
        <r>
          <rPr>
            <sz val="9"/>
            <color indexed="81"/>
            <rFont val="Tahoma"/>
            <family val="2"/>
          </rPr>
          <t xml:space="preserve">
Less 30% in Tuition fee for Oct/20.</t>
        </r>
      </text>
    </comment>
    <comment ref="CO400" authorId="0">
      <text>
        <r>
          <rPr>
            <b/>
            <sz val="9"/>
            <color indexed="81"/>
            <rFont val="Tahoma"/>
            <family val="2"/>
          </rPr>
          <t>Windows User:</t>
        </r>
        <r>
          <rPr>
            <sz val="9"/>
            <color indexed="81"/>
            <rFont val="Tahoma"/>
            <family val="2"/>
          </rPr>
          <t xml:space="preserve">
Less 30% in Tuition fee for Oct/20.</t>
        </r>
      </text>
    </comment>
    <comment ref="CT400" authorId="0">
      <text>
        <r>
          <rPr>
            <b/>
            <sz val="9"/>
            <color indexed="81"/>
            <rFont val="Tahoma"/>
            <family val="2"/>
          </rPr>
          <t>Windows User:</t>
        </r>
        <r>
          <rPr>
            <sz val="9"/>
            <color indexed="81"/>
            <rFont val="Tahoma"/>
            <family val="2"/>
          </rPr>
          <t xml:space="preserve">
27/01/21
5282
O/fee
Paid in Janu/21</t>
        </r>
      </text>
    </comment>
    <comment ref="CD401" authorId="0">
      <text>
        <r>
          <rPr>
            <b/>
            <sz val="9"/>
            <color indexed="81"/>
            <rFont val="Tahoma"/>
            <family val="2"/>
          </rPr>
          <t>Windows User:</t>
        </r>
        <r>
          <rPr>
            <sz val="9"/>
            <color indexed="81"/>
            <rFont val="Tahoma"/>
            <family val="2"/>
          </rPr>
          <t xml:space="preserve">
15/09/2020
7,500/-</t>
        </r>
      </text>
    </comment>
    <comment ref="CF401" authorId="0">
      <text>
        <r>
          <rPr>
            <b/>
            <sz val="9"/>
            <color indexed="81"/>
            <rFont val="Tahoma"/>
            <family val="2"/>
          </rPr>
          <t>Windows User:</t>
        </r>
        <r>
          <rPr>
            <sz val="9"/>
            <color indexed="81"/>
            <rFont val="Tahoma"/>
            <family val="2"/>
          </rPr>
          <t xml:space="preserve">
15/09/2020
7,500/-</t>
        </r>
      </text>
    </comment>
    <comment ref="CH401" authorId="0">
      <text>
        <r>
          <rPr>
            <b/>
            <sz val="9"/>
            <color indexed="81"/>
            <rFont val="Tahoma"/>
            <family val="2"/>
          </rPr>
          <t>Windows User:</t>
        </r>
        <r>
          <rPr>
            <sz val="9"/>
            <color indexed="81"/>
            <rFont val="Tahoma"/>
            <family val="2"/>
          </rPr>
          <t xml:space="preserve">
15/09/2020
7,500/-</t>
        </r>
      </text>
    </comment>
    <comment ref="CJ401" authorId="0">
      <text>
        <r>
          <rPr>
            <b/>
            <sz val="9"/>
            <color indexed="81"/>
            <rFont val="Tahoma"/>
            <family val="2"/>
          </rPr>
          <t>Windows User:</t>
        </r>
        <r>
          <rPr>
            <sz val="9"/>
            <color indexed="81"/>
            <rFont val="Tahoma"/>
            <family val="2"/>
          </rPr>
          <t xml:space="preserve">
11/10/20
5306
</t>
        </r>
        <r>
          <rPr>
            <b/>
            <sz val="9"/>
            <color indexed="10"/>
            <rFont val="Tahoma"/>
            <family val="2"/>
          </rPr>
          <t>O/fee=6000
Due=2000</t>
        </r>
        <r>
          <rPr>
            <sz val="9"/>
            <color indexed="81"/>
            <rFont val="Tahoma"/>
            <family val="2"/>
          </rPr>
          <t xml:space="preserve">
10/12/2020
5307
O/fee=2,000/-
Nov/20
Paid in Dec/20</t>
        </r>
      </text>
    </comment>
    <comment ref="CP401" authorId="0">
      <text>
        <r>
          <rPr>
            <b/>
            <sz val="9"/>
            <color indexed="81"/>
            <rFont val="Tahoma"/>
            <family val="2"/>
          </rPr>
          <t>Windows User:</t>
        </r>
        <r>
          <rPr>
            <sz val="9"/>
            <color indexed="81"/>
            <rFont val="Tahoma"/>
            <family val="2"/>
          </rPr>
          <t xml:space="preserve">
11/10/20
5306
O/fee=6000 Due=2000
Oct-4620</t>
        </r>
      </text>
    </comment>
    <comment ref="CR401" authorId="0">
      <text>
        <r>
          <rPr>
            <b/>
            <sz val="9"/>
            <color indexed="81"/>
            <rFont val="Tahoma"/>
            <family val="2"/>
          </rPr>
          <t>Windows User:</t>
        </r>
        <r>
          <rPr>
            <sz val="9"/>
            <color indexed="81"/>
            <rFont val="Tahoma"/>
            <family val="2"/>
          </rPr>
          <t xml:space="preserve">
10/12/2020
5307
O/fee=2,000/-
Nov/20
Paid in Dec/20</t>
        </r>
      </text>
    </comment>
    <comment ref="CT401" authorId="0">
      <text>
        <r>
          <rPr>
            <b/>
            <sz val="9"/>
            <color indexed="81"/>
            <rFont val="Tahoma"/>
            <family val="2"/>
          </rPr>
          <t>Windows User:</t>
        </r>
        <r>
          <rPr>
            <sz val="9"/>
            <color indexed="81"/>
            <rFont val="Tahoma"/>
            <family val="2"/>
          </rPr>
          <t xml:space="preserve">
10/12/2020
5307
O/fee=2,000/-
Nov/20
Paid in Dec/20
27/01/2021
5308
Dec + Janu/21
Paid in Janu/21</t>
        </r>
      </text>
    </comment>
    <comment ref="CV401" authorId="0">
      <text>
        <r>
          <rPr>
            <b/>
            <sz val="9"/>
            <color indexed="81"/>
            <rFont val="Tahoma"/>
            <family val="2"/>
          </rPr>
          <t>Windows User:</t>
        </r>
        <r>
          <rPr>
            <sz val="9"/>
            <color indexed="81"/>
            <rFont val="Tahoma"/>
            <family val="2"/>
          </rPr>
          <t xml:space="preserve">
27/01/2021
5308
Dec + Janu/21
Paid in Janu/21</t>
        </r>
      </text>
    </comment>
    <comment ref="DF401" authorId="0">
      <text>
        <r>
          <rPr>
            <b/>
            <sz val="9"/>
            <color indexed="81"/>
            <rFont val="Tahoma"/>
            <family val="2"/>
          </rPr>
          <t>Windows User:</t>
        </r>
        <r>
          <rPr>
            <sz val="9"/>
            <color indexed="81"/>
            <rFont val="Tahoma"/>
            <family val="2"/>
          </rPr>
          <t xml:space="preserve">
07/06/21
5309
Up to May/21</t>
        </r>
      </text>
    </comment>
    <comment ref="CD402" authorId="0">
      <text>
        <r>
          <rPr>
            <b/>
            <sz val="9"/>
            <color indexed="81"/>
            <rFont val="Tahoma"/>
            <family val="2"/>
          </rPr>
          <t>Windows User:</t>
        </r>
        <r>
          <rPr>
            <sz val="9"/>
            <color indexed="81"/>
            <rFont val="Tahoma"/>
            <family val="2"/>
          </rPr>
          <t xml:space="preserve">
15/09/2020
7,500/-</t>
        </r>
      </text>
    </comment>
    <comment ref="CF402" authorId="0">
      <text>
        <r>
          <rPr>
            <b/>
            <sz val="9"/>
            <color indexed="81"/>
            <rFont val="Tahoma"/>
            <family val="2"/>
          </rPr>
          <t>Windows User:</t>
        </r>
        <r>
          <rPr>
            <sz val="9"/>
            <color indexed="81"/>
            <rFont val="Tahoma"/>
            <family val="2"/>
          </rPr>
          <t xml:space="preserve">
15/09/2020
7,500/-</t>
        </r>
      </text>
    </comment>
    <comment ref="CH402" authorId="0">
      <text>
        <r>
          <rPr>
            <b/>
            <sz val="9"/>
            <color indexed="81"/>
            <rFont val="Tahoma"/>
            <family val="2"/>
          </rPr>
          <t>Windows User:</t>
        </r>
        <r>
          <rPr>
            <sz val="9"/>
            <color indexed="81"/>
            <rFont val="Tahoma"/>
            <family val="2"/>
          </rPr>
          <t xml:space="preserve">
15/09/2020
7,500/-</t>
        </r>
      </text>
    </comment>
    <comment ref="CJ402" authorId="0">
      <text>
        <r>
          <rPr>
            <b/>
            <sz val="9"/>
            <color indexed="81"/>
            <rFont val="Tahoma"/>
            <family val="2"/>
          </rPr>
          <t>Windows User:</t>
        </r>
        <r>
          <rPr>
            <sz val="9"/>
            <color indexed="81"/>
            <rFont val="Tahoma"/>
            <family val="2"/>
          </rPr>
          <t xml:space="preserve">
08/10/20
5336
Paid to Oct/20</t>
        </r>
      </text>
    </comment>
    <comment ref="CP402" authorId="0">
      <text>
        <r>
          <rPr>
            <b/>
            <sz val="9"/>
            <color indexed="81"/>
            <rFont val="Tahoma"/>
            <family val="2"/>
          </rPr>
          <t>Windows User:</t>
        </r>
        <r>
          <rPr>
            <sz val="9"/>
            <color indexed="81"/>
            <rFont val="Tahoma"/>
            <family val="2"/>
          </rPr>
          <t xml:space="preserve">
08/10/20
5330
O/fee=8000
Oct=4620</t>
        </r>
      </text>
    </comment>
    <comment ref="CR402" authorId="0">
      <text>
        <r>
          <rPr>
            <b/>
            <sz val="9"/>
            <color indexed="81"/>
            <rFont val="Tahoma"/>
            <family val="2"/>
          </rPr>
          <t>Windows User:</t>
        </r>
        <r>
          <rPr>
            <sz val="9"/>
            <color indexed="81"/>
            <rFont val="Tahoma"/>
            <family val="2"/>
          </rPr>
          <t xml:space="preserve">
08/11/2020
5331</t>
        </r>
      </text>
    </comment>
    <comment ref="CT402" authorId="0">
      <text>
        <r>
          <rPr>
            <b/>
            <sz val="9"/>
            <color indexed="81"/>
            <rFont val="Tahoma"/>
            <family val="2"/>
          </rPr>
          <t>Windows User:</t>
        </r>
        <r>
          <rPr>
            <sz val="9"/>
            <color indexed="81"/>
            <rFont val="Tahoma"/>
            <family val="2"/>
          </rPr>
          <t xml:space="preserve">
09/12/2020
5332
</t>
        </r>
      </text>
    </comment>
    <comment ref="CV402" authorId="0">
      <text>
        <r>
          <rPr>
            <b/>
            <sz val="9"/>
            <color indexed="81"/>
            <rFont val="Tahoma"/>
            <family val="2"/>
          </rPr>
          <t>Windows User:</t>
        </r>
        <r>
          <rPr>
            <sz val="9"/>
            <color indexed="81"/>
            <rFont val="Tahoma"/>
            <family val="2"/>
          </rPr>
          <t xml:space="preserve">
09/01/2021
5333
</t>
        </r>
      </text>
    </comment>
    <comment ref="CX402" authorId="0">
      <text>
        <r>
          <rPr>
            <b/>
            <sz val="9"/>
            <color indexed="81"/>
            <rFont val="Tahoma"/>
            <family val="2"/>
          </rPr>
          <t>Windows User:</t>
        </r>
        <r>
          <rPr>
            <sz val="9"/>
            <color indexed="81"/>
            <rFont val="Tahoma"/>
            <family val="2"/>
          </rPr>
          <t xml:space="preserve">
09/02/21
5334</t>
        </r>
      </text>
    </comment>
    <comment ref="CZ402" authorId="0">
      <text>
        <r>
          <rPr>
            <b/>
            <sz val="9"/>
            <color indexed="81"/>
            <rFont val="Tahoma"/>
            <family val="2"/>
          </rPr>
          <t>Windows User:</t>
        </r>
        <r>
          <rPr>
            <sz val="9"/>
            <color indexed="81"/>
            <rFont val="Tahoma"/>
            <family val="2"/>
          </rPr>
          <t xml:space="preserve">
07/03/21
5335</t>
        </r>
      </text>
    </comment>
    <comment ref="DB402" authorId="0">
      <text>
        <r>
          <rPr>
            <b/>
            <sz val="9"/>
            <color indexed="81"/>
            <rFont val="Tahoma"/>
            <family val="2"/>
          </rPr>
          <t>Windows User:</t>
        </r>
        <r>
          <rPr>
            <sz val="9"/>
            <color indexed="81"/>
            <rFont val="Tahoma"/>
            <family val="2"/>
          </rPr>
          <t xml:space="preserve">
08/04/2021
5337
Teacher Quata Adjust</t>
        </r>
      </text>
    </comment>
    <comment ref="DD402" authorId="0">
      <text>
        <r>
          <rPr>
            <b/>
            <sz val="9"/>
            <color indexed="81"/>
            <rFont val="Tahoma"/>
            <family val="2"/>
          </rPr>
          <t>Windows User:</t>
        </r>
        <r>
          <rPr>
            <sz val="9"/>
            <color indexed="81"/>
            <rFont val="Tahoma"/>
            <family val="2"/>
          </rPr>
          <t xml:space="preserve">
05/05/21
5338
</t>
        </r>
      </text>
    </comment>
    <comment ref="DF402" authorId="0">
      <text>
        <r>
          <rPr>
            <b/>
            <sz val="9"/>
            <color indexed="81"/>
            <rFont val="Tahoma"/>
            <family val="2"/>
          </rPr>
          <t>Windows User:</t>
        </r>
        <r>
          <rPr>
            <sz val="9"/>
            <color indexed="81"/>
            <rFont val="Tahoma"/>
            <family val="2"/>
          </rPr>
          <t xml:space="preserve">
05/06/21
5339
</t>
        </r>
      </text>
    </comment>
    <comment ref="CD403" authorId="0">
      <text>
        <r>
          <rPr>
            <b/>
            <sz val="9"/>
            <color indexed="81"/>
            <rFont val="Tahoma"/>
            <family val="2"/>
          </rPr>
          <t>Windows User:</t>
        </r>
        <r>
          <rPr>
            <sz val="9"/>
            <color indexed="81"/>
            <rFont val="Tahoma"/>
            <family val="2"/>
          </rPr>
          <t xml:space="preserve">
15/09/2020
7,500/-</t>
        </r>
      </text>
    </comment>
    <comment ref="CF403" authorId="0">
      <text>
        <r>
          <rPr>
            <b/>
            <sz val="9"/>
            <color indexed="81"/>
            <rFont val="Tahoma"/>
            <family val="2"/>
          </rPr>
          <t>Windows User:</t>
        </r>
        <r>
          <rPr>
            <sz val="9"/>
            <color indexed="81"/>
            <rFont val="Tahoma"/>
            <family val="2"/>
          </rPr>
          <t xml:space="preserve">
15/09/2020
7,500/-</t>
        </r>
      </text>
    </comment>
    <comment ref="CH403" authorId="0">
      <text>
        <r>
          <rPr>
            <b/>
            <sz val="9"/>
            <color indexed="81"/>
            <rFont val="Tahoma"/>
            <family val="2"/>
          </rPr>
          <t>Windows User:</t>
        </r>
        <r>
          <rPr>
            <sz val="9"/>
            <color indexed="81"/>
            <rFont val="Tahoma"/>
            <family val="2"/>
          </rPr>
          <t xml:space="preserve">
15/09/2020
7,500/-</t>
        </r>
      </text>
    </comment>
    <comment ref="CJ403" authorId="0">
      <text>
        <r>
          <rPr>
            <b/>
            <sz val="9"/>
            <color indexed="81"/>
            <rFont val="Tahoma"/>
            <family val="2"/>
          </rPr>
          <t>Windows User:</t>
        </r>
        <r>
          <rPr>
            <sz val="9"/>
            <color indexed="81"/>
            <rFont val="Tahoma"/>
            <family val="2"/>
          </rPr>
          <t xml:space="preserve">
08/10/20
Paid to Oct/20</t>
        </r>
      </text>
    </comment>
    <comment ref="CP403" authorId="0">
      <text>
        <r>
          <rPr>
            <b/>
            <sz val="9"/>
            <color indexed="81"/>
            <rFont val="Tahoma"/>
            <family val="2"/>
          </rPr>
          <t>Windows User:</t>
        </r>
        <r>
          <rPr>
            <sz val="9"/>
            <color indexed="81"/>
            <rFont val="Tahoma"/>
            <family val="2"/>
          </rPr>
          <t xml:space="preserve">
08/10/20
5354
O/fee=8000
Oct=4620</t>
        </r>
      </text>
    </comment>
    <comment ref="CR403" authorId="0">
      <text>
        <r>
          <rPr>
            <b/>
            <sz val="9"/>
            <color indexed="81"/>
            <rFont val="Tahoma"/>
            <family val="2"/>
          </rPr>
          <t>Windows User:</t>
        </r>
        <r>
          <rPr>
            <sz val="9"/>
            <color indexed="81"/>
            <rFont val="Tahoma"/>
            <family val="2"/>
          </rPr>
          <t xml:space="preserve">
08/11/2020
5355
</t>
        </r>
      </text>
    </comment>
    <comment ref="CT403" authorId="0">
      <text>
        <r>
          <rPr>
            <b/>
            <sz val="9"/>
            <color indexed="81"/>
            <rFont val="Tahoma"/>
            <family val="2"/>
          </rPr>
          <t>Windows User:</t>
        </r>
        <r>
          <rPr>
            <sz val="9"/>
            <color indexed="81"/>
            <rFont val="Tahoma"/>
            <family val="2"/>
          </rPr>
          <t xml:space="preserve">
09/12/2020
5356
</t>
        </r>
      </text>
    </comment>
    <comment ref="CV403" authorId="0">
      <text>
        <r>
          <rPr>
            <b/>
            <sz val="9"/>
            <color indexed="81"/>
            <rFont val="Tahoma"/>
            <family val="2"/>
          </rPr>
          <t>Windows User:</t>
        </r>
        <r>
          <rPr>
            <sz val="9"/>
            <color indexed="81"/>
            <rFont val="Tahoma"/>
            <family val="2"/>
          </rPr>
          <t xml:space="preserve">
09/01/21
5357</t>
        </r>
      </text>
    </comment>
    <comment ref="CX403" authorId="0">
      <text>
        <r>
          <rPr>
            <b/>
            <sz val="9"/>
            <color indexed="81"/>
            <rFont val="Tahoma"/>
            <family val="2"/>
          </rPr>
          <t>Windows User:</t>
        </r>
        <r>
          <rPr>
            <sz val="9"/>
            <color indexed="81"/>
            <rFont val="Tahoma"/>
            <family val="2"/>
          </rPr>
          <t xml:space="preserve">
09/02/21
5358</t>
        </r>
      </text>
    </comment>
    <comment ref="CZ403" authorId="0">
      <text>
        <r>
          <rPr>
            <b/>
            <sz val="9"/>
            <color indexed="81"/>
            <rFont val="Tahoma"/>
            <family val="2"/>
          </rPr>
          <t>Windows User:</t>
        </r>
        <r>
          <rPr>
            <sz val="9"/>
            <color indexed="81"/>
            <rFont val="Tahoma"/>
            <family val="2"/>
          </rPr>
          <t xml:space="preserve">
07/03/21
5259</t>
        </r>
      </text>
    </comment>
    <comment ref="DB403" authorId="0">
      <text>
        <r>
          <rPr>
            <b/>
            <sz val="9"/>
            <color indexed="81"/>
            <rFont val="Tahoma"/>
            <family val="2"/>
          </rPr>
          <t>Windows User:</t>
        </r>
        <r>
          <rPr>
            <sz val="9"/>
            <color indexed="81"/>
            <rFont val="Tahoma"/>
            <family val="2"/>
          </rPr>
          <t xml:space="preserve">
08/04/2021
5361
</t>
        </r>
      </text>
    </comment>
    <comment ref="DD403" authorId="0">
      <text>
        <r>
          <rPr>
            <b/>
            <sz val="9"/>
            <color indexed="81"/>
            <rFont val="Tahoma"/>
            <family val="2"/>
          </rPr>
          <t>Windows User:</t>
        </r>
        <r>
          <rPr>
            <sz val="9"/>
            <color indexed="81"/>
            <rFont val="Tahoma"/>
            <family val="2"/>
          </rPr>
          <t xml:space="preserve">
05/05/21
5362
</t>
        </r>
      </text>
    </comment>
    <comment ref="DF403" authorId="0">
      <text>
        <r>
          <rPr>
            <b/>
            <sz val="9"/>
            <color indexed="81"/>
            <rFont val="Tahoma"/>
            <family val="2"/>
          </rPr>
          <t>Windows User:</t>
        </r>
        <r>
          <rPr>
            <sz val="9"/>
            <color indexed="81"/>
            <rFont val="Tahoma"/>
            <family val="2"/>
          </rPr>
          <t xml:space="preserve">
05/06/21
5363
</t>
        </r>
      </text>
    </comment>
    <comment ref="CD404" authorId="0">
      <text>
        <r>
          <rPr>
            <b/>
            <sz val="9"/>
            <color indexed="81"/>
            <rFont val="Tahoma"/>
            <family val="2"/>
          </rPr>
          <t>Windows User:</t>
        </r>
        <r>
          <rPr>
            <sz val="9"/>
            <color indexed="81"/>
            <rFont val="Tahoma"/>
            <family val="2"/>
          </rPr>
          <t xml:space="preserve">
15/09/2020
7,500/-</t>
        </r>
      </text>
    </comment>
    <comment ref="CF404" authorId="0">
      <text>
        <r>
          <rPr>
            <b/>
            <sz val="9"/>
            <color indexed="81"/>
            <rFont val="Tahoma"/>
            <family val="2"/>
          </rPr>
          <t>Windows User:</t>
        </r>
        <r>
          <rPr>
            <sz val="9"/>
            <color indexed="81"/>
            <rFont val="Tahoma"/>
            <family val="2"/>
          </rPr>
          <t xml:space="preserve">
15/09/2020
7,500/-</t>
        </r>
      </text>
    </comment>
    <comment ref="CH404" authorId="0">
      <text>
        <r>
          <rPr>
            <b/>
            <sz val="9"/>
            <color indexed="81"/>
            <rFont val="Tahoma"/>
            <family val="2"/>
          </rPr>
          <t>Windows User:</t>
        </r>
        <r>
          <rPr>
            <sz val="9"/>
            <color indexed="81"/>
            <rFont val="Tahoma"/>
            <family val="2"/>
          </rPr>
          <t xml:space="preserve">
15/09/2020
7,500/-</t>
        </r>
      </text>
    </comment>
    <comment ref="CJ404" authorId="0">
      <text>
        <r>
          <rPr>
            <b/>
            <sz val="9"/>
            <color indexed="81"/>
            <rFont val="Tahoma"/>
            <family val="2"/>
          </rPr>
          <t>Windows User:</t>
        </r>
        <r>
          <rPr>
            <sz val="9"/>
            <color indexed="81"/>
            <rFont val="Tahoma"/>
            <family val="2"/>
          </rPr>
          <t xml:space="preserve">
30/01/21
O/fee=8000
Oct=2000 Deu=2620
Paid in janu/21</t>
        </r>
      </text>
    </comment>
    <comment ref="CM404" authorId="0">
      <text>
        <r>
          <rPr>
            <b/>
            <sz val="9"/>
            <color indexed="81"/>
            <rFont val="Tahoma"/>
            <family val="2"/>
          </rPr>
          <t>Windows User:</t>
        </r>
        <r>
          <rPr>
            <sz val="9"/>
            <color indexed="81"/>
            <rFont val="Tahoma"/>
            <family val="2"/>
          </rPr>
          <t xml:space="preserve">
Less 30% in Tuition fee for Oct/20.</t>
        </r>
      </text>
    </comment>
    <comment ref="CN404" authorId="0">
      <text>
        <r>
          <rPr>
            <b/>
            <sz val="9"/>
            <color indexed="81"/>
            <rFont val="Tahoma"/>
            <family val="2"/>
          </rPr>
          <t>Windows User:</t>
        </r>
        <r>
          <rPr>
            <sz val="9"/>
            <color indexed="81"/>
            <rFont val="Tahoma"/>
            <family val="2"/>
          </rPr>
          <t xml:space="preserve">
30/01/21
O/fee=8000
Oct=2000 Deu=2620
Paid in janu/21</t>
        </r>
      </text>
    </comment>
    <comment ref="CO404" authorId="0">
      <text>
        <r>
          <rPr>
            <b/>
            <sz val="9"/>
            <color indexed="81"/>
            <rFont val="Tahoma"/>
            <family val="2"/>
          </rPr>
          <t>Windows User:</t>
        </r>
        <r>
          <rPr>
            <sz val="9"/>
            <color indexed="81"/>
            <rFont val="Tahoma"/>
            <family val="2"/>
          </rPr>
          <t xml:space="preserve">
Less 30% in Tuition fee for Oct/20.</t>
        </r>
      </text>
    </comment>
    <comment ref="CT404" authorId="0">
      <text>
        <r>
          <rPr>
            <b/>
            <sz val="9"/>
            <color indexed="81"/>
            <rFont val="Tahoma"/>
            <family val="2"/>
          </rPr>
          <t>Windows User:</t>
        </r>
        <r>
          <rPr>
            <sz val="9"/>
            <color indexed="81"/>
            <rFont val="Tahoma"/>
            <family val="2"/>
          </rPr>
          <t xml:space="preserve">
30/01/21
O/fee=8000
Oct=2000 Deu=2620
Paid in janu/21</t>
        </r>
      </text>
    </comment>
    <comment ref="CV404" authorId="0">
      <text>
        <r>
          <rPr>
            <b/>
            <sz val="9"/>
            <color indexed="81"/>
            <rFont val="Tahoma"/>
            <family val="2"/>
          </rPr>
          <t>Windows User:</t>
        </r>
        <r>
          <rPr>
            <sz val="9"/>
            <color indexed="81"/>
            <rFont val="Tahoma"/>
            <family val="2"/>
          </rPr>
          <t xml:space="preserve">
10/02/21
5379</t>
        </r>
      </text>
    </comment>
    <comment ref="DD404" authorId="0">
      <text>
        <r>
          <rPr>
            <b/>
            <sz val="9"/>
            <color indexed="81"/>
            <rFont val="Tahoma"/>
            <family val="2"/>
          </rPr>
          <t>Windows User:</t>
        </r>
        <r>
          <rPr>
            <sz val="9"/>
            <color indexed="81"/>
            <rFont val="Tahoma"/>
            <family val="2"/>
          </rPr>
          <t xml:space="preserve">
05/06/21
5380</t>
        </r>
      </text>
    </comment>
    <comment ref="CD405" authorId="0">
      <text>
        <r>
          <rPr>
            <b/>
            <sz val="9"/>
            <color indexed="81"/>
            <rFont val="Tahoma"/>
            <family val="2"/>
          </rPr>
          <t>Windows User:</t>
        </r>
        <r>
          <rPr>
            <sz val="9"/>
            <color indexed="81"/>
            <rFont val="Tahoma"/>
            <family val="2"/>
          </rPr>
          <t xml:space="preserve">
15/09/2020
7,500/-</t>
        </r>
      </text>
    </comment>
    <comment ref="CF405" authorId="0">
      <text>
        <r>
          <rPr>
            <b/>
            <sz val="9"/>
            <color indexed="81"/>
            <rFont val="Tahoma"/>
            <family val="2"/>
          </rPr>
          <t>Windows User:</t>
        </r>
        <r>
          <rPr>
            <sz val="9"/>
            <color indexed="81"/>
            <rFont val="Tahoma"/>
            <family val="2"/>
          </rPr>
          <t xml:space="preserve">
15/09/2020
7,500/-</t>
        </r>
      </text>
    </comment>
    <comment ref="CH405" authorId="0">
      <text>
        <r>
          <rPr>
            <b/>
            <sz val="9"/>
            <color indexed="81"/>
            <rFont val="Tahoma"/>
            <family val="2"/>
          </rPr>
          <t>Windows User:</t>
        </r>
        <r>
          <rPr>
            <sz val="9"/>
            <color indexed="81"/>
            <rFont val="Tahoma"/>
            <family val="2"/>
          </rPr>
          <t xml:space="preserve">
15/09/2020
7,500/-</t>
        </r>
      </text>
    </comment>
    <comment ref="CJ405" authorId="0">
      <text>
        <r>
          <rPr>
            <b/>
            <sz val="9"/>
            <color indexed="81"/>
            <rFont val="Tahoma"/>
            <family val="2"/>
          </rPr>
          <t>Windows User:</t>
        </r>
        <r>
          <rPr>
            <sz val="9"/>
            <color indexed="81"/>
            <rFont val="Tahoma"/>
            <family val="2"/>
          </rPr>
          <t xml:space="preserve">
30/01/21
5402
O/fee=3000 Deu=5000
Paid in Janu/21</t>
        </r>
      </text>
    </comment>
    <comment ref="CV405" authorId="0">
      <text>
        <r>
          <rPr>
            <b/>
            <sz val="9"/>
            <color indexed="81"/>
            <rFont val="Tahoma"/>
            <family val="2"/>
          </rPr>
          <t>Windows User:</t>
        </r>
        <r>
          <rPr>
            <sz val="9"/>
            <color indexed="81"/>
            <rFont val="Tahoma"/>
            <family val="2"/>
          </rPr>
          <t xml:space="preserve">
30/01/21
5402
O/fee=3000 Deu=5000
Paid in Janu/21</t>
        </r>
      </text>
    </comment>
    <comment ref="DF405" authorId="0">
      <text>
        <r>
          <rPr>
            <b/>
            <sz val="9"/>
            <color indexed="81"/>
            <rFont val="Tahoma"/>
            <family val="2"/>
          </rPr>
          <t>Windows User:</t>
        </r>
        <r>
          <rPr>
            <sz val="9"/>
            <color indexed="81"/>
            <rFont val="Tahoma"/>
            <family val="2"/>
          </rPr>
          <t xml:space="preserve">
10/06/21
540
Oct/20 to Feb/21 paid
March/21  Due=1760
O/fee =5000 paid
T=30,960/-</t>
        </r>
      </text>
    </comment>
    <comment ref="H406" authorId="0">
      <text>
        <r>
          <rPr>
            <b/>
            <sz val="9"/>
            <color indexed="81"/>
            <rFont val="Tahoma"/>
            <family val="2"/>
          </rPr>
          <t>Windows User:</t>
        </r>
        <r>
          <rPr>
            <sz val="9"/>
            <color indexed="81"/>
            <rFont val="Tahoma"/>
            <family val="2"/>
          </rPr>
          <t xml:space="preserve">
Less=2,900/-</t>
        </r>
      </text>
    </comment>
    <comment ref="J406" authorId="0">
      <text>
        <r>
          <rPr>
            <b/>
            <sz val="9"/>
            <color indexed="81"/>
            <rFont val="Tahoma"/>
            <family val="2"/>
          </rPr>
          <t>Windows User:</t>
        </r>
        <r>
          <rPr>
            <sz val="9"/>
            <color indexed="81"/>
            <rFont val="Tahoma"/>
            <family val="2"/>
          </rPr>
          <t xml:space="preserve">
Less=2,900/-</t>
        </r>
      </text>
    </comment>
    <comment ref="CD406" authorId="0">
      <text>
        <r>
          <rPr>
            <b/>
            <sz val="9"/>
            <color indexed="81"/>
            <rFont val="Tahoma"/>
            <family val="2"/>
          </rPr>
          <t>Windows User:</t>
        </r>
        <r>
          <rPr>
            <sz val="9"/>
            <color indexed="81"/>
            <rFont val="Tahoma"/>
            <family val="2"/>
          </rPr>
          <t xml:space="preserve">
15/09/2020
7,500/-</t>
        </r>
      </text>
    </comment>
    <comment ref="CF406" authorId="0">
      <text>
        <r>
          <rPr>
            <b/>
            <sz val="9"/>
            <color indexed="81"/>
            <rFont val="Tahoma"/>
            <family val="2"/>
          </rPr>
          <t>Windows User:</t>
        </r>
        <r>
          <rPr>
            <sz val="9"/>
            <color indexed="81"/>
            <rFont val="Tahoma"/>
            <family val="2"/>
          </rPr>
          <t xml:space="preserve">
15/09/2020
7,500/-</t>
        </r>
      </text>
    </comment>
    <comment ref="CH406" authorId="0">
      <text>
        <r>
          <rPr>
            <b/>
            <sz val="9"/>
            <color indexed="81"/>
            <rFont val="Tahoma"/>
            <family val="2"/>
          </rPr>
          <t>Windows User:</t>
        </r>
        <r>
          <rPr>
            <sz val="9"/>
            <color indexed="81"/>
            <rFont val="Tahoma"/>
            <family val="2"/>
          </rPr>
          <t xml:space="preserve">
15/09/2020
7,500/-</t>
        </r>
      </text>
    </comment>
    <comment ref="CJ406" authorId="0">
      <text>
        <r>
          <rPr>
            <b/>
            <sz val="9"/>
            <color indexed="81"/>
            <rFont val="Tahoma"/>
            <family val="2"/>
          </rPr>
          <t>Windows User:</t>
        </r>
        <r>
          <rPr>
            <sz val="9"/>
            <color indexed="81"/>
            <rFont val="Tahoma"/>
            <family val="2"/>
          </rPr>
          <t xml:space="preserve">
12/110/2020
5427
Nov/20=2590/-
O/fee =4,000/-
Paid to Nov/2020
17/12/2020
5428
O/fee=2,000/-
Due=2000
Paid in Dec/20
19/01/2021
5429
Janu/21
O/fee=2000
Paid in Janu/21</t>
        </r>
      </text>
    </comment>
    <comment ref="CM406" authorId="0">
      <text>
        <r>
          <rPr>
            <b/>
            <sz val="9"/>
            <color indexed="81"/>
            <rFont val="Tahoma"/>
            <family val="2"/>
          </rPr>
          <t>Windows User:</t>
        </r>
        <r>
          <rPr>
            <sz val="9"/>
            <color indexed="81"/>
            <rFont val="Tahoma"/>
            <family val="2"/>
          </rPr>
          <t xml:space="preserve">
Less 30% in Tuition fee for Oct/20.</t>
        </r>
      </text>
    </comment>
    <comment ref="CN406" authorId="0">
      <text>
        <r>
          <rPr>
            <b/>
            <sz val="9"/>
            <color indexed="81"/>
            <rFont val="Tahoma"/>
            <family val="2"/>
          </rPr>
          <t>Windows User:</t>
        </r>
        <r>
          <rPr>
            <sz val="9"/>
            <color indexed="81"/>
            <rFont val="Tahoma"/>
            <family val="2"/>
          </rPr>
          <t xml:space="preserve">
14.10.2020
5426
Oct/20 (Less=30%)
Others fee due by P.sir</t>
        </r>
      </text>
    </comment>
    <comment ref="CO406" authorId="0">
      <text>
        <r>
          <rPr>
            <b/>
            <sz val="9"/>
            <color indexed="81"/>
            <rFont val="Tahoma"/>
            <family val="2"/>
          </rPr>
          <t>Windows User:</t>
        </r>
        <r>
          <rPr>
            <sz val="9"/>
            <color indexed="81"/>
            <rFont val="Tahoma"/>
            <family val="2"/>
          </rPr>
          <t xml:space="preserve">
Less 30% in Tuition fee for Oct/20.</t>
        </r>
      </text>
    </comment>
    <comment ref="CP406" authorId="0">
      <text>
        <r>
          <rPr>
            <b/>
            <sz val="9"/>
            <color indexed="81"/>
            <rFont val="Tahoma"/>
            <family val="2"/>
          </rPr>
          <t>Windows User:</t>
        </r>
        <r>
          <rPr>
            <sz val="9"/>
            <color indexed="81"/>
            <rFont val="Tahoma"/>
            <family val="2"/>
          </rPr>
          <t xml:space="preserve">
12/110/2020
5427
Nov/20=2590/-
O/fee =4,000/-</t>
        </r>
      </text>
    </comment>
    <comment ref="CR406" authorId="0">
      <text>
        <r>
          <rPr>
            <b/>
            <sz val="9"/>
            <color indexed="81"/>
            <rFont val="Tahoma"/>
            <family val="2"/>
          </rPr>
          <t>Windows User:</t>
        </r>
        <r>
          <rPr>
            <sz val="9"/>
            <color indexed="81"/>
            <rFont val="Tahoma"/>
            <family val="2"/>
          </rPr>
          <t xml:space="preserve">
17/12/2020
5428
</t>
        </r>
      </text>
    </comment>
    <comment ref="CT406" authorId="0">
      <text>
        <r>
          <rPr>
            <b/>
            <sz val="9"/>
            <color indexed="81"/>
            <rFont val="Tahoma"/>
            <family val="2"/>
          </rPr>
          <t>Windows User:</t>
        </r>
        <r>
          <rPr>
            <sz val="9"/>
            <color indexed="81"/>
            <rFont val="Tahoma"/>
            <family val="2"/>
          </rPr>
          <t xml:space="preserve">
19/01/2021
5429
Janu/21
O/fee=2000
Paid in Janu/21</t>
        </r>
      </text>
    </comment>
    <comment ref="CX406" authorId="0">
      <text>
        <r>
          <rPr>
            <b/>
            <sz val="9"/>
            <color indexed="81"/>
            <rFont val="Tahoma"/>
            <family val="2"/>
          </rPr>
          <t>Windows User:</t>
        </r>
        <r>
          <rPr>
            <sz val="9"/>
            <color indexed="81"/>
            <rFont val="Tahoma"/>
            <family val="2"/>
          </rPr>
          <t xml:space="preserve">
14/03/21
5430
Feb/21</t>
        </r>
      </text>
    </comment>
    <comment ref="DB406" authorId="0">
      <text>
        <r>
          <rPr>
            <b/>
            <sz val="9"/>
            <color indexed="81"/>
            <rFont val="Tahoma"/>
            <family val="2"/>
          </rPr>
          <t>Windows User:</t>
        </r>
        <r>
          <rPr>
            <sz val="9"/>
            <color indexed="81"/>
            <rFont val="Tahoma"/>
            <family val="2"/>
          </rPr>
          <t xml:space="preserve">
20/05/21
5431
March/21</t>
        </r>
      </text>
    </comment>
    <comment ref="DD406" authorId="0">
      <text>
        <r>
          <rPr>
            <b/>
            <sz val="9"/>
            <color indexed="81"/>
            <rFont val="Tahoma"/>
            <family val="2"/>
          </rPr>
          <t>Windows User:</t>
        </r>
        <r>
          <rPr>
            <sz val="9"/>
            <color indexed="81"/>
            <rFont val="Tahoma"/>
            <family val="2"/>
          </rPr>
          <t xml:space="preserve">
07/06/21
5432
April/21</t>
        </r>
      </text>
    </comment>
    <comment ref="CD407" authorId="0">
      <text>
        <r>
          <rPr>
            <b/>
            <sz val="9"/>
            <color indexed="81"/>
            <rFont val="Tahoma"/>
            <family val="2"/>
          </rPr>
          <t>Windows User:</t>
        </r>
        <r>
          <rPr>
            <sz val="9"/>
            <color indexed="81"/>
            <rFont val="Tahoma"/>
            <family val="2"/>
          </rPr>
          <t xml:space="preserve">
15/09/2020
7,500/-</t>
        </r>
      </text>
    </comment>
    <comment ref="CF407" authorId="0">
      <text>
        <r>
          <rPr>
            <b/>
            <sz val="9"/>
            <color indexed="81"/>
            <rFont val="Tahoma"/>
            <family val="2"/>
          </rPr>
          <t>Windows User:</t>
        </r>
        <r>
          <rPr>
            <sz val="9"/>
            <color indexed="81"/>
            <rFont val="Tahoma"/>
            <family val="2"/>
          </rPr>
          <t xml:space="preserve">
15/09/2020
7,500/-</t>
        </r>
      </text>
    </comment>
    <comment ref="CH407" authorId="0">
      <text>
        <r>
          <rPr>
            <b/>
            <sz val="9"/>
            <color indexed="81"/>
            <rFont val="Tahoma"/>
            <family val="2"/>
          </rPr>
          <t>Windows User:</t>
        </r>
        <r>
          <rPr>
            <sz val="9"/>
            <color indexed="81"/>
            <rFont val="Tahoma"/>
            <family val="2"/>
          </rPr>
          <t xml:space="preserve">
15/09/2020
7,500/-</t>
        </r>
      </text>
    </comment>
    <comment ref="CP407" authorId="0">
      <text>
        <r>
          <rPr>
            <b/>
            <sz val="9"/>
            <color indexed="81"/>
            <rFont val="Tahoma"/>
            <family val="2"/>
          </rPr>
          <t>Windows User:</t>
        </r>
        <r>
          <rPr>
            <sz val="9"/>
            <color indexed="81"/>
            <rFont val="Tahoma"/>
            <family val="2"/>
          </rPr>
          <t xml:space="preserve">
28/01/21
3314
O/fee=760 Due=7240
Oct + Nov/20
Paid in janu/21</t>
        </r>
      </text>
    </comment>
    <comment ref="CR407" authorId="0">
      <text>
        <r>
          <rPr>
            <b/>
            <sz val="9"/>
            <color indexed="81"/>
            <rFont val="Tahoma"/>
            <family val="2"/>
          </rPr>
          <t>Windows User:</t>
        </r>
        <r>
          <rPr>
            <sz val="9"/>
            <color indexed="81"/>
            <rFont val="Tahoma"/>
            <family val="2"/>
          </rPr>
          <t xml:space="preserve">
28/01/21
3314
O/fee=760 Due=7240
Oct + Nov/20
Paid in janu/21</t>
        </r>
      </text>
    </comment>
    <comment ref="CV407" authorId="0">
      <text>
        <r>
          <rPr>
            <b/>
            <sz val="9"/>
            <color indexed="81"/>
            <rFont val="Tahoma"/>
            <family val="2"/>
          </rPr>
          <t>Windows User:</t>
        </r>
        <r>
          <rPr>
            <sz val="9"/>
            <color indexed="81"/>
            <rFont val="Tahoma"/>
            <family val="2"/>
          </rPr>
          <t xml:space="preserve">
28/01/21
3314
O/fee=760 Due=7240
Oct + Nov/20
Paid in janu/21</t>
        </r>
      </text>
    </comment>
    <comment ref="DF407" authorId="0">
      <text>
        <r>
          <rPr>
            <b/>
            <sz val="9"/>
            <color indexed="81"/>
            <rFont val="Tahoma"/>
            <family val="2"/>
          </rPr>
          <t>Windows User:</t>
        </r>
        <r>
          <rPr>
            <sz val="9"/>
            <color indexed="81"/>
            <rFont val="Tahoma"/>
            <family val="2"/>
          </rPr>
          <t xml:space="preserve">
06/06/21
3315
</t>
        </r>
      </text>
    </comment>
    <comment ref="CD408" authorId="0">
      <text>
        <r>
          <rPr>
            <b/>
            <sz val="9"/>
            <color indexed="81"/>
            <rFont val="Tahoma"/>
            <family val="2"/>
          </rPr>
          <t>Windows User:</t>
        </r>
        <r>
          <rPr>
            <sz val="9"/>
            <color indexed="81"/>
            <rFont val="Tahoma"/>
            <family val="2"/>
          </rPr>
          <t xml:space="preserve">
15/09/2020
7,500/-</t>
        </r>
      </text>
    </comment>
    <comment ref="CF408" authorId="0">
      <text>
        <r>
          <rPr>
            <b/>
            <sz val="9"/>
            <color indexed="81"/>
            <rFont val="Tahoma"/>
            <family val="2"/>
          </rPr>
          <t>Windows User:</t>
        </r>
        <r>
          <rPr>
            <sz val="9"/>
            <color indexed="81"/>
            <rFont val="Tahoma"/>
            <family val="2"/>
          </rPr>
          <t xml:space="preserve">
15/09/2020
7,500/-</t>
        </r>
      </text>
    </comment>
    <comment ref="CH408" authorId="0">
      <text>
        <r>
          <rPr>
            <b/>
            <sz val="9"/>
            <color indexed="81"/>
            <rFont val="Tahoma"/>
            <family val="2"/>
          </rPr>
          <t>Windows User:</t>
        </r>
        <r>
          <rPr>
            <sz val="9"/>
            <color indexed="81"/>
            <rFont val="Tahoma"/>
            <family val="2"/>
          </rPr>
          <t xml:space="preserve">
15/09/2020
7,500/-</t>
        </r>
      </text>
    </comment>
    <comment ref="CJ408" authorId="0">
      <text>
        <r>
          <rPr>
            <b/>
            <sz val="9"/>
            <color indexed="81"/>
            <rFont val="Tahoma"/>
            <family val="2"/>
          </rPr>
          <t>Windows User:</t>
        </r>
        <r>
          <rPr>
            <sz val="9"/>
            <color indexed="81"/>
            <rFont val="Tahoma"/>
            <family val="2"/>
          </rPr>
          <t xml:space="preserve">
22.09.2020
3338</t>
        </r>
      </text>
    </comment>
    <comment ref="CM408" authorId="0">
      <text>
        <r>
          <rPr>
            <b/>
            <sz val="9"/>
            <color indexed="81"/>
            <rFont val="Tahoma"/>
            <family val="2"/>
          </rPr>
          <t>Windows User:</t>
        </r>
        <r>
          <rPr>
            <sz val="9"/>
            <color indexed="81"/>
            <rFont val="Tahoma"/>
            <family val="2"/>
          </rPr>
          <t xml:space="preserve">
Less 30% in Tuition fee for Oct/20.</t>
        </r>
      </text>
    </comment>
    <comment ref="CO408" authorId="0">
      <text>
        <r>
          <rPr>
            <b/>
            <sz val="9"/>
            <color indexed="81"/>
            <rFont val="Tahoma"/>
            <family val="2"/>
          </rPr>
          <t>Windows User:</t>
        </r>
        <r>
          <rPr>
            <sz val="9"/>
            <color indexed="81"/>
            <rFont val="Tahoma"/>
            <family val="2"/>
          </rPr>
          <t xml:space="preserve">
Less 30% in Tuition fee for Oct/20.</t>
        </r>
      </text>
    </comment>
    <comment ref="CP408" authorId="0">
      <text>
        <r>
          <rPr>
            <b/>
            <sz val="9"/>
            <color indexed="81"/>
            <rFont val="Tahoma"/>
            <family val="2"/>
          </rPr>
          <t>Windows User:</t>
        </r>
        <r>
          <rPr>
            <sz val="9"/>
            <color indexed="81"/>
            <rFont val="Tahoma"/>
            <family val="2"/>
          </rPr>
          <t xml:space="preserve">
30/11/2020
By bkash
=9240</t>
        </r>
      </text>
    </comment>
    <comment ref="CR408" authorId="0">
      <text>
        <r>
          <rPr>
            <b/>
            <sz val="9"/>
            <color indexed="81"/>
            <rFont val="Tahoma"/>
            <family val="2"/>
          </rPr>
          <t>Windows User:</t>
        </r>
        <r>
          <rPr>
            <sz val="9"/>
            <color indexed="81"/>
            <rFont val="Tahoma"/>
            <family val="2"/>
          </rPr>
          <t xml:space="preserve">
26/01/2021
By bkash
C= 9240
Dec + Janu/21
Paid in Janu/21</t>
        </r>
      </text>
    </comment>
    <comment ref="CT408" authorId="0">
      <text>
        <r>
          <rPr>
            <b/>
            <sz val="9"/>
            <color indexed="81"/>
            <rFont val="Tahoma"/>
            <family val="2"/>
          </rPr>
          <t>Windows User:</t>
        </r>
        <r>
          <rPr>
            <sz val="9"/>
            <color indexed="81"/>
            <rFont val="Tahoma"/>
            <family val="2"/>
          </rPr>
          <t xml:space="preserve">
26/01/2021
By bkash
C= 9240
Dec + Janu/21
Paid in Janu/21</t>
        </r>
      </text>
    </comment>
    <comment ref="DB408" authorId="0">
      <text>
        <r>
          <rPr>
            <b/>
            <sz val="9"/>
            <color indexed="81"/>
            <rFont val="Tahoma"/>
            <family val="2"/>
          </rPr>
          <t>Windows User:</t>
        </r>
        <r>
          <rPr>
            <sz val="9"/>
            <color indexed="81"/>
            <rFont val="Tahoma"/>
            <family val="2"/>
          </rPr>
          <t xml:space="preserve">
31/05/21
By bkash
C=18,480/-</t>
        </r>
      </text>
    </comment>
    <comment ref="CD409" authorId="0">
      <text>
        <r>
          <rPr>
            <b/>
            <sz val="9"/>
            <color indexed="81"/>
            <rFont val="Tahoma"/>
            <family val="2"/>
          </rPr>
          <t>Windows User:</t>
        </r>
        <r>
          <rPr>
            <sz val="9"/>
            <color indexed="81"/>
            <rFont val="Tahoma"/>
            <family val="2"/>
          </rPr>
          <t xml:space="preserve">
15/09/2020
7,500/-</t>
        </r>
      </text>
    </comment>
    <comment ref="CF409" authorId="0">
      <text>
        <r>
          <rPr>
            <b/>
            <sz val="9"/>
            <color indexed="81"/>
            <rFont val="Tahoma"/>
            <family val="2"/>
          </rPr>
          <t>Windows User:</t>
        </r>
        <r>
          <rPr>
            <sz val="9"/>
            <color indexed="81"/>
            <rFont val="Tahoma"/>
            <family val="2"/>
          </rPr>
          <t xml:space="preserve">
15/09/2020
7,500/-</t>
        </r>
      </text>
    </comment>
    <comment ref="CH409" authorId="0">
      <text>
        <r>
          <rPr>
            <b/>
            <sz val="9"/>
            <color indexed="81"/>
            <rFont val="Tahoma"/>
            <family val="2"/>
          </rPr>
          <t>Windows User:</t>
        </r>
        <r>
          <rPr>
            <sz val="9"/>
            <color indexed="81"/>
            <rFont val="Tahoma"/>
            <family val="2"/>
          </rPr>
          <t xml:space="preserve">
15/09/2020
7,500/-</t>
        </r>
      </text>
    </comment>
    <comment ref="CJ409" authorId="0">
      <text>
        <r>
          <rPr>
            <b/>
            <sz val="9"/>
            <color indexed="81"/>
            <rFont val="Tahoma"/>
            <family val="2"/>
          </rPr>
          <t>Windows User:</t>
        </r>
        <r>
          <rPr>
            <sz val="9"/>
            <color indexed="81"/>
            <rFont val="Tahoma"/>
            <family val="2"/>
          </rPr>
          <t xml:space="preserve">
27/01/21
3362
O/fee=8000
Oct=2000 Due=2620
Paid in Janu/21</t>
        </r>
      </text>
    </comment>
    <comment ref="CM409" authorId="0">
      <text>
        <r>
          <rPr>
            <b/>
            <sz val="9"/>
            <color indexed="81"/>
            <rFont val="Tahoma"/>
            <family val="2"/>
          </rPr>
          <t>Windows User:</t>
        </r>
        <r>
          <rPr>
            <sz val="9"/>
            <color indexed="81"/>
            <rFont val="Tahoma"/>
            <family val="2"/>
          </rPr>
          <t xml:space="preserve">
Less 30% in Tuition fee for Oct/20.</t>
        </r>
      </text>
    </comment>
    <comment ref="CN409" authorId="0">
      <text>
        <r>
          <rPr>
            <b/>
            <sz val="9"/>
            <color indexed="81"/>
            <rFont val="Tahoma"/>
            <family val="2"/>
          </rPr>
          <t>Windows User:</t>
        </r>
        <r>
          <rPr>
            <sz val="9"/>
            <color indexed="81"/>
            <rFont val="Tahoma"/>
            <family val="2"/>
          </rPr>
          <t xml:space="preserve">
27/01/21
3362
O/fee=8000
Oct=2000 Due=2620
Paid in Janu/21</t>
        </r>
      </text>
    </comment>
    <comment ref="CO409" authorId="0">
      <text>
        <r>
          <rPr>
            <b/>
            <sz val="9"/>
            <color indexed="81"/>
            <rFont val="Tahoma"/>
            <family val="2"/>
          </rPr>
          <t>Windows User:</t>
        </r>
        <r>
          <rPr>
            <sz val="9"/>
            <color indexed="81"/>
            <rFont val="Tahoma"/>
            <family val="2"/>
          </rPr>
          <t xml:space="preserve">
Less 30% in Tuition fee for Oct/20.</t>
        </r>
      </text>
    </comment>
    <comment ref="CT409" authorId="0">
      <text>
        <r>
          <rPr>
            <b/>
            <sz val="9"/>
            <color indexed="81"/>
            <rFont val="Tahoma"/>
            <family val="2"/>
          </rPr>
          <t>Windows User:</t>
        </r>
        <r>
          <rPr>
            <sz val="9"/>
            <color indexed="81"/>
            <rFont val="Tahoma"/>
            <family val="2"/>
          </rPr>
          <t xml:space="preserve">
27/01/21
3362
O/fee=8000
Oct=2000 Due=2620
Paid in Janu/21</t>
        </r>
      </text>
    </comment>
    <comment ref="H410" authorId="0">
      <text>
        <r>
          <rPr>
            <b/>
            <sz val="9"/>
            <color indexed="81"/>
            <rFont val="Tahoma"/>
            <family val="2"/>
          </rPr>
          <t>Windows User:</t>
        </r>
        <r>
          <rPr>
            <sz val="9"/>
            <color indexed="81"/>
            <rFont val="Tahoma"/>
            <family val="2"/>
          </rPr>
          <t xml:space="preserve">
Less-3,300/-</t>
        </r>
      </text>
    </comment>
    <comment ref="J410" authorId="0">
      <text>
        <r>
          <rPr>
            <b/>
            <sz val="9"/>
            <color indexed="81"/>
            <rFont val="Tahoma"/>
            <family val="2"/>
          </rPr>
          <t>Windows User:</t>
        </r>
        <r>
          <rPr>
            <sz val="9"/>
            <color indexed="81"/>
            <rFont val="Tahoma"/>
            <family val="2"/>
          </rPr>
          <t xml:space="preserve">
Less-3,300/-</t>
        </r>
      </text>
    </comment>
    <comment ref="CD410" authorId="0">
      <text>
        <r>
          <rPr>
            <b/>
            <sz val="9"/>
            <color indexed="81"/>
            <rFont val="Tahoma"/>
            <family val="2"/>
          </rPr>
          <t>Windows User:</t>
        </r>
        <r>
          <rPr>
            <sz val="9"/>
            <color indexed="81"/>
            <rFont val="Tahoma"/>
            <family val="2"/>
          </rPr>
          <t xml:space="preserve">
15/09/2020
7,500/-</t>
        </r>
      </text>
    </comment>
    <comment ref="CF410" authorId="0">
      <text>
        <r>
          <rPr>
            <b/>
            <sz val="9"/>
            <color indexed="81"/>
            <rFont val="Tahoma"/>
            <family val="2"/>
          </rPr>
          <t>Windows User:</t>
        </r>
        <r>
          <rPr>
            <sz val="9"/>
            <color indexed="81"/>
            <rFont val="Tahoma"/>
            <family val="2"/>
          </rPr>
          <t xml:space="preserve">
15/09/2020
7,500/-</t>
        </r>
      </text>
    </comment>
    <comment ref="CH410" authorId="0">
      <text>
        <r>
          <rPr>
            <b/>
            <sz val="9"/>
            <color indexed="81"/>
            <rFont val="Tahoma"/>
            <family val="2"/>
          </rPr>
          <t>Windows User:</t>
        </r>
        <r>
          <rPr>
            <sz val="9"/>
            <color indexed="81"/>
            <rFont val="Tahoma"/>
            <family val="2"/>
          </rPr>
          <t xml:space="preserve">
15/09/2020
7,500/-</t>
        </r>
      </text>
    </comment>
    <comment ref="CJ410" authorId="0">
      <text>
        <r>
          <rPr>
            <b/>
            <sz val="9"/>
            <color indexed="81"/>
            <rFont val="Tahoma"/>
            <family val="2"/>
          </rPr>
          <t>Windows User:</t>
        </r>
        <r>
          <rPr>
            <sz val="9"/>
            <color indexed="81"/>
            <rFont val="Tahoma"/>
            <family val="2"/>
          </rPr>
          <t xml:space="preserve">
26/01/2021
By bkash
C=8000
O/fee 
Paid in Janu/21</t>
        </r>
      </text>
    </comment>
    <comment ref="CM410" authorId="0">
      <text>
        <r>
          <rPr>
            <b/>
            <sz val="9"/>
            <color indexed="81"/>
            <rFont val="Tahoma"/>
            <family val="2"/>
          </rPr>
          <t>Windows User:</t>
        </r>
        <r>
          <rPr>
            <sz val="9"/>
            <color indexed="81"/>
            <rFont val="Tahoma"/>
            <family val="2"/>
          </rPr>
          <t xml:space="preserve">
Less 30% in Tuition fee for Oct/20.</t>
        </r>
      </text>
    </comment>
    <comment ref="CN410" authorId="0">
      <text>
        <r>
          <rPr>
            <b/>
            <sz val="9"/>
            <color indexed="81"/>
            <rFont val="Tahoma"/>
            <family val="2"/>
          </rPr>
          <t>Windows User:</t>
        </r>
        <r>
          <rPr>
            <sz val="9"/>
            <color indexed="81"/>
            <rFont val="Tahoma"/>
            <family val="2"/>
          </rPr>
          <t xml:space="preserve">
26/01/21
3386
Oct to Janu/21
Paid in Janu/21</t>
        </r>
      </text>
    </comment>
    <comment ref="CO410" authorId="0">
      <text>
        <r>
          <rPr>
            <b/>
            <sz val="9"/>
            <color indexed="81"/>
            <rFont val="Tahoma"/>
            <family val="2"/>
          </rPr>
          <t>Windows User:</t>
        </r>
        <r>
          <rPr>
            <sz val="9"/>
            <color indexed="81"/>
            <rFont val="Tahoma"/>
            <family val="2"/>
          </rPr>
          <t xml:space="preserve">
Less 30% in Tuition fee for Oct/20.</t>
        </r>
      </text>
    </comment>
    <comment ref="CP410" authorId="0">
      <text>
        <r>
          <rPr>
            <b/>
            <sz val="9"/>
            <color indexed="81"/>
            <rFont val="Tahoma"/>
            <family val="2"/>
          </rPr>
          <t>Windows User:</t>
        </r>
        <r>
          <rPr>
            <sz val="9"/>
            <color indexed="81"/>
            <rFont val="Tahoma"/>
            <family val="2"/>
          </rPr>
          <t xml:space="preserve">
26/01/21
3386
Oct to Janu/21
Paid in Janu/21</t>
        </r>
      </text>
    </comment>
    <comment ref="CR410" authorId="0">
      <text>
        <r>
          <rPr>
            <b/>
            <sz val="9"/>
            <color indexed="81"/>
            <rFont val="Tahoma"/>
            <family val="2"/>
          </rPr>
          <t>Windows User:</t>
        </r>
        <r>
          <rPr>
            <sz val="9"/>
            <color indexed="81"/>
            <rFont val="Tahoma"/>
            <family val="2"/>
          </rPr>
          <t xml:space="preserve">
26/01/21
3386
Oct to Janu/21
Paid in Janu/21</t>
        </r>
      </text>
    </comment>
    <comment ref="CT410" authorId="0">
      <text>
        <r>
          <rPr>
            <b/>
            <sz val="9"/>
            <color indexed="81"/>
            <rFont val="Tahoma"/>
            <family val="2"/>
          </rPr>
          <t>Windows User:</t>
        </r>
        <r>
          <rPr>
            <sz val="9"/>
            <color indexed="81"/>
            <rFont val="Tahoma"/>
            <family val="2"/>
          </rPr>
          <t xml:space="preserve">
26/01/2021
By bkash
C=8000
O/fee 
Paid in Janu/21
26/01/21
3386
Oct to Janu/21
Paid in Janu/21</t>
        </r>
      </text>
    </comment>
    <comment ref="DD410" authorId="0">
      <text>
        <r>
          <rPr>
            <b/>
            <sz val="9"/>
            <color indexed="81"/>
            <rFont val="Tahoma"/>
            <family val="2"/>
          </rPr>
          <t>Windows User:</t>
        </r>
        <r>
          <rPr>
            <sz val="9"/>
            <color indexed="81"/>
            <rFont val="Tahoma"/>
            <family val="2"/>
          </rPr>
          <t xml:space="preserve">
01/06/21
3387
</t>
        </r>
      </text>
    </comment>
    <comment ref="CD411" authorId="0">
      <text>
        <r>
          <rPr>
            <b/>
            <sz val="9"/>
            <color indexed="81"/>
            <rFont val="Tahoma"/>
            <family val="2"/>
          </rPr>
          <t>Windows User:</t>
        </r>
        <r>
          <rPr>
            <sz val="9"/>
            <color indexed="81"/>
            <rFont val="Tahoma"/>
            <family val="2"/>
          </rPr>
          <t xml:space="preserve">
15/09/2020
7,500/-</t>
        </r>
      </text>
    </comment>
    <comment ref="CF411" authorId="0">
      <text>
        <r>
          <rPr>
            <b/>
            <sz val="9"/>
            <color indexed="81"/>
            <rFont val="Tahoma"/>
            <family val="2"/>
          </rPr>
          <t>Windows User:</t>
        </r>
        <r>
          <rPr>
            <sz val="9"/>
            <color indexed="81"/>
            <rFont val="Tahoma"/>
            <family val="2"/>
          </rPr>
          <t xml:space="preserve">
15/09/2020
7,500/-</t>
        </r>
      </text>
    </comment>
    <comment ref="CH411" authorId="0">
      <text>
        <r>
          <rPr>
            <b/>
            <sz val="9"/>
            <color indexed="81"/>
            <rFont val="Tahoma"/>
            <family val="2"/>
          </rPr>
          <t>Windows User:</t>
        </r>
        <r>
          <rPr>
            <sz val="9"/>
            <color indexed="81"/>
            <rFont val="Tahoma"/>
            <family val="2"/>
          </rPr>
          <t xml:space="preserve">
15/09/2020
7,500/-</t>
        </r>
      </text>
    </comment>
    <comment ref="CJ411" authorId="0">
      <text>
        <r>
          <rPr>
            <b/>
            <sz val="9"/>
            <color indexed="81"/>
            <rFont val="Tahoma"/>
            <family val="2"/>
          </rPr>
          <t>Windows User:</t>
        </r>
        <r>
          <rPr>
            <sz val="9"/>
            <color indexed="81"/>
            <rFont val="Tahoma"/>
            <family val="2"/>
          </rPr>
          <t xml:space="preserve">
27/01/21
3410
O/fee=8000
Oct to Janu/21
Paid In Janu/21</t>
        </r>
      </text>
    </comment>
    <comment ref="CM411" authorId="0">
      <text>
        <r>
          <rPr>
            <b/>
            <sz val="9"/>
            <color indexed="81"/>
            <rFont val="Tahoma"/>
            <family val="2"/>
          </rPr>
          <t>Windows User:</t>
        </r>
        <r>
          <rPr>
            <sz val="9"/>
            <color indexed="81"/>
            <rFont val="Tahoma"/>
            <family val="2"/>
          </rPr>
          <t xml:space="preserve">
Less 30% in Tuition fee for Oct/20.</t>
        </r>
      </text>
    </comment>
    <comment ref="CN411" authorId="0">
      <text>
        <r>
          <rPr>
            <b/>
            <sz val="9"/>
            <color indexed="81"/>
            <rFont val="Tahoma"/>
            <family val="2"/>
          </rPr>
          <t>Windows User:</t>
        </r>
        <r>
          <rPr>
            <sz val="9"/>
            <color indexed="81"/>
            <rFont val="Tahoma"/>
            <family val="2"/>
          </rPr>
          <t xml:space="preserve">
27/01/21
3410
O/fee=8000
Oct to Janu/21
Paid In Janu/21</t>
        </r>
      </text>
    </comment>
    <comment ref="CO411" authorId="0">
      <text>
        <r>
          <rPr>
            <b/>
            <sz val="9"/>
            <color indexed="81"/>
            <rFont val="Tahoma"/>
            <family val="2"/>
          </rPr>
          <t>Windows User:</t>
        </r>
        <r>
          <rPr>
            <sz val="9"/>
            <color indexed="81"/>
            <rFont val="Tahoma"/>
            <family val="2"/>
          </rPr>
          <t xml:space="preserve">
Less 30% in Tuition fee for Oct/20.</t>
        </r>
      </text>
    </comment>
    <comment ref="CP411" authorId="0">
      <text>
        <r>
          <rPr>
            <b/>
            <sz val="9"/>
            <color indexed="81"/>
            <rFont val="Tahoma"/>
            <family val="2"/>
          </rPr>
          <t>Windows User:</t>
        </r>
        <r>
          <rPr>
            <sz val="9"/>
            <color indexed="81"/>
            <rFont val="Tahoma"/>
            <family val="2"/>
          </rPr>
          <t xml:space="preserve">
27/01/21
3410
O/fee=8000
Oct to Janu/21
Paid In Janu/21</t>
        </r>
      </text>
    </comment>
    <comment ref="CR411" authorId="0">
      <text>
        <r>
          <rPr>
            <b/>
            <sz val="9"/>
            <color indexed="81"/>
            <rFont val="Tahoma"/>
            <family val="2"/>
          </rPr>
          <t>Windows User:</t>
        </r>
        <r>
          <rPr>
            <sz val="9"/>
            <color indexed="81"/>
            <rFont val="Tahoma"/>
            <family val="2"/>
          </rPr>
          <t xml:space="preserve">
27/01/21
3410
O/fee=8000
Oct to Janu/21
Paid In Janu/21</t>
        </r>
      </text>
    </comment>
    <comment ref="CT411" authorId="0">
      <text>
        <r>
          <rPr>
            <b/>
            <sz val="9"/>
            <color indexed="81"/>
            <rFont val="Tahoma"/>
            <family val="2"/>
          </rPr>
          <t>Windows User:</t>
        </r>
        <r>
          <rPr>
            <sz val="9"/>
            <color indexed="81"/>
            <rFont val="Tahoma"/>
            <family val="2"/>
          </rPr>
          <t xml:space="preserve">
27/01/21
3410
O/fee=8000
Oct to Janu/21
Paid In Janu/21</t>
        </r>
      </text>
    </comment>
    <comment ref="DD411" authorId="0">
      <text>
        <r>
          <rPr>
            <b/>
            <sz val="9"/>
            <color indexed="81"/>
            <rFont val="Tahoma"/>
            <family val="2"/>
          </rPr>
          <t>Windows User:</t>
        </r>
        <r>
          <rPr>
            <sz val="9"/>
            <color indexed="81"/>
            <rFont val="Tahoma"/>
            <family val="2"/>
          </rPr>
          <t xml:space="preserve">
07/06/21
3411
Up to june/21</t>
        </r>
      </text>
    </comment>
    <comment ref="CD412" authorId="0">
      <text>
        <r>
          <rPr>
            <b/>
            <sz val="9"/>
            <color indexed="81"/>
            <rFont val="Tahoma"/>
            <family val="2"/>
          </rPr>
          <t>Windows User:</t>
        </r>
        <r>
          <rPr>
            <sz val="9"/>
            <color indexed="81"/>
            <rFont val="Tahoma"/>
            <family val="2"/>
          </rPr>
          <t xml:space="preserve">
15/09/2020
7,500/-</t>
        </r>
      </text>
    </comment>
    <comment ref="CF412" authorId="0">
      <text>
        <r>
          <rPr>
            <b/>
            <sz val="9"/>
            <color indexed="81"/>
            <rFont val="Tahoma"/>
            <family val="2"/>
          </rPr>
          <t>Windows User:</t>
        </r>
        <r>
          <rPr>
            <sz val="9"/>
            <color indexed="81"/>
            <rFont val="Tahoma"/>
            <family val="2"/>
          </rPr>
          <t xml:space="preserve">
15/09/2020
7,500/-</t>
        </r>
      </text>
    </comment>
    <comment ref="CH412" authorId="0">
      <text>
        <r>
          <rPr>
            <b/>
            <sz val="9"/>
            <color indexed="81"/>
            <rFont val="Tahoma"/>
            <family val="2"/>
          </rPr>
          <t>Windows User:</t>
        </r>
        <r>
          <rPr>
            <sz val="9"/>
            <color indexed="81"/>
            <rFont val="Tahoma"/>
            <family val="2"/>
          </rPr>
          <t xml:space="preserve">
15/09/2020
7,500/-</t>
        </r>
      </text>
    </comment>
    <comment ref="CJ412" authorId="0">
      <text>
        <r>
          <rPr>
            <b/>
            <sz val="9"/>
            <color indexed="81"/>
            <rFont val="Tahoma"/>
            <family val="2"/>
          </rPr>
          <t>Windows User:</t>
        </r>
        <r>
          <rPr>
            <sz val="9"/>
            <color indexed="81"/>
            <rFont val="Tahoma"/>
            <family val="2"/>
          </rPr>
          <t xml:space="preserve">
27/01/21
3434
O/fee=8000
Oct to Janu/21
Paid In Janu/21</t>
        </r>
      </text>
    </comment>
    <comment ref="CM412" authorId="0">
      <text>
        <r>
          <rPr>
            <b/>
            <sz val="9"/>
            <color indexed="81"/>
            <rFont val="Tahoma"/>
            <family val="2"/>
          </rPr>
          <t>Windows User:</t>
        </r>
        <r>
          <rPr>
            <sz val="9"/>
            <color indexed="81"/>
            <rFont val="Tahoma"/>
            <family val="2"/>
          </rPr>
          <t xml:space="preserve">
Less 30% in Tuition fee for Oct/20.</t>
        </r>
      </text>
    </comment>
    <comment ref="CN412" authorId="0">
      <text>
        <r>
          <rPr>
            <b/>
            <sz val="9"/>
            <color indexed="81"/>
            <rFont val="Tahoma"/>
            <family val="2"/>
          </rPr>
          <t>Windows User:</t>
        </r>
        <r>
          <rPr>
            <sz val="9"/>
            <color indexed="81"/>
            <rFont val="Tahoma"/>
            <family val="2"/>
          </rPr>
          <t xml:space="preserve">
27/01/21
3434
O/fee=8000
Oct to Janu/21
Paid In Janu/21</t>
        </r>
      </text>
    </comment>
    <comment ref="CO412" authorId="0">
      <text>
        <r>
          <rPr>
            <b/>
            <sz val="9"/>
            <color indexed="81"/>
            <rFont val="Tahoma"/>
            <family val="2"/>
          </rPr>
          <t>Windows User:</t>
        </r>
        <r>
          <rPr>
            <sz val="9"/>
            <color indexed="81"/>
            <rFont val="Tahoma"/>
            <family val="2"/>
          </rPr>
          <t xml:space="preserve">
Less 30% in Tuition fee for Oct/20.</t>
        </r>
      </text>
    </comment>
    <comment ref="CP412" authorId="0">
      <text>
        <r>
          <rPr>
            <b/>
            <sz val="9"/>
            <color indexed="81"/>
            <rFont val="Tahoma"/>
            <family val="2"/>
          </rPr>
          <t>Windows User:</t>
        </r>
        <r>
          <rPr>
            <sz val="9"/>
            <color indexed="81"/>
            <rFont val="Tahoma"/>
            <family val="2"/>
          </rPr>
          <t xml:space="preserve">
27/01/21
3434
O/fee=8000
Oct to Janu/21
Paid In Janu/21</t>
        </r>
      </text>
    </comment>
    <comment ref="CR412" authorId="0">
      <text>
        <r>
          <rPr>
            <b/>
            <sz val="9"/>
            <color indexed="81"/>
            <rFont val="Tahoma"/>
            <family val="2"/>
          </rPr>
          <t>Windows User:</t>
        </r>
        <r>
          <rPr>
            <sz val="9"/>
            <color indexed="81"/>
            <rFont val="Tahoma"/>
            <family val="2"/>
          </rPr>
          <t xml:space="preserve">
27/01/21
3434
O/fee=8000
Oct to Janu/21
Paid In Janu/21</t>
        </r>
      </text>
    </comment>
    <comment ref="CT412" authorId="0">
      <text>
        <r>
          <rPr>
            <b/>
            <sz val="9"/>
            <color indexed="81"/>
            <rFont val="Tahoma"/>
            <family val="2"/>
          </rPr>
          <t>Windows User:</t>
        </r>
        <r>
          <rPr>
            <sz val="9"/>
            <color indexed="81"/>
            <rFont val="Tahoma"/>
            <family val="2"/>
          </rPr>
          <t xml:space="preserve">
27/01/21
3434
O/fee=8000
Oct to Janu/21
Paid In Janu/21</t>
        </r>
      </text>
    </comment>
    <comment ref="CX412" authorId="0">
      <text>
        <r>
          <rPr>
            <b/>
            <sz val="9"/>
            <color indexed="81"/>
            <rFont val="Tahoma"/>
            <family val="2"/>
          </rPr>
          <t>Windows User:</t>
        </r>
        <r>
          <rPr>
            <sz val="9"/>
            <color indexed="81"/>
            <rFont val="Tahoma"/>
            <family val="2"/>
          </rPr>
          <t xml:space="preserve">
10/03/21
3435
Feb/21</t>
        </r>
      </text>
    </comment>
    <comment ref="DD412" authorId="0">
      <text>
        <r>
          <rPr>
            <b/>
            <sz val="9"/>
            <color indexed="81"/>
            <rFont val="Tahoma"/>
            <family val="2"/>
          </rPr>
          <t>Windows User:</t>
        </r>
        <r>
          <rPr>
            <sz val="9"/>
            <color indexed="81"/>
            <rFont val="Tahoma"/>
            <family val="2"/>
          </rPr>
          <t xml:space="preserve">
05/06/21
3436</t>
        </r>
      </text>
    </comment>
    <comment ref="CD413" authorId="0">
      <text>
        <r>
          <rPr>
            <b/>
            <sz val="9"/>
            <color indexed="81"/>
            <rFont val="Tahoma"/>
            <family val="2"/>
          </rPr>
          <t>Windows User:</t>
        </r>
        <r>
          <rPr>
            <sz val="9"/>
            <color indexed="81"/>
            <rFont val="Tahoma"/>
            <family val="2"/>
          </rPr>
          <t xml:space="preserve">
15/09/2020
7,500/-</t>
        </r>
      </text>
    </comment>
    <comment ref="CF413" authorId="0">
      <text>
        <r>
          <rPr>
            <b/>
            <sz val="9"/>
            <color indexed="81"/>
            <rFont val="Tahoma"/>
            <family val="2"/>
          </rPr>
          <t>Windows User:</t>
        </r>
        <r>
          <rPr>
            <sz val="9"/>
            <color indexed="81"/>
            <rFont val="Tahoma"/>
            <family val="2"/>
          </rPr>
          <t xml:space="preserve">
15/09/2020
7,500/-</t>
        </r>
      </text>
    </comment>
    <comment ref="CH413" authorId="0">
      <text>
        <r>
          <rPr>
            <b/>
            <sz val="9"/>
            <color indexed="81"/>
            <rFont val="Tahoma"/>
            <family val="2"/>
          </rPr>
          <t>Windows User:</t>
        </r>
        <r>
          <rPr>
            <sz val="9"/>
            <color indexed="81"/>
            <rFont val="Tahoma"/>
            <family val="2"/>
          </rPr>
          <t xml:space="preserve">
15/09/2020
7,500/-</t>
        </r>
      </text>
    </comment>
    <comment ref="CJ413" authorId="0">
      <text>
        <r>
          <rPr>
            <b/>
            <sz val="9"/>
            <color indexed="81"/>
            <rFont val="Tahoma"/>
            <family val="2"/>
          </rPr>
          <t>Windows User:</t>
        </r>
        <r>
          <rPr>
            <sz val="9"/>
            <color indexed="81"/>
            <rFont val="Tahoma"/>
            <family val="2"/>
          </rPr>
          <t xml:space="preserve">
26/01/2021
By bkash
C=12620
Janu/21 + O/feee
Paid in Janu/21</t>
        </r>
      </text>
    </comment>
    <comment ref="CM413" authorId="0">
      <text>
        <r>
          <rPr>
            <b/>
            <sz val="9"/>
            <color indexed="81"/>
            <rFont val="Tahoma"/>
            <family val="2"/>
          </rPr>
          <t>Windows User:</t>
        </r>
        <r>
          <rPr>
            <sz val="9"/>
            <color indexed="81"/>
            <rFont val="Tahoma"/>
            <family val="2"/>
          </rPr>
          <t xml:space="preserve">
Less 30% in Tuition fee for Oct/20.</t>
        </r>
      </text>
    </comment>
    <comment ref="CN413" authorId="0">
      <text>
        <r>
          <rPr>
            <b/>
            <sz val="9"/>
            <color indexed="81"/>
            <rFont val="Tahoma"/>
            <family val="2"/>
          </rPr>
          <t>Windows User:</t>
        </r>
        <r>
          <rPr>
            <sz val="9"/>
            <color indexed="81"/>
            <rFont val="Tahoma"/>
            <family val="2"/>
          </rPr>
          <t xml:space="preserve">
23/12/2020
By bkash
C=13860
Oct to Dec/20
Paid in Dec/20</t>
        </r>
      </text>
    </comment>
    <comment ref="CO413" authorId="0">
      <text>
        <r>
          <rPr>
            <b/>
            <sz val="9"/>
            <color indexed="81"/>
            <rFont val="Tahoma"/>
            <family val="2"/>
          </rPr>
          <t>Windows User:</t>
        </r>
        <r>
          <rPr>
            <sz val="9"/>
            <color indexed="81"/>
            <rFont val="Tahoma"/>
            <family val="2"/>
          </rPr>
          <t xml:space="preserve">
Less 30% in Tuition fee for Oct/20.</t>
        </r>
      </text>
    </comment>
    <comment ref="CP413" authorId="0">
      <text>
        <r>
          <rPr>
            <b/>
            <sz val="9"/>
            <color indexed="81"/>
            <rFont val="Tahoma"/>
            <family val="2"/>
          </rPr>
          <t>Windows User:</t>
        </r>
        <r>
          <rPr>
            <sz val="9"/>
            <color indexed="81"/>
            <rFont val="Tahoma"/>
            <family val="2"/>
          </rPr>
          <t xml:space="preserve">
23/12/2020
By bkash
C=13860
Oct to Dec/20
Paid in Dec/20</t>
        </r>
      </text>
    </comment>
    <comment ref="CR413" authorId="0">
      <text>
        <r>
          <rPr>
            <b/>
            <sz val="9"/>
            <color indexed="81"/>
            <rFont val="Tahoma"/>
            <family val="2"/>
          </rPr>
          <t>Windows User:</t>
        </r>
        <r>
          <rPr>
            <sz val="9"/>
            <color indexed="81"/>
            <rFont val="Tahoma"/>
            <family val="2"/>
          </rPr>
          <t xml:space="preserve">
23/12/2020
By bkash
C=13860
Oct to Dec/20
Paid in Dec/20</t>
        </r>
      </text>
    </comment>
    <comment ref="CT413" authorId="0">
      <text>
        <r>
          <rPr>
            <b/>
            <sz val="9"/>
            <color indexed="81"/>
            <rFont val="Tahoma"/>
            <family val="2"/>
          </rPr>
          <t>Windows User:</t>
        </r>
        <r>
          <rPr>
            <sz val="9"/>
            <color indexed="81"/>
            <rFont val="Tahoma"/>
            <family val="2"/>
          </rPr>
          <t xml:space="preserve">
26/01/2021
By bkash
C=12620
Janu/21 + O/feee
</t>
        </r>
      </text>
    </comment>
    <comment ref="DB413" authorId="0">
      <text>
        <r>
          <rPr>
            <b/>
            <sz val="9"/>
            <color indexed="81"/>
            <rFont val="Tahoma"/>
            <family val="2"/>
          </rPr>
          <t>Windows User:</t>
        </r>
        <r>
          <rPr>
            <sz val="9"/>
            <color indexed="81"/>
            <rFont val="Tahoma"/>
            <family val="2"/>
          </rPr>
          <t xml:space="preserve">
08/05/21
By bkash
C=13860</t>
        </r>
      </text>
    </comment>
    <comment ref="DD413" authorId="0">
      <text>
        <r>
          <rPr>
            <b/>
            <sz val="9"/>
            <color indexed="81"/>
            <rFont val="Tahoma"/>
            <family val="2"/>
          </rPr>
          <t>Windows User:</t>
        </r>
        <r>
          <rPr>
            <sz val="9"/>
            <color indexed="81"/>
            <rFont val="Tahoma"/>
            <family val="2"/>
          </rPr>
          <t xml:space="preserve">
01/06/21
3267</t>
        </r>
      </text>
    </comment>
    <comment ref="CD414" authorId="0">
      <text>
        <r>
          <rPr>
            <b/>
            <sz val="9"/>
            <color indexed="81"/>
            <rFont val="Tahoma"/>
            <family val="2"/>
          </rPr>
          <t>Windows User:</t>
        </r>
        <r>
          <rPr>
            <sz val="9"/>
            <color indexed="81"/>
            <rFont val="Tahoma"/>
            <family val="2"/>
          </rPr>
          <t xml:space="preserve">
15/09/2020
15,500/-</t>
        </r>
      </text>
    </comment>
    <comment ref="CF414" authorId="0">
      <text>
        <r>
          <rPr>
            <b/>
            <sz val="9"/>
            <color indexed="81"/>
            <rFont val="Tahoma"/>
            <family val="2"/>
          </rPr>
          <t>Windows User:</t>
        </r>
        <r>
          <rPr>
            <sz val="9"/>
            <color indexed="81"/>
            <rFont val="Tahoma"/>
            <family val="2"/>
          </rPr>
          <t xml:space="preserve">
15/09/2020
15,500/-</t>
        </r>
      </text>
    </comment>
    <comment ref="CH414" authorId="0">
      <text>
        <r>
          <rPr>
            <b/>
            <sz val="9"/>
            <color indexed="81"/>
            <rFont val="Tahoma"/>
            <family val="2"/>
          </rPr>
          <t>Windows User:</t>
        </r>
        <r>
          <rPr>
            <sz val="9"/>
            <color indexed="81"/>
            <rFont val="Tahoma"/>
            <family val="2"/>
          </rPr>
          <t xml:space="preserve">
15/09/2020
15,500/-</t>
        </r>
      </text>
    </comment>
    <comment ref="CJ414" authorId="0">
      <text>
        <r>
          <rPr>
            <b/>
            <sz val="9"/>
            <color indexed="81"/>
            <rFont val="Tahoma"/>
            <family val="2"/>
          </rPr>
          <t>Windows User:</t>
        </r>
        <r>
          <rPr>
            <sz val="9"/>
            <color indexed="81"/>
            <rFont val="Tahoma"/>
            <family val="2"/>
          </rPr>
          <t xml:space="preserve">
15/09/2020
15,500/-</t>
        </r>
      </text>
    </comment>
    <comment ref="CM414" authorId="0">
      <text>
        <r>
          <rPr>
            <b/>
            <sz val="9"/>
            <color indexed="81"/>
            <rFont val="Tahoma"/>
            <family val="2"/>
          </rPr>
          <t>Windows User:</t>
        </r>
        <r>
          <rPr>
            <sz val="9"/>
            <color indexed="81"/>
            <rFont val="Tahoma"/>
            <family val="2"/>
          </rPr>
          <t xml:space="preserve">
Less 30% in Tuition fee for Oct/20.</t>
        </r>
      </text>
    </comment>
    <comment ref="CN414" authorId="0">
      <text>
        <r>
          <rPr>
            <b/>
            <sz val="9"/>
            <color indexed="81"/>
            <rFont val="Tahoma"/>
            <family val="2"/>
          </rPr>
          <t>Windows User:</t>
        </r>
        <r>
          <rPr>
            <sz val="9"/>
            <color indexed="81"/>
            <rFont val="Tahoma"/>
            <family val="2"/>
          </rPr>
          <t xml:space="preserve">
21/01/2021
55927
Oct to Janu/21
Paid in Janu/21
</t>
        </r>
      </text>
    </comment>
    <comment ref="CO414" authorId="0">
      <text>
        <r>
          <rPr>
            <b/>
            <sz val="9"/>
            <color indexed="81"/>
            <rFont val="Tahoma"/>
            <family val="2"/>
          </rPr>
          <t>Windows User:</t>
        </r>
        <r>
          <rPr>
            <sz val="9"/>
            <color indexed="81"/>
            <rFont val="Tahoma"/>
            <family val="2"/>
          </rPr>
          <t xml:space="preserve">
Less 30% in Tuition fee for Oct/20.</t>
        </r>
      </text>
    </comment>
    <comment ref="CP414" authorId="0">
      <text>
        <r>
          <rPr>
            <b/>
            <sz val="9"/>
            <color indexed="81"/>
            <rFont val="Tahoma"/>
            <family val="2"/>
          </rPr>
          <t>Windows User:</t>
        </r>
        <r>
          <rPr>
            <sz val="9"/>
            <color indexed="81"/>
            <rFont val="Tahoma"/>
            <family val="2"/>
          </rPr>
          <t xml:space="preserve">
21/01/2021
55927
Oct to Janu/21
Paid in Janu/21
</t>
        </r>
      </text>
    </comment>
    <comment ref="CR414" authorId="0">
      <text>
        <r>
          <rPr>
            <b/>
            <sz val="9"/>
            <color indexed="81"/>
            <rFont val="Tahoma"/>
            <family val="2"/>
          </rPr>
          <t>Windows User:</t>
        </r>
        <r>
          <rPr>
            <sz val="9"/>
            <color indexed="81"/>
            <rFont val="Tahoma"/>
            <family val="2"/>
          </rPr>
          <t xml:space="preserve">
21/01/2021
55927
Oct to Janu/21
Paid in Janu/21
</t>
        </r>
      </text>
    </comment>
    <comment ref="CT414" authorId="0">
      <text>
        <r>
          <rPr>
            <b/>
            <sz val="9"/>
            <color indexed="81"/>
            <rFont val="Tahoma"/>
            <family val="2"/>
          </rPr>
          <t>Windows User:</t>
        </r>
        <r>
          <rPr>
            <sz val="9"/>
            <color indexed="81"/>
            <rFont val="Tahoma"/>
            <family val="2"/>
          </rPr>
          <t xml:space="preserve">
21/01/2021
55927
Oct to Janu/21
Paid in Janu/21
</t>
        </r>
      </text>
    </comment>
    <comment ref="DD414" authorId="0">
      <text>
        <r>
          <rPr>
            <b/>
            <sz val="9"/>
            <color indexed="81"/>
            <rFont val="Tahoma"/>
            <family val="2"/>
          </rPr>
          <t>Windows User:</t>
        </r>
        <r>
          <rPr>
            <sz val="9"/>
            <color indexed="81"/>
            <rFont val="Tahoma"/>
            <family val="2"/>
          </rPr>
          <t xml:space="preserve">
02/06/21
9338
Up to May/21</t>
        </r>
      </text>
    </comment>
    <comment ref="CD415" authorId="0">
      <text>
        <r>
          <rPr>
            <b/>
            <sz val="9"/>
            <color indexed="81"/>
            <rFont val="Tahoma"/>
            <family val="2"/>
          </rPr>
          <t>Windows User:</t>
        </r>
        <r>
          <rPr>
            <sz val="9"/>
            <color indexed="81"/>
            <rFont val="Tahoma"/>
            <family val="2"/>
          </rPr>
          <t xml:space="preserve">
15/09/2020
7,500/-</t>
        </r>
      </text>
    </comment>
    <comment ref="CF415" authorId="0">
      <text>
        <r>
          <rPr>
            <b/>
            <sz val="9"/>
            <color indexed="81"/>
            <rFont val="Tahoma"/>
            <family val="2"/>
          </rPr>
          <t>Windows User:</t>
        </r>
        <r>
          <rPr>
            <sz val="9"/>
            <color indexed="81"/>
            <rFont val="Tahoma"/>
            <family val="2"/>
          </rPr>
          <t xml:space="preserve">
15/09/2020
7,500/-</t>
        </r>
      </text>
    </comment>
    <comment ref="CH415" authorId="0">
      <text>
        <r>
          <rPr>
            <b/>
            <sz val="9"/>
            <color indexed="81"/>
            <rFont val="Tahoma"/>
            <family val="2"/>
          </rPr>
          <t>Windows User:</t>
        </r>
        <r>
          <rPr>
            <sz val="9"/>
            <color indexed="81"/>
            <rFont val="Tahoma"/>
            <family val="2"/>
          </rPr>
          <t xml:space="preserve">
15/09/2020
7,500/-</t>
        </r>
      </text>
    </comment>
    <comment ref="CJ415" authorId="0">
      <text>
        <r>
          <rPr>
            <b/>
            <sz val="9"/>
            <color indexed="81"/>
            <rFont val="Tahoma"/>
            <family val="2"/>
          </rPr>
          <t>Windows User:</t>
        </r>
        <r>
          <rPr>
            <sz val="9"/>
            <color indexed="81"/>
            <rFont val="Tahoma"/>
            <family val="2"/>
          </rPr>
          <t xml:space="preserve">
27/01/2021
4034
O/fee=8000
Oct=44480 Deu=140
Paid in Janu/21</t>
        </r>
      </text>
    </comment>
    <comment ref="CP415" authorId="0">
      <text>
        <r>
          <rPr>
            <b/>
            <sz val="9"/>
            <color indexed="81"/>
            <rFont val="Tahoma"/>
            <family val="2"/>
          </rPr>
          <t>Windows User:</t>
        </r>
        <r>
          <rPr>
            <sz val="9"/>
            <color indexed="81"/>
            <rFont val="Tahoma"/>
            <family val="2"/>
          </rPr>
          <t xml:space="preserve">
27/01/2021
4034
O/fee=8000
Oct=44480 Deu=140
Paid in Janu/21</t>
        </r>
      </text>
    </comment>
    <comment ref="CV415" authorId="0">
      <text>
        <r>
          <rPr>
            <b/>
            <sz val="9"/>
            <color indexed="81"/>
            <rFont val="Tahoma"/>
            <family val="2"/>
          </rPr>
          <t>Windows User:</t>
        </r>
        <r>
          <rPr>
            <sz val="9"/>
            <color indexed="81"/>
            <rFont val="Tahoma"/>
            <family val="2"/>
          </rPr>
          <t xml:space="preserve">
27/01/2021
4034
O/fee=8000
Oct=44480 Deu=140
12,480/-
Paid in Janu/21
27/01/21
DBBL
Oct/20=140
Nov/20 to Janu/21</t>
        </r>
      </text>
    </comment>
    <comment ref="DD415" authorId="0">
      <text>
        <r>
          <rPr>
            <b/>
            <sz val="9"/>
            <color indexed="81"/>
            <rFont val="Tahoma"/>
            <family val="2"/>
          </rPr>
          <t>Windows User:</t>
        </r>
        <r>
          <rPr>
            <sz val="9"/>
            <color indexed="81"/>
            <rFont val="Tahoma"/>
            <family val="2"/>
          </rPr>
          <t xml:space="preserve">
08/05/21
4036
Feb/21 to April/21</t>
        </r>
      </text>
    </comment>
    <comment ref="DF415" authorId="0">
      <text>
        <r>
          <rPr>
            <b/>
            <sz val="9"/>
            <color indexed="81"/>
            <rFont val="Tahoma"/>
            <family val="2"/>
          </rPr>
          <t>Windows User:</t>
        </r>
        <r>
          <rPr>
            <sz val="9"/>
            <color indexed="81"/>
            <rFont val="Tahoma"/>
            <family val="2"/>
          </rPr>
          <t xml:space="preserve">
06/06/21
4037
Up to June/21</t>
        </r>
      </text>
    </comment>
    <comment ref="CD416" authorId="0">
      <text>
        <r>
          <rPr>
            <b/>
            <sz val="9"/>
            <color indexed="81"/>
            <rFont val="Tahoma"/>
            <family val="2"/>
          </rPr>
          <t>Windows User:</t>
        </r>
        <r>
          <rPr>
            <sz val="9"/>
            <color indexed="81"/>
            <rFont val="Tahoma"/>
            <family val="2"/>
          </rPr>
          <t xml:space="preserve">
15/09/2020
7,500/-</t>
        </r>
      </text>
    </comment>
    <comment ref="CF416" authorId="0">
      <text>
        <r>
          <rPr>
            <b/>
            <sz val="9"/>
            <color indexed="81"/>
            <rFont val="Tahoma"/>
            <family val="2"/>
          </rPr>
          <t>Windows User:</t>
        </r>
        <r>
          <rPr>
            <sz val="9"/>
            <color indexed="81"/>
            <rFont val="Tahoma"/>
            <family val="2"/>
          </rPr>
          <t xml:space="preserve">
15/09/2020
7,500/-</t>
        </r>
      </text>
    </comment>
    <comment ref="CH416" authorId="0">
      <text>
        <r>
          <rPr>
            <b/>
            <sz val="9"/>
            <color indexed="81"/>
            <rFont val="Tahoma"/>
            <family val="2"/>
          </rPr>
          <t>Windows User:</t>
        </r>
        <r>
          <rPr>
            <sz val="9"/>
            <color indexed="81"/>
            <rFont val="Tahoma"/>
            <family val="2"/>
          </rPr>
          <t xml:space="preserve">
15/09/2020
7,500/-</t>
        </r>
      </text>
    </comment>
    <comment ref="CM416" authorId="0">
      <text>
        <r>
          <rPr>
            <b/>
            <sz val="9"/>
            <color indexed="81"/>
            <rFont val="Tahoma"/>
            <family val="2"/>
          </rPr>
          <t>Windows User:</t>
        </r>
        <r>
          <rPr>
            <sz val="9"/>
            <color indexed="81"/>
            <rFont val="Tahoma"/>
            <family val="2"/>
          </rPr>
          <t xml:space="preserve">
Less 30% in Tuition fee for Oct/20.</t>
        </r>
      </text>
    </comment>
    <comment ref="CN416" authorId="0">
      <text>
        <r>
          <rPr>
            <b/>
            <sz val="9"/>
            <color indexed="81"/>
            <rFont val="Tahoma"/>
            <family val="2"/>
          </rPr>
          <t>Windows User:</t>
        </r>
        <r>
          <rPr>
            <sz val="9"/>
            <color indexed="81"/>
            <rFont val="Tahoma"/>
            <family val="2"/>
          </rPr>
          <t xml:space="preserve">
09.10.2020
Bkash=6,570/-
College=4,620/-
Hostel=1,950/-</t>
        </r>
      </text>
    </comment>
    <comment ref="CO416" authorId="0">
      <text>
        <r>
          <rPr>
            <b/>
            <sz val="9"/>
            <color indexed="81"/>
            <rFont val="Tahoma"/>
            <family val="2"/>
          </rPr>
          <t>Windows User:</t>
        </r>
        <r>
          <rPr>
            <sz val="9"/>
            <color indexed="81"/>
            <rFont val="Tahoma"/>
            <family val="2"/>
          </rPr>
          <t xml:space="preserve">
Less 30% in Tuition fee for Oct/20.</t>
        </r>
      </text>
    </comment>
    <comment ref="CP416" authorId="0">
      <text>
        <r>
          <rPr>
            <b/>
            <sz val="9"/>
            <color indexed="81"/>
            <rFont val="Tahoma"/>
            <family val="2"/>
          </rPr>
          <t>Windows User:</t>
        </r>
        <r>
          <rPr>
            <sz val="9"/>
            <color indexed="81"/>
            <rFont val="Tahoma"/>
            <family val="2"/>
          </rPr>
          <t xml:space="preserve">
08/11/2020
By bkash
C=4620
H=1950
T=6570</t>
        </r>
      </text>
    </comment>
    <comment ref="CR416" authorId="0">
      <text>
        <r>
          <rPr>
            <b/>
            <sz val="9"/>
            <color indexed="81"/>
            <rFont val="Tahoma"/>
            <family val="2"/>
          </rPr>
          <t>Windows User:</t>
        </r>
        <r>
          <rPr>
            <sz val="9"/>
            <color indexed="81"/>
            <rFont val="Tahoma"/>
            <family val="2"/>
          </rPr>
          <t xml:space="preserve">
26/01/21
4059
Dec + Janu/21
Paid in Janu/21</t>
        </r>
      </text>
    </comment>
    <comment ref="CT416" authorId="0">
      <text>
        <r>
          <rPr>
            <b/>
            <sz val="9"/>
            <color indexed="81"/>
            <rFont val="Tahoma"/>
            <family val="2"/>
          </rPr>
          <t>Windows User:</t>
        </r>
        <r>
          <rPr>
            <sz val="9"/>
            <color indexed="81"/>
            <rFont val="Tahoma"/>
            <family val="2"/>
          </rPr>
          <t xml:space="preserve">
26/01/21
4059
Dec + Janu/21
Paid in Janu/21</t>
        </r>
      </text>
    </comment>
    <comment ref="CV416" authorId="0">
      <text>
        <r>
          <rPr>
            <b/>
            <sz val="9"/>
            <color indexed="81"/>
            <rFont val="Tahoma"/>
            <family val="2"/>
          </rPr>
          <t>Windows User:</t>
        </r>
        <r>
          <rPr>
            <sz val="9"/>
            <color indexed="81"/>
            <rFont val="Tahoma"/>
            <family val="2"/>
          </rPr>
          <t xml:space="preserve">
10/02/21
By bkash
C=12620
H=1950
T=14570
</t>
        </r>
      </text>
    </comment>
    <comment ref="DB416" authorId="0">
      <text>
        <r>
          <rPr>
            <b/>
            <sz val="9"/>
            <color indexed="81"/>
            <rFont val="Tahoma"/>
            <family val="2"/>
          </rPr>
          <t>Windows User:</t>
        </r>
        <r>
          <rPr>
            <sz val="9"/>
            <color indexed="81"/>
            <rFont val="Tahoma"/>
            <family val="2"/>
          </rPr>
          <t xml:space="preserve">
04/05/21
By bkash
C=11620
H=5850
T=17470</t>
        </r>
      </text>
    </comment>
    <comment ref="DD416" authorId="0">
      <text>
        <r>
          <rPr>
            <b/>
            <sz val="9"/>
            <color indexed="81"/>
            <rFont val="Tahoma"/>
            <family val="2"/>
          </rPr>
          <t>Windows User:</t>
        </r>
        <r>
          <rPr>
            <sz val="9"/>
            <color indexed="81"/>
            <rFont val="Tahoma"/>
            <family val="2"/>
          </rPr>
          <t xml:space="preserve">
03/06/21
4261
</t>
        </r>
      </text>
    </comment>
    <comment ref="CD417" authorId="0">
      <text>
        <r>
          <rPr>
            <b/>
            <sz val="9"/>
            <color indexed="81"/>
            <rFont val="Tahoma"/>
            <family val="2"/>
          </rPr>
          <t>Windows User:</t>
        </r>
        <r>
          <rPr>
            <sz val="9"/>
            <color indexed="81"/>
            <rFont val="Tahoma"/>
            <family val="2"/>
          </rPr>
          <t xml:space="preserve">
15/09/2020
7,500/-</t>
        </r>
      </text>
    </comment>
    <comment ref="CF417" authorId="0">
      <text>
        <r>
          <rPr>
            <b/>
            <sz val="9"/>
            <color indexed="81"/>
            <rFont val="Tahoma"/>
            <family val="2"/>
          </rPr>
          <t>Windows User:</t>
        </r>
        <r>
          <rPr>
            <sz val="9"/>
            <color indexed="81"/>
            <rFont val="Tahoma"/>
            <family val="2"/>
          </rPr>
          <t xml:space="preserve">
15/09/2020
7,500/-</t>
        </r>
      </text>
    </comment>
    <comment ref="CH417" authorId="0">
      <text>
        <r>
          <rPr>
            <b/>
            <sz val="9"/>
            <color indexed="81"/>
            <rFont val="Tahoma"/>
            <family val="2"/>
          </rPr>
          <t>Windows User:</t>
        </r>
        <r>
          <rPr>
            <sz val="9"/>
            <color indexed="81"/>
            <rFont val="Tahoma"/>
            <family val="2"/>
          </rPr>
          <t xml:space="preserve">
15/09/2020
7,500/-</t>
        </r>
      </text>
    </comment>
    <comment ref="CJ417" authorId="0">
      <text>
        <r>
          <rPr>
            <b/>
            <sz val="9"/>
            <color indexed="81"/>
            <rFont val="Tahoma"/>
            <family val="2"/>
          </rPr>
          <t>Windows User:</t>
        </r>
        <r>
          <rPr>
            <sz val="9"/>
            <color indexed="81"/>
            <rFont val="Tahoma"/>
            <family val="2"/>
          </rPr>
          <t xml:space="preserve">
25/01/21
3772
O/fee=8000
Dec/20
Janu=3620 Due=1000
Paid in Janu/21</t>
        </r>
      </text>
    </comment>
    <comment ref="CP417" authorId="0">
      <text>
        <r>
          <rPr>
            <b/>
            <sz val="9"/>
            <color indexed="81"/>
            <rFont val="Tahoma"/>
            <family val="2"/>
          </rPr>
          <t>Windows User:</t>
        </r>
        <r>
          <rPr>
            <sz val="9"/>
            <color indexed="81"/>
            <rFont val="Tahoma"/>
            <family val="2"/>
          </rPr>
          <t xml:space="preserve">
15/10/20
3770</t>
        </r>
      </text>
    </comment>
    <comment ref="CR417" authorId="0">
      <text>
        <r>
          <rPr>
            <b/>
            <sz val="9"/>
            <color indexed="81"/>
            <rFont val="Tahoma"/>
            <family val="2"/>
          </rPr>
          <t>Windows User:</t>
        </r>
        <r>
          <rPr>
            <sz val="9"/>
            <color indexed="81"/>
            <rFont val="Tahoma"/>
            <family val="2"/>
          </rPr>
          <t xml:space="preserve">
15/11/2020
3771
</t>
        </r>
      </text>
    </comment>
    <comment ref="CT417" authorId="0">
      <text>
        <r>
          <rPr>
            <b/>
            <sz val="9"/>
            <color indexed="81"/>
            <rFont val="Tahoma"/>
            <family val="2"/>
          </rPr>
          <t>Windows User:</t>
        </r>
        <r>
          <rPr>
            <sz val="9"/>
            <color indexed="81"/>
            <rFont val="Tahoma"/>
            <family val="2"/>
          </rPr>
          <t xml:space="preserve">
25/01/21
3772
O/fee=8000
Dec/20
Janu=3620 Due=1000
Paid in Janu/21</t>
        </r>
      </text>
    </comment>
    <comment ref="CV417" authorId="0">
      <text>
        <r>
          <rPr>
            <b/>
            <sz val="9"/>
            <color indexed="81"/>
            <rFont val="Tahoma"/>
            <family val="2"/>
          </rPr>
          <t>Windows User:</t>
        </r>
        <r>
          <rPr>
            <sz val="9"/>
            <color indexed="81"/>
            <rFont val="Tahoma"/>
            <family val="2"/>
          </rPr>
          <t xml:space="preserve">
25/01/21
3772
O/fee=8000
Dec/20
Janu=3620 Due=1000
Paid in Janu/21</t>
        </r>
      </text>
    </comment>
    <comment ref="DF417" authorId="0">
      <text>
        <r>
          <rPr>
            <b/>
            <sz val="9"/>
            <color indexed="81"/>
            <rFont val="Tahoma"/>
            <family val="2"/>
          </rPr>
          <t>Windows User:</t>
        </r>
        <r>
          <rPr>
            <sz val="9"/>
            <color indexed="81"/>
            <rFont val="Tahoma"/>
            <family val="2"/>
          </rPr>
          <t xml:space="preserve">
06/06/21
3774
</t>
        </r>
      </text>
    </comment>
    <comment ref="CD418" authorId="0">
      <text>
        <r>
          <rPr>
            <b/>
            <sz val="9"/>
            <color indexed="81"/>
            <rFont val="Tahoma"/>
            <family val="2"/>
          </rPr>
          <t>Windows User:</t>
        </r>
        <r>
          <rPr>
            <sz val="9"/>
            <color indexed="81"/>
            <rFont val="Tahoma"/>
            <family val="2"/>
          </rPr>
          <t xml:space="preserve">
15/09/2020
7,500/-</t>
        </r>
      </text>
    </comment>
    <comment ref="CF418" authorId="0">
      <text>
        <r>
          <rPr>
            <b/>
            <sz val="9"/>
            <color indexed="81"/>
            <rFont val="Tahoma"/>
            <family val="2"/>
          </rPr>
          <t>Windows User:</t>
        </r>
        <r>
          <rPr>
            <sz val="9"/>
            <color indexed="81"/>
            <rFont val="Tahoma"/>
            <family val="2"/>
          </rPr>
          <t xml:space="preserve">
15/09/2020
7,500/-</t>
        </r>
      </text>
    </comment>
    <comment ref="CH418" authorId="0">
      <text>
        <r>
          <rPr>
            <b/>
            <sz val="9"/>
            <color indexed="81"/>
            <rFont val="Tahoma"/>
            <family val="2"/>
          </rPr>
          <t>Windows User:</t>
        </r>
        <r>
          <rPr>
            <sz val="9"/>
            <color indexed="81"/>
            <rFont val="Tahoma"/>
            <family val="2"/>
          </rPr>
          <t xml:space="preserve">
15/09/2020
7,500/-</t>
        </r>
      </text>
    </comment>
    <comment ref="CJ418" authorId="0">
      <text>
        <r>
          <rPr>
            <b/>
            <sz val="9"/>
            <color indexed="81"/>
            <rFont val="Tahoma"/>
            <family val="2"/>
          </rPr>
          <t>Windows User:</t>
        </r>
        <r>
          <rPr>
            <sz val="9"/>
            <color indexed="81"/>
            <rFont val="Tahoma"/>
            <family val="2"/>
          </rPr>
          <t xml:space="preserve">
27/01/21
40907
O/fee=8000
Oct=2000 Due=2620
Paid in janu/21</t>
        </r>
      </text>
    </comment>
    <comment ref="CM418" authorId="0">
      <text>
        <r>
          <rPr>
            <b/>
            <sz val="9"/>
            <color indexed="81"/>
            <rFont val="Tahoma"/>
            <family val="2"/>
          </rPr>
          <t>Windows User:</t>
        </r>
        <r>
          <rPr>
            <sz val="9"/>
            <color indexed="81"/>
            <rFont val="Tahoma"/>
            <family val="2"/>
          </rPr>
          <t xml:space="preserve">
Less 30% in Tuition fee for Oct/20.</t>
        </r>
      </text>
    </comment>
    <comment ref="CN418" authorId="0">
      <text>
        <r>
          <rPr>
            <b/>
            <sz val="9"/>
            <color indexed="81"/>
            <rFont val="Tahoma"/>
            <family val="2"/>
          </rPr>
          <t>Windows User:</t>
        </r>
        <r>
          <rPr>
            <sz val="9"/>
            <color indexed="81"/>
            <rFont val="Tahoma"/>
            <family val="2"/>
          </rPr>
          <t xml:space="preserve">
27/01/21
40907
O/fee=8000
Oct=2000 Due=2620
Paid in janu/21</t>
        </r>
      </text>
    </comment>
    <comment ref="CO418" authorId="0">
      <text>
        <r>
          <rPr>
            <b/>
            <sz val="9"/>
            <color indexed="81"/>
            <rFont val="Tahoma"/>
            <family val="2"/>
          </rPr>
          <t>Windows User:</t>
        </r>
        <r>
          <rPr>
            <sz val="9"/>
            <color indexed="81"/>
            <rFont val="Tahoma"/>
            <family val="2"/>
          </rPr>
          <t xml:space="preserve">
Less 30% in Tuition fee for Oct/20.</t>
        </r>
      </text>
    </comment>
    <comment ref="CT418" authorId="0">
      <text>
        <r>
          <rPr>
            <b/>
            <sz val="9"/>
            <color indexed="81"/>
            <rFont val="Tahoma"/>
            <family val="2"/>
          </rPr>
          <t>Windows User:</t>
        </r>
        <r>
          <rPr>
            <sz val="9"/>
            <color indexed="81"/>
            <rFont val="Tahoma"/>
            <family val="2"/>
          </rPr>
          <t xml:space="preserve">
27/01/21
40907
O/fee=8000
Oct=2000 Due=2620
Paid in janu/21</t>
        </r>
      </text>
    </comment>
    <comment ref="CD419" authorId="0">
      <text>
        <r>
          <rPr>
            <b/>
            <sz val="9"/>
            <color indexed="81"/>
            <rFont val="Tahoma"/>
            <family val="2"/>
          </rPr>
          <t>Windows User:</t>
        </r>
        <r>
          <rPr>
            <sz val="9"/>
            <color indexed="81"/>
            <rFont val="Tahoma"/>
            <family val="2"/>
          </rPr>
          <t xml:space="preserve">
15/09/2020
7,500/-</t>
        </r>
      </text>
    </comment>
    <comment ref="CF419" authorId="0">
      <text>
        <r>
          <rPr>
            <b/>
            <sz val="9"/>
            <color indexed="81"/>
            <rFont val="Tahoma"/>
            <family val="2"/>
          </rPr>
          <t>Windows User:</t>
        </r>
        <r>
          <rPr>
            <sz val="9"/>
            <color indexed="81"/>
            <rFont val="Tahoma"/>
            <family val="2"/>
          </rPr>
          <t xml:space="preserve">
15/09/2020
7,500/-</t>
        </r>
      </text>
    </comment>
    <comment ref="CH419" authorId="0">
      <text>
        <r>
          <rPr>
            <b/>
            <sz val="9"/>
            <color indexed="81"/>
            <rFont val="Tahoma"/>
            <family val="2"/>
          </rPr>
          <t>Windows User:</t>
        </r>
        <r>
          <rPr>
            <sz val="9"/>
            <color indexed="81"/>
            <rFont val="Tahoma"/>
            <family val="2"/>
          </rPr>
          <t xml:space="preserve">
15/09/2020
7,500/-</t>
        </r>
      </text>
    </comment>
    <comment ref="CJ419" authorId="0">
      <text>
        <r>
          <rPr>
            <b/>
            <sz val="9"/>
            <color indexed="81"/>
            <rFont val="Tahoma"/>
            <family val="2"/>
          </rPr>
          <t>Windows User:</t>
        </r>
        <r>
          <rPr>
            <sz val="9"/>
            <color indexed="81"/>
            <rFont val="Tahoma"/>
            <family val="2"/>
          </rPr>
          <t xml:space="preserve">
30/12/2020
5162
Oct to Dec/20
O/fee With
Paid in Dec/20</t>
        </r>
      </text>
    </comment>
    <comment ref="CM419" authorId="0">
      <text>
        <r>
          <rPr>
            <b/>
            <sz val="9"/>
            <color indexed="81"/>
            <rFont val="Tahoma"/>
            <family val="2"/>
          </rPr>
          <t>Windows User:</t>
        </r>
        <r>
          <rPr>
            <sz val="9"/>
            <color indexed="81"/>
            <rFont val="Tahoma"/>
            <family val="2"/>
          </rPr>
          <t xml:space="preserve">
Less 30% in Tuition fee for Oct/20.</t>
        </r>
      </text>
    </comment>
    <comment ref="CN419" authorId="0">
      <text>
        <r>
          <rPr>
            <b/>
            <sz val="9"/>
            <color indexed="81"/>
            <rFont val="Tahoma"/>
            <family val="2"/>
          </rPr>
          <t>Windows User:</t>
        </r>
        <r>
          <rPr>
            <sz val="9"/>
            <color indexed="81"/>
            <rFont val="Tahoma"/>
            <family val="2"/>
          </rPr>
          <t xml:space="preserve">
30/12/2020
5162
Oct to Dec/20
O/fee With
Paid in Dec/20</t>
        </r>
      </text>
    </comment>
    <comment ref="CO419" authorId="0">
      <text>
        <r>
          <rPr>
            <b/>
            <sz val="9"/>
            <color indexed="81"/>
            <rFont val="Tahoma"/>
            <family val="2"/>
          </rPr>
          <t>Windows User:</t>
        </r>
        <r>
          <rPr>
            <sz val="9"/>
            <color indexed="81"/>
            <rFont val="Tahoma"/>
            <family val="2"/>
          </rPr>
          <t xml:space="preserve">
Less 30% in Tuition fee for Oct/20.</t>
        </r>
      </text>
    </comment>
    <comment ref="CP419" authorId="0">
      <text>
        <r>
          <rPr>
            <b/>
            <sz val="9"/>
            <color indexed="81"/>
            <rFont val="Tahoma"/>
            <family val="2"/>
          </rPr>
          <t>Windows User:</t>
        </r>
        <r>
          <rPr>
            <sz val="9"/>
            <color indexed="81"/>
            <rFont val="Tahoma"/>
            <family val="2"/>
          </rPr>
          <t xml:space="preserve">
30/12/2020
5162
Oct to Dec/20
O/fee With
Paid in Dec/20</t>
        </r>
      </text>
    </comment>
    <comment ref="CR419" authorId="0">
      <text>
        <r>
          <rPr>
            <b/>
            <sz val="9"/>
            <color indexed="81"/>
            <rFont val="Tahoma"/>
            <family val="2"/>
          </rPr>
          <t>Windows User:</t>
        </r>
        <r>
          <rPr>
            <sz val="9"/>
            <color indexed="81"/>
            <rFont val="Tahoma"/>
            <family val="2"/>
          </rPr>
          <t xml:space="preserve">
30/12/2020
5162
Oct to Dec/20
O/fee With
Paid in Dec/20</t>
        </r>
      </text>
    </comment>
    <comment ref="CT419" authorId="0">
      <text>
        <r>
          <rPr>
            <b/>
            <sz val="9"/>
            <color indexed="81"/>
            <rFont val="Tahoma"/>
            <family val="2"/>
          </rPr>
          <t>Windows User:</t>
        </r>
        <r>
          <rPr>
            <sz val="9"/>
            <color indexed="81"/>
            <rFont val="Tahoma"/>
            <family val="2"/>
          </rPr>
          <t xml:space="preserve">
26/01/21
5163
</t>
        </r>
      </text>
    </comment>
    <comment ref="DD419" authorId="0">
      <text>
        <r>
          <rPr>
            <b/>
            <sz val="9"/>
            <color indexed="81"/>
            <rFont val="Tahoma"/>
            <family val="2"/>
          </rPr>
          <t>Windows User:</t>
        </r>
        <r>
          <rPr>
            <sz val="9"/>
            <color indexed="81"/>
            <rFont val="Tahoma"/>
            <family val="2"/>
          </rPr>
          <t xml:space="preserve">
03/06/21
5164
Feb/21 to April/21</t>
        </r>
      </text>
    </comment>
    <comment ref="CD420" authorId="0">
      <text>
        <r>
          <rPr>
            <b/>
            <sz val="9"/>
            <color indexed="81"/>
            <rFont val="Tahoma"/>
            <family val="2"/>
          </rPr>
          <t>Windows User:</t>
        </r>
        <r>
          <rPr>
            <sz val="9"/>
            <color indexed="81"/>
            <rFont val="Tahoma"/>
            <family val="2"/>
          </rPr>
          <t xml:space="preserve">
15/09/2020
7,500/-</t>
        </r>
      </text>
    </comment>
    <comment ref="CF420" authorId="0">
      <text>
        <r>
          <rPr>
            <b/>
            <sz val="9"/>
            <color indexed="81"/>
            <rFont val="Tahoma"/>
            <family val="2"/>
          </rPr>
          <t>Windows User:</t>
        </r>
        <r>
          <rPr>
            <sz val="9"/>
            <color indexed="81"/>
            <rFont val="Tahoma"/>
            <family val="2"/>
          </rPr>
          <t xml:space="preserve">
15/09/2020
7,500/-</t>
        </r>
      </text>
    </comment>
    <comment ref="CH420" authorId="0">
      <text>
        <r>
          <rPr>
            <b/>
            <sz val="9"/>
            <color indexed="81"/>
            <rFont val="Tahoma"/>
            <family val="2"/>
          </rPr>
          <t>Windows User:</t>
        </r>
        <r>
          <rPr>
            <sz val="9"/>
            <color indexed="81"/>
            <rFont val="Tahoma"/>
            <family val="2"/>
          </rPr>
          <t xml:space="preserve">
15/09/2020
7,500/-</t>
        </r>
      </text>
    </comment>
    <comment ref="CJ420" authorId="0">
      <text>
        <r>
          <rPr>
            <b/>
            <sz val="9"/>
            <color indexed="81"/>
            <rFont val="Tahoma"/>
            <family val="2"/>
          </rPr>
          <t>Windows User:</t>
        </r>
        <r>
          <rPr>
            <sz val="9"/>
            <color indexed="81"/>
            <rFont val="Tahoma"/>
            <family val="2"/>
          </rPr>
          <t xml:space="preserve">
28.09.2020
5138</t>
        </r>
      </text>
    </comment>
    <comment ref="CM420" authorId="0">
      <text>
        <r>
          <rPr>
            <b/>
            <sz val="9"/>
            <color indexed="81"/>
            <rFont val="Tahoma"/>
            <family val="2"/>
          </rPr>
          <t>Windows User:</t>
        </r>
        <r>
          <rPr>
            <sz val="9"/>
            <color indexed="81"/>
            <rFont val="Tahoma"/>
            <family val="2"/>
          </rPr>
          <t xml:space="preserve">
Less 30% in Tuition fee for Oct/20.</t>
        </r>
      </text>
    </comment>
    <comment ref="CN420" authorId="0">
      <text>
        <r>
          <rPr>
            <b/>
            <sz val="9"/>
            <color indexed="81"/>
            <rFont val="Tahoma"/>
            <family val="2"/>
          </rPr>
          <t>Windows User:</t>
        </r>
        <r>
          <rPr>
            <sz val="9"/>
            <color indexed="81"/>
            <rFont val="Tahoma"/>
            <family val="2"/>
          </rPr>
          <t xml:space="preserve">
15.10.2020
5139
Oct/20
Less=30%</t>
        </r>
      </text>
    </comment>
    <comment ref="CO420" authorId="0">
      <text>
        <r>
          <rPr>
            <b/>
            <sz val="9"/>
            <color indexed="81"/>
            <rFont val="Tahoma"/>
            <family val="2"/>
          </rPr>
          <t>Windows User:</t>
        </r>
        <r>
          <rPr>
            <sz val="9"/>
            <color indexed="81"/>
            <rFont val="Tahoma"/>
            <family val="2"/>
          </rPr>
          <t xml:space="preserve">
Less 30% in Tuition fee for Oct/20.</t>
        </r>
      </text>
    </comment>
    <comment ref="CP420" authorId="0">
      <text>
        <r>
          <rPr>
            <b/>
            <sz val="9"/>
            <color indexed="81"/>
            <rFont val="Tahoma"/>
            <family val="2"/>
          </rPr>
          <t>Windows User:</t>
        </r>
        <r>
          <rPr>
            <sz val="9"/>
            <color indexed="81"/>
            <rFont val="Tahoma"/>
            <family val="2"/>
          </rPr>
          <t xml:space="preserve">
15/11/2020
5140</t>
        </r>
      </text>
    </comment>
    <comment ref="CR420" authorId="0">
      <text>
        <r>
          <rPr>
            <b/>
            <sz val="9"/>
            <color indexed="81"/>
            <rFont val="Tahoma"/>
            <family val="2"/>
          </rPr>
          <t>Windows User:</t>
        </r>
        <r>
          <rPr>
            <sz val="9"/>
            <color indexed="81"/>
            <rFont val="Tahoma"/>
            <family val="2"/>
          </rPr>
          <t xml:space="preserve">
13/12/2020
5141
</t>
        </r>
      </text>
    </comment>
    <comment ref="CT420" authorId="0">
      <text>
        <r>
          <rPr>
            <b/>
            <sz val="9"/>
            <color indexed="81"/>
            <rFont val="Tahoma"/>
            <family val="2"/>
          </rPr>
          <t>Windows User:</t>
        </r>
        <r>
          <rPr>
            <sz val="9"/>
            <color indexed="81"/>
            <rFont val="Tahoma"/>
            <family val="2"/>
          </rPr>
          <t xml:space="preserve">
18/01/2021
5142</t>
        </r>
      </text>
    </comment>
    <comment ref="CX420" authorId="0">
      <text>
        <r>
          <rPr>
            <b/>
            <sz val="9"/>
            <color indexed="81"/>
            <rFont val="Tahoma"/>
            <family val="2"/>
          </rPr>
          <t>Windows User:</t>
        </r>
        <r>
          <rPr>
            <sz val="9"/>
            <color indexed="81"/>
            <rFont val="Tahoma"/>
            <family val="2"/>
          </rPr>
          <t xml:space="preserve">
03/03/21
5143 + 5144
Feb/21 + March/21</t>
        </r>
      </text>
    </comment>
    <comment ref="DB420" authorId="0">
      <text>
        <r>
          <rPr>
            <b/>
            <sz val="9"/>
            <color indexed="81"/>
            <rFont val="Tahoma"/>
            <family val="2"/>
          </rPr>
          <t>Windows User:</t>
        </r>
        <r>
          <rPr>
            <sz val="9"/>
            <color indexed="81"/>
            <rFont val="Tahoma"/>
            <family val="2"/>
          </rPr>
          <t xml:space="preserve">
09/05/21
5145
</t>
        </r>
      </text>
    </comment>
    <comment ref="DD420" authorId="0">
      <text>
        <r>
          <rPr>
            <b/>
            <sz val="9"/>
            <color indexed="81"/>
            <rFont val="Tahoma"/>
            <family val="2"/>
          </rPr>
          <t>Windows User:</t>
        </r>
        <r>
          <rPr>
            <sz val="9"/>
            <color indexed="81"/>
            <rFont val="Tahoma"/>
            <family val="2"/>
          </rPr>
          <t xml:space="preserve">
01/06/21
5146
June/21</t>
        </r>
      </text>
    </comment>
    <comment ref="CD421" authorId="0">
      <text>
        <r>
          <rPr>
            <b/>
            <sz val="9"/>
            <color indexed="81"/>
            <rFont val="Tahoma"/>
            <family val="2"/>
          </rPr>
          <t>Windows User:</t>
        </r>
        <r>
          <rPr>
            <sz val="9"/>
            <color indexed="81"/>
            <rFont val="Tahoma"/>
            <family val="2"/>
          </rPr>
          <t xml:space="preserve">
15/09/2020
7,500/-</t>
        </r>
      </text>
    </comment>
    <comment ref="CF421" authorId="0">
      <text>
        <r>
          <rPr>
            <b/>
            <sz val="9"/>
            <color indexed="81"/>
            <rFont val="Tahoma"/>
            <family val="2"/>
          </rPr>
          <t>Windows User:</t>
        </r>
        <r>
          <rPr>
            <sz val="9"/>
            <color indexed="81"/>
            <rFont val="Tahoma"/>
            <family val="2"/>
          </rPr>
          <t xml:space="preserve">
15/09/2020
7,500/-</t>
        </r>
      </text>
    </comment>
    <comment ref="CH421" authorId="0">
      <text>
        <r>
          <rPr>
            <b/>
            <sz val="9"/>
            <color indexed="81"/>
            <rFont val="Tahoma"/>
            <family val="2"/>
          </rPr>
          <t>Windows User:</t>
        </r>
        <r>
          <rPr>
            <sz val="9"/>
            <color indexed="81"/>
            <rFont val="Tahoma"/>
            <family val="2"/>
          </rPr>
          <t xml:space="preserve">
15/09/2020
7,500/-</t>
        </r>
      </text>
    </comment>
    <comment ref="CJ421" authorId="0">
      <text>
        <r>
          <rPr>
            <b/>
            <sz val="9"/>
            <color indexed="81"/>
            <rFont val="Tahoma"/>
            <family val="2"/>
          </rPr>
          <t>Windows User:</t>
        </r>
        <r>
          <rPr>
            <sz val="9"/>
            <color indexed="81"/>
            <rFont val="Tahoma"/>
            <family val="2"/>
          </rPr>
          <t xml:space="preserve">
25/01/21
5090
O/fee8000
Oct + Nov/20
Paid in janu/21</t>
        </r>
      </text>
    </comment>
    <comment ref="CM421" authorId="0">
      <text>
        <r>
          <rPr>
            <b/>
            <sz val="9"/>
            <color indexed="81"/>
            <rFont val="Tahoma"/>
            <family val="2"/>
          </rPr>
          <t>Windows User:</t>
        </r>
        <r>
          <rPr>
            <sz val="9"/>
            <color indexed="81"/>
            <rFont val="Tahoma"/>
            <family val="2"/>
          </rPr>
          <t xml:space="preserve">
Less 30% in Tuition fee for Oct/20.</t>
        </r>
      </text>
    </comment>
    <comment ref="CN421" authorId="0">
      <text>
        <r>
          <rPr>
            <b/>
            <sz val="9"/>
            <color indexed="81"/>
            <rFont val="Tahoma"/>
            <family val="2"/>
          </rPr>
          <t>Windows User:</t>
        </r>
        <r>
          <rPr>
            <sz val="9"/>
            <color indexed="81"/>
            <rFont val="Tahoma"/>
            <family val="2"/>
          </rPr>
          <t xml:space="preserve">
25/01/21
5090
O/fee8000
Oct + Nov/20
Paid in janu/21</t>
        </r>
      </text>
    </comment>
    <comment ref="CO421" authorId="0">
      <text>
        <r>
          <rPr>
            <b/>
            <sz val="9"/>
            <color indexed="81"/>
            <rFont val="Tahoma"/>
            <family val="2"/>
          </rPr>
          <t>Windows User:</t>
        </r>
        <r>
          <rPr>
            <sz val="9"/>
            <color indexed="81"/>
            <rFont val="Tahoma"/>
            <family val="2"/>
          </rPr>
          <t xml:space="preserve">
Less 30% in Tuition fee for Oct/20.</t>
        </r>
      </text>
    </comment>
    <comment ref="CP421" authorId="0">
      <text>
        <r>
          <rPr>
            <b/>
            <sz val="9"/>
            <color indexed="81"/>
            <rFont val="Tahoma"/>
            <family val="2"/>
          </rPr>
          <t>Windows User:</t>
        </r>
        <r>
          <rPr>
            <sz val="9"/>
            <color indexed="81"/>
            <rFont val="Tahoma"/>
            <family val="2"/>
          </rPr>
          <t xml:space="preserve">
25/01/21
5090
O/fee8000
Oct + Nov/20
Paid in janu/21</t>
        </r>
      </text>
    </comment>
    <comment ref="CT421" authorId="0">
      <text>
        <r>
          <rPr>
            <b/>
            <sz val="9"/>
            <color indexed="81"/>
            <rFont val="Tahoma"/>
            <family val="2"/>
          </rPr>
          <t>Windows User:</t>
        </r>
        <r>
          <rPr>
            <sz val="9"/>
            <color indexed="81"/>
            <rFont val="Tahoma"/>
            <family val="2"/>
          </rPr>
          <t xml:space="preserve">
25/01/21
5090
O/fee8000
Oct + Nov/20
Paid in janu/21</t>
        </r>
      </text>
    </comment>
    <comment ref="CV421" authorId="0">
      <text>
        <r>
          <rPr>
            <b/>
            <sz val="9"/>
            <color indexed="81"/>
            <rFont val="Tahoma"/>
            <family val="2"/>
          </rPr>
          <t>Windows User:</t>
        </r>
        <r>
          <rPr>
            <sz val="9"/>
            <color indexed="81"/>
            <rFont val="Tahoma"/>
            <family val="2"/>
          </rPr>
          <t xml:space="preserve">
10/02/21
5091</t>
        </r>
      </text>
    </comment>
    <comment ref="CZ421" authorId="0">
      <text>
        <r>
          <rPr>
            <b/>
            <sz val="9"/>
            <color indexed="81"/>
            <rFont val="Tahoma"/>
            <family val="2"/>
          </rPr>
          <t>Windows User:</t>
        </r>
        <r>
          <rPr>
            <sz val="9"/>
            <color indexed="81"/>
            <rFont val="Tahoma"/>
            <family val="2"/>
          </rPr>
          <t xml:space="preserve">
12/04/21
5292
Feb/21 + March/21</t>
        </r>
      </text>
    </comment>
    <comment ref="DD421" authorId="0">
      <text>
        <r>
          <rPr>
            <b/>
            <sz val="9"/>
            <color indexed="81"/>
            <rFont val="Tahoma"/>
            <family val="2"/>
          </rPr>
          <t>Windows User:</t>
        </r>
        <r>
          <rPr>
            <sz val="9"/>
            <color indexed="81"/>
            <rFont val="Tahoma"/>
            <family val="2"/>
          </rPr>
          <t xml:space="preserve">
06/06/21
5093
April + may/21</t>
        </r>
      </text>
    </comment>
    <comment ref="CD422" authorId="0">
      <text>
        <r>
          <rPr>
            <b/>
            <sz val="9"/>
            <color indexed="81"/>
            <rFont val="Tahoma"/>
            <family val="2"/>
          </rPr>
          <t>Windows User:</t>
        </r>
        <r>
          <rPr>
            <sz val="9"/>
            <color indexed="81"/>
            <rFont val="Tahoma"/>
            <family val="2"/>
          </rPr>
          <t xml:space="preserve">
15/09/2020
5,500/-</t>
        </r>
      </text>
    </comment>
    <comment ref="CF422" authorId="0">
      <text>
        <r>
          <rPr>
            <b/>
            <sz val="9"/>
            <color indexed="81"/>
            <rFont val="Tahoma"/>
            <family val="2"/>
          </rPr>
          <t>Windows User:</t>
        </r>
        <r>
          <rPr>
            <sz val="9"/>
            <color indexed="81"/>
            <rFont val="Tahoma"/>
            <family val="2"/>
          </rPr>
          <t xml:space="preserve">
15/09/2020
5,500/-</t>
        </r>
      </text>
    </comment>
    <comment ref="CH422" authorId="0">
      <text>
        <r>
          <rPr>
            <b/>
            <sz val="9"/>
            <color indexed="81"/>
            <rFont val="Tahoma"/>
            <family val="2"/>
          </rPr>
          <t>Windows User:</t>
        </r>
        <r>
          <rPr>
            <sz val="9"/>
            <color indexed="81"/>
            <rFont val="Tahoma"/>
            <family val="2"/>
          </rPr>
          <t xml:space="preserve">
15/09/2020
5,500/-
27/01/21
3554
S/c=2000
Oct/20
Paid in Janu/21</t>
        </r>
      </text>
    </comment>
    <comment ref="CP422" authorId="0">
      <text>
        <r>
          <rPr>
            <b/>
            <sz val="9"/>
            <color indexed="81"/>
            <rFont val="Tahoma"/>
            <family val="2"/>
          </rPr>
          <t>Windows User:</t>
        </r>
        <r>
          <rPr>
            <sz val="9"/>
            <color indexed="81"/>
            <rFont val="Tahoma"/>
            <family val="2"/>
          </rPr>
          <t xml:space="preserve">
27/01/21
3554
S/c=2500
Oct/20
Paid in Janu/21</t>
        </r>
      </text>
    </comment>
    <comment ref="CV422" authorId="0">
      <text>
        <r>
          <rPr>
            <b/>
            <sz val="9"/>
            <color indexed="81"/>
            <rFont val="Tahoma"/>
            <family val="2"/>
          </rPr>
          <t>Windows User:</t>
        </r>
        <r>
          <rPr>
            <sz val="9"/>
            <color indexed="81"/>
            <rFont val="Tahoma"/>
            <family val="2"/>
          </rPr>
          <t xml:space="preserve">
27/01/21
3554
S/c=2000
Oct/20
Nov=380 Due=4240
Paid in Janu/21</t>
        </r>
      </text>
    </comment>
    <comment ref="CX422" authorId="0">
      <text>
        <r>
          <rPr>
            <b/>
            <sz val="9"/>
            <color indexed="81"/>
            <rFont val="Tahoma"/>
            <family val="2"/>
          </rPr>
          <t>Windows User:</t>
        </r>
        <r>
          <rPr>
            <sz val="9"/>
            <color indexed="81"/>
            <rFont val="Tahoma"/>
            <family val="2"/>
          </rPr>
          <t xml:space="preserve">
10/02/21
3555
Up to ov/20</t>
        </r>
      </text>
    </comment>
    <comment ref="DD422" authorId="0">
      <text>
        <r>
          <rPr>
            <b/>
            <sz val="9"/>
            <color indexed="81"/>
            <rFont val="Tahoma"/>
            <family val="2"/>
          </rPr>
          <t>Windows User:</t>
        </r>
        <r>
          <rPr>
            <sz val="9"/>
            <color indexed="81"/>
            <rFont val="Tahoma"/>
            <family val="2"/>
          </rPr>
          <t xml:space="preserve">
09/05/21
By bkash
C=24980</t>
        </r>
      </text>
    </comment>
    <comment ref="DF422" authorId="0">
      <text>
        <r>
          <rPr>
            <b/>
            <sz val="9"/>
            <color indexed="81"/>
            <rFont val="Tahoma"/>
            <family val="2"/>
          </rPr>
          <t>Windows User:</t>
        </r>
        <r>
          <rPr>
            <sz val="9"/>
            <color indexed="81"/>
            <rFont val="Tahoma"/>
            <family val="2"/>
          </rPr>
          <t xml:space="preserve">
09/06/21
3557
</t>
        </r>
      </text>
    </comment>
    <comment ref="CD423" authorId="0">
      <text>
        <r>
          <rPr>
            <b/>
            <sz val="9"/>
            <color indexed="81"/>
            <rFont val="Tahoma"/>
            <family val="2"/>
          </rPr>
          <t>Windows User:</t>
        </r>
        <r>
          <rPr>
            <sz val="9"/>
            <color indexed="81"/>
            <rFont val="Tahoma"/>
            <family val="2"/>
          </rPr>
          <t xml:space="preserve">
15/09/2020
7,500/-</t>
        </r>
      </text>
    </comment>
    <comment ref="CF423" authorId="0">
      <text>
        <r>
          <rPr>
            <b/>
            <sz val="9"/>
            <color indexed="81"/>
            <rFont val="Tahoma"/>
            <family val="2"/>
          </rPr>
          <t>Windows User:</t>
        </r>
        <r>
          <rPr>
            <sz val="9"/>
            <color indexed="81"/>
            <rFont val="Tahoma"/>
            <family val="2"/>
          </rPr>
          <t xml:space="preserve">
15/09/2020
7,500/-</t>
        </r>
      </text>
    </comment>
    <comment ref="CH423" authorId="0">
      <text>
        <r>
          <rPr>
            <b/>
            <sz val="9"/>
            <color indexed="81"/>
            <rFont val="Tahoma"/>
            <family val="2"/>
          </rPr>
          <t>Windows User:</t>
        </r>
        <r>
          <rPr>
            <sz val="9"/>
            <color indexed="81"/>
            <rFont val="Tahoma"/>
            <family val="2"/>
          </rPr>
          <t xml:space="preserve">
15/09/2020
7,500/-</t>
        </r>
      </text>
    </comment>
    <comment ref="CJ423" authorId="0">
      <text>
        <r>
          <rPr>
            <b/>
            <sz val="9"/>
            <color indexed="81"/>
            <rFont val="Tahoma"/>
            <family val="2"/>
          </rPr>
          <t>Windows User:</t>
        </r>
        <r>
          <rPr>
            <sz val="9"/>
            <color indexed="81"/>
            <rFont val="Tahoma"/>
            <family val="2"/>
          </rPr>
          <t xml:space="preserve">
15/11/2020
3578
Oct/20
O/fee8,000/-
Paid to Nov/2020</t>
        </r>
      </text>
    </comment>
    <comment ref="CP423" authorId="0">
      <text>
        <r>
          <rPr>
            <b/>
            <sz val="9"/>
            <color indexed="81"/>
            <rFont val="Tahoma"/>
            <family val="2"/>
          </rPr>
          <t>Windows User:</t>
        </r>
        <r>
          <rPr>
            <sz val="9"/>
            <color indexed="81"/>
            <rFont val="Tahoma"/>
            <family val="2"/>
          </rPr>
          <t xml:space="preserve">
15/11/2020
3578
Oct/20
O/fee8,000/-
Paid to Nov/2020</t>
        </r>
      </text>
    </comment>
    <comment ref="CR423" authorId="0">
      <text>
        <r>
          <rPr>
            <b/>
            <sz val="9"/>
            <color indexed="81"/>
            <rFont val="Tahoma"/>
            <family val="2"/>
          </rPr>
          <t>Windows User:</t>
        </r>
        <r>
          <rPr>
            <sz val="9"/>
            <color indexed="81"/>
            <rFont val="Tahoma"/>
            <family val="2"/>
          </rPr>
          <t xml:space="preserve">
15/11/2020
3578
Oct/20
O/fee8,000/-</t>
        </r>
      </text>
    </comment>
    <comment ref="CX423" authorId="0">
      <text>
        <r>
          <rPr>
            <b/>
            <sz val="9"/>
            <color indexed="81"/>
            <rFont val="Tahoma"/>
            <family val="2"/>
          </rPr>
          <t>Windows User:</t>
        </r>
        <r>
          <rPr>
            <sz val="9"/>
            <color indexed="81"/>
            <rFont val="Tahoma"/>
            <family val="2"/>
          </rPr>
          <t xml:space="preserve">
10/02/21
3579/81/81
Up to Janu/21</t>
        </r>
      </text>
    </comment>
    <comment ref="CD424" authorId="0">
      <text>
        <r>
          <rPr>
            <b/>
            <sz val="9"/>
            <color indexed="81"/>
            <rFont val="Tahoma"/>
            <family val="2"/>
          </rPr>
          <t>Windows User:</t>
        </r>
        <r>
          <rPr>
            <sz val="9"/>
            <color indexed="81"/>
            <rFont val="Tahoma"/>
            <family val="2"/>
          </rPr>
          <t xml:space="preserve">
15/09/2020
7,500/-</t>
        </r>
      </text>
    </comment>
    <comment ref="CF424" authorId="0">
      <text>
        <r>
          <rPr>
            <b/>
            <sz val="9"/>
            <color indexed="81"/>
            <rFont val="Tahoma"/>
            <family val="2"/>
          </rPr>
          <t>Windows User:</t>
        </r>
        <r>
          <rPr>
            <sz val="9"/>
            <color indexed="81"/>
            <rFont val="Tahoma"/>
            <family val="2"/>
          </rPr>
          <t xml:space="preserve">
15/09/2020
7,500/-</t>
        </r>
      </text>
    </comment>
    <comment ref="CH424" authorId="0">
      <text>
        <r>
          <rPr>
            <b/>
            <sz val="9"/>
            <color indexed="81"/>
            <rFont val="Tahoma"/>
            <family val="2"/>
          </rPr>
          <t>Windows User:</t>
        </r>
        <r>
          <rPr>
            <sz val="9"/>
            <color indexed="81"/>
            <rFont val="Tahoma"/>
            <family val="2"/>
          </rPr>
          <t xml:space="preserve">
15/09/2020
7,500/-</t>
        </r>
      </text>
    </comment>
    <comment ref="CJ424" authorId="0">
      <text>
        <r>
          <rPr>
            <b/>
            <sz val="9"/>
            <color indexed="81"/>
            <rFont val="Tahoma"/>
            <family val="2"/>
          </rPr>
          <t>Windows User:</t>
        </r>
        <r>
          <rPr>
            <sz val="9"/>
            <color indexed="81"/>
            <rFont val="Tahoma"/>
            <family val="2"/>
          </rPr>
          <t xml:space="preserve">
06/12/2020
3458
O/fee With
Oct/20
Paid in Dec/20</t>
        </r>
      </text>
    </comment>
    <comment ref="CP424" authorId="0">
      <text>
        <r>
          <rPr>
            <b/>
            <sz val="9"/>
            <color indexed="81"/>
            <rFont val="Tahoma"/>
            <family val="2"/>
          </rPr>
          <t>Windows User:</t>
        </r>
        <r>
          <rPr>
            <sz val="9"/>
            <color indexed="81"/>
            <rFont val="Tahoma"/>
            <family val="2"/>
          </rPr>
          <t xml:space="preserve">
06/12/2020
3458
O/fee With
Oct/20
Paid in Dec/20</t>
        </r>
      </text>
    </comment>
    <comment ref="CR424" authorId="0">
      <text>
        <r>
          <rPr>
            <b/>
            <sz val="9"/>
            <color indexed="81"/>
            <rFont val="Tahoma"/>
            <family val="2"/>
          </rPr>
          <t>Windows User:</t>
        </r>
        <r>
          <rPr>
            <sz val="9"/>
            <color indexed="81"/>
            <rFont val="Tahoma"/>
            <family val="2"/>
          </rPr>
          <t xml:space="preserve">
19/01/2021
3459
Nov + Dec/20
Paid in Janu/21</t>
        </r>
      </text>
    </comment>
    <comment ref="CT424" authorId="0">
      <text>
        <r>
          <rPr>
            <b/>
            <sz val="9"/>
            <color indexed="81"/>
            <rFont val="Tahoma"/>
            <family val="2"/>
          </rPr>
          <t>Windows User:</t>
        </r>
        <r>
          <rPr>
            <sz val="9"/>
            <color indexed="81"/>
            <rFont val="Tahoma"/>
            <family val="2"/>
          </rPr>
          <t xml:space="preserve">
06/12/2020
3458
O/fee With
Oct/20
Paid in Dec/20
19/01/2021
3459
Nov + Dec/20
Paid in Janu/21</t>
        </r>
      </text>
    </comment>
    <comment ref="CV424" authorId="0">
      <text>
        <r>
          <rPr>
            <b/>
            <sz val="9"/>
            <color indexed="81"/>
            <rFont val="Tahoma"/>
            <family val="2"/>
          </rPr>
          <t>Windows User:</t>
        </r>
        <r>
          <rPr>
            <sz val="9"/>
            <color indexed="81"/>
            <rFont val="Tahoma"/>
            <family val="2"/>
          </rPr>
          <t xml:space="preserve">
19/01/2021
3459
Nov + Dec/20
Paid in Janu/21</t>
        </r>
      </text>
    </comment>
    <comment ref="CX424" authorId="0">
      <text>
        <r>
          <rPr>
            <b/>
            <sz val="9"/>
            <color indexed="81"/>
            <rFont val="Tahoma"/>
            <family val="2"/>
          </rPr>
          <t>Windows User:</t>
        </r>
        <r>
          <rPr>
            <sz val="9"/>
            <color indexed="81"/>
            <rFont val="Tahoma"/>
            <family val="2"/>
          </rPr>
          <t xml:space="preserve">
10/02/21
3460
Janu/21</t>
        </r>
      </text>
    </comment>
    <comment ref="DB424" authorId="0">
      <text>
        <r>
          <rPr>
            <b/>
            <sz val="9"/>
            <color indexed="81"/>
            <rFont val="Tahoma"/>
            <family val="2"/>
          </rPr>
          <t>Windows User:</t>
        </r>
        <r>
          <rPr>
            <sz val="9"/>
            <color indexed="81"/>
            <rFont val="Tahoma"/>
            <family val="2"/>
          </rPr>
          <t xml:space="preserve">
04/04/2021
3461
Feb + March/21</t>
        </r>
      </text>
    </comment>
    <comment ref="CD425" authorId="0">
      <text>
        <r>
          <rPr>
            <b/>
            <sz val="9"/>
            <color indexed="81"/>
            <rFont val="Tahoma"/>
            <family val="2"/>
          </rPr>
          <t>Windows User:</t>
        </r>
        <r>
          <rPr>
            <sz val="9"/>
            <color indexed="81"/>
            <rFont val="Tahoma"/>
            <family val="2"/>
          </rPr>
          <t xml:space="preserve">
15/09/2020
7,500/-</t>
        </r>
      </text>
    </comment>
    <comment ref="CF425" authorId="0">
      <text>
        <r>
          <rPr>
            <b/>
            <sz val="9"/>
            <color indexed="81"/>
            <rFont val="Tahoma"/>
            <family val="2"/>
          </rPr>
          <t>Windows User:</t>
        </r>
        <r>
          <rPr>
            <sz val="9"/>
            <color indexed="81"/>
            <rFont val="Tahoma"/>
            <family val="2"/>
          </rPr>
          <t xml:space="preserve">
15/09/2020
7,500/-</t>
        </r>
      </text>
    </comment>
    <comment ref="CH425" authorId="0">
      <text>
        <r>
          <rPr>
            <b/>
            <sz val="9"/>
            <color indexed="81"/>
            <rFont val="Tahoma"/>
            <family val="2"/>
          </rPr>
          <t>Windows User:</t>
        </r>
        <r>
          <rPr>
            <sz val="9"/>
            <color indexed="81"/>
            <rFont val="Tahoma"/>
            <family val="2"/>
          </rPr>
          <t xml:space="preserve">
15/09/2020
7,500/-</t>
        </r>
      </text>
    </comment>
    <comment ref="CJ425" authorId="0">
      <text>
        <r>
          <rPr>
            <b/>
            <sz val="9"/>
            <color indexed="81"/>
            <rFont val="Tahoma"/>
            <family val="2"/>
          </rPr>
          <t>Windows User:</t>
        </r>
        <r>
          <rPr>
            <sz val="9"/>
            <color indexed="81"/>
            <rFont val="Tahoma"/>
            <family val="2"/>
          </rPr>
          <t xml:space="preserve">
21/01/2021
3818
Oct to Janu/21
O/fee=8000
Paid in Janu/21</t>
        </r>
      </text>
    </comment>
    <comment ref="CP425" authorId="0">
      <text>
        <r>
          <rPr>
            <b/>
            <sz val="9"/>
            <color indexed="81"/>
            <rFont val="Tahoma"/>
            <family val="2"/>
          </rPr>
          <t>Windows User:</t>
        </r>
        <r>
          <rPr>
            <sz val="9"/>
            <color indexed="81"/>
            <rFont val="Tahoma"/>
            <family val="2"/>
          </rPr>
          <t xml:space="preserve">
21/01/2021
3818
Oct to Janu/21
O/fee=8000
Paid in Janu/21</t>
        </r>
      </text>
    </comment>
    <comment ref="CR425" authorId="0">
      <text>
        <r>
          <rPr>
            <b/>
            <sz val="9"/>
            <color indexed="81"/>
            <rFont val="Tahoma"/>
            <family val="2"/>
          </rPr>
          <t>Windows User:</t>
        </r>
        <r>
          <rPr>
            <sz val="9"/>
            <color indexed="81"/>
            <rFont val="Tahoma"/>
            <family val="2"/>
          </rPr>
          <t xml:space="preserve">
21/01/2021
3818
Oct to Janu/21
O/fee=8000
Paid in Janu/21</t>
        </r>
      </text>
    </comment>
    <comment ref="CT425" authorId="0">
      <text>
        <r>
          <rPr>
            <b/>
            <sz val="9"/>
            <color indexed="81"/>
            <rFont val="Tahoma"/>
            <family val="2"/>
          </rPr>
          <t>Windows User:</t>
        </r>
        <r>
          <rPr>
            <sz val="9"/>
            <color indexed="81"/>
            <rFont val="Tahoma"/>
            <family val="2"/>
          </rPr>
          <t xml:space="preserve">
21/01/2021
3818
Oct to Janu/21
O/fee=8000
Paid in Janu/21</t>
        </r>
      </text>
    </comment>
    <comment ref="CV425" authorId="0">
      <text>
        <r>
          <rPr>
            <b/>
            <sz val="9"/>
            <color indexed="81"/>
            <rFont val="Tahoma"/>
            <family val="2"/>
          </rPr>
          <t>Windows User:</t>
        </r>
        <r>
          <rPr>
            <sz val="9"/>
            <color indexed="81"/>
            <rFont val="Tahoma"/>
            <family val="2"/>
          </rPr>
          <t xml:space="preserve">
21/01/2021
3818
Oct to Janu/21
O/fee=8000
Paid in Janu/21</t>
        </r>
      </text>
    </comment>
    <comment ref="DF425" authorId="0">
      <text>
        <r>
          <rPr>
            <b/>
            <sz val="9"/>
            <color indexed="81"/>
            <rFont val="Tahoma"/>
            <family val="2"/>
          </rPr>
          <t>Windows User:</t>
        </r>
        <r>
          <rPr>
            <sz val="9"/>
            <color indexed="81"/>
            <rFont val="Tahoma"/>
            <family val="2"/>
          </rPr>
          <t xml:space="preserve">
05/06/21
3819
Up to May/21</t>
        </r>
      </text>
    </comment>
    <comment ref="CD426" authorId="0">
      <text>
        <r>
          <rPr>
            <b/>
            <sz val="9"/>
            <color indexed="81"/>
            <rFont val="Tahoma"/>
            <family val="2"/>
          </rPr>
          <t>Windows User:</t>
        </r>
        <r>
          <rPr>
            <sz val="9"/>
            <color indexed="81"/>
            <rFont val="Tahoma"/>
            <family val="2"/>
          </rPr>
          <t xml:space="preserve">
15/09/2020
7,500/-</t>
        </r>
      </text>
    </comment>
    <comment ref="CF426" authorId="0">
      <text>
        <r>
          <rPr>
            <b/>
            <sz val="9"/>
            <color indexed="81"/>
            <rFont val="Tahoma"/>
            <family val="2"/>
          </rPr>
          <t>Windows User:</t>
        </r>
        <r>
          <rPr>
            <sz val="9"/>
            <color indexed="81"/>
            <rFont val="Tahoma"/>
            <family val="2"/>
          </rPr>
          <t xml:space="preserve">
15/09/2020
7,500/-</t>
        </r>
      </text>
    </comment>
    <comment ref="CH426" authorId="0">
      <text>
        <r>
          <rPr>
            <b/>
            <sz val="9"/>
            <color indexed="81"/>
            <rFont val="Tahoma"/>
            <family val="2"/>
          </rPr>
          <t>Windows User:</t>
        </r>
        <r>
          <rPr>
            <sz val="9"/>
            <color indexed="81"/>
            <rFont val="Tahoma"/>
            <family val="2"/>
          </rPr>
          <t xml:space="preserve">
15/09/2020
7,500/-</t>
        </r>
      </text>
    </comment>
    <comment ref="CJ426" authorId="0">
      <text>
        <r>
          <rPr>
            <b/>
            <sz val="9"/>
            <color indexed="81"/>
            <rFont val="Tahoma"/>
            <family val="2"/>
          </rPr>
          <t>Windows User:</t>
        </r>
        <r>
          <rPr>
            <sz val="9"/>
            <color indexed="81"/>
            <rFont val="Tahoma"/>
            <family val="2"/>
          </rPr>
          <t xml:space="preserve">
30/01/21
3506
O/fee=8000
Oct to Dec/20
Paid in Janu/21</t>
        </r>
      </text>
    </comment>
    <comment ref="CP426" authorId="0">
      <text>
        <r>
          <rPr>
            <b/>
            <sz val="9"/>
            <color indexed="81"/>
            <rFont val="Tahoma"/>
            <family val="2"/>
          </rPr>
          <t>Windows User:</t>
        </r>
        <r>
          <rPr>
            <sz val="9"/>
            <color indexed="81"/>
            <rFont val="Tahoma"/>
            <family val="2"/>
          </rPr>
          <t xml:space="preserve">
30/01/21
3506
O/fee=8000
Oct to Dec/20
Paid in Janu/21</t>
        </r>
      </text>
    </comment>
    <comment ref="CR426" authorId="0">
      <text>
        <r>
          <rPr>
            <b/>
            <sz val="9"/>
            <color indexed="81"/>
            <rFont val="Tahoma"/>
            <family val="2"/>
          </rPr>
          <t>Windows User:</t>
        </r>
        <r>
          <rPr>
            <sz val="9"/>
            <color indexed="81"/>
            <rFont val="Tahoma"/>
            <family val="2"/>
          </rPr>
          <t xml:space="preserve">
30/01/21
3506
O/fee=8000
Oct to Dec/20
Paid in Janu/21</t>
        </r>
      </text>
    </comment>
    <comment ref="CT426" authorId="0">
      <text>
        <r>
          <rPr>
            <b/>
            <sz val="9"/>
            <color indexed="81"/>
            <rFont val="Tahoma"/>
            <family val="2"/>
          </rPr>
          <t>Windows User:</t>
        </r>
        <r>
          <rPr>
            <sz val="9"/>
            <color indexed="81"/>
            <rFont val="Tahoma"/>
            <family val="2"/>
          </rPr>
          <t xml:space="preserve">
30/01/21
3506
O/fee=8000
Oct to Dec/20
Paid in Janu/21</t>
        </r>
      </text>
    </comment>
    <comment ref="CV426" authorId="0">
      <text>
        <r>
          <rPr>
            <b/>
            <sz val="9"/>
            <color indexed="81"/>
            <rFont val="Tahoma"/>
            <family val="2"/>
          </rPr>
          <t>Windows User:</t>
        </r>
        <r>
          <rPr>
            <sz val="9"/>
            <color indexed="81"/>
            <rFont val="Tahoma"/>
            <family val="2"/>
          </rPr>
          <t xml:space="preserve">
30/01/21
3506
O/fee=8000
Oct to Dec/20
Paid in Janu/21</t>
        </r>
      </text>
    </comment>
    <comment ref="CD427" authorId="0">
      <text>
        <r>
          <rPr>
            <b/>
            <sz val="9"/>
            <color indexed="81"/>
            <rFont val="Tahoma"/>
            <family val="2"/>
          </rPr>
          <t>Windows User:</t>
        </r>
        <r>
          <rPr>
            <sz val="9"/>
            <color indexed="81"/>
            <rFont val="Tahoma"/>
            <family val="2"/>
          </rPr>
          <t xml:space="preserve">
16/09/2020
7,500/-</t>
        </r>
      </text>
    </comment>
    <comment ref="CF427" authorId="0">
      <text>
        <r>
          <rPr>
            <b/>
            <sz val="9"/>
            <color indexed="81"/>
            <rFont val="Tahoma"/>
            <family val="2"/>
          </rPr>
          <t>Windows User:</t>
        </r>
        <r>
          <rPr>
            <sz val="9"/>
            <color indexed="81"/>
            <rFont val="Tahoma"/>
            <family val="2"/>
          </rPr>
          <t xml:space="preserve">
16/09/2020
7,500/-</t>
        </r>
      </text>
    </comment>
    <comment ref="CH427" authorId="0">
      <text>
        <r>
          <rPr>
            <b/>
            <sz val="9"/>
            <color indexed="81"/>
            <rFont val="Tahoma"/>
            <family val="2"/>
          </rPr>
          <t>Windows User:</t>
        </r>
        <r>
          <rPr>
            <sz val="9"/>
            <color indexed="81"/>
            <rFont val="Tahoma"/>
            <family val="2"/>
          </rPr>
          <t xml:space="preserve">
16/09/2020
7,500/-</t>
        </r>
      </text>
    </comment>
    <comment ref="CJ427" authorId="0">
      <text>
        <r>
          <rPr>
            <b/>
            <sz val="9"/>
            <color indexed="81"/>
            <rFont val="Tahoma"/>
            <family val="2"/>
          </rPr>
          <t>Windows User:</t>
        </r>
        <r>
          <rPr>
            <sz val="9"/>
            <color indexed="81"/>
            <rFont val="Tahoma"/>
            <family val="2"/>
          </rPr>
          <t xml:space="preserve">
24/01/2021
3675
Nov + Dec/21
O/fee=8000
Paid in Janu/21</t>
        </r>
      </text>
    </comment>
    <comment ref="CM427" authorId="0">
      <text>
        <r>
          <rPr>
            <b/>
            <sz val="9"/>
            <color indexed="81"/>
            <rFont val="Tahoma"/>
            <family val="2"/>
          </rPr>
          <t>Windows User:</t>
        </r>
        <r>
          <rPr>
            <sz val="9"/>
            <color indexed="81"/>
            <rFont val="Tahoma"/>
            <family val="2"/>
          </rPr>
          <t xml:space="preserve">
Less 30% in Tuition fee for Oct/20.</t>
        </r>
      </text>
    </comment>
    <comment ref="CN427" authorId="0">
      <text>
        <r>
          <rPr>
            <b/>
            <sz val="9"/>
            <color indexed="81"/>
            <rFont val="Tahoma"/>
            <family val="2"/>
          </rPr>
          <t>Windows User:</t>
        </r>
        <r>
          <rPr>
            <sz val="9"/>
            <color indexed="81"/>
            <rFont val="Tahoma"/>
            <family val="2"/>
          </rPr>
          <t xml:space="preserve">
09/11/2020
3650
Oct/20
Paid to Nov/20</t>
        </r>
      </text>
    </comment>
    <comment ref="CO427" authorId="0">
      <text>
        <r>
          <rPr>
            <b/>
            <sz val="9"/>
            <color indexed="81"/>
            <rFont val="Tahoma"/>
            <family val="2"/>
          </rPr>
          <t>Windows User:</t>
        </r>
        <r>
          <rPr>
            <sz val="9"/>
            <color indexed="81"/>
            <rFont val="Tahoma"/>
            <family val="2"/>
          </rPr>
          <t xml:space="preserve">
Less 30% in Tuition fee for Oct/20.</t>
        </r>
      </text>
    </comment>
    <comment ref="CP427" authorId="0">
      <text>
        <r>
          <rPr>
            <b/>
            <sz val="9"/>
            <color indexed="81"/>
            <rFont val="Tahoma"/>
            <family val="2"/>
          </rPr>
          <t>Windows User:</t>
        </r>
        <r>
          <rPr>
            <sz val="9"/>
            <color indexed="81"/>
            <rFont val="Tahoma"/>
            <family val="2"/>
          </rPr>
          <t xml:space="preserve">
09/11/2020
3650
Oct/20</t>
        </r>
      </text>
    </comment>
    <comment ref="CR427" authorId="0">
      <text>
        <r>
          <rPr>
            <b/>
            <sz val="9"/>
            <color indexed="81"/>
            <rFont val="Tahoma"/>
            <family val="2"/>
          </rPr>
          <t>Windows User:</t>
        </r>
        <r>
          <rPr>
            <sz val="9"/>
            <color indexed="81"/>
            <rFont val="Tahoma"/>
            <family val="2"/>
          </rPr>
          <t xml:space="preserve">
10/12/2020
By bkash
C=4620
Nov/20
Paid in Dec/20
O/fee  Dec/20 Due
13/01/2021
By bkash
C=4620
H=0
Dec/21
Paid in janu/21</t>
        </r>
      </text>
    </comment>
    <comment ref="CT427" authorId="0">
      <text>
        <r>
          <rPr>
            <b/>
            <sz val="9"/>
            <color indexed="81"/>
            <rFont val="Tahoma"/>
            <family val="2"/>
          </rPr>
          <t>Windows User:</t>
        </r>
        <r>
          <rPr>
            <sz val="9"/>
            <color indexed="81"/>
            <rFont val="Tahoma"/>
            <family val="2"/>
          </rPr>
          <t xml:space="preserve">
13/01/2021
By bkash
C=4620
H=0
Dec/21
Paid in janu/21
27/01/21
3651
O/fee=8000
Janu/21
Paid in janu/21</t>
        </r>
      </text>
    </comment>
    <comment ref="DB427" authorId="0">
      <text>
        <r>
          <rPr>
            <b/>
            <sz val="9"/>
            <color indexed="81"/>
            <rFont val="Tahoma"/>
            <family val="2"/>
          </rPr>
          <t>Windows User:</t>
        </r>
        <r>
          <rPr>
            <sz val="9"/>
            <color indexed="81"/>
            <rFont val="Tahoma"/>
            <family val="2"/>
          </rPr>
          <t xml:space="preserve">
06/05/21
By bkash
C=13860
</t>
        </r>
      </text>
    </comment>
    <comment ref="DD427" authorId="0">
      <text>
        <r>
          <rPr>
            <b/>
            <sz val="9"/>
            <color indexed="81"/>
            <rFont val="Tahoma"/>
            <family val="2"/>
          </rPr>
          <t>Windows User:</t>
        </r>
        <r>
          <rPr>
            <sz val="9"/>
            <color indexed="81"/>
            <rFont val="Tahoma"/>
            <family val="2"/>
          </rPr>
          <t xml:space="preserve">
05/06/21
3652
Up to June/21</t>
        </r>
      </text>
    </comment>
    <comment ref="CD428" authorId="0">
      <text>
        <r>
          <rPr>
            <b/>
            <sz val="9"/>
            <color indexed="81"/>
            <rFont val="Tahoma"/>
            <family val="2"/>
          </rPr>
          <t>Windows User:</t>
        </r>
        <r>
          <rPr>
            <sz val="9"/>
            <color indexed="81"/>
            <rFont val="Tahoma"/>
            <family val="2"/>
          </rPr>
          <t xml:space="preserve">
16/09/2020
7,500/-</t>
        </r>
      </text>
    </comment>
    <comment ref="CF428" authorId="0">
      <text>
        <r>
          <rPr>
            <b/>
            <sz val="9"/>
            <color indexed="81"/>
            <rFont val="Tahoma"/>
            <family val="2"/>
          </rPr>
          <t>Windows User:</t>
        </r>
        <r>
          <rPr>
            <sz val="9"/>
            <color indexed="81"/>
            <rFont val="Tahoma"/>
            <family val="2"/>
          </rPr>
          <t xml:space="preserve">
16/09/2020
7,500/-</t>
        </r>
      </text>
    </comment>
    <comment ref="CH428" authorId="0">
      <text>
        <r>
          <rPr>
            <b/>
            <sz val="9"/>
            <color indexed="81"/>
            <rFont val="Tahoma"/>
            <family val="2"/>
          </rPr>
          <t>Windows User:</t>
        </r>
        <r>
          <rPr>
            <sz val="9"/>
            <color indexed="81"/>
            <rFont val="Tahoma"/>
            <family val="2"/>
          </rPr>
          <t xml:space="preserve">
16/09/2020
7,500/-</t>
        </r>
      </text>
    </comment>
    <comment ref="CJ428" authorId="0">
      <text>
        <r>
          <rPr>
            <b/>
            <sz val="9"/>
            <color indexed="81"/>
            <rFont val="Tahoma"/>
            <family val="2"/>
          </rPr>
          <t>Windows User:</t>
        </r>
        <r>
          <rPr>
            <sz val="9"/>
            <color indexed="81"/>
            <rFont val="Tahoma"/>
            <family val="2"/>
          </rPr>
          <t xml:space="preserve">
24/01/2021
3675
Nov + Dec/21
O/fee=8000
Paid in Janu/21</t>
        </r>
      </text>
    </comment>
    <comment ref="CM428" authorId="0">
      <text>
        <r>
          <rPr>
            <b/>
            <sz val="9"/>
            <color indexed="81"/>
            <rFont val="Tahoma"/>
            <family val="2"/>
          </rPr>
          <t>Windows User:</t>
        </r>
        <r>
          <rPr>
            <sz val="9"/>
            <color indexed="81"/>
            <rFont val="Tahoma"/>
            <family val="2"/>
          </rPr>
          <t xml:space="preserve">
Less 30% in Tuition fee for Oct/20.</t>
        </r>
      </text>
    </comment>
    <comment ref="CN428" authorId="0">
      <text>
        <r>
          <rPr>
            <b/>
            <sz val="9"/>
            <color indexed="81"/>
            <rFont val="Tahoma"/>
            <family val="2"/>
          </rPr>
          <t>Windows User:</t>
        </r>
        <r>
          <rPr>
            <sz val="9"/>
            <color indexed="81"/>
            <rFont val="Tahoma"/>
            <family val="2"/>
          </rPr>
          <t xml:space="preserve">
07/11/2020
3674
Oct/2020
Paid to Nov/2020</t>
        </r>
      </text>
    </comment>
    <comment ref="CO428" authorId="0">
      <text>
        <r>
          <rPr>
            <b/>
            <sz val="9"/>
            <color indexed="81"/>
            <rFont val="Tahoma"/>
            <family val="2"/>
          </rPr>
          <t>Windows User:</t>
        </r>
        <r>
          <rPr>
            <sz val="9"/>
            <color indexed="81"/>
            <rFont val="Tahoma"/>
            <family val="2"/>
          </rPr>
          <t xml:space="preserve">
Less 30% in Tuition fee for Oct/20.</t>
        </r>
      </text>
    </comment>
    <comment ref="CP428" authorId="0">
      <text>
        <r>
          <rPr>
            <b/>
            <sz val="9"/>
            <color indexed="81"/>
            <rFont val="Tahoma"/>
            <family val="2"/>
          </rPr>
          <t>Windows User:</t>
        </r>
        <r>
          <rPr>
            <sz val="9"/>
            <color indexed="81"/>
            <rFont val="Tahoma"/>
            <family val="2"/>
          </rPr>
          <t xml:space="preserve">
07/11/2020
3674
Oct/2020
24/01/2021
3675
Nov + Dec/21
O/fee=8000
Paid in Janu/21</t>
        </r>
      </text>
    </comment>
    <comment ref="CR428" authorId="0">
      <text>
        <r>
          <rPr>
            <b/>
            <sz val="9"/>
            <color indexed="81"/>
            <rFont val="Tahoma"/>
            <family val="2"/>
          </rPr>
          <t>Windows User:</t>
        </r>
        <r>
          <rPr>
            <sz val="9"/>
            <color indexed="81"/>
            <rFont val="Tahoma"/>
            <family val="2"/>
          </rPr>
          <t xml:space="preserve">
24/01/2021
3675
Nov + Dec/21
O/fee=8000
Paid in Janu/21</t>
        </r>
      </text>
    </comment>
    <comment ref="CT428" authorId="0">
      <text>
        <r>
          <rPr>
            <b/>
            <sz val="9"/>
            <color indexed="81"/>
            <rFont val="Tahoma"/>
            <family val="2"/>
          </rPr>
          <t>Windows User:</t>
        </r>
        <r>
          <rPr>
            <sz val="9"/>
            <color indexed="81"/>
            <rFont val="Tahoma"/>
            <family val="2"/>
          </rPr>
          <t xml:space="preserve">
24/01/2021
3675
Nov + Dec/21
O/fee=8000
Paid in Janu/21</t>
        </r>
      </text>
    </comment>
    <comment ref="CX428" authorId="0">
      <text>
        <r>
          <rPr>
            <b/>
            <sz val="9"/>
            <color indexed="81"/>
            <rFont val="Tahoma"/>
            <family val="2"/>
          </rPr>
          <t>Windows User:</t>
        </r>
        <r>
          <rPr>
            <sz val="9"/>
            <color indexed="81"/>
            <rFont val="Tahoma"/>
            <family val="2"/>
          </rPr>
          <t xml:space="preserve">
03/03/21
8676
Janu + Feb/21</t>
        </r>
      </text>
    </comment>
    <comment ref="DD428" authorId="0">
      <text>
        <r>
          <rPr>
            <b/>
            <sz val="9"/>
            <color indexed="81"/>
            <rFont val="Tahoma"/>
            <family val="2"/>
          </rPr>
          <t>Windows User:</t>
        </r>
        <r>
          <rPr>
            <sz val="9"/>
            <color indexed="81"/>
            <rFont val="Tahoma"/>
            <family val="2"/>
          </rPr>
          <t xml:space="preserve">
05/06/21
3677</t>
        </r>
      </text>
    </comment>
    <comment ref="CD429" authorId="0">
      <text>
        <r>
          <rPr>
            <b/>
            <sz val="9"/>
            <color indexed="81"/>
            <rFont val="Tahoma"/>
            <family val="2"/>
          </rPr>
          <t>Windows User:</t>
        </r>
        <r>
          <rPr>
            <sz val="9"/>
            <color indexed="81"/>
            <rFont val="Tahoma"/>
            <family val="2"/>
          </rPr>
          <t xml:space="preserve">
16/09/2020
7,500/-</t>
        </r>
      </text>
    </comment>
    <comment ref="CF429" authorId="0">
      <text>
        <r>
          <rPr>
            <b/>
            <sz val="9"/>
            <color indexed="81"/>
            <rFont val="Tahoma"/>
            <family val="2"/>
          </rPr>
          <t>Windows User:</t>
        </r>
        <r>
          <rPr>
            <sz val="9"/>
            <color indexed="81"/>
            <rFont val="Tahoma"/>
            <family val="2"/>
          </rPr>
          <t xml:space="preserve">
16/09/2020
7,500/-</t>
        </r>
      </text>
    </comment>
    <comment ref="CH429" authorId="0">
      <text>
        <r>
          <rPr>
            <b/>
            <sz val="9"/>
            <color indexed="81"/>
            <rFont val="Tahoma"/>
            <family val="2"/>
          </rPr>
          <t>Windows User:</t>
        </r>
        <r>
          <rPr>
            <sz val="9"/>
            <color indexed="81"/>
            <rFont val="Tahoma"/>
            <family val="2"/>
          </rPr>
          <t xml:space="preserve">
16/09/2020
7,500/-</t>
        </r>
      </text>
    </comment>
    <comment ref="CJ429" authorId="0">
      <text>
        <r>
          <rPr>
            <b/>
            <sz val="9"/>
            <color indexed="81"/>
            <rFont val="Tahoma"/>
            <family val="2"/>
          </rPr>
          <t>Windows User:</t>
        </r>
        <r>
          <rPr>
            <sz val="9"/>
            <color indexed="81"/>
            <rFont val="Tahoma"/>
            <family val="2"/>
          </rPr>
          <t xml:space="preserve">
27/01/21
3866
O/fee=3760 Due=4240
Oct + Nov/20
Paid in Janu/21</t>
        </r>
      </text>
    </comment>
    <comment ref="CM429" authorId="0">
      <text>
        <r>
          <rPr>
            <b/>
            <sz val="9"/>
            <color indexed="81"/>
            <rFont val="Tahoma"/>
            <family val="2"/>
          </rPr>
          <t>Windows User:</t>
        </r>
        <r>
          <rPr>
            <sz val="9"/>
            <color indexed="81"/>
            <rFont val="Tahoma"/>
            <family val="2"/>
          </rPr>
          <t xml:space="preserve">
Less 30% in Tuition fee for Oct/20.</t>
        </r>
      </text>
    </comment>
    <comment ref="CN429" authorId="0">
      <text>
        <r>
          <rPr>
            <b/>
            <sz val="9"/>
            <color indexed="81"/>
            <rFont val="Tahoma"/>
            <family val="2"/>
          </rPr>
          <t>Windows User:</t>
        </r>
        <r>
          <rPr>
            <sz val="9"/>
            <color indexed="81"/>
            <rFont val="Tahoma"/>
            <family val="2"/>
          </rPr>
          <t xml:space="preserve">
27/01/21
3866
O/fee=3760 Due=4240
Oct + Nov/20
Paid in Janu/21</t>
        </r>
      </text>
    </comment>
    <comment ref="CO429" authorId="0">
      <text>
        <r>
          <rPr>
            <b/>
            <sz val="9"/>
            <color indexed="81"/>
            <rFont val="Tahoma"/>
            <family val="2"/>
          </rPr>
          <t>Windows User:</t>
        </r>
        <r>
          <rPr>
            <sz val="9"/>
            <color indexed="81"/>
            <rFont val="Tahoma"/>
            <family val="2"/>
          </rPr>
          <t xml:space="preserve">
Less 30% in Tuition fee for Oct/20.</t>
        </r>
      </text>
    </comment>
    <comment ref="CP429" authorId="0">
      <text>
        <r>
          <rPr>
            <b/>
            <sz val="9"/>
            <color indexed="81"/>
            <rFont val="Tahoma"/>
            <family val="2"/>
          </rPr>
          <t>Windows User:</t>
        </r>
        <r>
          <rPr>
            <sz val="9"/>
            <color indexed="81"/>
            <rFont val="Tahoma"/>
            <family val="2"/>
          </rPr>
          <t xml:space="preserve">
27/01/21
3866
O/fee=3760 Due=4240
Oct + Nov/20
Paid in Janu/21</t>
        </r>
      </text>
    </comment>
    <comment ref="CT429" authorId="0">
      <text>
        <r>
          <rPr>
            <b/>
            <sz val="9"/>
            <color indexed="81"/>
            <rFont val="Tahoma"/>
            <family val="2"/>
          </rPr>
          <t>Windows User:</t>
        </r>
        <r>
          <rPr>
            <sz val="9"/>
            <color indexed="81"/>
            <rFont val="Tahoma"/>
            <family val="2"/>
          </rPr>
          <t xml:space="preserve">
27/01/21
3866
O/fee=3760 Due=4240
Oct + Nov/20
Paid in Janu/21</t>
        </r>
      </text>
    </comment>
    <comment ref="CD430" authorId="0">
      <text>
        <r>
          <rPr>
            <b/>
            <sz val="9"/>
            <color indexed="81"/>
            <rFont val="Tahoma"/>
            <family val="2"/>
          </rPr>
          <t>Windows User:</t>
        </r>
        <r>
          <rPr>
            <sz val="9"/>
            <color indexed="81"/>
            <rFont val="Tahoma"/>
            <family val="2"/>
          </rPr>
          <t xml:space="preserve">
16/09/2020
7,500/-</t>
        </r>
      </text>
    </comment>
    <comment ref="CF430" authorId="0">
      <text>
        <r>
          <rPr>
            <b/>
            <sz val="9"/>
            <color indexed="81"/>
            <rFont val="Tahoma"/>
            <family val="2"/>
          </rPr>
          <t>Windows User:</t>
        </r>
        <r>
          <rPr>
            <sz val="9"/>
            <color indexed="81"/>
            <rFont val="Tahoma"/>
            <family val="2"/>
          </rPr>
          <t xml:space="preserve">
16/09/2020
7,500/-</t>
        </r>
      </text>
    </comment>
    <comment ref="CH430" authorId="0">
      <text>
        <r>
          <rPr>
            <b/>
            <sz val="9"/>
            <color indexed="81"/>
            <rFont val="Tahoma"/>
            <family val="2"/>
          </rPr>
          <t>Windows User:</t>
        </r>
        <r>
          <rPr>
            <sz val="9"/>
            <color indexed="81"/>
            <rFont val="Tahoma"/>
            <family val="2"/>
          </rPr>
          <t xml:space="preserve">
16/09/2020
7,500/-</t>
        </r>
      </text>
    </comment>
    <comment ref="CM430" authorId="0">
      <text>
        <r>
          <rPr>
            <b/>
            <sz val="9"/>
            <color indexed="81"/>
            <rFont val="Tahoma"/>
            <family val="2"/>
          </rPr>
          <t>Windows User:</t>
        </r>
        <r>
          <rPr>
            <sz val="9"/>
            <color indexed="81"/>
            <rFont val="Tahoma"/>
            <family val="2"/>
          </rPr>
          <t xml:space="preserve">
Less 30% in Tuition fee for Oct/20.</t>
        </r>
      </text>
    </comment>
    <comment ref="CN430" authorId="0">
      <text>
        <r>
          <rPr>
            <b/>
            <sz val="9"/>
            <color indexed="81"/>
            <rFont val="Tahoma"/>
            <family val="2"/>
          </rPr>
          <t>Windows User:</t>
        </r>
        <r>
          <rPr>
            <sz val="9"/>
            <color indexed="81"/>
            <rFont val="Tahoma"/>
            <family val="2"/>
          </rPr>
          <t xml:space="preserve">
10.10.2020
Bkash=4,620/-</t>
        </r>
      </text>
    </comment>
    <comment ref="CO430" authorId="0">
      <text>
        <r>
          <rPr>
            <b/>
            <sz val="9"/>
            <color indexed="81"/>
            <rFont val="Tahoma"/>
            <family val="2"/>
          </rPr>
          <t>Windows User:</t>
        </r>
        <r>
          <rPr>
            <sz val="9"/>
            <color indexed="81"/>
            <rFont val="Tahoma"/>
            <family val="2"/>
          </rPr>
          <t xml:space="preserve">
Less 30% in Tuition fee for Oct/20.</t>
        </r>
      </text>
    </comment>
    <comment ref="CP430" authorId="0">
      <text>
        <r>
          <rPr>
            <b/>
            <sz val="9"/>
            <color indexed="81"/>
            <rFont val="Tahoma"/>
            <family val="2"/>
          </rPr>
          <t>Windows User:</t>
        </r>
        <r>
          <rPr>
            <sz val="9"/>
            <color indexed="81"/>
            <rFont val="Tahoma"/>
            <family val="2"/>
          </rPr>
          <t xml:space="preserve">
09/11/2020
By bkash
C=4620</t>
        </r>
      </text>
    </comment>
    <comment ref="CR430" authorId="0">
      <text>
        <r>
          <rPr>
            <b/>
            <sz val="9"/>
            <color indexed="81"/>
            <rFont val="Tahoma"/>
            <family val="2"/>
          </rPr>
          <t>Windows User:</t>
        </r>
        <r>
          <rPr>
            <sz val="9"/>
            <color indexed="81"/>
            <rFont val="Tahoma"/>
            <family val="2"/>
          </rPr>
          <t xml:space="preserve">
15/12/2020
By bkash
C=4620
H=0
O/fee Due</t>
        </r>
      </text>
    </comment>
    <comment ref="CT430" authorId="0">
      <text>
        <r>
          <rPr>
            <b/>
            <sz val="9"/>
            <color indexed="81"/>
            <rFont val="Tahoma"/>
            <family val="2"/>
          </rPr>
          <t>Windows User:</t>
        </r>
        <r>
          <rPr>
            <sz val="9"/>
            <color indexed="81"/>
            <rFont val="Tahoma"/>
            <family val="2"/>
          </rPr>
          <t xml:space="preserve">
18/01/2021
By bkash
C=4620
</t>
        </r>
      </text>
    </comment>
    <comment ref="CV430" authorId="0">
      <text>
        <r>
          <rPr>
            <b/>
            <sz val="9"/>
            <color indexed="81"/>
            <rFont val="Tahoma"/>
            <family val="2"/>
          </rPr>
          <t>Windows User:</t>
        </r>
        <r>
          <rPr>
            <sz val="9"/>
            <color indexed="81"/>
            <rFont val="Tahoma"/>
            <family val="2"/>
          </rPr>
          <t xml:space="preserve">
10/02/21
4466
O/fee=8000</t>
        </r>
      </text>
    </comment>
    <comment ref="CZ430" authorId="0">
      <text>
        <r>
          <rPr>
            <b/>
            <sz val="9"/>
            <color indexed="81"/>
            <rFont val="Tahoma"/>
            <family val="2"/>
          </rPr>
          <t>Windows User:</t>
        </r>
        <r>
          <rPr>
            <sz val="9"/>
            <color indexed="81"/>
            <rFont val="Tahoma"/>
            <family val="2"/>
          </rPr>
          <t xml:space="preserve">
25/04/21
By bkash
C=4620
H=0
Feb/21</t>
        </r>
      </text>
    </comment>
    <comment ref="DD430" authorId="0">
      <text>
        <r>
          <rPr>
            <b/>
            <sz val="9"/>
            <color indexed="81"/>
            <rFont val="Tahoma"/>
            <family val="2"/>
          </rPr>
          <t>Windows User:</t>
        </r>
        <r>
          <rPr>
            <sz val="9"/>
            <color indexed="81"/>
            <rFont val="Tahoma"/>
            <family val="2"/>
          </rPr>
          <t xml:space="preserve">
05/06/21
4467
</t>
        </r>
      </text>
    </comment>
    <comment ref="CD431" authorId="0">
      <text>
        <r>
          <rPr>
            <b/>
            <sz val="9"/>
            <color indexed="81"/>
            <rFont val="Tahoma"/>
            <family val="2"/>
          </rPr>
          <t>Windows User:</t>
        </r>
        <r>
          <rPr>
            <sz val="9"/>
            <color indexed="81"/>
            <rFont val="Tahoma"/>
            <family val="2"/>
          </rPr>
          <t xml:space="preserve">
16/09/2020
7,500/-</t>
        </r>
      </text>
    </comment>
    <comment ref="CF431" authorId="0">
      <text>
        <r>
          <rPr>
            <b/>
            <sz val="9"/>
            <color indexed="81"/>
            <rFont val="Tahoma"/>
            <family val="2"/>
          </rPr>
          <t>Windows User:</t>
        </r>
        <r>
          <rPr>
            <sz val="9"/>
            <color indexed="81"/>
            <rFont val="Tahoma"/>
            <family val="2"/>
          </rPr>
          <t xml:space="preserve">
16/09/2020
7,500/-</t>
        </r>
      </text>
    </comment>
    <comment ref="CH431" authorId="0">
      <text>
        <r>
          <rPr>
            <b/>
            <sz val="9"/>
            <color indexed="81"/>
            <rFont val="Tahoma"/>
            <family val="2"/>
          </rPr>
          <t>Windows User:</t>
        </r>
        <r>
          <rPr>
            <sz val="9"/>
            <color indexed="81"/>
            <rFont val="Tahoma"/>
            <family val="2"/>
          </rPr>
          <t xml:space="preserve">
16/09/2020
7,500/-</t>
        </r>
      </text>
    </comment>
    <comment ref="CM431" authorId="0">
      <text>
        <r>
          <rPr>
            <b/>
            <sz val="9"/>
            <color indexed="81"/>
            <rFont val="Tahoma"/>
            <family val="2"/>
          </rPr>
          <t>Windows User:</t>
        </r>
        <r>
          <rPr>
            <sz val="9"/>
            <color indexed="81"/>
            <rFont val="Tahoma"/>
            <family val="2"/>
          </rPr>
          <t xml:space="preserve">
Less 30% in Tuition fee for Oct/20.</t>
        </r>
      </text>
    </comment>
    <comment ref="CO431" authorId="0">
      <text>
        <r>
          <rPr>
            <b/>
            <sz val="9"/>
            <color indexed="81"/>
            <rFont val="Tahoma"/>
            <family val="2"/>
          </rPr>
          <t>Windows User:</t>
        </r>
        <r>
          <rPr>
            <sz val="9"/>
            <color indexed="81"/>
            <rFont val="Tahoma"/>
            <family val="2"/>
          </rPr>
          <t xml:space="preserve">
Less 30% in Tuition fee for Oct/20.</t>
        </r>
      </text>
    </comment>
    <comment ref="CD432" authorId="0">
      <text>
        <r>
          <rPr>
            <b/>
            <sz val="9"/>
            <color indexed="81"/>
            <rFont val="Tahoma"/>
            <family val="2"/>
          </rPr>
          <t>Windows User:</t>
        </r>
        <r>
          <rPr>
            <sz val="9"/>
            <color indexed="81"/>
            <rFont val="Tahoma"/>
            <family val="2"/>
          </rPr>
          <t xml:space="preserve">
16/09/2020
7,500/-</t>
        </r>
      </text>
    </comment>
    <comment ref="CF432" authorId="0">
      <text>
        <r>
          <rPr>
            <b/>
            <sz val="9"/>
            <color indexed="81"/>
            <rFont val="Tahoma"/>
            <family val="2"/>
          </rPr>
          <t>Windows User:</t>
        </r>
        <r>
          <rPr>
            <sz val="9"/>
            <color indexed="81"/>
            <rFont val="Tahoma"/>
            <family val="2"/>
          </rPr>
          <t xml:space="preserve">
16/09/2020
7,500/-</t>
        </r>
      </text>
    </comment>
    <comment ref="CH432" authorId="0">
      <text>
        <r>
          <rPr>
            <b/>
            <sz val="9"/>
            <color indexed="81"/>
            <rFont val="Tahoma"/>
            <family val="2"/>
          </rPr>
          <t>Windows User:</t>
        </r>
        <r>
          <rPr>
            <sz val="9"/>
            <color indexed="81"/>
            <rFont val="Tahoma"/>
            <family val="2"/>
          </rPr>
          <t xml:space="preserve">
16/09/2020
7,500/-</t>
        </r>
      </text>
    </comment>
    <comment ref="CM432" authorId="0">
      <text>
        <r>
          <rPr>
            <b/>
            <sz val="9"/>
            <color indexed="81"/>
            <rFont val="Tahoma"/>
            <family val="2"/>
          </rPr>
          <t>Windows User:</t>
        </r>
        <r>
          <rPr>
            <sz val="9"/>
            <color indexed="81"/>
            <rFont val="Tahoma"/>
            <family val="2"/>
          </rPr>
          <t xml:space="preserve">
Less 30% in Tuition fee for Oct/20.</t>
        </r>
      </text>
    </comment>
    <comment ref="CN432" authorId="0">
      <text>
        <r>
          <rPr>
            <b/>
            <sz val="9"/>
            <color indexed="81"/>
            <rFont val="Tahoma"/>
            <family val="2"/>
          </rPr>
          <t>Windows User:</t>
        </r>
        <r>
          <rPr>
            <sz val="9"/>
            <color indexed="81"/>
            <rFont val="Tahoma"/>
            <family val="2"/>
          </rPr>
          <t xml:space="preserve">
27/01/21
4514
Oct to Janu/21
Paid In Januu/21</t>
        </r>
      </text>
    </comment>
    <comment ref="CO432" authorId="0">
      <text>
        <r>
          <rPr>
            <b/>
            <sz val="9"/>
            <color indexed="81"/>
            <rFont val="Tahoma"/>
            <family val="2"/>
          </rPr>
          <t>Windows User:</t>
        </r>
        <r>
          <rPr>
            <sz val="9"/>
            <color indexed="81"/>
            <rFont val="Tahoma"/>
            <family val="2"/>
          </rPr>
          <t xml:space="preserve">
Less 30% in Tuition fee for Oct/20.</t>
        </r>
      </text>
    </comment>
    <comment ref="CP432" authorId="0">
      <text>
        <r>
          <rPr>
            <b/>
            <sz val="9"/>
            <color indexed="81"/>
            <rFont val="Tahoma"/>
            <family val="2"/>
          </rPr>
          <t>Windows User:</t>
        </r>
        <r>
          <rPr>
            <sz val="9"/>
            <color indexed="81"/>
            <rFont val="Tahoma"/>
            <family val="2"/>
          </rPr>
          <t xml:space="preserve">
27/01/21
4514
Oct to Janu/21
Paid In Januu/21</t>
        </r>
      </text>
    </comment>
    <comment ref="CR432" authorId="0">
      <text>
        <r>
          <rPr>
            <b/>
            <sz val="9"/>
            <color indexed="81"/>
            <rFont val="Tahoma"/>
            <family val="2"/>
          </rPr>
          <t>Windows User:</t>
        </r>
        <r>
          <rPr>
            <sz val="9"/>
            <color indexed="81"/>
            <rFont val="Tahoma"/>
            <family val="2"/>
          </rPr>
          <t xml:space="preserve">
27/01/21
4514
Oct to Janu/21
Paid In Januu/21</t>
        </r>
      </text>
    </comment>
    <comment ref="CT432" authorId="0">
      <text>
        <r>
          <rPr>
            <b/>
            <sz val="9"/>
            <color indexed="81"/>
            <rFont val="Tahoma"/>
            <family val="2"/>
          </rPr>
          <t>Windows User:</t>
        </r>
        <r>
          <rPr>
            <sz val="9"/>
            <color indexed="81"/>
            <rFont val="Tahoma"/>
            <family val="2"/>
          </rPr>
          <t xml:space="preserve">
27/01/21
4514
Oct to Janu/21
Paid In Januu/21</t>
        </r>
      </text>
    </comment>
    <comment ref="CV432" authorId="0">
      <text>
        <r>
          <rPr>
            <b/>
            <sz val="9"/>
            <color indexed="81"/>
            <rFont val="Tahoma"/>
            <family val="2"/>
          </rPr>
          <t>Windows User:</t>
        </r>
        <r>
          <rPr>
            <sz val="9"/>
            <color indexed="81"/>
            <rFont val="Tahoma"/>
            <family val="2"/>
          </rPr>
          <t xml:space="preserve">
10/02/21
4515</t>
        </r>
      </text>
    </comment>
    <comment ref="DD432" authorId="0">
      <text>
        <r>
          <rPr>
            <b/>
            <sz val="9"/>
            <color indexed="81"/>
            <rFont val="Tahoma"/>
            <family val="2"/>
          </rPr>
          <t>Windows User:</t>
        </r>
        <r>
          <rPr>
            <sz val="9"/>
            <color indexed="81"/>
            <rFont val="Tahoma"/>
            <family val="2"/>
          </rPr>
          <t xml:space="preserve">
06/06/21
4516
Up to May/21</t>
        </r>
      </text>
    </comment>
    <comment ref="CD433" authorId="0">
      <text>
        <r>
          <rPr>
            <b/>
            <sz val="9"/>
            <color indexed="81"/>
            <rFont val="Tahoma"/>
            <family val="2"/>
          </rPr>
          <t>Windows User:</t>
        </r>
        <r>
          <rPr>
            <sz val="9"/>
            <color indexed="81"/>
            <rFont val="Tahoma"/>
            <family val="2"/>
          </rPr>
          <t xml:space="preserve">
16/09/2020
7,500/-</t>
        </r>
      </text>
    </comment>
    <comment ref="CF433" authorId="0">
      <text>
        <r>
          <rPr>
            <b/>
            <sz val="9"/>
            <color indexed="81"/>
            <rFont val="Tahoma"/>
            <family val="2"/>
          </rPr>
          <t>Windows User:</t>
        </r>
        <r>
          <rPr>
            <sz val="9"/>
            <color indexed="81"/>
            <rFont val="Tahoma"/>
            <family val="2"/>
          </rPr>
          <t xml:space="preserve">
16/09/2020
7,500/-</t>
        </r>
      </text>
    </comment>
    <comment ref="CH433" authorId="0">
      <text>
        <r>
          <rPr>
            <b/>
            <sz val="9"/>
            <color indexed="81"/>
            <rFont val="Tahoma"/>
            <family val="2"/>
          </rPr>
          <t>Windows User:</t>
        </r>
        <r>
          <rPr>
            <sz val="9"/>
            <color indexed="81"/>
            <rFont val="Tahoma"/>
            <family val="2"/>
          </rPr>
          <t xml:space="preserve">
16/09/2020
7,500/-</t>
        </r>
      </text>
    </comment>
    <comment ref="CJ433" authorId="0">
      <text>
        <r>
          <rPr>
            <b/>
            <sz val="9"/>
            <color indexed="81"/>
            <rFont val="Tahoma"/>
            <family val="2"/>
          </rPr>
          <t>Windows User:</t>
        </r>
        <r>
          <rPr>
            <sz val="9"/>
            <color indexed="81"/>
            <rFont val="Tahoma"/>
            <family val="2"/>
          </rPr>
          <t xml:space="preserve">
27/01/21
3627
O/fee=8000
Nov to Dec/21
Paid in Janu/21</t>
        </r>
      </text>
    </comment>
    <comment ref="CM433" authorId="0">
      <text>
        <r>
          <rPr>
            <b/>
            <sz val="9"/>
            <color indexed="81"/>
            <rFont val="Tahoma"/>
            <family val="2"/>
          </rPr>
          <t>Windows User:</t>
        </r>
        <r>
          <rPr>
            <sz val="9"/>
            <color indexed="81"/>
            <rFont val="Tahoma"/>
            <family val="2"/>
          </rPr>
          <t xml:space="preserve">
Less 30% in Tuition fee for Oct/20.</t>
        </r>
      </text>
    </comment>
    <comment ref="CN433" authorId="0">
      <text>
        <r>
          <rPr>
            <b/>
            <sz val="9"/>
            <color indexed="81"/>
            <rFont val="Tahoma"/>
            <family val="2"/>
          </rPr>
          <t>Windows User:</t>
        </r>
        <r>
          <rPr>
            <sz val="9"/>
            <color indexed="81"/>
            <rFont val="Tahoma"/>
            <family val="2"/>
          </rPr>
          <t xml:space="preserve">
10/11/2020
3626
Oct/2020
Paid to Nov/2020
</t>
        </r>
      </text>
    </comment>
    <comment ref="CO433" authorId="0">
      <text>
        <r>
          <rPr>
            <b/>
            <sz val="9"/>
            <color indexed="81"/>
            <rFont val="Tahoma"/>
            <family val="2"/>
          </rPr>
          <t>Windows User:</t>
        </r>
        <r>
          <rPr>
            <sz val="9"/>
            <color indexed="81"/>
            <rFont val="Tahoma"/>
            <family val="2"/>
          </rPr>
          <t xml:space="preserve">
Less 30% in Tuition fee for Oct/20.</t>
        </r>
      </text>
    </comment>
    <comment ref="CP433" authorId="0">
      <text>
        <r>
          <rPr>
            <b/>
            <sz val="9"/>
            <color indexed="81"/>
            <rFont val="Tahoma"/>
            <family val="2"/>
          </rPr>
          <t>Windows User:</t>
        </r>
        <r>
          <rPr>
            <sz val="9"/>
            <color indexed="81"/>
            <rFont val="Tahoma"/>
            <family val="2"/>
          </rPr>
          <t xml:space="preserve">
10/11/2020
3626
Oct/2020
27/01/21
3627
O/fee=8000
Nov to Dec/21
Paid in Janu/21</t>
        </r>
      </text>
    </comment>
    <comment ref="CR433" authorId="0">
      <text>
        <r>
          <rPr>
            <b/>
            <sz val="9"/>
            <color indexed="81"/>
            <rFont val="Tahoma"/>
            <family val="2"/>
          </rPr>
          <t>Windows User:</t>
        </r>
        <r>
          <rPr>
            <sz val="9"/>
            <color indexed="81"/>
            <rFont val="Tahoma"/>
            <family val="2"/>
          </rPr>
          <t xml:space="preserve">
27/01/21
3627
O/fee=8000
Nov to Dec/21
Paid in Janu/21</t>
        </r>
      </text>
    </comment>
    <comment ref="CT433" authorId="0">
      <text>
        <r>
          <rPr>
            <b/>
            <sz val="9"/>
            <color indexed="81"/>
            <rFont val="Tahoma"/>
            <family val="2"/>
          </rPr>
          <t>Windows User:</t>
        </r>
        <r>
          <rPr>
            <sz val="9"/>
            <color indexed="81"/>
            <rFont val="Tahoma"/>
            <family val="2"/>
          </rPr>
          <t xml:space="preserve">
27/01/21
3627
O/fee=8000
Nov to Dec/21
Paid in Janu/21</t>
        </r>
      </text>
    </comment>
    <comment ref="DD433" authorId="0">
      <text>
        <r>
          <rPr>
            <b/>
            <sz val="9"/>
            <color indexed="81"/>
            <rFont val="Tahoma"/>
            <family val="2"/>
          </rPr>
          <t>Windows User:</t>
        </r>
        <r>
          <rPr>
            <sz val="9"/>
            <color indexed="81"/>
            <rFont val="Tahoma"/>
            <family val="2"/>
          </rPr>
          <t xml:space="preserve">
10/06/21
3628
Up to May/21</t>
        </r>
      </text>
    </comment>
    <comment ref="CD434" authorId="0">
      <text>
        <r>
          <rPr>
            <b/>
            <sz val="9"/>
            <color indexed="81"/>
            <rFont val="Tahoma"/>
            <family val="2"/>
          </rPr>
          <t>Windows User:</t>
        </r>
        <r>
          <rPr>
            <sz val="9"/>
            <color indexed="81"/>
            <rFont val="Tahoma"/>
            <family val="2"/>
          </rPr>
          <t xml:space="preserve">
16/09/2020
7,500/-</t>
        </r>
      </text>
    </comment>
    <comment ref="CF434" authorId="0">
      <text>
        <r>
          <rPr>
            <b/>
            <sz val="9"/>
            <color indexed="81"/>
            <rFont val="Tahoma"/>
            <family val="2"/>
          </rPr>
          <t>Windows User:</t>
        </r>
        <r>
          <rPr>
            <sz val="9"/>
            <color indexed="81"/>
            <rFont val="Tahoma"/>
            <family val="2"/>
          </rPr>
          <t xml:space="preserve">
16/09/2020
7,500/-</t>
        </r>
      </text>
    </comment>
    <comment ref="CH434" authorId="0">
      <text>
        <r>
          <rPr>
            <b/>
            <sz val="9"/>
            <color indexed="81"/>
            <rFont val="Tahoma"/>
            <family val="2"/>
          </rPr>
          <t>Windows User:</t>
        </r>
        <r>
          <rPr>
            <sz val="9"/>
            <color indexed="81"/>
            <rFont val="Tahoma"/>
            <family val="2"/>
          </rPr>
          <t xml:space="preserve">
16/09/2020
7,500/-</t>
        </r>
      </text>
    </comment>
    <comment ref="CJ434" authorId="0">
      <text>
        <r>
          <rPr>
            <b/>
            <sz val="9"/>
            <color indexed="81"/>
            <rFont val="Tahoma"/>
            <family val="2"/>
          </rPr>
          <t>Windows User:</t>
        </r>
        <r>
          <rPr>
            <sz val="9"/>
            <color indexed="81"/>
            <rFont val="Tahoma"/>
            <family val="2"/>
          </rPr>
          <t xml:space="preserve">
27/01/21
4322
O/fee=8000
Oct to Janu/21
Paid In Janu/21</t>
        </r>
      </text>
    </comment>
    <comment ref="CM434" authorId="0">
      <text>
        <r>
          <rPr>
            <b/>
            <sz val="9"/>
            <color indexed="81"/>
            <rFont val="Tahoma"/>
            <family val="2"/>
          </rPr>
          <t>Windows User:</t>
        </r>
        <r>
          <rPr>
            <sz val="9"/>
            <color indexed="81"/>
            <rFont val="Tahoma"/>
            <family val="2"/>
          </rPr>
          <t xml:space="preserve">
Less 30% in Tuition fee for Oct/20.</t>
        </r>
      </text>
    </comment>
    <comment ref="CN434" authorId="0">
      <text>
        <r>
          <rPr>
            <b/>
            <sz val="9"/>
            <color indexed="81"/>
            <rFont val="Tahoma"/>
            <family val="2"/>
          </rPr>
          <t>Windows User:</t>
        </r>
        <r>
          <rPr>
            <sz val="9"/>
            <color indexed="81"/>
            <rFont val="Tahoma"/>
            <family val="2"/>
          </rPr>
          <t xml:space="preserve">
27/01/21
4322
O/fee=8000
Oct to Janu/21
Paid In Janu/21</t>
        </r>
      </text>
    </comment>
    <comment ref="CO434" authorId="0">
      <text>
        <r>
          <rPr>
            <b/>
            <sz val="9"/>
            <color indexed="81"/>
            <rFont val="Tahoma"/>
            <family val="2"/>
          </rPr>
          <t>Windows User:</t>
        </r>
        <r>
          <rPr>
            <sz val="9"/>
            <color indexed="81"/>
            <rFont val="Tahoma"/>
            <family val="2"/>
          </rPr>
          <t xml:space="preserve">
Less 30% in Tuition fee for Oct/20.</t>
        </r>
      </text>
    </comment>
    <comment ref="CP434" authorId="0">
      <text>
        <r>
          <rPr>
            <b/>
            <sz val="9"/>
            <color indexed="81"/>
            <rFont val="Tahoma"/>
            <family val="2"/>
          </rPr>
          <t>Windows User:</t>
        </r>
        <r>
          <rPr>
            <sz val="9"/>
            <color indexed="81"/>
            <rFont val="Tahoma"/>
            <family val="2"/>
          </rPr>
          <t xml:space="preserve">
27/01/21
4322
O/fee=8000
Oct to Janu/21
Paid In Janu/21</t>
        </r>
      </text>
    </comment>
    <comment ref="CR434" authorId="0">
      <text>
        <r>
          <rPr>
            <b/>
            <sz val="9"/>
            <color indexed="81"/>
            <rFont val="Tahoma"/>
            <family val="2"/>
          </rPr>
          <t>Windows User:</t>
        </r>
        <r>
          <rPr>
            <sz val="9"/>
            <color indexed="81"/>
            <rFont val="Tahoma"/>
            <family val="2"/>
          </rPr>
          <t xml:space="preserve">
27/01/21
4322
O/fee=8000
Oct to Janu/21
Paid In Janu/21</t>
        </r>
      </text>
    </comment>
    <comment ref="CT434" authorId="0">
      <text>
        <r>
          <rPr>
            <b/>
            <sz val="9"/>
            <color indexed="81"/>
            <rFont val="Tahoma"/>
            <family val="2"/>
          </rPr>
          <t>Windows User:</t>
        </r>
        <r>
          <rPr>
            <sz val="9"/>
            <color indexed="81"/>
            <rFont val="Tahoma"/>
            <family val="2"/>
          </rPr>
          <t xml:space="preserve">
27/01/21
4322
O/fee=8000
Oct to Janu/21
Paid In Janu/21</t>
        </r>
      </text>
    </comment>
    <comment ref="DD434" authorId="0">
      <text>
        <r>
          <rPr>
            <b/>
            <sz val="9"/>
            <color indexed="81"/>
            <rFont val="Tahoma"/>
            <family val="2"/>
          </rPr>
          <t>Windows User:</t>
        </r>
        <r>
          <rPr>
            <sz val="9"/>
            <color indexed="81"/>
            <rFont val="Tahoma"/>
            <family val="2"/>
          </rPr>
          <t xml:space="preserve">
05/06/21
4323
</t>
        </r>
      </text>
    </comment>
    <comment ref="CD435" authorId="0">
      <text>
        <r>
          <rPr>
            <b/>
            <sz val="9"/>
            <color indexed="81"/>
            <rFont val="Tahoma"/>
            <family val="2"/>
          </rPr>
          <t>Windows User:</t>
        </r>
        <r>
          <rPr>
            <sz val="9"/>
            <color indexed="81"/>
            <rFont val="Tahoma"/>
            <family val="2"/>
          </rPr>
          <t xml:space="preserve">
16/09/2020
1,500/-</t>
        </r>
      </text>
    </comment>
    <comment ref="CF435" authorId="0">
      <text>
        <r>
          <rPr>
            <b/>
            <sz val="9"/>
            <color indexed="81"/>
            <rFont val="Tahoma"/>
            <family val="2"/>
          </rPr>
          <t>Windows User:</t>
        </r>
        <r>
          <rPr>
            <sz val="9"/>
            <color indexed="81"/>
            <rFont val="Tahoma"/>
            <family val="2"/>
          </rPr>
          <t xml:space="preserve">
08/10/20
4082
Paid to oct/20</t>
        </r>
      </text>
    </comment>
    <comment ref="CH435" authorId="0">
      <text>
        <r>
          <rPr>
            <b/>
            <sz val="9"/>
            <color indexed="81"/>
            <rFont val="Tahoma"/>
            <family val="2"/>
          </rPr>
          <t>Windows User:</t>
        </r>
        <r>
          <rPr>
            <sz val="9"/>
            <color indexed="81"/>
            <rFont val="Tahoma"/>
            <family val="2"/>
          </rPr>
          <t xml:space="preserve">
08/10/20
4082
Paid to oct/20</t>
        </r>
      </text>
    </comment>
    <comment ref="CJ435" authorId="0">
      <text>
        <r>
          <rPr>
            <b/>
            <sz val="9"/>
            <color indexed="81"/>
            <rFont val="Tahoma"/>
            <family val="2"/>
          </rPr>
          <t>Windows User:</t>
        </r>
        <r>
          <rPr>
            <sz val="9"/>
            <color indexed="81"/>
            <rFont val="Tahoma"/>
            <family val="2"/>
          </rPr>
          <t xml:space="preserve">
08/10/20
4082
Paid to oct/20</t>
        </r>
      </text>
    </comment>
    <comment ref="CP435" authorId="0">
      <text>
        <r>
          <rPr>
            <b/>
            <sz val="9"/>
            <color indexed="81"/>
            <rFont val="Tahoma"/>
            <family val="2"/>
          </rPr>
          <t>Windows User:</t>
        </r>
        <r>
          <rPr>
            <sz val="9"/>
            <color indexed="81"/>
            <rFont val="Tahoma"/>
            <family val="2"/>
          </rPr>
          <t xml:space="preserve">
08/10/20
4082
S/c=5000
Dev=1000
O/fee=8000
Oct=4620</t>
        </r>
      </text>
    </comment>
    <comment ref="CT435" authorId="0">
      <text>
        <r>
          <rPr>
            <b/>
            <sz val="9"/>
            <color indexed="81"/>
            <rFont val="Tahoma"/>
            <family val="2"/>
          </rPr>
          <t>Windows User:</t>
        </r>
        <r>
          <rPr>
            <sz val="9"/>
            <color indexed="81"/>
            <rFont val="Tahoma"/>
            <family val="2"/>
          </rPr>
          <t xml:space="preserve">
26/01/21
Nov + Dec/21
Paid in Janu/21</t>
        </r>
      </text>
    </comment>
    <comment ref="CV435" authorId="0">
      <text>
        <r>
          <rPr>
            <b/>
            <sz val="9"/>
            <color indexed="81"/>
            <rFont val="Tahoma"/>
            <family val="2"/>
          </rPr>
          <t>Windows User:</t>
        </r>
        <r>
          <rPr>
            <sz val="9"/>
            <color indexed="81"/>
            <rFont val="Tahoma"/>
            <family val="2"/>
          </rPr>
          <t xml:space="preserve">
26/01/21
Nov + Dec/21
Paid in Janu/21</t>
        </r>
      </text>
    </comment>
    <comment ref="CD436" authorId="0">
      <text>
        <r>
          <rPr>
            <b/>
            <sz val="9"/>
            <color indexed="81"/>
            <rFont val="Tahoma"/>
            <family val="2"/>
          </rPr>
          <t>Windows User:</t>
        </r>
        <r>
          <rPr>
            <sz val="9"/>
            <color indexed="81"/>
            <rFont val="Tahoma"/>
            <family val="2"/>
          </rPr>
          <t xml:space="preserve">
16/09/2020
7,500/-</t>
        </r>
      </text>
    </comment>
    <comment ref="CF436" authorId="0">
      <text>
        <r>
          <rPr>
            <b/>
            <sz val="9"/>
            <color indexed="81"/>
            <rFont val="Tahoma"/>
            <family val="2"/>
          </rPr>
          <t>Windows User:</t>
        </r>
        <r>
          <rPr>
            <sz val="9"/>
            <color indexed="81"/>
            <rFont val="Tahoma"/>
            <family val="2"/>
          </rPr>
          <t xml:space="preserve">
16/09/2020
7,500/-</t>
        </r>
      </text>
    </comment>
    <comment ref="CH436" authorId="0">
      <text>
        <r>
          <rPr>
            <b/>
            <sz val="9"/>
            <color indexed="81"/>
            <rFont val="Tahoma"/>
            <family val="2"/>
          </rPr>
          <t>Windows User:</t>
        </r>
        <r>
          <rPr>
            <sz val="9"/>
            <color indexed="81"/>
            <rFont val="Tahoma"/>
            <family val="2"/>
          </rPr>
          <t xml:space="preserve">
16/09/2020
7,500/-</t>
        </r>
      </text>
    </comment>
    <comment ref="CJ436" authorId="0">
      <text>
        <r>
          <rPr>
            <b/>
            <sz val="9"/>
            <color indexed="81"/>
            <rFont val="Tahoma"/>
            <family val="2"/>
          </rPr>
          <t>Windows User:</t>
        </r>
        <r>
          <rPr>
            <sz val="9"/>
            <color indexed="81"/>
            <rFont val="Tahoma"/>
            <family val="2"/>
          </rPr>
          <t xml:space="preserve">
18.10.2020
4539
Others fee=8,000/-</t>
        </r>
      </text>
    </comment>
    <comment ref="CM436" authorId="0">
      <text>
        <r>
          <rPr>
            <b/>
            <sz val="9"/>
            <color indexed="81"/>
            <rFont val="Tahoma"/>
            <family val="2"/>
          </rPr>
          <t>Windows User:</t>
        </r>
        <r>
          <rPr>
            <sz val="9"/>
            <color indexed="81"/>
            <rFont val="Tahoma"/>
            <family val="2"/>
          </rPr>
          <t xml:space="preserve">
Less 30% in Tuition fee for Oct/20.</t>
        </r>
      </text>
    </comment>
    <comment ref="CN436" authorId="0">
      <text>
        <r>
          <rPr>
            <b/>
            <sz val="9"/>
            <color indexed="81"/>
            <rFont val="Tahoma"/>
            <family val="2"/>
          </rPr>
          <t>Windows User:</t>
        </r>
        <r>
          <rPr>
            <sz val="9"/>
            <color indexed="81"/>
            <rFont val="Tahoma"/>
            <family val="2"/>
          </rPr>
          <t xml:space="preserve">
11.10.2020
4538
Oct/20 (Less=30%)
Others fee due by P.sir
18.10.2020
4539
Others fee=8,000/-</t>
        </r>
      </text>
    </comment>
    <comment ref="CO436" authorId="0">
      <text>
        <r>
          <rPr>
            <b/>
            <sz val="9"/>
            <color indexed="81"/>
            <rFont val="Tahoma"/>
            <family val="2"/>
          </rPr>
          <t>Windows User:</t>
        </r>
        <r>
          <rPr>
            <sz val="9"/>
            <color indexed="81"/>
            <rFont val="Tahoma"/>
            <family val="2"/>
          </rPr>
          <t xml:space="preserve">
Less 30% in Tuition fee for Oct/20.</t>
        </r>
      </text>
    </comment>
    <comment ref="CP436" authorId="0">
      <text>
        <r>
          <rPr>
            <b/>
            <sz val="9"/>
            <color indexed="81"/>
            <rFont val="Tahoma"/>
            <family val="2"/>
          </rPr>
          <t>Windows User:</t>
        </r>
        <r>
          <rPr>
            <sz val="9"/>
            <color indexed="81"/>
            <rFont val="Tahoma"/>
            <family val="2"/>
          </rPr>
          <t xml:space="preserve">
09/11/2020
4540
</t>
        </r>
      </text>
    </comment>
    <comment ref="CR436" authorId="0">
      <text>
        <r>
          <rPr>
            <b/>
            <sz val="9"/>
            <color indexed="81"/>
            <rFont val="Tahoma"/>
            <family val="2"/>
          </rPr>
          <t>Windows User:</t>
        </r>
        <r>
          <rPr>
            <sz val="9"/>
            <color indexed="81"/>
            <rFont val="Tahoma"/>
            <family val="2"/>
          </rPr>
          <t xml:space="preserve">
09/12/2020
4541
</t>
        </r>
      </text>
    </comment>
    <comment ref="CT436" authorId="0">
      <text>
        <r>
          <rPr>
            <b/>
            <sz val="9"/>
            <color indexed="81"/>
            <rFont val="Tahoma"/>
            <family val="2"/>
          </rPr>
          <t>Windows User:</t>
        </r>
        <r>
          <rPr>
            <sz val="9"/>
            <color indexed="81"/>
            <rFont val="Tahoma"/>
            <family val="2"/>
          </rPr>
          <t xml:space="preserve">
09/01/21
46542
</t>
        </r>
      </text>
    </comment>
    <comment ref="CV436" authorId="0">
      <text>
        <r>
          <rPr>
            <b/>
            <sz val="9"/>
            <color indexed="81"/>
            <rFont val="Tahoma"/>
            <family val="2"/>
          </rPr>
          <t>Windows User:</t>
        </r>
        <r>
          <rPr>
            <sz val="9"/>
            <color indexed="81"/>
            <rFont val="Tahoma"/>
            <family val="2"/>
          </rPr>
          <t xml:space="preserve">
09/02/21
4543</t>
        </r>
      </text>
    </comment>
    <comment ref="CX436" authorId="0">
      <text>
        <r>
          <rPr>
            <b/>
            <sz val="9"/>
            <color indexed="81"/>
            <rFont val="Tahoma"/>
            <family val="2"/>
          </rPr>
          <t>Windows User:</t>
        </r>
        <r>
          <rPr>
            <sz val="9"/>
            <color indexed="81"/>
            <rFont val="Tahoma"/>
            <family val="2"/>
          </rPr>
          <t xml:space="preserve">
09/03/21
4544</t>
        </r>
      </text>
    </comment>
    <comment ref="DD436" authorId="0">
      <text>
        <r>
          <rPr>
            <b/>
            <sz val="9"/>
            <color indexed="81"/>
            <rFont val="Tahoma"/>
            <family val="2"/>
          </rPr>
          <t>Windows User:</t>
        </r>
        <r>
          <rPr>
            <sz val="9"/>
            <color indexed="81"/>
            <rFont val="Tahoma"/>
            <family val="2"/>
          </rPr>
          <t xml:space="preserve">
07/06/21
4545/46/47
</t>
        </r>
      </text>
    </comment>
    <comment ref="CD437" authorId="0">
      <text>
        <r>
          <rPr>
            <b/>
            <sz val="9"/>
            <color indexed="81"/>
            <rFont val="Tahoma"/>
            <family val="2"/>
          </rPr>
          <t>Windows User:</t>
        </r>
        <r>
          <rPr>
            <sz val="9"/>
            <color indexed="81"/>
            <rFont val="Tahoma"/>
            <family val="2"/>
          </rPr>
          <t xml:space="preserve">
16/09/2020
7,500/-</t>
        </r>
      </text>
    </comment>
    <comment ref="CF437" authorId="0">
      <text>
        <r>
          <rPr>
            <b/>
            <sz val="9"/>
            <color indexed="81"/>
            <rFont val="Tahoma"/>
            <family val="2"/>
          </rPr>
          <t>Windows User:</t>
        </r>
        <r>
          <rPr>
            <sz val="9"/>
            <color indexed="81"/>
            <rFont val="Tahoma"/>
            <family val="2"/>
          </rPr>
          <t xml:space="preserve">
16/09/2020
7,500/-</t>
        </r>
      </text>
    </comment>
    <comment ref="CH437" authorId="0">
      <text>
        <r>
          <rPr>
            <b/>
            <sz val="9"/>
            <color indexed="81"/>
            <rFont val="Tahoma"/>
            <family val="2"/>
          </rPr>
          <t>Windows User:</t>
        </r>
        <r>
          <rPr>
            <sz val="9"/>
            <color indexed="81"/>
            <rFont val="Tahoma"/>
            <family val="2"/>
          </rPr>
          <t xml:space="preserve">
16/09/2020
7,500/-</t>
        </r>
      </text>
    </comment>
    <comment ref="CJ437" authorId="0">
      <text>
        <r>
          <rPr>
            <b/>
            <sz val="9"/>
            <color indexed="81"/>
            <rFont val="Tahoma"/>
            <family val="2"/>
          </rPr>
          <t>Windows User:</t>
        </r>
        <r>
          <rPr>
            <sz val="9"/>
            <color indexed="81"/>
            <rFont val="Tahoma"/>
            <family val="2"/>
          </rPr>
          <t xml:space="preserve">
30/01/21
3842
O/fee=8000
Nov to Janu/21
Paid in Janu/21</t>
        </r>
      </text>
    </comment>
    <comment ref="CM437" authorId="0">
      <text>
        <r>
          <rPr>
            <b/>
            <sz val="9"/>
            <color indexed="81"/>
            <rFont val="Tahoma"/>
            <family val="2"/>
          </rPr>
          <t>Windows User:</t>
        </r>
        <r>
          <rPr>
            <sz val="9"/>
            <color indexed="81"/>
            <rFont val="Tahoma"/>
            <family val="2"/>
          </rPr>
          <t xml:space="preserve">
Less 30% in Tuition fee for Oct/20.</t>
        </r>
      </text>
    </comment>
    <comment ref="CN437" authorId="0">
      <text>
        <r>
          <rPr>
            <b/>
            <sz val="9"/>
            <color indexed="81"/>
            <rFont val="Tahoma"/>
            <family val="2"/>
          </rPr>
          <t>Windows User:</t>
        </r>
        <r>
          <rPr>
            <sz val="9"/>
            <color indexed="81"/>
            <rFont val="Tahoma"/>
            <family val="2"/>
          </rPr>
          <t xml:space="preserve">
30/01/21
3842
O/fee=8000
Nov to Janu/21
Paid in Janu/21</t>
        </r>
      </text>
    </comment>
    <comment ref="CO437" authorId="0">
      <text>
        <r>
          <rPr>
            <b/>
            <sz val="9"/>
            <color indexed="81"/>
            <rFont val="Tahoma"/>
            <family val="2"/>
          </rPr>
          <t>Windows User:</t>
        </r>
        <r>
          <rPr>
            <sz val="9"/>
            <color indexed="81"/>
            <rFont val="Tahoma"/>
            <family val="2"/>
          </rPr>
          <t xml:space="preserve">
Less 30% in Tuition fee for Oct/20.</t>
        </r>
      </text>
    </comment>
    <comment ref="CP437" authorId="0">
      <text>
        <r>
          <rPr>
            <b/>
            <sz val="9"/>
            <color indexed="81"/>
            <rFont val="Tahoma"/>
            <family val="2"/>
          </rPr>
          <t>Windows User:</t>
        </r>
        <r>
          <rPr>
            <sz val="9"/>
            <color indexed="81"/>
            <rFont val="Tahoma"/>
            <family val="2"/>
          </rPr>
          <t xml:space="preserve">
30/01/21
3842
O/fee=8000
Nov to Janu/21
Paid in Janu/21</t>
        </r>
      </text>
    </comment>
    <comment ref="CR437" authorId="0">
      <text>
        <r>
          <rPr>
            <b/>
            <sz val="9"/>
            <color indexed="81"/>
            <rFont val="Tahoma"/>
            <family val="2"/>
          </rPr>
          <t>Windows User:</t>
        </r>
        <r>
          <rPr>
            <sz val="9"/>
            <color indexed="81"/>
            <rFont val="Tahoma"/>
            <family val="2"/>
          </rPr>
          <t xml:space="preserve">
30/01/21
3842
O/fee=8000
Nov to Janu/21
Paid in Janu/21</t>
        </r>
      </text>
    </comment>
    <comment ref="CT437" authorId="0">
      <text>
        <r>
          <rPr>
            <b/>
            <sz val="9"/>
            <color indexed="81"/>
            <rFont val="Tahoma"/>
            <family val="2"/>
          </rPr>
          <t>Windows User:</t>
        </r>
        <r>
          <rPr>
            <sz val="9"/>
            <color indexed="81"/>
            <rFont val="Tahoma"/>
            <family val="2"/>
          </rPr>
          <t xml:space="preserve">
30/01/21
3842/3843
O/fee=8000
Nov to Janu/21
Paid in Janu/21</t>
        </r>
      </text>
    </comment>
    <comment ref="H438" authorId="0">
      <text>
        <r>
          <rPr>
            <b/>
            <sz val="9"/>
            <color indexed="81"/>
            <rFont val="Tahoma"/>
            <family val="2"/>
          </rPr>
          <t>Windows User:</t>
        </r>
        <r>
          <rPr>
            <sz val="9"/>
            <color indexed="81"/>
            <rFont val="Tahoma"/>
            <family val="2"/>
          </rPr>
          <t xml:space="preserve">
T.c Order By
 board  28/03/21
College=03/04/21</t>
        </r>
      </text>
    </comment>
    <comment ref="J438" authorId="0">
      <text>
        <r>
          <rPr>
            <b/>
            <sz val="9"/>
            <color indexed="81"/>
            <rFont val="Tahoma"/>
            <family val="2"/>
          </rPr>
          <t>Windows User:</t>
        </r>
        <r>
          <rPr>
            <sz val="9"/>
            <color indexed="81"/>
            <rFont val="Tahoma"/>
            <family val="2"/>
          </rPr>
          <t xml:space="preserve">
T.c Order By
 board  28/03/21
College=03/04/21</t>
        </r>
      </text>
    </comment>
    <comment ref="CD438" authorId="0">
      <text>
        <r>
          <rPr>
            <b/>
            <sz val="9"/>
            <color indexed="81"/>
            <rFont val="Tahoma"/>
            <family val="2"/>
          </rPr>
          <t>Windows User:</t>
        </r>
        <r>
          <rPr>
            <sz val="9"/>
            <color indexed="81"/>
            <rFont val="Tahoma"/>
            <family val="2"/>
          </rPr>
          <t xml:space="preserve">
16/09/2020
7,500/-</t>
        </r>
      </text>
    </comment>
    <comment ref="CF438" authorId="0">
      <text>
        <r>
          <rPr>
            <b/>
            <sz val="9"/>
            <color indexed="81"/>
            <rFont val="Tahoma"/>
            <family val="2"/>
          </rPr>
          <t>Windows User:</t>
        </r>
        <r>
          <rPr>
            <sz val="9"/>
            <color indexed="81"/>
            <rFont val="Tahoma"/>
            <family val="2"/>
          </rPr>
          <t xml:space="preserve">
16/09/2020
7,500/-</t>
        </r>
      </text>
    </comment>
    <comment ref="CH438" authorId="0">
      <text>
        <r>
          <rPr>
            <b/>
            <sz val="9"/>
            <color indexed="81"/>
            <rFont val="Tahoma"/>
            <family val="2"/>
          </rPr>
          <t>Windows User:</t>
        </r>
        <r>
          <rPr>
            <sz val="9"/>
            <color indexed="81"/>
            <rFont val="Tahoma"/>
            <family val="2"/>
          </rPr>
          <t xml:space="preserve">
16/09/2020
7,500/-</t>
        </r>
      </text>
    </comment>
    <comment ref="CJ438" authorId="0">
      <text>
        <r>
          <rPr>
            <b/>
            <sz val="9"/>
            <color indexed="81"/>
            <rFont val="Tahoma"/>
            <family val="2"/>
          </rPr>
          <t>Windows User:</t>
        </r>
        <r>
          <rPr>
            <sz val="9"/>
            <color indexed="81"/>
            <rFont val="Tahoma"/>
            <family val="2"/>
          </rPr>
          <t xml:space="preserve">
04/01/2021
4813
Janu/21
O/fee=2000 Due=6000
Paid in Janu/21
03/02/21
4014
O/fee=6000
Feb/21
Paid in Feb/21</t>
        </r>
      </text>
    </comment>
    <comment ref="CP438" authorId="0">
      <text>
        <r>
          <rPr>
            <b/>
            <sz val="9"/>
            <color indexed="81"/>
            <rFont val="Tahoma"/>
            <family val="2"/>
          </rPr>
          <t>Windows User:</t>
        </r>
        <r>
          <rPr>
            <sz val="9"/>
            <color indexed="81"/>
            <rFont val="Tahoma"/>
            <family val="2"/>
          </rPr>
          <t xml:space="preserve">
03/10/20
4010
</t>
        </r>
      </text>
    </comment>
    <comment ref="CR438" authorId="0">
      <text>
        <r>
          <rPr>
            <b/>
            <sz val="9"/>
            <color indexed="81"/>
            <rFont val="Tahoma"/>
            <family val="2"/>
          </rPr>
          <t>Windows User:</t>
        </r>
        <r>
          <rPr>
            <sz val="9"/>
            <color indexed="81"/>
            <rFont val="Tahoma"/>
            <family val="2"/>
          </rPr>
          <t xml:space="preserve">
09/11/2020
4011
</t>
        </r>
      </text>
    </comment>
    <comment ref="CT438" authorId="0">
      <text>
        <r>
          <rPr>
            <b/>
            <sz val="9"/>
            <color indexed="81"/>
            <rFont val="Tahoma"/>
            <family val="2"/>
          </rPr>
          <t>Windows User:</t>
        </r>
        <r>
          <rPr>
            <sz val="9"/>
            <color indexed="81"/>
            <rFont val="Tahoma"/>
            <family val="2"/>
          </rPr>
          <t xml:space="preserve">
06/12/020
4012
O/fee Due</t>
        </r>
      </text>
    </comment>
    <comment ref="CV438" authorId="0">
      <text>
        <r>
          <rPr>
            <b/>
            <sz val="9"/>
            <color indexed="81"/>
            <rFont val="Tahoma"/>
            <family val="2"/>
          </rPr>
          <t>Windows User:</t>
        </r>
        <r>
          <rPr>
            <sz val="9"/>
            <color indexed="81"/>
            <rFont val="Tahoma"/>
            <family val="2"/>
          </rPr>
          <t xml:space="preserve">
04/01/2021
4813
Janu/21
O/fee=2000 Due=6000
Paid in Janu/21</t>
        </r>
      </text>
    </comment>
    <comment ref="CX438" authorId="0">
      <text>
        <r>
          <rPr>
            <b/>
            <sz val="9"/>
            <color indexed="81"/>
            <rFont val="Tahoma"/>
            <family val="2"/>
          </rPr>
          <t>Windows User:</t>
        </r>
        <r>
          <rPr>
            <sz val="9"/>
            <color indexed="81"/>
            <rFont val="Tahoma"/>
            <family val="2"/>
          </rPr>
          <t xml:space="preserve">
03/02/21
4014
O/fee=6000
Feb/21
Paid in Feb/21</t>
        </r>
      </text>
    </comment>
    <comment ref="CZ438" authorId="0">
      <text>
        <r>
          <rPr>
            <b/>
            <sz val="9"/>
            <color indexed="81"/>
            <rFont val="Tahoma"/>
            <family val="2"/>
          </rPr>
          <t>Windows User:</t>
        </r>
        <r>
          <rPr>
            <sz val="9"/>
            <color indexed="81"/>
            <rFont val="Tahoma"/>
            <family val="2"/>
          </rPr>
          <t xml:space="preserve">
04/03/21
4015</t>
        </r>
      </text>
    </comment>
    <comment ref="CD439" authorId="0">
      <text>
        <r>
          <rPr>
            <b/>
            <sz val="9"/>
            <color indexed="81"/>
            <rFont val="Tahoma"/>
            <family val="2"/>
          </rPr>
          <t>Windows User:</t>
        </r>
        <r>
          <rPr>
            <sz val="9"/>
            <color indexed="81"/>
            <rFont val="Tahoma"/>
            <family val="2"/>
          </rPr>
          <t xml:space="preserve">
16/09/2020
2,500/-</t>
        </r>
      </text>
    </comment>
    <comment ref="CF439" authorId="0">
      <text>
        <r>
          <rPr>
            <b/>
            <sz val="9"/>
            <color indexed="81"/>
            <rFont val="Tahoma"/>
            <family val="2"/>
          </rPr>
          <t>Windows User:</t>
        </r>
        <r>
          <rPr>
            <sz val="9"/>
            <color indexed="81"/>
            <rFont val="Tahoma"/>
            <family val="2"/>
          </rPr>
          <t xml:space="preserve">
16/09/2020
2,500/-</t>
        </r>
      </text>
    </comment>
    <comment ref="CH439" authorId="0">
      <text>
        <r>
          <rPr>
            <b/>
            <sz val="9"/>
            <color indexed="81"/>
            <rFont val="Tahoma"/>
            <family val="2"/>
          </rPr>
          <t>Windows User:</t>
        </r>
        <r>
          <rPr>
            <sz val="9"/>
            <color indexed="81"/>
            <rFont val="Tahoma"/>
            <family val="2"/>
          </rPr>
          <t xml:space="preserve">
06/12/2020
3723
17,620/-
O/fee With
S/c With
Oct /20
Paid in Dec/20</t>
        </r>
      </text>
    </comment>
    <comment ref="CJ439" authorId="0">
      <text>
        <r>
          <rPr>
            <b/>
            <sz val="9"/>
            <color indexed="81"/>
            <rFont val="Tahoma"/>
            <family val="2"/>
          </rPr>
          <t>Windows User:</t>
        </r>
        <r>
          <rPr>
            <sz val="9"/>
            <color indexed="81"/>
            <rFont val="Tahoma"/>
            <family val="2"/>
          </rPr>
          <t xml:space="preserve">
06/12/2020
3723
17,620/-
O/fee With
S/c With
Oct /20
Paid in Dec/20</t>
        </r>
      </text>
    </comment>
    <comment ref="CM439" authorId="0">
      <text>
        <r>
          <rPr>
            <b/>
            <sz val="9"/>
            <color indexed="81"/>
            <rFont val="Tahoma"/>
            <family val="2"/>
          </rPr>
          <t>Windows User:</t>
        </r>
        <r>
          <rPr>
            <sz val="9"/>
            <color indexed="81"/>
            <rFont val="Tahoma"/>
            <family val="2"/>
          </rPr>
          <t xml:space="preserve">
Less 30% in Tuition fee for Oct/20.</t>
        </r>
      </text>
    </comment>
    <comment ref="CN439" authorId="0">
      <text>
        <r>
          <rPr>
            <b/>
            <sz val="9"/>
            <color indexed="81"/>
            <rFont val="Tahoma"/>
            <family val="2"/>
          </rPr>
          <t>Windows User:</t>
        </r>
        <r>
          <rPr>
            <sz val="9"/>
            <color indexed="81"/>
            <rFont val="Tahoma"/>
            <family val="2"/>
          </rPr>
          <t xml:space="preserve">
06/12/2020
3723
17,620/-
O/fee With
S/c With
Oct /20
Paid in Dec/20</t>
        </r>
      </text>
    </comment>
    <comment ref="CO439" authorId="0">
      <text>
        <r>
          <rPr>
            <b/>
            <sz val="9"/>
            <color indexed="81"/>
            <rFont val="Tahoma"/>
            <family val="2"/>
          </rPr>
          <t>Windows User:</t>
        </r>
        <r>
          <rPr>
            <sz val="9"/>
            <color indexed="81"/>
            <rFont val="Tahoma"/>
            <family val="2"/>
          </rPr>
          <t xml:space="preserve">
Less 30% in Tuition fee for Oct/20.</t>
        </r>
      </text>
    </comment>
    <comment ref="CP439" authorId="0">
      <text>
        <r>
          <rPr>
            <b/>
            <sz val="9"/>
            <color indexed="81"/>
            <rFont val="Tahoma"/>
            <family val="2"/>
          </rPr>
          <t>Windows User:</t>
        </r>
        <r>
          <rPr>
            <sz val="9"/>
            <color indexed="81"/>
            <rFont val="Tahoma"/>
            <family val="2"/>
          </rPr>
          <t xml:space="preserve">
24/01/2021
3722
Nov to Janu/21
Paid in Janu/21</t>
        </r>
      </text>
    </comment>
    <comment ref="CR439" authorId="0">
      <text>
        <r>
          <rPr>
            <b/>
            <sz val="9"/>
            <color indexed="81"/>
            <rFont val="Tahoma"/>
            <family val="2"/>
          </rPr>
          <t>Windows User:</t>
        </r>
        <r>
          <rPr>
            <sz val="9"/>
            <color indexed="81"/>
            <rFont val="Tahoma"/>
            <family val="2"/>
          </rPr>
          <t xml:space="preserve">
06/12/2020
3723
O/fee With
S/c With
Oct /20
24/01/2021
3722
Nov to Janu/21
Paid in Janu/21</t>
        </r>
      </text>
    </comment>
    <comment ref="CT439" authorId="0">
      <text>
        <r>
          <rPr>
            <b/>
            <sz val="9"/>
            <color indexed="81"/>
            <rFont val="Tahoma"/>
            <family val="2"/>
          </rPr>
          <t>Windows User:</t>
        </r>
        <r>
          <rPr>
            <sz val="9"/>
            <color indexed="81"/>
            <rFont val="Tahoma"/>
            <family val="2"/>
          </rPr>
          <t xml:space="preserve">
24/01/2021
3722
Nov to Janu/21
Paid in Janu/21</t>
        </r>
      </text>
    </comment>
    <comment ref="CD440" authorId="0">
      <text>
        <r>
          <rPr>
            <b/>
            <sz val="9"/>
            <color indexed="81"/>
            <rFont val="Tahoma"/>
            <family val="2"/>
          </rPr>
          <t>Windows User:</t>
        </r>
        <r>
          <rPr>
            <sz val="9"/>
            <color indexed="81"/>
            <rFont val="Tahoma"/>
            <family val="2"/>
          </rPr>
          <t xml:space="preserve">
16/09/2020
7,500/-</t>
        </r>
      </text>
    </comment>
    <comment ref="CF440" authorId="0">
      <text>
        <r>
          <rPr>
            <b/>
            <sz val="9"/>
            <color indexed="81"/>
            <rFont val="Tahoma"/>
            <family val="2"/>
          </rPr>
          <t>Windows User:</t>
        </r>
        <r>
          <rPr>
            <sz val="9"/>
            <color indexed="81"/>
            <rFont val="Tahoma"/>
            <family val="2"/>
          </rPr>
          <t xml:space="preserve">
16/09/2020
7,500/-</t>
        </r>
      </text>
    </comment>
    <comment ref="CH440" authorId="0">
      <text>
        <r>
          <rPr>
            <b/>
            <sz val="9"/>
            <color indexed="81"/>
            <rFont val="Tahoma"/>
            <family val="2"/>
          </rPr>
          <t>Windows User:</t>
        </r>
        <r>
          <rPr>
            <sz val="9"/>
            <color indexed="81"/>
            <rFont val="Tahoma"/>
            <family val="2"/>
          </rPr>
          <t xml:space="preserve">
16/09/2020
7,500/-</t>
        </r>
      </text>
    </comment>
    <comment ref="CJ440" authorId="0">
      <text>
        <r>
          <rPr>
            <b/>
            <sz val="9"/>
            <color indexed="81"/>
            <rFont val="Tahoma"/>
            <family val="2"/>
          </rPr>
          <t xml:space="preserve">Windows User:
</t>
        </r>
        <r>
          <rPr>
            <sz val="9"/>
            <color indexed="81"/>
            <rFont val="Tahoma"/>
            <family val="2"/>
          </rPr>
          <t>27/01/21
5042
O/fee=4760 Due=340
Oct + Nov/20
Paid in janu/21</t>
        </r>
      </text>
    </comment>
    <comment ref="CM440" authorId="0">
      <text>
        <r>
          <rPr>
            <b/>
            <sz val="9"/>
            <color indexed="81"/>
            <rFont val="Tahoma"/>
            <family val="2"/>
          </rPr>
          <t>Windows User:</t>
        </r>
        <r>
          <rPr>
            <sz val="9"/>
            <color indexed="81"/>
            <rFont val="Tahoma"/>
            <family val="2"/>
          </rPr>
          <t xml:space="preserve">
Less 30% in Tuition fee for Oct/20.</t>
        </r>
      </text>
    </comment>
    <comment ref="CN440" authorId="0">
      <text>
        <r>
          <rPr>
            <b/>
            <sz val="9"/>
            <color indexed="81"/>
            <rFont val="Tahoma"/>
            <family val="2"/>
          </rPr>
          <t xml:space="preserve">Windows User:
</t>
        </r>
        <r>
          <rPr>
            <sz val="9"/>
            <color indexed="81"/>
            <rFont val="Tahoma"/>
            <family val="2"/>
          </rPr>
          <t>27/01/21
5042
O/fee=4760 Due=340
Oct + Nov/20
Paid in janu/21</t>
        </r>
      </text>
    </comment>
    <comment ref="CO440" authorId="0">
      <text>
        <r>
          <rPr>
            <b/>
            <sz val="9"/>
            <color indexed="81"/>
            <rFont val="Tahoma"/>
            <family val="2"/>
          </rPr>
          <t>Windows User:</t>
        </r>
        <r>
          <rPr>
            <sz val="9"/>
            <color indexed="81"/>
            <rFont val="Tahoma"/>
            <family val="2"/>
          </rPr>
          <t xml:space="preserve">
Less 30% in Tuition fee for Oct/20.</t>
        </r>
      </text>
    </comment>
    <comment ref="CP440" authorId="0">
      <text>
        <r>
          <rPr>
            <b/>
            <sz val="9"/>
            <color indexed="81"/>
            <rFont val="Tahoma"/>
            <family val="2"/>
          </rPr>
          <t xml:space="preserve">Windows User:
</t>
        </r>
        <r>
          <rPr>
            <sz val="9"/>
            <color indexed="81"/>
            <rFont val="Tahoma"/>
            <family val="2"/>
          </rPr>
          <t>27/01/21
5042
O/fee=4760 Due=340
Oct + Nov/20
Paid in janu/21</t>
        </r>
      </text>
    </comment>
    <comment ref="CT440" authorId="0">
      <text>
        <r>
          <rPr>
            <b/>
            <sz val="9"/>
            <color indexed="81"/>
            <rFont val="Tahoma"/>
            <family val="2"/>
          </rPr>
          <t xml:space="preserve">Windows User:
</t>
        </r>
        <r>
          <rPr>
            <sz val="9"/>
            <color indexed="81"/>
            <rFont val="Tahoma"/>
            <family val="2"/>
          </rPr>
          <t>27/01/21
5042
O/fee=4760 Due=3420
Oct + Nov/20
Paid in janu/21</t>
        </r>
      </text>
    </comment>
    <comment ref="DD440" authorId="0">
      <text>
        <r>
          <rPr>
            <b/>
            <sz val="9"/>
            <color indexed="81"/>
            <rFont val="Tahoma"/>
            <family val="2"/>
          </rPr>
          <t>Windows User:</t>
        </r>
        <r>
          <rPr>
            <sz val="9"/>
            <color indexed="81"/>
            <rFont val="Tahoma"/>
            <family val="2"/>
          </rPr>
          <t xml:space="preserve">
06/06/21
5043
O/fee=3240
Dec/20 t+Janu/21
Feb=1380 Due=3240</t>
        </r>
      </text>
    </comment>
    <comment ref="CD441" authorId="0">
      <text>
        <r>
          <rPr>
            <b/>
            <sz val="9"/>
            <color indexed="81"/>
            <rFont val="Tahoma"/>
            <family val="2"/>
          </rPr>
          <t>Windows User:</t>
        </r>
        <r>
          <rPr>
            <sz val="9"/>
            <color indexed="81"/>
            <rFont val="Tahoma"/>
            <family val="2"/>
          </rPr>
          <t xml:space="preserve">
16/09/2020
7,500/-</t>
        </r>
      </text>
    </comment>
    <comment ref="CF441" authorId="0">
      <text>
        <r>
          <rPr>
            <b/>
            <sz val="9"/>
            <color indexed="81"/>
            <rFont val="Tahoma"/>
            <family val="2"/>
          </rPr>
          <t>Windows User:</t>
        </r>
        <r>
          <rPr>
            <sz val="9"/>
            <color indexed="81"/>
            <rFont val="Tahoma"/>
            <family val="2"/>
          </rPr>
          <t xml:space="preserve">
16/09/2020
7,500/-</t>
        </r>
      </text>
    </comment>
    <comment ref="CH441" authorId="0">
      <text>
        <r>
          <rPr>
            <b/>
            <sz val="9"/>
            <color indexed="81"/>
            <rFont val="Tahoma"/>
            <family val="2"/>
          </rPr>
          <t>Windows User:</t>
        </r>
        <r>
          <rPr>
            <sz val="9"/>
            <color indexed="81"/>
            <rFont val="Tahoma"/>
            <family val="2"/>
          </rPr>
          <t xml:space="preserve">
16/09/2020
7,500/-</t>
        </r>
      </text>
    </comment>
    <comment ref="CM441" authorId="0">
      <text>
        <r>
          <rPr>
            <b/>
            <sz val="9"/>
            <color indexed="81"/>
            <rFont val="Tahoma"/>
            <family val="2"/>
          </rPr>
          <t>Windows User:</t>
        </r>
        <r>
          <rPr>
            <sz val="9"/>
            <color indexed="81"/>
            <rFont val="Tahoma"/>
            <family val="2"/>
          </rPr>
          <t xml:space="preserve">
Less 30% in Tuition fee for Oct/20.</t>
        </r>
      </text>
    </comment>
    <comment ref="CN441" authorId="0">
      <text>
        <r>
          <rPr>
            <b/>
            <sz val="9"/>
            <color indexed="81"/>
            <rFont val="Tahoma"/>
            <family val="2"/>
          </rPr>
          <t>Windows User:</t>
        </r>
        <r>
          <rPr>
            <sz val="9"/>
            <color indexed="81"/>
            <rFont val="Tahoma"/>
            <family val="2"/>
          </rPr>
          <t xml:space="preserve">
11.10.2020
5066
Oct/20 (Less=30%)
Others fee due by P.sir</t>
        </r>
      </text>
    </comment>
    <comment ref="CO441" authorId="0">
      <text>
        <r>
          <rPr>
            <b/>
            <sz val="9"/>
            <color indexed="81"/>
            <rFont val="Tahoma"/>
            <family val="2"/>
          </rPr>
          <t>Windows User:</t>
        </r>
        <r>
          <rPr>
            <sz val="9"/>
            <color indexed="81"/>
            <rFont val="Tahoma"/>
            <family val="2"/>
          </rPr>
          <t xml:space="preserve">
Less 30% in Tuition fee for Oct/20.</t>
        </r>
      </text>
    </comment>
    <comment ref="CP441" authorId="0">
      <text>
        <r>
          <rPr>
            <b/>
            <sz val="9"/>
            <color indexed="81"/>
            <rFont val="Tahoma"/>
            <family val="2"/>
          </rPr>
          <t>Windows User:</t>
        </r>
        <r>
          <rPr>
            <sz val="9"/>
            <color indexed="81"/>
            <rFont val="Tahoma"/>
            <family val="2"/>
          </rPr>
          <t xml:space="preserve">
27/01/21
5067
Nov + Dec/20
Paid in Janu/21</t>
        </r>
      </text>
    </comment>
    <comment ref="CR441" authorId="0">
      <text>
        <r>
          <rPr>
            <b/>
            <sz val="9"/>
            <color indexed="81"/>
            <rFont val="Tahoma"/>
            <family val="2"/>
          </rPr>
          <t>Windows User:</t>
        </r>
        <r>
          <rPr>
            <sz val="9"/>
            <color indexed="81"/>
            <rFont val="Tahoma"/>
            <family val="2"/>
          </rPr>
          <t xml:space="preserve">
27/01/21
5067
Nov + Dec/20
Paid in Janu/21</t>
        </r>
      </text>
    </comment>
    <comment ref="CT441" authorId="0">
      <text>
        <r>
          <rPr>
            <b/>
            <sz val="9"/>
            <color indexed="81"/>
            <rFont val="Tahoma"/>
            <family val="2"/>
          </rPr>
          <t>Windows User:</t>
        </r>
        <r>
          <rPr>
            <sz val="9"/>
            <color indexed="81"/>
            <rFont val="Tahoma"/>
            <family val="2"/>
          </rPr>
          <t xml:space="preserve">
27/01/21
5067
Nov + Dec/20
Paid in Janu/21</t>
        </r>
      </text>
    </comment>
    <comment ref="CV441" authorId="0">
      <text>
        <r>
          <rPr>
            <b/>
            <sz val="9"/>
            <color indexed="81"/>
            <rFont val="Tahoma"/>
            <family val="2"/>
          </rPr>
          <t>Windows User:</t>
        </r>
        <r>
          <rPr>
            <sz val="9"/>
            <color indexed="81"/>
            <rFont val="Tahoma"/>
            <family val="2"/>
          </rPr>
          <t xml:space="preserve">
10/02/21
5068</t>
        </r>
      </text>
    </comment>
    <comment ref="DB441" authorId="0">
      <text>
        <r>
          <rPr>
            <b/>
            <sz val="9"/>
            <color indexed="81"/>
            <rFont val="Tahoma"/>
            <family val="2"/>
          </rPr>
          <t>Windows User:</t>
        </r>
        <r>
          <rPr>
            <sz val="9"/>
            <color indexed="81"/>
            <rFont val="Tahoma"/>
            <family val="2"/>
          </rPr>
          <t xml:space="preserve">
02/05/21
5069
Feb + March/21</t>
        </r>
      </text>
    </comment>
    <comment ref="DD441" authorId="0">
      <text>
        <r>
          <rPr>
            <b/>
            <sz val="9"/>
            <color indexed="81"/>
            <rFont val="Tahoma"/>
            <family val="2"/>
          </rPr>
          <t>Windows User:</t>
        </r>
        <r>
          <rPr>
            <sz val="9"/>
            <color indexed="81"/>
            <rFont val="Tahoma"/>
            <family val="2"/>
          </rPr>
          <t xml:space="preserve">
06/06/21
5070
April + May/21</t>
        </r>
      </text>
    </comment>
    <comment ref="H442" authorId="0">
      <text>
        <r>
          <rPr>
            <b/>
            <sz val="9"/>
            <color indexed="81"/>
            <rFont val="Tahoma"/>
            <family val="2"/>
          </rPr>
          <t>Windows User:</t>
        </r>
        <r>
          <rPr>
            <sz val="9"/>
            <color indexed="81"/>
            <rFont val="Tahoma"/>
            <family val="2"/>
          </rPr>
          <t xml:space="preserve">
Less-3,300/-</t>
        </r>
      </text>
    </comment>
    <comment ref="J442" authorId="0">
      <text>
        <r>
          <rPr>
            <b/>
            <sz val="9"/>
            <color indexed="81"/>
            <rFont val="Tahoma"/>
            <family val="2"/>
          </rPr>
          <t>Windows User:</t>
        </r>
        <r>
          <rPr>
            <sz val="9"/>
            <color indexed="81"/>
            <rFont val="Tahoma"/>
            <family val="2"/>
          </rPr>
          <t xml:space="preserve">
Less-3,300/-</t>
        </r>
      </text>
    </comment>
    <comment ref="CD442" authorId="0">
      <text>
        <r>
          <rPr>
            <b/>
            <sz val="9"/>
            <color indexed="81"/>
            <rFont val="Tahoma"/>
            <family val="2"/>
          </rPr>
          <t>Windows User:</t>
        </r>
        <r>
          <rPr>
            <sz val="9"/>
            <color indexed="81"/>
            <rFont val="Tahoma"/>
            <family val="2"/>
          </rPr>
          <t xml:space="preserve">
17/09/2020
7,500/-</t>
        </r>
      </text>
    </comment>
    <comment ref="CF442" authorId="0">
      <text>
        <r>
          <rPr>
            <b/>
            <sz val="9"/>
            <color indexed="81"/>
            <rFont val="Tahoma"/>
            <family val="2"/>
          </rPr>
          <t>Windows User:</t>
        </r>
        <r>
          <rPr>
            <sz val="9"/>
            <color indexed="81"/>
            <rFont val="Tahoma"/>
            <family val="2"/>
          </rPr>
          <t xml:space="preserve">
17/09/2020
7,500/-</t>
        </r>
      </text>
    </comment>
    <comment ref="CH442" authorId="0">
      <text>
        <r>
          <rPr>
            <b/>
            <sz val="9"/>
            <color indexed="81"/>
            <rFont val="Tahoma"/>
            <family val="2"/>
          </rPr>
          <t>Windows User:</t>
        </r>
        <r>
          <rPr>
            <sz val="9"/>
            <color indexed="81"/>
            <rFont val="Tahoma"/>
            <family val="2"/>
          </rPr>
          <t xml:space="preserve">
17/09/2020
7,500/-</t>
        </r>
      </text>
    </comment>
    <comment ref="CJ442" authorId="0">
      <text>
        <r>
          <rPr>
            <b/>
            <sz val="9"/>
            <color indexed="81"/>
            <rFont val="Tahoma"/>
            <family val="2"/>
          </rPr>
          <t>Windows User:</t>
        </r>
        <r>
          <rPr>
            <sz val="9"/>
            <color indexed="81"/>
            <rFont val="Tahoma"/>
            <family val="2"/>
          </rPr>
          <t xml:space="preserve">
03/01/21
6872
O/fee=8000
Oct to Janu/21
Paid in Jnau/21</t>
        </r>
      </text>
    </comment>
    <comment ref="CP442" authorId="0">
      <text>
        <r>
          <rPr>
            <b/>
            <sz val="9"/>
            <color indexed="81"/>
            <rFont val="Tahoma"/>
            <family val="2"/>
          </rPr>
          <t>Windows User:</t>
        </r>
        <r>
          <rPr>
            <sz val="9"/>
            <color indexed="81"/>
            <rFont val="Tahoma"/>
            <family val="2"/>
          </rPr>
          <t xml:space="preserve">
03/01/21
6872
O/fee=8000
Oct to Janu/21
Paid in Jnau/21</t>
        </r>
      </text>
    </comment>
    <comment ref="CR442" authorId="0">
      <text>
        <r>
          <rPr>
            <b/>
            <sz val="9"/>
            <color indexed="81"/>
            <rFont val="Tahoma"/>
            <family val="2"/>
          </rPr>
          <t>Windows User:</t>
        </r>
        <r>
          <rPr>
            <sz val="9"/>
            <color indexed="81"/>
            <rFont val="Tahoma"/>
            <family val="2"/>
          </rPr>
          <t xml:space="preserve">
03/01/21
6872
O/fee=8000
Oct to Janu/21
Paid in Jnau/21</t>
        </r>
      </text>
    </comment>
    <comment ref="CT442" authorId="0">
      <text>
        <r>
          <rPr>
            <b/>
            <sz val="9"/>
            <color indexed="81"/>
            <rFont val="Tahoma"/>
            <family val="2"/>
          </rPr>
          <t>Windows User:</t>
        </r>
        <r>
          <rPr>
            <sz val="9"/>
            <color indexed="81"/>
            <rFont val="Tahoma"/>
            <family val="2"/>
          </rPr>
          <t xml:space="preserve">
03/01/21
6872
O/fee=8000
Oct to Janu/21
Paid in Jnau/21</t>
        </r>
      </text>
    </comment>
    <comment ref="CV442" authorId="0">
      <text>
        <r>
          <rPr>
            <b/>
            <sz val="9"/>
            <color indexed="81"/>
            <rFont val="Tahoma"/>
            <family val="2"/>
          </rPr>
          <t>Windows User:</t>
        </r>
        <r>
          <rPr>
            <sz val="9"/>
            <color indexed="81"/>
            <rFont val="Tahoma"/>
            <family val="2"/>
          </rPr>
          <t xml:space="preserve">
03/01/21
6872
O/fee=8000
Oct to Janu/21
Paid in Jnau/21</t>
        </r>
      </text>
    </comment>
    <comment ref="DF442" authorId="0">
      <text>
        <r>
          <rPr>
            <b/>
            <sz val="9"/>
            <color indexed="81"/>
            <rFont val="Tahoma"/>
            <family val="2"/>
          </rPr>
          <t>Windows User:</t>
        </r>
        <r>
          <rPr>
            <sz val="9"/>
            <color indexed="81"/>
            <rFont val="Tahoma"/>
            <family val="2"/>
          </rPr>
          <t xml:space="preserve">
06/06/21
6873
Up to June/21</t>
        </r>
      </text>
    </comment>
    <comment ref="CD443" authorId="0">
      <text>
        <r>
          <rPr>
            <b/>
            <sz val="9"/>
            <color indexed="81"/>
            <rFont val="Tahoma"/>
            <family val="2"/>
          </rPr>
          <t>Windows User:</t>
        </r>
        <r>
          <rPr>
            <sz val="9"/>
            <color indexed="81"/>
            <rFont val="Tahoma"/>
            <family val="2"/>
          </rPr>
          <t xml:space="preserve">
17/09/2020
1,500/-</t>
        </r>
      </text>
    </comment>
    <comment ref="CF443" authorId="0">
      <text>
        <r>
          <rPr>
            <b/>
            <sz val="9"/>
            <color indexed="81"/>
            <rFont val="Tahoma"/>
            <family val="2"/>
          </rPr>
          <t>Windows User:</t>
        </r>
        <r>
          <rPr>
            <sz val="9"/>
            <color indexed="81"/>
            <rFont val="Tahoma"/>
            <family val="2"/>
          </rPr>
          <t xml:space="preserve">
27/01/2021
8553
Ded fee=1000
S/c=5000
O/fee=4000
Paid in Janu/21</t>
        </r>
      </text>
    </comment>
    <comment ref="CH443" authorId="0">
      <text>
        <r>
          <rPr>
            <b/>
            <sz val="9"/>
            <color indexed="81"/>
            <rFont val="Tahoma"/>
            <family val="2"/>
          </rPr>
          <t>Windows User:</t>
        </r>
        <r>
          <rPr>
            <sz val="9"/>
            <color indexed="81"/>
            <rFont val="Tahoma"/>
            <family val="2"/>
          </rPr>
          <t xml:space="preserve">
27/01/2021
8553
Dev fee=1000
S/c=5000
O/fee=4000
Paid in Janu/21</t>
        </r>
      </text>
    </comment>
    <comment ref="CJ443" authorId="0">
      <text>
        <r>
          <rPr>
            <b/>
            <sz val="9"/>
            <color indexed="81"/>
            <rFont val="Tahoma"/>
            <family val="2"/>
          </rPr>
          <t>Windows User:</t>
        </r>
        <r>
          <rPr>
            <sz val="9"/>
            <color indexed="81"/>
            <rFont val="Tahoma"/>
            <family val="2"/>
          </rPr>
          <t xml:space="preserve">
27/01/2021
8553
Dev fee=1000
S/c=5000
O/fee=4000
Paid in Janu/21</t>
        </r>
      </text>
    </comment>
    <comment ref="CV443" authorId="0">
      <text>
        <r>
          <rPr>
            <b/>
            <sz val="9"/>
            <color indexed="81"/>
            <rFont val="Tahoma"/>
            <family val="2"/>
          </rPr>
          <t>Windows User:</t>
        </r>
        <r>
          <rPr>
            <sz val="9"/>
            <color indexed="81"/>
            <rFont val="Tahoma"/>
            <family val="2"/>
          </rPr>
          <t xml:space="preserve">
27/01/2021
8553
Ded fee=1000
S/c=5000
O/fee=4000
Paid in Janu/21</t>
        </r>
      </text>
    </comment>
    <comment ref="H444" authorId="0">
      <text>
        <r>
          <rPr>
            <b/>
            <sz val="9"/>
            <color indexed="81"/>
            <rFont val="Tahoma"/>
            <family val="2"/>
          </rPr>
          <t>Windows User:</t>
        </r>
        <r>
          <rPr>
            <sz val="9"/>
            <color indexed="81"/>
            <rFont val="Tahoma"/>
            <family val="2"/>
          </rPr>
          <t xml:space="preserve">
Less-3,300/-</t>
        </r>
      </text>
    </comment>
    <comment ref="J444" authorId="0">
      <text>
        <r>
          <rPr>
            <b/>
            <sz val="9"/>
            <color indexed="81"/>
            <rFont val="Tahoma"/>
            <family val="2"/>
          </rPr>
          <t>Windows User:</t>
        </r>
        <r>
          <rPr>
            <sz val="9"/>
            <color indexed="81"/>
            <rFont val="Tahoma"/>
            <family val="2"/>
          </rPr>
          <t xml:space="preserve">
Less-3,300/-</t>
        </r>
      </text>
    </comment>
    <comment ref="CD444" authorId="0">
      <text>
        <r>
          <rPr>
            <b/>
            <sz val="9"/>
            <color indexed="81"/>
            <rFont val="Tahoma"/>
            <family val="2"/>
          </rPr>
          <t>Windows User:</t>
        </r>
        <r>
          <rPr>
            <sz val="9"/>
            <color indexed="81"/>
            <rFont val="Tahoma"/>
            <family val="2"/>
          </rPr>
          <t xml:space="preserve">
17/09/2020
7,500/-</t>
        </r>
      </text>
    </comment>
    <comment ref="CF444" authorId="0">
      <text>
        <r>
          <rPr>
            <b/>
            <sz val="9"/>
            <color indexed="81"/>
            <rFont val="Tahoma"/>
            <family val="2"/>
          </rPr>
          <t>Windows User:</t>
        </r>
        <r>
          <rPr>
            <sz val="9"/>
            <color indexed="81"/>
            <rFont val="Tahoma"/>
            <family val="2"/>
          </rPr>
          <t xml:space="preserve">
17/09/2020
7,500/-</t>
        </r>
      </text>
    </comment>
    <comment ref="CH444" authorId="0">
      <text>
        <r>
          <rPr>
            <b/>
            <sz val="9"/>
            <color indexed="81"/>
            <rFont val="Tahoma"/>
            <family val="2"/>
          </rPr>
          <t>Windows User:</t>
        </r>
        <r>
          <rPr>
            <sz val="9"/>
            <color indexed="81"/>
            <rFont val="Tahoma"/>
            <family val="2"/>
          </rPr>
          <t xml:space="preserve">
17/09/2020
7,500/-</t>
        </r>
      </text>
    </comment>
    <comment ref="CM444" authorId="0">
      <text>
        <r>
          <rPr>
            <b/>
            <sz val="9"/>
            <color indexed="81"/>
            <rFont val="Tahoma"/>
            <family val="2"/>
          </rPr>
          <t>Windows User:</t>
        </r>
        <r>
          <rPr>
            <sz val="9"/>
            <color indexed="81"/>
            <rFont val="Tahoma"/>
            <family val="2"/>
          </rPr>
          <t xml:space="preserve">
Less 30% in Tuition fee for Oct/20.</t>
        </r>
      </text>
    </comment>
    <comment ref="CN444" authorId="0">
      <text>
        <r>
          <rPr>
            <b/>
            <sz val="9"/>
            <color indexed="81"/>
            <rFont val="Tahoma"/>
            <family val="2"/>
          </rPr>
          <t>Windows User:</t>
        </r>
        <r>
          <rPr>
            <sz val="9"/>
            <color indexed="81"/>
            <rFont val="Tahoma"/>
            <family val="2"/>
          </rPr>
          <t xml:space="preserve">
20/01/2021
4442
Oct + Nov/20
Paid in Janu/21</t>
        </r>
      </text>
    </comment>
    <comment ref="CO444" authorId="0">
      <text>
        <r>
          <rPr>
            <b/>
            <sz val="9"/>
            <color indexed="81"/>
            <rFont val="Tahoma"/>
            <family val="2"/>
          </rPr>
          <t>Windows User:</t>
        </r>
        <r>
          <rPr>
            <sz val="9"/>
            <color indexed="81"/>
            <rFont val="Tahoma"/>
            <family val="2"/>
          </rPr>
          <t xml:space="preserve">
Less 30% in Tuition fee for Oct/20.</t>
        </r>
      </text>
    </comment>
    <comment ref="CP444" authorId="0">
      <text>
        <r>
          <rPr>
            <b/>
            <sz val="9"/>
            <color indexed="81"/>
            <rFont val="Tahoma"/>
            <family val="2"/>
          </rPr>
          <t>Windows User:</t>
        </r>
        <r>
          <rPr>
            <sz val="9"/>
            <color indexed="81"/>
            <rFont val="Tahoma"/>
            <family val="2"/>
          </rPr>
          <t xml:space="preserve">
20/01/2021
4442
Oct + Nov/20
Paid in Janu/21</t>
        </r>
      </text>
    </comment>
    <comment ref="CR444" authorId="0">
      <text>
        <r>
          <rPr>
            <b/>
            <sz val="9"/>
            <color indexed="81"/>
            <rFont val="Tahoma"/>
            <family val="2"/>
          </rPr>
          <t>Windows User:</t>
        </r>
        <r>
          <rPr>
            <sz val="9"/>
            <color indexed="81"/>
            <rFont val="Tahoma"/>
            <family val="2"/>
          </rPr>
          <t xml:space="preserve">
20/01/2021
4442
Oct + Nov/20
Paid in Janu/21
30/01/21
4444
Dec + Janu/21
Paid in janu/21</t>
        </r>
      </text>
    </comment>
    <comment ref="CT444" authorId="0">
      <text>
        <r>
          <rPr>
            <b/>
            <sz val="9"/>
            <color indexed="81"/>
            <rFont val="Tahoma"/>
            <family val="2"/>
          </rPr>
          <t>Windows User:</t>
        </r>
        <r>
          <rPr>
            <sz val="9"/>
            <color indexed="81"/>
            <rFont val="Tahoma"/>
            <family val="2"/>
          </rPr>
          <t xml:space="preserve">
20/01/2021
4442
Oct + Nov/20
Paid in Janu/21
30/01/21
4444
Dec + Janu/21
Paid in janu/21</t>
        </r>
      </text>
    </comment>
    <comment ref="DD444" authorId="0">
      <text>
        <r>
          <rPr>
            <b/>
            <sz val="9"/>
            <color indexed="81"/>
            <rFont val="Tahoma"/>
            <family val="2"/>
          </rPr>
          <t>Windows User:</t>
        </r>
        <r>
          <rPr>
            <sz val="9"/>
            <color indexed="81"/>
            <rFont val="Tahoma"/>
            <family val="2"/>
          </rPr>
          <t xml:space="preserve">
07/06/21
4445
Up to May/21</t>
        </r>
      </text>
    </comment>
    <comment ref="CD445" authorId="0">
      <text>
        <r>
          <rPr>
            <b/>
            <sz val="9"/>
            <color indexed="81"/>
            <rFont val="Tahoma"/>
            <family val="2"/>
          </rPr>
          <t>Windows User:</t>
        </r>
        <r>
          <rPr>
            <sz val="9"/>
            <color indexed="81"/>
            <rFont val="Tahoma"/>
            <family val="2"/>
          </rPr>
          <t xml:space="preserve">
17/09/2020
7,500/-</t>
        </r>
      </text>
    </comment>
    <comment ref="CF445" authorId="0">
      <text>
        <r>
          <rPr>
            <b/>
            <sz val="9"/>
            <color indexed="81"/>
            <rFont val="Tahoma"/>
            <family val="2"/>
          </rPr>
          <t>Windows User:</t>
        </r>
        <r>
          <rPr>
            <sz val="9"/>
            <color indexed="81"/>
            <rFont val="Tahoma"/>
            <family val="2"/>
          </rPr>
          <t xml:space="preserve">
17/09/2020
7,500/-</t>
        </r>
      </text>
    </comment>
    <comment ref="CH445" authorId="0">
      <text>
        <r>
          <rPr>
            <b/>
            <sz val="9"/>
            <color indexed="81"/>
            <rFont val="Tahoma"/>
            <family val="2"/>
          </rPr>
          <t>Windows User:</t>
        </r>
        <r>
          <rPr>
            <sz val="9"/>
            <color indexed="81"/>
            <rFont val="Tahoma"/>
            <family val="2"/>
          </rPr>
          <t xml:space="preserve">
17/09/2020
7,500/-</t>
        </r>
      </text>
    </comment>
    <comment ref="CM445" authorId="0">
      <text>
        <r>
          <rPr>
            <b/>
            <sz val="9"/>
            <color indexed="81"/>
            <rFont val="Tahoma"/>
            <family val="2"/>
          </rPr>
          <t>Windows User:</t>
        </r>
        <r>
          <rPr>
            <sz val="9"/>
            <color indexed="81"/>
            <rFont val="Tahoma"/>
            <family val="2"/>
          </rPr>
          <t xml:space="preserve">
Less 30% in Tuition fee for Oct/20.</t>
        </r>
      </text>
    </comment>
    <comment ref="CO445" authorId="0">
      <text>
        <r>
          <rPr>
            <b/>
            <sz val="9"/>
            <color indexed="81"/>
            <rFont val="Tahoma"/>
            <family val="2"/>
          </rPr>
          <t>Windows User:</t>
        </r>
        <r>
          <rPr>
            <sz val="9"/>
            <color indexed="81"/>
            <rFont val="Tahoma"/>
            <family val="2"/>
          </rPr>
          <t xml:space="preserve">
Less 30% in Tuition fee for Oct/20.</t>
        </r>
      </text>
    </comment>
    <comment ref="CD446" authorId="0">
      <text>
        <r>
          <rPr>
            <b/>
            <sz val="9"/>
            <color indexed="81"/>
            <rFont val="Tahoma"/>
            <family val="2"/>
          </rPr>
          <t>Windows User:</t>
        </r>
        <r>
          <rPr>
            <sz val="9"/>
            <color indexed="81"/>
            <rFont val="Tahoma"/>
            <family val="2"/>
          </rPr>
          <t xml:space="preserve">
17/09/2020
7,500/-</t>
        </r>
      </text>
    </comment>
    <comment ref="CF446" authorId="0">
      <text>
        <r>
          <rPr>
            <b/>
            <sz val="9"/>
            <color indexed="81"/>
            <rFont val="Tahoma"/>
            <family val="2"/>
          </rPr>
          <t>Windows User:</t>
        </r>
        <r>
          <rPr>
            <sz val="9"/>
            <color indexed="81"/>
            <rFont val="Tahoma"/>
            <family val="2"/>
          </rPr>
          <t xml:space="preserve">
17/09/2020
7,500/-</t>
        </r>
      </text>
    </comment>
    <comment ref="CH446" authorId="0">
      <text>
        <r>
          <rPr>
            <b/>
            <sz val="9"/>
            <color indexed="81"/>
            <rFont val="Tahoma"/>
            <family val="2"/>
          </rPr>
          <t>Windows User:</t>
        </r>
        <r>
          <rPr>
            <sz val="9"/>
            <color indexed="81"/>
            <rFont val="Tahoma"/>
            <family val="2"/>
          </rPr>
          <t xml:space="preserve">
17/09/2020
7,500/-</t>
        </r>
      </text>
    </comment>
    <comment ref="CV446" authorId="0">
      <text>
        <r>
          <rPr>
            <b/>
            <sz val="9"/>
            <color indexed="81"/>
            <rFont val="Tahoma"/>
            <family val="2"/>
          </rPr>
          <t>Windows User:</t>
        </r>
        <r>
          <rPr>
            <sz val="9"/>
            <color indexed="81"/>
            <rFont val="Tahoma"/>
            <family val="2"/>
          </rPr>
          <t xml:space="preserve">
26/01/21
56550
Oct/20 to Janu/21
O/fee=6520 Due=1480/-</t>
        </r>
      </text>
    </comment>
    <comment ref="DF446" authorId="0">
      <text>
        <r>
          <rPr>
            <b/>
            <sz val="9"/>
            <color indexed="81"/>
            <rFont val="Tahoma"/>
            <family val="2"/>
          </rPr>
          <t>Windows User:</t>
        </r>
        <r>
          <rPr>
            <sz val="9"/>
            <color indexed="81"/>
            <rFont val="Tahoma"/>
            <family val="2"/>
          </rPr>
          <t xml:space="preserve">
01/06/21
3938
Feb/21 to April/21
O/fee=1480
T=15340/-</t>
        </r>
      </text>
    </comment>
    <comment ref="CD447" authorId="0">
      <text>
        <r>
          <rPr>
            <b/>
            <sz val="9"/>
            <color indexed="81"/>
            <rFont val="Tahoma"/>
            <family val="2"/>
          </rPr>
          <t>Windows User:</t>
        </r>
        <r>
          <rPr>
            <sz val="9"/>
            <color indexed="81"/>
            <rFont val="Tahoma"/>
            <family val="2"/>
          </rPr>
          <t xml:space="preserve">
17/09/2020
7,500/-</t>
        </r>
      </text>
    </comment>
    <comment ref="CF447" authorId="0">
      <text>
        <r>
          <rPr>
            <b/>
            <sz val="9"/>
            <color indexed="81"/>
            <rFont val="Tahoma"/>
            <family val="2"/>
          </rPr>
          <t>Windows User:</t>
        </r>
        <r>
          <rPr>
            <sz val="9"/>
            <color indexed="81"/>
            <rFont val="Tahoma"/>
            <family val="2"/>
          </rPr>
          <t xml:space="preserve">
17/09/2020
7,500/-</t>
        </r>
      </text>
    </comment>
    <comment ref="CH447" authorId="0">
      <text>
        <r>
          <rPr>
            <b/>
            <sz val="9"/>
            <color indexed="81"/>
            <rFont val="Tahoma"/>
            <family val="2"/>
          </rPr>
          <t>Windows User:</t>
        </r>
        <r>
          <rPr>
            <sz val="9"/>
            <color indexed="81"/>
            <rFont val="Tahoma"/>
            <family val="2"/>
          </rPr>
          <t xml:space="preserve">
17/09/2020
7,500/-</t>
        </r>
      </text>
    </comment>
    <comment ref="CJ447" authorId="0">
      <text>
        <r>
          <rPr>
            <b/>
            <sz val="9"/>
            <color indexed="81"/>
            <rFont val="Tahoma"/>
            <family val="2"/>
          </rPr>
          <t>Windows User:</t>
        </r>
        <r>
          <rPr>
            <sz val="9"/>
            <color indexed="81"/>
            <rFont val="Tahoma"/>
            <family val="2"/>
          </rPr>
          <t xml:space="preserve">
21.10.2020
3746
Oct/20 (Less=30%)
Others fee=8,000/-</t>
        </r>
      </text>
    </comment>
    <comment ref="CM447" authorId="0">
      <text>
        <r>
          <rPr>
            <b/>
            <sz val="9"/>
            <color indexed="81"/>
            <rFont val="Tahoma"/>
            <family val="2"/>
          </rPr>
          <t>Windows User:</t>
        </r>
        <r>
          <rPr>
            <sz val="9"/>
            <color indexed="81"/>
            <rFont val="Tahoma"/>
            <family val="2"/>
          </rPr>
          <t xml:space="preserve">
Less 30% in Tuition fee for Oct/20.</t>
        </r>
      </text>
    </comment>
    <comment ref="CN447" authorId="0">
      <text>
        <r>
          <rPr>
            <b/>
            <sz val="9"/>
            <color indexed="81"/>
            <rFont val="Tahoma"/>
            <family val="2"/>
          </rPr>
          <t>Windows User:</t>
        </r>
        <r>
          <rPr>
            <sz val="9"/>
            <color indexed="81"/>
            <rFont val="Tahoma"/>
            <family val="2"/>
          </rPr>
          <t xml:space="preserve">
21.10.2020
3746
Oct/20 (Less=30%)
Others fee=8,000/-</t>
        </r>
      </text>
    </comment>
    <comment ref="CO447" authorId="0">
      <text>
        <r>
          <rPr>
            <b/>
            <sz val="9"/>
            <color indexed="81"/>
            <rFont val="Tahoma"/>
            <family val="2"/>
          </rPr>
          <t>Windows User:</t>
        </r>
        <r>
          <rPr>
            <sz val="9"/>
            <color indexed="81"/>
            <rFont val="Tahoma"/>
            <family val="2"/>
          </rPr>
          <t xml:space="preserve">
Less 30% in Tuition fee for Oct/20.</t>
        </r>
      </text>
    </comment>
    <comment ref="CT447" authorId="0">
      <text>
        <r>
          <rPr>
            <b/>
            <sz val="9"/>
            <color indexed="81"/>
            <rFont val="Tahoma"/>
            <family val="2"/>
          </rPr>
          <t>Windows User:</t>
        </r>
        <r>
          <rPr>
            <sz val="9"/>
            <color indexed="81"/>
            <rFont val="Tahoma"/>
            <family val="2"/>
          </rPr>
          <t xml:space="preserve">
25/01/21
3747
</t>
        </r>
      </text>
    </comment>
    <comment ref="CD448" authorId="0">
      <text>
        <r>
          <rPr>
            <b/>
            <sz val="9"/>
            <color indexed="81"/>
            <rFont val="Tahoma"/>
            <family val="2"/>
          </rPr>
          <t>Windows User:</t>
        </r>
        <r>
          <rPr>
            <sz val="9"/>
            <color indexed="81"/>
            <rFont val="Tahoma"/>
            <family val="2"/>
          </rPr>
          <t xml:space="preserve">
17/09/2020
7,500/-</t>
        </r>
      </text>
    </comment>
    <comment ref="CF448" authorId="0">
      <text>
        <r>
          <rPr>
            <b/>
            <sz val="9"/>
            <color indexed="81"/>
            <rFont val="Tahoma"/>
            <family val="2"/>
          </rPr>
          <t>Windows User:</t>
        </r>
        <r>
          <rPr>
            <sz val="9"/>
            <color indexed="81"/>
            <rFont val="Tahoma"/>
            <family val="2"/>
          </rPr>
          <t xml:space="preserve">
17/09/2020
7,500/-</t>
        </r>
      </text>
    </comment>
    <comment ref="CH448" authorId="0">
      <text>
        <r>
          <rPr>
            <b/>
            <sz val="9"/>
            <color indexed="81"/>
            <rFont val="Tahoma"/>
            <family val="2"/>
          </rPr>
          <t>Windows User:</t>
        </r>
        <r>
          <rPr>
            <sz val="9"/>
            <color indexed="81"/>
            <rFont val="Tahoma"/>
            <family val="2"/>
          </rPr>
          <t xml:space="preserve">
17/09/2020
7,500/-</t>
        </r>
      </text>
    </comment>
    <comment ref="CJ448" authorId="1">
      <text>
        <r>
          <rPr>
            <b/>
            <sz val="9"/>
            <color indexed="81"/>
            <rFont val="Tahoma"/>
            <family val="2"/>
          </rPr>
          <t>hp:</t>
        </r>
        <r>
          <rPr>
            <sz val="9"/>
            <color indexed="81"/>
            <rFont val="Tahoma"/>
            <family val="2"/>
          </rPr>
          <t xml:space="preserve">
18.10.2020
4394
Oct/20 Less=30%
Others fee</t>
        </r>
      </text>
    </comment>
    <comment ref="CM448" authorId="0">
      <text>
        <r>
          <rPr>
            <b/>
            <sz val="9"/>
            <color indexed="81"/>
            <rFont val="Tahoma"/>
            <family val="2"/>
          </rPr>
          <t>Windows User:</t>
        </r>
        <r>
          <rPr>
            <sz val="9"/>
            <color indexed="81"/>
            <rFont val="Tahoma"/>
            <family val="2"/>
          </rPr>
          <t xml:space="preserve">
Less 30% in Tuition fee for Oct/20.</t>
        </r>
      </text>
    </comment>
    <comment ref="CN448" authorId="1">
      <text>
        <r>
          <rPr>
            <b/>
            <sz val="9"/>
            <color indexed="81"/>
            <rFont val="Tahoma"/>
            <family val="2"/>
          </rPr>
          <t>hp:</t>
        </r>
        <r>
          <rPr>
            <sz val="9"/>
            <color indexed="81"/>
            <rFont val="Tahoma"/>
            <family val="2"/>
          </rPr>
          <t xml:space="preserve">
18.10.2020
4394
Oct/20 Less=30%
Others fee</t>
        </r>
      </text>
    </comment>
    <comment ref="CO448" authorId="0">
      <text>
        <r>
          <rPr>
            <b/>
            <sz val="9"/>
            <color indexed="81"/>
            <rFont val="Tahoma"/>
            <family val="2"/>
          </rPr>
          <t>Windows User:</t>
        </r>
        <r>
          <rPr>
            <sz val="9"/>
            <color indexed="81"/>
            <rFont val="Tahoma"/>
            <family val="2"/>
          </rPr>
          <t xml:space="preserve">
Less 30% in Tuition fee for Oct/20.</t>
        </r>
      </text>
    </comment>
    <comment ref="CP448" authorId="0">
      <text>
        <r>
          <rPr>
            <b/>
            <sz val="9"/>
            <color indexed="81"/>
            <rFont val="Tahoma"/>
            <family val="2"/>
          </rPr>
          <t>Windows User:</t>
        </r>
        <r>
          <rPr>
            <sz val="9"/>
            <color indexed="81"/>
            <rFont val="Tahoma"/>
            <family val="2"/>
          </rPr>
          <t xml:space="preserve">
17/11/2020
4395</t>
        </r>
      </text>
    </comment>
    <comment ref="CR448" authorId="0">
      <text>
        <r>
          <rPr>
            <b/>
            <sz val="9"/>
            <color indexed="81"/>
            <rFont val="Tahoma"/>
            <family val="2"/>
          </rPr>
          <t>Windows User:</t>
        </r>
        <r>
          <rPr>
            <sz val="9"/>
            <color indexed="81"/>
            <rFont val="Tahoma"/>
            <family val="2"/>
          </rPr>
          <t xml:space="preserve">
10/01/2021
Dec + Janu/21
Paid in Janu/21</t>
        </r>
      </text>
    </comment>
    <comment ref="CT448" authorId="0">
      <text>
        <r>
          <rPr>
            <b/>
            <sz val="9"/>
            <color indexed="81"/>
            <rFont val="Tahoma"/>
            <family val="2"/>
          </rPr>
          <t>Windows User:</t>
        </r>
        <r>
          <rPr>
            <sz val="9"/>
            <color indexed="81"/>
            <rFont val="Tahoma"/>
            <family val="2"/>
          </rPr>
          <t xml:space="preserve">
10/01/2021
Dec + Janu/21
Paid in Janu/21</t>
        </r>
      </text>
    </comment>
    <comment ref="CX448" authorId="0">
      <text>
        <r>
          <rPr>
            <b/>
            <sz val="9"/>
            <color indexed="81"/>
            <rFont val="Tahoma"/>
            <family val="2"/>
          </rPr>
          <t>Windows User:</t>
        </r>
        <r>
          <rPr>
            <sz val="9"/>
            <color indexed="81"/>
            <rFont val="Tahoma"/>
            <family val="2"/>
          </rPr>
          <t xml:space="preserve">
27/03/2021
4397
Feb/21</t>
        </r>
      </text>
    </comment>
    <comment ref="H449"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Less-3,300/-
Meeting 20/10/2020</t>
        </r>
      </text>
    </comment>
    <comment ref="J449"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Less-3,300/-
Meeting 20/10/2020</t>
        </r>
      </text>
    </comment>
    <comment ref="CD449" authorId="0">
      <text>
        <r>
          <rPr>
            <b/>
            <sz val="9"/>
            <color indexed="81"/>
            <rFont val="Tahoma"/>
            <family val="2"/>
          </rPr>
          <t>Windows User:</t>
        </r>
        <r>
          <rPr>
            <sz val="9"/>
            <color indexed="81"/>
            <rFont val="Tahoma"/>
            <family val="2"/>
          </rPr>
          <t xml:space="preserve">
17/09/2020
7,500/-</t>
        </r>
      </text>
    </comment>
    <comment ref="CF449" authorId="0">
      <text>
        <r>
          <rPr>
            <b/>
            <sz val="9"/>
            <color indexed="81"/>
            <rFont val="Tahoma"/>
            <family val="2"/>
          </rPr>
          <t>Windows User:</t>
        </r>
        <r>
          <rPr>
            <sz val="9"/>
            <color indexed="81"/>
            <rFont val="Tahoma"/>
            <family val="2"/>
          </rPr>
          <t xml:space="preserve">
17/09/2020
7,500/-</t>
        </r>
      </text>
    </comment>
    <comment ref="CH449" authorId="0">
      <text>
        <r>
          <rPr>
            <b/>
            <sz val="9"/>
            <color indexed="81"/>
            <rFont val="Tahoma"/>
            <family val="2"/>
          </rPr>
          <t>Windows User:</t>
        </r>
        <r>
          <rPr>
            <sz val="9"/>
            <color indexed="81"/>
            <rFont val="Tahoma"/>
            <family val="2"/>
          </rPr>
          <t xml:space="preserve">
17/09/2020
7,500/-</t>
        </r>
      </text>
    </comment>
    <comment ref="CM449" authorId="0">
      <text>
        <r>
          <rPr>
            <b/>
            <sz val="9"/>
            <color indexed="81"/>
            <rFont val="Tahoma"/>
            <family val="2"/>
          </rPr>
          <t>Windows User:</t>
        </r>
        <r>
          <rPr>
            <sz val="9"/>
            <color indexed="81"/>
            <rFont val="Tahoma"/>
            <family val="2"/>
          </rPr>
          <t xml:space="preserve">
Less 30% in Tuition fee for Oct/20.</t>
        </r>
      </text>
    </comment>
    <comment ref="CO449" authorId="0">
      <text>
        <r>
          <rPr>
            <b/>
            <sz val="9"/>
            <color indexed="81"/>
            <rFont val="Tahoma"/>
            <family val="2"/>
          </rPr>
          <t>Windows User:</t>
        </r>
        <r>
          <rPr>
            <sz val="9"/>
            <color indexed="81"/>
            <rFont val="Tahoma"/>
            <family val="2"/>
          </rPr>
          <t xml:space="preserve">
Less 30% in Tuition fee for Oct/20.</t>
        </r>
      </text>
    </comment>
    <comment ref="CV449" authorId="0">
      <text>
        <r>
          <rPr>
            <b/>
            <sz val="9"/>
            <color indexed="81"/>
            <rFont val="Tahoma"/>
            <family val="2"/>
          </rPr>
          <t>Windows User:</t>
        </r>
        <r>
          <rPr>
            <sz val="9"/>
            <color indexed="81"/>
            <rFont val="Tahoma"/>
            <family val="2"/>
          </rPr>
          <t xml:space="preserve">
10/02/21
40917</t>
        </r>
      </text>
    </comment>
    <comment ref="H450"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Less-3,300/-
Meeting 20/10/2020</t>
        </r>
      </text>
    </comment>
    <comment ref="J450" authorId="0">
      <text>
        <r>
          <rPr>
            <b/>
            <sz val="9"/>
            <color indexed="81"/>
            <rFont val="Tahoma"/>
            <family val="2"/>
          </rPr>
          <t>Windows User:</t>
        </r>
        <r>
          <rPr>
            <sz val="9"/>
            <color indexed="81"/>
            <rFont val="Tahoma"/>
            <family val="2"/>
          </rPr>
          <t xml:space="preserve">
</t>
        </r>
        <r>
          <rPr>
            <b/>
            <sz val="9"/>
            <color indexed="81"/>
            <rFont val="Tahoma"/>
            <family val="2"/>
          </rPr>
          <t>Note-19</t>
        </r>
        <r>
          <rPr>
            <sz val="9"/>
            <color indexed="81"/>
            <rFont val="Tahoma"/>
            <family val="2"/>
          </rPr>
          <t xml:space="preserve">
Less-3,300/-
Meeting 20/10/2020</t>
        </r>
      </text>
    </comment>
    <comment ref="CD450" authorId="0">
      <text>
        <r>
          <rPr>
            <b/>
            <sz val="9"/>
            <color indexed="81"/>
            <rFont val="Tahoma"/>
            <family val="2"/>
          </rPr>
          <t>Windows User:</t>
        </r>
        <r>
          <rPr>
            <sz val="9"/>
            <color indexed="81"/>
            <rFont val="Tahoma"/>
            <family val="2"/>
          </rPr>
          <t xml:space="preserve">
17/09/2020
6,000/-</t>
        </r>
      </text>
    </comment>
    <comment ref="CF450" authorId="0">
      <text>
        <r>
          <rPr>
            <b/>
            <sz val="9"/>
            <color indexed="81"/>
            <rFont val="Tahoma"/>
            <family val="2"/>
          </rPr>
          <t>Windows User:</t>
        </r>
        <r>
          <rPr>
            <sz val="9"/>
            <color indexed="81"/>
            <rFont val="Tahoma"/>
            <family val="2"/>
          </rPr>
          <t xml:space="preserve">
17/09/2020
6,000/-</t>
        </r>
      </text>
    </comment>
    <comment ref="CH450" authorId="0">
      <text>
        <r>
          <rPr>
            <b/>
            <sz val="9"/>
            <color indexed="81"/>
            <rFont val="Tahoma"/>
            <family val="2"/>
          </rPr>
          <t>Windows User:</t>
        </r>
        <r>
          <rPr>
            <sz val="9"/>
            <color indexed="81"/>
            <rFont val="Tahoma"/>
            <family val="2"/>
          </rPr>
          <t xml:space="preserve">
17/09/2020
6,000/-</t>
        </r>
      </text>
    </comment>
    <comment ref="CM450" authorId="0">
      <text>
        <r>
          <rPr>
            <b/>
            <sz val="9"/>
            <color indexed="81"/>
            <rFont val="Tahoma"/>
            <family val="2"/>
          </rPr>
          <t>Windows User:</t>
        </r>
        <r>
          <rPr>
            <sz val="9"/>
            <color indexed="81"/>
            <rFont val="Tahoma"/>
            <family val="2"/>
          </rPr>
          <t xml:space="preserve">
Less 30% in Tuition fee for Oct/20.</t>
        </r>
      </text>
    </comment>
    <comment ref="CN450" authorId="0">
      <text>
        <r>
          <rPr>
            <b/>
            <sz val="9"/>
            <color indexed="81"/>
            <rFont val="Tahoma"/>
            <family val="2"/>
          </rPr>
          <t>Windows User:</t>
        </r>
        <r>
          <rPr>
            <sz val="9"/>
            <color indexed="81"/>
            <rFont val="Tahoma"/>
            <family val="2"/>
          </rPr>
          <t xml:space="preserve">
01/12/2020
4346
Oct/20
Paid in Dec/20</t>
        </r>
      </text>
    </comment>
    <comment ref="CO450" authorId="0">
      <text>
        <r>
          <rPr>
            <b/>
            <sz val="9"/>
            <color indexed="81"/>
            <rFont val="Tahoma"/>
            <family val="2"/>
          </rPr>
          <t>Windows User:</t>
        </r>
        <r>
          <rPr>
            <sz val="9"/>
            <color indexed="81"/>
            <rFont val="Tahoma"/>
            <family val="2"/>
          </rPr>
          <t xml:space="preserve">
Less 30% in Tuition fee for Oct/20.</t>
        </r>
      </text>
    </comment>
    <comment ref="CP450" authorId="0">
      <text>
        <r>
          <rPr>
            <b/>
            <sz val="9"/>
            <color indexed="81"/>
            <rFont val="Tahoma"/>
            <family val="2"/>
          </rPr>
          <t>Windows User:</t>
        </r>
        <r>
          <rPr>
            <sz val="9"/>
            <color indexed="81"/>
            <rFont val="Tahoma"/>
            <family val="2"/>
          </rPr>
          <t xml:space="preserve">
17/12/2020
4347
O/fee=8,000/-
Nov + Dec/20
Paid in Dec/20</t>
        </r>
      </text>
    </comment>
    <comment ref="CR450" authorId="0">
      <text>
        <r>
          <rPr>
            <b/>
            <sz val="9"/>
            <color indexed="81"/>
            <rFont val="Tahoma"/>
            <family val="2"/>
          </rPr>
          <t>Windows User:</t>
        </r>
        <r>
          <rPr>
            <sz val="9"/>
            <color indexed="81"/>
            <rFont val="Tahoma"/>
            <family val="2"/>
          </rPr>
          <t xml:space="preserve">
01/12/2020
4346
Oct/20
17/12/2020
4347
O/fee=8,000/-
Nov + Dec/20
Paid in Dec/20</t>
        </r>
      </text>
    </comment>
    <comment ref="CT450" authorId="0">
      <text>
        <r>
          <rPr>
            <b/>
            <sz val="9"/>
            <color indexed="81"/>
            <rFont val="Tahoma"/>
            <family val="2"/>
          </rPr>
          <t>Windows User:</t>
        </r>
        <r>
          <rPr>
            <sz val="9"/>
            <color indexed="81"/>
            <rFont val="Tahoma"/>
            <family val="2"/>
          </rPr>
          <t xml:space="preserve">
25/01/21
4348</t>
        </r>
      </text>
    </comment>
    <comment ref="CV450" authorId="0">
      <text>
        <r>
          <rPr>
            <b/>
            <sz val="9"/>
            <color indexed="81"/>
            <rFont val="Tahoma"/>
            <family val="2"/>
          </rPr>
          <t>Windows User:</t>
        </r>
        <r>
          <rPr>
            <sz val="9"/>
            <color indexed="81"/>
            <rFont val="Tahoma"/>
            <family val="2"/>
          </rPr>
          <t xml:space="preserve">
10/02/21
4349</t>
        </r>
      </text>
    </comment>
    <comment ref="DB450" authorId="0">
      <text>
        <r>
          <rPr>
            <b/>
            <sz val="9"/>
            <color indexed="81"/>
            <rFont val="Tahoma"/>
            <family val="2"/>
          </rPr>
          <t>Windows User:</t>
        </r>
        <r>
          <rPr>
            <sz val="9"/>
            <color indexed="81"/>
            <rFont val="Tahoma"/>
            <family val="2"/>
          </rPr>
          <t xml:space="preserve">
23/05/21
4350
Up to May/21</t>
        </r>
      </text>
    </comment>
    <comment ref="DD450" authorId="0">
      <text>
        <r>
          <rPr>
            <b/>
            <sz val="9"/>
            <color indexed="81"/>
            <rFont val="Tahoma"/>
            <family val="2"/>
          </rPr>
          <t>Windows User:</t>
        </r>
        <r>
          <rPr>
            <sz val="9"/>
            <color indexed="81"/>
            <rFont val="Tahoma"/>
            <family val="2"/>
          </rPr>
          <t xml:space="preserve">
03/06/21
4351</t>
        </r>
      </text>
    </comment>
    <comment ref="H451" authorId="0">
      <text>
        <r>
          <rPr>
            <b/>
            <sz val="9"/>
            <color indexed="81"/>
            <rFont val="Tahoma"/>
            <family val="2"/>
          </rPr>
          <t>Windows User:</t>
        </r>
        <r>
          <rPr>
            <sz val="9"/>
            <color indexed="81"/>
            <rFont val="Tahoma"/>
            <family val="2"/>
          </rPr>
          <t xml:space="preserve">
T.c Order By
 board 31 /03/21
College=03/04/21</t>
        </r>
      </text>
    </comment>
    <comment ref="J451" authorId="0">
      <text>
        <r>
          <rPr>
            <b/>
            <sz val="9"/>
            <color indexed="81"/>
            <rFont val="Tahoma"/>
            <family val="2"/>
          </rPr>
          <t>Windows User:</t>
        </r>
        <r>
          <rPr>
            <sz val="9"/>
            <color indexed="81"/>
            <rFont val="Tahoma"/>
            <family val="2"/>
          </rPr>
          <t xml:space="preserve">
T.c Order By
 board 31 /03/21
College=03/04/21</t>
        </r>
      </text>
    </comment>
    <comment ref="CD451" authorId="0">
      <text>
        <r>
          <rPr>
            <b/>
            <sz val="9"/>
            <color indexed="81"/>
            <rFont val="Tahoma"/>
            <family val="2"/>
          </rPr>
          <t>Windows User:</t>
        </r>
        <r>
          <rPr>
            <sz val="9"/>
            <color indexed="81"/>
            <rFont val="Tahoma"/>
            <family val="2"/>
          </rPr>
          <t xml:space="preserve">
17/09/2020
7,500/-</t>
        </r>
      </text>
    </comment>
    <comment ref="CF451" authorId="0">
      <text>
        <r>
          <rPr>
            <b/>
            <sz val="9"/>
            <color indexed="81"/>
            <rFont val="Tahoma"/>
            <family val="2"/>
          </rPr>
          <t>Windows User:</t>
        </r>
        <r>
          <rPr>
            <sz val="9"/>
            <color indexed="81"/>
            <rFont val="Tahoma"/>
            <family val="2"/>
          </rPr>
          <t xml:space="preserve">
17/09/2020
7,500/-</t>
        </r>
      </text>
    </comment>
    <comment ref="CH451" authorId="0">
      <text>
        <r>
          <rPr>
            <b/>
            <sz val="9"/>
            <color indexed="81"/>
            <rFont val="Tahoma"/>
            <family val="2"/>
          </rPr>
          <t>Windows User:</t>
        </r>
        <r>
          <rPr>
            <sz val="9"/>
            <color indexed="81"/>
            <rFont val="Tahoma"/>
            <family val="2"/>
          </rPr>
          <t xml:space="preserve">
17/09/2020
7,500/-</t>
        </r>
      </text>
    </comment>
    <comment ref="CJ451" authorId="1">
      <text>
        <r>
          <rPr>
            <b/>
            <sz val="9"/>
            <color indexed="81"/>
            <rFont val="Tahoma"/>
            <family val="2"/>
          </rPr>
          <t>hp:</t>
        </r>
        <r>
          <rPr>
            <sz val="9"/>
            <color indexed="81"/>
            <rFont val="Tahoma"/>
            <family val="2"/>
          </rPr>
          <t xml:space="preserve">
22.10.2020
5114
Oct/20=2,000/-
Less=30% (Due=2,620/-)
Others fee=8,000/-
26/01/21
5116
O/fee 2620
Nov + Dec/20
Paid in janu/21</t>
        </r>
      </text>
    </comment>
    <comment ref="CM451" authorId="0">
      <text>
        <r>
          <rPr>
            <b/>
            <sz val="9"/>
            <color indexed="81"/>
            <rFont val="Tahoma"/>
            <family val="2"/>
          </rPr>
          <t>Windows User:</t>
        </r>
        <r>
          <rPr>
            <sz val="9"/>
            <color indexed="81"/>
            <rFont val="Tahoma"/>
            <family val="2"/>
          </rPr>
          <t xml:space="preserve">
Less 30% in Tuition fee for Oct/20.</t>
        </r>
      </text>
    </comment>
    <comment ref="CN451" authorId="1">
      <text>
        <r>
          <rPr>
            <b/>
            <sz val="9"/>
            <color indexed="81"/>
            <rFont val="Tahoma"/>
            <family val="2"/>
          </rPr>
          <t>hp:</t>
        </r>
        <r>
          <rPr>
            <sz val="9"/>
            <color indexed="81"/>
            <rFont val="Tahoma"/>
            <family val="2"/>
          </rPr>
          <t xml:space="preserve">
22.10.2020
5114
Oct/20=2,000/-
Less=30% (Due=2,620/-)
Others fee=8,000/-
28/11/2020
5115
Oct=2620
Paid in nov/20</t>
        </r>
      </text>
    </comment>
    <comment ref="CO451" authorId="0">
      <text>
        <r>
          <rPr>
            <b/>
            <sz val="9"/>
            <color indexed="81"/>
            <rFont val="Tahoma"/>
            <family val="2"/>
          </rPr>
          <t>Windows User:</t>
        </r>
        <r>
          <rPr>
            <sz val="9"/>
            <color indexed="81"/>
            <rFont val="Tahoma"/>
            <family val="2"/>
          </rPr>
          <t xml:space="preserve">
Less 30% in Tuition fee for Oct/20.</t>
        </r>
      </text>
    </comment>
    <comment ref="CP451" authorId="0">
      <text>
        <r>
          <rPr>
            <b/>
            <sz val="9"/>
            <color indexed="81"/>
            <rFont val="Tahoma"/>
            <family val="2"/>
          </rPr>
          <t>Windows User:</t>
        </r>
        <r>
          <rPr>
            <sz val="9"/>
            <color indexed="81"/>
            <rFont val="Tahoma"/>
            <family val="2"/>
          </rPr>
          <t xml:space="preserve">
28/11/2020
5115
Oct=2620
Nov=2000 Due-2620</t>
        </r>
      </text>
    </comment>
    <comment ref="CR451" authorId="0">
      <text>
        <r>
          <rPr>
            <b/>
            <sz val="9"/>
            <color indexed="81"/>
            <rFont val="Tahoma"/>
            <family val="2"/>
          </rPr>
          <t>Windows User:
26/01/21</t>
        </r>
        <r>
          <rPr>
            <sz val="9"/>
            <color indexed="81"/>
            <rFont val="Tahoma"/>
            <family val="2"/>
          </rPr>
          <t xml:space="preserve">
5116
O/fee 2620
Nov + Dec/20
Paid in janu/21</t>
        </r>
      </text>
    </comment>
    <comment ref="CT451" authorId="0">
      <text>
        <r>
          <rPr>
            <b/>
            <sz val="9"/>
            <color indexed="81"/>
            <rFont val="Tahoma"/>
            <family val="2"/>
          </rPr>
          <t>Windows User:
26/01/21</t>
        </r>
        <r>
          <rPr>
            <sz val="9"/>
            <color indexed="81"/>
            <rFont val="Tahoma"/>
            <family val="2"/>
          </rPr>
          <t xml:space="preserve">
5116
O/fee 2620
Dec + Janu/21
Paid in janu/21</t>
        </r>
      </text>
    </comment>
    <comment ref="CZ451" authorId="0">
      <text>
        <r>
          <rPr>
            <b/>
            <sz val="9"/>
            <color indexed="81"/>
            <rFont val="Tahoma"/>
            <family val="2"/>
          </rPr>
          <t>Windows User:</t>
        </r>
        <r>
          <rPr>
            <sz val="9"/>
            <color indexed="81"/>
            <rFont val="Tahoma"/>
            <family val="2"/>
          </rPr>
          <t xml:space="preserve">
03/04/2021
5118
Up to March/21</t>
        </r>
      </text>
    </comment>
    <comment ref="FE451" authorId="0">
      <text>
        <r>
          <rPr>
            <b/>
            <sz val="9"/>
            <color indexed="81"/>
            <rFont val="Tahoma"/>
            <family val="2"/>
          </rPr>
          <t>Windows User:</t>
        </r>
        <r>
          <rPr>
            <sz val="9"/>
            <color indexed="81"/>
            <rFont val="Tahoma"/>
            <family val="2"/>
          </rPr>
          <t xml:space="preserve">
Re Study
Dec/2019</t>
        </r>
      </text>
    </comment>
    <comment ref="CD452" authorId="0">
      <text>
        <r>
          <rPr>
            <b/>
            <sz val="9"/>
            <color indexed="81"/>
            <rFont val="Tahoma"/>
            <family val="2"/>
          </rPr>
          <t>Windows User:</t>
        </r>
        <r>
          <rPr>
            <sz val="9"/>
            <color indexed="81"/>
            <rFont val="Tahoma"/>
            <family val="2"/>
          </rPr>
          <t xml:space="preserve">
17/09/2020
7,500/-</t>
        </r>
      </text>
    </comment>
    <comment ref="CF452" authorId="0">
      <text>
        <r>
          <rPr>
            <b/>
            <sz val="9"/>
            <color indexed="81"/>
            <rFont val="Tahoma"/>
            <family val="2"/>
          </rPr>
          <t>Windows User:</t>
        </r>
        <r>
          <rPr>
            <sz val="9"/>
            <color indexed="81"/>
            <rFont val="Tahoma"/>
            <family val="2"/>
          </rPr>
          <t xml:space="preserve">
17/09/2020
7,500/-</t>
        </r>
      </text>
    </comment>
    <comment ref="CH452" authorId="0">
      <text>
        <r>
          <rPr>
            <b/>
            <sz val="9"/>
            <color indexed="81"/>
            <rFont val="Tahoma"/>
            <family val="2"/>
          </rPr>
          <t>Windows User:</t>
        </r>
        <r>
          <rPr>
            <sz val="9"/>
            <color indexed="81"/>
            <rFont val="Tahoma"/>
            <family val="2"/>
          </rPr>
          <t xml:space="preserve">
17/09/2020
7,500/-</t>
        </r>
      </text>
    </comment>
    <comment ref="CM452" authorId="0">
      <text>
        <r>
          <rPr>
            <b/>
            <sz val="9"/>
            <color indexed="81"/>
            <rFont val="Tahoma"/>
            <family val="2"/>
          </rPr>
          <t>Windows User:</t>
        </r>
        <r>
          <rPr>
            <sz val="9"/>
            <color indexed="81"/>
            <rFont val="Tahoma"/>
            <family val="2"/>
          </rPr>
          <t xml:space="preserve">
Less 30% in Tuition fee for Oct/20.</t>
        </r>
      </text>
    </comment>
    <comment ref="CO452" authorId="0">
      <text>
        <r>
          <rPr>
            <b/>
            <sz val="9"/>
            <color indexed="81"/>
            <rFont val="Tahoma"/>
            <family val="2"/>
          </rPr>
          <t>Windows User:</t>
        </r>
        <r>
          <rPr>
            <sz val="9"/>
            <color indexed="81"/>
            <rFont val="Tahoma"/>
            <family val="2"/>
          </rPr>
          <t xml:space="preserve">
Less 30% in Tuition fee for Oct/20.</t>
        </r>
      </text>
    </comment>
    <comment ref="CD453" authorId="0">
      <text>
        <r>
          <rPr>
            <b/>
            <sz val="9"/>
            <color indexed="81"/>
            <rFont val="Tahoma"/>
            <family val="2"/>
          </rPr>
          <t>Windows User:</t>
        </r>
        <r>
          <rPr>
            <sz val="9"/>
            <color indexed="81"/>
            <rFont val="Tahoma"/>
            <family val="2"/>
          </rPr>
          <t xml:space="preserve">
17/09/2020
15,500/-</t>
        </r>
      </text>
    </comment>
    <comment ref="CF453" authorId="0">
      <text>
        <r>
          <rPr>
            <b/>
            <sz val="9"/>
            <color indexed="81"/>
            <rFont val="Tahoma"/>
            <family val="2"/>
          </rPr>
          <t>Windows User:</t>
        </r>
        <r>
          <rPr>
            <sz val="9"/>
            <color indexed="81"/>
            <rFont val="Tahoma"/>
            <family val="2"/>
          </rPr>
          <t xml:space="preserve">
17/09/2020
15,500/-</t>
        </r>
      </text>
    </comment>
    <comment ref="CH453" authorId="0">
      <text>
        <r>
          <rPr>
            <b/>
            <sz val="9"/>
            <color indexed="81"/>
            <rFont val="Tahoma"/>
            <family val="2"/>
          </rPr>
          <t>Windows User:</t>
        </r>
        <r>
          <rPr>
            <sz val="9"/>
            <color indexed="81"/>
            <rFont val="Tahoma"/>
            <family val="2"/>
          </rPr>
          <t xml:space="preserve">
17/09/2020
15,500/-</t>
        </r>
      </text>
    </comment>
    <comment ref="CJ453" authorId="0">
      <text>
        <r>
          <rPr>
            <b/>
            <sz val="9"/>
            <color indexed="81"/>
            <rFont val="Tahoma"/>
            <family val="2"/>
          </rPr>
          <t>Windows User:</t>
        </r>
        <r>
          <rPr>
            <sz val="9"/>
            <color indexed="81"/>
            <rFont val="Tahoma"/>
            <family val="2"/>
          </rPr>
          <t xml:space="preserve">
17/09/2020
15,500/-</t>
        </r>
      </text>
    </comment>
    <comment ref="CM453" authorId="0">
      <text>
        <r>
          <rPr>
            <b/>
            <sz val="9"/>
            <color indexed="81"/>
            <rFont val="Tahoma"/>
            <family val="2"/>
          </rPr>
          <t>Windows User:</t>
        </r>
        <r>
          <rPr>
            <sz val="9"/>
            <color indexed="81"/>
            <rFont val="Tahoma"/>
            <family val="2"/>
          </rPr>
          <t xml:space="preserve">
Less 30% in Tuition fee for Oct/20.</t>
        </r>
      </text>
    </comment>
    <comment ref="CN453" authorId="0">
      <text>
        <r>
          <rPr>
            <b/>
            <sz val="9"/>
            <color indexed="81"/>
            <rFont val="Tahoma"/>
            <family val="2"/>
          </rPr>
          <t>Windows User:</t>
        </r>
        <r>
          <rPr>
            <sz val="9"/>
            <color indexed="81"/>
            <rFont val="Tahoma"/>
            <family val="2"/>
          </rPr>
          <t xml:space="preserve">
28/01/21
3962
Oct to Janu/21
Paid in janu/21</t>
        </r>
      </text>
    </comment>
    <comment ref="CO453" authorId="0">
      <text>
        <r>
          <rPr>
            <b/>
            <sz val="9"/>
            <color indexed="81"/>
            <rFont val="Tahoma"/>
            <family val="2"/>
          </rPr>
          <t>Windows User:</t>
        </r>
        <r>
          <rPr>
            <sz val="9"/>
            <color indexed="81"/>
            <rFont val="Tahoma"/>
            <family val="2"/>
          </rPr>
          <t xml:space="preserve">
Less 30% in Tuition fee for Oct/20.</t>
        </r>
      </text>
    </comment>
    <comment ref="CP453" authorId="0">
      <text>
        <r>
          <rPr>
            <b/>
            <sz val="9"/>
            <color indexed="81"/>
            <rFont val="Tahoma"/>
            <family val="2"/>
          </rPr>
          <t>Windows User:</t>
        </r>
        <r>
          <rPr>
            <sz val="9"/>
            <color indexed="81"/>
            <rFont val="Tahoma"/>
            <family val="2"/>
          </rPr>
          <t xml:space="preserve">
28/01/21
3962
Oct to Janu/21
Paid in janu/21</t>
        </r>
      </text>
    </comment>
    <comment ref="CR453" authorId="0">
      <text>
        <r>
          <rPr>
            <b/>
            <sz val="9"/>
            <color indexed="81"/>
            <rFont val="Tahoma"/>
            <family val="2"/>
          </rPr>
          <t>Windows User:</t>
        </r>
        <r>
          <rPr>
            <sz val="9"/>
            <color indexed="81"/>
            <rFont val="Tahoma"/>
            <family val="2"/>
          </rPr>
          <t xml:space="preserve">
28/01/21
3962
Oct to Janu/21
Paid in janu/21</t>
        </r>
      </text>
    </comment>
    <comment ref="CT453" authorId="0">
      <text>
        <r>
          <rPr>
            <b/>
            <sz val="9"/>
            <color indexed="81"/>
            <rFont val="Tahoma"/>
            <family val="2"/>
          </rPr>
          <t>Windows User:</t>
        </r>
        <r>
          <rPr>
            <sz val="9"/>
            <color indexed="81"/>
            <rFont val="Tahoma"/>
            <family val="2"/>
          </rPr>
          <t xml:space="preserve">
28/01/21
3962
Oct to Janu/21
Paid in janu/21</t>
        </r>
      </text>
    </comment>
    <comment ref="DD453" authorId="0">
      <text>
        <r>
          <rPr>
            <b/>
            <sz val="9"/>
            <color indexed="81"/>
            <rFont val="Tahoma"/>
            <family val="2"/>
          </rPr>
          <t>Windows User:</t>
        </r>
        <r>
          <rPr>
            <sz val="9"/>
            <color indexed="81"/>
            <rFont val="Tahoma"/>
            <family val="2"/>
          </rPr>
          <t xml:space="preserve">
07/06/21
3963
</t>
        </r>
      </text>
    </comment>
    <comment ref="CD454" authorId="0">
      <text>
        <r>
          <rPr>
            <b/>
            <sz val="9"/>
            <color indexed="81"/>
            <rFont val="Tahoma"/>
            <family val="2"/>
          </rPr>
          <t>Windows User:</t>
        </r>
        <r>
          <rPr>
            <sz val="9"/>
            <color indexed="81"/>
            <rFont val="Tahoma"/>
            <family val="2"/>
          </rPr>
          <t xml:space="preserve">
19/09/2020
7,500/-</t>
        </r>
      </text>
    </comment>
    <comment ref="CF454" authorId="0">
      <text>
        <r>
          <rPr>
            <b/>
            <sz val="9"/>
            <color indexed="81"/>
            <rFont val="Tahoma"/>
            <family val="2"/>
          </rPr>
          <t>Windows User:</t>
        </r>
        <r>
          <rPr>
            <sz val="9"/>
            <color indexed="81"/>
            <rFont val="Tahoma"/>
            <family val="2"/>
          </rPr>
          <t xml:space="preserve">
19/09/2020
7,500/-</t>
        </r>
      </text>
    </comment>
    <comment ref="CH454" authorId="0">
      <text>
        <r>
          <rPr>
            <b/>
            <sz val="9"/>
            <color indexed="81"/>
            <rFont val="Tahoma"/>
            <family val="2"/>
          </rPr>
          <t>Windows User:</t>
        </r>
        <r>
          <rPr>
            <sz val="9"/>
            <color indexed="81"/>
            <rFont val="Tahoma"/>
            <family val="2"/>
          </rPr>
          <t xml:space="preserve">
19/09/2020
7,500/-</t>
        </r>
      </text>
    </comment>
    <comment ref="CJ454" authorId="0">
      <text>
        <r>
          <rPr>
            <b/>
            <sz val="9"/>
            <color indexed="81"/>
            <rFont val="Tahoma"/>
            <family val="2"/>
          </rPr>
          <t>Windows User:</t>
        </r>
        <r>
          <rPr>
            <sz val="9"/>
            <color indexed="81"/>
            <rFont val="Tahoma"/>
            <family val="2"/>
          </rPr>
          <t xml:space="preserve">
27/01/21
4178
O/fee=8000
Oct + Nov
Dec=2760 Due=1860
Paid in janu/21</t>
        </r>
      </text>
    </comment>
    <comment ref="CM454" authorId="0">
      <text>
        <r>
          <rPr>
            <b/>
            <sz val="9"/>
            <color indexed="81"/>
            <rFont val="Tahoma"/>
            <family val="2"/>
          </rPr>
          <t>Windows User:</t>
        </r>
        <r>
          <rPr>
            <sz val="9"/>
            <color indexed="81"/>
            <rFont val="Tahoma"/>
            <family val="2"/>
          </rPr>
          <t xml:space="preserve">
Less 30% in Tuition fee for Oct/20.</t>
        </r>
      </text>
    </comment>
    <comment ref="CN454" authorId="0">
      <text>
        <r>
          <rPr>
            <b/>
            <sz val="9"/>
            <color indexed="81"/>
            <rFont val="Tahoma"/>
            <family val="2"/>
          </rPr>
          <t>Windows User:</t>
        </r>
        <r>
          <rPr>
            <sz val="9"/>
            <color indexed="81"/>
            <rFont val="Tahoma"/>
            <family val="2"/>
          </rPr>
          <t xml:space="preserve">
27/01/21
4178
O/fee=8000
Oct + Nov
Dec=2760 Due=1860
Paid in janu/21</t>
        </r>
      </text>
    </comment>
    <comment ref="CO454" authorId="0">
      <text>
        <r>
          <rPr>
            <b/>
            <sz val="9"/>
            <color indexed="81"/>
            <rFont val="Tahoma"/>
            <family val="2"/>
          </rPr>
          <t>Windows User:</t>
        </r>
        <r>
          <rPr>
            <sz val="9"/>
            <color indexed="81"/>
            <rFont val="Tahoma"/>
            <family val="2"/>
          </rPr>
          <t xml:space="preserve">
Less 30% in Tuition fee for Oct/20.</t>
        </r>
      </text>
    </comment>
    <comment ref="CP454" authorId="0">
      <text>
        <r>
          <rPr>
            <b/>
            <sz val="9"/>
            <color indexed="81"/>
            <rFont val="Tahoma"/>
            <family val="2"/>
          </rPr>
          <t>Windows User:</t>
        </r>
        <r>
          <rPr>
            <sz val="9"/>
            <color indexed="81"/>
            <rFont val="Tahoma"/>
            <family val="2"/>
          </rPr>
          <t xml:space="preserve">
27/01/21
4178
O/fee=8000
Oct + Nov
Dec=2760 Due=1860
Paid in janu/21</t>
        </r>
      </text>
    </comment>
    <comment ref="CR454" authorId="0">
      <text>
        <r>
          <rPr>
            <b/>
            <sz val="9"/>
            <color indexed="81"/>
            <rFont val="Tahoma"/>
            <family val="2"/>
          </rPr>
          <t>Windows User:</t>
        </r>
        <r>
          <rPr>
            <sz val="9"/>
            <color indexed="81"/>
            <rFont val="Tahoma"/>
            <family val="2"/>
          </rPr>
          <t xml:space="preserve">
27/01/21
4178
O/fee=8000
Oct + Nov
Dec=2760 Due=1860
Paid in janu/21</t>
        </r>
      </text>
    </comment>
    <comment ref="CT454" authorId="0">
      <text>
        <r>
          <rPr>
            <b/>
            <sz val="9"/>
            <color indexed="81"/>
            <rFont val="Tahoma"/>
            <family val="2"/>
          </rPr>
          <t>Windows User:</t>
        </r>
        <r>
          <rPr>
            <sz val="9"/>
            <color indexed="81"/>
            <rFont val="Tahoma"/>
            <family val="2"/>
          </rPr>
          <t xml:space="preserve">
27/01/21
4178
O/fee=8000
Oct + Nov
Dec=2760 Due=1860
Paid in janu/21</t>
        </r>
      </text>
    </comment>
    <comment ref="H455" authorId="0">
      <text>
        <r>
          <rPr>
            <b/>
            <sz val="9"/>
            <color indexed="81"/>
            <rFont val="Tahoma"/>
            <family val="2"/>
          </rPr>
          <t>Windows User:</t>
        </r>
        <r>
          <rPr>
            <sz val="9"/>
            <color indexed="81"/>
            <rFont val="Tahoma"/>
            <family val="2"/>
          </rPr>
          <t xml:space="preserve">
T.c Order By
 board  31/03/21
College=06/04/21</t>
        </r>
      </text>
    </comment>
    <comment ref="J455" authorId="0">
      <text>
        <r>
          <rPr>
            <b/>
            <sz val="9"/>
            <color indexed="81"/>
            <rFont val="Tahoma"/>
            <family val="2"/>
          </rPr>
          <t>Windows User:</t>
        </r>
        <r>
          <rPr>
            <sz val="9"/>
            <color indexed="81"/>
            <rFont val="Tahoma"/>
            <family val="2"/>
          </rPr>
          <t xml:space="preserve">
T.c Order By
 board  31/03/21
College=06/04/21</t>
        </r>
      </text>
    </comment>
    <comment ref="CD455" authorId="0">
      <text>
        <r>
          <rPr>
            <b/>
            <sz val="9"/>
            <color indexed="81"/>
            <rFont val="Tahoma"/>
            <family val="2"/>
          </rPr>
          <t>Windows User:</t>
        </r>
        <r>
          <rPr>
            <sz val="9"/>
            <color indexed="81"/>
            <rFont val="Tahoma"/>
            <family val="2"/>
          </rPr>
          <t xml:space="preserve">
19/09/2020
7,500/-</t>
        </r>
      </text>
    </comment>
    <comment ref="CF455" authorId="0">
      <text>
        <r>
          <rPr>
            <b/>
            <sz val="9"/>
            <color indexed="81"/>
            <rFont val="Tahoma"/>
            <family val="2"/>
          </rPr>
          <t>Windows User:</t>
        </r>
        <r>
          <rPr>
            <sz val="9"/>
            <color indexed="81"/>
            <rFont val="Tahoma"/>
            <family val="2"/>
          </rPr>
          <t xml:space="preserve">
19/09/2020
7,500/-</t>
        </r>
      </text>
    </comment>
    <comment ref="CH455" authorId="0">
      <text>
        <r>
          <rPr>
            <b/>
            <sz val="9"/>
            <color indexed="81"/>
            <rFont val="Tahoma"/>
            <family val="2"/>
          </rPr>
          <t>Windows User:</t>
        </r>
        <r>
          <rPr>
            <sz val="9"/>
            <color indexed="81"/>
            <rFont val="Tahoma"/>
            <family val="2"/>
          </rPr>
          <t xml:space="preserve">
19/09/2020
7,500/-</t>
        </r>
      </text>
    </comment>
    <comment ref="CJ455" authorId="0">
      <text>
        <r>
          <rPr>
            <b/>
            <sz val="9"/>
            <color indexed="81"/>
            <rFont val="Tahoma"/>
            <family val="2"/>
          </rPr>
          <t>Windows User:</t>
        </r>
        <r>
          <rPr>
            <sz val="9"/>
            <color indexed="81"/>
            <rFont val="Tahoma"/>
            <family val="2"/>
          </rPr>
          <t xml:space="preserve">
08/11/2020
4154
Oct + Nov/2020
O/fee
Paid to Nov/2020</t>
        </r>
      </text>
    </comment>
    <comment ref="CP455" authorId="0">
      <text>
        <r>
          <rPr>
            <b/>
            <sz val="9"/>
            <color indexed="81"/>
            <rFont val="Tahoma"/>
            <family val="2"/>
          </rPr>
          <t>Windows User:</t>
        </r>
        <r>
          <rPr>
            <sz val="9"/>
            <color indexed="81"/>
            <rFont val="Tahoma"/>
            <family val="2"/>
          </rPr>
          <t xml:space="preserve">
08/11/2020
4154
Oct + Nov/2020
O/fee
Paid to Nov/2020</t>
        </r>
      </text>
    </comment>
    <comment ref="CR455" authorId="0">
      <text>
        <r>
          <rPr>
            <b/>
            <sz val="9"/>
            <color indexed="81"/>
            <rFont val="Tahoma"/>
            <family val="2"/>
          </rPr>
          <t>Windows User:</t>
        </r>
        <r>
          <rPr>
            <sz val="9"/>
            <color indexed="81"/>
            <rFont val="Tahoma"/>
            <family val="2"/>
          </rPr>
          <t xml:space="preserve">
08/11/2020
4154
Oct + Nov/2020
O/fee</t>
        </r>
      </text>
    </comment>
    <comment ref="CT455" authorId="0">
      <text>
        <r>
          <rPr>
            <b/>
            <sz val="9"/>
            <color indexed="81"/>
            <rFont val="Tahoma"/>
            <family val="2"/>
          </rPr>
          <t>Windows User:</t>
        </r>
        <r>
          <rPr>
            <sz val="9"/>
            <color indexed="81"/>
            <rFont val="Tahoma"/>
            <family val="2"/>
          </rPr>
          <t xml:space="preserve">
08/12/2020
4155</t>
        </r>
      </text>
    </comment>
    <comment ref="CV455" authorId="0">
      <text>
        <r>
          <rPr>
            <b/>
            <sz val="9"/>
            <color indexed="81"/>
            <rFont val="Tahoma"/>
            <family val="2"/>
          </rPr>
          <t>Windows User:</t>
        </r>
        <r>
          <rPr>
            <sz val="9"/>
            <color indexed="81"/>
            <rFont val="Tahoma"/>
            <family val="2"/>
          </rPr>
          <t xml:space="preserve">
06/01/2021
4156</t>
        </r>
      </text>
    </comment>
    <comment ref="CX455" authorId="0">
      <text>
        <r>
          <rPr>
            <b/>
            <sz val="9"/>
            <color indexed="81"/>
            <rFont val="Tahoma"/>
            <family val="2"/>
          </rPr>
          <t>Windows User:</t>
        </r>
        <r>
          <rPr>
            <sz val="9"/>
            <color indexed="81"/>
            <rFont val="Tahoma"/>
            <family val="2"/>
          </rPr>
          <t xml:space="preserve">
16/02/21
4157
</t>
        </r>
      </text>
    </comment>
    <comment ref="CZ455" authorId="0">
      <text>
        <r>
          <rPr>
            <b/>
            <sz val="9"/>
            <color indexed="81"/>
            <rFont val="Tahoma"/>
            <family val="2"/>
          </rPr>
          <t>Windows User:</t>
        </r>
        <r>
          <rPr>
            <sz val="9"/>
            <color indexed="81"/>
            <rFont val="Tahoma"/>
            <family val="2"/>
          </rPr>
          <t xml:space="preserve">
16/03/21
4158
</t>
        </r>
      </text>
    </comment>
    <comment ref="CD456" authorId="0">
      <text>
        <r>
          <rPr>
            <b/>
            <sz val="9"/>
            <color indexed="81"/>
            <rFont val="Tahoma"/>
            <family val="2"/>
          </rPr>
          <t>Windows User:</t>
        </r>
        <r>
          <rPr>
            <sz val="9"/>
            <color indexed="81"/>
            <rFont val="Tahoma"/>
            <family val="2"/>
          </rPr>
          <t xml:space="preserve">
20/09/2020
3481
7,500/-</t>
        </r>
      </text>
    </comment>
    <comment ref="CF456" authorId="0">
      <text>
        <r>
          <rPr>
            <b/>
            <sz val="9"/>
            <color indexed="81"/>
            <rFont val="Tahoma"/>
            <family val="2"/>
          </rPr>
          <t>Windows User:</t>
        </r>
        <r>
          <rPr>
            <sz val="9"/>
            <color indexed="81"/>
            <rFont val="Tahoma"/>
            <family val="2"/>
          </rPr>
          <t xml:space="preserve">
20/09/2020
3481
7,500/-</t>
        </r>
      </text>
    </comment>
    <comment ref="CH456" authorId="0">
      <text>
        <r>
          <rPr>
            <b/>
            <sz val="9"/>
            <color indexed="81"/>
            <rFont val="Tahoma"/>
            <family val="2"/>
          </rPr>
          <t>Windows User:</t>
        </r>
        <r>
          <rPr>
            <sz val="9"/>
            <color indexed="81"/>
            <rFont val="Tahoma"/>
            <family val="2"/>
          </rPr>
          <t xml:space="preserve">
20/09/2020
3481
7,500/-</t>
        </r>
      </text>
    </comment>
    <comment ref="CJ456" authorId="0">
      <text>
        <r>
          <rPr>
            <b/>
            <sz val="9"/>
            <color indexed="81"/>
            <rFont val="Tahoma"/>
            <family val="2"/>
          </rPr>
          <t>Windows User:</t>
        </r>
        <r>
          <rPr>
            <sz val="9"/>
            <color indexed="81"/>
            <rFont val="Tahoma"/>
            <family val="2"/>
          </rPr>
          <t xml:space="preserve">
26/01/21
6513
O/fee=8000
Oct to Janu/21
Paid in Janu/21</t>
        </r>
      </text>
    </comment>
    <comment ref="CP456" authorId="0">
      <text>
        <r>
          <rPr>
            <b/>
            <sz val="9"/>
            <color indexed="81"/>
            <rFont val="Tahoma"/>
            <family val="2"/>
          </rPr>
          <t>Windows User:</t>
        </r>
        <r>
          <rPr>
            <sz val="9"/>
            <color indexed="81"/>
            <rFont val="Tahoma"/>
            <family val="2"/>
          </rPr>
          <t xml:space="preserve">
26/01/21
6513
O/fee=8000
Oct to Janu/21
Paid in Janu/21</t>
        </r>
      </text>
    </comment>
    <comment ref="CR456" authorId="0">
      <text>
        <r>
          <rPr>
            <b/>
            <sz val="9"/>
            <color indexed="81"/>
            <rFont val="Tahoma"/>
            <family val="2"/>
          </rPr>
          <t>Windows User:</t>
        </r>
        <r>
          <rPr>
            <sz val="9"/>
            <color indexed="81"/>
            <rFont val="Tahoma"/>
            <family val="2"/>
          </rPr>
          <t xml:space="preserve">
26/01/21
6513
O/fee=8000
Oct to Janu/21
Paid in Janu/21</t>
        </r>
      </text>
    </comment>
    <comment ref="CT456" authorId="0">
      <text>
        <r>
          <rPr>
            <b/>
            <sz val="9"/>
            <color indexed="81"/>
            <rFont val="Tahoma"/>
            <family val="2"/>
          </rPr>
          <t>Windows User:</t>
        </r>
        <r>
          <rPr>
            <sz val="9"/>
            <color indexed="81"/>
            <rFont val="Tahoma"/>
            <family val="2"/>
          </rPr>
          <t xml:space="preserve">
26/01/21
6513
O/fee=8000
Oct to Janu/21
Paid in Janu/21</t>
        </r>
      </text>
    </comment>
    <comment ref="CV456" authorId="0">
      <text>
        <r>
          <rPr>
            <b/>
            <sz val="9"/>
            <color indexed="81"/>
            <rFont val="Tahoma"/>
            <family val="2"/>
          </rPr>
          <t>Windows User:</t>
        </r>
        <r>
          <rPr>
            <sz val="9"/>
            <color indexed="81"/>
            <rFont val="Tahoma"/>
            <family val="2"/>
          </rPr>
          <t xml:space="preserve">
26/01/21
6513
O/fee=8000
Oct to Janu/21
Paid in Janu/21</t>
        </r>
      </text>
    </comment>
    <comment ref="CD457" authorId="0">
      <text>
        <r>
          <rPr>
            <b/>
            <sz val="9"/>
            <color indexed="81"/>
            <rFont val="Tahoma"/>
            <family val="2"/>
          </rPr>
          <t>Windows User:</t>
        </r>
        <r>
          <rPr>
            <sz val="9"/>
            <color indexed="81"/>
            <rFont val="Tahoma"/>
            <family val="2"/>
          </rPr>
          <t xml:space="preserve">
21/09/2020
3001
7,500/-</t>
        </r>
      </text>
    </comment>
    <comment ref="CF457" authorId="0">
      <text>
        <r>
          <rPr>
            <b/>
            <sz val="9"/>
            <color indexed="81"/>
            <rFont val="Tahoma"/>
            <family val="2"/>
          </rPr>
          <t>Windows User:</t>
        </r>
        <r>
          <rPr>
            <sz val="9"/>
            <color indexed="81"/>
            <rFont val="Tahoma"/>
            <family val="2"/>
          </rPr>
          <t xml:space="preserve">
21/09/2020
3001
7,500/-</t>
        </r>
      </text>
    </comment>
    <comment ref="CH457" authorId="0">
      <text>
        <r>
          <rPr>
            <b/>
            <sz val="9"/>
            <color indexed="81"/>
            <rFont val="Tahoma"/>
            <family val="2"/>
          </rPr>
          <t>Windows User:</t>
        </r>
        <r>
          <rPr>
            <sz val="9"/>
            <color indexed="81"/>
            <rFont val="Tahoma"/>
            <family val="2"/>
          </rPr>
          <t xml:space="preserve">
21/09/2020
3001
7,500/-</t>
        </r>
      </text>
    </comment>
    <comment ref="CJ457" authorId="0">
      <text>
        <r>
          <rPr>
            <b/>
            <sz val="9"/>
            <color indexed="81"/>
            <rFont val="Tahoma"/>
            <family val="2"/>
          </rPr>
          <t>Windows User:</t>
        </r>
        <r>
          <rPr>
            <sz val="9"/>
            <color indexed="81"/>
            <rFont val="Tahoma"/>
            <family val="2"/>
          </rPr>
          <t xml:space="preserve">
11/02/21
3004
O/fee=8000
Paid in Feb/21</t>
        </r>
      </text>
    </comment>
    <comment ref="CM457" authorId="0">
      <text>
        <r>
          <rPr>
            <b/>
            <sz val="9"/>
            <color indexed="81"/>
            <rFont val="Tahoma"/>
            <family val="2"/>
          </rPr>
          <t>Windows User:</t>
        </r>
        <r>
          <rPr>
            <sz val="9"/>
            <color indexed="81"/>
            <rFont val="Tahoma"/>
            <family val="2"/>
          </rPr>
          <t xml:space="preserve">
Less 30% in Tuition fee for Oct/20.</t>
        </r>
      </text>
    </comment>
    <comment ref="CN457" authorId="0">
      <text>
        <r>
          <rPr>
            <b/>
            <sz val="9"/>
            <color indexed="81"/>
            <rFont val="Tahoma"/>
            <family val="2"/>
          </rPr>
          <t>Windows User:</t>
        </r>
        <r>
          <rPr>
            <sz val="9"/>
            <color indexed="81"/>
            <rFont val="Tahoma"/>
            <family val="2"/>
          </rPr>
          <t xml:space="preserve">
08/11/2020
3002
Oct + Nov/2020
Paid to Nov/2020</t>
        </r>
      </text>
    </comment>
    <comment ref="CO457" authorId="0">
      <text>
        <r>
          <rPr>
            <b/>
            <sz val="9"/>
            <color indexed="81"/>
            <rFont val="Tahoma"/>
            <family val="2"/>
          </rPr>
          <t>Windows User:</t>
        </r>
        <r>
          <rPr>
            <sz val="9"/>
            <color indexed="81"/>
            <rFont val="Tahoma"/>
            <family val="2"/>
          </rPr>
          <t xml:space="preserve">
Less 30% in Tuition fee for Oct/20.</t>
        </r>
      </text>
    </comment>
    <comment ref="CP457" authorId="0">
      <text>
        <r>
          <rPr>
            <b/>
            <sz val="9"/>
            <color indexed="81"/>
            <rFont val="Tahoma"/>
            <family val="2"/>
          </rPr>
          <t>Windows User:</t>
        </r>
        <r>
          <rPr>
            <sz val="9"/>
            <color indexed="81"/>
            <rFont val="Tahoma"/>
            <family val="2"/>
          </rPr>
          <t xml:space="preserve">
08/11/2020
3002
Oct + Nov/2020</t>
        </r>
      </text>
    </comment>
    <comment ref="CR457" authorId="0">
      <text>
        <r>
          <rPr>
            <b/>
            <sz val="9"/>
            <color indexed="81"/>
            <rFont val="Tahoma"/>
            <family val="2"/>
          </rPr>
          <t>Windows User:</t>
        </r>
        <r>
          <rPr>
            <sz val="9"/>
            <color indexed="81"/>
            <rFont val="Tahoma"/>
            <family val="2"/>
          </rPr>
          <t xml:space="preserve">
26/01/21
3003
Dec + Janu/21
Paid in Janu/21</t>
        </r>
      </text>
    </comment>
    <comment ref="CT457" authorId="0">
      <text>
        <r>
          <rPr>
            <b/>
            <sz val="9"/>
            <color indexed="81"/>
            <rFont val="Tahoma"/>
            <family val="2"/>
          </rPr>
          <t>Windows User:</t>
        </r>
        <r>
          <rPr>
            <sz val="9"/>
            <color indexed="81"/>
            <rFont val="Tahoma"/>
            <family val="2"/>
          </rPr>
          <t xml:space="preserve">
26/01/21
3003
Dec + Janu/21
Paid in Janu/21</t>
        </r>
      </text>
    </comment>
    <comment ref="CV457" authorId="0">
      <text>
        <r>
          <rPr>
            <b/>
            <sz val="9"/>
            <color indexed="81"/>
            <rFont val="Tahoma"/>
            <family val="2"/>
          </rPr>
          <t>Windows User:</t>
        </r>
        <r>
          <rPr>
            <sz val="9"/>
            <color indexed="81"/>
            <rFont val="Tahoma"/>
            <family val="2"/>
          </rPr>
          <t xml:space="preserve">
11/02/21
3004
O/fee=8000
Paid in Feb/21</t>
        </r>
      </text>
    </comment>
    <comment ref="CD458" authorId="0">
      <text>
        <r>
          <rPr>
            <b/>
            <sz val="9"/>
            <color indexed="81"/>
            <rFont val="Tahoma"/>
            <family val="2"/>
          </rPr>
          <t>Windows User:</t>
        </r>
        <r>
          <rPr>
            <sz val="9"/>
            <color indexed="81"/>
            <rFont val="Tahoma"/>
            <family val="2"/>
          </rPr>
          <t xml:space="preserve">
21/09/2020
3529
7,500/-</t>
        </r>
      </text>
    </comment>
    <comment ref="CF458" authorId="0">
      <text>
        <r>
          <rPr>
            <b/>
            <sz val="9"/>
            <color indexed="81"/>
            <rFont val="Tahoma"/>
            <family val="2"/>
          </rPr>
          <t>Windows User:</t>
        </r>
        <r>
          <rPr>
            <sz val="9"/>
            <color indexed="81"/>
            <rFont val="Tahoma"/>
            <family val="2"/>
          </rPr>
          <t xml:space="preserve">
21/09/2020
3529
7,500/-</t>
        </r>
      </text>
    </comment>
    <comment ref="CH458" authorId="0">
      <text>
        <r>
          <rPr>
            <b/>
            <sz val="9"/>
            <color indexed="81"/>
            <rFont val="Tahoma"/>
            <family val="2"/>
          </rPr>
          <t>Windows User:</t>
        </r>
        <r>
          <rPr>
            <sz val="9"/>
            <color indexed="81"/>
            <rFont val="Tahoma"/>
            <family val="2"/>
          </rPr>
          <t xml:space="preserve">
21/09/2020
3529
7,500/-</t>
        </r>
      </text>
    </comment>
    <comment ref="CM458" authorId="0">
      <text>
        <r>
          <rPr>
            <b/>
            <sz val="9"/>
            <color indexed="81"/>
            <rFont val="Tahoma"/>
            <family val="2"/>
          </rPr>
          <t>Windows User:</t>
        </r>
        <r>
          <rPr>
            <sz val="9"/>
            <color indexed="81"/>
            <rFont val="Tahoma"/>
            <family val="2"/>
          </rPr>
          <t xml:space="preserve">
Less 30% in Tuition fee for Oct/20.</t>
        </r>
      </text>
    </comment>
    <comment ref="CO458" authorId="0">
      <text>
        <r>
          <rPr>
            <b/>
            <sz val="9"/>
            <color indexed="81"/>
            <rFont val="Tahoma"/>
            <family val="2"/>
          </rPr>
          <t>Windows User:</t>
        </r>
        <r>
          <rPr>
            <sz val="9"/>
            <color indexed="81"/>
            <rFont val="Tahoma"/>
            <family val="2"/>
          </rPr>
          <t xml:space="preserve">
Less 30% in Tuition fee for Oct/20.</t>
        </r>
      </text>
    </comment>
    <comment ref="CD459" authorId="0">
      <text>
        <r>
          <rPr>
            <b/>
            <sz val="9"/>
            <color indexed="81"/>
            <rFont val="Tahoma"/>
            <family val="2"/>
          </rPr>
          <t>Windows User:</t>
        </r>
        <r>
          <rPr>
            <sz val="9"/>
            <color indexed="81"/>
            <rFont val="Tahoma"/>
            <family val="2"/>
          </rPr>
          <t xml:space="preserve">
07.10.2020
5497
12,000/-</t>
        </r>
      </text>
    </comment>
    <comment ref="CF459" authorId="0">
      <text>
        <r>
          <rPr>
            <b/>
            <sz val="9"/>
            <color indexed="81"/>
            <rFont val="Tahoma"/>
            <family val="2"/>
          </rPr>
          <t>Windows User:</t>
        </r>
        <r>
          <rPr>
            <sz val="9"/>
            <color indexed="81"/>
            <rFont val="Tahoma"/>
            <family val="2"/>
          </rPr>
          <t xml:space="preserve">
07.10.2020
5497
12,000/-</t>
        </r>
      </text>
    </comment>
    <comment ref="CH459" authorId="0">
      <text>
        <r>
          <rPr>
            <b/>
            <sz val="9"/>
            <color indexed="81"/>
            <rFont val="Tahoma"/>
            <family val="2"/>
          </rPr>
          <t>Windows User:</t>
        </r>
        <r>
          <rPr>
            <sz val="9"/>
            <color indexed="81"/>
            <rFont val="Tahoma"/>
            <family val="2"/>
          </rPr>
          <t xml:space="preserve">
07.10.2020
5497
12,000/-</t>
        </r>
      </text>
    </comment>
    <comment ref="CJ459" authorId="0">
      <text>
        <r>
          <rPr>
            <b/>
            <sz val="9"/>
            <color indexed="81"/>
            <rFont val="Tahoma"/>
            <family val="2"/>
          </rPr>
          <t>Windows User:</t>
        </r>
        <r>
          <rPr>
            <sz val="9"/>
            <color indexed="81"/>
            <rFont val="Tahoma"/>
            <family val="2"/>
          </rPr>
          <t xml:space="preserve">
07.10.2020
5497
O/fee=4500/- Due3500
12,000/-
24/01/2021
5498
O/fee=3500
Oct to Janu/21
Paid in Janu/21</t>
        </r>
      </text>
    </comment>
    <comment ref="CM459" authorId="0">
      <text>
        <r>
          <rPr>
            <b/>
            <sz val="9"/>
            <color indexed="81"/>
            <rFont val="Tahoma"/>
            <family val="2"/>
          </rPr>
          <t>Windows User:</t>
        </r>
        <r>
          <rPr>
            <sz val="9"/>
            <color indexed="81"/>
            <rFont val="Tahoma"/>
            <family val="2"/>
          </rPr>
          <t xml:space="preserve">
Less 30% in Tuition fee for Oct/20.</t>
        </r>
      </text>
    </comment>
    <comment ref="CN459" authorId="0">
      <text>
        <r>
          <rPr>
            <b/>
            <sz val="9"/>
            <color indexed="81"/>
            <rFont val="Tahoma"/>
            <family val="2"/>
          </rPr>
          <t>Windows User:</t>
        </r>
        <r>
          <rPr>
            <sz val="9"/>
            <color indexed="81"/>
            <rFont val="Tahoma"/>
            <family val="2"/>
          </rPr>
          <t xml:space="preserve">
24/01/2021
5498
O/fee=3500
Oct to Janu/21
Paid in Janu/21</t>
        </r>
      </text>
    </comment>
    <comment ref="CO459" authorId="0">
      <text>
        <r>
          <rPr>
            <b/>
            <sz val="9"/>
            <color indexed="81"/>
            <rFont val="Tahoma"/>
            <family val="2"/>
          </rPr>
          <t>Windows User:</t>
        </r>
        <r>
          <rPr>
            <sz val="9"/>
            <color indexed="81"/>
            <rFont val="Tahoma"/>
            <family val="2"/>
          </rPr>
          <t xml:space="preserve">
Less 30% in Tuition fee for Oct/20.</t>
        </r>
      </text>
    </comment>
    <comment ref="CP459" authorId="0">
      <text>
        <r>
          <rPr>
            <b/>
            <sz val="9"/>
            <color indexed="81"/>
            <rFont val="Tahoma"/>
            <family val="2"/>
          </rPr>
          <t>Windows User:</t>
        </r>
        <r>
          <rPr>
            <sz val="9"/>
            <color indexed="81"/>
            <rFont val="Tahoma"/>
            <family val="2"/>
          </rPr>
          <t xml:space="preserve">
24/01/2021
5498
O/fee=3500
Oct to Janu/21
Paid in Janu/21</t>
        </r>
      </text>
    </comment>
    <comment ref="CR459" authorId="0">
      <text>
        <r>
          <rPr>
            <b/>
            <sz val="9"/>
            <color indexed="81"/>
            <rFont val="Tahoma"/>
            <family val="2"/>
          </rPr>
          <t>Windows User:</t>
        </r>
        <r>
          <rPr>
            <sz val="9"/>
            <color indexed="81"/>
            <rFont val="Tahoma"/>
            <family val="2"/>
          </rPr>
          <t xml:space="preserve">
24/01/2021
5498
O/fee=3500
Oct to Janu/21
Paid in Janu/21</t>
        </r>
      </text>
    </comment>
    <comment ref="CT459" authorId="0">
      <text>
        <r>
          <rPr>
            <b/>
            <sz val="9"/>
            <color indexed="81"/>
            <rFont val="Tahoma"/>
            <family val="2"/>
          </rPr>
          <t>Windows User:</t>
        </r>
        <r>
          <rPr>
            <sz val="9"/>
            <color indexed="81"/>
            <rFont val="Tahoma"/>
            <family val="2"/>
          </rPr>
          <t xml:space="preserve">
24/01/2021
5498
O/fee=3500
Oct to Janu/21
Paid in Janu/21</t>
        </r>
      </text>
    </comment>
    <comment ref="CZ459" authorId="0">
      <text>
        <r>
          <rPr>
            <b/>
            <sz val="9"/>
            <color indexed="81"/>
            <rFont val="Tahoma"/>
            <family val="2"/>
          </rPr>
          <t>Windows User:</t>
        </r>
        <r>
          <rPr>
            <sz val="9"/>
            <color indexed="81"/>
            <rFont val="Tahoma"/>
            <family val="2"/>
          </rPr>
          <t xml:space="preserve">
12/04/21
5499
Feb to April/21</t>
        </r>
      </text>
    </comment>
    <comment ref="DD459" authorId="0">
      <text>
        <r>
          <rPr>
            <b/>
            <sz val="9"/>
            <color indexed="81"/>
            <rFont val="Tahoma"/>
            <family val="2"/>
          </rPr>
          <t>Windows User:</t>
        </r>
        <r>
          <rPr>
            <sz val="9"/>
            <color indexed="81"/>
            <rFont val="Tahoma"/>
            <family val="2"/>
          </rPr>
          <t xml:space="preserve">
03/06/21
5500
May + June/21</t>
        </r>
      </text>
    </comment>
    <comment ref="CD460" authorId="0">
      <text>
        <r>
          <rPr>
            <b/>
            <sz val="9"/>
            <color indexed="81"/>
            <rFont val="Tahoma"/>
            <family val="2"/>
          </rPr>
          <t>Windows User:</t>
        </r>
        <r>
          <rPr>
            <sz val="9"/>
            <color indexed="81"/>
            <rFont val="Tahoma"/>
            <family val="2"/>
          </rPr>
          <t xml:space="preserve">
08.10.2020
4105
9,000/-</t>
        </r>
      </text>
    </comment>
    <comment ref="CF460" authorId="0">
      <text>
        <r>
          <rPr>
            <b/>
            <sz val="9"/>
            <color indexed="81"/>
            <rFont val="Tahoma"/>
            <family val="2"/>
          </rPr>
          <t>Windows User:</t>
        </r>
        <r>
          <rPr>
            <sz val="9"/>
            <color indexed="81"/>
            <rFont val="Tahoma"/>
            <family val="2"/>
          </rPr>
          <t xml:space="preserve">
08.10.2020
4105
9,000/-</t>
        </r>
      </text>
    </comment>
    <comment ref="CH460" authorId="0">
      <text>
        <r>
          <rPr>
            <b/>
            <sz val="9"/>
            <color indexed="81"/>
            <rFont val="Tahoma"/>
            <family val="2"/>
          </rPr>
          <t>Windows User:</t>
        </r>
        <r>
          <rPr>
            <sz val="9"/>
            <color indexed="81"/>
            <rFont val="Tahoma"/>
            <family val="2"/>
          </rPr>
          <t xml:space="preserve">
08.10.2020
4105
9,000/-</t>
        </r>
      </text>
    </comment>
    <comment ref="CJ460" authorId="0">
      <text>
        <r>
          <rPr>
            <b/>
            <sz val="9"/>
            <color indexed="81"/>
            <rFont val="Tahoma"/>
            <family val="2"/>
          </rPr>
          <t>Windows User:</t>
        </r>
        <r>
          <rPr>
            <sz val="9"/>
            <color indexed="81"/>
            <rFont val="Tahoma"/>
            <family val="2"/>
          </rPr>
          <t xml:space="preserve">
08.10.2020
4105
9,000/-
28/01/21
4106
O/fee=6500
Oct/20
Paid in Janu/21</t>
        </r>
      </text>
    </comment>
    <comment ref="CM460" authorId="0">
      <text>
        <r>
          <rPr>
            <b/>
            <sz val="9"/>
            <color indexed="81"/>
            <rFont val="Tahoma"/>
            <family val="2"/>
          </rPr>
          <t>Windows User:</t>
        </r>
        <r>
          <rPr>
            <sz val="9"/>
            <color indexed="81"/>
            <rFont val="Tahoma"/>
            <family val="2"/>
          </rPr>
          <t xml:space="preserve">
Less 30% in Tuition fee for Oct/20.</t>
        </r>
      </text>
    </comment>
    <comment ref="CN460" authorId="0">
      <text>
        <r>
          <rPr>
            <b/>
            <sz val="9"/>
            <color indexed="81"/>
            <rFont val="Tahoma"/>
            <family val="2"/>
          </rPr>
          <t>Windows User:</t>
        </r>
        <r>
          <rPr>
            <sz val="9"/>
            <color indexed="81"/>
            <rFont val="Tahoma"/>
            <family val="2"/>
          </rPr>
          <t xml:space="preserve">
28/01/21
4106
O/fee=6500
Oct/20
Paid in Janu/21</t>
        </r>
      </text>
    </comment>
    <comment ref="CO460" authorId="0">
      <text>
        <r>
          <rPr>
            <b/>
            <sz val="9"/>
            <color indexed="81"/>
            <rFont val="Tahoma"/>
            <family val="2"/>
          </rPr>
          <t>Windows User:</t>
        </r>
        <r>
          <rPr>
            <sz val="9"/>
            <color indexed="81"/>
            <rFont val="Tahoma"/>
            <family val="2"/>
          </rPr>
          <t xml:space="preserve">
Less 30% in Tuition fee for Oct/20.</t>
        </r>
      </text>
    </comment>
    <comment ref="CT460" authorId="0">
      <text>
        <r>
          <rPr>
            <b/>
            <sz val="9"/>
            <color indexed="81"/>
            <rFont val="Tahoma"/>
            <family val="2"/>
          </rPr>
          <t>Windows User:</t>
        </r>
        <r>
          <rPr>
            <sz val="9"/>
            <color indexed="81"/>
            <rFont val="Tahoma"/>
            <family val="2"/>
          </rPr>
          <t xml:space="preserve">
28/01/21
4106
O/fee=6500
Oct/20
Paid in Janu/21</t>
        </r>
      </text>
    </comment>
    <comment ref="DD460" authorId="0">
      <text>
        <r>
          <rPr>
            <b/>
            <sz val="9"/>
            <color indexed="81"/>
            <rFont val="Tahoma"/>
            <family val="2"/>
          </rPr>
          <t>Windows User:</t>
        </r>
        <r>
          <rPr>
            <sz val="9"/>
            <color indexed="81"/>
            <rFont val="Tahoma"/>
            <family val="2"/>
          </rPr>
          <t xml:space="preserve">
07/06/21
4107
Nov/20 to Feb/21</t>
        </r>
      </text>
    </comment>
    <comment ref="CD461" authorId="0">
      <text>
        <r>
          <rPr>
            <b/>
            <sz val="9"/>
            <color indexed="81"/>
            <rFont val="Tahoma"/>
            <family val="2"/>
          </rPr>
          <t>Windows User:</t>
        </r>
        <r>
          <rPr>
            <sz val="9"/>
            <color indexed="81"/>
            <rFont val="Tahoma"/>
            <family val="2"/>
          </rPr>
          <t xml:space="preserve">
12.10.2020
4129
7,500/-</t>
        </r>
      </text>
    </comment>
    <comment ref="CF461" authorId="0">
      <text>
        <r>
          <rPr>
            <b/>
            <sz val="9"/>
            <color indexed="81"/>
            <rFont val="Tahoma"/>
            <family val="2"/>
          </rPr>
          <t>Windows User:</t>
        </r>
        <r>
          <rPr>
            <sz val="9"/>
            <color indexed="81"/>
            <rFont val="Tahoma"/>
            <family val="2"/>
          </rPr>
          <t xml:space="preserve">
12.10.2020
4129
7,500/-</t>
        </r>
      </text>
    </comment>
    <comment ref="CH461" authorId="0">
      <text>
        <r>
          <rPr>
            <b/>
            <sz val="9"/>
            <color indexed="81"/>
            <rFont val="Tahoma"/>
            <family val="2"/>
          </rPr>
          <t>Windows User:</t>
        </r>
        <r>
          <rPr>
            <sz val="9"/>
            <color indexed="81"/>
            <rFont val="Tahoma"/>
            <family val="2"/>
          </rPr>
          <t xml:space="preserve">
12.10.2020
4129
7,500/-</t>
        </r>
      </text>
    </comment>
    <comment ref="CJ461" authorId="0">
      <text>
        <r>
          <rPr>
            <b/>
            <sz val="9"/>
            <color indexed="81"/>
            <rFont val="Tahoma"/>
            <family val="2"/>
          </rPr>
          <t>Windows User:</t>
        </r>
        <r>
          <rPr>
            <sz val="9"/>
            <color indexed="81"/>
            <rFont val="Tahoma"/>
            <family val="2"/>
          </rPr>
          <t xml:space="preserve">
05/12/2020
4131
O/fee With
Nov to Janu/21
Paid in Dec/20</t>
        </r>
      </text>
    </comment>
    <comment ref="CM461" authorId="0">
      <text>
        <r>
          <rPr>
            <b/>
            <sz val="9"/>
            <color indexed="81"/>
            <rFont val="Tahoma"/>
            <family val="2"/>
          </rPr>
          <t>Windows User:</t>
        </r>
        <r>
          <rPr>
            <sz val="9"/>
            <color indexed="81"/>
            <rFont val="Tahoma"/>
            <family val="2"/>
          </rPr>
          <t xml:space="preserve">
Less 30% in Tuition fee for Oct/20.</t>
        </r>
      </text>
    </comment>
    <comment ref="CN461" authorId="0">
      <text>
        <r>
          <rPr>
            <b/>
            <sz val="9"/>
            <color indexed="81"/>
            <rFont val="Tahoma"/>
            <family val="2"/>
          </rPr>
          <t>Windows User:</t>
        </r>
        <r>
          <rPr>
            <sz val="9"/>
            <color indexed="81"/>
            <rFont val="Tahoma"/>
            <family val="2"/>
          </rPr>
          <t xml:space="preserve">
12.10.2020
Campus-01
4130
Oct/20 (Less=30%)</t>
        </r>
      </text>
    </comment>
    <comment ref="CO461" authorId="0">
      <text>
        <r>
          <rPr>
            <b/>
            <sz val="9"/>
            <color indexed="81"/>
            <rFont val="Tahoma"/>
            <family val="2"/>
          </rPr>
          <t>Windows User:</t>
        </r>
        <r>
          <rPr>
            <sz val="9"/>
            <color indexed="81"/>
            <rFont val="Tahoma"/>
            <family val="2"/>
          </rPr>
          <t xml:space="preserve">
Less 30% in Tuition fee for Oct/20.</t>
        </r>
      </text>
    </comment>
    <comment ref="CP461" authorId="0">
      <text>
        <r>
          <rPr>
            <b/>
            <sz val="9"/>
            <color indexed="81"/>
            <rFont val="Tahoma"/>
            <family val="2"/>
          </rPr>
          <t>Windows User:</t>
        </r>
        <r>
          <rPr>
            <sz val="9"/>
            <color indexed="81"/>
            <rFont val="Tahoma"/>
            <family val="2"/>
          </rPr>
          <t xml:space="preserve">
05/12/2020
4131
O/fee With
Nov to Janu/21
Paid in Dec/20</t>
        </r>
      </text>
    </comment>
    <comment ref="CR461" authorId="0">
      <text>
        <r>
          <rPr>
            <b/>
            <sz val="9"/>
            <color indexed="81"/>
            <rFont val="Tahoma"/>
            <family val="2"/>
          </rPr>
          <t>Windows User:</t>
        </r>
        <r>
          <rPr>
            <sz val="9"/>
            <color indexed="81"/>
            <rFont val="Tahoma"/>
            <family val="2"/>
          </rPr>
          <t xml:space="preserve">
05/12/2020
4131
O/fee With
Nov to Janu/21</t>
        </r>
      </text>
    </comment>
    <comment ref="CT461" authorId="0">
      <text>
        <r>
          <rPr>
            <b/>
            <sz val="9"/>
            <color indexed="81"/>
            <rFont val="Tahoma"/>
            <family val="2"/>
          </rPr>
          <t>Windows User:</t>
        </r>
        <r>
          <rPr>
            <sz val="9"/>
            <color indexed="81"/>
            <rFont val="Tahoma"/>
            <family val="2"/>
          </rPr>
          <t xml:space="preserve">
05/12/2020
4131
O/fee With
Nov to Janu/21
Paid in Dec/20</t>
        </r>
      </text>
    </comment>
    <comment ref="CZ461" authorId="0">
      <text>
        <r>
          <rPr>
            <b/>
            <sz val="9"/>
            <color indexed="81"/>
            <rFont val="Tahoma"/>
            <family val="2"/>
          </rPr>
          <t>Windows User:</t>
        </r>
        <r>
          <rPr>
            <sz val="9"/>
            <color indexed="81"/>
            <rFont val="Tahoma"/>
            <family val="2"/>
          </rPr>
          <t xml:space="preserve">
04/04/2021
4132
Up to May/21</t>
        </r>
      </text>
    </comment>
    <comment ref="DD461" authorId="0">
      <text>
        <r>
          <rPr>
            <b/>
            <sz val="9"/>
            <color indexed="81"/>
            <rFont val="Tahoma"/>
            <family val="2"/>
          </rPr>
          <t>Windows User:</t>
        </r>
        <r>
          <rPr>
            <sz val="9"/>
            <color indexed="81"/>
            <rFont val="Tahoma"/>
            <family val="2"/>
          </rPr>
          <t xml:space="preserve">
03/06/21
4133
June + July/21</t>
        </r>
      </text>
    </comment>
    <comment ref="B462" authorId="0">
      <text>
        <r>
          <rPr>
            <b/>
            <sz val="9"/>
            <color indexed="81"/>
            <rFont val="Tahoma"/>
            <family val="2"/>
          </rPr>
          <t>Windows User:
April Tuition fee 50%
By Vp sir.</t>
        </r>
        <r>
          <rPr>
            <sz val="9"/>
            <color indexed="81"/>
            <rFont val="Tahoma"/>
            <family val="2"/>
          </rPr>
          <t xml:space="preserve">
</t>
        </r>
      </text>
    </comment>
    <comment ref="CD462" authorId="0">
      <text>
        <r>
          <rPr>
            <b/>
            <sz val="9"/>
            <color indexed="81"/>
            <rFont val="Tahoma"/>
            <family val="2"/>
          </rPr>
          <t>Windows User:</t>
        </r>
        <r>
          <rPr>
            <sz val="9"/>
            <color indexed="81"/>
            <rFont val="Tahoma"/>
            <family val="2"/>
          </rPr>
          <t xml:space="preserve">
13/04/2021
9391
Add=7500
O/fee=190 Due=7810
April/21=2310</t>
        </r>
      </text>
    </comment>
    <comment ref="CF462" authorId="0">
      <text>
        <r>
          <rPr>
            <b/>
            <sz val="9"/>
            <color indexed="81"/>
            <rFont val="Tahoma"/>
            <family val="2"/>
          </rPr>
          <t>Windows User:</t>
        </r>
        <r>
          <rPr>
            <sz val="9"/>
            <color indexed="81"/>
            <rFont val="Tahoma"/>
            <family val="2"/>
          </rPr>
          <t xml:space="preserve">
13/04/2021
9391
Add=7500
O/fee=190 Due=7810
April/21=2310</t>
        </r>
      </text>
    </comment>
    <comment ref="CY462" authorId="0">
      <text>
        <r>
          <rPr>
            <b/>
            <sz val="9"/>
            <color indexed="81"/>
            <rFont val="Tahoma"/>
            <family val="2"/>
          </rPr>
          <t>Windows User:</t>
        </r>
        <r>
          <rPr>
            <sz val="9"/>
            <color indexed="81"/>
            <rFont val="Tahoma"/>
            <family val="2"/>
          </rPr>
          <t xml:space="preserve">
Admission13/04/21
Tuition fee Less=50%</t>
        </r>
      </text>
    </comment>
    <comment ref="DA462" authorId="0">
      <text>
        <r>
          <rPr>
            <b/>
            <sz val="9"/>
            <color indexed="81"/>
            <rFont val="Tahoma"/>
            <family val="2"/>
          </rPr>
          <t>Windows User:</t>
        </r>
        <r>
          <rPr>
            <sz val="9"/>
            <color indexed="81"/>
            <rFont val="Tahoma"/>
            <family val="2"/>
          </rPr>
          <t xml:space="preserve">
Admission13/04/21
Tuition fee Less=50%</t>
        </r>
      </text>
    </comment>
    <comment ref="DC462" authorId="0">
      <text>
        <r>
          <rPr>
            <b/>
            <sz val="9"/>
            <color indexed="81"/>
            <rFont val="Tahoma"/>
            <family val="2"/>
          </rPr>
          <t>Windows User:</t>
        </r>
        <r>
          <rPr>
            <sz val="9"/>
            <color indexed="81"/>
            <rFont val="Tahoma"/>
            <family val="2"/>
          </rPr>
          <t xml:space="preserve">
Admission13/04/21
Tuition fee Less=50%</t>
        </r>
      </text>
    </comment>
    <comment ref="B463" authorId="0">
      <text>
        <r>
          <rPr>
            <b/>
            <sz val="9"/>
            <color indexed="81"/>
            <rFont val="Tahoma"/>
            <family val="2"/>
          </rPr>
          <t>Windows User:</t>
        </r>
        <r>
          <rPr>
            <sz val="9"/>
            <color indexed="81"/>
            <rFont val="Tahoma"/>
            <family val="2"/>
          </rPr>
          <t xml:space="preserve">
Addmission
04/05/21</t>
        </r>
      </text>
    </comment>
    <comment ref="CD463" authorId="0">
      <text>
        <r>
          <rPr>
            <b/>
            <sz val="9"/>
            <color indexed="81"/>
            <rFont val="Tahoma"/>
            <family val="2"/>
          </rPr>
          <t>Windows User:</t>
        </r>
        <r>
          <rPr>
            <sz val="9"/>
            <color indexed="81"/>
            <rFont val="Tahoma"/>
            <family val="2"/>
          </rPr>
          <t xml:space="preserve">
04/05/21
9271
Addmn=7500
O/fee=8000
May/21=4620
Total=20,120/-</t>
        </r>
      </text>
    </comment>
    <comment ref="CF463" authorId="0">
      <text>
        <r>
          <rPr>
            <b/>
            <sz val="9"/>
            <color indexed="81"/>
            <rFont val="Tahoma"/>
            <family val="2"/>
          </rPr>
          <t>Windows User:</t>
        </r>
        <r>
          <rPr>
            <sz val="9"/>
            <color indexed="81"/>
            <rFont val="Tahoma"/>
            <family val="2"/>
          </rPr>
          <t xml:space="preserve">
04/05/21
9271
Addmn=7500
O/fee=8000
May/21=4620
Total=20,120/-</t>
        </r>
      </text>
    </comment>
    <comment ref="CH463" authorId="0">
      <text>
        <r>
          <rPr>
            <b/>
            <sz val="9"/>
            <color indexed="81"/>
            <rFont val="Tahoma"/>
            <family val="2"/>
          </rPr>
          <t>Windows User:</t>
        </r>
        <r>
          <rPr>
            <sz val="9"/>
            <color indexed="81"/>
            <rFont val="Tahoma"/>
            <family val="2"/>
          </rPr>
          <t xml:space="preserve">
04/05/21
9271
Addmn=7500
O/fee=8000
May/21=4620
Total=20,120/-</t>
        </r>
      </text>
    </comment>
    <comment ref="CJ463" authorId="0">
      <text>
        <r>
          <rPr>
            <b/>
            <sz val="9"/>
            <color indexed="81"/>
            <rFont val="Tahoma"/>
            <family val="2"/>
          </rPr>
          <t>Windows User:</t>
        </r>
        <r>
          <rPr>
            <sz val="9"/>
            <color indexed="81"/>
            <rFont val="Tahoma"/>
            <family val="2"/>
          </rPr>
          <t xml:space="preserve">
04/05/21
9271
Addmn=7500
O/fee=8000
May/21=4620
Total=20,120/-</t>
        </r>
      </text>
    </comment>
    <comment ref="DB463" authorId="0">
      <text>
        <r>
          <rPr>
            <b/>
            <sz val="9"/>
            <color indexed="81"/>
            <rFont val="Tahoma"/>
            <family val="2"/>
          </rPr>
          <t>Windows User:</t>
        </r>
        <r>
          <rPr>
            <sz val="9"/>
            <color indexed="81"/>
            <rFont val="Tahoma"/>
            <family val="2"/>
          </rPr>
          <t xml:space="preserve">
04/05/21
9271
Addmn=7500
O/fee=8000
May/21=4620
Total=20,120/-</t>
        </r>
      </text>
    </comment>
    <comment ref="DD463" authorId="0">
      <text>
        <r>
          <rPr>
            <b/>
            <sz val="9"/>
            <color indexed="81"/>
            <rFont val="Tahoma"/>
            <family val="2"/>
          </rPr>
          <t>Windows User:</t>
        </r>
        <r>
          <rPr>
            <sz val="9"/>
            <color indexed="81"/>
            <rFont val="Tahoma"/>
            <family val="2"/>
          </rPr>
          <t xml:space="preserve">
02/06/21
9272
</t>
        </r>
      </text>
    </comment>
  </commentList>
</comments>
</file>

<file path=xl/sharedStrings.xml><?xml version="1.0" encoding="utf-8"?>
<sst xmlns="http://schemas.openxmlformats.org/spreadsheetml/2006/main" count="8508" uniqueCount="1552">
  <si>
    <t xml:space="preserve">                     1g el© (weÁvb kvLv) QvÎx‡`i wUDkb  wd  (K‡jR)                             †jRvi †mkb (2020 - 2021)|  </t>
  </si>
  <si>
    <t xml:space="preserve">fwZ© wd </t>
  </si>
  <si>
    <t>Dbœqb  wd</t>
  </si>
  <si>
    <t>‡mkb PvR© 1g el©</t>
  </si>
  <si>
    <t>Ab¨vb¨ wd</t>
  </si>
  <si>
    <t>‡mkb PvR© 2q el©</t>
  </si>
  <si>
    <t>‡m‡Þ¤^i/2020</t>
  </si>
  <si>
    <t>A‡±vei/20             30% Qvo</t>
  </si>
  <si>
    <t xml:space="preserve">      b‡f¤^i/20     70% Av`vq</t>
  </si>
  <si>
    <t>wW‡m¤^i/2020       70% Av`vq</t>
  </si>
  <si>
    <t>Rvbyqvix/2021         70% Av`vq</t>
  </si>
  <si>
    <t>‡deªæqvix/21           70% Av`vq</t>
  </si>
  <si>
    <t>gvP©/2021             70% Av`vq</t>
  </si>
  <si>
    <t>GwcÖj/21                    70% Av`vq</t>
  </si>
  <si>
    <t>‡g/21                      70% Av`vq</t>
  </si>
  <si>
    <t>Ryb/21                      70% Av`vq</t>
  </si>
  <si>
    <t>RyjvB/21</t>
  </si>
  <si>
    <t>AvM÷/21</t>
  </si>
  <si>
    <t>‡m‡Þ¤^i/21</t>
  </si>
  <si>
    <t>A‡±vei/21</t>
  </si>
  <si>
    <t>b‡f¤^i/21</t>
  </si>
  <si>
    <t>wW‡m¤^i/21</t>
  </si>
  <si>
    <t>Rvbyqvix/2022</t>
  </si>
  <si>
    <t>‡deªæqvix/22</t>
  </si>
  <si>
    <t>gvP/22</t>
  </si>
  <si>
    <t>GwcÖj/22</t>
  </si>
  <si>
    <t>‡g/22</t>
  </si>
  <si>
    <t>Ryb/22</t>
  </si>
  <si>
    <t>‡gvU       cvIbv</t>
  </si>
  <si>
    <t>‡gvU           cÖvwß</t>
  </si>
  <si>
    <t>e¨v‡jÝ</t>
  </si>
  <si>
    <t>µwgK bs</t>
  </si>
  <si>
    <t>QvÎ-QvÎxi bvg</t>
  </si>
  <si>
    <t>AvBwW b¤^i</t>
  </si>
  <si>
    <t>‡gvevBj bv¤^vi</t>
  </si>
  <si>
    <t>AvevwmK /AbvevwmK</t>
  </si>
  <si>
    <t>gvwmK wKw¯Í</t>
  </si>
  <si>
    <t>†KvUv</t>
  </si>
  <si>
    <t>PjwZ e‡Kqv</t>
  </si>
  <si>
    <t>cvIbv</t>
  </si>
  <si>
    <t>cÖvwß</t>
  </si>
  <si>
    <t>b‡f¤^i</t>
  </si>
  <si>
    <t>‡gvQvt  AvwZqv  kvnvbv  wngy</t>
  </si>
  <si>
    <t>02200001</t>
  </si>
  <si>
    <t>01740049967</t>
  </si>
  <si>
    <t>wkÿ‡Ki ‡KvUv</t>
  </si>
  <si>
    <t>AwP©  eg©Y  Zzw÷</t>
  </si>
  <si>
    <t>02200002</t>
  </si>
  <si>
    <t>01721566060</t>
  </si>
  <si>
    <t>¯‹jvikxc-5</t>
  </si>
  <si>
    <t>‡mZz  gwb  `vm</t>
  </si>
  <si>
    <t>02200003</t>
  </si>
  <si>
    <t>01713794486</t>
  </si>
  <si>
    <t>‡gvQvt Avwdqv Av³vi</t>
  </si>
  <si>
    <t>02200005</t>
  </si>
  <si>
    <t>01725535265</t>
  </si>
  <si>
    <t>¯‹jvikxc-4</t>
  </si>
  <si>
    <t>‡`vjv  ivYx  KzÛz</t>
  </si>
  <si>
    <t>02200006</t>
  </si>
  <si>
    <t>01834013465</t>
  </si>
  <si>
    <t>¯‹jvikxc-1</t>
  </si>
  <si>
    <t>gvwqkvv  AvbRyg</t>
  </si>
  <si>
    <t>02200010</t>
  </si>
  <si>
    <t>01914150023</t>
  </si>
  <si>
    <t>¯‹jvikxc-2</t>
  </si>
  <si>
    <t>mvgmv`  Kexi</t>
  </si>
  <si>
    <t>02200011</t>
  </si>
  <si>
    <t>01718117790</t>
  </si>
  <si>
    <t>ivwdqv  Av³vi</t>
  </si>
  <si>
    <t>02200012</t>
  </si>
  <si>
    <t>01730332202</t>
  </si>
  <si>
    <t>dvj¸wj wek¦vm  ‡mZz</t>
  </si>
  <si>
    <t>02200013</t>
  </si>
  <si>
    <t>01870120430</t>
  </si>
  <si>
    <t xml:space="preserve">RvbœvZzj  ‡di‡`Šm </t>
  </si>
  <si>
    <t>02200014</t>
  </si>
  <si>
    <t>01737551309</t>
  </si>
  <si>
    <t>gvCkv Av³vi bIwib</t>
  </si>
  <si>
    <t>02200016</t>
  </si>
  <si>
    <t>01712382678</t>
  </si>
  <si>
    <t>‡gvQvt KvwbR Av³vi mv_x</t>
  </si>
  <si>
    <t>02200018</t>
  </si>
  <si>
    <t>01782228544</t>
  </si>
  <si>
    <t>AN©¨ `vm A‰_</t>
  </si>
  <si>
    <t>02200019</t>
  </si>
  <si>
    <t>01725232660</t>
  </si>
  <si>
    <t>‡gvQvt bymivZ Rvnvb Zvmwbg</t>
  </si>
  <si>
    <t>02200020</t>
  </si>
  <si>
    <t>01724163461</t>
  </si>
  <si>
    <t>‡g‡nRvweb ey` cvk©v</t>
  </si>
  <si>
    <t>02200021</t>
  </si>
  <si>
    <t>01716505152</t>
  </si>
  <si>
    <t>‡gvQvt winvZzj †di‡`Šm</t>
  </si>
  <si>
    <t>02200022</t>
  </si>
  <si>
    <t>01916918446</t>
  </si>
  <si>
    <t>‡gvQvt myeY© ¯^Y©v</t>
  </si>
  <si>
    <t>02200025</t>
  </si>
  <si>
    <t>01724035127</t>
  </si>
  <si>
    <t>¯‹jvikxc-3</t>
  </si>
  <si>
    <t>gvwjnv gygZvR gvCkv</t>
  </si>
  <si>
    <t>02200031</t>
  </si>
  <si>
    <t>01919273221</t>
  </si>
  <si>
    <t>LvZz‡b RvbœvZ ‡gŠ</t>
  </si>
  <si>
    <t>02200034</t>
  </si>
  <si>
    <t>01737467832</t>
  </si>
  <si>
    <t>Avmgv Zvevm&amp;myg Dwg©</t>
  </si>
  <si>
    <t>02200035</t>
  </si>
  <si>
    <t>01713726754</t>
  </si>
  <si>
    <t>we‡kl  Qvo</t>
  </si>
  <si>
    <t>gnbvv  ivq</t>
  </si>
  <si>
    <t>02200036</t>
  </si>
  <si>
    <t>01725950186</t>
  </si>
  <si>
    <t>AcY© ivYx  ‡`vjb</t>
  </si>
  <si>
    <t>02200038</t>
  </si>
  <si>
    <t>01783842324</t>
  </si>
  <si>
    <t>wewc ivYx</t>
  </si>
  <si>
    <t>02200039</t>
  </si>
  <si>
    <t>01734060111</t>
  </si>
  <si>
    <t>Zvmbyfv  bIwkb  wkby</t>
  </si>
  <si>
    <t>02200041</t>
  </si>
  <si>
    <t>01712535854</t>
  </si>
  <si>
    <t>wiZz  miKvi</t>
  </si>
  <si>
    <t>02200042</t>
  </si>
  <si>
    <t>01721464052</t>
  </si>
  <si>
    <t>wikvZ Av³vi Dév</t>
  </si>
  <si>
    <t>02200043</t>
  </si>
  <si>
    <t>01761248969</t>
  </si>
  <si>
    <t>gvwiqvi ZvRwgb AvPuj</t>
  </si>
  <si>
    <t>02200044</t>
  </si>
  <si>
    <t>01771763610</t>
  </si>
  <si>
    <t>Av‡qkv nvwg`</t>
  </si>
  <si>
    <t>02200046</t>
  </si>
  <si>
    <t>01712987674</t>
  </si>
  <si>
    <t>wgZz  cvifxb</t>
  </si>
  <si>
    <t>02200052</t>
  </si>
  <si>
    <t>017221127535</t>
  </si>
  <si>
    <t>wUwm</t>
  </si>
  <si>
    <t>‡gvQvt  AvmgvDj  ûmbv</t>
  </si>
  <si>
    <t>02200053</t>
  </si>
  <si>
    <t>01719668192</t>
  </si>
  <si>
    <t>mvwgnv  Zvbwbg  wngy</t>
  </si>
  <si>
    <t>02200055</t>
  </si>
  <si>
    <t>01724857863</t>
  </si>
  <si>
    <t>‡gnRvweb  ingvb  wg_x</t>
  </si>
  <si>
    <t>02200056</t>
  </si>
  <si>
    <t>01706721553</t>
  </si>
  <si>
    <t>gviædv  Av³vi  wjbv</t>
  </si>
  <si>
    <t>02200057</t>
  </si>
  <si>
    <t>01714557928</t>
  </si>
  <si>
    <t>Bd&amp;dvZ  Qvwgb  cÖavb</t>
  </si>
  <si>
    <t>02200059</t>
  </si>
  <si>
    <t>01713603828</t>
  </si>
  <si>
    <t xml:space="preserve">‡gvQvt  wgw_jv  dviRvbv </t>
  </si>
  <si>
    <t>02200060</t>
  </si>
  <si>
    <t>01761305306</t>
  </si>
  <si>
    <t>RvwKqv  web‡Z  Kwdj</t>
  </si>
  <si>
    <t>02200061</t>
  </si>
  <si>
    <t>01773156640</t>
  </si>
  <si>
    <t>dvnwg`v  ingZ</t>
  </si>
  <si>
    <t>02200062</t>
  </si>
  <si>
    <t>01717442471</t>
  </si>
  <si>
    <t>‰mq`v  gyevwk¦iv Avbvg</t>
  </si>
  <si>
    <t>02200063</t>
  </si>
  <si>
    <t xml:space="preserve">01716438309 </t>
  </si>
  <si>
    <t>‡gvQvt Avdmvbv Av³vi</t>
  </si>
  <si>
    <t>02200065</t>
  </si>
  <si>
    <t>01747485223</t>
  </si>
  <si>
    <t>ZvRwbg  Bmjvg Bew`Zv</t>
  </si>
  <si>
    <t>02200066</t>
  </si>
  <si>
    <t>01716267979</t>
  </si>
  <si>
    <t>gvwkqvZ  †gvev‡k¦iv  Dcgv</t>
  </si>
  <si>
    <t>02200067</t>
  </si>
  <si>
    <t>01712059777</t>
  </si>
  <si>
    <t>ZvbwRg  myjZvbv  cÖvwß</t>
  </si>
  <si>
    <t>02200070</t>
  </si>
  <si>
    <t>01783169237</t>
  </si>
  <si>
    <t>Awc©Zv  ‡`e  wiqv</t>
  </si>
  <si>
    <t>02200075</t>
  </si>
  <si>
    <t>01762606006</t>
  </si>
  <si>
    <t>Awc©Zv  ivq</t>
  </si>
  <si>
    <t>02200077</t>
  </si>
  <si>
    <t>01734303139</t>
  </si>
  <si>
    <t>Zvevm&amp;myg  web‡Z  wkwki</t>
  </si>
  <si>
    <t>02200078</t>
  </si>
  <si>
    <t>01723526078</t>
  </si>
  <si>
    <t>RvbœvZzb  ‡di‡`Šmx</t>
  </si>
  <si>
    <t>02200079</t>
  </si>
  <si>
    <t>01738239417</t>
  </si>
  <si>
    <t>gwblv  ivYx  kg©v</t>
  </si>
  <si>
    <t>02200080</t>
  </si>
  <si>
    <t>01740935776</t>
  </si>
  <si>
    <t>‡gvQvt dviRvbv  Av³vi</t>
  </si>
  <si>
    <t>02200081</t>
  </si>
  <si>
    <t>01773222516</t>
  </si>
  <si>
    <t>‡gvQvt `wk©bvv  Av³vi b`x</t>
  </si>
  <si>
    <t>02200082</t>
  </si>
  <si>
    <t>01785482385</t>
  </si>
  <si>
    <t>iZœv  Av³vi  iæKz</t>
  </si>
  <si>
    <t>02200083</t>
  </si>
  <si>
    <t>01724108272</t>
  </si>
  <si>
    <t>mvw`qv  byi</t>
  </si>
  <si>
    <t>02200088</t>
  </si>
  <si>
    <t>01712406082</t>
  </si>
  <si>
    <t>‡gvQvt mvBdzbœvnvi</t>
  </si>
  <si>
    <t>02200092</t>
  </si>
  <si>
    <t>01718840861</t>
  </si>
  <si>
    <t>kv‡nbvR  Zvmwbg</t>
  </si>
  <si>
    <t>02200094</t>
  </si>
  <si>
    <t>01721004955</t>
  </si>
  <si>
    <t>‡gvnbv  Av³vi</t>
  </si>
  <si>
    <t>02200097</t>
  </si>
  <si>
    <t>01717571370</t>
  </si>
  <si>
    <t xml:space="preserve">‡gvQv  ivwgkv  byRnvZ </t>
  </si>
  <si>
    <t>02200098</t>
  </si>
  <si>
    <t>01745558288</t>
  </si>
  <si>
    <t>AvwbKv  ingvb</t>
  </si>
  <si>
    <t>02200099</t>
  </si>
  <si>
    <t>01772904024</t>
  </si>
  <si>
    <t>iænvbv  Av³vi</t>
  </si>
  <si>
    <t>02200105</t>
  </si>
  <si>
    <t>01713662155</t>
  </si>
  <si>
    <t>‡gvQvt  ‡Rwib  Zvmwbg</t>
  </si>
  <si>
    <t>02200106</t>
  </si>
  <si>
    <t>01712481656</t>
  </si>
  <si>
    <t>Zvgvbœv  Zvmwgg</t>
  </si>
  <si>
    <t>02200107</t>
  </si>
  <si>
    <t>01733159701</t>
  </si>
  <si>
    <t>wjRv  LvZyb</t>
  </si>
  <si>
    <t>02200117</t>
  </si>
  <si>
    <t>01744407652</t>
  </si>
  <si>
    <t>‡gvQvt  bvwnb  gwb</t>
  </si>
  <si>
    <t>02200120</t>
  </si>
  <si>
    <t>01715061944</t>
  </si>
  <si>
    <t>`~iwšÍ  ivYx  ivq</t>
  </si>
  <si>
    <t>02200121</t>
  </si>
  <si>
    <t>01715614456</t>
  </si>
  <si>
    <t>‡gvQvt  RvbœvZzj  ‡di‡`Šm</t>
  </si>
  <si>
    <t>02200122</t>
  </si>
  <si>
    <t>01728225965</t>
  </si>
  <si>
    <t>‡gvQvr  RyB  Av³vi</t>
  </si>
  <si>
    <t>02200123</t>
  </si>
  <si>
    <t>01740575042</t>
  </si>
  <si>
    <t>dvwinv  Avd‡ivR ‡mvwbqv</t>
  </si>
  <si>
    <t>02200124</t>
  </si>
  <si>
    <t>01724180152</t>
  </si>
  <si>
    <t>‡gvQvt ‡ivgvbv  ‡gneyev</t>
  </si>
  <si>
    <t>02200127</t>
  </si>
  <si>
    <t>01718096071</t>
  </si>
  <si>
    <t>AvBwib  Awc©Zv</t>
  </si>
  <si>
    <t>02200128</t>
  </si>
  <si>
    <t>01724546122</t>
  </si>
  <si>
    <t>‡gvQvt mvdvKvZ  ZvBwq¨ev</t>
  </si>
  <si>
    <t>02200131</t>
  </si>
  <si>
    <t>01729346000</t>
  </si>
  <si>
    <t>‡kªqv  ‡`e  kg©v</t>
  </si>
  <si>
    <t>02200134</t>
  </si>
  <si>
    <t>01719601187</t>
  </si>
  <si>
    <t xml:space="preserve"> ‡gvQvt  AvBwib  Av³vi</t>
  </si>
  <si>
    <t>02200138</t>
  </si>
  <si>
    <t>01744519148</t>
  </si>
  <si>
    <t>wSjwgj  ivq</t>
  </si>
  <si>
    <t>02200141</t>
  </si>
  <si>
    <t>01723070440</t>
  </si>
  <si>
    <t>ZvbwRbv  Avd‡ivR</t>
  </si>
  <si>
    <t>02200143</t>
  </si>
  <si>
    <t>01710216729</t>
  </si>
  <si>
    <t>ivBQv  gvneye  ‡Pšayix</t>
  </si>
  <si>
    <t>02200152</t>
  </si>
  <si>
    <t>01715367371</t>
  </si>
  <si>
    <t>‡gvQv: Zvmwbg ZvwRm cÖavb</t>
  </si>
  <si>
    <t>02200157</t>
  </si>
  <si>
    <t>01723758292</t>
  </si>
  <si>
    <t>gvkûiv  Rvnvb  ‡gNjv</t>
  </si>
  <si>
    <t>02200158</t>
  </si>
  <si>
    <t>01786856291</t>
  </si>
  <si>
    <t>bymivZ  Rvnvb  wbmv</t>
  </si>
  <si>
    <t>02200159</t>
  </si>
  <si>
    <t>01715577541</t>
  </si>
  <si>
    <t>û‡i  RvbœvZ  wgwó</t>
  </si>
  <si>
    <t>02200160</t>
  </si>
  <si>
    <t>01715577569</t>
  </si>
  <si>
    <t>mygvBqv  Bmjvg  ˆPZx</t>
  </si>
  <si>
    <t>02200165</t>
  </si>
  <si>
    <t>01725235959</t>
  </si>
  <si>
    <t>Avwjkv  AvBwib  jyebv</t>
  </si>
  <si>
    <t>02200168</t>
  </si>
  <si>
    <t>01717210781</t>
  </si>
  <si>
    <t>ngvqiv  ingvb  ‡Rwm</t>
  </si>
  <si>
    <t>02200169</t>
  </si>
  <si>
    <t>01729615162</t>
  </si>
  <si>
    <t>‡gvQv: dvwinv  Avdwib hyw_</t>
  </si>
  <si>
    <t>02200170</t>
  </si>
  <si>
    <t>01737237465</t>
  </si>
  <si>
    <t>CwkZv  ivq</t>
  </si>
  <si>
    <t>02200174</t>
  </si>
  <si>
    <t>01714229222</t>
  </si>
  <si>
    <t xml:space="preserve"> we‡kl  Qvo</t>
  </si>
  <si>
    <t>bvBgvZzb  wbdwm  by`vi</t>
  </si>
  <si>
    <t>02200177</t>
  </si>
  <si>
    <t>01717849418</t>
  </si>
  <si>
    <t>‡gvQv: RvbœvZzb  ZvRwi</t>
  </si>
  <si>
    <t>02200178</t>
  </si>
  <si>
    <t>01974863351</t>
  </si>
  <si>
    <t>AvbRygvb  Av³vi</t>
  </si>
  <si>
    <t>02200182</t>
  </si>
  <si>
    <t>01729521447</t>
  </si>
  <si>
    <t>mvqgv  Av³vi  jvebx</t>
  </si>
  <si>
    <t>02200183</t>
  </si>
  <si>
    <t>01731244293</t>
  </si>
  <si>
    <t>‡gvQv: Avwdqv BmbvZ el©v</t>
  </si>
  <si>
    <t>02200190</t>
  </si>
  <si>
    <t>01714942354</t>
  </si>
  <si>
    <t>gvCkv Zvevm&amp;myg   Hkx</t>
  </si>
  <si>
    <t>02200192</t>
  </si>
  <si>
    <t>01705944896</t>
  </si>
  <si>
    <t xml:space="preserve">bymivZ  Rvnvb  </t>
  </si>
  <si>
    <t>02200193</t>
  </si>
  <si>
    <t>01724040838</t>
  </si>
  <si>
    <t>‡gvQv: myeb©v  Av³vi mywg</t>
  </si>
  <si>
    <t>02200196</t>
  </si>
  <si>
    <t>01728705701</t>
  </si>
  <si>
    <t>‡gvQv: gvngy`v  Av³vi</t>
  </si>
  <si>
    <t>02200201</t>
  </si>
  <si>
    <t>01714005398</t>
  </si>
  <si>
    <t>mvw`qv  ingvb</t>
  </si>
  <si>
    <t>02200202</t>
  </si>
  <si>
    <t>01819897593</t>
  </si>
  <si>
    <t>‡gvQv: mygvBqv  wkgy</t>
  </si>
  <si>
    <t>02200203</t>
  </si>
  <si>
    <t>01716155680</t>
  </si>
  <si>
    <t>widvqvZ  web‡Z  iwng</t>
  </si>
  <si>
    <t>02200205</t>
  </si>
  <si>
    <t>01721461151</t>
  </si>
  <si>
    <t>dvnwg`v  Zvmwbg  dvwinv</t>
  </si>
  <si>
    <t>02200206</t>
  </si>
  <si>
    <t>01714536725</t>
  </si>
  <si>
    <t>‡gvQv: Kvgiæbœvnvi</t>
  </si>
  <si>
    <t>02200207</t>
  </si>
  <si>
    <t>01716749699</t>
  </si>
  <si>
    <t>Zvmwbg  web‡Z  mvC`</t>
  </si>
  <si>
    <t>02200209</t>
  </si>
  <si>
    <t>01758226820</t>
  </si>
  <si>
    <t>gyevwk¦iv  Avj  RvbœvZ</t>
  </si>
  <si>
    <t>02200211</t>
  </si>
  <si>
    <t>01710628364</t>
  </si>
  <si>
    <t>ûi G byi RvbœvZ  ‡PŠayix</t>
  </si>
  <si>
    <t>02200212</t>
  </si>
  <si>
    <t>01765570054</t>
  </si>
  <si>
    <t>wZ_x  Kg©Kvi</t>
  </si>
  <si>
    <t>02200215</t>
  </si>
  <si>
    <t>01719472133</t>
  </si>
  <si>
    <t>Avqkv  wmwÏKv  myLx</t>
  </si>
  <si>
    <t>02200219</t>
  </si>
  <si>
    <t>01721841831</t>
  </si>
  <si>
    <t>‡gvQv:  bvRwgb  nK</t>
  </si>
  <si>
    <t>02200220</t>
  </si>
  <si>
    <t>01718507573</t>
  </si>
  <si>
    <t>‡gvQv: mvwgqv ingvb  mvwRb</t>
  </si>
  <si>
    <t>02200221</t>
  </si>
  <si>
    <t>01718863460</t>
  </si>
  <si>
    <t>Av‡qkv  Avdwib</t>
  </si>
  <si>
    <t>02200223</t>
  </si>
  <si>
    <t>01822873438</t>
  </si>
  <si>
    <t>wbkvZ Bmjvg ‡gŠ</t>
  </si>
  <si>
    <t>02200225</t>
  </si>
  <si>
    <t>01770339417</t>
  </si>
  <si>
    <t>RvwKqv bvwdR ZvRwgb</t>
  </si>
  <si>
    <t>02200227</t>
  </si>
  <si>
    <t>01712234408</t>
  </si>
  <si>
    <t>dviRvbv Bg‡ivR mygbv</t>
  </si>
  <si>
    <t>02200234</t>
  </si>
  <si>
    <t>01714229404</t>
  </si>
  <si>
    <t>eykivZzj RvbœvZ Abb¨v</t>
  </si>
  <si>
    <t>02200246</t>
  </si>
  <si>
    <t>01716962140</t>
  </si>
  <si>
    <t xml:space="preserve">gvwnqv Av³vi </t>
  </si>
  <si>
    <t>02200247</t>
  </si>
  <si>
    <t>01712413064</t>
  </si>
  <si>
    <t>Zvbwgg Av³vi</t>
  </si>
  <si>
    <t>02200248</t>
  </si>
  <si>
    <t>mvbwR`v cvifxb wigv</t>
  </si>
  <si>
    <t>02200250</t>
  </si>
  <si>
    <t>01736817690</t>
  </si>
  <si>
    <t>‡gvQv:  wid&amp;dv  ivwdqv</t>
  </si>
  <si>
    <t>02200260</t>
  </si>
  <si>
    <t>01715605218</t>
  </si>
  <si>
    <t>‡gvQv: bymvi&amp;ivZ Rvnvb</t>
  </si>
  <si>
    <t>02200261</t>
  </si>
  <si>
    <t>01712541179</t>
  </si>
  <si>
    <t>‡gvQv: dvwiqv  Bmjvg</t>
  </si>
  <si>
    <t>02200262</t>
  </si>
  <si>
    <t>01717173182</t>
  </si>
  <si>
    <t>AvwYKv  AvZkx</t>
  </si>
  <si>
    <t>02200269</t>
  </si>
  <si>
    <t>01827531729</t>
  </si>
  <si>
    <t>bIwkb  AvbRyg</t>
  </si>
  <si>
    <t>02200270</t>
  </si>
  <si>
    <t>01724330714</t>
  </si>
  <si>
    <t>gwiqg  ‡bQv</t>
  </si>
  <si>
    <t>02200271</t>
  </si>
  <si>
    <t>01719540077</t>
  </si>
  <si>
    <t>‡gvQv: dzmvi&amp;ivZ  Rvnvb</t>
  </si>
  <si>
    <t>02200274</t>
  </si>
  <si>
    <t>01318979022</t>
  </si>
  <si>
    <t>‡gvQv : D‡¤§  nvweev</t>
  </si>
  <si>
    <t>02200278</t>
  </si>
  <si>
    <t>01740825021</t>
  </si>
  <si>
    <t xml:space="preserve">RvbœvZzj  ‡di‡`Šmx </t>
  </si>
  <si>
    <t>02200282</t>
  </si>
  <si>
    <t>01780871912</t>
  </si>
  <si>
    <t>wkÿ‡Ki †KvUv</t>
  </si>
  <si>
    <t>Zviwgb  Av³vi  wZkv</t>
  </si>
  <si>
    <t>02200284</t>
  </si>
  <si>
    <t>01716578250</t>
  </si>
  <si>
    <t>‡gvQv: mvwgqv  RvbœvZ</t>
  </si>
  <si>
    <t>02200295</t>
  </si>
  <si>
    <t>01718615294</t>
  </si>
  <si>
    <t>Zvwmb  ZvgwRb  widvZ</t>
  </si>
  <si>
    <t>02200297</t>
  </si>
  <si>
    <t>01718039506</t>
  </si>
  <si>
    <t>‡¯œnv  Av³vi  gxg</t>
  </si>
  <si>
    <t>02200298</t>
  </si>
  <si>
    <t>01767471584</t>
  </si>
  <si>
    <t>‡gvQv:  AvBwib  Av³vi</t>
  </si>
  <si>
    <t>02200299</t>
  </si>
  <si>
    <t>01712171494</t>
  </si>
  <si>
    <t>mygvBqv  nK</t>
  </si>
  <si>
    <t>02200314</t>
  </si>
  <si>
    <t>01777773747</t>
  </si>
  <si>
    <t>Avj  Avdwib  Lvw`RvZyj</t>
  </si>
  <si>
    <t>02200316</t>
  </si>
  <si>
    <t>01719667665</t>
  </si>
  <si>
    <t>kÖvewšÍ  ivYx  `ywó</t>
  </si>
  <si>
    <t>02200320</t>
  </si>
  <si>
    <t>01722392722</t>
  </si>
  <si>
    <t>wkdvZz¾vgvb  wkjv</t>
  </si>
  <si>
    <t>02200322</t>
  </si>
  <si>
    <t>01770952226</t>
  </si>
  <si>
    <t>wZ_x  ivYx  miKvi</t>
  </si>
  <si>
    <t>02200327</t>
  </si>
  <si>
    <t>01737084630</t>
  </si>
  <si>
    <t>‡gvQv:  gxg  Av³vi</t>
  </si>
  <si>
    <t>02200328</t>
  </si>
  <si>
    <t>01734234277</t>
  </si>
  <si>
    <t>AYvwgKv  cvifxb  Bfv</t>
  </si>
  <si>
    <t>02200330</t>
  </si>
  <si>
    <t>01722735125</t>
  </si>
  <si>
    <t xml:space="preserve">dvnwg`v  Zvmwbg  </t>
  </si>
  <si>
    <t>02200332</t>
  </si>
  <si>
    <t>01725930603</t>
  </si>
  <si>
    <t>AvwbKv  Avdwib  Bfv</t>
  </si>
  <si>
    <t>02200333</t>
  </si>
  <si>
    <t>01727976153</t>
  </si>
  <si>
    <t>mvwdqv   m~jZvbv  w¯§Zv</t>
  </si>
  <si>
    <t>02200342</t>
  </si>
  <si>
    <t>weRq m¨v‡ii AvZ¡xq</t>
  </si>
  <si>
    <t>‡¯úkvk Qvo</t>
  </si>
  <si>
    <t>mvw`qv  cvifxb</t>
  </si>
  <si>
    <t>02200343</t>
  </si>
  <si>
    <t>01797425530</t>
  </si>
  <si>
    <t>Avqkv  wmwÏKv  Avkv</t>
  </si>
  <si>
    <t>02200345</t>
  </si>
  <si>
    <t>01738681494</t>
  </si>
  <si>
    <t>cÖxwZ jZv miKvi  cÖfv</t>
  </si>
  <si>
    <t>02200346</t>
  </si>
  <si>
    <t>01714862236</t>
  </si>
  <si>
    <t>myw¤§Zv  ivq</t>
  </si>
  <si>
    <t>02200347</t>
  </si>
  <si>
    <t>01740010284</t>
  </si>
  <si>
    <t>‡gvQv: Lvw`Rv LvZzb  myBwU</t>
  </si>
  <si>
    <t>02200349</t>
  </si>
  <si>
    <t>01721385548</t>
  </si>
  <si>
    <t>‡gvQv:  ‡mRywZ  Av³vi wZdv</t>
  </si>
  <si>
    <t>02200351</t>
  </si>
  <si>
    <t>01759432106</t>
  </si>
  <si>
    <t>gviRvnvb  Av³vi  gxg</t>
  </si>
  <si>
    <t>02200359</t>
  </si>
  <si>
    <t>01775641188</t>
  </si>
  <si>
    <t>‡gvQv: mvwgqv  RvbœvZzi gygy</t>
  </si>
  <si>
    <t>02200361</t>
  </si>
  <si>
    <t>01716888386</t>
  </si>
  <si>
    <t>‡gvQv:  ivw`qv byi</t>
  </si>
  <si>
    <t>02200366</t>
  </si>
  <si>
    <t>01722841192</t>
  </si>
  <si>
    <t>‡gvQv:  ivwdqv  LvZzb</t>
  </si>
  <si>
    <t>02200367</t>
  </si>
  <si>
    <t>01716784034</t>
  </si>
  <si>
    <t>wiqv  Avd‡ivR  Rqv</t>
  </si>
  <si>
    <t>02200368</t>
  </si>
  <si>
    <t>01718911199</t>
  </si>
  <si>
    <t>‡gvQv: dvwiqv  ingvb</t>
  </si>
  <si>
    <t>02200369</t>
  </si>
  <si>
    <t>01713788203</t>
  </si>
  <si>
    <t>‡i‡eKv  cvifxb</t>
  </si>
  <si>
    <t>02200370</t>
  </si>
  <si>
    <t>01712217992</t>
  </si>
  <si>
    <t>‡gvQv: KvwbR  myeb©v Av³vi</t>
  </si>
  <si>
    <t>02200379</t>
  </si>
  <si>
    <t>01726414063</t>
  </si>
  <si>
    <t>g„wËKv  ‡d¬vv‡iÝ  ‡ivRvwiI</t>
  </si>
  <si>
    <t>02200382</t>
  </si>
  <si>
    <t>01718603700</t>
  </si>
  <si>
    <t>Awc©Zv  ‡Nvl</t>
  </si>
  <si>
    <t>02200386</t>
  </si>
  <si>
    <t>01716324872</t>
  </si>
  <si>
    <t>‡gvQv:  AvwbKv  Zvmwbg</t>
  </si>
  <si>
    <t>02200387</t>
  </si>
  <si>
    <t>01717290948</t>
  </si>
  <si>
    <t>‡gvQv:  Avwe`v  myjZvbv</t>
  </si>
  <si>
    <t>02200390</t>
  </si>
  <si>
    <t>01719002210</t>
  </si>
  <si>
    <t>Avdwib  ‡di‡`Šm</t>
  </si>
  <si>
    <t>02200399</t>
  </si>
  <si>
    <t>01722306075</t>
  </si>
  <si>
    <t>ivbwR`v  Avdwib wbiv</t>
  </si>
  <si>
    <t>02200400</t>
  </si>
  <si>
    <t>01713771265</t>
  </si>
  <si>
    <t xml:space="preserve">‡gvU </t>
  </si>
  <si>
    <t xml:space="preserve">                    1g el© (e¨emvq wkÿv kvLv)  QvÎx‡`i wUDkb wd                               †jRvi (†mkb 2020 - 2021)|  </t>
  </si>
  <si>
    <t>‡mmb PvR© 1g el©</t>
  </si>
  <si>
    <t>‡mmb PvR© 2q el©</t>
  </si>
  <si>
    <t xml:space="preserve">        b‡f¤^i/20      70% Av`vq</t>
  </si>
  <si>
    <t>gvP©/21                    70% Av`vq</t>
  </si>
  <si>
    <t>‡g/21                    70% Av`vq</t>
  </si>
  <si>
    <t>Ryb/21                    70% Av`vq</t>
  </si>
  <si>
    <t xml:space="preserve">wUDkb wd 2018 wUDkb wd 2018 wUDkb wd 2018 wUDkb wd 2018 wUDkb wd 2018 wUDkb wd 2018 wUDkb wd 2018 wUDkb wd 2018 wUDkb wd 2018 wUDkb wd 2018 wUDkb wd 2018 wUDkb wd 2018  </t>
  </si>
  <si>
    <t>‡gvU   cvIbv</t>
  </si>
  <si>
    <t>‡gvU    cÖvwß</t>
  </si>
  <si>
    <t>Rvbyqvix/22</t>
  </si>
  <si>
    <t>we‡kl   †KvUv</t>
  </si>
  <si>
    <t>‡kL  AvwdqvZ  †nv‡mb</t>
  </si>
  <si>
    <t>03200001</t>
  </si>
  <si>
    <t>0176296775</t>
  </si>
  <si>
    <t>03200003</t>
  </si>
  <si>
    <t>01712838766</t>
  </si>
  <si>
    <t>Zvnwmb  Zvgvbœv kvn&amp;</t>
  </si>
  <si>
    <t>03200004</t>
  </si>
  <si>
    <t>01312822990</t>
  </si>
  <si>
    <t>gvwiqv  Bmjvg  gxg</t>
  </si>
  <si>
    <t>03200007</t>
  </si>
  <si>
    <t>01716974396</t>
  </si>
  <si>
    <t>mygvBqv  Av³vi</t>
  </si>
  <si>
    <t>03200009</t>
  </si>
  <si>
    <t>01719858097</t>
  </si>
  <si>
    <t>‡gdZvûj  RvbœvZ ˆbixZ</t>
  </si>
  <si>
    <t>03200013</t>
  </si>
  <si>
    <t>01719472334</t>
  </si>
  <si>
    <t>widvn  Zvmwbqv  mvdj</t>
  </si>
  <si>
    <t>03200016</t>
  </si>
  <si>
    <t>01712704933</t>
  </si>
  <si>
    <t>‡gvQvt   †iRIqvbv  Bmjvg</t>
  </si>
  <si>
    <t>03200018</t>
  </si>
  <si>
    <t>01918076477</t>
  </si>
  <si>
    <t>‡¯úkvj Qvo</t>
  </si>
  <si>
    <t>ZgvwjKv  miKvi</t>
  </si>
  <si>
    <t>03200021</t>
  </si>
  <si>
    <t>01723655227</t>
  </si>
  <si>
    <t>‡gvQvt  kviwgb  Av³vi</t>
  </si>
  <si>
    <t>03200023</t>
  </si>
  <si>
    <t>01746962627</t>
  </si>
  <si>
    <t>‡gvQvt ZvRwgbv  cvifxb</t>
  </si>
  <si>
    <t>03200024</t>
  </si>
  <si>
    <t>01728541923</t>
  </si>
  <si>
    <t>bvwdRv Kexi  Zvbnv</t>
  </si>
  <si>
    <t>03200027</t>
  </si>
  <si>
    <t>01716339358</t>
  </si>
  <si>
    <t>‡gvQvt bymivZ Rvnvb jvwgqv</t>
  </si>
  <si>
    <t>03200029</t>
  </si>
  <si>
    <t>01714814040</t>
  </si>
  <si>
    <t>w`j  iæevBqv  Av³vi</t>
  </si>
  <si>
    <t>03200037</t>
  </si>
  <si>
    <t>01719857487</t>
  </si>
  <si>
    <t>‡gvQvt  bvmwib  †di‡`Šmx</t>
  </si>
  <si>
    <t>03200039</t>
  </si>
  <si>
    <t>01303343027</t>
  </si>
  <si>
    <t>‡gwibv  Av³vi</t>
  </si>
  <si>
    <t>03200040</t>
  </si>
  <si>
    <t>01737650050</t>
  </si>
  <si>
    <t>‡gvQvt  bvwM©m  Av³vi</t>
  </si>
  <si>
    <t>03200041</t>
  </si>
  <si>
    <t>01731448328</t>
  </si>
  <si>
    <t>‡gvQvt  AvwbKv  Avd‡ivR</t>
  </si>
  <si>
    <t>03200045</t>
  </si>
  <si>
    <t>0170836473</t>
  </si>
  <si>
    <t>(weÁvb wefvM + e¨emvq wkÿv wefvM) me©‡gvU</t>
  </si>
  <si>
    <t xml:space="preserve">     1g el© (weÁvb kvLvi) QvÎ‡`i wUDkb wd †jRvi                   (†mkb 2020 - 2021)|  </t>
  </si>
  <si>
    <t xml:space="preserve">        A‡±vei/20           70% Av`vq</t>
  </si>
  <si>
    <t xml:space="preserve">       b‡f¤^i/20     70% Av`vq</t>
  </si>
  <si>
    <t xml:space="preserve">      wW‡m¤^i/20   70% Av`vq</t>
  </si>
  <si>
    <t xml:space="preserve">      Rvbyqvix/2021     70% Av`vq</t>
  </si>
  <si>
    <t xml:space="preserve">     ‡deªæqvix/21   70% Av`vq</t>
  </si>
  <si>
    <t xml:space="preserve">   gvP©/21          70% Av`vq</t>
  </si>
  <si>
    <t xml:space="preserve">    GwcÖj/21      70% Av`vq</t>
  </si>
  <si>
    <t xml:space="preserve">    ‡g/21            70% Av`vq</t>
  </si>
  <si>
    <t xml:space="preserve">    Ryb/21            70% Av`vq</t>
  </si>
  <si>
    <t xml:space="preserve"> wUDkb wd 2021 wUDkb wd 2021 wUDkb wd 2021</t>
  </si>
  <si>
    <t>wUDkb wd 2022 wUDkb wd 2022 wUDkb wd 2022 wUDkb wd 2022 wUDkb wd 2022 wUDkb wd 2022  wUDkb wd 2022 wUDkb wd 2022 wUDkb wd 2022</t>
  </si>
  <si>
    <t xml:space="preserve"> wUDkb wd 2022 wUDkb wd 2022 wUDkb wd 2022</t>
  </si>
  <si>
    <t>wUDkb wd 2023 wUDkb wd 2023 wUDkb wd 2023 wUDkb wd 2023 wUDkb wd 2023 wUDkb wd 2023  wUDkb wd 2023 wUDkb wd 2023 wUDkb wd 2023</t>
  </si>
  <si>
    <t>‡gvU cvIbv</t>
  </si>
  <si>
    <t>‡gvU cÖvwß</t>
  </si>
  <si>
    <t>RyjvB</t>
  </si>
  <si>
    <t>AvMó</t>
  </si>
  <si>
    <t>‡m‡Þ¤^i</t>
  </si>
  <si>
    <t>A‡±vei</t>
  </si>
  <si>
    <t>wW‡m¤^i</t>
  </si>
  <si>
    <t>Rvbyqvix</t>
  </si>
  <si>
    <t>‡deªæqvix</t>
  </si>
  <si>
    <t>gvP©</t>
  </si>
  <si>
    <t>GwcÖj</t>
  </si>
  <si>
    <t xml:space="preserve"> †g</t>
  </si>
  <si>
    <t>Ryb</t>
  </si>
  <si>
    <t>wW‡m¤^i/2022</t>
  </si>
  <si>
    <t>QvÎ‡`i bvg</t>
  </si>
  <si>
    <t>‰mq`  ‡nv‡mb</t>
  </si>
  <si>
    <t>02200004</t>
  </si>
  <si>
    <t>01738173887</t>
  </si>
  <si>
    <t>AvivdvZ  ‡nv‡mb</t>
  </si>
  <si>
    <t>02200007</t>
  </si>
  <si>
    <t>01746446749</t>
  </si>
  <si>
    <t>AvwZK  iv‡k` Luvb</t>
  </si>
  <si>
    <t>02200008</t>
  </si>
  <si>
    <t>01712701628</t>
  </si>
  <si>
    <t>‡gvt nvexe kvnvixqvi ü`q</t>
  </si>
  <si>
    <t>02200009</t>
  </si>
  <si>
    <t>01722938625</t>
  </si>
  <si>
    <t>†gvt dvwng kvnvixi †mvnvb</t>
  </si>
  <si>
    <t>02200015</t>
  </si>
  <si>
    <t>01740844989</t>
  </si>
  <si>
    <t>aªæe  ivq</t>
  </si>
  <si>
    <t>02200017</t>
  </si>
  <si>
    <t>01730446063</t>
  </si>
  <si>
    <t>kvn&amp; †gvt Avjx Avigvb</t>
  </si>
  <si>
    <t>02200023</t>
  </si>
  <si>
    <t>01719547854</t>
  </si>
  <si>
    <t>Drm ivq</t>
  </si>
  <si>
    <t>02200024</t>
  </si>
  <si>
    <t>01720435802</t>
  </si>
  <si>
    <t>‡gvt Avwmd Bkevj</t>
  </si>
  <si>
    <t>02200026</t>
  </si>
  <si>
    <t>01773397463</t>
  </si>
  <si>
    <t>eY© cvj</t>
  </si>
  <si>
    <t>02200027</t>
  </si>
  <si>
    <t>01712442963</t>
  </si>
  <si>
    <t>‡gvt ‡gwiRyj  Bmjvg</t>
  </si>
  <si>
    <t>02200028</t>
  </si>
  <si>
    <t>01774745746</t>
  </si>
  <si>
    <t>‡gvt bvwn`yj Bmjvg</t>
  </si>
  <si>
    <t>02200029</t>
  </si>
  <si>
    <t>01624936755</t>
  </si>
  <si>
    <t>Avwjd kvnvixqv</t>
  </si>
  <si>
    <t>02200030</t>
  </si>
  <si>
    <t>01731244605</t>
  </si>
  <si>
    <t>A¼b ivq</t>
  </si>
  <si>
    <t>02200032</t>
  </si>
  <si>
    <t>01712270271</t>
  </si>
  <si>
    <t>‡gvt Avey bvCg Avn‡g`</t>
  </si>
  <si>
    <t>02200033</t>
  </si>
  <si>
    <t>01718938063</t>
  </si>
  <si>
    <t>‡gvt dviw`b nvmvb</t>
  </si>
  <si>
    <t>02200037</t>
  </si>
  <si>
    <t>01719540846</t>
  </si>
  <si>
    <t>‡gvt kvwKe exb kwid</t>
  </si>
  <si>
    <t>02200040</t>
  </si>
  <si>
    <t>01716541304</t>
  </si>
  <si>
    <t>‡gvt iwk`yj Bmjvg widvZ</t>
  </si>
  <si>
    <t>02200045</t>
  </si>
  <si>
    <t>01731598582</t>
  </si>
  <si>
    <t>‡gvt wikv` gvngy`</t>
  </si>
  <si>
    <t>02200047</t>
  </si>
  <si>
    <t>01740983858</t>
  </si>
  <si>
    <t>‡gvt wgbnvRyj Bmjvg</t>
  </si>
  <si>
    <t>02200048</t>
  </si>
  <si>
    <t>01718631195</t>
  </si>
  <si>
    <t>‡gvt Avey  e°i  wmwÏK</t>
  </si>
  <si>
    <t>02200049</t>
  </si>
  <si>
    <t>01713730258</t>
  </si>
  <si>
    <t>‡gvt ‡ivKb Avj nvmvb</t>
  </si>
  <si>
    <t>02200050</t>
  </si>
  <si>
    <t>01721823550</t>
  </si>
  <si>
    <t>we‡kl Qvo</t>
  </si>
  <si>
    <t>Av‡cj  gvngy`</t>
  </si>
  <si>
    <t>02200051</t>
  </si>
  <si>
    <t>01734050913</t>
  </si>
  <si>
    <t>‡gvt  Avãyjøvn  Avj ‡bvgvb</t>
  </si>
  <si>
    <t>02200054</t>
  </si>
  <si>
    <t>01721545933</t>
  </si>
  <si>
    <t>‡gvt bvwn` Avjg  mvMi</t>
  </si>
  <si>
    <t>02200058</t>
  </si>
  <si>
    <t>01314155658</t>
  </si>
  <si>
    <t>‡gvt Zvbfxi  Kwei</t>
  </si>
  <si>
    <t>02200064</t>
  </si>
  <si>
    <t>01751464767</t>
  </si>
  <si>
    <t>BmwZqvK  Avn‡g`</t>
  </si>
  <si>
    <t>02200068</t>
  </si>
  <si>
    <t>01712089566</t>
  </si>
  <si>
    <t>‡gvt  ‡cqv‡i AvRg  Øxc</t>
  </si>
  <si>
    <t>02200069</t>
  </si>
  <si>
    <t>01718942737</t>
  </si>
  <si>
    <t>RqšÍ  Kzgvi  eg©Y</t>
  </si>
  <si>
    <t>02200071</t>
  </si>
  <si>
    <t>01724044505</t>
  </si>
  <si>
    <t xml:space="preserve"> ‡Mvjvg Zvbfxi  ingvb</t>
  </si>
  <si>
    <t>02200072</t>
  </si>
  <si>
    <t>01715361654</t>
  </si>
  <si>
    <t>Avvjgyj  Zvbfxi Zzh©¨</t>
  </si>
  <si>
    <t>02200073</t>
  </si>
  <si>
    <t>01737568133</t>
  </si>
  <si>
    <t>Avbvw`  ‡`e  kg©v</t>
  </si>
  <si>
    <t>02200074</t>
  </si>
  <si>
    <t>01716546945</t>
  </si>
  <si>
    <t>‡gvt  Bgivb  Avjx</t>
  </si>
  <si>
    <t>02200076</t>
  </si>
  <si>
    <t>01740835143</t>
  </si>
  <si>
    <t>‡gv³vw`i  ingvb</t>
  </si>
  <si>
    <t>02200084</t>
  </si>
  <si>
    <t>01784102754</t>
  </si>
  <si>
    <t xml:space="preserve"> ‡kvfb Kzgvi jvwnox</t>
  </si>
  <si>
    <t>02200085</t>
  </si>
  <si>
    <t>01740415446</t>
  </si>
  <si>
    <t>‡gvt Avigvb  Bmjvg</t>
  </si>
  <si>
    <t>02200086</t>
  </si>
  <si>
    <t>01773189066</t>
  </si>
  <si>
    <t>‡gvt  dvwng  dviRvb</t>
  </si>
  <si>
    <t>02200087</t>
  </si>
  <si>
    <t>01705898435</t>
  </si>
  <si>
    <t>‡gvt dvwng D¾vgvb dvwng</t>
  </si>
  <si>
    <t>02200089</t>
  </si>
  <si>
    <t>01718711175</t>
  </si>
  <si>
    <t>‡gvt  mvwKe  nvmvb  ‡ivnvb</t>
  </si>
  <si>
    <t>02200090</t>
  </si>
  <si>
    <t>01758517365</t>
  </si>
  <si>
    <t>‡gvt gyKvËvi dzqv` gyËvwK</t>
  </si>
  <si>
    <t>02200091</t>
  </si>
  <si>
    <t>01728377064</t>
  </si>
  <si>
    <t>AwbK  ivq</t>
  </si>
  <si>
    <t>02200093</t>
  </si>
  <si>
    <t>01712795201</t>
  </si>
  <si>
    <t>‡gvt  kv`gvb  mvw``</t>
  </si>
  <si>
    <t>02200095</t>
  </si>
  <si>
    <t>01718844195</t>
  </si>
  <si>
    <t>‡gvt  mv‡ivqvi  gvngy` mwRe</t>
  </si>
  <si>
    <t>02200096</t>
  </si>
  <si>
    <t>01723019396</t>
  </si>
  <si>
    <t>‡gvt cvi‡fR  ‡gvkvi&amp;id</t>
  </si>
  <si>
    <t>02200100</t>
  </si>
  <si>
    <t>01725339390</t>
  </si>
  <si>
    <t>Av‡jKRvÛvi  nvm`v</t>
  </si>
  <si>
    <t>02200101</t>
  </si>
  <si>
    <t>01763180071</t>
  </si>
  <si>
    <t>gyw³‡hv×v †KvUv</t>
  </si>
  <si>
    <t>BdwZKvi  Avn¤§`</t>
  </si>
  <si>
    <t>02200102</t>
  </si>
  <si>
    <t>01719131277</t>
  </si>
  <si>
    <t>‡gvt  Avj  IqvwKj  Bmjvg</t>
  </si>
  <si>
    <t>02200103</t>
  </si>
  <si>
    <t>01713672321</t>
  </si>
  <si>
    <t>‡gvt  ivDdzi ingvb</t>
  </si>
  <si>
    <t>02200104</t>
  </si>
  <si>
    <t>01781955471</t>
  </si>
  <si>
    <t>‡gvt  mv¾v`  ‡nv‡mb</t>
  </si>
  <si>
    <t>02200108</t>
  </si>
  <si>
    <t>01738731835</t>
  </si>
  <si>
    <t>‡gvt  kvnxb  gÛj</t>
  </si>
  <si>
    <t>02200109</t>
  </si>
  <si>
    <t>01712436353</t>
  </si>
  <si>
    <t>‡gvmvweŸi  †nv‡mb</t>
  </si>
  <si>
    <t>02200110</t>
  </si>
  <si>
    <t>01716752640</t>
  </si>
  <si>
    <t>‡gvt  Av‡njvg  ‡i¾vK</t>
  </si>
  <si>
    <t>02200111</t>
  </si>
  <si>
    <t>01718408734</t>
  </si>
  <si>
    <t>Gm,Gg,AvwRRyj nK</t>
  </si>
  <si>
    <t>02200112</t>
  </si>
  <si>
    <t>01818608434</t>
  </si>
  <si>
    <t>‡gvt gvngy` gyweb</t>
  </si>
  <si>
    <t>02200113</t>
  </si>
  <si>
    <t>01721010573</t>
  </si>
  <si>
    <t>‡givR kvn&amp;  nvwiqv</t>
  </si>
  <si>
    <t>02200114</t>
  </si>
  <si>
    <t>01719029464</t>
  </si>
  <si>
    <t>‡gvt `w`qvj dvB`</t>
  </si>
  <si>
    <t>02200115</t>
  </si>
  <si>
    <t>01734096554</t>
  </si>
  <si>
    <t>wPb¥q ivq</t>
  </si>
  <si>
    <t>02200116</t>
  </si>
  <si>
    <t>01720498919</t>
  </si>
  <si>
    <t>‡gvt  Avnmvb nvexe</t>
  </si>
  <si>
    <t>02200118</t>
  </si>
  <si>
    <t>01867239348</t>
  </si>
  <si>
    <t>`~R©q  ivq</t>
  </si>
  <si>
    <t>02200119</t>
  </si>
  <si>
    <t>01751373212</t>
  </si>
  <si>
    <t>c~Rv  ivq</t>
  </si>
  <si>
    <t>02200125</t>
  </si>
  <si>
    <t>01797928451</t>
  </si>
  <si>
    <t>‡gv¯ÍvK  Avn‡g`</t>
  </si>
  <si>
    <t>02200126</t>
  </si>
  <si>
    <t>01743207027</t>
  </si>
  <si>
    <t>‡gvt  nvwmeyj  Bmjvg</t>
  </si>
  <si>
    <t>02200129</t>
  </si>
  <si>
    <t>01768206576</t>
  </si>
  <si>
    <t>b~i  Avn‡g`</t>
  </si>
  <si>
    <t>02200130</t>
  </si>
  <si>
    <t>01313479141</t>
  </si>
  <si>
    <t>RqšÍ  ivq</t>
  </si>
  <si>
    <t>02200132</t>
  </si>
  <si>
    <t>01724225609</t>
  </si>
  <si>
    <t>ivwKb  Luvb</t>
  </si>
  <si>
    <t>02200133</t>
  </si>
  <si>
    <t>01737568913</t>
  </si>
  <si>
    <t>AwgªZ  ‡`e  kg©v</t>
  </si>
  <si>
    <t>02200135</t>
  </si>
  <si>
    <t>01746710879</t>
  </si>
  <si>
    <t>Ac~e©  miKvi</t>
  </si>
  <si>
    <t>02200136</t>
  </si>
  <si>
    <t>01750782602</t>
  </si>
  <si>
    <t xml:space="preserve">Gm, Gg, dvinvb </t>
  </si>
  <si>
    <t>02200137</t>
  </si>
  <si>
    <t>01713782437</t>
  </si>
  <si>
    <t>G, ‡K, Gg kvwKj  ‡nv‡mb</t>
  </si>
  <si>
    <t>02200139</t>
  </si>
  <si>
    <t>01713780583</t>
  </si>
  <si>
    <t>`~išÍ  P›`ª  eg©b</t>
  </si>
  <si>
    <t>02200140</t>
  </si>
  <si>
    <t>01792978340</t>
  </si>
  <si>
    <t>Gm,Gg, Avn&amp;bvd iwk`</t>
  </si>
  <si>
    <t>02200142</t>
  </si>
  <si>
    <t>01710869486</t>
  </si>
  <si>
    <t>‡mŠif  ‡mb  cv‡qj</t>
  </si>
  <si>
    <t>02200144</t>
  </si>
  <si>
    <t>01817871535</t>
  </si>
  <si>
    <t>Abyiƒc  Kzgvi ivq</t>
  </si>
  <si>
    <t>02200145</t>
  </si>
  <si>
    <t>01714943022</t>
  </si>
  <si>
    <t>dqmvj  nvexe  Z…ß</t>
  </si>
  <si>
    <t>02200146</t>
  </si>
  <si>
    <t>01747834908</t>
  </si>
  <si>
    <t>‡gvt  bvwn`yj  Bmjvg</t>
  </si>
  <si>
    <t>02200147</t>
  </si>
  <si>
    <t>01740951851</t>
  </si>
  <si>
    <t>‡gv: ü`q  ‡nv‡mb</t>
  </si>
  <si>
    <t>02200148</t>
  </si>
  <si>
    <t>01722127783</t>
  </si>
  <si>
    <t>AbšÍ  Kzgvi  ivq</t>
  </si>
  <si>
    <t>02200149</t>
  </si>
  <si>
    <t>01738539624</t>
  </si>
  <si>
    <t>‡gv:  gybZvwmi  ingvb</t>
  </si>
  <si>
    <t>02200150</t>
  </si>
  <si>
    <t>01797988537</t>
  </si>
  <si>
    <t>Pqb  P›`ª  ‡`e kg©v</t>
  </si>
  <si>
    <t>02200151</t>
  </si>
  <si>
    <t>01747484737</t>
  </si>
  <si>
    <t>mRxe  Avn‡g`</t>
  </si>
  <si>
    <t>02200153</t>
  </si>
  <si>
    <t>01723249207</t>
  </si>
  <si>
    <t>B°b  ‡`e  kg©v</t>
  </si>
  <si>
    <t>02200154</t>
  </si>
  <si>
    <t>01731846525</t>
  </si>
  <si>
    <t>kÖx  `xcsKi  ivq</t>
  </si>
  <si>
    <t>02200155</t>
  </si>
  <si>
    <t>01711220392</t>
  </si>
  <si>
    <t>‡gv:  iveŸx  nvmvb  wmnve</t>
  </si>
  <si>
    <t>02200156</t>
  </si>
  <si>
    <t>01755167777</t>
  </si>
  <si>
    <t>Zb¥q Kzgvi  eg©b</t>
  </si>
  <si>
    <t>02200161</t>
  </si>
  <si>
    <t>01740601485</t>
  </si>
  <si>
    <t>‡gv:kvLvIqvZ ‡nv‡mb mvMi</t>
  </si>
  <si>
    <t>02200162</t>
  </si>
  <si>
    <t>01715842490</t>
  </si>
  <si>
    <t>‡gv:  Avigvb  ‡nv‡mb</t>
  </si>
  <si>
    <t>02200163</t>
  </si>
  <si>
    <t>01626586498</t>
  </si>
  <si>
    <t>‡gv:  mv‡ivqvi  exi  nvwg`</t>
  </si>
  <si>
    <t>02200164</t>
  </si>
  <si>
    <t>01719119895</t>
  </si>
  <si>
    <t>‡gv:  Avgxi  dhmvj</t>
  </si>
  <si>
    <t>02200166</t>
  </si>
  <si>
    <t>01751449835</t>
  </si>
  <si>
    <t>‡gv:  nvwme  nK</t>
  </si>
  <si>
    <t>02200167</t>
  </si>
  <si>
    <t>01762177121</t>
  </si>
  <si>
    <t>wi`Ivqvb  Avn‡g`  ‡ivnvb</t>
  </si>
  <si>
    <t>02200171</t>
  </si>
  <si>
    <t>01735444625</t>
  </si>
  <si>
    <t>wn‡gj  ivq  Ac~e©</t>
  </si>
  <si>
    <t>02200172</t>
  </si>
  <si>
    <t>01725302138</t>
  </si>
  <si>
    <t>&amp;G Gm Gg  wd‡ivR</t>
  </si>
  <si>
    <t>02200173</t>
  </si>
  <si>
    <t>01710944035</t>
  </si>
  <si>
    <t>‡`Iqvb mvwKe  ‡n‡mb  mvwb</t>
  </si>
  <si>
    <t>02200175</t>
  </si>
  <si>
    <t>01788134636</t>
  </si>
  <si>
    <t>‡gv:  Bm‡ZnvR  Avn‡g`</t>
  </si>
  <si>
    <t>02200176</t>
  </si>
  <si>
    <t>01741201725</t>
  </si>
  <si>
    <t>‡gv: kvnvixqv  nvmvb</t>
  </si>
  <si>
    <t>02200179</t>
  </si>
  <si>
    <t>01731079248</t>
  </si>
  <si>
    <t>‡gv:  ivwnwgbyi  mv‡jnxb</t>
  </si>
  <si>
    <t>02200180</t>
  </si>
  <si>
    <t>01721010879</t>
  </si>
  <si>
    <t>Avb  AvbRyg  mvwKe</t>
  </si>
  <si>
    <t>02200181</t>
  </si>
  <si>
    <t>01713733164</t>
  </si>
  <si>
    <t>‡gv:  gyiv`  nvmvb  Bgb</t>
  </si>
  <si>
    <t>02200184</t>
  </si>
  <si>
    <t>01718663347</t>
  </si>
  <si>
    <t>‡gv:  Avj  Avgxb  gÛj</t>
  </si>
  <si>
    <t>02200185</t>
  </si>
  <si>
    <t>01725575501</t>
  </si>
  <si>
    <t>fwZ© evwZj</t>
  </si>
  <si>
    <t>Gm Gg  AvwZK  kvnvixqvi</t>
  </si>
  <si>
    <t>02200186</t>
  </si>
  <si>
    <t>01712670491</t>
  </si>
  <si>
    <t>‡gv:  nvwPb  dqmvj  AwbK</t>
  </si>
  <si>
    <t>02200187</t>
  </si>
  <si>
    <t>01718409325</t>
  </si>
  <si>
    <t>‡gv:  mv‡bvqvm  ‡nv‡mb</t>
  </si>
  <si>
    <t>02200188</t>
  </si>
  <si>
    <t>01732395266</t>
  </si>
  <si>
    <t>ARq  Kzgvi   ivq</t>
  </si>
  <si>
    <t>02200189</t>
  </si>
  <si>
    <t>01733775921</t>
  </si>
  <si>
    <t>‰mq` iæev‡qZ  ‡nv‡mb</t>
  </si>
  <si>
    <t>02200191</t>
  </si>
  <si>
    <t>01716927625</t>
  </si>
  <si>
    <t>‡gv:  Bdmyd  Avjx</t>
  </si>
  <si>
    <t>02200194</t>
  </si>
  <si>
    <t>01761660447</t>
  </si>
  <si>
    <t>wbweo  wmsn  ivq</t>
  </si>
  <si>
    <t>02200195</t>
  </si>
  <si>
    <t>01819661677</t>
  </si>
  <si>
    <t>‡gv: Ryev‡qi  Avn‡g` wkwki</t>
  </si>
  <si>
    <t>02200197</t>
  </si>
  <si>
    <t>01729346326</t>
  </si>
  <si>
    <t>‡gv:  Avãyi iv¾vK  wmqvi</t>
  </si>
  <si>
    <t>02200198</t>
  </si>
  <si>
    <t>01740825079</t>
  </si>
  <si>
    <t>‡gv:   ‡iRIqvb nK  widvZ</t>
  </si>
  <si>
    <t>02200199</t>
  </si>
  <si>
    <t>01718626399</t>
  </si>
  <si>
    <t>gymvwÏK  AveZvwn  gvwnb</t>
  </si>
  <si>
    <t>02200200</t>
  </si>
  <si>
    <t>01712512236</t>
  </si>
  <si>
    <t>‡gv:  kvnvixqvi  Bmjvg</t>
  </si>
  <si>
    <t>02200204</t>
  </si>
  <si>
    <t>01751845294</t>
  </si>
  <si>
    <t>KvwR  Bg‡ivR  Kve¨</t>
  </si>
  <si>
    <t>02200208</t>
  </si>
  <si>
    <t>01711198431</t>
  </si>
  <si>
    <t>Zvmbxg web‡Z mvB`</t>
  </si>
  <si>
    <t>‡gv: mvqx` nvmvb mRxe</t>
  </si>
  <si>
    <t>02200210</t>
  </si>
  <si>
    <t>01740516823</t>
  </si>
  <si>
    <t>‡gv: gym‡dK nK gydv</t>
  </si>
  <si>
    <t>02200213</t>
  </si>
  <si>
    <t>01724680701</t>
  </si>
  <si>
    <t>‡gv: Rvwn` nvmvb</t>
  </si>
  <si>
    <t>02200214</t>
  </si>
  <si>
    <t>01723790578</t>
  </si>
  <si>
    <t>wZw_ Kg©Kvi</t>
  </si>
  <si>
    <t>‡gv: AvKivg AvÄyg</t>
  </si>
  <si>
    <t>02200216</t>
  </si>
  <si>
    <t>01716596696</t>
  </si>
  <si>
    <t>G ‡K Gg †gv¯Ívwi  Zvbfxi</t>
  </si>
  <si>
    <t>02200217</t>
  </si>
  <si>
    <t>01714693477</t>
  </si>
  <si>
    <t>wUwm wb‡e</t>
  </si>
  <si>
    <t>‡gv: kvnixqv  Avn‡g`</t>
  </si>
  <si>
    <t>02200218</t>
  </si>
  <si>
    <t>01734113782</t>
  </si>
  <si>
    <t>b~ibex bvwRg</t>
  </si>
  <si>
    <t>02200222</t>
  </si>
  <si>
    <t>01558297008</t>
  </si>
  <si>
    <t>Avwei Avj wgivR</t>
  </si>
  <si>
    <t>02200224</t>
  </si>
  <si>
    <t>01794915628</t>
  </si>
  <si>
    <t>‡gv: kvnwiqvi Bgb</t>
  </si>
  <si>
    <t>02200226</t>
  </si>
  <si>
    <t>01722252620</t>
  </si>
  <si>
    <t xml:space="preserve">fwZ© evwZj </t>
  </si>
  <si>
    <t>‡gv: widvZ</t>
  </si>
  <si>
    <t>02200228</t>
  </si>
  <si>
    <t>01752370816</t>
  </si>
  <si>
    <t>‡gv:  mvBdzj  Bmjvg</t>
  </si>
  <si>
    <t>02200229</t>
  </si>
  <si>
    <t>01750455462</t>
  </si>
  <si>
    <t>‡gv: mvw`K nvmvb</t>
  </si>
  <si>
    <t>02200230</t>
  </si>
  <si>
    <t>01716404558</t>
  </si>
  <si>
    <t>‡gv: †gvKviig †nv‡mb</t>
  </si>
  <si>
    <t>02200231</t>
  </si>
  <si>
    <t>01718970403</t>
  </si>
  <si>
    <t>‡gv: Bgivb Avjx</t>
  </si>
  <si>
    <t>02200232</t>
  </si>
  <si>
    <t>01786803388</t>
  </si>
  <si>
    <t>Bqvk nv¤§vg</t>
  </si>
  <si>
    <t>02200233</t>
  </si>
  <si>
    <t>01551795474</t>
  </si>
  <si>
    <t>‡gv: dR‡j iveŸx</t>
  </si>
  <si>
    <t>02200235</t>
  </si>
  <si>
    <t>01780753065</t>
  </si>
  <si>
    <t>‡gv: &amp;Dgi dviæK wjgb</t>
  </si>
  <si>
    <t>02200236</t>
  </si>
  <si>
    <t>01735825043</t>
  </si>
  <si>
    <t>‡gv: Avj Avwgb</t>
  </si>
  <si>
    <t>02200237</t>
  </si>
  <si>
    <t>01767317988</t>
  </si>
  <si>
    <t>‡gv: mvwKe ivbv</t>
  </si>
  <si>
    <t>02200238</t>
  </si>
  <si>
    <t>01739016977</t>
  </si>
  <si>
    <t>‡gv: mvwgDj Avwjg mvwqK</t>
  </si>
  <si>
    <t>02200239</t>
  </si>
  <si>
    <t>01718910954</t>
  </si>
  <si>
    <t>ivwkKz¾vgvb</t>
  </si>
  <si>
    <t>02200240</t>
  </si>
  <si>
    <t>01788214972</t>
  </si>
  <si>
    <t>mRxe ivq</t>
  </si>
  <si>
    <t>02200241</t>
  </si>
  <si>
    <t>‡gv: gvngy` Kwj g„`yj</t>
  </si>
  <si>
    <t>02200242</t>
  </si>
  <si>
    <t>01729603251</t>
  </si>
  <si>
    <t>gyeZvwmg Avn‡g` mv`</t>
  </si>
  <si>
    <t>02200243</t>
  </si>
  <si>
    <t>01716141702</t>
  </si>
  <si>
    <t>widvZ nvmvb ivwd</t>
  </si>
  <si>
    <t>02200244</t>
  </si>
  <si>
    <t>01738775650</t>
  </si>
  <si>
    <t>‡gv: mv`gvb mvwKe</t>
  </si>
  <si>
    <t>02200245</t>
  </si>
  <si>
    <t>01728859740</t>
  </si>
  <si>
    <t>‡gv: bvwRDj Bmjvg bvBP</t>
  </si>
  <si>
    <t>02200249</t>
  </si>
  <si>
    <t>01745638182</t>
  </si>
  <si>
    <t>‡gv: nweeyi  ingvb</t>
  </si>
  <si>
    <t>02200251</t>
  </si>
  <si>
    <t>01729116053</t>
  </si>
  <si>
    <t>‡gv:  gvnveywÏb  Avn‡g`</t>
  </si>
  <si>
    <t>02200252</t>
  </si>
  <si>
    <t>01720985242</t>
  </si>
  <si>
    <t>‡gv:  mvweŸi  ‡nv‡mb</t>
  </si>
  <si>
    <t>02200253</t>
  </si>
  <si>
    <t>01772962578</t>
  </si>
  <si>
    <t>‡gv: Avwgbyj  Bmjvg  bvCg</t>
  </si>
  <si>
    <t>02200254</t>
  </si>
  <si>
    <t>01757195140</t>
  </si>
  <si>
    <t>‡gv:  Avey  nvmvb gybœv</t>
  </si>
  <si>
    <t>02200255</t>
  </si>
  <si>
    <t>01722626556</t>
  </si>
  <si>
    <t>‡gv: bIkv`  ‡nv‡mb  wbjq</t>
  </si>
  <si>
    <t>02200256</t>
  </si>
  <si>
    <t>01710190267</t>
  </si>
  <si>
    <t>‡gv:  ZvbwRg  ‡gvevwk¦i</t>
  </si>
  <si>
    <t>02200257</t>
  </si>
  <si>
    <t>01761741363</t>
  </si>
  <si>
    <t>ivMxe  Bqvmvi  AwgI</t>
  </si>
  <si>
    <t>02200258</t>
  </si>
  <si>
    <t>01784031133</t>
  </si>
  <si>
    <t>‡gv:  gvwni  dqmvj</t>
  </si>
  <si>
    <t>02200259</t>
  </si>
  <si>
    <t>01822873497</t>
  </si>
  <si>
    <t>‡gv:  Rvwn` Bmjvg Rxeb</t>
  </si>
  <si>
    <t>02200263</t>
  </si>
  <si>
    <t>01744872519</t>
  </si>
  <si>
    <t>‡gv:  ‡i`Iqvi  ‡nv‡mb</t>
  </si>
  <si>
    <t>02200264</t>
  </si>
  <si>
    <t>01763128685</t>
  </si>
  <si>
    <t>weavb P›`ª ivq</t>
  </si>
  <si>
    <t>02200265</t>
  </si>
  <si>
    <t>013099456194</t>
  </si>
  <si>
    <t>Avey  RvKvwiqv  nvmy</t>
  </si>
  <si>
    <t>02200266</t>
  </si>
  <si>
    <t>01723664227</t>
  </si>
  <si>
    <t>‡gv:  dvwng  Av³vi</t>
  </si>
  <si>
    <t>02200267</t>
  </si>
  <si>
    <t>01713716540</t>
  </si>
  <si>
    <t>kvnixqvi  Avn‡g`  iex</t>
  </si>
  <si>
    <t>02200268</t>
  </si>
  <si>
    <t>01987332166</t>
  </si>
  <si>
    <t>ivwd`  Avjg  cvi‡fR</t>
  </si>
  <si>
    <t>02200272</t>
  </si>
  <si>
    <t>01312994569</t>
  </si>
  <si>
    <t>‡gv:   ‡nvmvBi  Avn‡g`</t>
  </si>
  <si>
    <t>02200273</t>
  </si>
  <si>
    <t>01716153073</t>
  </si>
  <si>
    <t>‡gv:  mv‡bvqvi  †nv‡mb</t>
  </si>
  <si>
    <t>02200275</t>
  </si>
  <si>
    <t>01722128508</t>
  </si>
  <si>
    <t>‡gv:  mvweŸi  gvngy`</t>
  </si>
  <si>
    <t>02200276</t>
  </si>
  <si>
    <t>01728638452</t>
  </si>
  <si>
    <t>csKR  ‡fŠwgK</t>
  </si>
  <si>
    <t>02200277</t>
  </si>
  <si>
    <t>01719750159</t>
  </si>
  <si>
    <t>‡gv:  Avkv`yjøvn Avj  Mvwje</t>
  </si>
  <si>
    <t>02200279</t>
  </si>
  <si>
    <t>01748991265</t>
  </si>
  <si>
    <t>‡gv:  gvwnbyi  invgvb  ‡PŠayix</t>
  </si>
  <si>
    <t>02200280</t>
  </si>
  <si>
    <t>01716056472</t>
  </si>
  <si>
    <t>‡gv:  kvn‡bqvR  wkdvZ</t>
  </si>
  <si>
    <t>02200281</t>
  </si>
  <si>
    <t>01729842927</t>
  </si>
  <si>
    <t>‡gv:  kv‡qg  evey</t>
  </si>
  <si>
    <t>02200283</t>
  </si>
  <si>
    <t>01792960059</t>
  </si>
  <si>
    <t>‡gv:  gvndzR  Avbvg</t>
  </si>
  <si>
    <t>02200285</t>
  </si>
  <si>
    <t>01719828850</t>
  </si>
  <si>
    <t>‡gv:  ivBmyj  Bmjvg</t>
  </si>
  <si>
    <t>02200286</t>
  </si>
  <si>
    <t>01713785391</t>
  </si>
  <si>
    <t>AšÍi  kg©v</t>
  </si>
  <si>
    <t>02200287</t>
  </si>
  <si>
    <t>01731113954</t>
  </si>
  <si>
    <t>‡gv:   ‡iRvDj  Bmjvg  ‡iRv</t>
  </si>
  <si>
    <t>02200288</t>
  </si>
  <si>
    <t>01715170456</t>
  </si>
  <si>
    <t>wbKvšÍ    ivq</t>
  </si>
  <si>
    <t>02200289</t>
  </si>
  <si>
    <t>01737716680</t>
  </si>
  <si>
    <t>gyYvj  `vm</t>
  </si>
  <si>
    <t>02200290</t>
  </si>
  <si>
    <t>01733256201</t>
  </si>
  <si>
    <t>‡gv:   ‡iRIqvbyj  Bmjvg</t>
  </si>
  <si>
    <t>02200291</t>
  </si>
  <si>
    <t>01751216572</t>
  </si>
  <si>
    <t>Aveivi  kixd</t>
  </si>
  <si>
    <t>02200292</t>
  </si>
  <si>
    <t>01715412323</t>
  </si>
  <si>
    <t>‡gv:  ZvbwR`  miKvi</t>
  </si>
  <si>
    <t>02200293</t>
  </si>
  <si>
    <t>01718614073</t>
  </si>
  <si>
    <t>‡gv:  KvBd  Bmjvg</t>
  </si>
  <si>
    <t>02200294</t>
  </si>
  <si>
    <t>01740893779</t>
  </si>
  <si>
    <t>‡gv:  gvwni  Avwdm</t>
  </si>
  <si>
    <t>02200296</t>
  </si>
  <si>
    <t>01774921359</t>
  </si>
  <si>
    <t>02200300</t>
  </si>
  <si>
    <t>01719541400</t>
  </si>
  <si>
    <t>mn‡`vi fvB †KvUv</t>
  </si>
  <si>
    <t>cÖvšÍ  Kygvi  ivq</t>
  </si>
  <si>
    <t>02200301</t>
  </si>
  <si>
    <t>01713719525</t>
  </si>
  <si>
    <t>‡gv:  widvZ  Avj  ikx`</t>
  </si>
  <si>
    <t>02200302</t>
  </si>
  <si>
    <t>01726898722</t>
  </si>
  <si>
    <t>gnv‡`e  Kzgvi  kxj</t>
  </si>
  <si>
    <t>02200303</t>
  </si>
  <si>
    <t>‡gv:  gyRZev  ivKxe</t>
  </si>
  <si>
    <t>02200304</t>
  </si>
  <si>
    <t>01761703865</t>
  </si>
  <si>
    <t>‡gv:  Avj  Avgxb</t>
  </si>
  <si>
    <t>02200305</t>
  </si>
  <si>
    <t>01721565745</t>
  </si>
  <si>
    <t>f~lY  ivq</t>
  </si>
  <si>
    <t>02200306</t>
  </si>
  <si>
    <t>01717914567</t>
  </si>
  <si>
    <t>‡gv:   ‡givR  DwÏb</t>
  </si>
  <si>
    <t>02200307</t>
  </si>
  <si>
    <t>01318026503</t>
  </si>
  <si>
    <t>‡gv:  wknve  mvqvi</t>
  </si>
  <si>
    <t>02200308</t>
  </si>
  <si>
    <t>01731520452</t>
  </si>
  <si>
    <t>‡gv: nviæj  Avj  ikx`</t>
  </si>
  <si>
    <t>02200309</t>
  </si>
  <si>
    <t>01313320895</t>
  </si>
  <si>
    <t>‡ZŠwdK  Bg‡ivR</t>
  </si>
  <si>
    <t>02200310</t>
  </si>
  <si>
    <t>01856994551</t>
  </si>
  <si>
    <t>‡gv:  gykwdKzi  ingvb</t>
  </si>
  <si>
    <t>02200311</t>
  </si>
  <si>
    <t>01794850016</t>
  </si>
  <si>
    <t>‡gv:  wmqvg  ‡nv‡mb</t>
  </si>
  <si>
    <t>02200312</t>
  </si>
  <si>
    <t>01933115988</t>
  </si>
  <si>
    <t>‡gv:  mv‡ivqvi  ‡nv‡mb</t>
  </si>
  <si>
    <t>02200313</t>
  </si>
  <si>
    <t>01710547594</t>
  </si>
  <si>
    <t>ivwKe  Bmjvg</t>
  </si>
  <si>
    <t>02200315</t>
  </si>
  <si>
    <t>01723533048</t>
  </si>
  <si>
    <t>‡gv:  mvweŸi  gvngy`  jvexe</t>
  </si>
  <si>
    <t>02200317</t>
  </si>
  <si>
    <t>01712519517</t>
  </si>
  <si>
    <t>g„b¥q  ivq</t>
  </si>
  <si>
    <t>02200318</t>
  </si>
  <si>
    <t>01734560065</t>
  </si>
  <si>
    <t>‡gv:  wknve  Bmjvg  kvn</t>
  </si>
  <si>
    <t>02200319</t>
  </si>
  <si>
    <t>01740542591</t>
  </si>
  <si>
    <t>‡gRevn  kvnvixqvi  ïf</t>
  </si>
  <si>
    <t>02200321</t>
  </si>
  <si>
    <t>01722413161</t>
  </si>
  <si>
    <t>w`csKi  ivq</t>
  </si>
  <si>
    <t>02200323</t>
  </si>
  <si>
    <t>01762617369</t>
  </si>
  <si>
    <t>‡gv:   ‡mv‡nj ivbv</t>
  </si>
  <si>
    <t>02200324</t>
  </si>
  <si>
    <t>01743405455</t>
  </si>
  <si>
    <t>‡gv:  ivwKeyj  nvmvb  ‡PŠ:</t>
  </si>
  <si>
    <t>02200325</t>
  </si>
  <si>
    <t>01738152891</t>
  </si>
  <si>
    <t xml:space="preserve"> †gv:  Rybv‡q` ingvb  Avi ivwd</t>
  </si>
  <si>
    <t>02200326</t>
  </si>
  <si>
    <t>01757312666</t>
  </si>
  <si>
    <t>‡gv:  wbjq  Bmjvg</t>
  </si>
  <si>
    <t>02200329</t>
  </si>
  <si>
    <t>01774486783</t>
  </si>
  <si>
    <t>mv‡bvqvi  ‡nv‡mb  mvwjj</t>
  </si>
  <si>
    <t>02200331</t>
  </si>
  <si>
    <t>01761037827</t>
  </si>
  <si>
    <t>‡gv:  mvweŸi   ‡nv‡mb</t>
  </si>
  <si>
    <t>02200334</t>
  </si>
  <si>
    <t>01717807651</t>
  </si>
  <si>
    <t>‡gv:  mvey  wgTv</t>
  </si>
  <si>
    <t>02200335</t>
  </si>
  <si>
    <t>01727449113</t>
  </si>
  <si>
    <t>‡gv:  eyjeyj  Bmjvg</t>
  </si>
  <si>
    <t>02200336</t>
  </si>
  <si>
    <t>01314223271</t>
  </si>
  <si>
    <t>‡gv:  wiqv`  gvngy`</t>
  </si>
  <si>
    <t>02200337</t>
  </si>
  <si>
    <t>01735373745</t>
  </si>
  <si>
    <t>‡gv:  wimvqvZ  gvngy`</t>
  </si>
  <si>
    <t>02200338</t>
  </si>
  <si>
    <t>01916845994</t>
  </si>
  <si>
    <t>Awfgby¨  miKvi</t>
  </si>
  <si>
    <t>02200339</t>
  </si>
  <si>
    <t>01719051268</t>
  </si>
  <si>
    <t>g„Yvj  KvwšÍ  wmsn</t>
  </si>
  <si>
    <t>02200340</t>
  </si>
  <si>
    <t>01737630805</t>
  </si>
  <si>
    <t>‡gv:   ‡mwjg  Bmjvg</t>
  </si>
  <si>
    <t>02200341</t>
  </si>
  <si>
    <t>01738055293</t>
  </si>
  <si>
    <t>‡gv:  Avwbmyj  Bmjvg  cjK</t>
  </si>
  <si>
    <t>02200344</t>
  </si>
  <si>
    <t>01731171145</t>
  </si>
  <si>
    <t>g‡bviÄb  miKvi</t>
  </si>
  <si>
    <t>02200348</t>
  </si>
  <si>
    <t>01717007901</t>
  </si>
  <si>
    <t>‡`evkxl  ivq</t>
  </si>
  <si>
    <t>02200350</t>
  </si>
  <si>
    <t>01722849807</t>
  </si>
  <si>
    <t>‡gv:  mywdqvi  Avjg  mvwdb</t>
  </si>
  <si>
    <t>02200352</t>
  </si>
  <si>
    <t>01716983843</t>
  </si>
  <si>
    <t>‡gv:  mvMi  Avjx</t>
  </si>
  <si>
    <t>02200353</t>
  </si>
  <si>
    <t>01744759906</t>
  </si>
  <si>
    <t>‡gv:  dvwqR  Rvwmg</t>
  </si>
  <si>
    <t>02200354</t>
  </si>
  <si>
    <t>01737527981</t>
  </si>
  <si>
    <t>BmwZqvK  Avn‡g`  cøveb</t>
  </si>
  <si>
    <t>02200355</t>
  </si>
  <si>
    <t>01715717832</t>
  </si>
  <si>
    <t>‡gv:  wmRvb  Avn‡g`  cÖvšÍ</t>
  </si>
  <si>
    <t>02200356</t>
  </si>
  <si>
    <t>01719662364</t>
  </si>
  <si>
    <t>02200357</t>
  </si>
  <si>
    <t>01712414311</t>
  </si>
  <si>
    <t>Avnbvd  exb  mv`xK  Avexi</t>
  </si>
  <si>
    <t>02200358</t>
  </si>
  <si>
    <t>01763111916</t>
  </si>
  <si>
    <t>Avãyjøvn  Avj  ivwKb</t>
  </si>
  <si>
    <t>02200360</t>
  </si>
  <si>
    <t>01714864390</t>
  </si>
  <si>
    <t xml:space="preserve">‡gv:  kvwKe </t>
  </si>
  <si>
    <t>02200362</t>
  </si>
  <si>
    <t>01772241745</t>
  </si>
  <si>
    <t xml:space="preserve"> †gvv:  mv¾v`  ‡nv‡mb</t>
  </si>
  <si>
    <t>02200363</t>
  </si>
  <si>
    <t>01718730353</t>
  </si>
  <si>
    <t>‡gv:  dvinvb  Zvbfxb  miKvi</t>
  </si>
  <si>
    <t>02200364</t>
  </si>
  <si>
    <t>01785269975</t>
  </si>
  <si>
    <t>‡gv:  Avãyjøvn  byi  Zzlvi</t>
  </si>
  <si>
    <t>02200365</t>
  </si>
  <si>
    <t>01739363124</t>
  </si>
  <si>
    <t>Gg. Gd, Bqvwgb  byi</t>
  </si>
  <si>
    <t>02200371</t>
  </si>
  <si>
    <t>01767421490</t>
  </si>
  <si>
    <t>‡gv:  Avãyjøvn  Avj  dviæK</t>
  </si>
  <si>
    <t>02200372</t>
  </si>
  <si>
    <t>01312080061</t>
  </si>
  <si>
    <t>‡gv:  dR‡j   iveŸx</t>
  </si>
  <si>
    <t>02200373</t>
  </si>
  <si>
    <t>01709381251</t>
  </si>
  <si>
    <t>‡gv:  Av`bvb  bvwn`</t>
  </si>
  <si>
    <t>02200374</t>
  </si>
  <si>
    <t>01745368658</t>
  </si>
  <si>
    <t>‡gv:  iwKby¾vgvb</t>
  </si>
  <si>
    <t>02200375</t>
  </si>
  <si>
    <t>01751266791</t>
  </si>
  <si>
    <t>cxhyk KvwšÍ  eg©b</t>
  </si>
  <si>
    <t>02200376</t>
  </si>
  <si>
    <t>01731979184</t>
  </si>
  <si>
    <t>‡gv:  Avãyi  ingvb</t>
  </si>
  <si>
    <t>02200377</t>
  </si>
  <si>
    <t>01737369131</t>
  </si>
  <si>
    <t>‡`evkxl  ivq  ivq  ‡mvnvM</t>
  </si>
  <si>
    <t>02200378</t>
  </si>
  <si>
    <t>01725931465</t>
  </si>
  <si>
    <t>‡gv:  wgbnvRyj  Bmjvg</t>
  </si>
  <si>
    <t>02200380</t>
  </si>
  <si>
    <t>01717288674</t>
  </si>
  <si>
    <t xml:space="preserve">KvRx  ivdvZz`  Rvgvb </t>
  </si>
  <si>
    <t>02200381</t>
  </si>
  <si>
    <t>01712982631</t>
  </si>
  <si>
    <t xml:space="preserve"> †gv:  mvCd  Avj  gvngy`</t>
  </si>
  <si>
    <t>02200383</t>
  </si>
  <si>
    <t>01715500706</t>
  </si>
  <si>
    <t>Avãyjøvn  Avj  Aviwdb</t>
  </si>
  <si>
    <t>02200384</t>
  </si>
  <si>
    <t>01722444453</t>
  </si>
  <si>
    <t>‡gv:  ivwdb  D¾vgvb</t>
  </si>
  <si>
    <t>02200385</t>
  </si>
  <si>
    <t>01760490538</t>
  </si>
  <si>
    <t>‡gvevwk¦i   Avn‡g`</t>
  </si>
  <si>
    <t>02200388</t>
  </si>
  <si>
    <t>01724779080</t>
  </si>
  <si>
    <t>‡gv:   ‡bvgvb  Avn‡g`</t>
  </si>
  <si>
    <t>02200389</t>
  </si>
  <si>
    <t>01723323523</t>
  </si>
  <si>
    <t>‡gv:  wbie  ‡PŠayix</t>
  </si>
  <si>
    <t>02200391</t>
  </si>
  <si>
    <t>01744585084</t>
  </si>
  <si>
    <t>Zvbfxi  ingvb  mvw`K</t>
  </si>
  <si>
    <t>02200392</t>
  </si>
  <si>
    <t>01718617089</t>
  </si>
  <si>
    <t>‡gv:  Bkgvb  ivqnvb</t>
  </si>
  <si>
    <t>02200393</t>
  </si>
  <si>
    <t>01718920534</t>
  </si>
  <si>
    <t xml:space="preserve">‡gv:  kvLvIqvZ  ‡nv‡mb </t>
  </si>
  <si>
    <t>02200394</t>
  </si>
  <si>
    <t>01751340601</t>
  </si>
  <si>
    <t xml:space="preserve"> †gv:  Kvgiæj  nvmvb </t>
  </si>
  <si>
    <t>02200395</t>
  </si>
  <si>
    <t>01844178431</t>
  </si>
  <si>
    <t>AwgI   ivq</t>
  </si>
  <si>
    <t>02200396</t>
  </si>
  <si>
    <t>01718936937</t>
  </si>
  <si>
    <t>‡gv:  wjsKb  miKvi</t>
  </si>
  <si>
    <t>02200397</t>
  </si>
  <si>
    <t>01744940894</t>
  </si>
  <si>
    <t>02200398</t>
  </si>
  <si>
    <t>01787973088</t>
  </si>
  <si>
    <t>‡gv:   ‡ZŠwdK  nvmvb</t>
  </si>
  <si>
    <t>02200401</t>
  </si>
  <si>
    <t>01762976712</t>
  </si>
  <si>
    <t>‡gv:  Gbvgyj  Bmjvg</t>
  </si>
  <si>
    <t>02200402</t>
  </si>
  <si>
    <t>01707709617</t>
  </si>
  <si>
    <t>‡gv: AvwkK miKvi</t>
  </si>
  <si>
    <t>02200403</t>
  </si>
  <si>
    <t>‡gv:  dvBgyj  Bmjvg</t>
  </si>
  <si>
    <t>02200404</t>
  </si>
  <si>
    <t>‡gv: kvnixqv  nvmvb wmdvZ</t>
  </si>
  <si>
    <t>02200405</t>
  </si>
  <si>
    <t>01722415642</t>
  </si>
  <si>
    <t>cjøe  wek¦vm</t>
  </si>
  <si>
    <t>02200406</t>
  </si>
  <si>
    <t>01717979786</t>
  </si>
  <si>
    <t>Be‡b jvwee</t>
  </si>
  <si>
    <t>02200407</t>
  </si>
  <si>
    <t>01737068845</t>
  </si>
  <si>
    <t xml:space="preserve">        1g el© (e¨emvq wkÿv kvLvi)  QvÎ‡`i wUDkb wd †jRvi                 (†mkb 2020 - 2021)|  </t>
  </si>
  <si>
    <t>Rvbyqvix/2021      70% Av`vq</t>
  </si>
  <si>
    <t>A‡±vei/20         70% Av`vq</t>
  </si>
  <si>
    <t>b‡f¤^i/20         70% Av`vq</t>
  </si>
  <si>
    <t>wW‡m¤^i/20         70% Av`vq</t>
  </si>
  <si>
    <t>‡gvt kvnvixqvi  ivnvZ</t>
  </si>
  <si>
    <t>03200002</t>
  </si>
  <si>
    <t>01733170926</t>
  </si>
  <si>
    <t>‡gvt  RvbœvZz  Av`b  Avigvb</t>
  </si>
  <si>
    <t>03200005</t>
  </si>
  <si>
    <t>01737748735</t>
  </si>
  <si>
    <t>Ryev‡qi  †nv‡mb</t>
  </si>
  <si>
    <t>03200006</t>
  </si>
  <si>
    <t>01780666068</t>
  </si>
  <si>
    <t>kvnvixqvi Avn‡g` cv‡Uvqvix</t>
  </si>
  <si>
    <t>03200008</t>
  </si>
  <si>
    <t>01717977036</t>
  </si>
  <si>
    <t>Avj  Bgivb</t>
  </si>
  <si>
    <t>03200010</t>
  </si>
  <si>
    <t>01780990105</t>
  </si>
  <si>
    <t>dvinvb  mvw`K  Bfvb</t>
  </si>
  <si>
    <t>03200011</t>
  </si>
  <si>
    <t>01711204605</t>
  </si>
  <si>
    <t>wekvj  iÄb ivq</t>
  </si>
  <si>
    <t>03200012</t>
  </si>
  <si>
    <t>01305121555</t>
  </si>
  <si>
    <t>iIbK  DR-Rvgvb</t>
  </si>
  <si>
    <t>03200014</t>
  </si>
  <si>
    <t>01718911080</t>
  </si>
  <si>
    <t>‡gvt  wknve mv`gvb</t>
  </si>
  <si>
    <t>03200015</t>
  </si>
  <si>
    <t>01714624430</t>
  </si>
  <si>
    <t>bI‡ivR  gynZvwmb</t>
  </si>
  <si>
    <t>03200017</t>
  </si>
  <si>
    <t>01729942080</t>
  </si>
  <si>
    <t>gvwnb  dhmvj</t>
  </si>
  <si>
    <t>03200019</t>
  </si>
  <si>
    <t>wn‡gj  ivq  cÖvc¨</t>
  </si>
  <si>
    <t>03200020</t>
  </si>
  <si>
    <t>01712759403</t>
  </si>
  <si>
    <t>‡gvt  wgbnvRyj  Bmjvg</t>
  </si>
  <si>
    <t>03200022</t>
  </si>
  <si>
    <t>01737049987</t>
  </si>
  <si>
    <t>‡PŠ,Gm,Gg, †mvnivIqv`x©</t>
  </si>
  <si>
    <t>03200025</t>
  </si>
  <si>
    <t>01726315224</t>
  </si>
  <si>
    <t>‡gvt gvnveye  Avjg</t>
  </si>
  <si>
    <t>03200026</t>
  </si>
  <si>
    <t>01764815847</t>
  </si>
  <si>
    <t>Gg,GBP, gvweDi †gv‡k©`</t>
  </si>
  <si>
    <t>03200028</t>
  </si>
  <si>
    <t>01716531707</t>
  </si>
  <si>
    <t xml:space="preserve"> ‡gvt  Avwidzj  Bmjvg</t>
  </si>
  <si>
    <t>03200030</t>
  </si>
  <si>
    <t>01740516653</t>
  </si>
  <si>
    <t>‡gvt   ‡gv‡k©` ‡nv‡mb</t>
  </si>
  <si>
    <t>03200031</t>
  </si>
  <si>
    <t>01729803060</t>
  </si>
  <si>
    <t xml:space="preserve"> L›`Kvi  Aveive  Bmjvg</t>
  </si>
  <si>
    <t>03200032</t>
  </si>
  <si>
    <t>01645561644</t>
  </si>
  <si>
    <t>‡gvt beve wmivR‡`Šjv</t>
  </si>
  <si>
    <t>03200033</t>
  </si>
  <si>
    <t>01738258015</t>
  </si>
  <si>
    <t>‡gvt  BmwZqvK  †nv‡mb</t>
  </si>
  <si>
    <t>03200034</t>
  </si>
  <si>
    <t>01755216860</t>
  </si>
  <si>
    <t>‡gvt Kzievb  Avjx</t>
  </si>
  <si>
    <t>03200035</t>
  </si>
  <si>
    <t>01797826491</t>
  </si>
  <si>
    <t>mv‡R`yj  Bmjvg  AšÍi</t>
  </si>
  <si>
    <t>03200036</t>
  </si>
  <si>
    <t>01713192280</t>
  </si>
  <si>
    <t xml:space="preserve">‡gvt  wknve kvnvixqvi </t>
  </si>
  <si>
    <t>03200038</t>
  </si>
  <si>
    <t>01718126593</t>
  </si>
  <si>
    <t>gynZvw`i  ingvb  jvexe</t>
  </si>
  <si>
    <t>03200042</t>
  </si>
  <si>
    <t>01717849540</t>
  </si>
  <si>
    <t>‡gvt gxg †dqvi Avjg</t>
  </si>
  <si>
    <t>03200043</t>
  </si>
  <si>
    <t>01314207981</t>
  </si>
  <si>
    <t>wigb ivq</t>
  </si>
  <si>
    <t>03200044</t>
  </si>
  <si>
    <t>01737937269</t>
  </si>
  <si>
    <t>‡RÛvi</t>
  </si>
  <si>
    <t>‡Q‡j</t>
  </si>
  <si>
    <t>‡g‡q</t>
  </si>
  <si>
    <t>wefvM</t>
  </si>
  <si>
    <t>weÁvb</t>
  </si>
  <si>
    <t>e¨e.wkÿv</t>
  </si>
  <si>
    <t>cÖ‡`q †KvUv</t>
  </si>
  <si>
    <t>wkÿK-400</t>
  </si>
  <si>
    <t>¯‹jvikxc-1 (6600)</t>
  </si>
  <si>
    <t>¯‹jvikxc-4 (2000)</t>
  </si>
  <si>
    <t>¯‹jvikxc-2 (4000)</t>
  </si>
  <si>
    <t>¯‹jvikxc-2 (4000+2600)</t>
  </si>
  <si>
    <t>¯‹jvikxc-3 (3300)</t>
  </si>
  <si>
    <t>¯‹jvikxc-3 (2550)</t>
  </si>
  <si>
    <t>¯‹jvikxc-4 (2000+2000)</t>
  </si>
  <si>
    <t>¯‹jvikxc-5 (1000)</t>
  </si>
  <si>
    <t>we‡kl †KvUv</t>
  </si>
  <si>
    <t>Av`vq †hvM¨ †gvU wd</t>
  </si>
  <si>
    <t>Sl</t>
  </si>
  <si>
    <t>Name</t>
  </si>
  <si>
    <t>Stu_ID</t>
  </si>
  <si>
    <t>Group</t>
  </si>
  <si>
    <t>Gender</t>
  </si>
  <si>
    <t>Monthly Fees</t>
  </si>
  <si>
    <t>Mobile</t>
  </si>
  <si>
    <t>IsTeacher</t>
  </si>
  <si>
    <t>Monthly_Less</t>
  </si>
  <si>
    <t>Scholarship</t>
  </si>
  <si>
    <t>Cur_Dues</t>
  </si>
  <si>
    <t>Acctual_payable</t>
  </si>
  <si>
    <t>Adm_Fees</t>
  </si>
  <si>
    <t>Dev_Fees</t>
  </si>
  <si>
    <t>1Y_Secssion_Chrg</t>
  </si>
  <si>
    <t>Others_Fees</t>
  </si>
  <si>
    <t>2Y_Secssion_Chrg</t>
  </si>
  <si>
    <t xml:space="preserve">        A‡±vei/20          (70%)</t>
  </si>
  <si>
    <t xml:space="preserve">   RyjvB/21            70% Av`vq</t>
  </si>
  <si>
    <t>AvMó/21            70% Av`vq</t>
  </si>
  <si>
    <t>‡m‡Þ¤^i/21            70% Av`vq</t>
  </si>
  <si>
    <t>A‡±vei/21            70% Av`vq</t>
  </si>
  <si>
    <t>b‡f¤^i/21            70% Av`vq</t>
  </si>
  <si>
    <t>wW‡m¤^i/21            70% Av`vq</t>
  </si>
  <si>
    <t>Rvbyqvix/22            70% Av`vq</t>
  </si>
  <si>
    <t>‡deªæqix/22            70% Av`vq</t>
  </si>
  <si>
    <t>gvP©/22            70% Av`vq</t>
  </si>
  <si>
    <t>‡m‡Þ¤^i/22            70% Av`vq</t>
  </si>
  <si>
    <t>GwcÖj/22            70% Av`vq</t>
  </si>
  <si>
    <t>‡g/22            70% Av`vq</t>
  </si>
  <si>
    <t>Ryb/22            70% Av`vq</t>
  </si>
  <si>
    <t>RyjvB/22            70% Av`vq</t>
  </si>
  <si>
    <t>AvMó/22            70% Av`vq</t>
  </si>
  <si>
    <t>Adm_Fees_Rcv</t>
  </si>
  <si>
    <t>Dev_Fees_Rcv</t>
  </si>
  <si>
    <t>1Y_Secssion_Chrg_Rcv</t>
  </si>
  <si>
    <t>Others_Fees_Rcv</t>
  </si>
  <si>
    <t>2Y_Secssion_Chrg_Rcv</t>
  </si>
  <si>
    <t>fwZ© wd Av`vq</t>
  </si>
  <si>
    <t>Dbœqb  wd Av`vq</t>
  </si>
  <si>
    <t>‡mkb PvR© 1g el© Av`vq</t>
  </si>
  <si>
    <t>Ab¨vb¨ wd Av`vq</t>
  </si>
  <si>
    <t>‡mkb PvR© 2q el© Av`vq</t>
  </si>
  <si>
    <t>‡gvU Av`vq</t>
  </si>
  <si>
    <t>1g wKw¯Í</t>
  </si>
  <si>
    <t>2q wKw¯Í</t>
  </si>
  <si>
    <t>Inst_01</t>
  </si>
  <si>
    <t>Inst_02</t>
  </si>
  <si>
    <t>Inst_03</t>
  </si>
  <si>
    <t>Inst_04</t>
  </si>
  <si>
    <t>Inst_05</t>
  </si>
  <si>
    <t>Inst_06</t>
  </si>
  <si>
    <t>Inst_07</t>
  </si>
  <si>
    <t>Inst_08</t>
  </si>
  <si>
    <t>Inst_09</t>
  </si>
  <si>
    <t>Inst_10</t>
  </si>
  <si>
    <t>Inst_11</t>
  </si>
  <si>
    <t>Inst_12</t>
  </si>
  <si>
    <t>Inst_13</t>
  </si>
  <si>
    <t>Inst_14</t>
  </si>
  <si>
    <t>Inst_15</t>
  </si>
  <si>
    <t>Inst_16</t>
  </si>
  <si>
    <t>Inst_17</t>
  </si>
  <si>
    <t>Inst_18</t>
  </si>
  <si>
    <t>Inst_19</t>
  </si>
  <si>
    <t>Inst_20</t>
  </si>
  <si>
    <t>Inst_21</t>
  </si>
  <si>
    <t>Inst_22</t>
  </si>
  <si>
    <t>Inst_23</t>
  </si>
  <si>
    <t>Inst_24</t>
  </si>
  <si>
    <t>Inst_25</t>
  </si>
  <si>
    <t>Inst_26</t>
  </si>
  <si>
    <t>Inst_27</t>
  </si>
  <si>
    <t>Inst_28</t>
  </si>
  <si>
    <t>Inst_29</t>
  </si>
  <si>
    <t>Inst_30</t>
  </si>
  <si>
    <t>MnthTotal_Rcv</t>
  </si>
  <si>
    <t>Coll_Rec</t>
  </si>
</sst>
</file>

<file path=xl/styles.xml><?xml version="1.0" encoding="utf-8"?>
<styleSheet xmlns="http://schemas.openxmlformats.org/spreadsheetml/2006/main">
  <numFmts count="1">
    <numFmt numFmtId="41" formatCode="_(* #,##0_);_(* \(#,##0\);_(* &quot;-&quot;_);_(@_)"/>
  </numFmts>
  <fonts count="55">
    <font>
      <sz val="11"/>
      <color theme="1"/>
      <name val="Calibri"/>
      <family val="2"/>
      <scheme val="minor"/>
    </font>
    <font>
      <sz val="10"/>
      <name val="Arial"/>
      <family val="2"/>
    </font>
    <font>
      <b/>
      <sz val="26"/>
      <name val="KarnaphuliMJ"/>
    </font>
    <font>
      <b/>
      <sz val="14"/>
      <name val="KarnaphuliMJ"/>
    </font>
    <font>
      <b/>
      <sz val="18"/>
      <name val="KarnaphuliMJ"/>
    </font>
    <font>
      <b/>
      <sz val="18"/>
      <color indexed="10"/>
      <name val="KarnaphuliMJ"/>
    </font>
    <font>
      <b/>
      <sz val="20"/>
      <name val="KarnaphuliMJ"/>
    </font>
    <font>
      <b/>
      <sz val="16"/>
      <name val="KarnaphuliMJ"/>
    </font>
    <font>
      <b/>
      <sz val="24"/>
      <name val="KarnaphuliMJ"/>
    </font>
    <font>
      <sz val="14"/>
      <name val="KarnaphuliMJ"/>
    </font>
    <font>
      <b/>
      <sz val="16"/>
      <color indexed="10"/>
      <name val="KarnaphuliMJ"/>
    </font>
    <font>
      <sz val="16"/>
      <name val="KarnaphuliMJ"/>
    </font>
    <font>
      <sz val="14"/>
      <color theme="1"/>
      <name val="KarnaphuliMJ"/>
    </font>
    <font>
      <sz val="13"/>
      <name val="KarnaphuliMJ"/>
    </font>
    <font>
      <sz val="14"/>
      <color indexed="10"/>
      <name val="KarnaphuliMJ"/>
    </font>
    <font>
      <b/>
      <sz val="16"/>
      <color rgb="FFFF0000"/>
      <name val="KarnaphuliMJ"/>
    </font>
    <font>
      <sz val="14"/>
      <color rgb="FFC00000"/>
      <name val="KarnaphuliMJ"/>
    </font>
    <font>
      <b/>
      <sz val="14"/>
      <color rgb="FFFF0000"/>
      <name val="KarnaphuliMJ"/>
    </font>
    <font>
      <sz val="13"/>
      <color rgb="FFFF0000"/>
      <name val="KarnaphuliMJ"/>
    </font>
    <font>
      <b/>
      <sz val="14"/>
      <color theme="1"/>
      <name val="KarnaphuliMJ"/>
    </font>
    <font>
      <b/>
      <sz val="14"/>
      <color indexed="10"/>
      <name val="KarnaphuliMJ"/>
    </font>
    <font>
      <sz val="13"/>
      <color theme="1"/>
      <name val="KarnaphuliMJ"/>
    </font>
    <font>
      <sz val="12"/>
      <color theme="1"/>
      <name val="KarnaphuliMJ"/>
    </font>
    <font>
      <b/>
      <sz val="12"/>
      <name val="KarnaphuliMJ"/>
    </font>
    <font>
      <sz val="14"/>
      <color rgb="FFFF0000"/>
      <name val="KarnaphuliMJ"/>
    </font>
    <font>
      <b/>
      <sz val="22"/>
      <name val="KarnaphuliMJ"/>
    </font>
    <font>
      <b/>
      <sz val="20"/>
      <color indexed="10"/>
      <name val="KarnaphuliMJ"/>
    </font>
    <font>
      <b/>
      <sz val="16"/>
      <color indexed="12"/>
      <name val="KarnaphuliMJ"/>
    </font>
    <font>
      <b/>
      <sz val="20"/>
      <color indexed="12"/>
      <name val="KarnaphuliMJ"/>
    </font>
    <font>
      <sz val="20"/>
      <name val="KarnaphuliMJ"/>
    </font>
    <font>
      <sz val="12"/>
      <name val="KarnaphuliMJ"/>
    </font>
    <font>
      <b/>
      <sz val="14"/>
      <color indexed="23"/>
      <name val="KarnaphuliMJ"/>
    </font>
    <font>
      <b/>
      <sz val="9"/>
      <color indexed="81"/>
      <name val="Tahoma"/>
      <family val="2"/>
    </font>
    <font>
      <sz val="9"/>
      <color indexed="81"/>
      <name val="Tahoma"/>
      <family val="2"/>
    </font>
    <font>
      <sz val="9"/>
      <color indexed="10"/>
      <name val="Tahoma"/>
      <family val="2"/>
    </font>
    <font>
      <b/>
      <sz val="9"/>
      <color indexed="10"/>
      <name val="Tahoma"/>
      <family val="2"/>
    </font>
    <font>
      <b/>
      <sz val="28"/>
      <name val="KarnaphuliMJ"/>
    </font>
    <font>
      <sz val="10"/>
      <name val="Arial"/>
      <family val="2"/>
    </font>
    <font>
      <b/>
      <sz val="13"/>
      <color rgb="FFFF0000"/>
      <name val="KarnaphuliMJ"/>
    </font>
    <font>
      <i/>
      <sz val="14"/>
      <name val="KarnaphuliMJ"/>
    </font>
    <font>
      <sz val="13"/>
      <color indexed="8"/>
      <name val="KarnaphuliMJ"/>
    </font>
    <font>
      <sz val="14"/>
      <color indexed="8"/>
      <name val="KarnaphuliMJ"/>
    </font>
    <font>
      <sz val="16"/>
      <color rgb="FFFF0000"/>
      <name val="KarnaphuliMJ"/>
    </font>
    <font>
      <sz val="9"/>
      <name val="KarnaphuliMJ"/>
    </font>
    <font>
      <b/>
      <sz val="22"/>
      <color indexed="10"/>
      <name val="KarnaphuliMJ"/>
    </font>
    <font>
      <b/>
      <sz val="17"/>
      <name val="KarnaphuliMJ"/>
    </font>
    <font>
      <b/>
      <sz val="18"/>
      <color indexed="12"/>
      <name val="KarnaphuliMJ"/>
    </font>
    <font>
      <b/>
      <sz val="8"/>
      <color indexed="81"/>
      <name val="Tahoma"/>
      <family val="2"/>
    </font>
    <font>
      <sz val="8"/>
      <color indexed="81"/>
      <name val="Tahoma"/>
      <family val="2"/>
    </font>
    <font>
      <b/>
      <sz val="16"/>
      <name val="Times New Roman"/>
      <family val="1"/>
    </font>
    <font>
      <sz val="16"/>
      <name val="Times New Roman"/>
      <family val="1"/>
    </font>
    <font>
      <b/>
      <sz val="20"/>
      <name val="Times New Roman"/>
      <family val="1"/>
    </font>
    <font>
      <sz val="14"/>
      <name val="Times New Roman"/>
      <family val="1"/>
    </font>
    <font>
      <b/>
      <sz val="9"/>
      <name val="Times New Roman"/>
      <family val="1"/>
    </font>
    <font>
      <b/>
      <sz val="11"/>
      <name val="KarnaphuliMJ"/>
    </font>
  </fonts>
  <fills count="18">
    <fill>
      <patternFill patternType="none"/>
    </fill>
    <fill>
      <patternFill patternType="gray125"/>
    </fill>
    <fill>
      <patternFill patternType="solid">
        <fgColor indexed="8"/>
        <bgColor indexed="64"/>
      </patternFill>
    </fill>
    <fill>
      <patternFill patternType="solid">
        <fgColor indexed="47"/>
        <bgColor indexed="64"/>
      </patternFill>
    </fill>
    <fill>
      <patternFill patternType="solid">
        <fgColor indexed="43"/>
        <bgColor indexed="64"/>
      </patternFill>
    </fill>
    <fill>
      <patternFill patternType="solid">
        <fgColor rgb="FF92D050"/>
        <bgColor indexed="64"/>
      </patternFill>
    </fill>
    <fill>
      <patternFill patternType="solid">
        <fgColor indexed="22"/>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indexed="46"/>
        <bgColor indexed="64"/>
      </patternFill>
    </fill>
    <fill>
      <patternFill patternType="solid">
        <fgColor indexed="45"/>
        <bgColor indexed="64"/>
      </patternFill>
    </fill>
    <fill>
      <patternFill patternType="solid">
        <fgColor indexed="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indexed="50"/>
        <bgColor indexed="64"/>
      </patternFill>
    </fill>
    <fill>
      <patternFill patternType="solid">
        <fgColor rgb="FF00FFFF"/>
        <bgColor indexed="64"/>
      </patternFill>
    </fill>
    <fill>
      <patternFill patternType="solid">
        <fgColor rgb="FFCCFFCC"/>
        <bgColor indexed="64"/>
      </patternFill>
    </fill>
  </fills>
  <borders count="6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right style="hair">
        <color indexed="64"/>
      </right>
      <top/>
      <bottom/>
      <diagonal/>
    </border>
    <border>
      <left style="hair">
        <color indexed="64"/>
      </left>
      <right/>
      <top style="thin">
        <color indexed="64"/>
      </top>
      <bottom/>
      <diagonal/>
    </border>
    <border>
      <left/>
      <right style="hair">
        <color indexed="64"/>
      </right>
      <top style="thin">
        <color indexed="64"/>
      </top>
      <bottom/>
      <diagonal/>
    </border>
    <border>
      <left/>
      <right/>
      <top style="thin">
        <color indexed="64"/>
      </top>
      <bottom style="hair">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style="hair">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style="hair">
        <color indexed="64"/>
      </left>
      <right/>
      <top/>
      <bottom style="hair">
        <color indexed="64"/>
      </bottom>
      <diagonal/>
    </border>
    <border>
      <left style="hair">
        <color indexed="64"/>
      </left>
      <right/>
      <top style="hair">
        <color indexed="64"/>
      </top>
      <bottom style="hair">
        <color indexed="64"/>
      </bottom>
      <diagonal/>
    </border>
    <border>
      <left style="hair">
        <color indexed="64"/>
      </left>
      <right style="hair">
        <color indexed="64"/>
      </right>
      <top/>
      <bottom/>
      <diagonal/>
    </border>
    <border>
      <left style="hair">
        <color indexed="64"/>
      </left>
      <right style="thin">
        <color indexed="64"/>
      </right>
      <top style="hair">
        <color indexed="64"/>
      </top>
      <bottom style="hair">
        <color indexed="64"/>
      </bottom>
      <diagonal/>
    </border>
    <border>
      <left style="thick">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ck">
        <color indexed="64"/>
      </right>
      <top/>
      <bottom style="hair">
        <color indexed="64"/>
      </bottom>
      <diagonal/>
    </border>
    <border>
      <left style="thick">
        <color indexed="64"/>
      </left>
      <right style="hair">
        <color indexed="64"/>
      </right>
      <top style="hair">
        <color indexed="64"/>
      </top>
      <bottom style="hair">
        <color indexed="64"/>
      </bottom>
      <diagonal/>
    </border>
    <border>
      <left style="hair">
        <color indexed="64"/>
      </left>
      <right style="thick">
        <color indexed="64"/>
      </right>
      <top style="hair">
        <color indexed="64"/>
      </top>
      <bottom style="hair">
        <color indexed="64"/>
      </bottom>
      <diagonal/>
    </border>
    <border>
      <left/>
      <right/>
      <top style="hair">
        <color indexed="64"/>
      </top>
      <bottom style="hair">
        <color indexed="64"/>
      </bottom>
      <diagonal/>
    </border>
    <border>
      <left/>
      <right/>
      <top style="hair">
        <color indexed="64"/>
      </top>
      <bottom/>
      <diagonal/>
    </border>
    <border>
      <left style="hair">
        <color indexed="64"/>
      </left>
      <right style="hair">
        <color indexed="64"/>
      </right>
      <top style="hair">
        <color indexed="64"/>
      </top>
      <bottom/>
      <diagonal/>
    </border>
    <border>
      <left style="thick">
        <color indexed="64"/>
      </left>
      <right/>
      <top style="thin">
        <color indexed="64"/>
      </top>
      <bottom style="thick">
        <color indexed="64"/>
      </bottom>
      <diagonal/>
    </border>
    <border>
      <left/>
      <right/>
      <top style="thin">
        <color indexed="64"/>
      </top>
      <bottom style="thick">
        <color indexed="64"/>
      </bottom>
      <diagonal/>
    </border>
    <border>
      <left style="thin">
        <color indexed="64"/>
      </left>
      <right/>
      <top style="thin">
        <color indexed="64"/>
      </top>
      <bottom style="thick">
        <color indexed="64"/>
      </bottom>
      <diagonal/>
    </border>
    <border>
      <left/>
      <right style="thin">
        <color indexed="64"/>
      </right>
      <top style="thin">
        <color indexed="64"/>
      </top>
      <bottom style="thick">
        <color indexed="64"/>
      </bottom>
      <diagonal/>
    </border>
    <border>
      <left/>
      <right style="thick">
        <color indexed="64"/>
      </right>
      <top style="thin">
        <color indexed="64"/>
      </top>
      <bottom style="thick">
        <color indexed="64"/>
      </bottom>
      <diagonal/>
    </border>
    <border>
      <left/>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thin">
        <color indexed="64"/>
      </top>
      <bottom style="hair">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ck">
        <color indexed="64"/>
      </right>
      <top style="thin">
        <color indexed="64"/>
      </top>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ck">
        <color indexed="64"/>
      </left>
      <right/>
      <top/>
      <bottom/>
      <diagonal/>
    </border>
    <border>
      <left/>
      <right style="thick">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top style="thick">
        <color indexed="64"/>
      </top>
      <bottom style="thin">
        <color indexed="64"/>
      </bottom>
      <diagonal/>
    </border>
    <border>
      <left/>
      <right/>
      <top style="thick">
        <color indexed="64"/>
      </top>
      <bottom style="thin">
        <color indexed="64"/>
      </bottom>
      <diagonal/>
    </border>
    <border>
      <left/>
      <right style="thin">
        <color indexed="64"/>
      </right>
      <top style="thick">
        <color indexed="64"/>
      </top>
      <bottom style="thin">
        <color indexed="64"/>
      </bottom>
      <diagonal/>
    </border>
    <border>
      <left style="thick">
        <color indexed="64"/>
      </left>
      <right/>
      <top/>
      <bottom style="thin">
        <color indexed="64"/>
      </bottom>
      <diagonal/>
    </border>
    <border>
      <left/>
      <right/>
      <top/>
      <bottom style="thin">
        <color indexed="64"/>
      </bottom>
      <diagonal/>
    </border>
    <border>
      <left/>
      <right style="thick">
        <color indexed="64"/>
      </right>
      <top/>
      <bottom style="thin">
        <color indexed="64"/>
      </bottom>
      <diagonal/>
    </border>
    <border>
      <left style="thin">
        <color indexed="64"/>
      </left>
      <right/>
      <top style="thin">
        <color indexed="64"/>
      </top>
      <bottom style="thin">
        <color indexed="64"/>
      </bottom>
      <diagonal/>
    </border>
  </borders>
  <cellStyleXfs count="3">
    <xf numFmtId="0" fontId="0" fillId="0" borderId="0"/>
    <xf numFmtId="0" fontId="1" fillId="0" borderId="0"/>
    <xf numFmtId="0" fontId="37" fillId="0" borderId="0"/>
  </cellStyleXfs>
  <cellXfs count="378">
    <xf numFmtId="0" fontId="0" fillId="0" borderId="0" xfId="0"/>
    <xf numFmtId="41" fontId="6" fillId="10" borderId="12" xfId="1" applyNumberFormat="1" applyFont="1" applyFill="1" applyBorder="1" applyAlignment="1">
      <alignment horizontal="center"/>
    </xf>
    <xf numFmtId="41" fontId="6" fillId="10" borderId="4" xfId="1" applyNumberFormat="1" applyFont="1" applyFill="1" applyBorder="1" applyAlignment="1">
      <alignment horizontal="center"/>
    </xf>
    <xf numFmtId="0" fontId="9" fillId="0" borderId="0" xfId="1" applyFont="1"/>
    <xf numFmtId="41" fontId="7" fillId="0" borderId="29" xfId="1" applyNumberFormat="1" applyFont="1" applyBorder="1" applyAlignment="1">
      <alignment horizontal="center" vertical="center" wrapText="1"/>
    </xf>
    <xf numFmtId="41" fontId="7" fillId="0" borderId="30" xfId="1" applyNumberFormat="1" applyFont="1" applyBorder="1" applyAlignment="1">
      <alignment horizontal="center" vertical="center" wrapText="1"/>
    </xf>
    <xf numFmtId="49" fontId="7" fillId="0" borderId="30" xfId="1" applyNumberFormat="1" applyFont="1" applyBorder="1" applyAlignment="1">
      <alignment horizontal="center" vertical="center" wrapText="1"/>
    </xf>
    <xf numFmtId="49" fontId="7" fillId="0" borderId="27" xfId="1" applyNumberFormat="1" applyFont="1" applyBorder="1" applyAlignment="1">
      <alignment horizontal="center" vertical="center" wrapText="1"/>
    </xf>
    <xf numFmtId="41" fontId="7" fillId="6" borderId="30" xfId="1" applyNumberFormat="1" applyFont="1" applyFill="1" applyBorder="1" applyAlignment="1">
      <alignment horizontal="center" vertical="center" wrapText="1"/>
    </xf>
    <xf numFmtId="41" fontId="7" fillId="0" borderId="25" xfId="1" applyNumberFormat="1" applyFont="1" applyFill="1" applyBorder="1" applyAlignment="1">
      <alignment horizontal="center" vertical="center" wrapText="1"/>
    </xf>
    <xf numFmtId="41" fontId="10" fillId="0" borderId="31" xfId="1" applyNumberFormat="1" applyFont="1" applyBorder="1" applyAlignment="1">
      <alignment horizontal="center" vertical="center" wrapText="1"/>
    </xf>
    <xf numFmtId="41" fontId="3" fillId="2" borderId="18" xfId="1" applyNumberFormat="1" applyFont="1" applyFill="1" applyBorder="1" applyAlignment="1">
      <alignment vertical="center" wrapText="1"/>
    </xf>
    <xf numFmtId="41" fontId="11" fillId="11" borderId="19" xfId="1" applyNumberFormat="1" applyFont="1" applyFill="1" applyBorder="1" applyAlignment="1">
      <alignment horizontal="center" vertical="center" wrapText="1"/>
    </xf>
    <xf numFmtId="41" fontId="11" fillId="12" borderId="19" xfId="1" applyNumberFormat="1" applyFont="1" applyFill="1" applyBorder="1" applyAlignment="1">
      <alignment horizontal="center" vertical="center" wrapText="1"/>
    </xf>
    <xf numFmtId="41" fontId="11" fillId="11" borderId="30" xfId="1" applyNumberFormat="1" applyFont="1" applyFill="1" applyBorder="1" applyAlignment="1">
      <alignment horizontal="center" vertical="center" wrapText="1"/>
    </xf>
    <xf numFmtId="41" fontId="11" fillId="12" borderId="30" xfId="1" applyNumberFormat="1" applyFont="1" applyFill="1" applyBorder="1" applyAlignment="1">
      <alignment horizontal="center" vertical="center" wrapText="1"/>
    </xf>
    <xf numFmtId="41" fontId="7" fillId="6" borderId="19" xfId="1" applyNumberFormat="1" applyFont="1" applyFill="1" applyBorder="1" applyAlignment="1">
      <alignment horizontal="center" vertical="center" wrapText="1"/>
    </xf>
    <xf numFmtId="41" fontId="11" fillId="13" borderId="19" xfId="1" applyNumberFormat="1" applyFont="1" applyFill="1" applyBorder="1" applyAlignment="1">
      <alignment horizontal="center" vertical="center" wrapText="1"/>
    </xf>
    <xf numFmtId="0" fontId="9" fillId="0" borderId="32" xfId="1" applyNumberFormat="1" applyFont="1" applyBorder="1" applyAlignment="1">
      <alignment horizontal="center"/>
    </xf>
    <xf numFmtId="0" fontId="9" fillId="0" borderId="19" xfId="1" applyNumberFormat="1" applyFont="1" applyBorder="1" applyAlignment="1">
      <alignment horizontal="left" vertical="top"/>
    </xf>
    <xf numFmtId="49" fontId="9" fillId="0" borderId="26" xfId="1" applyNumberFormat="1" applyFont="1" applyBorder="1" applyAlignment="1">
      <alignment horizontal="center"/>
    </xf>
    <xf numFmtId="49" fontId="12" fillId="0" borderId="19" xfId="1" applyNumberFormat="1" applyFont="1" applyBorder="1" applyAlignment="1">
      <alignment horizontal="left" vertical="center"/>
    </xf>
    <xf numFmtId="41" fontId="13" fillId="0" borderId="26" xfId="1" applyNumberFormat="1" applyFont="1" applyFill="1" applyBorder="1" applyAlignment="1">
      <alignment horizontal="center"/>
    </xf>
    <xf numFmtId="41" fontId="9" fillId="14" borderId="19" xfId="1" applyNumberFormat="1" applyFont="1" applyFill="1" applyBorder="1" applyAlignment="1">
      <alignment horizontal="center"/>
    </xf>
    <xf numFmtId="41" fontId="9" fillId="0" borderId="0" xfId="1" applyNumberFormat="1" applyFont="1" applyFill="1" applyBorder="1" applyAlignment="1">
      <alignment horizontal="center"/>
    </xf>
    <xf numFmtId="41" fontId="14" fillId="0" borderId="33" xfId="1" applyNumberFormat="1" applyFont="1" applyBorder="1"/>
    <xf numFmtId="41" fontId="9" fillId="11" borderId="19" xfId="1" applyNumberFormat="1" applyFont="1" applyFill="1" applyBorder="1"/>
    <xf numFmtId="41" fontId="9" fillId="12" borderId="19" xfId="1" applyNumberFormat="1" applyFont="1" applyFill="1" applyBorder="1"/>
    <xf numFmtId="41" fontId="9" fillId="13" borderId="19" xfId="1" applyNumberFormat="1" applyFont="1" applyFill="1" applyBorder="1" applyAlignment="1">
      <alignment horizontal="center"/>
    </xf>
    <xf numFmtId="41" fontId="9" fillId="13" borderId="19" xfId="1" applyNumberFormat="1" applyFont="1" applyFill="1" applyBorder="1"/>
    <xf numFmtId="41" fontId="9" fillId="2" borderId="19" xfId="1" applyNumberFormat="1" applyFont="1" applyFill="1" applyBorder="1"/>
    <xf numFmtId="41" fontId="3" fillId="0" borderId="19" xfId="1" applyNumberFormat="1" applyFont="1" applyFill="1" applyBorder="1"/>
    <xf numFmtId="41" fontId="3" fillId="0" borderId="26" xfId="1" applyNumberFormat="1" applyFont="1" applyFill="1" applyBorder="1"/>
    <xf numFmtId="49" fontId="13" fillId="0" borderId="18" xfId="1" applyNumberFormat="1" applyFont="1" applyFill="1" applyBorder="1" applyAlignment="1">
      <alignment horizontal="center"/>
    </xf>
    <xf numFmtId="41" fontId="9" fillId="0" borderId="26" xfId="1" applyNumberFormat="1" applyFont="1" applyFill="1" applyBorder="1" applyAlignment="1">
      <alignment horizontal="center" vertical="top"/>
    </xf>
    <xf numFmtId="41" fontId="9" fillId="0" borderId="26" xfId="1" applyNumberFormat="1" applyFont="1" applyFill="1" applyBorder="1" applyAlignment="1">
      <alignment horizontal="center"/>
    </xf>
    <xf numFmtId="0" fontId="9" fillId="0" borderId="19" xfId="1" applyNumberFormat="1" applyFont="1" applyFill="1" applyBorder="1" applyAlignment="1">
      <alignment horizontal="left" vertical="top"/>
    </xf>
    <xf numFmtId="41" fontId="13" fillId="0" borderId="34" xfId="1" applyNumberFormat="1" applyFont="1" applyFill="1" applyBorder="1" applyAlignment="1">
      <alignment horizontal="center"/>
    </xf>
    <xf numFmtId="41" fontId="14" fillId="0" borderId="33" xfId="1" applyNumberFormat="1" applyFont="1" applyFill="1" applyBorder="1"/>
    <xf numFmtId="49" fontId="9" fillId="0" borderId="19" xfId="1" applyNumberFormat="1" applyFont="1" applyBorder="1" applyAlignment="1">
      <alignment horizontal="left" vertical="center"/>
    </xf>
    <xf numFmtId="49" fontId="9" fillId="0" borderId="18" xfId="1" applyNumberFormat="1" applyFont="1" applyFill="1" applyBorder="1" applyAlignment="1">
      <alignment horizontal="center"/>
    </xf>
    <xf numFmtId="0" fontId="9" fillId="0" borderId="32" xfId="1" applyNumberFormat="1" applyFont="1" applyFill="1" applyBorder="1" applyAlignment="1">
      <alignment horizontal="center"/>
    </xf>
    <xf numFmtId="49" fontId="9" fillId="0" borderId="26" xfId="1" applyNumberFormat="1" applyFont="1" applyFill="1" applyBorder="1" applyAlignment="1">
      <alignment horizontal="center"/>
    </xf>
    <xf numFmtId="49" fontId="12" fillId="0" borderId="19" xfId="1" applyNumberFormat="1" applyFont="1" applyFill="1" applyBorder="1" applyAlignment="1">
      <alignment horizontal="left" vertical="center"/>
    </xf>
    <xf numFmtId="49" fontId="15" fillId="0" borderId="19" xfId="1" applyNumberFormat="1" applyFont="1" applyFill="1" applyBorder="1" applyAlignment="1">
      <alignment horizontal="center"/>
    </xf>
    <xf numFmtId="41" fontId="16" fillId="0" borderId="33" xfId="1" applyNumberFormat="1" applyFont="1" applyBorder="1"/>
    <xf numFmtId="0" fontId="9" fillId="0" borderId="0" xfId="1" applyFont="1" applyBorder="1" applyAlignment="1">
      <alignment vertical="top"/>
    </xf>
    <xf numFmtId="0" fontId="9" fillId="0" borderId="19" xfId="1" applyFont="1" applyBorder="1" applyAlignment="1">
      <alignment horizontal="left" vertical="top"/>
    </xf>
    <xf numFmtId="0" fontId="12" fillId="0" borderId="19" xfId="1" applyFont="1" applyBorder="1" applyAlignment="1">
      <alignment horizontal="left" vertical="top"/>
    </xf>
    <xf numFmtId="41" fontId="17" fillId="0" borderId="19" xfId="1" applyNumberFormat="1" applyFont="1" applyFill="1" applyBorder="1"/>
    <xf numFmtId="0" fontId="9" fillId="0" borderId="19" xfId="1" applyFont="1" applyFill="1" applyBorder="1" applyAlignment="1">
      <alignment horizontal="left" vertical="top"/>
    </xf>
    <xf numFmtId="49" fontId="9" fillId="0" borderId="19" xfId="1" applyNumberFormat="1" applyFont="1" applyFill="1" applyBorder="1" applyAlignment="1">
      <alignment horizontal="left" vertical="center"/>
    </xf>
    <xf numFmtId="49" fontId="18" fillId="0" borderId="18" xfId="1" applyNumberFormat="1" applyFont="1" applyFill="1" applyBorder="1" applyAlignment="1">
      <alignment horizontal="center"/>
    </xf>
    <xf numFmtId="41" fontId="9" fillId="0" borderId="0" xfId="1" applyNumberFormat="1" applyFont="1" applyFill="1" applyAlignment="1">
      <alignment horizontal="center" vertical="center"/>
    </xf>
    <xf numFmtId="0" fontId="12" fillId="0" borderId="19" xfId="1" applyFont="1" applyBorder="1" applyAlignment="1">
      <alignment vertical="top"/>
    </xf>
    <xf numFmtId="0" fontId="19" fillId="0" borderId="19" xfId="1" applyFont="1" applyBorder="1" applyAlignment="1">
      <alignment horizontal="left" vertical="top"/>
    </xf>
    <xf numFmtId="41" fontId="20" fillId="12" borderId="19" xfId="1" applyNumberFormat="1" applyFont="1" applyFill="1" applyBorder="1"/>
    <xf numFmtId="0" fontId="12" fillId="0" borderId="19" xfId="1" applyFont="1" applyFill="1" applyBorder="1" applyAlignment="1">
      <alignment horizontal="left" vertical="top"/>
    </xf>
    <xf numFmtId="49" fontId="21" fillId="0" borderId="19" xfId="1" applyNumberFormat="1" applyFont="1" applyBorder="1" applyAlignment="1">
      <alignment horizontal="left" vertical="center"/>
    </xf>
    <xf numFmtId="41" fontId="9" fillId="9" borderId="19" xfId="1" applyNumberFormat="1" applyFont="1" applyFill="1" applyBorder="1"/>
    <xf numFmtId="49" fontId="12" fillId="0" borderId="19" xfId="1" applyNumberFormat="1" applyFont="1" applyBorder="1" applyAlignment="1">
      <alignment vertical="center"/>
    </xf>
    <xf numFmtId="0" fontId="22" fillId="0" borderId="0" xfId="1" applyFont="1" applyBorder="1" applyAlignment="1">
      <alignment horizontal="left" vertical="center"/>
    </xf>
    <xf numFmtId="49" fontId="9" fillId="0" borderId="0" xfId="1" applyNumberFormat="1" applyFont="1" applyBorder="1" applyAlignment="1">
      <alignment horizontal="center"/>
    </xf>
    <xf numFmtId="49" fontId="12" fillId="0" borderId="0" xfId="1" applyNumberFormat="1" applyFont="1" applyBorder="1" applyAlignment="1">
      <alignment horizontal="left" vertical="center"/>
    </xf>
    <xf numFmtId="41" fontId="13" fillId="0" borderId="0" xfId="1" applyNumberFormat="1" applyFont="1" applyFill="1" applyBorder="1" applyAlignment="1">
      <alignment horizontal="center"/>
    </xf>
    <xf numFmtId="41" fontId="9" fillId="14" borderId="0" xfId="1" applyNumberFormat="1" applyFont="1" applyFill="1" applyBorder="1" applyAlignment="1">
      <alignment horizontal="center"/>
    </xf>
    <xf numFmtId="41" fontId="3" fillId="2" borderId="35" xfId="1" applyNumberFormat="1" applyFont="1" applyFill="1" applyBorder="1" applyAlignment="1">
      <alignment vertical="center" wrapText="1"/>
    </xf>
    <xf numFmtId="41" fontId="9" fillId="11" borderId="35" xfId="1" applyNumberFormat="1" applyFont="1" applyFill="1" applyBorder="1"/>
    <xf numFmtId="41" fontId="9" fillId="12" borderId="35" xfId="1" applyNumberFormat="1" applyFont="1" applyFill="1" applyBorder="1"/>
    <xf numFmtId="41" fontId="9" fillId="13" borderId="36" xfId="1" applyNumberFormat="1" applyFont="1" applyFill="1" applyBorder="1" applyAlignment="1">
      <alignment horizontal="center"/>
    </xf>
    <xf numFmtId="41" fontId="9" fillId="13" borderId="35" xfId="1" applyNumberFormat="1" applyFont="1" applyFill="1" applyBorder="1"/>
    <xf numFmtId="41" fontId="9" fillId="12" borderId="0" xfId="1" applyNumberFormat="1" applyFont="1" applyFill="1" applyBorder="1"/>
    <xf numFmtId="41" fontId="9" fillId="12" borderId="36" xfId="1" applyNumberFormat="1" applyFont="1" applyFill="1" applyBorder="1"/>
    <xf numFmtId="41" fontId="9" fillId="11" borderId="36" xfId="1" applyNumberFormat="1" applyFont="1" applyFill="1" applyBorder="1"/>
    <xf numFmtId="41" fontId="9" fillId="2" borderId="36" xfId="1" applyNumberFormat="1" applyFont="1" applyFill="1" applyBorder="1"/>
    <xf numFmtId="41" fontId="6" fillId="0" borderId="39" xfId="1" applyNumberFormat="1" applyFont="1" applyBorder="1" applyAlignment="1">
      <alignment vertical="center"/>
    </xf>
    <xf numFmtId="41" fontId="23" fillId="0" borderId="40" xfId="1" applyNumberFormat="1" applyFont="1" applyBorder="1" applyAlignment="1">
      <alignment vertical="center"/>
    </xf>
    <xf numFmtId="0" fontId="6" fillId="2" borderId="42" xfId="1" applyFont="1" applyFill="1" applyBorder="1" applyAlignment="1"/>
    <xf numFmtId="0" fontId="6" fillId="0" borderId="42" xfId="1" applyFont="1" applyBorder="1" applyAlignment="1"/>
    <xf numFmtId="41" fontId="7" fillId="0" borderId="42" xfId="1" applyNumberFormat="1" applyFont="1" applyBorder="1" applyAlignment="1"/>
    <xf numFmtId="41" fontId="23" fillId="0" borderId="42" xfId="1" applyNumberFormat="1" applyFont="1" applyBorder="1" applyAlignment="1"/>
    <xf numFmtId="41" fontId="3" fillId="0" borderId="42" xfId="1" applyNumberFormat="1" applyFont="1" applyBorder="1" applyAlignment="1"/>
    <xf numFmtId="0" fontId="9" fillId="0" borderId="43" xfId="1" applyFont="1" applyBorder="1"/>
    <xf numFmtId="0" fontId="9" fillId="2" borderId="43" xfId="1" applyFont="1" applyFill="1" applyBorder="1"/>
    <xf numFmtId="41" fontId="7" fillId="0" borderId="19" xfId="1" applyNumberFormat="1" applyFont="1" applyFill="1" applyBorder="1"/>
    <xf numFmtId="41" fontId="4" fillId="0" borderId="26" xfId="1" applyNumberFormat="1" applyFont="1" applyFill="1" applyBorder="1"/>
    <xf numFmtId="41" fontId="6" fillId="10" borderId="23" xfId="1" applyNumberFormat="1" applyFont="1" applyFill="1" applyBorder="1" applyAlignment="1"/>
    <xf numFmtId="41" fontId="6" fillId="10" borderId="24" xfId="1" applyNumberFormat="1" applyFont="1" applyFill="1" applyBorder="1" applyAlignment="1"/>
    <xf numFmtId="41" fontId="6" fillId="10" borderId="10" xfId="1" applyNumberFormat="1" applyFont="1" applyFill="1" applyBorder="1" applyAlignment="1"/>
    <xf numFmtId="41" fontId="6" fillId="10" borderId="8" xfId="1" applyNumberFormat="1" applyFont="1" applyFill="1" applyBorder="1" applyAlignment="1"/>
    <xf numFmtId="41" fontId="6" fillId="10" borderId="11" xfId="1" applyNumberFormat="1" applyFont="1" applyFill="1" applyBorder="1" applyAlignment="1"/>
    <xf numFmtId="41" fontId="6" fillId="10" borderId="25" xfId="1" applyNumberFormat="1" applyFont="1" applyFill="1" applyBorder="1" applyAlignment="1"/>
    <xf numFmtId="41" fontId="9" fillId="0" borderId="19" xfId="1" applyNumberFormat="1" applyFont="1" applyFill="1" applyBorder="1" applyAlignment="1">
      <alignment horizontal="left" vertical="top"/>
    </xf>
    <xf numFmtId="49" fontId="9" fillId="0" borderId="19" xfId="1" applyNumberFormat="1" applyFont="1" applyFill="1" applyBorder="1" applyAlignment="1">
      <alignment horizontal="center"/>
    </xf>
    <xf numFmtId="41" fontId="9" fillId="7" borderId="19" xfId="1" applyNumberFormat="1" applyFont="1" applyFill="1" applyBorder="1" applyAlignment="1">
      <alignment horizontal="center"/>
    </xf>
    <xf numFmtId="41" fontId="24" fillId="0" borderId="33" xfId="1" applyNumberFormat="1" applyFont="1" applyBorder="1"/>
    <xf numFmtId="41" fontId="9" fillId="15" borderId="19" xfId="1" applyNumberFormat="1" applyFont="1" applyFill="1" applyBorder="1"/>
    <xf numFmtId="49" fontId="13" fillId="0" borderId="19" xfId="1" applyNumberFormat="1" applyFont="1" applyFill="1" applyBorder="1" applyAlignment="1">
      <alignment horizontal="center"/>
    </xf>
    <xf numFmtId="41" fontId="24" fillId="0" borderId="19" xfId="1" applyNumberFormat="1" applyFont="1" applyFill="1" applyBorder="1" applyAlignment="1">
      <alignment horizontal="left" vertical="top"/>
    </xf>
    <xf numFmtId="49" fontId="18" fillId="0" borderId="19" xfId="1" applyNumberFormat="1" applyFont="1" applyFill="1" applyBorder="1" applyAlignment="1">
      <alignment horizontal="center"/>
    </xf>
    <xf numFmtId="49" fontId="9" fillId="0" borderId="0" xfId="1" applyNumberFormat="1" applyFont="1" applyFill="1" applyBorder="1" applyAlignment="1">
      <alignment horizontal="center"/>
    </xf>
    <xf numFmtId="49" fontId="13" fillId="0" borderId="0" xfId="1" applyNumberFormat="1" applyFont="1" applyFill="1" applyBorder="1" applyAlignment="1">
      <alignment horizontal="center"/>
    </xf>
    <xf numFmtId="41" fontId="9" fillId="7" borderId="0" xfId="1" applyNumberFormat="1" applyFont="1" applyFill="1" applyBorder="1" applyAlignment="1">
      <alignment horizontal="center"/>
    </xf>
    <xf numFmtId="41" fontId="9" fillId="0" borderId="0" xfId="1" applyNumberFormat="1" applyFont="1" applyFill="1" applyBorder="1" applyAlignment="1">
      <alignment horizontal="left" vertical="top"/>
    </xf>
    <xf numFmtId="41" fontId="3" fillId="0" borderId="48" xfId="1" applyNumberFormat="1" applyFont="1" applyBorder="1" applyAlignment="1">
      <alignment vertical="center"/>
    </xf>
    <xf numFmtId="41" fontId="6" fillId="0" borderId="19" xfId="1" applyNumberFormat="1" applyFont="1" applyFill="1" applyBorder="1"/>
    <xf numFmtId="41" fontId="27" fillId="0" borderId="53" xfId="1" applyNumberFormat="1" applyFont="1" applyFill="1" applyBorder="1" applyAlignment="1"/>
    <xf numFmtId="0" fontId="9" fillId="2" borderId="0" xfId="1" applyFont="1" applyFill="1"/>
    <xf numFmtId="41" fontId="29" fillId="0" borderId="0" xfId="1" applyNumberFormat="1" applyFont="1" applyFill="1"/>
    <xf numFmtId="0" fontId="9" fillId="0" borderId="55" xfId="1" applyFont="1" applyBorder="1" applyAlignment="1">
      <alignment horizontal="center"/>
    </xf>
    <xf numFmtId="0" fontId="9" fillId="0" borderId="0" xfId="1" applyFont="1" applyBorder="1"/>
    <xf numFmtId="49" fontId="30" fillId="0" borderId="0" xfId="1" applyNumberFormat="1" applyFont="1" applyBorder="1" applyAlignment="1">
      <alignment horizontal="center"/>
    </xf>
    <xf numFmtId="41" fontId="9" fillId="0" borderId="0" xfId="1" applyNumberFormat="1" applyFont="1" applyBorder="1" applyAlignment="1">
      <alignment horizontal="center"/>
    </xf>
    <xf numFmtId="41" fontId="14" fillId="0" borderId="56" xfId="1" applyNumberFormat="1" applyFont="1" applyBorder="1"/>
    <xf numFmtId="41" fontId="7" fillId="0" borderId="0" xfId="1" applyNumberFormat="1" applyFont="1" applyFill="1" applyAlignment="1">
      <alignment wrapText="1"/>
    </xf>
    <xf numFmtId="41" fontId="4" fillId="0" borderId="0" xfId="1" applyNumberFormat="1" applyFont="1" applyFill="1"/>
    <xf numFmtId="0" fontId="31" fillId="0" borderId="0" xfId="1" applyFont="1" applyFill="1"/>
    <xf numFmtId="41" fontId="6" fillId="10" borderId="57" xfId="1" applyNumberFormat="1" applyFont="1" applyFill="1" applyBorder="1" applyAlignment="1"/>
    <xf numFmtId="41" fontId="6" fillId="10" borderId="58" xfId="1" applyNumberFormat="1" applyFont="1" applyFill="1" applyBorder="1" applyAlignment="1"/>
    <xf numFmtId="41" fontId="7" fillId="0" borderId="59" xfId="1" applyNumberFormat="1" applyFont="1" applyBorder="1" applyAlignment="1">
      <alignment horizontal="center" wrapText="1"/>
    </xf>
    <xf numFmtId="41" fontId="7" fillId="0" borderId="59" xfId="1" applyNumberFormat="1" applyFont="1" applyBorder="1" applyAlignment="1">
      <alignment horizontal="center" vertical="center" wrapText="1"/>
    </xf>
    <xf numFmtId="49" fontId="7" fillId="0" borderId="59" xfId="1" applyNumberFormat="1" applyFont="1" applyBorder="1" applyAlignment="1">
      <alignment horizontal="center" vertical="center" wrapText="1"/>
    </xf>
    <xf numFmtId="41" fontId="7" fillId="14" borderId="59" xfId="1" applyNumberFormat="1" applyFont="1" applyFill="1" applyBorder="1" applyAlignment="1">
      <alignment horizontal="center" vertical="center" wrapText="1"/>
    </xf>
    <xf numFmtId="41" fontId="7" fillId="0" borderId="59" xfId="1" applyNumberFormat="1" applyFont="1" applyFill="1" applyBorder="1" applyAlignment="1">
      <alignment horizontal="center" vertical="center" wrapText="1"/>
    </xf>
    <xf numFmtId="41" fontId="10" fillId="0" borderId="59" xfId="1" applyNumberFormat="1" applyFont="1" applyBorder="1" applyAlignment="1">
      <alignment horizontal="center" vertical="center" wrapText="1"/>
    </xf>
    <xf numFmtId="41" fontId="6" fillId="2" borderId="27" xfId="1" applyNumberFormat="1" applyFont="1" applyFill="1" applyBorder="1" applyAlignment="1"/>
    <xf numFmtId="49" fontId="12" fillId="0" borderId="19" xfId="1" applyNumberFormat="1" applyFont="1" applyBorder="1" applyAlignment="1">
      <alignment horizontal="center" vertical="center"/>
    </xf>
    <xf numFmtId="41" fontId="9" fillId="0" borderId="26" xfId="1" applyNumberFormat="1" applyFont="1" applyFill="1" applyBorder="1" applyAlignment="1">
      <alignment horizontal="center" vertical="center"/>
    </xf>
    <xf numFmtId="41" fontId="9" fillId="11" borderId="19" xfId="1" applyNumberFormat="1" applyFont="1" applyFill="1" applyBorder="1" applyAlignment="1">
      <alignment horizontal="center"/>
    </xf>
    <xf numFmtId="0" fontId="9" fillId="0" borderId="29" xfId="1" applyNumberFormat="1" applyFont="1" applyBorder="1" applyAlignment="1">
      <alignment horizontal="center"/>
    </xf>
    <xf numFmtId="41" fontId="9" fillId="12" borderId="19" xfId="2" applyNumberFormat="1" applyFont="1" applyFill="1" applyBorder="1"/>
    <xf numFmtId="0" fontId="9" fillId="0" borderId="19" xfId="1" applyNumberFormat="1" applyFont="1" applyFill="1" applyBorder="1" applyAlignment="1">
      <alignment vertical="top"/>
    </xf>
    <xf numFmtId="41" fontId="13" fillId="0" borderId="26" xfId="1" applyNumberFormat="1" applyFont="1" applyFill="1" applyBorder="1" applyAlignment="1">
      <alignment horizontal="center" vertical="center"/>
    </xf>
    <xf numFmtId="41" fontId="9" fillId="16" borderId="19" xfId="1" applyNumberFormat="1" applyFont="1" applyFill="1" applyBorder="1"/>
    <xf numFmtId="0" fontId="9" fillId="0" borderId="26" xfId="1" applyNumberFormat="1" applyFont="1" applyFill="1" applyBorder="1" applyAlignment="1">
      <alignment horizontal="left" vertical="top"/>
    </xf>
    <xf numFmtId="0" fontId="24" fillId="0" borderId="19" xfId="1" applyNumberFormat="1" applyFont="1" applyFill="1" applyBorder="1" applyAlignment="1">
      <alignment horizontal="left" vertical="top"/>
    </xf>
    <xf numFmtId="49" fontId="12" fillId="0" borderId="19" xfId="1" applyNumberFormat="1" applyFont="1" applyFill="1" applyBorder="1" applyAlignment="1">
      <alignment horizontal="center" vertical="center"/>
    </xf>
    <xf numFmtId="41" fontId="24" fillId="0" borderId="33" xfId="1" applyNumberFormat="1" applyFont="1" applyFill="1" applyBorder="1"/>
    <xf numFmtId="41" fontId="9" fillId="17" borderId="19" xfId="1" applyNumberFormat="1" applyFont="1" applyFill="1" applyBorder="1"/>
    <xf numFmtId="49" fontId="9" fillId="0" borderId="19" xfId="1" applyNumberFormat="1" applyFont="1" applyFill="1" applyBorder="1" applyAlignment="1">
      <alignment horizontal="center" vertical="center"/>
    </xf>
    <xf numFmtId="0" fontId="9" fillId="0" borderId="0" xfId="1" applyNumberFormat="1" applyFont="1" applyBorder="1" applyAlignment="1">
      <alignment horizontal="left" vertical="top"/>
    </xf>
    <xf numFmtId="0" fontId="9" fillId="0" borderId="36" xfId="1" applyNumberFormat="1" applyFont="1" applyFill="1" applyBorder="1" applyAlignment="1">
      <alignment horizontal="left" vertical="top"/>
    </xf>
    <xf numFmtId="0" fontId="12" fillId="0" borderId="26" xfId="1" applyFont="1" applyBorder="1" applyAlignment="1">
      <alignment horizontal="left" vertical="top"/>
    </xf>
    <xf numFmtId="49" fontId="15" fillId="7" borderId="19" xfId="1" applyNumberFormat="1" applyFont="1" applyFill="1" applyBorder="1" applyAlignment="1">
      <alignment horizontal="center"/>
    </xf>
    <xf numFmtId="0" fontId="17" fillId="0" borderId="19" xfId="1" applyFont="1" applyBorder="1" applyAlignment="1">
      <alignment horizontal="left" vertical="top"/>
    </xf>
    <xf numFmtId="49" fontId="38" fillId="0" borderId="18" xfId="1" applyNumberFormat="1" applyFont="1" applyFill="1" applyBorder="1" applyAlignment="1">
      <alignment horizontal="center"/>
    </xf>
    <xf numFmtId="49" fontId="17" fillId="0" borderId="18" xfId="1" applyNumberFormat="1" applyFont="1" applyFill="1" applyBorder="1" applyAlignment="1">
      <alignment horizontal="center"/>
    </xf>
    <xf numFmtId="41" fontId="9" fillId="0" borderId="0" xfId="1" applyNumberFormat="1" applyFont="1" applyFill="1" applyBorder="1" applyAlignment="1">
      <alignment horizontal="center" vertical="center"/>
    </xf>
    <xf numFmtId="41" fontId="38" fillId="0" borderId="26" xfId="1" applyNumberFormat="1" applyFont="1" applyFill="1" applyBorder="1" applyAlignment="1">
      <alignment horizontal="center" vertical="center"/>
    </xf>
    <xf numFmtId="41" fontId="17" fillId="0" borderId="26" xfId="1" applyNumberFormat="1" applyFont="1" applyFill="1" applyBorder="1" applyAlignment="1">
      <alignment horizontal="center" vertical="center"/>
    </xf>
    <xf numFmtId="41" fontId="15" fillId="0" borderId="26" xfId="1" applyNumberFormat="1" applyFont="1" applyFill="1" applyBorder="1" applyAlignment="1">
      <alignment horizontal="center" vertical="center"/>
    </xf>
    <xf numFmtId="41" fontId="39" fillId="11" borderId="19" xfId="1" applyNumberFormat="1" applyFont="1" applyFill="1" applyBorder="1"/>
    <xf numFmtId="0" fontId="12" fillId="8" borderId="19" xfId="1" applyFont="1" applyFill="1" applyBorder="1" applyAlignment="1">
      <alignment horizontal="left" vertical="top"/>
    </xf>
    <xf numFmtId="49" fontId="12" fillId="8" borderId="19" xfId="1" applyNumberFormat="1" applyFont="1" applyFill="1" applyBorder="1" applyAlignment="1">
      <alignment horizontal="center" vertical="center"/>
    </xf>
    <xf numFmtId="41" fontId="30" fillId="0" borderId="0" xfId="1" applyNumberFormat="1" applyFont="1" applyFill="1" applyBorder="1" applyAlignment="1">
      <alignment horizontal="center"/>
    </xf>
    <xf numFmtId="0" fontId="22" fillId="0" borderId="19" xfId="1" applyFont="1" applyBorder="1" applyAlignment="1">
      <alignment horizontal="left" vertical="center"/>
    </xf>
    <xf numFmtId="49" fontId="40" fillId="0" borderId="18" xfId="1" applyNumberFormat="1" applyFont="1" applyFill="1" applyBorder="1" applyAlignment="1">
      <alignment horizontal="center"/>
    </xf>
    <xf numFmtId="41" fontId="41" fillId="11" borderId="19" xfId="1" applyNumberFormat="1" applyFont="1" applyFill="1" applyBorder="1" applyAlignment="1">
      <alignment horizontal="center"/>
    </xf>
    <xf numFmtId="41" fontId="41" fillId="13" borderId="19" xfId="1" applyNumberFormat="1" applyFont="1" applyFill="1" applyBorder="1" applyAlignment="1">
      <alignment horizontal="center"/>
    </xf>
    <xf numFmtId="0" fontId="42" fillId="0" borderId="19" xfId="1" applyFont="1" applyBorder="1" applyAlignment="1">
      <alignment horizontal="left" vertical="top"/>
    </xf>
    <xf numFmtId="41" fontId="9" fillId="9" borderId="19" xfId="1" applyNumberFormat="1" applyFont="1" applyFill="1" applyBorder="1" applyAlignment="1">
      <alignment horizontal="center"/>
    </xf>
    <xf numFmtId="0" fontId="9" fillId="0" borderId="30" xfId="1" applyNumberFormat="1" applyFont="1" applyFill="1" applyBorder="1" applyAlignment="1">
      <alignment horizontal="left" vertical="top"/>
    </xf>
    <xf numFmtId="49" fontId="9" fillId="0" borderId="25" xfId="1" applyNumberFormat="1" applyFont="1" applyBorder="1" applyAlignment="1">
      <alignment horizontal="center" vertical="center"/>
    </xf>
    <xf numFmtId="49" fontId="9" fillId="0" borderId="26" xfId="1" applyNumberFormat="1" applyFont="1" applyBorder="1" applyAlignment="1">
      <alignment horizontal="center" vertical="center"/>
    </xf>
    <xf numFmtId="49" fontId="9" fillId="0" borderId="19" xfId="1" applyNumberFormat="1" applyFont="1" applyBorder="1" applyAlignment="1">
      <alignment horizontal="center"/>
    </xf>
    <xf numFmtId="49" fontId="30" fillId="0" borderId="26" xfId="1" applyNumberFormat="1" applyFont="1" applyBorder="1" applyAlignment="1">
      <alignment horizontal="center" vertical="center"/>
    </xf>
    <xf numFmtId="49" fontId="30" fillId="0" borderId="26" xfId="1" applyNumberFormat="1" applyFont="1" applyBorder="1" applyAlignment="1">
      <alignment horizontal="center"/>
    </xf>
    <xf numFmtId="41" fontId="3" fillId="0" borderId="60" xfId="1" applyNumberFormat="1" applyFont="1" applyBorder="1" applyAlignment="1">
      <alignment vertical="center"/>
    </xf>
    <xf numFmtId="41" fontId="23" fillId="0" borderId="60" xfId="1" applyNumberFormat="1" applyFont="1" applyBorder="1" applyAlignment="1">
      <alignment vertical="center"/>
    </xf>
    <xf numFmtId="41" fontId="6" fillId="10" borderId="61" xfId="1" applyNumberFormat="1" applyFont="1" applyFill="1" applyBorder="1" applyAlignment="1"/>
    <xf numFmtId="41" fontId="6" fillId="10" borderId="62" xfId="1" applyNumberFormat="1" applyFont="1" applyFill="1" applyBorder="1" applyAlignment="1"/>
    <xf numFmtId="41" fontId="6" fillId="10" borderId="63" xfId="1" applyNumberFormat="1" applyFont="1" applyFill="1" applyBorder="1" applyAlignment="1"/>
    <xf numFmtId="0" fontId="9" fillId="0" borderId="29" xfId="1" applyNumberFormat="1" applyFont="1" applyFill="1" applyBorder="1" applyAlignment="1">
      <alignment horizontal="center"/>
    </xf>
    <xf numFmtId="41" fontId="9" fillId="0" borderId="25" xfId="1" applyNumberFormat="1" applyFont="1" applyFill="1" applyBorder="1" applyAlignment="1">
      <alignment horizontal="center" vertical="center"/>
    </xf>
    <xf numFmtId="0" fontId="9" fillId="0" borderId="30" xfId="1" applyFont="1" applyFill="1" applyBorder="1" applyAlignment="1">
      <alignment horizontal="left" vertical="top"/>
    </xf>
    <xf numFmtId="49" fontId="30" fillId="0" borderId="19" xfId="1" applyNumberFormat="1" applyFont="1" applyFill="1" applyBorder="1" applyAlignment="1">
      <alignment horizontal="center"/>
    </xf>
    <xf numFmtId="41" fontId="43" fillId="6" borderId="19" xfId="1" applyNumberFormat="1" applyFont="1" applyFill="1" applyBorder="1" applyAlignment="1">
      <alignment horizontal="center"/>
    </xf>
    <xf numFmtId="41" fontId="43" fillId="11" borderId="19" xfId="1" applyNumberFormat="1" applyFont="1" applyFill="1" applyBorder="1" applyAlignment="1">
      <alignment horizontal="center"/>
    </xf>
    <xf numFmtId="41" fontId="43" fillId="13" borderId="19" xfId="1" applyNumberFormat="1" applyFont="1" applyFill="1" applyBorder="1" applyAlignment="1">
      <alignment horizontal="center"/>
    </xf>
    <xf numFmtId="41" fontId="3" fillId="0" borderId="59" xfId="1" applyNumberFormat="1" applyFont="1" applyBorder="1" applyAlignment="1">
      <alignment vertical="center"/>
    </xf>
    <xf numFmtId="41" fontId="45" fillId="0" borderId="19" xfId="1" applyNumberFormat="1" applyFont="1" applyFill="1" applyBorder="1"/>
    <xf numFmtId="41" fontId="3" fillId="2" borderId="18" xfId="1" applyNumberFormat="1" applyFont="1" applyFill="1" applyBorder="1" applyAlignment="1">
      <alignment horizontal="center" vertical="center" wrapText="1"/>
    </xf>
    <xf numFmtId="41" fontId="4" fillId="3" borderId="19" xfId="1" applyNumberFormat="1" applyFont="1" applyFill="1" applyBorder="1" applyAlignment="1">
      <alignment horizontal="center" vertical="center" wrapText="1"/>
    </xf>
    <xf numFmtId="41" fontId="4" fillId="4" borderId="19" xfId="1" applyNumberFormat="1" applyFont="1" applyFill="1" applyBorder="1" applyAlignment="1">
      <alignment horizontal="center" vertical="center" wrapText="1"/>
    </xf>
    <xf numFmtId="41" fontId="4" fillId="6" borderId="23" xfId="1" applyNumberFormat="1" applyFont="1" applyFill="1" applyBorder="1" applyAlignment="1">
      <alignment horizontal="center" vertical="center" wrapText="1"/>
    </xf>
    <xf numFmtId="41" fontId="4" fillId="0" borderId="23" xfId="1" applyNumberFormat="1" applyFont="1" applyBorder="1" applyAlignment="1">
      <alignment horizontal="center" vertical="center" wrapText="1"/>
    </xf>
    <xf numFmtId="41" fontId="4" fillId="7" borderId="23" xfId="1" applyNumberFormat="1" applyFont="1" applyFill="1" applyBorder="1" applyAlignment="1">
      <alignment horizontal="center" vertical="center" wrapText="1"/>
    </xf>
    <xf numFmtId="41" fontId="4" fillId="9" borderId="23" xfId="1" applyNumberFormat="1" applyFont="1" applyFill="1" applyBorder="1" applyAlignment="1">
      <alignment horizontal="center" vertical="center" wrapText="1"/>
    </xf>
    <xf numFmtId="41" fontId="6" fillId="2" borderId="27" xfId="1" applyNumberFormat="1" applyFont="1" applyFill="1" applyBorder="1" applyAlignment="1">
      <alignment horizontal="center"/>
    </xf>
    <xf numFmtId="41" fontId="6" fillId="2" borderId="19" xfId="1" applyNumberFormat="1" applyFont="1" applyFill="1" applyBorder="1" applyAlignment="1">
      <alignment horizontal="center"/>
    </xf>
    <xf numFmtId="41" fontId="6" fillId="2" borderId="30" xfId="1" applyNumberFormat="1" applyFont="1" applyFill="1" applyBorder="1" applyAlignment="1">
      <alignment horizontal="center"/>
    </xf>
    <xf numFmtId="41" fontId="4" fillId="6" borderId="30" xfId="1" applyNumberFormat="1" applyFont="1" applyFill="1" applyBorder="1" applyAlignment="1">
      <alignment horizontal="center" vertical="center" wrapText="1"/>
    </xf>
    <xf numFmtId="41" fontId="4" fillId="0" borderId="30" xfId="1" applyNumberFormat="1" applyFont="1" applyBorder="1" applyAlignment="1">
      <alignment horizontal="center" vertical="center" wrapText="1"/>
    </xf>
    <xf numFmtId="41" fontId="4" fillId="6" borderId="19" xfId="1" applyNumberFormat="1" applyFont="1" applyFill="1" applyBorder="1" applyAlignment="1">
      <alignment horizontal="center" vertical="center" wrapText="1"/>
    </xf>
    <xf numFmtId="41" fontId="4" fillId="0" borderId="19" xfId="1" applyNumberFormat="1" applyFont="1" applyBorder="1" applyAlignment="1">
      <alignment horizontal="center" vertical="center" wrapText="1"/>
    </xf>
    <xf numFmtId="41" fontId="36" fillId="0" borderId="0" xfId="1" applyNumberFormat="1" applyFont="1" applyBorder="1" applyAlignment="1">
      <alignment horizontal="center" vertical="center" wrapText="1"/>
    </xf>
    <xf numFmtId="41" fontId="9" fillId="0" borderId="26" xfId="1" applyNumberFormat="1" applyFont="1" applyFill="1" applyBorder="1" applyAlignment="1">
      <alignment horizontal="left" vertical="top"/>
    </xf>
    <xf numFmtId="0" fontId="12" fillId="0" borderId="0" xfId="1" applyFont="1" applyBorder="1" applyAlignment="1">
      <alignment horizontal="left" vertical="top"/>
    </xf>
    <xf numFmtId="0" fontId="9" fillId="0" borderId="19" xfId="1" applyFont="1" applyBorder="1" applyAlignment="1">
      <alignment vertical="top"/>
    </xf>
    <xf numFmtId="0" fontId="12" fillId="0" borderId="30" xfId="1" applyFont="1" applyBorder="1" applyAlignment="1">
      <alignment horizontal="left" vertical="top"/>
    </xf>
    <xf numFmtId="0" fontId="9" fillId="0" borderId="0" xfId="1" applyNumberFormat="1" applyFont="1" applyFill="1" applyBorder="1" applyAlignment="1">
      <alignment horizontal="left" vertical="top"/>
    </xf>
    <xf numFmtId="49" fontId="12" fillId="0" borderId="26" xfId="1" applyNumberFormat="1" applyFont="1" applyBorder="1" applyAlignment="1">
      <alignment horizontal="center" vertical="center"/>
    </xf>
    <xf numFmtId="49" fontId="9" fillId="0" borderId="19" xfId="1" applyNumberFormat="1" applyFont="1" applyBorder="1" applyAlignment="1">
      <alignment horizontal="center" vertical="center"/>
    </xf>
    <xf numFmtId="49" fontId="9" fillId="0" borderId="0" xfId="1" applyNumberFormat="1" applyFont="1" applyBorder="1" applyAlignment="1">
      <alignment horizontal="center" vertical="center"/>
    </xf>
    <xf numFmtId="49" fontId="12" fillId="0" borderId="26" xfId="1" applyNumberFormat="1" applyFont="1" applyBorder="1" applyAlignment="1">
      <alignment horizontal="left" vertical="center"/>
    </xf>
    <xf numFmtId="49" fontId="12" fillId="0" borderId="18" xfId="1" applyNumberFormat="1" applyFont="1" applyBorder="1" applyAlignment="1">
      <alignment horizontal="center" vertical="center"/>
    </xf>
    <xf numFmtId="49" fontId="12" fillId="0" borderId="25" xfId="1" applyNumberFormat="1" applyFont="1" applyBorder="1" applyAlignment="1">
      <alignment horizontal="center" vertical="center"/>
    </xf>
    <xf numFmtId="49" fontId="12" fillId="0" borderId="0" xfId="1" applyNumberFormat="1" applyFont="1" applyBorder="1" applyAlignment="1">
      <alignment horizontal="center" vertical="center"/>
    </xf>
    <xf numFmtId="49" fontId="13" fillId="0" borderId="0" xfId="1" applyNumberFormat="1" applyFont="1" applyFill="1" applyAlignment="1">
      <alignment horizontal="center"/>
    </xf>
    <xf numFmtId="41" fontId="9" fillId="0" borderId="18" xfId="1" applyNumberFormat="1" applyFont="1" applyFill="1" applyBorder="1" applyAlignment="1">
      <alignment horizontal="center" vertical="center"/>
    </xf>
    <xf numFmtId="49" fontId="13" fillId="0" borderId="34" xfId="1" applyNumberFormat="1" applyFont="1" applyFill="1" applyBorder="1" applyAlignment="1">
      <alignment horizontal="center"/>
    </xf>
    <xf numFmtId="41" fontId="13" fillId="0" borderId="18" xfId="1" applyNumberFormat="1" applyFont="1" applyFill="1" applyBorder="1" applyAlignment="1">
      <alignment horizontal="center"/>
    </xf>
    <xf numFmtId="49" fontId="13" fillId="0" borderId="26" xfId="1" applyNumberFormat="1" applyFont="1" applyFill="1" applyBorder="1" applyAlignment="1">
      <alignment horizontal="center"/>
    </xf>
    <xf numFmtId="41" fontId="13" fillId="0" borderId="18" xfId="1" applyNumberFormat="1" applyFont="1" applyFill="1" applyBorder="1" applyAlignment="1">
      <alignment horizontal="center" vertical="center"/>
    </xf>
    <xf numFmtId="41" fontId="9" fillId="0" borderId="19" xfId="1" applyNumberFormat="1" applyFont="1" applyFill="1" applyBorder="1" applyAlignment="1">
      <alignment horizontal="center" vertical="center"/>
    </xf>
    <xf numFmtId="49" fontId="18" fillId="0" borderId="34" xfId="1" applyNumberFormat="1" applyFont="1" applyFill="1" applyBorder="1" applyAlignment="1">
      <alignment horizontal="center"/>
    </xf>
    <xf numFmtId="41" fontId="13" fillId="0" borderId="19" xfId="1" applyNumberFormat="1" applyFont="1" applyFill="1" applyBorder="1" applyAlignment="1">
      <alignment horizontal="center"/>
    </xf>
    <xf numFmtId="41" fontId="13" fillId="0" borderId="19" xfId="1" applyNumberFormat="1" applyFont="1" applyFill="1" applyBorder="1" applyAlignment="1">
      <alignment horizontal="center" vertical="center"/>
    </xf>
    <xf numFmtId="41" fontId="13" fillId="0" borderId="34" xfId="1" applyNumberFormat="1" applyFont="1" applyFill="1" applyBorder="1" applyAlignment="1">
      <alignment horizontal="center" vertical="center"/>
    </xf>
    <xf numFmtId="41" fontId="13" fillId="0" borderId="0" xfId="1" applyNumberFormat="1" applyFont="1" applyFill="1" applyAlignment="1">
      <alignment horizontal="center"/>
    </xf>
    <xf numFmtId="49" fontId="38" fillId="0" borderId="34" xfId="1" applyNumberFormat="1" applyFont="1" applyFill="1" applyBorder="1" applyAlignment="1">
      <alignment horizontal="center"/>
    </xf>
    <xf numFmtId="49" fontId="15" fillId="0" borderId="18" xfId="1" applyNumberFormat="1" applyFont="1" applyFill="1" applyBorder="1" applyAlignment="1">
      <alignment horizontal="center"/>
    </xf>
    <xf numFmtId="49" fontId="15" fillId="0" borderId="26" xfId="1" applyNumberFormat="1" applyFont="1" applyFill="1" applyBorder="1" applyAlignment="1">
      <alignment horizontal="center"/>
    </xf>
    <xf numFmtId="49" fontId="9" fillId="0" borderId="34" xfId="1" applyNumberFormat="1" applyFont="1" applyFill="1" applyBorder="1" applyAlignment="1">
      <alignment horizontal="center"/>
    </xf>
    <xf numFmtId="41" fontId="9" fillId="0" borderId="18" xfId="1" applyNumberFormat="1" applyFont="1" applyFill="1" applyBorder="1" applyAlignment="1">
      <alignment horizontal="center"/>
    </xf>
    <xf numFmtId="49" fontId="17" fillId="0" borderId="26" xfId="1" applyNumberFormat="1" applyFont="1" applyFill="1" applyBorder="1" applyAlignment="1">
      <alignment horizontal="center"/>
    </xf>
    <xf numFmtId="41" fontId="9" fillId="0" borderId="19" xfId="1" applyNumberFormat="1" applyFont="1" applyFill="1" applyBorder="1" applyAlignment="1">
      <alignment horizontal="center"/>
    </xf>
    <xf numFmtId="41" fontId="17" fillId="0" borderId="0" xfId="1" applyNumberFormat="1" applyFont="1" applyFill="1" applyBorder="1" applyAlignment="1">
      <alignment horizontal="center" vertical="center"/>
    </xf>
    <xf numFmtId="41" fontId="9" fillId="0" borderId="0" xfId="1" applyNumberFormat="1" applyFont="1" applyFill="1" applyBorder="1" applyAlignment="1">
      <alignment horizontal="center" vertical="top"/>
    </xf>
    <xf numFmtId="49" fontId="15" fillId="0" borderId="0" xfId="1" applyNumberFormat="1" applyFont="1" applyFill="1" applyBorder="1" applyAlignment="1">
      <alignment horizontal="center"/>
    </xf>
    <xf numFmtId="41" fontId="30" fillId="0" borderId="26" xfId="1" applyNumberFormat="1" applyFont="1" applyFill="1" applyBorder="1" applyAlignment="1">
      <alignment horizontal="center"/>
    </xf>
    <xf numFmtId="41" fontId="9" fillId="0" borderId="25" xfId="1" applyNumberFormat="1" applyFont="1" applyFill="1" applyBorder="1" applyAlignment="1">
      <alignment horizontal="center"/>
    </xf>
    <xf numFmtId="41" fontId="9" fillId="0" borderId="25" xfId="1" applyNumberFormat="1" applyFont="1" applyFill="1" applyBorder="1" applyAlignment="1">
      <alignment horizontal="center" vertical="top"/>
    </xf>
    <xf numFmtId="41" fontId="3" fillId="2" borderId="33" xfId="1" applyNumberFormat="1" applyFont="1" applyFill="1" applyBorder="1" applyAlignment="1">
      <alignment vertical="center" wrapText="1"/>
    </xf>
    <xf numFmtId="41" fontId="14" fillId="0" borderId="18" xfId="1" applyNumberFormat="1" applyFont="1" applyBorder="1"/>
    <xf numFmtId="41" fontId="9" fillId="13" borderId="36" xfId="1" applyNumberFormat="1" applyFont="1" applyFill="1" applyBorder="1"/>
    <xf numFmtId="41" fontId="9" fillId="11" borderId="36" xfId="1" applyNumberFormat="1" applyFont="1" applyFill="1" applyBorder="1" applyAlignment="1">
      <alignment horizontal="center"/>
    </xf>
    <xf numFmtId="41" fontId="7" fillId="0" borderId="0" xfId="1" applyNumberFormat="1" applyFont="1" applyBorder="1" applyAlignment="1">
      <alignment horizontal="center" wrapText="1"/>
    </xf>
    <xf numFmtId="41" fontId="7" fillId="0" borderId="0" xfId="1" applyNumberFormat="1" applyFont="1" applyBorder="1" applyAlignment="1">
      <alignment horizontal="center" vertical="center" wrapText="1"/>
    </xf>
    <xf numFmtId="49" fontId="7" fillId="0" borderId="0" xfId="1" applyNumberFormat="1" applyFont="1" applyBorder="1" applyAlignment="1">
      <alignment horizontal="center" vertical="center" wrapText="1"/>
    </xf>
    <xf numFmtId="41" fontId="7" fillId="14" borderId="0" xfId="1" applyNumberFormat="1" applyFont="1" applyFill="1" applyBorder="1" applyAlignment="1">
      <alignment horizontal="center" vertical="center" wrapText="1"/>
    </xf>
    <xf numFmtId="41" fontId="7" fillId="0" borderId="0" xfId="1" applyNumberFormat="1" applyFont="1" applyFill="1" applyBorder="1" applyAlignment="1">
      <alignment horizontal="center" vertical="center" wrapText="1"/>
    </xf>
    <xf numFmtId="41" fontId="10" fillId="0" borderId="0" xfId="1" applyNumberFormat="1" applyFont="1" applyBorder="1" applyAlignment="1">
      <alignment horizontal="center" vertical="center" wrapText="1"/>
    </xf>
    <xf numFmtId="0" fontId="6" fillId="0" borderId="19" xfId="1" applyFont="1" applyFill="1" applyBorder="1" applyAlignment="1">
      <alignment horizontal="center" vertical="center" wrapText="1"/>
    </xf>
    <xf numFmtId="0" fontId="6" fillId="0" borderId="26" xfId="1" applyFont="1" applyFill="1" applyBorder="1" applyAlignment="1">
      <alignment horizontal="center" vertical="center" wrapText="1"/>
    </xf>
    <xf numFmtId="41" fontId="50" fillId="11" borderId="19" xfId="1" applyNumberFormat="1" applyFont="1" applyFill="1" applyBorder="1" applyAlignment="1">
      <alignment horizontal="center" vertical="center" wrapText="1"/>
    </xf>
    <xf numFmtId="41" fontId="50" fillId="12" borderId="19" xfId="1" applyNumberFormat="1" applyFont="1" applyFill="1" applyBorder="1" applyAlignment="1">
      <alignment horizontal="center" vertical="center" wrapText="1"/>
    </xf>
    <xf numFmtId="41" fontId="50" fillId="13" borderId="19" xfId="1" applyNumberFormat="1" applyFont="1" applyFill="1" applyBorder="1" applyAlignment="1">
      <alignment horizontal="center" vertical="center" wrapText="1"/>
    </xf>
    <xf numFmtId="41" fontId="49" fillId="6" borderId="19" xfId="1" applyNumberFormat="1" applyFont="1" applyFill="1" applyBorder="1" applyAlignment="1">
      <alignment horizontal="center" vertical="center" wrapText="1"/>
    </xf>
    <xf numFmtId="41" fontId="51" fillId="2" borderId="27" xfId="1" applyNumberFormat="1" applyFont="1" applyFill="1" applyBorder="1" applyAlignment="1"/>
    <xf numFmtId="41" fontId="51" fillId="2" borderId="19" xfId="1" applyNumberFormat="1" applyFont="1" applyFill="1" applyBorder="1" applyAlignment="1">
      <alignment horizontal="center"/>
    </xf>
    <xf numFmtId="41" fontId="51" fillId="2" borderId="30" xfId="1" applyNumberFormat="1" applyFont="1" applyFill="1" applyBorder="1" applyAlignment="1">
      <alignment horizontal="center"/>
    </xf>
    <xf numFmtId="0" fontId="51" fillId="0" borderId="19" xfId="1" applyFont="1" applyFill="1" applyBorder="1" applyAlignment="1">
      <alignment horizontal="center" vertical="center" wrapText="1"/>
    </xf>
    <xf numFmtId="0" fontId="51" fillId="0" borderId="26" xfId="1" applyFont="1" applyFill="1" applyBorder="1" applyAlignment="1">
      <alignment horizontal="center" vertical="center" wrapText="1"/>
    </xf>
    <xf numFmtId="0" fontId="52" fillId="0" borderId="0" xfId="1" applyFont="1"/>
    <xf numFmtId="41" fontId="7" fillId="9" borderId="0" xfId="1" applyNumberFormat="1" applyFont="1" applyFill="1" applyBorder="1" applyAlignment="1">
      <alignment horizontal="center" vertical="center" wrapText="1"/>
    </xf>
    <xf numFmtId="41" fontId="3" fillId="8" borderId="4" xfId="1" applyNumberFormat="1" applyFont="1" applyFill="1" applyBorder="1" applyAlignment="1">
      <alignment horizontal="center" vertical="center" wrapText="1"/>
    </xf>
    <xf numFmtId="41" fontId="3" fillId="8" borderId="18" xfId="1" applyNumberFormat="1" applyFont="1" applyFill="1" applyBorder="1" applyAlignment="1">
      <alignment horizontal="center" vertical="center" wrapText="1"/>
    </xf>
    <xf numFmtId="41" fontId="3" fillId="8" borderId="18" xfId="1" applyNumberFormat="1" applyFont="1" applyFill="1" applyBorder="1" applyAlignment="1">
      <alignment vertical="center" wrapText="1"/>
    </xf>
    <xf numFmtId="41" fontId="3" fillId="8" borderId="26" xfId="1" applyNumberFormat="1" applyFont="1" applyFill="1" applyBorder="1" applyAlignment="1">
      <alignment vertical="center" wrapText="1"/>
    </xf>
    <xf numFmtId="41" fontId="3" fillId="8" borderId="35" xfId="1" applyNumberFormat="1" applyFont="1" applyFill="1" applyBorder="1" applyAlignment="1">
      <alignment vertical="center" wrapText="1"/>
    </xf>
    <xf numFmtId="0" fontId="9" fillId="8" borderId="0" xfId="1" applyFont="1" applyFill="1"/>
    <xf numFmtId="41" fontId="9" fillId="8" borderId="18" xfId="1" applyNumberFormat="1" applyFont="1" applyFill="1" applyBorder="1"/>
    <xf numFmtId="41" fontId="53" fillId="8" borderId="18" xfId="1" applyNumberFormat="1" applyFont="1" applyFill="1" applyBorder="1" applyAlignment="1">
      <alignment vertical="center" wrapText="1"/>
    </xf>
    <xf numFmtId="41" fontId="17" fillId="5" borderId="18" xfId="1" applyNumberFormat="1" applyFont="1" applyFill="1" applyBorder="1" applyAlignment="1">
      <alignment vertical="center" wrapText="1"/>
    </xf>
    <xf numFmtId="41" fontId="54" fillId="8" borderId="18" xfId="1" applyNumberFormat="1" applyFont="1" applyFill="1" applyBorder="1" applyAlignment="1">
      <alignment vertical="center" wrapText="1"/>
    </xf>
    <xf numFmtId="41" fontId="7" fillId="0" borderId="19" xfId="1" applyNumberFormat="1" applyFont="1" applyBorder="1" applyAlignment="1">
      <alignment horizontal="center" vertical="center" wrapText="1"/>
    </xf>
    <xf numFmtId="41" fontId="7" fillId="6" borderId="19" xfId="1" applyNumberFormat="1" applyFont="1" applyFill="1" applyBorder="1" applyAlignment="1">
      <alignment horizontal="center" vertical="center" wrapText="1"/>
    </xf>
    <xf numFmtId="0" fontId="25" fillId="0" borderId="45" xfId="1" applyFont="1" applyBorder="1" applyAlignment="1">
      <alignment horizontal="center" vertical="center"/>
    </xf>
    <xf numFmtId="0" fontId="25" fillId="0" borderId="46" xfId="1" applyFont="1" applyBorder="1" applyAlignment="1">
      <alignment horizontal="center" vertical="center"/>
    </xf>
    <xf numFmtId="0" fontId="25" fillId="0" borderId="47" xfId="1" applyFont="1" applyBorder="1" applyAlignment="1">
      <alignment horizontal="center" vertical="center"/>
    </xf>
    <xf numFmtId="41" fontId="26" fillId="0" borderId="8" xfId="1" applyNumberFormat="1" applyFont="1" applyBorder="1" applyAlignment="1">
      <alignment horizontal="center"/>
    </xf>
    <xf numFmtId="41" fontId="26" fillId="0" borderId="49" xfId="1" applyNumberFormat="1" applyFont="1" applyBorder="1" applyAlignment="1">
      <alignment horizontal="center"/>
    </xf>
    <xf numFmtId="0" fontId="6" fillId="0" borderId="50" xfId="1" applyFont="1" applyBorder="1" applyAlignment="1">
      <alignment horizontal="center" vertical="center"/>
    </xf>
    <xf numFmtId="0" fontId="6" fillId="0" borderId="51" xfId="1" applyFont="1" applyBorder="1" applyAlignment="1">
      <alignment horizontal="center" vertical="center"/>
    </xf>
    <xf numFmtId="0" fontId="6" fillId="0" borderId="52" xfId="1" applyFont="1" applyBorder="1" applyAlignment="1">
      <alignment horizontal="center" vertical="center"/>
    </xf>
    <xf numFmtId="41" fontId="28" fillId="0" borderId="54" xfId="1" applyNumberFormat="1" applyFont="1" applyFill="1" applyBorder="1" applyAlignment="1">
      <alignment horizontal="center"/>
    </xf>
    <xf numFmtId="41" fontId="28" fillId="0" borderId="52" xfId="1" applyNumberFormat="1" applyFont="1" applyFill="1" applyBorder="1" applyAlignment="1">
      <alignment horizontal="center"/>
    </xf>
    <xf numFmtId="41" fontId="6" fillId="10" borderId="5" xfId="1" applyNumberFormat="1" applyFont="1" applyFill="1" applyBorder="1" applyAlignment="1">
      <alignment horizontal="center"/>
    </xf>
    <xf numFmtId="41" fontId="6" fillId="2" borderId="13" xfId="1" applyNumberFormat="1" applyFont="1" applyFill="1" applyBorder="1" applyAlignment="1">
      <alignment horizontal="center"/>
    </xf>
    <xf numFmtId="41" fontId="6" fillId="2" borderId="27" xfId="1" applyNumberFormat="1" applyFont="1" applyFill="1" applyBorder="1" applyAlignment="1">
      <alignment horizontal="center"/>
    </xf>
    <xf numFmtId="41" fontId="6" fillId="2" borderId="30" xfId="1" applyNumberFormat="1" applyFont="1" applyFill="1" applyBorder="1" applyAlignment="1">
      <alignment horizontal="center"/>
    </xf>
    <xf numFmtId="0" fontId="2" fillId="0" borderId="5" xfId="1" applyFont="1" applyFill="1" applyBorder="1" applyAlignment="1">
      <alignment horizontal="center" vertical="center" wrapText="1"/>
    </xf>
    <xf numFmtId="0" fontId="2" fillId="0" borderId="19" xfId="1" applyFont="1" applyFill="1" applyBorder="1" applyAlignment="1">
      <alignment horizontal="center" vertical="center" wrapText="1"/>
    </xf>
    <xf numFmtId="0" fontId="2" fillId="0" borderId="44" xfId="1" applyFont="1" applyFill="1" applyBorder="1" applyAlignment="1">
      <alignment horizontal="center" vertical="center" wrapText="1"/>
    </xf>
    <xf numFmtId="0" fontId="2" fillId="0" borderId="26" xfId="1" applyFont="1" applyFill="1" applyBorder="1" applyAlignment="1">
      <alignment horizontal="center" vertical="center" wrapText="1"/>
    </xf>
    <xf numFmtId="41" fontId="4" fillId="6" borderId="8" xfId="1" applyNumberFormat="1" applyFont="1" applyFill="1" applyBorder="1" applyAlignment="1">
      <alignment horizontal="center" vertical="center" wrapText="1"/>
    </xf>
    <xf numFmtId="41" fontId="4" fillId="6" borderId="23" xfId="1" applyNumberFormat="1" applyFont="1" applyFill="1" applyBorder="1" applyAlignment="1">
      <alignment horizontal="center" vertical="center" wrapText="1"/>
    </xf>
    <xf numFmtId="41" fontId="4" fillId="0" borderId="8" xfId="1" applyNumberFormat="1" applyFont="1" applyBorder="1" applyAlignment="1">
      <alignment horizontal="center" vertical="center" wrapText="1"/>
    </xf>
    <xf numFmtId="41" fontId="4" fillId="0" borderId="23" xfId="1" applyNumberFormat="1" applyFont="1" applyBorder="1" applyAlignment="1">
      <alignment horizontal="center" vertical="center" wrapText="1"/>
    </xf>
    <xf numFmtId="41" fontId="6" fillId="8" borderId="0" xfId="1" applyNumberFormat="1" applyFont="1" applyFill="1" applyBorder="1" applyAlignment="1">
      <alignment horizontal="center" vertical="center" wrapText="1"/>
    </xf>
    <xf numFmtId="41" fontId="6" fillId="8" borderId="23" xfId="1" applyNumberFormat="1" applyFont="1" applyFill="1" applyBorder="1" applyAlignment="1">
      <alignment horizontal="center" vertical="center" wrapText="1"/>
    </xf>
    <xf numFmtId="41" fontId="4" fillId="4" borderId="5" xfId="1" applyNumberFormat="1" applyFont="1" applyFill="1" applyBorder="1" applyAlignment="1">
      <alignment horizontal="center" vertical="center" wrapText="1"/>
    </xf>
    <xf numFmtId="41" fontId="4" fillId="4" borderId="19" xfId="1" applyNumberFormat="1" applyFont="1" applyFill="1" applyBorder="1" applyAlignment="1">
      <alignment horizontal="center" vertical="center" wrapText="1"/>
    </xf>
    <xf numFmtId="41" fontId="4" fillId="3" borderId="5" xfId="1" applyNumberFormat="1" applyFont="1" applyFill="1" applyBorder="1" applyAlignment="1">
      <alignment horizontal="center" vertical="center" wrapText="1"/>
    </xf>
    <xf numFmtId="41" fontId="4" fillId="3" borderId="19" xfId="1" applyNumberFormat="1" applyFont="1" applyFill="1" applyBorder="1" applyAlignment="1">
      <alignment horizontal="center" vertical="center" wrapText="1"/>
    </xf>
    <xf numFmtId="41" fontId="4" fillId="5" borderId="6" xfId="1" applyNumberFormat="1" applyFont="1" applyFill="1" applyBorder="1" applyAlignment="1">
      <alignment horizontal="center" vertical="center" textRotation="52" wrapText="1"/>
    </xf>
    <xf numFmtId="41" fontId="4" fillId="5" borderId="7" xfId="1" applyNumberFormat="1" applyFont="1" applyFill="1" applyBorder="1" applyAlignment="1">
      <alignment horizontal="center" vertical="center" textRotation="52" wrapText="1"/>
    </xf>
    <xf numFmtId="41" fontId="4" fillId="5" borderId="20" xfId="1" applyNumberFormat="1" applyFont="1" applyFill="1" applyBorder="1" applyAlignment="1">
      <alignment horizontal="center" vertical="center" textRotation="52" wrapText="1"/>
    </xf>
    <xf numFmtId="41" fontId="4" fillId="5" borderId="21" xfId="1" applyNumberFormat="1" applyFont="1" applyFill="1" applyBorder="1" applyAlignment="1">
      <alignment horizontal="center" vertical="center" textRotation="52" wrapText="1"/>
    </xf>
    <xf numFmtId="41" fontId="4" fillId="0" borderId="6" xfId="1" applyNumberFormat="1" applyFont="1" applyBorder="1" applyAlignment="1">
      <alignment horizontal="center" vertical="center" wrapText="1"/>
    </xf>
    <xf numFmtId="41" fontId="4" fillId="0" borderId="22" xfId="1" applyNumberFormat="1" applyFont="1" applyBorder="1" applyAlignment="1">
      <alignment horizontal="center" vertical="center" wrapText="1"/>
    </xf>
    <xf numFmtId="0" fontId="6" fillId="0" borderId="37" xfId="1" applyFont="1" applyBorder="1" applyAlignment="1">
      <alignment horizontal="center" vertical="center"/>
    </xf>
    <xf numFmtId="0" fontId="6" fillId="0" borderId="38" xfId="1" applyFont="1" applyBorder="1" applyAlignment="1">
      <alignment horizontal="center" vertical="center"/>
    </xf>
    <xf numFmtId="41" fontId="5" fillId="0" borderId="38" xfId="1" applyNumberFormat="1" applyFont="1" applyBorder="1" applyAlignment="1">
      <alignment horizontal="center" vertical="center"/>
    </xf>
    <xf numFmtId="41" fontId="5" fillId="0" borderId="41" xfId="1" applyNumberFormat="1" applyFont="1" applyBorder="1" applyAlignment="1">
      <alignment horizontal="center" vertical="center"/>
    </xf>
    <xf numFmtId="41" fontId="2" fillId="0" borderId="1" xfId="1" applyNumberFormat="1" applyFont="1" applyBorder="1" applyAlignment="1">
      <alignment horizontal="center" vertical="center" wrapText="1"/>
    </xf>
    <xf numFmtId="41" fontId="2" fillId="0" borderId="2" xfId="1" applyNumberFormat="1" applyFont="1" applyBorder="1" applyAlignment="1">
      <alignment horizontal="center" vertical="center" wrapText="1"/>
    </xf>
    <xf numFmtId="41" fontId="2" fillId="0" borderId="3" xfId="1" applyNumberFormat="1" applyFont="1" applyBorder="1" applyAlignment="1">
      <alignment horizontal="center" vertical="center" wrapText="1"/>
    </xf>
    <xf numFmtId="41" fontId="2" fillId="0" borderId="15" xfId="1" applyNumberFormat="1" applyFont="1" applyBorder="1" applyAlignment="1">
      <alignment horizontal="center" vertical="center" wrapText="1"/>
    </xf>
    <xf numFmtId="41" fontId="2" fillId="0" borderId="16" xfId="1" applyNumberFormat="1" applyFont="1" applyBorder="1" applyAlignment="1">
      <alignment horizontal="center" vertical="center" wrapText="1"/>
    </xf>
    <xf numFmtId="41" fontId="2" fillId="0" borderId="17" xfId="1" applyNumberFormat="1" applyFont="1" applyBorder="1" applyAlignment="1">
      <alignment horizontal="center" vertical="center" wrapText="1"/>
    </xf>
    <xf numFmtId="41" fontId="3" fillId="2" borderId="4" xfId="1" applyNumberFormat="1" applyFont="1" applyFill="1" applyBorder="1" applyAlignment="1">
      <alignment horizontal="center" vertical="center" wrapText="1"/>
    </xf>
    <xf numFmtId="41" fontId="3" fillId="2" borderId="18" xfId="1" applyNumberFormat="1" applyFont="1" applyFill="1" applyBorder="1" applyAlignment="1">
      <alignment horizontal="center" vertical="center" wrapText="1"/>
    </xf>
    <xf numFmtId="41" fontId="7" fillId="0" borderId="26" xfId="1" applyNumberFormat="1" applyFont="1" applyBorder="1" applyAlignment="1">
      <alignment horizontal="center" vertical="center" wrapText="1"/>
    </xf>
    <xf numFmtId="41" fontId="7" fillId="0" borderId="18" xfId="1" applyNumberFormat="1" applyFont="1" applyBorder="1" applyAlignment="1">
      <alignment horizontal="center" vertical="center" wrapText="1"/>
    </xf>
    <xf numFmtId="0" fontId="6" fillId="0" borderId="5" xfId="1" applyFont="1" applyFill="1" applyBorder="1" applyAlignment="1">
      <alignment horizontal="center" vertical="center" wrapText="1"/>
    </xf>
    <xf numFmtId="0" fontId="6" fillId="0" borderId="19" xfId="1" applyFont="1" applyFill="1" applyBorder="1" applyAlignment="1">
      <alignment horizontal="center" vertical="center" wrapText="1"/>
    </xf>
    <xf numFmtId="0" fontId="6" fillId="0" borderId="14" xfId="1" applyFont="1" applyFill="1" applyBorder="1" applyAlignment="1">
      <alignment horizontal="center" vertical="center" wrapText="1"/>
    </xf>
    <xf numFmtId="0" fontId="6" fillId="0" borderId="28" xfId="1" applyFont="1" applyFill="1" applyBorder="1" applyAlignment="1">
      <alignment horizontal="center" vertical="center" wrapText="1"/>
    </xf>
    <xf numFmtId="41" fontId="7" fillId="0" borderId="0" xfId="1" applyNumberFormat="1" applyFont="1" applyBorder="1" applyAlignment="1">
      <alignment horizontal="center" vertical="center" wrapText="1"/>
    </xf>
    <xf numFmtId="41" fontId="7" fillId="0" borderId="9" xfId="1" applyNumberFormat="1" applyFont="1" applyBorder="1" applyAlignment="1">
      <alignment horizontal="center" vertical="center" wrapText="1"/>
    </xf>
    <xf numFmtId="41" fontId="7" fillId="0" borderId="23" xfId="1" applyNumberFormat="1" applyFont="1" applyBorder="1" applyAlignment="1">
      <alignment horizontal="center" vertical="center" wrapText="1"/>
    </xf>
    <xf numFmtId="41" fontId="7" fillId="0" borderId="24" xfId="1" applyNumberFormat="1" applyFont="1" applyBorder="1" applyAlignment="1">
      <alignment horizontal="center" vertical="center" wrapText="1"/>
    </xf>
    <xf numFmtId="41" fontId="7" fillId="6" borderId="10" xfId="1" applyNumberFormat="1" applyFont="1" applyFill="1" applyBorder="1" applyAlignment="1">
      <alignment horizontal="center" vertical="center" wrapText="1"/>
    </xf>
    <xf numFmtId="41" fontId="7" fillId="6" borderId="11" xfId="1" applyNumberFormat="1" applyFont="1" applyFill="1" applyBorder="1" applyAlignment="1">
      <alignment horizontal="center" vertical="center" wrapText="1"/>
    </xf>
    <xf numFmtId="41" fontId="7" fillId="6" borderId="25" xfId="1" applyNumberFormat="1" applyFont="1" applyFill="1" applyBorder="1" applyAlignment="1">
      <alignment horizontal="center" vertical="center" wrapText="1"/>
    </xf>
    <xf numFmtId="41" fontId="7" fillId="6" borderId="24" xfId="1" applyNumberFormat="1" applyFont="1" applyFill="1" applyBorder="1" applyAlignment="1">
      <alignment horizontal="center" vertical="center" wrapText="1"/>
    </xf>
    <xf numFmtId="41" fontId="7" fillId="0" borderId="10" xfId="1" applyNumberFormat="1" applyFont="1" applyBorder="1" applyAlignment="1">
      <alignment horizontal="center" vertical="center" wrapText="1"/>
    </xf>
    <xf numFmtId="41" fontId="7" fillId="0" borderId="11" xfId="1" applyNumberFormat="1" applyFont="1" applyBorder="1" applyAlignment="1">
      <alignment horizontal="center" vertical="center" wrapText="1"/>
    </xf>
    <xf numFmtId="41" fontId="7" fillId="0" borderId="25" xfId="1" applyNumberFormat="1" applyFont="1" applyBorder="1" applyAlignment="1">
      <alignment horizontal="center" vertical="center" wrapText="1"/>
    </xf>
    <xf numFmtId="41" fontId="6" fillId="10" borderId="12" xfId="1" applyNumberFormat="1" applyFont="1" applyFill="1" applyBorder="1" applyAlignment="1">
      <alignment horizontal="center"/>
    </xf>
    <xf numFmtId="41" fontId="6" fillId="10" borderId="4" xfId="1" applyNumberFormat="1" applyFont="1" applyFill="1" applyBorder="1" applyAlignment="1">
      <alignment horizontal="center"/>
    </xf>
    <xf numFmtId="41" fontId="7" fillId="6" borderId="0" xfId="1" applyNumberFormat="1" applyFont="1" applyFill="1" applyBorder="1" applyAlignment="1">
      <alignment horizontal="center" vertical="center" wrapText="1"/>
    </xf>
    <xf numFmtId="41" fontId="7" fillId="6" borderId="23" xfId="1" applyNumberFormat="1" applyFont="1" applyFill="1" applyBorder="1" applyAlignment="1">
      <alignment horizontal="center" vertical="center" wrapText="1"/>
    </xf>
    <xf numFmtId="41" fontId="8" fillId="5" borderId="0" xfId="1" applyNumberFormat="1" applyFont="1" applyFill="1" applyBorder="1" applyAlignment="1">
      <alignment horizontal="center" vertical="top" wrapText="1"/>
    </xf>
    <xf numFmtId="41" fontId="8" fillId="5" borderId="23" xfId="1" applyNumberFormat="1" applyFont="1" applyFill="1" applyBorder="1" applyAlignment="1">
      <alignment horizontal="center" vertical="top" wrapText="1"/>
    </xf>
    <xf numFmtId="41" fontId="6" fillId="0" borderId="8" xfId="1" applyNumberFormat="1" applyFont="1" applyBorder="1" applyAlignment="1">
      <alignment horizontal="center" vertical="center" wrapText="1"/>
    </xf>
    <xf numFmtId="41" fontId="6" fillId="0" borderId="23" xfId="1" applyNumberFormat="1" applyFont="1" applyBorder="1" applyAlignment="1">
      <alignment horizontal="center" vertical="center" wrapText="1"/>
    </xf>
    <xf numFmtId="41" fontId="6" fillId="7" borderId="8" xfId="1" applyNumberFormat="1" applyFont="1" applyFill="1" applyBorder="1" applyAlignment="1">
      <alignment horizontal="center" vertical="center" wrapText="1"/>
    </xf>
    <xf numFmtId="41" fontId="6" fillId="7" borderId="23" xfId="1" applyNumberFormat="1" applyFont="1" applyFill="1" applyBorder="1" applyAlignment="1">
      <alignment horizontal="center" vertical="center" wrapText="1"/>
    </xf>
    <xf numFmtId="41" fontId="4" fillId="6" borderId="0" xfId="1" applyNumberFormat="1" applyFont="1" applyFill="1" applyBorder="1" applyAlignment="1">
      <alignment horizontal="center" vertical="center" wrapText="1"/>
    </xf>
    <xf numFmtId="41" fontId="6" fillId="9" borderId="0" xfId="1" applyNumberFormat="1" applyFont="1" applyFill="1" applyBorder="1" applyAlignment="1">
      <alignment horizontal="center" vertical="center" wrapText="1"/>
    </xf>
    <xf numFmtId="41" fontId="6" fillId="9" borderId="23" xfId="1" applyNumberFormat="1" applyFont="1" applyFill="1" applyBorder="1" applyAlignment="1">
      <alignment horizontal="center" vertical="center" wrapText="1"/>
    </xf>
    <xf numFmtId="41" fontId="5" fillId="3" borderId="5" xfId="1" applyNumberFormat="1" applyFont="1" applyFill="1" applyBorder="1" applyAlignment="1">
      <alignment horizontal="center" vertical="center" wrapText="1"/>
    </xf>
    <xf numFmtId="41" fontId="4" fillId="6" borderId="30" xfId="1" applyNumberFormat="1" applyFont="1" applyFill="1" applyBorder="1" applyAlignment="1">
      <alignment horizontal="center" vertical="center" wrapText="1"/>
    </xf>
    <xf numFmtId="0" fontId="25" fillId="0" borderId="67" xfId="1" applyFont="1" applyBorder="1" applyAlignment="1">
      <alignment horizontal="center" vertical="center"/>
    </xf>
    <xf numFmtId="0" fontId="25" fillId="0" borderId="57" xfId="1" applyFont="1" applyBorder="1" applyAlignment="1">
      <alignment horizontal="center" vertical="center"/>
    </xf>
    <xf numFmtId="0" fontId="25" fillId="0" borderId="58" xfId="1" applyFont="1" applyBorder="1" applyAlignment="1">
      <alignment horizontal="center" vertical="center"/>
    </xf>
    <xf numFmtId="41" fontId="44" fillId="0" borderId="59" xfId="1" applyNumberFormat="1" applyFont="1" applyBorder="1" applyAlignment="1">
      <alignment horizontal="center" vertical="center"/>
    </xf>
    <xf numFmtId="41" fontId="46" fillId="0" borderId="59" xfId="1" applyNumberFormat="1" applyFont="1" applyFill="1" applyBorder="1" applyAlignment="1">
      <alignment horizontal="center" vertical="center"/>
    </xf>
    <xf numFmtId="41" fontId="4" fillId="0" borderId="30" xfId="1" applyNumberFormat="1" applyFont="1" applyBorder="1" applyAlignment="1">
      <alignment horizontal="center" vertical="center" wrapText="1"/>
    </xf>
    <xf numFmtId="41" fontId="4" fillId="6" borderId="19" xfId="1" applyNumberFormat="1" applyFont="1" applyFill="1" applyBorder="1" applyAlignment="1">
      <alignment horizontal="center" vertical="center" wrapText="1"/>
    </xf>
    <xf numFmtId="41" fontId="4" fillId="0" borderId="19" xfId="1" applyNumberFormat="1" applyFont="1" applyBorder="1" applyAlignment="1">
      <alignment horizontal="center" vertical="center" wrapText="1"/>
    </xf>
    <xf numFmtId="41" fontId="6" fillId="10" borderId="59" xfId="1" applyNumberFormat="1" applyFont="1" applyFill="1" applyBorder="1" applyAlignment="1">
      <alignment horizontal="center"/>
    </xf>
    <xf numFmtId="41" fontId="4" fillId="7" borderId="8" xfId="1" applyNumberFormat="1" applyFont="1" applyFill="1" applyBorder="1" applyAlignment="1">
      <alignment horizontal="center" vertical="center" wrapText="1"/>
    </xf>
    <xf numFmtId="41" fontId="4" fillId="7" borderId="23" xfId="1" applyNumberFormat="1" applyFont="1" applyFill="1" applyBorder="1" applyAlignment="1">
      <alignment horizontal="center" vertical="center" wrapText="1"/>
    </xf>
    <xf numFmtId="41" fontId="4" fillId="9" borderId="8" xfId="1" applyNumberFormat="1" applyFont="1" applyFill="1" applyBorder="1" applyAlignment="1">
      <alignment horizontal="center" vertical="center" wrapText="1"/>
    </xf>
    <xf numFmtId="41" fontId="4" fillId="9" borderId="23" xfId="1" applyNumberFormat="1" applyFont="1" applyFill="1" applyBorder="1" applyAlignment="1">
      <alignment horizontal="center" vertical="center" wrapText="1"/>
    </xf>
    <xf numFmtId="41" fontId="6" fillId="2" borderId="5" xfId="1" applyNumberFormat="1" applyFont="1" applyFill="1" applyBorder="1" applyAlignment="1">
      <alignment horizontal="center"/>
    </xf>
    <xf numFmtId="41" fontId="6" fillId="2" borderId="19" xfId="1" applyNumberFormat="1" applyFont="1" applyFill="1" applyBorder="1" applyAlignment="1">
      <alignment horizontal="center"/>
    </xf>
    <xf numFmtId="41" fontId="4" fillId="6" borderId="2" xfId="1" applyNumberFormat="1" applyFont="1" applyFill="1" applyBorder="1" applyAlignment="1">
      <alignment horizontal="center" vertical="center" wrapText="1"/>
    </xf>
    <xf numFmtId="41" fontId="4" fillId="0" borderId="44" xfId="1" applyNumberFormat="1" applyFont="1" applyBorder="1" applyAlignment="1">
      <alignment horizontal="center" vertical="center" wrapText="1"/>
    </xf>
    <xf numFmtId="41" fontId="4" fillId="0" borderId="4" xfId="1" applyNumberFormat="1" applyFont="1" applyBorder="1" applyAlignment="1">
      <alignment horizontal="center" vertical="center" wrapText="1"/>
    </xf>
    <xf numFmtId="0" fontId="25" fillId="0" borderId="37" xfId="1" applyFont="1" applyBorder="1" applyAlignment="1">
      <alignment horizontal="center" vertical="center"/>
    </xf>
    <xf numFmtId="0" fontId="25" fillId="0" borderId="38" xfId="1" applyFont="1" applyBorder="1" applyAlignment="1">
      <alignment horizontal="center" vertical="center"/>
    </xf>
    <xf numFmtId="41" fontId="2" fillId="0" borderId="64" xfId="1" applyNumberFormat="1" applyFont="1" applyBorder="1" applyAlignment="1">
      <alignment horizontal="center" vertical="center" wrapText="1"/>
    </xf>
    <xf numFmtId="41" fontId="2" fillId="0" borderId="65" xfId="1" applyNumberFormat="1" applyFont="1" applyBorder="1" applyAlignment="1">
      <alignment horizontal="center" vertical="center" wrapText="1"/>
    </xf>
    <xf numFmtId="41" fontId="2" fillId="0" borderId="66" xfId="1" applyNumberFormat="1" applyFont="1" applyBorder="1" applyAlignment="1">
      <alignment horizontal="center" vertical="center" wrapText="1"/>
    </xf>
    <xf numFmtId="41" fontId="36" fillId="0" borderId="1" xfId="1" applyNumberFormat="1" applyFont="1" applyBorder="1" applyAlignment="1">
      <alignment horizontal="center" vertical="center" wrapText="1"/>
    </xf>
    <xf numFmtId="41" fontId="36" fillId="0" borderId="2" xfId="1" applyNumberFormat="1" applyFont="1" applyBorder="1" applyAlignment="1">
      <alignment horizontal="center" vertical="center" wrapText="1"/>
    </xf>
    <xf numFmtId="41" fontId="36" fillId="0" borderId="3" xfId="1" applyNumberFormat="1" applyFont="1" applyBorder="1" applyAlignment="1">
      <alignment horizontal="center" vertical="center" wrapText="1"/>
    </xf>
    <xf numFmtId="41" fontId="36" fillId="0" borderId="55" xfId="1" applyNumberFormat="1" applyFont="1" applyBorder="1" applyAlignment="1">
      <alignment horizontal="center" vertical="center" wrapText="1"/>
    </xf>
    <xf numFmtId="41" fontId="36" fillId="0" borderId="0" xfId="1" applyNumberFormat="1" applyFont="1" applyBorder="1" applyAlignment="1">
      <alignment horizontal="center" vertical="center" wrapText="1"/>
    </xf>
    <xf numFmtId="41" fontId="36" fillId="0" borderId="56" xfId="1" applyNumberFormat="1" applyFont="1" applyBorder="1" applyAlignment="1">
      <alignment horizontal="center" vertical="center" wrapText="1"/>
    </xf>
    <xf numFmtId="41" fontId="3" fillId="8" borderId="4" xfId="1" applyNumberFormat="1" applyFont="1" applyFill="1" applyBorder="1" applyAlignment="1">
      <alignment horizontal="center" vertical="center" wrapText="1"/>
    </xf>
    <xf numFmtId="41" fontId="3" fillId="8" borderId="18" xfId="1" applyNumberFormat="1" applyFont="1" applyFill="1" applyBorder="1" applyAlignment="1">
      <alignment horizontal="center" vertical="center" wrapText="1"/>
    </xf>
    <xf numFmtId="17" fontId="53" fillId="8" borderId="18" xfId="1" applyNumberFormat="1" applyFont="1" applyFill="1" applyBorder="1" applyAlignment="1">
      <alignment vertical="center" wrapText="1"/>
    </xf>
  </cellXfs>
  <cellStyles count="3">
    <cellStyle name="Normal" xfId="0" builtinId="0"/>
    <cellStyle name="Normal 2" xfId="1"/>
    <cellStyle name="Normal 2 2" xfId="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sheetPr>
    <tabColor indexed="40"/>
  </sheetPr>
  <dimension ref="A1:CQ198"/>
  <sheetViews>
    <sheetView zoomScale="90" zoomScaleNormal="90" workbookViewId="0">
      <pane xSplit="9" ySplit="3" topLeftCell="AJ39" activePane="bottomRight" state="frozen"/>
      <selection pane="topRight" activeCell="I1" sqref="I1"/>
      <selection pane="bottomLeft" activeCell="A4" sqref="A4"/>
      <selection pane="bottomRight" activeCell="B45" sqref="B45"/>
    </sheetView>
  </sheetViews>
  <sheetFormatPr defaultRowHeight="20.25"/>
  <cols>
    <col min="1" max="1" width="8.42578125" style="109" customWidth="1"/>
    <col min="2" max="2" width="28" style="110" customWidth="1"/>
    <col min="3" max="3" width="17.7109375" style="62" customWidth="1"/>
    <col min="4" max="4" width="19" style="111" customWidth="1"/>
    <col min="5" max="5" width="13.42578125" style="62" customWidth="1"/>
    <col min="6" max="6" width="11.5703125" style="112" customWidth="1"/>
    <col min="7" max="7" width="14.28515625" style="24" customWidth="1"/>
    <col min="8" max="8" width="24.140625" style="113" customWidth="1"/>
    <col min="9" max="9" width="0.42578125" style="3" customWidth="1"/>
    <col min="10" max="10" width="11.7109375" style="3" customWidth="1"/>
    <col min="11" max="11" width="11.5703125" style="3" customWidth="1"/>
    <col min="12" max="12" width="11.7109375" style="3" customWidth="1"/>
    <col min="13" max="13" width="14.140625" style="3" customWidth="1"/>
    <col min="14" max="14" width="11.7109375" style="3" customWidth="1"/>
    <col min="15" max="15" width="13.140625" style="3" customWidth="1"/>
    <col min="16" max="16" width="11.7109375" style="3" customWidth="1"/>
    <col min="17" max="17" width="13.5703125" style="3" customWidth="1"/>
    <col min="18" max="18" width="14.85546875" style="3" customWidth="1"/>
    <col min="19" max="19" width="11.85546875" style="3" customWidth="1"/>
    <col min="20" max="20" width="0.5703125" style="3" customWidth="1"/>
    <col min="21" max="21" width="13.28515625" style="3" customWidth="1"/>
    <col min="22" max="26" width="12.42578125" style="3" customWidth="1"/>
    <col min="27" max="27" width="12.28515625" style="3" customWidth="1"/>
    <col min="28" max="28" width="14" style="3" customWidth="1"/>
    <col min="29" max="29" width="13.85546875" style="3" customWidth="1"/>
    <col min="30" max="30" width="12.42578125" style="3" customWidth="1"/>
    <col min="31" max="32" width="13.85546875" style="3" customWidth="1"/>
    <col min="33" max="33" width="13.42578125" style="3" customWidth="1"/>
    <col min="34" max="34" width="14" style="3" customWidth="1"/>
    <col min="35" max="36" width="12.42578125" style="3" customWidth="1"/>
    <col min="37" max="37" width="13.85546875" style="3" customWidth="1"/>
    <col min="38" max="38" width="13.5703125" style="3" customWidth="1"/>
    <col min="39" max="91" width="12.42578125" style="3" customWidth="1"/>
    <col min="92" max="92" width="0.5703125" style="3" customWidth="1"/>
    <col min="93" max="93" width="18.7109375" style="116" customWidth="1"/>
    <col min="94" max="94" width="19.42578125" style="116" customWidth="1"/>
    <col min="95" max="95" width="20.7109375" style="116" customWidth="1"/>
    <col min="96" max="256" width="9.140625" style="3"/>
    <col min="257" max="257" width="8.42578125" style="3" customWidth="1"/>
    <col min="258" max="258" width="28" style="3" customWidth="1"/>
    <col min="259" max="259" width="17.7109375" style="3" customWidth="1"/>
    <col min="260" max="260" width="19" style="3" customWidth="1"/>
    <col min="261" max="261" width="13.42578125" style="3" customWidth="1"/>
    <col min="262" max="262" width="11.5703125" style="3" customWidth="1"/>
    <col min="263" max="263" width="14.28515625" style="3" customWidth="1"/>
    <col min="264" max="264" width="24.140625" style="3" customWidth="1"/>
    <col min="265" max="265" width="0.42578125" style="3" customWidth="1"/>
    <col min="266" max="266" width="11.7109375" style="3" customWidth="1"/>
    <col min="267" max="267" width="11.5703125" style="3" customWidth="1"/>
    <col min="268" max="268" width="11.7109375" style="3" customWidth="1"/>
    <col min="269" max="269" width="14.140625" style="3" customWidth="1"/>
    <col min="270" max="270" width="11.7109375" style="3" customWidth="1"/>
    <col min="271" max="271" width="13.140625" style="3" customWidth="1"/>
    <col min="272" max="272" width="11.7109375" style="3" customWidth="1"/>
    <col min="273" max="273" width="13.5703125" style="3" customWidth="1"/>
    <col min="274" max="274" width="14.85546875" style="3" customWidth="1"/>
    <col min="275" max="275" width="11.85546875" style="3" customWidth="1"/>
    <col min="276" max="276" width="0.5703125" style="3" customWidth="1"/>
    <col min="277" max="277" width="13.28515625" style="3" customWidth="1"/>
    <col min="278" max="282" width="12.42578125" style="3" customWidth="1"/>
    <col min="283" max="283" width="12.28515625" style="3" customWidth="1"/>
    <col min="284" max="284" width="14" style="3" customWidth="1"/>
    <col min="285" max="285" width="13.85546875" style="3" customWidth="1"/>
    <col min="286" max="286" width="12.42578125" style="3" customWidth="1"/>
    <col min="287" max="288" width="13.85546875" style="3" customWidth="1"/>
    <col min="289" max="289" width="13.42578125" style="3" customWidth="1"/>
    <col min="290" max="290" width="14" style="3" customWidth="1"/>
    <col min="291" max="292" width="12.42578125" style="3" customWidth="1"/>
    <col min="293" max="293" width="13.85546875" style="3" customWidth="1"/>
    <col min="294" max="294" width="13.5703125" style="3" customWidth="1"/>
    <col min="295" max="347" width="12.42578125" style="3" customWidth="1"/>
    <col min="348" max="348" width="0.5703125" style="3" customWidth="1"/>
    <col min="349" max="349" width="18.7109375" style="3" customWidth="1"/>
    <col min="350" max="350" width="19.42578125" style="3" customWidth="1"/>
    <col min="351" max="351" width="20.7109375" style="3" customWidth="1"/>
    <col min="352" max="512" width="9.140625" style="3"/>
    <col min="513" max="513" width="8.42578125" style="3" customWidth="1"/>
    <col min="514" max="514" width="28" style="3" customWidth="1"/>
    <col min="515" max="515" width="17.7109375" style="3" customWidth="1"/>
    <col min="516" max="516" width="19" style="3" customWidth="1"/>
    <col min="517" max="517" width="13.42578125" style="3" customWidth="1"/>
    <col min="518" max="518" width="11.5703125" style="3" customWidth="1"/>
    <col min="519" max="519" width="14.28515625" style="3" customWidth="1"/>
    <col min="520" max="520" width="24.140625" style="3" customWidth="1"/>
    <col min="521" max="521" width="0.42578125" style="3" customWidth="1"/>
    <col min="522" max="522" width="11.7109375" style="3" customWidth="1"/>
    <col min="523" max="523" width="11.5703125" style="3" customWidth="1"/>
    <col min="524" max="524" width="11.7109375" style="3" customWidth="1"/>
    <col min="525" max="525" width="14.140625" style="3" customWidth="1"/>
    <col min="526" max="526" width="11.7109375" style="3" customWidth="1"/>
    <col min="527" max="527" width="13.140625" style="3" customWidth="1"/>
    <col min="528" max="528" width="11.7109375" style="3" customWidth="1"/>
    <col min="529" max="529" width="13.5703125" style="3" customWidth="1"/>
    <col min="530" max="530" width="14.85546875" style="3" customWidth="1"/>
    <col min="531" max="531" width="11.85546875" style="3" customWidth="1"/>
    <col min="532" max="532" width="0.5703125" style="3" customWidth="1"/>
    <col min="533" max="533" width="13.28515625" style="3" customWidth="1"/>
    <col min="534" max="538" width="12.42578125" style="3" customWidth="1"/>
    <col min="539" max="539" width="12.28515625" style="3" customWidth="1"/>
    <col min="540" max="540" width="14" style="3" customWidth="1"/>
    <col min="541" max="541" width="13.85546875" style="3" customWidth="1"/>
    <col min="542" max="542" width="12.42578125" style="3" customWidth="1"/>
    <col min="543" max="544" width="13.85546875" style="3" customWidth="1"/>
    <col min="545" max="545" width="13.42578125" style="3" customWidth="1"/>
    <col min="546" max="546" width="14" style="3" customWidth="1"/>
    <col min="547" max="548" width="12.42578125" style="3" customWidth="1"/>
    <col min="549" max="549" width="13.85546875" style="3" customWidth="1"/>
    <col min="550" max="550" width="13.5703125" style="3" customWidth="1"/>
    <col min="551" max="603" width="12.42578125" style="3" customWidth="1"/>
    <col min="604" max="604" width="0.5703125" style="3" customWidth="1"/>
    <col min="605" max="605" width="18.7109375" style="3" customWidth="1"/>
    <col min="606" max="606" width="19.42578125" style="3" customWidth="1"/>
    <col min="607" max="607" width="20.7109375" style="3" customWidth="1"/>
    <col min="608" max="768" width="9.140625" style="3"/>
    <col min="769" max="769" width="8.42578125" style="3" customWidth="1"/>
    <col min="770" max="770" width="28" style="3" customWidth="1"/>
    <col min="771" max="771" width="17.7109375" style="3" customWidth="1"/>
    <col min="772" max="772" width="19" style="3" customWidth="1"/>
    <col min="773" max="773" width="13.42578125" style="3" customWidth="1"/>
    <col min="774" max="774" width="11.5703125" style="3" customWidth="1"/>
    <col min="775" max="775" width="14.28515625" style="3" customWidth="1"/>
    <col min="776" max="776" width="24.140625" style="3" customWidth="1"/>
    <col min="777" max="777" width="0.42578125" style="3" customWidth="1"/>
    <col min="778" max="778" width="11.7109375" style="3" customWidth="1"/>
    <col min="779" max="779" width="11.5703125" style="3" customWidth="1"/>
    <col min="780" max="780" width="11.7109375" style="3" customWidth="1"/>
    <col min="781" max="781" width="14.140625" style="3" customWidth="1"/>
    <col min="782" max="782" width="11.7109375" style="3" customWidth="1"/>
    <col min="783" max="783" width="13.140625" style="3" customWidth="1"/>
    <col min="784" max="784" width="11.7109375" style="3" customWidth="1"/>
    <col min="785" max="785" width="13.5703125" style="3" customWidth="1"/>
    <col min="786" max="786" width="14.85546875" style="3" customWidth="1"/>
    <col min="787" max="787" width="11.85546875" style="3" customWidth="1"/>
    <col min="788" max="788" width="0.5703125" style="3" customWidth="1"/>
    <col min="789" max="789" width="13.28515625" style="3" customWidth="1"/>
    <col min="790" max="794" width="12.42578125" style="3" customWidth="1"/>
    <col min="795" max="795" width="12.28515625" style="3" customWidth="1"/>
    <col min="796" max="796" width="14" style="3" customWidth="1"/>
    <col min="797" max="797" width="13.85546875" style="3" customWidth="1"/>
    <col min="798" max="798" width="12.42578125" style="3" customWidth="1"/>
    <col min="799" max="800" width="13.85546875" style="3" customWidth="1"/>
    <col min="801" max="801" width="13.42578125" style="3" customWidth="1"/>
    <col min="802" max="802" width="14" style="3" customWidth="1"/>
    <col min="803" max="804" width="12.42578125" style="3" customWidth="1"/>
    <col min="805" max="805" width="13.85546875" style="3" customWidth="1"/>
    <col min="806" max="806" width="13.5703125" style="3" customWidth="1"/>
    <col min="807" max="859" width="12.42578125" style="3" customWidth="1"/>
    <col min="860" max="860" width="0.5703125" style="3" customWidth="1"/>
    <col min="861" max="861" width="18.7109375" style="3" customWidth="1"/>
    <col min="862" max="862" width="19.42578125" style="3" customWidth="1"/>
    <col min="863" max="863" width="20.7109375" style="3" customWidth="1"/>
    <col min="864" max="1024" width="9.140625" style="3"/>
    <col min="1025" max="1025" width="8.42578125" style="3" customWidth="1"/>
    <col min="1026" max="1026" width="28" style="3" customWidth="1"/>
    <col min="1027" max="1027" width="17.7109375" style="3" customWidth="1"/>
    <col min="1028" max="1028" width="19" style="3" customWidth="1"/>
    <col min="1029" max="1029" width="13.42578125" style="3" customWidth="1"/>
    <col min="1030" max="1030" width="11.5703125" style="3" customWidth="1"/>
    <col min="1031" max="1031" width="14.28515625" style="3" customWidth="1"/>
    <col min="1032" max="1032" width="24.140625" style="3" customWidth="1"/>
    <col min="1033" max="1033" width="0.42578125" style="3" customWidth="1"/>
    <col min="1034" max="1034" width="11.7109375" style="3" customWidth="1"/>
    <col min="1035" max="1035" width="11.5703125" style="3" customWidth="1"/>
    <col min="1036" max="1036" width="11.7109375" style="3" customWidth="1"/>
    <col min="1037" max="1037" width="14.140625" style="3" customWidth="1"/>
    <col min="1038" max="1038" width="11.7109375" style="3" customWidth="1"/>
    <col min="1039" max="1039" width="13.140625" style="3" customWidth="1"/>
    <col min="1040" max="1040" width="11.7109375" style="3" customWidth="1"/>
    <col min="1041" max="1041" width="13.5703125" style="3" customWidth="1"/>
    <col min="1042" max="1042" width="14.85546875" style="3" customWidth="1"/>
    <col min="1043" max="1043" width="11.85546875" style="3" customWidth="1"/>
    <col min="1044" max="1044" width="0.5703125" style="3" customWidth="1"/>
    <col min="1045" max="1045" width="13.28515625" style="3" customWidth="1"/>
    <col min="1046" max="1050" width="12.42578125" style="3" customWidth="1"/>
    <col min="1051" max="1051" width="12.28515625" style="3" customWidth="1"/>
    <col min="1052" max="1052" width="14" style="3" customWidth="1"/>
    <col min="1053" max="1053" width="13.85546875" style="3" customWidth="1"/>
    <col min="1054" max="1054" width="12.42578125" style="3" customWidth="1"/>
    <col min="1055" max="1056" width="13.85546875" style="3" customWidth="1"/>
    <col min="1057" max="1057" width="13.42578125" style="3" customWidth="1"/>
    <col min="1058" max="1058" width="14" style="3" customWidth="1"/>
    <col min="1059" max="1060" width="12.42578125" style="3" customWidth="1"/>
    <col min="1061" max="1061" width="13.85546875" style="3" customWidth="1"/>
    <col min="1062" max="1062" width="13.5703125" style="3" customWidth="1"/>
    <col min="1063" max="1115" width="12.42578125" style="3" customWidth="1"/>
    <col min="1116" max="1116" width="0.5703125" style="3" customWidth="1"/>
    <col min="1117" max="1117" width="18.7109375" style="3" customWidth="1"/>
    <col min="1118" max="1118" width="19.42578125" style="3" customWidth="1"/>
    <col min="1119" max="1119" width="20.7109375" style="3" customWidth="1"/>
    <col min="1120" max="1280" width="9.140625" style="3"/>
    <col min="1281" max="1281" width="8.42578125" style="3" customWidth="1"/>
    <col min="1282" max="1282" width="28" style="3" customWidth="1"/>
    <col min="1283" max="1283" width="17.7109375" style="3" customWidth="1"/>
    <col min="1284" max="1284" width="19" style="3" customWidth="1"/>
    <col min="1285" max="1285" width="13.42578125" style="3" customWidth="1"/>
    <col min="1286" max="1286" width="11.5703125" style="3" customWidth="1"/>
    <col min="1287" max="1287" width="14.28515625" style="3" customWidth="1"/>
    <col min="1288" max="1288" width="24.140625" style="3" customWidth="1"/>
    <col min="1289" max="1289" width="0.42578125" style="3" customWidth="1"/>
    <col min="1290" max="1290" width="11.7109375" style="3" customWidth="1"/>
    <col min="1291" max="1291" width="11.5703125" style="3" customWidth="1"/>
    <col min="1292" max="1292" width="11.7109375" style="3" customWidth="1"/>
    <col min="1293" max="1293" width="14.140625" style="3" customWidth="1"/>
    <col min="1294" max="1294" width="11.7109375" style="3" customWidth="1"/>
    <col min="1295" max="1295" width="13.140625" style="3" customWidth="1"/>
    <col min="1296" max="1296" width="11.7109375" style="3" customWidth="1"/>
    <col min="1297" max="1297" width="13.5703125" style="3" customWidth="1"/>
    <col min="1298" max="1298" width="14.85546875" style="3" customWidth="1"/>
    <col min="1299" max="1299" width="11.85546875" style="3" customWidth="1"/>
    <col min="1300" max="1300" width="0.5703125" style="3" customWidth="1"/>
    <col min="1301" max="1301" width="13.28515625" style="3" customWidth="1"/>
    <col min="1302" max="1306" width="12.42578125" style="3" customWidth="1"/>
    <col min="1307" max="1307" width="12.28515625" style="3" customWidth="1"/>
    <col min="1308" max="1308" width="14" style="3" customWidth="1"/>
    <col min="1309" max="1309" width="13.85546875" style="3" customWidth="1"/>
    <col min="1310" max="1310" width="12.42578125" style="3" customWidth="1"/>
    <col min="1311" max="1312" width="13.85546875" style="3" customWidth="1"/>
    <col min="1313" max="1313" width="13.42578125" style="3" customWidth="1"/>
    <col min="1314" max="1314" width="14" style="3" customWidth="1"/>
    <col min="1315" max="1316" width="12.42578125" style="3" customWidth="1"/>
    <col min="1317" max="1317" width="13.85546875" style="3" customWidth="1"/>
    <col min="1318" max="1318" width="13.5703125" style="3" customWidth="1"/>
    <col min="1319" max="1371" width="12.42578125" style="3" customWidth="1"/>
    <col min="1372" max="1372" width="0.5703125" style="3" customWidth="1"/>
    <col min="1373" max="1373" width="18.7109375" style="3" customWidth="1"/>
    <col min="1374" max="1374" width="19.42578125" style="3" customWidth="1"/>
    <col min="1375" max="1375" width="20.7109375" style="3" customWidth="1"/>
    <col min="1376" max="1536" width="9.140625" style="3"/>
    <col min="1537" max="1537" width="8.42578125" style="3" customWidth="1"/>
    <col min="1538" max="1538" width="28" style="3" customWidth="1"/>
    <col min="1539" max="1539" width="17.7109375" style="3" customWidth="1"/>
    <col min="1540" max="1540" width="19" style="3" customWidth="1"/>
    <col min="1541" max="1541" width="13.42578125" style="3" customWidth="1"/>
    <col min="1542" max="1542" width="11.5703125" style="3" customWidth="1"/>
    <col min="1543" max="1543" width="14.28515625" style="3" customWidth="1"/>
    <col min="1544" max="1544" width="24.140625" style="3" customWidth="1"/>
    <col min="1545" max="1545" width="0.42578125" style="3" customWidth="1"/>
    <col min="1546" max="1546" width="11.7109375" style="3" customWidth="1"/>
    <col min="1547" max="1547" width="11.5703125" style="3" customWidth="1"/>
    <col min="1548" max="1548" width="11.7109375" style="3" customWidth="1"/>
    <col min="1549" max="1549" width="14.140625" style="3" customWidth="1"/>
    <col min="1550" max="1550" width="11.7109375" style="3" customWidth="1"/>
    <col min="1551" max="1551" width="13.140625" style="3" customWidth="1"/>
    <col min="1552" max="1552" width="11.7109375" style="3" customWidth="1"/>
    <col min="1553" max="1553" width="13.5703125" style="3" customWidth="1"/>
    <col min="1554" max="1554" width="14.85546875" style="3" customWidth="1"/>
    <col min="1555" max="1555" width="11.85546875" style="3" customWidth="1"/>
    <col min="1556" max="1556" width="0.5703125" style="3" customWidth="1"/>
    <col min="1557" max="1557" width="13.28515625" style="3" customWidth="1"/>
    <col min="1558" max="1562" width="12.42578125" style="3" customWidth="1"/>
    <col min="1563" max="1563" width="12.28515625" style="3" customWidth="1"/>
    <col min="1564" max="1564" width="14" style="3" customWidth="1"/>
    <col min="1565" max="1565" width="13.85546875" style="3" customWidth="1"/>
    <col min="1566" max="1566" width="12.42578125" style="3" customWidth="1"/>
    <col min="1567" max="1568" width="13.85546875" style="3" customWidth="1"/>
    <col min="1569" max="1569" width="13.42578125" style="3" customWidth="1"/>
    <col min="1570" max="1570" width="14" style="3" customWidth="1"/>
    <col min="1571" max="1572" width="12.42578125" style="3" customWidth="1"/>
    <col min="1573" max="1573" width="13.85546875" style="3" customWidth="1"/>
    <col min="1574" max="1574" width="13.5703125" style="3" customWidth="1"/>
    <col min="1575" max="1627" width="12.42578125" style="3" customWidth="1"/>
    <col min="1628" max="1628" width="0.5703125" style="3" customWidth="1"/>
    <col min="1629" max="1629" width="18.7109375" style="3" customWidth="1"/>
    <col min="1630" max="1630" width="19.42578125" style="3" customWidth="1"/>
    <col min="1631" max="1631" width="20.7109375" style="3" customWidth="1"/>
    <col min="1632" max="1792" width="9.140625" style="3"/>
    <col min="1793" max="1793" width="8.42578125" style="3" customWidth="1"/>
    <col min="1794" max="1794" width="28" style="3" customWidth="1"/>
    <col min="1795" max="1795" width="17.7109375" style="3" customWidth="1"/>
    <col min="1796" max="1796" width="19" style="3" customWidth="1"/>
    <col min="1797" max="1797" width="13.42578125" style="3" customWidth="1"/>
    <col min="1798" max="1798" width="11.5703125" style="3" customWidth="1"/>
    <col min="1799" max="1799" width="14.28515625" style="3" customWidth="1"/>
    <col min="1800" max="1800" width="24.140625" style="3" customWidth="1"/>
    <col min="1801" max="1801" width="0.42578125" style="3" customWidth="1"/>
    <col min="1802" max="1802" width="11.7109375" style="3" customWidth="1"/>
    <col min="1803" max="1803" width="11.5703125" style="3" customWidth="1"/>
    <col min="1804" max="1804" width="11.7109375" style="3" customWidth="1"/>
    <col min="1805" max="1805" width="14.140625" style="3" customWidth="1"/>
    <col min="1806" max="1806" width="11.7109375" style="3" customWidth="1"/>
    <col min="1807" max="1807" width="13.140625" style="3" customWidth="1"/>
    <col min="1808" max="1808" width="11.7109375" style="3" customWidth="1"/>
    <col min="1809" max="1809" width="13.5703125" style="3" customWidth="1"/>
    <col min="1810" max="1810" width="14.85546875" style="3" customWidth="1"/>
    <col min="1811" max="1811" width="11.85546875" style="3" customWidth="1"/>
    <col min="1812" max="1812" width="0.5703125" style="3" customWidth="1"/>
    <col min="1813" max="1813" width="13.28515625" style="3" customWidth="1"/>
    <col min="1814" max="1818" width="12.42578125" style="3" customWidth="1"/>
    <col min="1819" max="1819" width="12.28515625" style="3" customWidth="1"/>
    <col min="1820" max="1820" width="14" style="3" customWidth="1"/>
    <col min="1821" max="1821" width="13.85546875" style="3" customWidth="1"/>
    <col min="1822" max="1822" width="12.42578125" style="3" customWidth="1"/>
    <col min="1823" max="1824" width="13.85546875" style="3" customWidth="1"/>
    <col min="1825" max="1825" width="13.42578125" style="3" customWidth="1"/>
    <col min="1826" max="1826" width="14" style="3" customWidth="1"/>
    <col min="1827" max="1828" width="12.42578125" style="3" customWidth="1"/>
    <col min="1829" max="1829" width="13.85546875" style="3" customWidth="1"/>
    <col min="1830" max="1830" width="13.5703125" style="3" customWidth="1"/>
    <col min="1831" max="1883" width="12.42578125" style="3" customWidth="1"/>
    <col min="1884" max="1884" width="0.5703125" style="3" customWidth="1"/>
    <col min="1885" max="1885" width="18.7109375" style="3" customWidth="1"/>
    <col min="1886" max="1886" width="19.42578125" style="3" customWidth="1"/>
    <col min="1887" max="1887" width="20.7109375" style="3" customWidth="1"/>
    <col min="1888" max="2048" width="9.140625" style="3"/>
    <col min="2049" max="2049" width="8.42578125" style="3" customWidth="1"/>
    <col min="2050" max="2050" width="28" style="3" customWidth="1"/>
    <col min="2051" max="2051" width="17.7109375" style="3" customWidth="1"/>
    <col min="2052" max="2052" width="19" style="3" customWidth="1"/>
    <col min="2053" max="2053" width="13.42578125" style="3" customWidth="1"/>
    <col min="2054" max="2054" width="11.5703125" style="3" customWidth="1"/>
    <col min="2055" max="2055" width="14.28515625" style="3" customWidth="1"/>
    <col min="2056" max="2056" width="24.140625" style="3" customWidth="1"/>
    <col min="2057" max="2057" width="0.42578125" style="3" customWidth="1"/>
    <col min="2058" max="2058" width="11.7109375" style="3" customWidth="1"/>
    <col min="2059" max="2059" width="11.5703125" style="3" customWidth="1"/>
    <col min="2060" max="2060" width="11.7109375" style="3" customWidth="1"/>
    <col min="2061" max="2061" width="14.140625" style="3" customWidth="1"/>
    <col min="2062" max="2062" width="11.7109375" style="3" customWidth="1"/>
    <col min="2063" max="2063" width="13.140625" style="3" customWidth="1"/>
    <col min="2064" max="2064" width="11.7109375" style="3" customWidth="1"/>
    <col min="2065" max="2065" width="13.5703125" style="3" customWidth="1"/>
    <col min="2066" max="2066" width="14.85546875" style="3" customWidth="1"/>
    <col min="2067" max="2067" width="11.85546875" style="3" customWidth="1"/>
    <col min="2068" max="2068" width="0.5703125" style="3" customWidth="1"/>
    <col min="2069" max="2069" width="13.28515625" style="3" customWidth="1"/>
    <col min="2070" max="2074" width="12.42578125" style="3" customWidth="1"/>
    <col min="2075" max="2075" width="12.28515625" style="3" customWidth="1"/>
    <col min="2076" max="2076" width="14" style="3" customWidth="1"/>
    <col min="2077" max="2077" width="13.85546875" style="3" customWidth="1"/>
    <col min="2078" max="2078" width="12.42578125" style="3" customWidth="1"/>
    <col min="2079" max="2080" width="13.85546875" style="3" customWidth="1"/>
    <col min="2081" max="2081" width="13.42578125" style="3" customWidth="1"/>
    <col min="2082" max="2082" width="14" style="3" customWidth="1"/>
    <col min="2083" max="2084" width="12.42578125" style="3" customWidth="1"/>
    <col min="2085" max="2085" width="13.85546875" style="3" customWidth="1"/>
    <col min="2086" max="2086" width="13.5703125" style="3" customWidth="1"/>
    <col min="2087" max="2139" width="12.42578125" style="3" customWidth="1"/>
    <col min="2140" max="2140" width="0.5703125" style="3" customWidth="1"/>
    <col min="2141" max="2141" width="18.7109375" style="3" customWidth="1"/>
    <col min="2142" max="2142" width="19.42578125" style="3" customWidth="1"/>
    <col min="2143" max="2143" width="20.7109375" style="3" customWidth="1"/>
    <col min="2144" max="2304" width="9.140625" style="3"/>
    <col min="2305" max="2305" width="8.42578125" style="3" customWidth="1"/>
    <col min="2306" max="2306" width="28" style="3" customWidth="1"/>
    <col min="2307" max="2307" width="17.7109375" style="3" customWidth="1"/>
    <col min="2308" max="2308" width="19" style="3" customWidth="1"/>
    <col min="2309" max="2309" width="13.42578125" style="3" customWidth="1"/>
    <col min="2310" max="2310" width="11.5703125" style="3" customWidth="1"/>
    <col min="2311" max="2311" width="14.28515625" style="3" customWidth="1"/>
    <col min="2312" max="2312" width="24.140625" style="3" customWidth="1"/>
    <col min="2313" max="2313" width="0.42578125" style="3" customWidth="1"/>
    <col min="2314" max="2314" width="11.7109375" style="3" customWidth="1"/>
    <col min="2315" max="2315" width="11.5703125" style="3" customWidth="1"/>
    <col min="2316" max="2316" width="11.7109375" style="3" customWidth="1"/>
    <col min="2317" max="2317" width="14.140625" style="3" customWidth="1"/>
    <col min="2318" max="2318" width="11.7109375" style="3" customWidth="1"/>
    <col min="2319" max="2319" width="13.140625" style="3" customWidth="1"/>
    <col min="2320" max="2320" width="11.7109375" style="3" customWidth="1"/>
    <col min="2321" max="2321" width="13.5703125" style="3" customWidth="1"/>
    <col min="2322" max="2322" width="14.85546875" style="3" customWidth="1"/>
    <col min="2323" max="2323" width="11.85546875" style="3" customWidth="1"/>
    <col min="2324" max="2324" width="0.5703125" style="3" customWidth="1"/>
    <col min="2325" max="2325" width="13.28515625" style="3" customWidth="1"/>
    <col min="2326" max="2330" width="12.42578125" style="3" customWidth="1"/>
    <col min="2331" max="2331" width="12.28515625" style="3" customWidth="1"/>
    <col min="2332" max="2332" width="14" style="3" customWidth="1"/>
    <col min="2333" max="2333" width="13.85546875" style="3" customWidth="1"/>
    <col min="2334" max="2334" width="12.42578125" style="3" customWidth="1"/>
    <col min="2335" max="2336" width="13.85546875" style="3" customWidth="1"/>
    <col min="2337" max="2337" width="13.42578125" style="3" customWidth="1"/>
    <col min="2338" max="2338" width="14" style="3" customWidth="1"/>
    <col min="2339" max="2340" width="12.42578125" style="3" customWidth="1"/>
    <col min="2341" max="2341" width="13.85546875" style="3" customWidth="1"/>
    <col min="2342" max="2342" width="13.5703125" style="3" customWidth="1"/>
    <col min="2343" max="2395" width="12.42578125" style="3" customWidth="1"/>
    <col min="2396" max="2396" width="0.5703125" style="3" customWidth="1"/>
    <col min="2397" max="2397" width="18.7109375" style="3" customWidth="1"/>
    <col min="2398" max="2398" width="19.42578125" style="3" customWidth="1"/>
    <col min="2399" max="2399" width="20.7109375" style="3" customWidth="1"/>
    <col min="2400" max="2560" width="9.140625" style="3"/>
    <col min="2561" max="2561" width="8.42578125" style="3" customWidth="1"/>
    <col min="2562" max="2562" width="28" style="3" customWidth="1"/>
    <col min="2563" max="2563" width="17.7109375" style="3" customWidth="1"/>
    <col min="2564" max="2564" width="19" style="3" customWidth="1"/>
    <col min="2565" max="2565" width="13.42578125" style="3" customWidth="1"/>
    <col min="2566" max="2566" width="11.5703125" style="3" customWidth="1"/>
    <col min="2567" max="2567" width="14.28515625" style="3" customWidth="1"/>
    <col min="2568" max="2568" width="24.140625" style="3" customWidth="1"/>
    <col min="2569" max="2569" width="0.42578125" style="3" customWidth="1"/>
    <col min="2570" max="2570" width="11.7109375" style="3" customWidth="1"/>
    <col min="2571" max="2571" width="11.5703125" style="3" customWidth="1"/>
    <col min="2572" max="2572" width="11.7109375" style="3" customWidth="1"/>
    <col min="2573" max="2573" width="14.140625" style="3" customWidth="1"/>
    <col min="2574" max="2574" width="11.7109375" style="3" customWidth="1"/>
    <col min="2575" max="2575" width="13.140625" style="3" customWidth="1"/>
    <col min="2576" max="2576" width="11.7109375" style="3" customWidth="1"/>
    <col min="2577" max="2577" width="13.5703125" style="3" customWidth="1"/>
    <col min="2578" max="2578" width="14.85546875" style="3" customWidth="1"/>
    <col min="2579" max="2579" width="11.85546875" style="3" customWidth="1"/>
    <col min="2580" max="2580" width="0.5703125" style="3" customWidth="1"/>
    <col min="2581" max="2581" width="13.28515625" style="3" customWidth="1"/>
    <col min="2582" max="2586" width="12.42578125" style="3" customWidth="1"/>
    <col min="2587" max="2587" width="12.28515625" style="3" customWidth="1"/>
    <col min="2588" max="2588" width="14" style="3" customWidth="1"/>
    <col min="2589" max="2589" width="13.85546875" style="3" customWidth="1"/>
    <col min="2590" max="2590" width="12.42578125" style="3" customWidth="1"/>
    <col min="2591" max="2592" width="13.85546875" style="3" customWidth="1"/>
    <col min="2593" max="2593" width="13.42578125" style="3" customWidth="1"/>
    <col min="2594" max="2594" width="14" style="3" customWidth="1"/>
    <col min="2595" max="2596" width="12.42578125" style="3" customWidth="1"/>
    <col min="2597" max="2597" width="13.85546875" style="3" customWidth="1"/>
    <col min="2598" max="2598" width="13.5703125" style="3" customWidth="1"/>
    <col min="2599" max="2651" width="12.42578125" style="3" customWidth="1"/>
    <col min="2652" max="2652" width="0.5703125" style="3" customWidth="1"/>
    <col min="2653" max="2653" width="18.7109375" style="3" customWidth="1"/>
    <col min="2654" max="2654" width="19.42578125" style="3" customWidth="1"/>
    <col min="2655" max="2655" width="20.7109375" style="3" customWidth="1"/>
    <col min="2656" max="2816" width="9.140625" style="3"/>
    <col min="2817" max="2817" width="8.42578125" style="3" customWidth="1"/>
    <col min="2818" max="2818" width="28" style="3" customWidth="1"/>
    <col min="2819" max="2819" width="17.7109375" style="3" customWidth="1"/>
    <col min="2820" max="2820" width="19" style="3" customWidth="1"/>
    <col min="2821" max="2821" width="13.42578125" style="3" customWidth="1"/>
    <col min="2822" max="2822" width="11.5703125" style="3" customWidth="1"/>
    <col min="2823" max="2823" width="14.28515625" style="3" customWidth="1"/>
    <col min="2824" max="2824" width="24.140625" style="3" customWidth="1"/>
    <col min="2825" max="2825" width="0.42578125" style="3" customWidth="1"/>
    <col min="2826" max="2826" width="11.7109375" style="3" customWidth="1"/>
    <col min="2827" max="2827" width="11.5703125" style="3" customWidth="1"/>
    <col min="2828" max="2828" width="11.7109375" style="3" customWidth="1"/>
    <col min="2829" max="2829" width="14.140625" style="3" customWidth="1"/>
    <col min="2830" max="2830" width="11.7109375" style="3" customWidth="1"/>
    <col min="2831" max="2831" width="13.140625" style="3" customWidth="1"/>
    <col min="2832" max="2832" width="11.7109375" style="3" customWidth="1"/>
    <col min="2833" max="2833" width="13.5703125" style="3" customWidth="1"/>
    <col min="2834" max="2834" width="14.85546875" style="3" customWidth="1"/>
    <col min="2835" max="2835" width="11.85546875" style="3" customWidth="1"/>
    <col min="2836" max="2836" width="0.5703125" style="3" customWidth="1"/>
    <col min="2837" max="2837" width="13.28515625" style="3" customWidth="1"/>
    <col min="2838" max="2842" width="12.42578125" style="3" customWidth="1"/>
    <col min="2843" max="2843" width="12.28515625" style="3" customWidth="1"/>
    <col min="2844" max="2844" width="14" style="3" customWidth="1"/>
    <col min="2845" max="2845" width="13.85546875" style="3" customWidth="1"/>
    <col min="2846" max="2846" width="12.42578125" style="3" customWidth="1"/>
    <col min="2847" max="2848" width="13.85546875" style="3" customWidth="1"/>
    <col min="2849" max="2849" width="13.42578125" style="3" customWidth="1"/>
    <col min="2850" max="2850" width="14" style="3" customWidth="1"/>
    <col min="2851" max="2852" width="12.42578125" style="3" customWidth="1"/>
    <col min="2853" max="2853" width="13.85546875" style="3" customWidth="1"/>
    <col min="2854" max="2854" width="13.5703125" style="3" customWidth="1"/>
    <col min="2855" max="2907" width="12.42578125" style="3" customWidth="1"/>
    <col min="2908" max="2908" width="0.5703125" style="3" customWidth="1"/>
    <col min="2909" max="2909" width="18.7109375" style="3" customWidth="1"/>
    <col min="2910" max="2910" width="19.42578125" style="3" customWidth="1"/>
    <col min="2911" max="2911" width="20.7109375" style="3" customWidth="1"/>
    <col min="2912" max="3072" width="9.140625" style="3"/>
    <col min="3073" max="3073" width="8.42578125" style="3" customWidth="1"/>
    <col min="3074" max="3074" width="28" style="3" customWidth="1"/>
    <col min="3075" max="3075" width="17.7109375" style="3" customWidth="1"/>
    <col min="3076" max="3076" width="19" style="3" customWidth="1"/>
    <col min="3077" max="3077" width="13.42578125" style="3" customWidth="1"/>
    <col min="3078" max="3078" width="11.5703125" style="3" customWidth="1"/>
    <col min="3079" max="3079" width="14.28515625" style="3" customWidth="1"/>
    <col min="3080" max="3080" width="24.140625" style="3" customWidth="1"/>
    <col min="3081" max="3081" width="0.42578125" style="3" customWidth="1"/>
    <col min="3082" max="3082" width="11.7109375" style="3" customWidth="1"/>
    <col min="3083" max="3083" width="11.5703125" style="3" customWidth="1"/>
    <col min="3084" max="3084" width="11.7109375" style="3" customWidth="1"/>
    <col min="3085" max="3085" width="14.140625" style="3" customWidth="1"/>
    <col min="3086" max="3086" width="11.7109375" style="3" customWidth="1"/>
    <col min="3087" max="3087" width="13.140625" style="3" customWidth="1"/>
    <col min="3088" max="3088" width="11.7109375" style="3" customWidth="1"/>
    <col min="3089" max="3089" width="13.5703125" style="3" customWidth="1"/>
    <col min="3090" max="3090" width="14.85546875" style="3" customWidth="1"/>
    <col min="3091" max="3091" width="11.85546875" style="3" customWidth="1"/>
    <col min="3092" max="3092" width="0.5703125" style="3" customWidth="1"/>
    <col min="3093" max="3093" width="13.28515625" style="3" customWidth="1"/>
    <col min="3094" max="3098" width="12.42578125" style="3" customWidth="1"/>
    <col min="3099" max="3099" width="12.28515625" style="3" customWidth="1"/>
    <col min="3100" max="3100" width="14" style="3" customWidth="1"/>
    <col min="3101" max="3101" width="13.85546875" style="3" customWidth="1"/>
    <col min="3102" max="3102" width="12.42578125" style="3" customWidth="1"/>
    <col min="3103" max="3104" width="13.85546875" style="3" customWidth="1"/>
    <col min="3105" max="3105" width="13.42578125" style="3" customWidth="1"/>
    <col min="3106" max="3106" width="14" style="3" customWidth="1"/>
    <col min="3107" max="3108" width="12.42578125" style="3" customWidth="1"/>
    <col min="3109" max="3109" width="13.85546875" style="3" customWidth="1"/>
    <col min="3110" max="3110" width="13.5703125" style="3" customWidth="1"/>
    <col min="3111" max="3163" width="12.42578125" style="3" customWidth="1"/>
    <col min="3164" max="3164" width="0.5703125" style="3" customWidth="1"/>
    <col min="3165" max="3165" width="18.7109375" style="3" customWidth="1"/>
    <col min="3166" max="3166" width="19.42578125" style="3" customWidth="1"/>
    <col min="3167" max="3167" width="20.7109375" style="3" customWidth="1"/>
    <col min="3168" max="3328" width="9.140625" style="3"/>
    <col min="3329" max="3329" width="8.42578125" style="3" customWidth="1"/>
    <col min="3330" max="3330" width="28" style="3" customWidth="1"/>
    <col min="3331" max="3331" width="17.7109375" style="3" customWidth="1"/>
    <col min="3332" max="3332" width="19" style="3" customWidth="1"/>
    <col min="3333" max="3333" width="13.42578125" style="3" customWidth="1"/>
    <col min="3334" max="3334" width="11.5703125" style="3" customWidth="1"/>
    <col min="3335" max="3335" width="14.28515625" style="3" customWidth="1"/>
    <col min="3336" max="3336" width="24.140625" style="3" customWidth="1"/>
    <col min="3337" max="3337" width="0.42578125" style="3" customWidth="1"/>
    <col min="3338" max="3338" width="11.7109375" style="3" customWidth="1"/>
    <col min="3339" max="3339" width="11.5703125" style="3" customWidth="1"/>
    <col min="3340" max="3340" width="11.7109375" style="3" customWidth="1"/>
    <col min="3341" max="3341" width="14.140625" style="3" customWidth="1"/>
    <col min="3342" max="3342" width="11.7109375" style="3" customWidth="1"/>
    <col min="3343" max="3343" width="13.140625" style="3" customWidth="1"/>
    <col min="3344" max="3344" width="11.7109375" style="3" customWidth="1"/>
    <col min="3345" max="3345" width="13.5703125" style="3" customWidth="1"/>
    <col min="3346" max="3346" width="14.85546875" style="3" customWidth="1"/>
    <col min="3347" max="3347" width="11.85546875" style="3" customWidth="1"/>
    <col min="3348" max="3348" width="0.5703125" style="3" customWidth="1"/>
    <col min="3349" max="3349" width="13.28515625" style="3" customWidth="1"/>
    <col min="3350" max="3354" width="12.42578125" style="3" customWidth="1"/>
    <col min="3355" max="3355" width="12.28515625" style="3" customWidth="1"/>
    <col min="3356" max="3356" width="14" style="3" customWidth="1"/>
    <col min="3357" max="3357" width="13.85546875" style="3" customWidth="1"/>
    <col min="3358" max="3358" width="12.42578125" style="3" customWidth="1"/>
    <col min="3359" max="3360" width="13.85546875" style="3" customWidth="1"/>
    <col min="3361" max="3361" width="13.42578125" style="3" customWidth="1"/>
    <col min="3362" max="3362" width="14" style="3" customWidth="1"/>
    <col min="3363" max="3364" width="12.42578125" style="3" customWidth="1"/>
    <col min="3365" max="3365" width="13.85546875" style="3" customWidth="1"/>
    <col min="3366" max="3366" width="13.5703125" style="3" customWidth="1"/>
    <col min="3367" max="3419" width="12.42578125" style="3" customWidth="1"/>
    <col min="3420" max="3420" width="0.5703125" style="3" customWidth="1"/>
    <col min="3421" max="3421" width="18.7109375" style="3" customWidth="1"/>
    <col min="3422" max="3422" width="19.42578125" style="3" customWidth="1"/>
    <col min="3423" max="3423" width="20.7109375" style="3" customWidth="1"/>
    <col min="3424" max="3584" width="9.140625" style="3"/>
    <col min="3585" max="3585" width="8.42578125" style="3" customWidth="1"/>
    <col min="3586" max="3586" width="28" style="3" customWidth="1"/>
    <col min="3587" max="3587" width="17.7109375" style="3" customWidth="1"/>
    <col min="3588" max="3588" width="19" style="3" customWidth="1"/>
    <col min="3589" max="3589" width="13.42578125" style="3" customWidth="1"/>
    <col min="3590" max="3590" width="11.5703125" style="3" customWidth="1"/>
    <col min="3591" max="3591" width="14.28515625" style="3" customWidth="1"/>
    <col min="3592" max="3592" width="24.140625" style="3" customWidth="1"/>
    <col min="3593" max="3593" width="0.42578125" style="3" customWidth="1"/>
    <col min="3594" max="3594" width="11.7109375" style="3" customWidth="1"/>
    <col min="3595" max="3595" width="11.5703125" style="3" customWidth="1"/>
    <col min="3596" max="3596" width="11.7109375" style="3" customWidth="1"/>
    <col min="3597" max="3597" width="14.140625" style="3" customWidth="1"/>
    <col min="3598" max="3598" width="11.7109375" style="3" customWidth="1"/>
    <col min="3599" max="3599" width="13.140625" style="3" customWidth="1"/>
    <col min="3600" max="3600" width="11.7109375" style="3" customWidth="1"/>
    <col min="3601" max="3601" width="13.5703125" style="3" customWidth="1"/>
    <col min="3602" max="3602" width="14.85546875" style="3" customWidth="1"/>
    <col min="3603" max="3603" width="11.85546875" style="3" customWidth="1"/>
    <col min="3604" max="3604" width="0.5703125" style="3" customWidth="1"/>
    <col min="3605" max="3605" width="13.28515625" style="3" customWidth="1"/>
    <col min="3606" max="3610" width="12.42578125" style="3" customWidth="1"/>
    <col min="3611" max="3611" width="12.28515625" style="3" customWidth="1"/>
    <col min="3612" max="3612" width="14" style="3" customWidth="1"/>
    <col min="3613" max="3613" width="13.85546875" style="3" customWidth="1"/>
    <col min="3614" max="3614" width="12.42578125" style="3" customWidth="1"/>
    <col min="3615" max="3616" width="13.85546875" style="3" customWidth="1"/>
    <col min="3617" max="3617" width="13.42578125" style="3" customWidth="1"/>
    <col min="3618" max="3618" width="14" style="3" customWidth="1"/>
    <col min="3619" max="3620" width="12.42578125" style="3" customWidth="1"/>
    <col min="3621" max="3621" width="13.85546875" style="3" customWidth="1"/>
    <col min="3622" max="3622" width="13.5703125" style="3" customWidth="1"/>
    <col min="3623" max="3675" width="12.42578125" style="3" customWidth="1"/>
    <col min="3676" max="3676" width="0.5703125" style="3" customWidth="1"/>
    <col min="3677" max="3677" width="18.7109375" style="3" customWidth="1"/>
    <col min="3678" max="3678" width="19.42578125" style="3" customWidth="1"/>
    <col min="3679" max="3679" width="20.7109375" style="3" customWidth="1"/>
    <col min="3680" max="3840" width="9.140625" style="3"/>
    <col min="3841" max="3841" width="8.42578125" style="3" customWidth="1"/>
    <col min="3842" max="3842" width="28" style="3" customWidth="1"/>
    <col min="3843" max="3843" width="17.7109375" style="3" customWidth="1"/>
    <col min="3844" max="3844" width="19" style="3" customWidth="1"/>
    <col min="3845" max="3845" width="13.42578125" style="3" customWidth="1"/>
    <col min="3846" max="3846" width="11.5703125" style="3" customWidth="1"/>
    <col min="3847" max="3847" width="14.28515625" style="3" customWidth="1"/>
    <col min="3848" max="3848" width="24.140625" style="3" customWidth="1"/>
    <col min="3849" max="3849" width="0.42578125" style="3" customWidth="1"/>
    <col min="3850" max="3850" width="11.7109375" style="3" customWidth="1"/>
    <col min="3851" max="3851" width="11.5703125" style="3" customWidth="1"/>
    <col min="3852" max="3852" width="11.7109375" style="3" customWidth="1"/>
    <col min="3853" max="3853" width="14.140625" style="3" customWidth="1"/>
    <col min="3854" max="3854" width="11.7109375" style="3" customWidth="1"/>
    <col min="3855" max="3855" width="13.140625" style="3" customWidth="1"/>
    <col min="3856" max="3856" width="11.7109375" style="3" customWidth="1"/>
    <col min="3857" max="3857" width="13.5703125" style="3" customWidth="1"/>
    <col min="3858" max="3858" width="14.85546875" style="3" customWidth="1"/>
    <col min="3859" max="3859" width="11.85546875" style="3" customWidth="1"/>
    <col min="3860" max="3860" width="0.5703125" style="3" customWidth="1"/>
    <col min="3861" max="3861" width="13.28515625" style="3" customWidth="1"/>
    <col min="3862" max="3866" width="12.42578125" style="3" customWidth="1"/>
    <col min="3867" max="3867" width="12.28515625" style="3" customWidth="1"/>
    <col min="3868" max="3868" width="14" style="3" customWidth="1"/>
    <col min="3869" max="3869" width="13.85546875" style="3" customWidth="1"/>
    <col min="3870" max="3870" width="12.42578125" style="3" customWidth="1"/>
    <col min="3871" max="3872" width="13.85546875" style="3" customWidth="1"/>
    <col min="3873" max="3873" width="13.42578125" style="3" customWidth="1"/>
    <col min="3874" max="3874" width="14" style="3" customWidth="1"/>
    <col min="3875" max="3876" width="12.42578125" style="3" customWidth="1"/>
    <col min="3877" max="3877" width="13.85546875" style="3" customWidth="1"/>
    <col min="3878" max="3878" width="13.5703125" style="3" customWidth="1"/>
    <col min="3879" max="3931" width="12.42578125" style="3" customWidth="1"/>
    <col min="3932" max="3932" width="0.5703125" style="3" customWidth="1"/>
    <col min="3933" max="3933" width="18.7109375" style="3" customWidth="1"/>
    <col min="3934" max="3934" width="19.42578125" style="3" customWidth="1"/>
    <col min="3935" max="3935" width="20.7109375" style="3" customWidth="1"/>
    <col min="3936" max="4096" width="9.140625" style="3"/>
    <col min="4097" max="4097" width="8.42578125" style="3" customWidth="1"/>
    <col min="4098" max="4098" width="28" style="3" customWidth="1"/>
    <col min="4099" max="4099" width="17.7109375" style="3" customWidth="1"/>
    <col min="4100" max="4100" width="19" style="3" customWidth="1"/>
    <col min="4101" max="4101" width="13.42578125" style="3" customWidth="1"/>
    <col min="4102" max="4102" width="11.5703125" style="3" customWidth="1"/>
    <col min="4103" max="4103" width="14.28515625" style="3" customWidth="1"/>
    <col min="4104" max="4104" width="24.140625" style="3" customWidth="1"/>
    <col min="4105" max="4105" width="0.42578125" style="3" customWidth="1"/>
    <col min="4106" max="4106" width="11.7109375" style="3" customWidth="1"/>
    <col min="4107" max="4107" width="11.5703125" style="3" customWidth="1"/>
    <col min="4108" max="4108" width="11.7109375" style="3" customWidth="1"/>
    <col min="4109" max="4109" width="14.140625" style="3" customWidth="1"/>
    <col min="4110" max="4110" width="11.7109375" style="3" customWidth="1"/>
    <col min="4111" max="4111" width="13.140625" style="3" customWidth="1"/>
    <col min="4112" max="4112" width="11.7109375" style="3" customWidth="1"/>
    <col min="4113" max="4113" width="13.5703125" style="3" customWidth="1"/>
    <col min="4114" max="4114" width="14.85546875" style="3" customWidth="1"/>
    <col min="4115" max="4115" width="11.85546875" style="3" customWidth="1"/>
    <col min="4116" max="4116" width="0.5703125" style="3" customWidth="1"/>
    <col min="4117" max="4117" width="13.28515625" style="3" customWidth="1"/>
    <col min="4118" max="4122" width="12.42578125" style="3" customWidth="1"/>
    <col min="4123" max="4123" width="12.28515625" style="3" customWidth="1"/>
    <col min="4124" max="4124" width="14" style="3" customWidth="1"/>
    <col min="4125" max="4125" width="13.85546875" style="3" customWidth="1"/>
    <col min="4126" max="4126" width="12.42578125" style="3" customWidth="1"/>
    <col min="4127" max="4128" width="13.85546875" style="3" customWidth="1"/>
    <col min="4129" max="4129" width="13.42578125" style="3" customWidth="1"/>
    <col min="4130" max="4130" width="14" style="3" customWidth="1"/>
    <col min="4131" max="4132" width="12.42578125" style="3" customWidth="1"/>
    <col min="4133" max="4133" width="13.85546875" style="3" customWidth="1"/>
    <col min="4134" max="4134" width="13.5703125" style="3" customWidth="1"/>
    <col min="4135" max="4187" width="12.42578125" style="3" customWidth="1"/>
    <col min="4188" max="4188" width="0.5703125" style="3" customWidth="1"/>
    <col min="4189" max="4189" width="18.7109375" style="3" customWidth="1"/>
    <col min="4190" max="4190" width="19.42578125" style="3" customWidth="1"/>
    <col min="4191" max="4191" width="20.7109375" style="3" customWidth="1"/>
    <col min="4192" max="4352" width="9.140625" style="3"/>
    <col min="4353" max="4353" width="8.42578125" style="3" customWidth="1"/>
    <col min="4354" max="4354" width="28" style="3" customWidth="1"/>
    <col min="4355" max="4355" width="17.7109375" style="3" customWidth="1"/>
    <col min="4356" max="4356" width="19" style="3" customWidth="1"/>
    <col min="4357" max="4357" width="13.42578125" style="3" customWidth="1"/>
    <col min="4358" max="4358" width="11.5703125" style="3" customWidth="1"/>
    <col min="4359" max="4359" width="14.28515625" style="3" customWidth="1"/>
    <col min="4360" max="4360" width="24.140625" style="3" customWidth="1"/>
    <col min="4361" max="4361" width="0.42578125" style="3" customWidth="1"/>
    <col min="4362" max="4362" width="11.7109375" style="3" customWidth="1"/>
    <col min="4363" max="4363" width="11.5703125" style="3" customWidth="1"/>
    <col min="4364" max="4364" width="11.7109375" style="3" customWidth="1"/>
    <col min="4365" max="4365" width="14.140625" style="3" customWidth="1"/>
    <col min="4366" max="4366" width="11.7109375" style="3" customWidth="1"/>
    <col min="4367" max="4367" width="13.140625" style="3" customWidth="1"/>
    <col min="4368" max="4368" width="11.7109375" style="3" customWidth="1"/>
    <col min="4369" max="4369" width="13.5703125" style="3" customWidth="1"/>
    <col min="4370" max="4370" width="14.85546875" style="3" customWidth="1"/>
    <col min="4371" max="4371" width="11.85546875" style="3" customWidth="1"/>
    <col min="4372" max="4372" width="0.5703125" style="3" customWidth="1"/>
    <col min="4373" max="4373" width="13.28515625" style="3" customWidth="1"/>
    <col min="4374" max="4378" width="12.42578125" style="3" customWidth="1"/>
    <col min="4379" max="4379" width="12.28515625" style="3" customWidth="1"/>
    <col min="4380" max="4380" width="14" style="3" customWidth="1"/>
    <col min="4381" max="4381" width="13.85546875" style="3" customWidth="1"/>
    <col min="4382" max="4382" width="12.42578125" style="3" customWidth="1"/>
    <col min="4383" max="4384" width="13.85546875" style="3" customWidth="1"/>
    <col min="4385" max="4385" width="13.42578125" style="3" customWidth="1"/>
    <col min="4386" max="4386" width="14" style="3" customWidth="1"/>
    <col min="4387" max="4388" width="12.42578125" style="3" customWidth="1"/>
    <col min="4389" max="4389" width="13.85546875" style="3" customWidth="1"/>
    <col min="4390" max="4390" width="13.5703125" style="3" customWidth="1"/>
    <col min="4391" max="4443" width="12.42578125" style="3" customWidth="1"/>
    <col min="4444" max="4444" width="0.5703125" style="3" customWidth="1"/>
    <col min="4445" max="4445" width="18.7109375" style="3" customWidth="1"/>
    <col min="4446" max="4446" width="19.42578125" style="3" customWidth="1"/>
    <col min="4447" max="4447" width="20.7109375" style="3" customWidth="1"/>
    <col min="4448" max="4608" width="9.140625" style="3"/>
    <col min="4609" max="4609" width="8.42578125" style="3" customWidth="1"/>
    <col min="4610" max="4610" width="28" style="3" customWidth="1"/>
    <col min="4611" max="4611" width="17.7109375" style="3" customWidth="1"/>
    <col min="4612" max="4612" width="19" style="3" customWidth="1"/>
    <col min="4613" max="4613" width="13.42578125" style="3" customWidth="1"/>
    <col min="4614" max="4614" width="11.5703125" style="3" customWidth="1"/>
    <col min="4615" max="4615" width="14.28515625" style="3" customWidth="1"/>
    <col min="4616" max="4616" width="24.140625" style="3" customWidth="1"/>
    <col min="4617" max="4617" width="0.42578125" style="3" customWidth="1"/>
    <col min="4618" max="4618" width="11.7109375" style="3" customWidth="1"/>
    <col min="4619" max="4619" width="11.5703125" style="3" customWidth="1"/>
    <col min="4620" max="4620" width="11.7109375" style="3" customWidth="1"/>
    <col min="4621" max="4621" width="14.140625" style="3" customWidth="1"/>
    <col min="4622" max="4622" width="11.7109375" style="3" customWidth="1"/>
    <col min="4623" max="4623" width="13.140625" style="3" customWidth="1"/>
    <col min="4624" max="4624" width="11.7109375" style="3" customWidth="1"/>
    <col min="4625" max="4625" width="13.5703125" style="3" customWidth="1"/>
    <col min="4626" max="4626" width="14.85546875" style="3" customWidth="1"/>
    <col min="4627" max="4627" width="11.85546875" style="3" customWidth="1"/>
    <col min="4628" max="4628" width="0.5703125" style="3" customWidth="1"/>
    <col min="4629" max="4629" width="13.28515625" style="3" customWidth="1"/>
    <col min="4630" max="4634" width="12.42578125" style="3" customWidth="1"/>
    <col min="4635" max="4635" width="12.28515625" style="3" customWidth="1"/>
    <col min="4636" max="4636" width="14" style="3" customWidth="1"/>
    <col min="4637" max="4637" width="13.85546875" style="3" customWidth="1"/>
    <col min="4638" max="4638" width="12.42578125" style="3" customWidth="1"/>
    <col min="4639" max="4640" width="13.85546875" style="3" customWidth="1"/>
    <col min="4641" max="4641" width="13.42578125" style="3" customWidth="1"/>
    <col min="4642" max="4642" width="14" style="3" customWidth="1"/>
    <col min="4643" max="4644" width="12.42578125" style="3" customWidth="1"/>
    <col min="4645" max="4645" width="13.85546875" style="3" customWidth="1"/>
    <col min="4646" max="4646" width="13.5703125" style="3" customWidth="1"/>
    <col min="4647" max="4699" width="12.42578125" style="3" customWidth="1"/>
    <col min="4700" max="4700" width="0.5703125" style="3" customWidth="1"/>
    <col min="4701" max="4701" width="18.7109375" style="3" customWidth="1"/>
    <col min="4702" max="4702" width="19.42578125" style="3" customWidth="1"/>
    <col min="4703" max="4703" width="20.7109375" style="3" customWidth="1"/>
    <col min="4704" max="4864" width="9.140625" style="3"/>
    <col min="4865" max="4865" width="8.42578125" style="3" customWidth="1"/>
    <col min="4866" max="4866" width="28" style="3" customWidth="1"/>
    <col min="4867" max="4867" width="17.7109375" style="3" customWidth="1"/>
    <col min="4868" max="4868" width="19" style="3" customWidth="1"/>
    <col min="4869" max="4869" width="13.42578125" style="3" customWidth="1"/>
    <col min="4870" max="4870" width="11.5703125" style="3" customWidth="1"/>
    <col min="4871" max="4871" width="14.28515625" style="3" customWidth="1"/>
    <col min="4872" max="4872" width="24.140625" style="3" customWidth="1"/>
    <col min="4873" max="4873" width="0.42578125" style="3" customWidth="1"/>
    <col min="4874" max="4874" width="11.7109375" style="3" customWidth="1"/>
    <col min="4875" max="4875" width="11.5703125" style="3" customWidth="1"/>
    <col min="4876" max="4876" width="11.7109375" style="3" customWidth="1"/>
    <col min="4877" max="4877" width="14.140625" style="3" customWidth="1"/>
    <col min="4878" max="4878" width="11.7109375" style="3" customWidth="1"/>
    <col min="4879" max="4879" width="13.140625" style="3" customWidth="1"/>
    <col min="4880" max="4880" width="11.7109375" style="3" customWidth="1"/>
    <col min="4881" max="4881" width="13.5703125" style="3" customWidth="1"/>
    <col min="4882" max="4882" width="14.85546875" style="3" customWidth="1"/>
    <col min="4883" max="4883" width="11.85546875" style="3" customWidth="1"/>
    <col min="4884" max="4884" width="0.5703125" style="3" customWidth="1"/>
    <col min="4885" max="4885" width="13.28515625" style="3" customWidth="1"/>
    <col min="4886" max="4890" width="12.42578125" style="3" customWidth="1"/>
    <col min="4891" max="4891" width="12.28515625" style="3" customWidth="1"/>
    <col min="4892" max="4892" width="14" style="3" customWidth="1"/>
    <col min="4893" max="4893" width="13.85546875" style="3" customWidth="1"/>
    <col min="4894" max="4894" width="12.42578125" style="3" customWidth="1"/>
    <col min="4895" max="4896" width="13.85546875" style="3" customWidth="1"/>
    <col min="4897" max="4897" width="13.42578125" style="3" customWidth="1"/>
    <col min="4898" max="4898" width="14" style="3" customWidth="1"/>
    <col min="4899" max="4900" width="12.42578125" style="3" customWidth="1"/>
    <col min="4901" max="4901" width="13.85546875" style="3" customWidth="1"/>
    <col min="4902" max="4902" width="13.5703125" style="3" customWidth="1"/>
    <col min="4903" max="4955" width="12.42578125" style="3" customWidth="1"/>
    <col min="4956" max="4956" width="0.5703125" style="3" customWidth="1"/>
    <col min="4957" max="4957" width="18.7109375" style="3" customWidth="1"/>
    <col min="4958" max="4958" width="19.42578125" style="3" customWidth="1"/>
    <col min="4959" max="4959" width="20.7109375" style="3" customWidth="1"/>
    <col min="4960" max="5120" width="9.140625" style="3"/>
    <col min="5121" max="5121" width="8.42578125" style="3" customWidth="1"/>
    <col min="5122" max="5122" width="28" style="3" customWidth="1"/>
    <col min="5123" max="5123" width="17.7109375" style="3" customWidth="1"/>
    <col min="5124" max="5124" width="19" style="3" customWidth="1"/>
    <col min="5125" max="5125" width="13.42578125" style="3" customWidth="1"/>
    <col min="5126" max="5126" width="11.5703125" style="3" customWidth="1"/>
    <col min="5127" max="5127" width="14.28515625" style="3" customWidth="1"/>
    <col min="5128" max="5128" width="24.140625" style="3" customWidth="1"/>
    <col min="5129" max="5129" width="0.42578125" style="3" customWidth="1"/>
    <col min="5130" max="5130" width="11.7109375" style="3" customWidth="1"/>
    <col min="5131" max="5131" width="11.5703125" style="3" customWidth="1"/>
    <col min="5132" max="5132" width="11.7109375" style="3" customWidth="1"/>
    <col min="5133" max="5133" width="14.140625" style="3" customWidth="1"/>
    <col min="5134" max="5134" width="11.7109375" style="3" customWidth="1"/>
    <col min="5135" max="5135" width="13.140625" style="3" customWidth="1"/>
    <col min="5136" max="5136" width="11.7109375" style="3" customWidth="1"/>
    <col min="5137" max="5137" width="13.5703125" style="3" customWidth="1"/>
    <col min="5138" max="5138" width="14.85546875" style="3" customWidth="1"/>
    <col min="5139" max="5139" width="11.85546875" style="3" customWidth="1"/>
    <col min="5140" max="5140" width="0.5703125" style="3" customWidth="1"/>
    <col min="5141" max="5141" width="13.28515625" style="3" customWidth="1"/>
    <col min="5142" max="5146" width="12.42578125" style="3" customWidth="1"/>
    <col min="5147" max="5147" width="12.28515625" style="3" customWidth="1"/>
    <col min="5148" max="5148" width="14" style="3" customWidth="1"/>
    <col min="5149" max="5149" width="13.85546875" style="3" customWidth="1"/>
    <col min="5150" max="5150" width="12.42578125" style="3" customWidth="1"/>
    <col min="5151" max="5152" width="13.85546875" style="3" customWidth="1"/>
    <col min="5153" max="5153" width="13.42578125" style="3" customWidth="1"/>
    <col min="5154" max="5154" width="14" style="3" customWidth="1"/>
    <col min="5155" max="5156" width="12.42578125" style="3" customWidth="1"/>
    <col min="5157" max="5157" width="13.85546875" style="3" customWidth="1"/>
    <col min="5158" max="5158" width="13.5703125" style="3" customWidth="1"/>
    <col min="5159" max="5211" width="12.42578125" style="3" customWidth="1"/>
    <col min="5212" max="5212" width="0.5703125" style="3" customWidth="1"/>
    <col min="5213" max="5213" width="18.7109375" style="3" customWidth="1"/>
    <col min="5214" max="5214" width="19.42578125" style="3" customWidth="1"/>
    <col min="5215" max="5215" width="20.7109375" style="3" customWidth="1"/>
    <col min="5216" max="5376" width="9.140625" style="3"/>
    <col min="5377" max="5377" width="8.42578125" style="3" customWidth="1"/>
    <col min="5378" max="5378" width="28" style="3" customWidth="1"/>
    <col min="5379" max="5379" width="17.7109375" style="3" customWidth="1"/>
    <col min="5380" max="5380" width="19" style="3" customWidth="1"/>
    <col min="5381" max="5381" width="13.42578125" style="3" customWidth="1"/>
    <col min="5382" max="5382" width="11.5703125" style="3" customWidth="1"/>
    <col min="5383" max="5383" width="14.28515625" style="3" customWidth="1"/>
    <col min="5384" max="5384" width="24.140625" style="3" customWidth="1"/>
    <col min="5385" max="5385" width="0.42578125" style="3" customWidth="1"/>
    <col min="5386" max="5386" width="11.7109375" style="3" customWidth="1"/>
    <col min="5387" max="5387" width="11.5703125" style="3" customWidth="1"/>
    <col min="5388" max="5388" width="11.7109375" style="3" customWidth="1"/>
    <col min="5389" max="5389" width="14.140625" style="3" customWidth="1"/>
    <col min="5390" max="5390" width="11.7109375" style="3" customWidth="1"/>
    <col min="5391" max="5391" width="13.140625" style="3" customWidth="1"/>
    <col min="5392" max="5392" width="11.7109375" style="3" customWidth="1"/>
    <col min="5393" max="5393" width="13.5703125" style="3" customWidth="1"/>
    <col min="5394" max="5394" width="14.85546875" style="3" customWidth="1"/>
    <col min="5395" max="5395" width="11.85546875" style="3" customWidth="1"/>
    <col min="5396" max="5396" width="0.5703125" style="3" customWidth="1"/>
    <col min="5397" max="5397" width="13.28515625" style="3" customWidth="1"/>
    <col min="5398" max="5402" width="12.42578125" style="3" customWidth="1"/>
    <col min="5403" max="5403" width="12.28515625" style="3" customWidth="1"/>
    <col min="5404" max="5404" width="14" style="3" customWidth="1"/>
    <col min="5405" max="5405" width="13.85546875" style="3" customWidth="1"/>
    <col min="5406" max="5406" width="12.42578125" style="3" customWidth="1"/>
    <col min="5407" max="5408" width="13.85546875" style="3" customWidth="1"/>
    <col min="5409" max="5409" width="13.42578125" style="3" customWidth="1"/>
    <col min="5410" max="5410" width="14" style="3" customWidth="1"/>
    <col min="5411" max="5412" width="12.42578125" style="3" customWidth="1"/>
    <col min="5413" max="5413" width="13.85546875" style="3" customWidth="1"/>
    <col min="5414" max="5414" width="13.5703125" style="3" customWidth="1"/>
    <col min="5415" max="5467" width="12.42578125" style="3" customWidth="1"/>
    <col min="5468" max="5468" width="0.5703125" style="3" customWidth="1"/>
    <col min="5469" max="5469" width="18.7109375" style="3" customWidth="1"/>
    <col min="5470" max="5470" width="19.42578125" style="3" customWidth="1"/>
    <col min="5471" max="5471" width="20.7109375" style="3" customWidth="1"/>
    <col min="5472" max="5632" width="9.140625" style="3"/>
    <col min="5633" max="5633" width="8.42578125" style="3" customWidth="1"/>
    <col min="5634" max="5634" width="28" style="3" customWidth="1"/>
    <col min="5635" max="5635" width="17.7109375" style="3" customWidth="1"/>
    <col min="5636" max="5636" width="19" style="3" customWidth="1"/>
    <col min="5637" max="5637" width="13.42578125" style="3" customWidth="1"/>
    <col min="5638" max="5638" width="11.5703125" style="3" customWidth="1"/>
    <col min="5639" max="5639" width="14.28515625" style="3" customWidth="1"/>
    <col min="5640" max="5640" width="24.140625" style="3" customWidth="1"/>
    <col min="5641" max="5641" width="0.42578125" style="3" customWidth="1"/>
    <col min="5642" max="5642" width="11.7109375" style="3" customWidth="1"/>
    <col min="5643" max="5643" width="11.5703125" style="3" customWidth="1"/>
    <col min="5644" max="5644" width="11.7109375" style="3" customWidth="1"/>
    <col min="5645" max="5645" width="14.140625" style="3" customWidth="1"/>
    <col min="5646" max="5646" width="11.7109375" style="3" customWidth="1"/>
    <col min="5647" max="5647" width="13.140625" style="3" customWidth="1"/>
    <col min="5648" max="5648" width="11.7109375" style="3" customWidth="1"/>
    <col min="5649" max="5649" width="13.5703125" style="3" customWidth="1"/>
    <col min="5650" max="5650" width="14.85546875" style="3" customWidth="1"/>
    <col min="5651" max="5651" width="11.85546875" style="3" customWidth="1"/>
    <col min="5652" max="5652" width="0.5703125" style="3" customWidth="1"/>
    <col min="5653" max="5653" width="13.28515625" style="3" customWidth="1"/>
    <col min="5654" max="5658" width="12.42578125" style="3" customWidth="1"/>
    <col min="5659" max="5659" width="12.28515625" style="3" customWidth="1"/>
    <col min="5660" max="5660" width="14" style="3" customWidth="1"/>
    <col min="5661" max="5661" width="13.85546875" style="3" customWidth="1"/>
    <col min="5662" max="5662" width="12.42578125" style="3" customWidth="1"/>
    <col min="5663" max="5664" width="13.85546875" style="3" customWidth="1"/>
    <col min="5665" max="5665" width="13.42578125" style="3" customWidth="1"/>
    <col min="5666" max="5666" width="14" style="3" customWidth="1"/>
    <col min="5667" max="5668" width="12.42578125" style="3" customWidth="1"/>
    <col min="5669" max="5669" width="13.85546875" style="3" customWidth="1"/>
    <col min="5670" max="5670" width="13.5703125" style="3" customWidth="1"/>
    <col min="5671" max="5723" width="12.42578125" style="3" customWidth="1"/>
    <col min="5724" max="5724" width="0.5703125" style="3" customWidth="1"/>
    <col min="5725" max="5725" width="18.7109375" style="3" customWidth="1"/>
    <col min="5726" max="5726" width="19.42578125" style="3" customWidth="1"/>
    <col min="5727" max="5727" width="20.7109375" style="3" customWidth="1"/>
    <col min="5728" max="5888" width="9.140625" style="3"/>
    <col min="5889" max="5889" width="8.42578125" style="3" customWidth="1"/>
    <col min="5890" max="5890" width="28" style="3" customWidth="1"/>
    <col min="5891" max="5891" width="17.7109375" style="3" customWidth="1"/>
    <col min="5892" max="5892" width="19" style="3" customWidth="1"/>
    <col min="5893" max="5893" width="13.42578125" style="3" customWidth="1"/>
    <col min="5894" max="5894" width="11.5703125" style="3" customWidth="1"/>
    <col min="5895" max="5895" width="14.28515625" style="3" customWidth="1"/>
    <col min="5896" max="5896" width="24.140625" style="3" customWidth="1"/>
    <col min="5897" max="5897" width="0.42578125" style="3" customWidth="1"/>
    <col min="5898" max="5898" width="11.7109375" style="3" customWidth="1"/>
    <col min="5899" max="5899" width="11.5703125" style="3" customWidth="1"/>
    <col min="5900" max="5900" width="11.7109375" style="3" customWidth="1"/>
    <col min="5901" max="5901" width="14.140625" style="3" customWidth="1"/>
    <col min="5902" max="5902" width="11.7109375" style="3" customWidth="1"/>
    <col min="5903" max="5903" width="13.140625" style="3" customWidth="1"/>
    <col min="5904" max="5904" width="11.7109375" style="3" customWidth="1"/>
    <col min="5905" max="5905" width="13.5703125" style="3" customWidth="1"/>
    <col min="5906" max="5906" width="14.85546875" style="3" customWidth="1"/>
    <col min="5907" max="5907" width="11.85546875" style="3" customWidth="1"/>
    <col min="5908" max="5908" width="0.5703125" style="3" customWidth="1"/>
    <col min="5909" max="5909" width="13.28515625" style="3" customWidth="1"/>
    <col min="5910" max="5914" width="12.42578125" style="3" customWidth="1"/>
    <col min="5915" max="5915" width="12.28515625" style="3" customWidth="1"/>
    <col min="5916" max="5916" width="14" style="3" customWidth="1"/>
    <col min="5917" max="5917" width="13.85546875" style="3" customWidth="1"/>
    <col min="5918" max="5918" width="12.42578125" style="3" customWidth="1"/>
    <col min="5919" max="5920" width="13.85546875" style="3" customWidth="1"/>
    <col min="5921" max="5921" width="13.42578125" style="3" customWidth="1"/>
    <col min="5922" max="5922" width="14" style="3" customWidth="1"/>
    <col min="5923" max="5924" width="12.42578125" style="3" customWidth="1"/>
    <col min="5925" max="5925" width="13.85546875" style="3" customWidth="1"/>
    <col min="5926" max="5926" width="13.5703125" style="3" customWidth="1"/>
    <col min="5927" max="5979" width="12.42578125" style="3" customWidth="1"/>
    <col min="5980" max="5980" width="0.5703125" style="3" customWidth="1"/>
    <col min="5981" max="5981" width="18.7109375" style="3" customWidth="1"/>
    <col min="5982" max="5982" width="19.42578125" style="3" customWidth="1"/>
    <col min="5983" max="5983" width="20.7109375" style="3" customWidth="1"/>
    <col min="5984" max="6144" width="9.140625" style="3"/>
    <col min="6145" max="6145" width="8.42578125" style="3" customWidth="1"/>
    <col min="6146" max="6146" width="28" style="3" customWidth="1"/>
    <col min="6147" max="6147" width="17.7109375" style="3" customWidth="1"/>
    <col min="6148" max="6148" width="19" style="3" customWidth="1"/>
    <col min="6149" max="6149" width="13.42578125" style="3" customWidth="1"/>
    <col min="6150" max="6150" width="11.5703125" style="3" customWidth="1"/>
    <col min="6151" max="6151" width="14.28515625" style="3" customWidth="1"/>
    <col min="6152" max="6152" width="24.140625" style="3" customWidth="1"/>
    <col min="6153" max="6153" width="0.42578125" style="3" customWidth="1"/>
    <col min="6154" max="6154" width="11.7109375" style="3" customWidth="1"/>
    <col min="6155" max="6155" width="11.5703125" style="3" customWidth="1"/>
    <col min="6156" max="6156" width="11.7109375" style="3" customWidth="1"/>
    <col min="6157" max="6157" width="14.140625" style="3" customWidth="1"/>
    <col min="6158" max="6158" width="11.7109375" style="3" customWidth="1"/>
    <col min="6159" max="6159" width="13.140625" style="3" customWidth="1"/>
    <col min="6160" max="6160" width="11.7109375" style="3" customWidth="1"/>
    <col min="6161" max="6161" width="13.5703125" style="3" customWidth="1"/>
    <col min="6162" max="6162" width="14.85546875" style="3" customWidth="1"/>
    <col min="6163" max="6163" width="11.85546875" style="3" customWidth="1"/>
    <col min="6164" max="6164" width="0.5703125" style="3" customWidth="1"/>
    <col min="6165" max="6165" width="13.28515625" style="3" customWidth="1"/>
    <col min="6166" max="6170" width="12.42578125" style="3" customWidth="1"/>
    <col min="6171" max="6171" width="12.28515625" style="3" customWidth="1"/>
    <col min="6172" max="6172" width="14" style="3" customWidth="1"/>
    <col min="6173" max="6173" width="13.85546875" style="3" customWidth="1"/>
    <col min="6174" max="6174" width="12.42578125" style="3" customWidth="1"/>
    <col min="6175" max="6176" width="13.85546875" style="3" customWidth="1"/>
    <col min="6177" max="6177" width="13.42578125" style="3" customWidth="1"/>
    <col min="6178" max="6178" width="14" style="3" customWidth="1"/>
    <col min="6179" max="6180" width="12.42578125" style="3" customWidth="1"/>
    <col min="6181" max="6181" width="13.85546875" style="3" customWidth="1"/>
    <col min="6182" max="6182" width="13.5703125" style="3" customWidth="1"/>
    <col min="6183" max="6235" width="12.42578125" style="3" customWidth="1"/>
    <col min="6236" max="6236" width="0.5703125" style="3" customWidth="1"/>
    <col min="6237" max="6237" width="18.7109375" style="3" customWidth="1"/>
    <col min="6238" max="6238" width="19.42578125" style="3" customWidth="1"/>
    <col min="6239" max="6239" width="20.7109375" style="3" customWidth="1"/>
    <col min="6240" max="6400" width="9.140625" style="3"/>
    <col min="6401" max="6401" width="8.42578125" style="3" customWidth="1"/>
    <col min="6402" max="6402" width="28" style="3" customWidth="1"/>
    <col min="6403" max="6403" width="17.7109375" style="3" customWidth="1"/>
    <col min="6404" max="6404" width="19" style="3" customWidth="1"/>
    <col min="6405" max="6405" width="13.42578125" style="3" customWidth="1"/>
    <col min="6406" max="6406" width="11.5703125" style="3" customWidth="1"/>
    <col min="6407" max="6407" width="14.28515625" style="3" customWidth="1"/>
    <col min="6408" max="6408" width="24.140625" style="3" customWidth="1"/>
    <col min="6409" max="6409" width="0.42578125" style="3" customWidth="1"/>
    <col min="6410" max="6410" width="11.7109375" style="3" customWidth="1"/>
    <col min="6411" max="6411" width="11.5703125" style="3" customWidth="1"/>
    <col min="6412" max="6412" width="11.7109375" style="3" customWidth="1"/>
    <col min="6413" max="6413" width="14.140625" style="3" customWidth="1"/>
    <col min="6414" max="6414" width="11.7109375" style="3" customWidth="1"/>
    <col min="6415" max="6415" width="13.140625" style="3" customWidth="1"/>
    <col min="6416" max="6416" width="11.7109375" style="3" customWidth="1"/>
    <col min="6417" max="6417" width="13.5703125" style="3" customWidth="1"/>
    <col min="6418" max="6418" width="14.85546875" style="3" customWidth="1"/>
    <col min="6419" max="6419" width="11.85546875" style="3" customWidth="1"/>
    <col min="6420" max="6420" width="0.5703125" style="3" customWidth="1"/>
    <col min="6421" max="6421" width="13.28515625" style="3" customWidth="1"/>
    <col min="6422" max="6426" width="12.42578125" style="3" customWidth="1"/>
    <col min="6427" max="6427" width="12.28515625" style="3" customWidth="1"/>
    <col min="6428" max="6428" width="14" style="3" customWidth="1"/>
    <col min="6429" max="6429" width="13.85546875" style="3" customWidth="1"/>
    <col min="6430" max="6430" width="12.42578125" style="3" customWidth="1"/>
    <col min="6431" max="6432" width="13.85546875" style="3" customWidth="1"/>
    <col min="6433" max="6433" width="13.42578125" style="3" customWidth="1"/>
    <col min="6434" max="6434" width="14" style="3" customWidth="1"/>
    <col min="6435" max="6436" width="12.42578125" style="3" customWidth="1"/>
    <col min="6437" max="6437" width="13.85546875" style="3" customWidth="1"/>
    <col min="6438" max="6438" width="13.5703125" style="3" customWidth="1"/>
    <col min="6439" max="6491" width="12.42578125" style="3" customWidth="1"/>
    <col min="6492" max="6492" width="0.5703125" style="3" customWidth="1"/>
    <col min="6493" max="6493" width="18.7109375" style="3" customWidth="1"/>
    <col min="6494" max="6494" width="19.42578125" style="3" customWidth="1"/>
    <col min="6495" max="6495" width="20.7109375" style="3" customWidth="1"/>
    <col min="6496" max="6656" width="9.140625" style="3"/>
    <col min="6657" max="6657" width="8.42578125" style="3" customWidth="1"/>
    <col min="6658" max="6658" width="28" style="3" customWidth="1"/>
    <col min="6659" max="6659" width="17.7109375" style="3" customWidth="1"/>
    <col min="6660" max="6660" width="19" style="3" customWidth="1"/>
    <col min="6661" max="6661" width="13.42578125" style="3" customWidth="1"/>
    <col min="6662" max="6662" width="11.5703125" style="3" customWidth="1"/>
    <col min="6663" max="6663" width="14.28515625" style="3" customWidth="1"/>
    <col min="6664" max="6664" width="24.140625" style="3" customWidth="1"/>
    <col min="6665" max="6665" width="0.42578125" style="3" customWidth="1"/>
    <col min="6666" max="6666" width="11.7109375" style="3" customWidth="1"/>
    <col min="6667" max="6667" width="11.5703125" style="3" customWidth="1"/>
    <col min="6668" max="6668" width="11.7109375" style="3" customWidth="1"/>
    <col min="6669" max="6669" width="14.140625" style="3" customWidth="1"/>
    <col min="6670" max="6670" width="11.7109375" style="3" customWidth="1"/>
    <col min="6671" max="6671" width="13.140625" style="3" customWidth="1"/>
    <col min="6672" max="6672" width="11.7109375" style="3" customWidth="1"/>
    <col min="6673" max="6673" width="13.5703125" style="3" customWidth="1"/>
    <col min="6674" max="6674" width="14.85546875" style="3" customWidth="1"/>
    <col min="6675" max="6675" width="11.85546875" style="3" customWidth="1"/>
    <col min="6676" max="6676" width="0.5703125" style="3" customWidth="1"/>
    <col min="6677" max="6677" width="13.28515625" style="3" customWidth="1"/>
    <col min="6678" max="6682" width="12.42578125" style="3" customWidth="1"/>
    <col min="6683" max="6683" width="12.28515625" style="3" customWidth="1"/>
    <col min="6684" max="6684" width="14" style="3" customWidth="1"/>
    <col min="6685" max="6685" width="13.85546875" style="3" customWidth="1"/>
    <col min="6686" max="6686" width="12.42578125" style="3" customWidth="1"/>
    <col min="6687" max="6688" width="13.85546875" style="3" customWidth="1"/>
    <col min="6689" max="6689" width="13.42578125" style="3" customWidth="1"/>
    <col min="6690" max="6690" width="14" style="3" customWidth="1"/>
    <col min="6691" max="6692" width="12.42578125" style="3" customWidth="1"/>
    <col min="6693" max="6693" width="13.85546875" style="3" customWidth="1"/>
    <col min="6694" max="6694" width="13.5703125" style="3" customWidth="1"/>
    <col min="6695" max="6747" width="12.42578125" style="3" customWidth="1"/>
    <col min="6748" max="6748" width="0.5703125" style="3" customWidth="1"/>
    <col min="6749" max="6749" width="18.7109375" style="3" customWidth="1"/>
    <col min="6750" max="6750" width="19.42578125" style="3" customWidth="1"/>
    <col min="6751" max="6751" width="20.7109375" style="3" customWidth="1"/>
    <col min="6752" max="6912" width="9.140625" style="3"/>
    <col min="6913" max="6913" width="8.42578125" style="3" customWidth="1"/>
    <col min="6914" max="6914" width="28" style="3" customWidth="1"/>
    <col min="6915" max="6915" width="17.7109375" style="3" customWidth="1"/>
    <col min="6916" max="6916" width="19" style="3" customWidth="1"/>
    <col min="6917" max="6917" width="13.42578125" style="3" customWidth="1"/>
    <col min="6918" max="6918" width="11.5703125" style="3" customWidth="1"/>
    <col min="6919" max="6919" width="14.28515625" style="3" customWidth="1"/>
    <col min="6920" max="6920" width="24.140625" style="3" customWidth="1"/>
    <col min="6921" max="6921" width="0.42578125" style="3" customWidth="1"/>
    <col min="6922" max="6922" width="11.7109375" style="3" customWidth="1"/>
    <col min="6923" max="6923" width="11.5703125" style="3" customWidth="1"/>
    <col min="6924" max="6924" width="11.7109375" style="3" customWidth="1"/>
    <col min="6925" max="6925" width="14.140625" style="3" customWidth="1"/>
    <col min="6926" max="6926" width="11.7109375" style="3" customWidth="1"/>
    <col min="6927" max="6927" width="13.140625" style="3" customWidth="1"/>
    <col min="6928" max="6928" width="11.7109375" style="3" customWidth="1"/>
    <col min="6929" max="6929" width="13.5703125" style="3" customWidth="1"/>
    <col min="6930" max="6930" width="14.85546875" style="3" customWidth="1"/>
    <col min="6931" max="6931" width="11.85546875" style="3" customWidth="1"/>
    <col min="6932" max="6932" width="0.5703125" style="3" customWidth="1"/>
    <col min="6933" max="6933" width="13.28515625" style="3" customWidth="1"/>
    <col min="6934" max="6938" width="12.42578125" style="3" customWidth="1"/>
    <col min="6939" max="6939" width="12.28515625" style="3" customWidth="1"/>
    <col min="6940" max="6940" width="14" style="3" customWidth="1"/>
    <col min="6941" max="6941" width="13.85546875" style="3" customWidth="1"/>
    <col min="6942" max="6942" width="12.42578125" style="3" customWidth="1"/>
    <col min="6943" max="6944" width="13.85546875" style="3" customWidth="1"/>
    <col min="6945" max="6945" width="13.42578125" style="3" customWidth="1"/>
    <col min="6946" max="6946" width="14" style="3" customWidth="1"/>
    <col min="6947" max="6948" width="12.42578125" style="3" customWidth="1"/>
    <col min="6949" max="6949" width="13.85546875" style="3" customWidth="1"/>
    <col min="6950" max="6950" width="13.5703125" style="3" customWidth="1"/>
    <col min="6951" max="7003" width="12.42578125" style="3" customWidth="1"/>
    <col min="7004" max="7004" width="0.5703125" style="3" customWidth="1"/>
    <col min="7005" max="7005" width="18.7109375" style="3" customWidth="1"/>
    <col min="7006" max="7006" width="19.42578125" style="3" customWidth="1"/>
    <col min="7007" max="7007" width="20.7109375" style="3" customWidth="1"/>
    <col min="7008" max="7168" width="9.140625" style="3"/>
    <col min="7169" max="7169" width="8.42578125" style="3" customWidth="1"/>
    <col min="7170" max="7170" width="28" style="3" customWidth="1"/>
    <col min="7171" max="7171" width="17.7109375" style="3" customWidth="1"/>
    <col min="7172" max="7172" width="19" style="3" customWidth="1"/>
    <col min="7173" max="7173" width="13.42578125" style="3" customWidth="1"/>
    <col min="7174" max="7174" width="11.5703125" style="3" customWidth="1"/>
    <col min="7175" max="7175" width="14.28515625" style="3" customWidth="1"/>
    <col min="7176" max="7176" width="24.140625" style="3" customWidth="1"/>
    <col min="7177" max="7177" width="0.42578125" style="3" customWidth="1"/>
    <col min="7178" max="7178" width="11.7109375" style="3" customWidth="1"/>
    <col min="7179" max="7179" width="11.5703125" style="3" customWidth="1"/>
    <col min="7180" max="7180" width="11.7109375" style="3" customWidth="1"/>
    <col min="7181" max="7181" width="14.140625" style="3" customWidth="1"/>
    <col min="7182" max="7182" width="11.7109375" style="3" customWidth="1"/>
    <col min="7183" max="7183" width="13.140625" style="3" customWidth="1"/>
    <col min="7184" max="7184" width="11.7109375" style="3" customWidth="1"/>
    <col min="7185" max="7185" width="13.5703125" style="3" customWidth="1"/>
    <col min="7186" max="7186" width="14.85546875" style="3" customWidth="1"/>
    <col min="7187" max="7187" width="11.85546875" style="3" customWidth="1"/>
    <col min="7188" max="7188" width="0.5703125" style="3" customWidth="1"/>
    <col min="7189" max="7189" width="13.28515625" style="3" customWidth="1"/>
    <col min="7190" max="7194" width="12.42578125" style="3" customWidth="1"/>
    <col min="7195" max="7195" width="12.28515625" style="3" customWidth="1"/>
    <col min="7196" max="7196" width="14" style="3" customWidth="1"/>
    <col min="7197" max="7197" width="13.85546875" style="3" customWidth="1"/>
    <col min="7198" max="7198" width="12.42578125" style="3" customWidth="1"/>
    <col min="7199" max="7200" width="13.85546875" style="3" customWidth="1"/>
    <col min="7201" max="7201" width="13.42578125" style="3" customWidth="1"/>
    <col min="7202" max="7202" width="14" style="3" customWidth="1"/>
    <col min="7203" max="7204" width="12.42578125" style="3" customWidth="1"/>
    <col min="7205" max="7205" width="13.85546875" style="3" customWidth="1"/>
    <col min="7206" max="7206" width="13.5703125" style="3" customWidth="1"/>
    <col min="7207" max="7259" width="12.42578125" style="3" customWidth="1"/>
    <col min="7260" max="7260" width="0.5703125" style="3" customWidth="1"/>
    <col min="7261" max="7261" width="18.7109375" style="3" customWidth="1"/>
    <col min="7262" max="7262" width="19.42578125" style="3" customWidth="1"/>
    <col min="7263" max="7263" width="20.7109375" style="3" customWidth="1"/>
    <col min="7264" max="7424" width="9.140625" style="3"/>
    <col min="7425" max="7425" width="8.42578125" style="3" customWidth="1"/>
    <col min="7426" max="7426" width="28" style="3" customWidth="1"/>
    <col min="7427" max="7427" width="17.7109375" style="3" customWidth="1"/>
    <col min="7428" max="7428" width="19" style="3" customWidth="1"/>
    <col min="7429" max="7429" width="13.42578125" style="3" customWidth="1"/>
    <col min="7430" max="7430" width="11.5703125" style="3" customWidth="1"/>
    <col min="7431" max="7431" width="14.28515625" style="3" customWidth="1"/>
    <col min="7432" max="7432" width="24.140625" style="3" customWidth="1"/>
    <col min="7433" max="7433" width="0.42578125" style="3" customWidth="1"/>
    <col min="7434" max="7434" width="11.7109375" style="3" customWidth="1"/>
    <col min="7435" max="7435" width="11.5703125" style="3" customWidth="1"/>
    <col min="7436" max="7436" width="11.7109375" style="3" customWidth="1"/>
    <col min="7437" max="7437" width="14.140625" style="3" customWidth="1"/>
    <col min="7438" max="7438" width="11.7109375" style="3" customWidth="1"/>
    <col min="7439" max="7439" width="13.140625" style="3" customWidth="1"/>
    <col min="7440" max="7440" width="11.7109375" style="3" customWidth="1"/>
    <col min="7441" max="7441" width="13.5703125" style="3" customWidth="1"/>
    <col min="7442" max="7442" width="14.85546875" style="3" customWidth="1"/>
    <col min="7443" max="7443" width="11.85546875" style="3" customWidth="1"/>
    <col min="7444" max="7444" width="0.5703125" style="3" customWidth="1"/>
    <col min="7445" max="7445" width="13.28515625" style="3" customWidth="1"/>
    <col min="7446" max="7450" width="12.42578125" style="3" customWidth="1"/>
    <col min="7451" max="7451" width="12.28515625" style="3" customWidth="1"/>
    <col min="7452" max="7452" width="14" style="3" customWidth="1"/>
    <col min="7453" max="7453" width="13.85546875" style="3" customWidth="1"/>
    <col min="7454" max="7454" width="12.42578125" style="3" customWidth="1"/>
    <col min="7455" max="7456" width="13.85546875" style="3" customWidth="1"/>
    <col min="7457" max="7457" width="13.42578125" style="3" customWidth="1"/>
    <col min="7458" max="7458" width="14" style="3" customWidth="1"/>
    <col min="7459" max="7460" width="12.42578125" style="3" customWidth="1"/>
    <col min="7461" max="7461" width="13.85546875" style="3" customWidth="1"/>
    <col min="7462" max="7462" width="13.5703125" style="3" customWidth="1"/>
    <col min="7463" max="7515" width="12.42578125" style="3" customWidth="1"/>
    <col min="7516" max="7516" width="0.5703125" style="3" customWidth="1"/>
    <col min="7517" max="7517" width="18.7109375" style="3" customWidth="1"/>
    <col min="7518" max="7518" width="19.42578125" style="3" customWidth="1"/>
    <col min="7519" max="7519" width="20.7109375" style="3" customWidth="1"/>
    <col min="7520" max="7680" width="9.140625" style="3"/>
    <col min="7681" max="7681" width="8.42578125" style="3" customWidth="1"/>
    <col min="7682" max="7682" width="28" style="3" customWidth="1"/>
    <col min="7683" max="7683" width="17.7109375" style="3" customWidth="1"/>
    <col min="7684" max="7684" width="19" style="3" customWidth="1"/>
    <col min="7685" max="7685" width="13.42578125" style="3" customWidth="1"/>
    <col min="7686" max="7686" width="11.5703125" style="3" customWidth="1"/>
    <col min="7687" max="7687" width="14.28515625" style="3" customWidth="1"/>
    <col min="7688" max="7688" width="24.140625" style="3" customWidth="1"/>
    <col min="7689" max="7689" width="0.42578125" style="3" customWidth="1"/>
    <col min="7690" max="7690" width="11.7109375" style="3" customWidth="1"/>
    <col min="7691" max="7691" width="11.5703125" style="3" customWidth="1"/>
    <col min="7692" max="7692" width="11.7109375" style="3" customWidth="1"/>
    <col min="7693" max="7693" width="14.140625" style="3" customWidth="1"/>
    <col min="7694" max="7694" width="11.7109375" style="3" customWidth="1"/>
    <col min="7695" max="7695" width="13.140625" style="3" customWidth="1"/>
    <col min="7696" max="7696" width="11.7109375" style="3" customWidth="1"/>
    <col min="7697" max="7697" width="13.5703125" style="3" customWidth="1"/>
    <col min="7698" max="7698" width="14.85546875" style="3" customWidth="1"/>
    <col min="7699" max="7699" width="11.85546875" style="3" customWidth="1"/>
    <col min="7700" max="7700" width="0.5703125" style="3" customWidth="1"/>
    <col min="7701" max="7701" width="13.28515625" style="3" customWidth="1"/>
    <col min="7702" max="7706" width="12.42578125" style="3" customWidth="1"/>
    <col min="7707" max="7707" width="12.28515625" style="3" customWidth="1"/>
    <col min="7708" max="7708" width="14" style="3" customWidth="1"/>
    <col min="7709" max="7709" width="13.85546875" style="3" customWidth="1"/>
    <col min="7710" max="7710" width="12.42578125" style="3" customWidth="1"/>
    <col min="7711" max="7712" width="13.85546875" style="3" customWidth="1"/>
    <col min="7713" max="7713" width="13.42578125" style="3" customWidth="1"/>
    <col min="7714" max="7714" width="14" style="3" customWidth="1"/>
    <col min="7715" max="7716" width="12.42578125" style="3" customWidth="1"/>
    <col min="7717" max="7717" width="13.85546875" style="3" customWidth="1"/>
    <col min="7718" max="7718" width="13.5703125" style="3" customWidth="1"/>
    <col min="7719" max="7771" width="12.42578125" style="3" customWidth="1"/>
    <col min="7772" max="7772" width="0.5703125" style="3" customWidth="1"/>
    <col min="7773" max="7773" width="18.7109375" style="3" customWidth="1"/>
    <col min="7774" max="7774" width="19.42578125" style="3" customWidth="1"/>
    <col min="7775" max="7775" width="20.7109375" style="3" customWidth="1"/>
    <col min="7776" max="7936" width="9.140625" style="3"/>
    <col min="7937" max="7937" width="8.42578125" style="3" customWidth="1"/>
    <col min="7938" max="7938" width="28" style="3" customWidth="1"/>
    <col min="7939" max="7939" width="17.7109375" style="3" customWidth="1"/>
    <col min="7940" max="7940" width="19" style="3" customWidth="1"/>
    <col min="7941" max="7941" width="13.42578125" style="3" customWidth="1"/>
    <col min="7942" max="7942" width="11.5703125" style="3" customWidth="1"/>
    <col min="7943" max="7943" width="14.28515625" style="3" customWidth="1"/>
    <col min="7944" max="7944" width="24.140625" style="3" customWidth="1"/>
    <col min="7945" max="7945" width="0.42578125" style="3" customWidth="1"/>
    <col min="7946" max="7946" width="11.7109375" style="3" customWidth="1"/>
    <col min="7947" max="7947" width="11.5703125" style="3" customWidth="1"/>
    <col min="7948" max="7948" width="11.7109375" style="3" customWidth="1"/>
    <col min="7949" max="7949" width="14.140625" style="3" customWidth="1"/>
    <col min="7950" max="7950" width="11.7109375" style="3" customWidth="1"/>
    <col min="7951" max="7951" width="13.140625" style="3" customWidth="1"/>
    <col min="7952" max="7952" width="11.7109375" style="3" customWidth="1"/>
    <col min="7953" max="7953" width="13.5703125" style="3" customWidth="1"/>
    <col min="7954" max="7954" width="14.85546875" style="3" customWidth="1"/>
    <col min="7955" max="7955" width="11.85546875" style="3" customWidth="1"/>
    <col min="7956" max="7956" width="0.5703125" style="3" customWidth="1"/>
    <col min="7957" max="7957" width="13.28515625" style="3" customWidth="1"/>
    <col min="7958" max="7962" width="12.42578125" style="3" customWidth="1"/>
    <col min="7963" max="7963" width="12.28515625" style="3" customWidth="1"/>
    <col min="7964" max="7964" width="14" style="3" customWidth="1"/>
    <col min="7965" max="7965" width="13.85546875" style="3" customWidth="1"/>
    <col min="7966" max="7966" width="12.42578125" style="3" customWidth="1"/>
    <col min="7967" max="7968" width="13.85546875" style="3" customWidth="1"/>
    <col min="7969" max="7969" width="13.42578125" style="3" customWidth="1"/>
    <col min="7970" max="7970" width="14" style="3" customWidth="1"/>
    <col min="7971" max="7972" width="12.42578125" style="3" customWidth="1"/>
    <col min="7973" max="7973" width="13.85546875" style="3" customWidth="1"/>
    <col min="7974" max="7974" width="13.5703125" style="3" customWidth="1"/>
    <col min="7975" max="8027" width="12.42578125" style="3" customWidth="1"/>
    <col min="8028" max="8028" width="0.5703125" style="3" customWidth="1"/>
    <col min="8029" max="8029" width="18.7109375" style="3" customWidth="1"/>
    <col min="8030" max="8030" width="19.42578125" style="3" customWidth="1"/>
    <col min="8031" max="8031" width="20.7109375" style="3" customWidth="1"/>
    <col min="8032" max="8192" width="9.140625" style="3"/>
    <col min="8193" max="8193" width="8.42578125" style="3" customWidth="1"/>
    <col min="8194" max="8194" width="28" style="3" customWidth="1"/>
    <col min="8195" max="8195" width="17.7109375" style="3" customWidth="1"/>
    <col min="8196" max="8196" width="19" style="3" customWidth="1"/>
    <col min="8197" max="8197" width="13.42578125" style="3" customWidth="1"/>
    <col min="8198" max="8198" width="11.5703125" style="3" customWidth="1"/>
    <col min="8199" max="8199" width="14.28515625" style="3" customWidth="1"/>
    <col min="8200" max="8200" width="24.140625" style="3" customWidth="1"/>
    <col min="8201" max="8201" width="0.42578125" style="3" customWidth="1"/>
    <col min="8202" max="8202" width="11.7109375" style="3" customWidth="1"/>
    <col min="8203" max="8203" width="11.5703125" style="3" customWidth="1"/>
    <col min="8204" max="8204" width="11.7109375" style="3" customWidth="1"/>
    <col min="8205" max="8205" width="14.140625" style="3" customWidth="1"/>
    <col min="8206" max="8206" width="11.7109375" style="3" customWidth="1"/>
    <col min="8207" max="8207" width="13.140625" style="3" customWidth="1"/>
    <col min="8208" max="8208" width="11.7109375" style="3" customWidth="1"/>
    <col min="8209" max="8209" width="13.5703125" style="3" customWidth="1"/>
    <col min="8210" max="8210" width="14.85546875" style="3" customWidth="1"/>
    <col min="8211" max="8211" width="11.85546875" style="3" customWidth="1"/>
    <col min="8212" max="8212" width="0.5703125" style="3" customWidth="1"/>
    <col min="8213" max="8213" width="13.28515625" style="3" customWidth="1"/>
    <col min="8214" max="8218" width="12.42578125" style="3" customWidth="1"/>
    <col min="8219" max="8219" width="12.28515625" style="3" customWidth="1"/>
    <col min="8220" max="8220" width="14" style="3" customWidth="1"/>
    <col min="8221" max="8221" width="13.85546875" style="3" customWidth="1"/>
    <col min="8222" max="8222" width="12.42578125" style="3" customWidth="1"/>
    <col min="8223" max="8224" width="13.85546875" style="3" customWidth="1"/>
    <col min="8225" max="8225" width="13.42578125" style="3" customWidth="1"/>
    <col min="8226" max="8226" width="14" style="3" customWidth="1"/>
    <col min="8227" max="8228" width="12.42578125" style="3" customWidth="1"/>
    <col min="8229" max="8229" width="13.85546875" style="3" customWidth="1"/>
    <col min="8230" max="8230" width="13.5703125" style="3" customWidth="1"/>
    <col min="8231" max="8283" width="12.42578125" style="3" customWidth="1"/>
    <col min="8284" max="8284" width="0.5703125" style="3" customWidth="1"/>
    <col min="8285" max="8285" width="18.7109375" style="3" customWidth="1"/>
    <col min="8286" max="8286" width="19.42578125" style="3" customWidth="1"/>
    <col min="8287" max="8287" width="20.7109375" style="3" customWidth="1"/>
    <col min="8288" max="8448" width="9.140625" style="3"/>
    <col min="8449" max="8449" width="8.42578125" style="3" customWidth="1"/>
    <col min="8450" max="8450" width="28" style="3" customWidth="1"/>
    <col min="8451" max="8451" width="17.7109375" style="3" customWidth="1"/>
    <col min="8452" max="8452" width="19" style="3" customWidth="1"/>
    <col min="8453" max="8453" width="13.42578125" style="3" customWidth="1"/>
    <col min="8454" max="8454" width="11.5703125" style="3" customWidth="1"/>
    <col min="8455" max="8455" width="14.28515625" style="3" customWidth="1"/>
    <col min="8456" max="8456" width="24.140625" style="3" customWidth="1"/>
    <col min="8457" max="8457" width="0.42578125" style="3" customWidth="1"/>
    <col min="8458" max="8458" width="11.7109375" style="3" customWidth="1"/>
    <col min="8459" max="8459" width="11.5703125" style="3" customWidth="1"/>
    <col min="8460" max="8460" width="11.7109375" style="3" customWidth="1"/>
    <col min="8461" max="8461" width="14.140625" style="3" customWidth="1"/>
    <col min="8462" max="8462" width="11.7109375" style="3" customWidth="1"/>
    <col min="8463" max="8463" width="13.140625" style="3" customWidth="1"/>
    <col min="8464" max="8464" width="11.7109375" style="3" customWidth="1"/>
    <col min="8465" max="8465" width="13.5703125" style="3" customWidth="1"/>
    <col min="8466" max="8466" width="14.85546875" style="3" customWidth="1"/>
    <col min="8467" max="8467" width="11.85546875" style="3" customWidth="1"/>
    <col min="8468" max="8468" width="0.5703125" style="3" customWidth="1"/>
    <col min="8469" max="8469" width="13.28515625" style="3" customWidth="1"/>
    <col min="8470" max="8474" width="12.42578125" style="3" customWidth="1"/>
    <col min="8475" max="8475" width="12.28515625" style="3" customWidth="1"/>
    <col min="8476" max="8476" width="14" style="3" customWidth="1"/>
    <col min="8477" max="8477" width="13.85546875" style="3" customWidth="1"/>
    <col min="8478" max="8478" width="12.42578125" style="3" customWidth="1"/>
    <col min="8479" max="8480" width="13.85546875" style="3" customWidth="1"/>
    <col min="8481" max="8481" width="13.42578125" style="3" customWidth="1"/>
    <col min="8482" max="8482" width="14" style="3" customWidth="1"/>
    <col min="8483" max="8484" width="12.42578125" style="3" customWidth="1"/>
    <col min="8485" max="8485" width="13.85546875" style="3" customWidth="1"/>
    <col min="8486" max="8486" width="13.5703125" style="3" customWidth="1"/>
    <col min="8487" max="8539" width="12.42578125" style="3" customWidth="1"/>
    <col min="8540" max="8540" width="0.5703125" style="3" customWidth="1"/>
    <col min="8541" max="8541" width="18.7109375" style="3" customWidth="1"/>
    <col min="8542" max="8542" width="19.42578125" style="3" customWidth="1"/>
    <col min="8543" max="8543" width="20.7109375" style="3" customWidth="1"/>
    <col min="8544" max="8704" width="9.140625" style="3"/>
    <col min="8705" max="8705" width="8.42578125" style="3" customWidth="1"/>
    <col min="8706" max="8706" width="28" style="3" customWidth="1"/>
    <col min="8707" max="8707" width="17.7109375" style="3" customWidth="1"/>
    <col min="8708" max="8708" width="19" style="3" customWidth="1"/>
    <col min="8709" max="8709" width="13.42578125" style="3" customWidth="1"/>
    <col min="8710" max="8710" width="11.5703125" style="3" customWidth="1"/>
    <col min="8711" max="8711" width="14.28515625" style="3" customWidth="1"/>
    <col min="8712" max="8712" width="24.140625" style="3" customWidth="1"/>
    <col min="8713" max="8713" width="0.42578125" style="3" customWidth="1"/>
    <col min="8714" max="8714" width="11.7109375" style="3" customWidth="1"/>
    <col min="8715" max="8715" width="11.5703125" style="3" customWidth="1"/>
    <col min="8716" max="8716" width="11.7109375" style="3" customWidth="1"/>
    <col min="8717" max="8717" width="14.140625" style="3" customWidth="1"/>
    <col min="8718" max="8718" width="11.7109375" style="3" customWidth="1"/>
    <col min="8719" max="8719" width="13.140625" style="3" customWidth="1"/>
    <col min="8720" max="8720" width="11.7109375" style="3" customWidth="1"/>
    <col min="8721" max="8721" width="13.5703125" style="3" customWidth="1"/>
    <col min="8722" max="8722" width="14.85546875" style="3" customWidth="1"/>
    <col min="8723" max="8723" width="11.85546875" style="3" customWidth="1"/>
    <col min="8724" max="8724" width="0.5703125" style="3" customWidth="1"/>
    <col min="8725" max="8725" width="13.28515625" style="3" customWidth="1"/>
    <col min="8726" max="8730" width="12.42578125" style="3" customWidth="1"/>
    <col min="8731" max="8731" width="12.28515625" style="3" customWidth="1"/>
    <col min="8732" max="8732" width="14" style="3" customWidth="1"/>
    <col min="8733" max="8733" width="13.85546875" style="3" customWidth="1"/>
    <col min="8734" max="8734" width="12.42578125" style="3" customWidth="1"/>
    <col min="8735" max="8736" width="13.85546875" style="3" customWidth="1"/>
    <col min="8737" max="8737" width="13.42578125" style="3" customWidth="1"/>
    <col min="8738" max="8738" width="14" style="3" customWidth="1"/>
    <col min="8739" max="8740" width="12.42578125" style="3" customWidth="1"/>
    <col min="8741" max="8741" width="13.85546875" style="3" customWidth="1"/>
    <col min="8742" max="8742" width="13.5703125" style="3" customWidth="1"/>
    <col min="8743" max="8795" width="12.42578125" style="3" customWidth="1"/>
    <col min="8796" max="8796" width="0.5703125" style="3" customWidth="1"/>
    <col min="8797" max="8797" width="18.7109375" style="3" customWidth="1"/>
    <col min="8798" max="8798" width="19.42578125" style="3" customWidth="1"/>
    <col min="8799" max="8799" width="20.7109375" style="3" customWidth="1"/>
    <col min="8800" max="8960" width="9.140625" style="3"/>
    <col min="8961" max="8961" width="8.42578125" style="3" customWidth="1"/>
    <col min="8962" max="8962" width="28" style="3" customWidth="1"/>
    <col min="8963" max="8963" width="17.7109375" style="3" customWidth="1"/>
    <col min="8964" max="8964" width="19" style="3" customWidth="1"/>
    <col min="8965" max="8965" width="13.42578125" style="3" customWidth="1"/>
    <col min="8966" max="8966" width="11.5703125" style="3" customWidth="1"/>
    <col min="8967" max="8967" width="14.28515625" style="3" customWidth="1"/>
    <col min="8968" max="8968" width="24.140625" style="3" customWidth="1"/>
    <col min="8969" max="8969" width="0.42578125" style="3" customWidth="1"/>
    <col min="8970" max="8970" width="11.7109375" style="3" customWidth="1"/>
    <col min="8971" max="8971" width="11.5703125" style="3" customWidth="1"/>
    <col min="8972" max="8972" width="11.7109375" style="3" customWidth="1"/>
    <col min="8973" max="8973" width="14.140625" style="3" customWidth="1"/>
    <col min="8974" max="8974" width="11.7109375" style="3" customWidth="1"/>
    <col min="8975" max="8975" width="13.140625" style="3" customWidth="1"/>
    <col min="8976" max="8976" width="11.7109375" style="3" customWidth="1"/>
    <col min="8977" max="8977" width="13.5703125" style="3" customWidth="1"/>
    <col min="8978" max="8978" width="14.85546875" style="3" customWidth="1"/>
    <col min="8979" max="8979" width="11.85546875" style="3" customWidth="1"/>
    <col min="8980" max="8980" width="0.5703125" style="3" customWidth="1"/>
    <col min="8981" max="8981" width="13.28515625" style="3" customWidth="1"/>
    <col min="8982" max="8986" width="12.42578125" style="3" customWidth="1"/>
    <col min="8987" max="8987" width="12.28515625" style="3" customWidth="1"/>
    <col min="8988" max="8988" width="14" style="3" customWidth="1"/>
    <col min="8989" max="8989" width="13.85546875" style="3" customWidth="1"/>
    <col min="8990" max="8990" width="12.42578125" style="3" customWidth="1"/>
    <col min="8991" max="8992" width="13.85546875" style="3" customWidth="1"/>
    <col min="8993" max="8993" width="13.42578125" style="3" customWidth="1"/>
    <col min="8994" max="8994" width="14" style="3" customWidth="1"/>
    <col min="8995" max="8996" width="12.42578125" style="3" customWidth="1"/>
    <col min="8997" max="8997" width="13.85546875" style="3" customWidth="1"/>
    <col min="8998" max="8998" width="13.5703125" style="3" customWidth="1"/>
    <col min="8999" max="9051" width="12.42578125" style="3" customWidth="1"/>
    <col min="9052" max="9052" width="0.5703125" style="3" customWidth="1"/>
    <col min="9053" max="9053" width="18.7109375" style="3" customWidth="1"/>
    <col min="9054" max="9054" width="19.42578125" style="3" customWidth="1"/>
    <col min="9055" max="9055" width="20.7109375" style="3" customWidth="1"/>
    <col min="9056" max="9216" width="9.140625" style="3"/>
    <col min="9217" max="9217" width="8.42578125" style="3" customWidth="1"/>
    <col min="9218" max="9218" width="28" style="3" customWidth="1"/>
    <col min="9219" max="9219" width="17.7109375" style="3" customWidth="1"/>
    <col min="9220" max="9220" width="19" style="3" customWidth="1"/>
    <col min="9221" max="9221" width="13.42578125" style="3" customWidth="1"/>
    <col min="9222" max="9222" width="11.5703125" style="3" customWidth="1"/>
    <col min="9223" max="9223" width="14.28515625" style="3" customWidth="1"/>
    <col min="9224" max="9224" width="24.140625" style="3" customWidth="1"/>
    <col min="9225" max="9225" width="0.42578125" style="3" customWidth="1"/>
    <col min="9226" max="9226" width="11.7109375" style="3" customWidth="1"/>
    <col min="9227" max="9227" width="11.5703125" style="3" customWidth="1"/>
    <col min="9228" max="9228" width="11.7109375" style="3" customWidth="1"/>
    <col min="9229" max="9229" width="14.140625" style="3" customWidth="1"/>
    <col min="9230" max="9230" width="11.7109375" style="3" customWidth="1"/>
    <col min="9231" max="9231" width="13.140625" style="3" customWidth="1"/>
    <col min="9232" max="9232" width="11.7109375" style="3" customWidth="1"/>
    <col min="9233" max="9233" width="13.5703125" style="3" customWidth="1"/>
    <col min="9234" max="9234" width="14.85546875" style="3" customWidth="1"/>
    <col min="9235" max="9235" width="11.85546875" style="3" customWidth="1"/>
    <col min="9236" max="9236" width="0.5703125" style="3" customWidth="1"/>
    <col min="9237" max="9237" width="13.28515625" style="3" customWidth="1"/>
    <col min="9238" max="9242" width="12.42578125" style="3" customWidth="1"/>
    <col min="9243" max="9243" width="12.28515625" style="3" customWidth="1"/>
    <col min="9244" max="9244" width="14" style="3" customWidth="1"/>
    <col min="9245" max="9245" width="13.85546875" style="3" customWidth="1"/>
    <col min="9246" max="9246" width="12.42578125" style="3" customWidth="1"/>
    <col min="9247" max="9248" width="13.85546875" style="3" customWidth="1"/>
    <col min="9249" max="9249" width="13.42578125" style="3" customWidth="1"/>
    <col min="9250" max="9250" width="14" style="3" customWidth="1"/>
    <col min="9251" max="9252" width="12.42578125" style="3" customWidth="1"/>
    <col min="9253" max="9253" width="13.85546875" style="3" customWidth="1"/>
    <col min="9254" max="9254" width="13.5703125" style="3" customWidth="1"/>
    <col min="9255" max="9307" width="12.42578125" style="3" customWidth="1"/>
    <col min="9308" max="9308" width="0.5703125" style="3" customWidth="1"/>
    <col min="9309" max="9309" width="18.7109375" style="3" customWidth="1"/>
    <col min="9310" max="9310" width="19.42578125" style="3" customWidth="1"/>
    <col min="9311" max="9311" width="20.7109375" style="3" customWidth="1"/>
    <col min="9312" max="9472" width="9.140625" style="3"/>
    <col min="9473" max="9473" width="8.42578125" style="3" customWidth="1"/>
    <col min="9474" max="9474" width="28" style="3" customWidth="1"/>
    <col min="9475" max="9475" width="17.7109375" style="3" customWidth="1"/>
    <col min="9476" max="9476" width="19" style="3" customWidth="1"/>
    <col min="9477" max="9477" width="13.42578125" style="3" customWidth="1"/>
    <col min="9478" max="9478" width="11.5703125" style="3" customWidth="1"/>
    <col min="9479" max="9479" width="14.28515625" style="3" customWidth="1"/>
    <col min="9480" max="9480" width="24.140625" style="3" customWidth="1"/>
    <col min="9481" max="9481" width="0.42578125" style="3" customWidth="1"/>
    <col min="9482" max="9482" width="11.7109375" style="3" customWidth="1"/>
    <col min="9483" max="9483" width="11.5703125" style="3" customWidth="1"/>
    <col min="9484" max="9484" width="11.7109375" style="3" customWidth="1"/>
    <col min="9485" max="9485" width="14.140625" style="3" customWidth="1"/>
    <col min="9486" max="9486" width="11.7109375" style="3" customWidth="1"/>
    <col min="9487" max="9487" width="13.140625" style="3" customWidth="1"/>
    <col min="9488" max="9488" width="11.7109375" style="3" customWidth="1"/>
    <col min="9489" max="9489" width="13.5703125" style="3" customWidth="1"/>
    <col min="9490" max="9490" width="14.85546875" style="3" customWidth="1"/>
    <col min="9491" max="9491" width="11.85546875" style="3" customWidth="1"/>
    <col min="9492" max="9492" width="0.5703125" style="3" customWidth="1"/>
    <col min="9493" max="9493" width="13.28515625" style="3" customWidth="1"/>
    <col min="9494" max="9498" width="12.42578125" style="3" customWidth="1"/>
    <col min="9499" max="9499" width="12.28515625" style="3" customWidth="1"/>
    <col min="9500" max="9500" width="14" style="3" customWidth="1"/>
    <col min="9501" max="9501" width="13.85546875" style="3" customWidth="1"/>
    <col min="9502" max="9502" width="12.42578125" style="3" customWidth="1"/>
    <col min="9503" max="9504" width="13.85546875" style="3" customWidth="1"/>
    <col min="9505" max="9505" width="13.42578125" style="3" customWidth="1"/>
    <col min="9506" max="9506" width="14" style="3" customWidth="1"/>
    <col min="9507" max="9508" width="12.42578125" style="3" customWidth="1"/>
    <col min="9509" max="9509" width="13.85546875" style="3" customWidth="1"/>
    <col min="9510" max="9510" width="13.5703125" style="3" customWidth="1"/>
    <col min="9511" max="9563" width="12.42578125" style="3" customWidth="1"/>
    <col min="9564" max="9564" width="0.5703125" style="3" customWidth="1"/>
    <col min="9565" max="9565" width="18.7109375" style="3" customWidth="1"/>
    <col min="9566" max="9566" width="19.42578125" style="3" customWidth="1"/>
    <col min="9567" max="9567" width="20.7109375" style="3" customWidth="1"/>
    <col min="9568" max="9728" width="9.140625" style="3"/>
    <col min="9729" max="9729" width="8.42578125" style="3" customWidth="1"/>
    <col min="9730" max="9730" width="28" style="3" customWidth="1"/>
    <col min="9731" max="9731" width="17.7109375" style="3" customWidth="1"/>
    <col min="9732" max="9732" width="19" style="3" customWidth="1"/>
    <col min="9733" max="9733" width="13.42578125" style="3" customWidth="1"/>
    <col min="9734" max="9734" width="11.5703125" style="3" customWidth="1"/>
    <col min="9735" max="9735" width="14.28515625" style="3" customWidth="1"/>
    <col min="9736" max="9736" width="24.140625" style="3" customWidth="1"/>
    <col min="9737" max="9737" width="0.42578125" style="3" customWidth="1"/>
    <col min="9738" max="9738" width="11.7109375" style="3" customWidth="1"/>
    <col min="9739" max="9739" width="11.5703125" style="3" customWidth="1"/>
    <col min="9740" max="9740" width="11.7109375" style="3" customWidth="1"/>
    <col min="9741" max="9741" width="14.140625" style="3" customWidth="1"/>
    <col min="9742" max="9742" width="11.7109375" style="3" customWidth="1"/>
    <col min="9743" max="9743" width="13.140625" style="3" customWidth="1"/>
    <col min="9744" max="9744" width="11.7109375" style="3" customWidth="1"/>
    <col min="9745" max="9745" width="13.5703125" style="3" customWidth="1"/>
    <col min="9746" max="9746" width="14.85546875" style="3" customWidth="1"/>
    <col min="9747" max="9747" width="11.85546875" style="3" customWidth="1"/>
    <col min="9748" max="9748" width="0.5703125" style="3" customWidth="1"/>
    <col min="9749" max="9749" width="13.28515625" style="3" customWidth="1"/>
    <col min="9750" max="9754" width="12.42578125" style="3" customWidth="1"/>
    <col min="9755" max="9755" width="12.28515625" style="3" customWidth="1"/>
    <col min="9756" max="9756" width="14" style="3" customWidth="1"/>
    <col min="9757" max="9757" width="13.85546875" style="3" customWidth="1"/>
    <col min="9758" max="9758" width="12.42578125" style="3" customWidth="1"/>
    <col min="9759" max="9760" width="13.85546875" style="3" customWidth="1"/>
    <col min="9761" max="9761" width="13.42578125" style="3" customWidth="1"/>
    <col min="9762" max="9762" width="14" style="3" customWidth="1"/>
    <col min="9763" max="9764" width="12.42578125" style="3" customWidth="1"/>
    <col min="9765" max="9765" width="13.85546875" style="3" customWidth="1"/>
    <col min="9766" max="9766" width="13.5703125" style="3" customWidth="1"/>
    <col min="9767" max="9819" width="12.42578125" style="3" customWidth="1"/>
    <col min="9820" max="9820" width="0.5703125" style="3" customWidth="1"/>
    <col min="9821" max="9821" width="18.7109375" style="3" customWidth="1"/>
    <col min="9822" max="9822" width="19.42578125" style="3" customWidth="1"/>
    <col min="9823" max="9823" width="20.7109375" style="3" customWidth="1"/>
    <col min="9824" max="9984" width="9.140625" style="3"/>
    <col min="9985" max="9985" width="8.42578125" style="3" customWidth="1"/>
    <col min="9986" max="9986" width="28" style="3" customWidth="1"/>
    <col min="9987" max="9987" width="17.7109375" style="3" customWidth="1"/>
    <col min="9988" max="9988" width="19" style="3" customWidth="1"/>
    <col min="9989" max="9989" width="13.42578125" style="3" customWidth="1"/>
    <col min="9990" max="9990" width="11.5703125" style="3" customWidth="1"/>
    <col min="9991" max="9991" width="14.28515625" style="3" customWidth="1"/>
    <col min="9992" max="9992" width="24.140625" style="3" customWidth="1"/>
    <col min="9993" max="9993" width="0.42578125" style="3" customWidth="1"/>
    <col min="9994" max="9994" width="11.7109375" style="3" customWidth="1"/>
    <col min="9995" max="9995" width="11.5703125" style="3" customWidth="1"/>
    <col min="9996" max="9996" width="11.7109375" style="3" customWidth="1"/>
    <col min="9997" max="9997" width="14.140625" style="3" customWidth="1"/>
    <col min="9998" max="9998" width="11.7109375" style="3" customWidth="1"/>
    <col min="9999" max="9999" width="13.140625" style="3" customWidth="1"/>
    <col min="10000" max="10000" width="11.7109375" style="3" customWidth="1"/>
    <col min="10001" max="10001" width="13.5703125" style="3" customWidth="1"/>
    <col min="10002" max="10002" width="14.85546875" style="3" customWidth="1"/>
    <col min="10003" max="10003" width="11.85546875" style="3" customWidth="1"/>
    <col min="10004" max="10004" width="0.5703125" style="3" customWidth="1"/>
    <col min="10005" max="10005" width="13.28515625" style="3" customWidth="1"/>
    <col min="10006" max="10010" width="12.42578125" style="3" customWidth="1"/>
    <col min="10011" max="10011" width="12.28515625" style="3" customWidth="1"/>
    <col min="10012" max="10012" width="14" style="3" customWidth="1"/>
    <col min="10013" max="10013" width="13.85546875" style="3" customWidth="1"/>
    <col min="10014" max="10014" width="12.42578125" style="3" customWidth="1"/>
    <col min="10015" max="10016" width="13.85546875" style="3" customWidth="1"/>
    <col min="10017" max="10017" width="13.42578125" style="3" customWidth="1"/>
    <col min="10018" max="10018" width="14" style="3" customWidth="1"/>
    <col min="10019" max="10020" width="12.42578125" style="3" customWidth="1"/>
    <col min="10021" max="10021" width="13.85546875" style="3" customWidth="1"/>
    <col min="10022" max="10022" width="13.5703125" style="3" customWidth="1"/>
    <col min="10023" max="10075" width="12.42578125" style="3" customWidth="1"/>
    <col min="10076" max="10076" width="0.5703125" style="3" customWidth="1"/>
    <col min="10077" max="10077" width="18.7109375" style="3" customWidth="1"/>
    <col min="10078" max="10078" width="19.42578125" style="3" customWidth="1"/>
    <col min="10079" max="10079" width="20.7109375" style="3" customWidth="1"/>
    <col min="10080" max="10240" width="9.140625" style="3"/>
    <col min="10241" max="10241" width="8.42578125" style="3" customWidth="1"/>
    <col min="10242" max="10242" width="28" style="3" customWidth="1"/>
    <col min="10243" max="10243" width="17.7109375" style="3" customWidth="1"/>
    <col min="10244" max="10244" width="19" style="3" customWidth="1"/>
    <col min="10245" max="10245" width="13.42578125" style="3" customWidth="1"/>
    <col min="10246" max="10246" width="11.5703125" style="3" customWidth="1"/>
    <col min="10247" max="10247" width="14.28515625" style="3" customWidth="1"/>
    <col min="10248" max="10248" width="24.140625" style="3" customWidth="1"/>
    <col min="10249" max="10249" width="0.42578125" style="3" customWidth="1"/>
    <col min="10250" max="10250" width="11.7109375" style="3" customWidth="1"/>
    <col min="10251" max="10251" width="11.5703125" style="3" customWidth="1"/>
    <col min="10252" max="10252" width="11.7109375" style="3" customWidth="1"/>
    <col min="10253" max="10253" width="14.140625" style="3" customWidth="1"/>
    <col min="10254" max="10254" width="11.7109375" style="3" customWidth="1"/>
    <col min="10255" max="10255" width="13.140625" style="3" customWidth="1"/>
    <col min="10256" max="10256" width="11.7109375" style="3" customWidth="1"/>
    <col min="10257" max="10257" width="13.5703125" style="3" customWidth="1"/>
    <col min="10258" max="10258" width="14.85546875" style="3" customWidth="1"/>
    <col min="10259" max="10259" width="11.85546875" style="3" customWidth="1"/>
    <col min="10260" max="10260" width="0.5703125" style="3" customWidth="1"/>
    <col min="10261" max="10261" width="13.28515625" style="3" customWidth="1"/>
    <col min="10262" max="10266" width="12.42578125" style="3" customWidth="1"/>
    <col min="10267" max="10267" width="12.28515625" style="3" customWidth="1"/>
    <col min="10268" max="10268" width="14" style="3" customWidth="1"/>
    <col min="10269" max="10269" width="13.85546875" style="3" customWidth="1"/>
    <col min="10270" max="10270" width="12.42578125" style="3" customWidth="1"/>
    <col min="10271" max="10272" width="13.85546875" style="3" customWidth="1"/>
    <col min="10273" max="10273" width="13.42578125" style="3" customWidth="1"/>
    <col min="10274" max="10274" width="14" style="3" customWidth="1"/>
    <col min="10275" max="10276" width="12.42578125" style="3" customWidth="1"/>
    <col min="10277" max="10277" width="13.85546875" style="3" customWidth="1"/>
    <col min="10278" max="10278" width="13.5703125" style="3" customWidth="1"/>
    <col min="10279" max="10331" width="12.42578125" style="3" customWidth="1"/>
    <col min="10332" max="10332" width="0.5703125" style="3" customWidth="1"/>
    <col min="10333" max="10333" width="18.7109375" style="3" customWidth="1"/>
    <col min="10334" max="10334" width="19.42578125" style="3" customWidth="1"/>
    <col min="10335" max="10335" width="20.7109375" style="3" customWidth="1"/>
    <col min="10336" max="10496" width="9.140625" style="3"/>
    <col min="10497" max="10497" width="8.42578125" style="3" customWidth="1"/>
    <col min="10498" max="10498" width="28" style="3" customWidth="1"/>
    <col min="10499" max="10499" width="17.7109375" style="3" customWidth="1"/>
    <col min="10500" max="10500" width="19" style="3" customWidth="1"/>
    <col min="10501" max="10501" width="13.42578125" style="3" customWidth="1"/>
    <col min="10502" max="10502" width="11.5703125" style="3" customWidth="1"/>
    <col min="10503" max="10503" width="14.28515625" style="3" customWidth="1"/>
    <col min="10504" max="10504" width="24.140625" style="3" customWidth="1"/>
    <col min="10505" max="10505" width="0.42578125" style="3" customWidth="1"/>
    <col min="10506" max="10506" width="11.7109375" style="3" customWidth="1"/>
    <col min="10507" max="10507" width="11.5703125" style="3" customWidth="1"/>
    <col min="10508" max="10508" width="11.7109375" style="3" customWidth="1"/>
    <col min="10509" max="10509" width="14.140625" style="3" customWidth="1"/>
    <col min="10510" max="10510" width="11.7109375" style="3" customWidth="1"/>
    <col min="10511" max="10511" width="13.140625" style="3" customWidth="1"/>
    <col min="10512" max="10512" width="11.7109375" style="3" customWidth="1"/>
    <col min="10513" max="10513" width="13.5703125" style="3" customWidth="1"/>
    <col min="10514" max="10514" width="14.85546875" style="3" customWidth="1"/>
    <col min="10515" max="10515" width="11.85546875" style="3" customWidth="1"/>
    <col min="10516" max="10516" width="0.5703125" style="3" customWidth="1"/>
    <col min="10517" max="10517" width="13.28515625" style="3" customWidth="1"/>
    <col min="10518" max="10522" width="12.42578125" style="3" customWidth="1"/>
    <col min="10523" max="10523" width="12.28515625" style="3" customWidth="1"/>
    <col min="10524" max="10524" width="14" style="3" customWidth="1"/>
    <col min="10525" max="10525" width="13.85546875" style="3" customWidth="1"/>
    <col min="10526" max="10526" width="12.42578125" style="3" customWidth="1"/>
    <col min="10527" max="10528" width="13.85546875" style="3" customWidth="1"/>
    <col min="10529" max="10529" width="13.42578125" style="3" customWidth="1"/>
    <col min="10530" max="10530" width="14" style="3" customWidth="1"/>
    <col min="10531" max="10532" width="12.42578125" style="3" customWidth="1"/>
    <col min="10533" max="10533" width="13.85546875" style="3" customWidth="1"/>
    <col min="10534" max="10534" width="13.5703125" style="3" customWidth="1"/>
    <col min="10535" max="10587" width="12.42578125" style="3" customWidth="1"/>
    <col min="10588" max="10588" width="0.5703125" style="3" customWidth="1"/>
    <col min="10589" max="10589" width="18.7109375" style="3" customWidth="1"/>
    <col min="10590" max="10590" width="19.42578125" style="3" customWidth="1"/>
    <col min="10591" max="10591" width="20.7109375" style="3" customWidth="1"/>
    <col min="10592" max="10752" width="9.140625" style="3"/>
    <col min="10753" max="10753" width="8.42578125" style="3" customWidth="1"/>
    <col min="10754" max="10754" width="28" style="3" customWidth="1"/>
    <col min="10755" max="10755" width="17.7109375" style="3" customWidth="1"/>
    <col min="10756" max="10756" width="19" style="3" customWidth="1"/>
    <col min="10757" max="10757" width="13.42578125" style="3" customWidth="1"/>
    <col min="10758" max="10758" width="11.5703125" style="3" customWidth="1"/>
    <col min="10759" max="10759" width="14.28515625" style="3" customWidth="1"/>
    <col min="10760" max="10760" width="24.140625" style="3" customWidth="1"/>
    <col min="10761" max="10761" width="0.42578125" style="3" customWidth="1"/>
    <col min="10762" max="10762" width="11.7109375" style="3" customWidth="1"/>
    <col min="10763" max="10763" width="11.5703125" style="3" customWidth="1"/>
    <col min="10764" max="10764" width="11.7109375" style="3" customWidth="1"/>
    <col min="10765" max="10765" width="14.140625" style="3" customWidth="1"/>
    <col min="10766" max="10766" width="11.7109375" style="3" customWidth="1"/>
    <col min="10767" max="10767" width="13.140625" style="3" customWidth="1"/>
    <col min="10768" max="10768" width="11.7109375" style="3" customWidth="1"/>
    <col min="10769" max="10769" width="13.5703125" style="3" customWidth="1"/>
    <col min="10770" max="10770" width="14.85546875" style="3" customWidth="1"/>
    <col min="10771" max="10771" width="11.85546875" style="3" customWidth="1"/>
    <col min="10772" max="10772" width="0.5703125" style="3" customWidth="1"/>
    <col min="10773" max="10773" width="13.28515625" style="3" customWidth="1"/>
    <col min="10774" max="10778" width="12.42578125" style="3" customWidth="1"/>
    <col min="10779" max="10779" width="12.28515625" style="3" customWidth="1"/>
    <col min="10780" max="10780" width="14" style="3" customWidth="1"/>
    <col min="10781" max="10781" width="13.85546875" style="3" customWidth="1"/>
    <col min="10782" max="10782" width="12.42578125" style="3" customWidth="1"/>
    <col min="10783" max="10784" width="13.85546875" style="3" customWidth="1"/>
    <col min="10785" max="10785" width="13.42578125" style="3" customWidth="1"/>
    <col min="10786" max="10786" width="14" style="3" customWidth="1"/>
    <col min="10787" max="10788" width="12.42578125" style="3" customWidth="1"/>
    <col min="10789" max="10789" width="13.85546875" style="3" customWidth="1"/>
    <col min="10790" max="10790" width="13.5703125" style="3" customWidth="1"/>
    <col min="10791" max="10843" width="12.42578125" style="3" customWidth="1"/>
    <col min="10844" max="10844" width="0.5703125" style="3" customWidth="1"/>
    <col min="10845" max="10845" width="18.7109375" style="3" customWidth="1"/>
    <col min="10846" max="10846" width="19.42578125" style="3" customWidth="1"/>
    <col min="10847" max="10847" width="20.7109375" style="3" customWidth="1"/>
    <col min="10848" max="11008" width="9.140625" style="3"/>
    <col min="11009" max="11009" width="8.42578125" style="3" customWidth="1"/>
    <col min="11010" max="11010" width="28" style="3" customWidth="1"/>
    <col min="11011" max="11011" width="17.7109375" style="3" customWidth="1"/>
    <col min="11012" max="11012" width="19" style="3" customWidth="1"/>
    <col min="11013" max="11013" width="13.42578125" style="3" customWidth="1"/>
    <col min="11014" max="11014" width="11.5703125" style="3" customWidth="1"/>
    <col min="11015" max="11015" width="14.28515625" style="3" customWidth="1"/>
    <col min="11016" max="11016" width="24.140625" style="3" customWidth="1"/>
    <col min="11017" max="11017" width="0.42578125" style="3" customWidth="1"/>
    <col min="11018" max="11018" width="11.7109375" style="3" customWidth="1"/>
    <col min="11019" max="11019" width="11.5703125" style="3" customWidth="1"/>
    <col min="11020" max="11020" width="11.7109375" style="3" customWidth="1"/>
    <col min="11021" max="11021" width="14.140625" style="3" customWidth="1"/>
    <col min="11022" max="11022" width="11.7109375" style="3" customWidth="1"/>
    <col min="11023" max="11023" width="13.140625" style="3" customWidth="1"/>
    <col min="11024" max="11024" width="11.7109375" style="3" customWidth="1"/>
    <col min="11025" max="11025" width="13.5703125" style="3" customWidth="1"/>
    <col min="11026" max="11026" width="14.85546875" style="3" customWidth="1"/>
    <col min="11027" max="11027" width="11.85546875" style="3" customWidth="1"/>
    <col min="11028" max="11028" width="0.5703125" style="3" customWidth="1"/>
    <col min="11029" max="11029" width="13.28515625" style="3" customWidth="1"/>
    <col min="11030" max="11034" width="12.42578125" style="3" customWidth="1"/>
    <col min="11035" max="11035" width="12.28515625" style="3" customWidth="1"/>
    <col min="11036" max="11036" width="14" style="3" customWidth="1"/>
    <col min="11037" max="11037" width="13.85546875" style="3" customWidth="1"/>
    <col min="11038" max="11038" width="12.42578125" style="3" customWidth="1"/>
    <col min="11039" max="11040" width="13.85546875" style="3" customWidth="1"/>
    <col min="11041" max="11041" width="13.42578125" style="3" customWidth="1"/>
    <col min="11042" max="11042" width="14" style="3" customWidth="1"/>
    <col min="11043" max="11044" width="12.42578125" style="3" customWidth="1"/>
    <col min="11045" max="11045" width="13.85546875" style="3" customWidth="1"/>
    <col min="11046" max="11046" width="13.5703125" style="3" customWidth="1"/>
    <col min="11047" max="11099" width="12.42578125" style="3" customWidth="1"/>
    <col min="11100" max="11100" width="0.5703125" style="3" customWidth="1"/>
    <col min="11101" max="11101" width="18.7109375" style="3" customWidth="1"/>
    <col min="11102" max="11102" width="19.42578125" style="3" customWidth="1"/>
    <col min="11103" max="11103" width="20.7109375" style="3" customWidth="1"/>
    <col min="11104" max="11264" width="9.140625" style="3"/>
    <col min="11265" max="11265" width="8.42578125" style="3" customWidth="1"/>
    <col min="11266" max="11266" width="28" style="3" customWidth="1"/>
    <col min="11267" max="11267" width="17.7109375" style="3" customWidth="1"/>
    <col min="11268" max="11268" width="19" style="3" customWidth="1"/>
    <col min="11269" max="11269" width="13.42578125" style="3" customWidth="1"/>
    <col min="11270" max="11270" width="11.5703125" style="3" customWidth="1"/>
    <col min="11271" max="11271" width="14.28515625" style="3" customWidth="1"/>
    <col min="11272" max="11272" width="24.140625" style="3" customWidth="1"/>
    <col min="11273" max="11273" width="0.42578125" style="3" customWidth="1"/>
    <col min="11274" max="11274" width="11.7109375" style="3" customWidth="1"/>
    <col min="11275" max="11275" width="11.5703125" style="3" customWidth="1"/>
    <col min="11276" max="11276" width="11.7109375" style="3" customWidth="1"/>
    <col min="11277" max="11277" width="14.140625" style="3" customWidth="1"/>
    <col min="11278" max="11278" width="11.7109375" style="3" customWidth="1"/>
    <col min="11279" max="11279" width="13.140625" style="3" customWidth="1"/>
    <col min="11280" max="11280" width="11.7109375" style="3" customWidth="1"/>
    <col min="11281" max="11281" width="13.5703125" style="3" customWidth="1"/>
    <col min="11282" max="11282" width="14.85546875" style="3" customWidth="1"/>
    <col min="11283" max="11283" width="11.85546875" style="3" customWidth="1"/>
    <col min="11284" max="11284" width="0.5703125" style="3" customWidth="1"/>
    <col min="11285" max="11285" width="13.28515625" style="3" customWidth="1"/>
    <col min="11286" max="11290" width="12.42578125" style="3" customWidth="1"/>
    <col min="11291" max="11291" width="12.28515625" style="3" customWidth="1"/>
    <col min="11292" max="11292" width="14" style="3" customWidth="1"/>
    <col min="11293" max="11293" width="13.85546875" style="3" customWidth="1"/>
    <col min="11294" max="11294" width="12.42578125" style="3" customWidth="1"/>
    <col min="11295" max="11296" width="13.85546875" style="3" customWidth="1"/>
    <col min="11297" max="11297" width="13.42578125" style="3" customWidth="1"/>
    <col min="11298" max="11298" width="14" style="3" customWidth="1"/>
    <col min="11299" max="11300" width="12.42578125" style="3" customWidth="1"/>
    <col min="11301" max="11301" width="13.85546875" style="3" customWidth="1"/>
    <col min="11302" max="11302" width="13.5703125" style="3" customWidth="1"/>
    <col min="11303" max="11355" width="12.42578125" style="3" customWidth="1"/>
    <col min="11356" max="11356" width="0.5703125" style="3" customWidth="1"/>
    <col min="11357" max="11357" width="18.7109375" style="3" customWidth="1"/>
    <col min="11358" max="11358" width="19.42578125" style="3" customWidth="1"/>
    <col min="11359" max="11359" width="20.7109375" style="3" customWidth="1"/>
    <col min="11360" max="11520" width="9.140625" style="3"/>
    <col min="11521" max="11521" width="8.42578125" style="3" customWidth="1"/>
    <col min="11522" max="11522" width="28" style="3" customWidth="1"/>
    <col min="11523" max="11523" width="17.7109375" style="3" customWidth="1"/>
    <col min="11524" max="11524" width="19" style="3" customWidth="1"/>
    <col min="11525" max="11525" width="13.42578125" style="3" customWidth="1"/>
    <col min="11526" max="11526" width="11.5703125" style="3" customWidth="1"/>
    <col min="11527" max="11527" width="14.28515625" style="3" customWidth="1"/>
    <col min="11528" max="11528" width="24.140625" style="3" customWidth="1"/>
    <col min="11529" max="11529" width="0.42578125" style="3" customWidth="1"/>
    <col min="11530" max="11530" width="11.7109375" style="3" customWidth="1"/>
    <col min="11531" max="11531" width="11.5703125" style="3" customWidth="1"/>
    <col min="11532" max="11532" width="11.7109375" style="3" customWidth="1"/>
    <col min="11533" max="11533" width="14.140625" style="3" customWidth="1"/>
    <col min="11534" max="11534" width="11.7109375" style="3" customWidth="1"/>
    <col min="11535" max="11535" width="13.140625" style="3" customWidth="1"/>
    <col min="11536" max="11536" width="11.7109375" style="3" customWidth="1"/>
    <col min="11537" max="11537" width="13.5703125" style="3" customWidth="1"/>
    <col min="11538" max="11538" width="14.85546875" style="3" customWidth="1"/>
    <col min="11539" max="11539" width="11.85546875" style="3" customWidth="1"/>
    <col min="11540" max="11540" width="0.5703125" style="3" customWidth="1"/>
    <col min="11541" max="11541" width="13.28515625" style="3" customWidth="1"/>
    <col min="11542" max="11546" width="12.42578125" style="3" customWidth="1"/>
    <col min="11547" max="11547" width="12.28515625" style="3" customWidth="1"/>
    <col min="11548" max="11548" width="14" style="3" customWidth="1"/>
    <col min="11549" max="11549" width="13.85546875" style="3" customWidth="1"/>
    <col min="11550" max="11550" width="12.42578125" style="3" customWidth="1"/>
    <col min="11551" max="11552" width="13.85546875" style="3" customWidth="1"/>
    <col min="11553" max="11553" width="13.42578125" style="3" customWidth="1"/>
    <col min="11554" max="11554" width="14" style="3" customWidth="1"/>
    <col min="11555" max="11556" width="12.42578125" style="3" customWidth="1"/>
    <col min="11557" max="11557" width="13.85546875" style="3" customWidth="1"/>
    <col min="11558" max="11558" width="13.5703125" style="3" customWidth="1"/>
    <col min="11559" max="11611" width="12.42578125" style="3" customWidth="1"/>
    <col min="11612" max="11612" width="0.5703125" style="3" customWidth="1"/>
    <col min="11613" max="11613" width="18.7109375" style="3" customWidth="1"/>
    <col min="11614" max="11614" width="19.42578125" style="3" customWidth="1"/>
    <col min="11615" max="11615" width="20.7109375" style="3" customWidth="1"/>
    <col min="11616" max="11776" width="9.140625" style="3"/>
    <col min="11777" max="11777" width="8.42578125" style="3" customWidth="1"/>
    <col min="11778" max="11778" width="28" style="3" customWidth="1"/>
    <col min="11779" max="11779" width="17.7109375" style="3" customWidth="1"/>
    <col min="11780" max="11780" width="19" style="3" customWidth="1"/>
    <col min="11781" max="11781" width="13.42578125" style="3" customWidth="1"/>
    <col min="11782" max="11782" width="11.5703125" style="3" customWidth="1"/>
    <col min="11783" max="11783" width="14.28515625" style="3" customWidth="1"/>
    <col min="11784" max="11784" width="24.140625" style="3" customWidth="1"/>
    <col min="11785" max="11785" width="0.42578125" style="3" customWidth="1"/>
    <col min="11786" max="11786" width="11.7109375" style="3" customWidth="1"/>
    <col min="11787" max="11787" width="11.5703125" style="3" customWidth="1"/>
    <col min="11788" max="11788" width="11.7109375" style="3" customWidth="1"/>
    <col min="11789" max="11789" width="14.140625" style="3" customWidth="1"/>
    <col min="11790" max="11790" width="11.7109375" style="3" customWidth="1"/>
    <col min="11791" max="11791" width="13.140625" style="3" customWidth="1"/>
    <col min="11792" max="11792" width="11.7109375" style="3" customWidth="1"/>
    <col min="11793" max="11793" width="13.5703125" style="3" customWidth="1"/>
    <col min="11794" max="11794" width="14.85546875" style="3" customWidth="1"/>
    <col min="11795" max="11795" width="11.85546875" style="3" customWidth="1"/>
    <col min="11796" max="11796" width="0.5703125" style="3" customWidth="1"/>
    <col min="11797" max="11797" width="13.28515625" style="3" customWidth="1"/>
    <col min="11798" max="11802" width="12.42578125" style="3" customWidth="1"/>
    <col min="11803" max="11803" width="12.28515625" style="3" customWidth="1"/>
    <col min="11804" max="11804" width="14" style="3" customWidth="1"/>
    <col min="11805" max="11805" width="13.85546875" style="3" customWidth="1"/>
    <col min="11806" max="11806" width="12.42578125" style="3" customWidth="1"/>
    <col min="11807" max="11808" width="13.85546875" style="3" customWidth="1"/>
    <col min="11809" max="11809" width="13.42578125" style="3" customWidth="1"/>
    <col min="11810" max="11810" width="14" style="3" customWidth="1"/>
    <col min="11811" max="11812" width="12.42578125" style="3" customWidth="1"/>
    <col min="11813" max="11813" width="13.85546875" style="3" customWidth="1"/>
    <col min="11814" max="11814" width="13.5703125" style="3" customWidth="1"/>
    <col min="11815" max="11867" width="12.42578125" style="3" customWidth="1"/>
    <col min="11868" max="11868" width="0.5703125" style="3" customWidth="1"/>
    <col min="11869" max="11869" width="18.7109375" style="3" customWidth="1"/>
    <col min="11870" max="11870" width="19.42578125" style="3" customWidth="1"/>
    <col min="11871" max="11871" width="20.7109375" style="3" customWidth="1"/>
    <col min="11872" max="12032" width="9.140625" style="3"/>
    <col min="12033" max="12033" width="8.42578125" style="3" customWidth="1"/>
    <col min="12034" max="12034" width="28" style="3" customWidth="1"/>
    <col min="12035" max="12035" width="17.7109375" style="3" customWidth="1"/>
    <col min="12036" max="12036" width="19" style="3" customWidth="1"/>
    <col min="12037" max="12037" width="13.42578125" style="3" customWidth="1"/>
    <col min="12038" max="12038" width="11.5703125" style="3" customWidth="1"/>
    <col min="12039" max="12039" width="14.28515625" style="3" customWidth="1"/>
    <col min="12040" max="12040" width="24.140625" style="3" customWidth="1"/>
    <col min="12041" max="12041" width="0.42578125" style="3" customWidth="1"/>
    <col min="12042" max="12042" width="11.7109375" style="3" customWidth="1"/>
    <col min="12043" max="12043" width="11.5703125" style="3" customWidth="1"/>
    <col min="12044" max="12044" width="11.7109375" style="3" customWidth="1"/>
    <col min="12045" max="12045" width="14.140625" style="3" customWidth="1"/>
    <col min="12046" max="12046" width="11.7109375" style="3" customWidth="1"/>
    <col min="12047" max="12047" width="13.140625" style="3" customWidth="1"/>
    <col min="12048" max="12048" width="11.7109375" style="3" customWidth="1"/>
    <col min="12049" max="12049" width="13.5703125" style="3" customWidth="1"/>
    <col min="12050" max="12050" width="14.85546875" style="3" customWidth="1"/>
    <col min="12051" max="12051" width="11.85546875" style="3" customWidth="1"/>
    <col min="12052" max="12052" width="0.5703125" style="3" customWidth="1"/>
    <col min="12053" max="12053" width="13.28515625" style="3" customWidth="1"/>
    <col min="12054" max="12058" width="12.42578125" style="3" customWidth="1"/>
    <col min="12059" max="12059" width="12.28515625" style="3" customWidth="1"/>
    <col min="12060" max="12060" width="14" style="3" customWidth="1"/>
    <col min="12061" max="12061" width="13.85546875" style="3" customWidth="1"/>
    <col min="12062" max="12062" width="12.42578125" style="3" customWidth="1"/>
    <col min="12063" max="12064" width="13.85546875" style="3" customWidth="1"/>
    <col min="12065" max="12065" width="13.42578125" style="3" customWidth="1"/>
    <col min="12066" max="12066" width="14" style="3" customWidth="1"/>
    <col min="12067" max="12068" width="12.42578125" style="3" customWidth="1"/>
    <col min="12069" max="12069" width="13.85546875" style="3" customWidth="1"/>
    <col min="12070" max="12070" width="13.5703125" style="3" customWidth="1"/>
    <col min="12071" max="12123" width="12.42578125" style="3" customWidth="1"/>
    <col min="12124" max="12124" width="0.5703125" style="3" customWidth="1"/>
    <col min="12125" max="12125" width="18.7109375" style="3" customWidth="1"/>
    <col min="12126" max="12126" width="19.42578125" style="3" customWidth="1"/>
    <col min="12127" max="12127" width="20.7109375" style="3" customWidth="1"/>
    <col min="12128" max="12288" width="9.140625" style="3"/>
    <col min="12289" max="12289" width="8.42578125" style="3" customWidth="1"/>
    <col min="12290" max="12290" width="28" style="3" customWidth="1"/>
    <col min="12291" max="12291" width="17.7109375" style="3" customWidth="1"/>
    <col min="12292" max="12292" width="19" style="3" customWidth="1"/>
    <col min="12293" max="12293" width="13.42578125" style="3" customWidth="1"/>
    <col min="12294" max="12294" width="11.5703125" style="3" customWidth="1"/>
    <col min="12295" max="12295" width="14.28515625" style="3" customWidth="1"/>
    <col min="12296" max="12296" width="24.140625" style="3" customWidth="1"/>
    <col min="12297" max="12297" width="0.42578125" style="3" customWidth="1"/>
    <col min="12298" max="12298" width="11.7109375" style="3" customWidth="1"/>
    <col min="12299" max="12299" width="11.5703125" style="3" customWidth="1"/>
    <col min="12300" max="12300" width="11.7109375" style="3" customWidth="1"/>
    <col min="12301" max="12301" width="14.140625" style="3" customWidth="1"/>
    <col min="12302" max="12302" width="11.7109375" style="3" customWidth="1"/>
    <col min="12303" max="12303" width="13.140625" style="3" customWidth="1"/>
    <col min="12304" max="12304" width="11.7109375" style="3" customWidth="1"/>
    <col min="12305" max="12305" width="13.5703125" style="3" customWidth="1"/>
    <col min="12306" max="12306" width="14.85546875" style="3" customWidth="1"/>
    <col min="12307" max="12307" width="11.85546875" style="3" customWidth="1"/>
    <col min="12308" max="12308" width="0.5703125" style="3" customWidth="1"/>
    <col min="12309" max="12309" width="13.28515625" style="3" customWidth="1"/>
    <col min="12310" max="12314" width="12.42578125" style="3" customWidth="1"/>
    <col min="12315" max="12315" width="12.28515625" style="3" customWidth="1"/>
    <col min="12316" max="12316" width="14" style="3" customWidth="1"/>
    <col min="12317" max="12317" width="13.85546875" style="3" customWidth="1"/>
    <col min="12318" max="12318" width="12.42578125" style="3" customWidth="1"/>
    <col min="12319" max="12320" width="13.85546875" style="3" customWidth="1"/>
    <col min="12321" max="12321" width="13.42578125" style="3" customWidth="1"/>
    <col min="12322" max="12322" width="14" style="3" customWidth="1"/>
    <col min="12323" max="12324" width="12.42578125" style="3" customWidth="1"/>
    <col min="12325" max="12325" width="13.85546875" style="3" customWidth="1"/>
    <col min="12326" max="12326" width="13.5703125" style="3" customWidth="1"/>
    <col min="12327" max="12379" width="12.42578125" style="3" customWidth="1"/>
    <col min="12380" max="12380" width="0.5703125" style="3" customWidth="1"/>
    <col min="12381" max="12381" width="18.7109375" style="3" customWidth="1"/>
    <col min="12382" max="12382" width="19.42578125" style="3" customWidth="1"/>
    <col min="12383" max="12383" width="20.7109375" style="3" customWidth="1"/>
    <col min="12384" max="12544" width="9.140625" style="3"/>
    <col min="12545" max="12545" width="8.42578125" style="3" customWidth="1"/>
    <col min="12546" max="12546" width="28" style="3" customWidth="1"/>
    <col min="12547" max="12547" width="17.7109375" style="3" customWidth="1"/>
    <col min="12548" max="12548" width="19" style="3" customWidth="1"/>
    <col min="12549" max="12549" width="13.42578125" style="3" customWidth="1"/>
    <col min="12550" max="12550" width="11.5703125" style="3" customWidth="1"/>
    <col min="12551" max="12551" width="14.28515625" style="3" customWidth="1"/>
    <col min="12552" max="12552" width="24.140625" style="3" customWidth="1"/>
    <col min="12553" max="12553" width="0.42578125" style="3" customWidth="1"/>
    <col min="12554" max="12554" width="11.7109375" style="3" customWidth="1"/>
    <col min="12555" max="12555" width="11.5703125" style="3" customWidth="1"/>
    <col min="12556" max="12556" width="11.7109375" style="3" customWidth="1"/>
    <col min="12557" max="12557" width="14.140625" style="3" customWidth="1"/>
    <col min="12558" max="12558" width="11.7109375" style="3" customWidth="1"/>
    <col min="12559" max="12559" width="13.140625" style="3" customWidth="1"/>
    <col min="12560" max="12560" width="11.7109375" style="3" customWidth="1"/>
    <col min="12561" max="12561" width="13.5703125" style="3" customWidth="1"/>
    <col min="12562" max="12562" width="14.85546875" style="3" customWidth="1"/>
    <col min="12563" max="12563" width="11.85546875" style="3" customWidth="1"/>
    <col min="12564" max="12564" width="0.5703125" style="3" customWidth="1"/>
    <col min="12565" max="12565" width="13.28515625" style="3" customWidth="1"/>
    <col min="12566" max="12570" width="12.42578125" style="3" customWidth="1"/>
    <col min="12571" max="12571" width="12.28515625" style="3" customWidth="1"/>
    <col min="12572" max="12572" width="14" style="3" customWidth="1"/>
    <col min="12573" max="12573" width="13.85546875" style="3" customWidth="1"/>
    <col min="12574" max="12574" width="12.42578125" style="3" customWidth="1"/>
    <col min="12575" max="12576" width="13.85546875" style="3" customWidth="1"/>
    <col min="12577" max="12577" width="13.42578125" style="3" customWidth="1"/>
    <col min="12578" max="12578" width="14" style="3" customWidth="1"/>
    <col min="12579" max="12580" width="12.42578125" style="3" customWidth="1"/>
    <col min="12581" max="12581" width="13.85546875" style="3" customWidth="1"/>
    <col min="12582" max="12582" width="13.5703125" style="3" customWidth="1"/>
    <col min="12583" max="12635" width="12.42578125" style="3" customWidth="1"/>
    <col min="12636" max="12636" width="0.5703125" style="3" customWidth="1"/>
    <col min="12637" max="12637" width="18.7109375" style="3" customWidth="1"/>
    <col min="12638" max="12638" width="19.42578125" style="3" customWidth="1"/>
    <col min="12639" max="12639" width="20.7109375" style="3" customWidth="1"/>
    <col min="12640" max="12800" width="9.140625" style="3"/>
    <col min="12801" max="12801" width="8.42578125" style="3" customWidth="1"/>
    <col min="12802" max="12802" width="28" style="3" customWidth="1"/>
    <col min="12803" max="12803" width="17.7109375" style="3" customWidth="1"/>
    <col min="12804" max="12804" width="19" style="3" customWidth="1"/>
    <col min="12805" max="12805" width="13.42578125" style="3" customWidth="1"/>
    <col min="12806" max="12806" width="11.5703125" style="3" customWidth="1"/>
    <col min="12807" max="12807" width="14.28515625" style="3" customWidth="1"/>
    <col min="12808" max="12808" width="24.140625" style="3" customWidth="1"/>
    <col min="12809" max="12809" width="0.42578125" style="3" customWidth="1"/>
    <col min="12810" max="12810" width="11.7109375" style="3" customWidth="1"/>
    <col min="12811" max="12811" width="11.5703125" style="3" customWidth="1"/>
    <col min="12812" max="12812" width="11.7109375" style="3" customWidth="1"/>
    <col min="12813" max="12813" width="14.140625" style="3" customWidth="1"/>
    <col min="12814" max="12814" width="11.7109375" style="3" customWidth="1"/>
    <col min="12815" max="12815" width="13.140625" style="3" customWidth="1"/>
    <col min="12816" max="12816" width="11.7109375" style="3" customWidth="1"/>
    <col min="12817" max="12817" width="13.5703125" style="3" customWidth="1"/>
    <col min="12818" max="12818" width="14.85546875" style="3" customWidth="1"/>
    <col min="12819" max="12819" width="11.85546875" style="3" customWidth="1"/>
    <col min="12820" max="12820" width="0.5703125" style="3" customWidth="1"/>
    <col min="12821" max="12821" width="13.28515625" style="3" customWidth="1"/>
    <col min="12822" max="12826" width="12.42578125" style="3" customWidth="1"/>
    <col min="12827" max="12827" width="12.28515625" style="3" customWidth="1"/>
    <col min="12828" max="12828" width="14" style="3" customWidth="1"/>
    <col min="12829" max="12829" width="13.85546875" style="3" customWidth="1"/>
    <col min="12830" max="12830" width="12.42578125" style="3" customWidth="1"/>
    <col min="12831" max="12832" width="13.85546875" style="3" customWidth="1"/>
    <col min="12833" max="12833" width="13.42578125" style="3" customWidth="1"/>
    <col min="12834" max="12834" width="14" style="3" customWidth="1"/>
    <col min="12835" max="12836" width="12.42578125" style="3" customWidth="1"/>
    <col min="12837" max="12837" width="13.85546875" style="3" customWidth="1"/>
    <col min="12838" max="12838" width="13.5703125" style="3" customWidth="1"/>
    <col min="12839" max="12891" width="12.42578125" style="3" customWidth="1"/>
    <col min="12892" max="12892" width="0.5703125" style="3" customWidth="1"/>
    <col min="12893" max="12893" width="18.7109375" style="3" customWidth="1"/>
    <col min="12894" max="12894" width="19.42578125" style="3" customWidth="1"/>
    <col min="12895" max="12895" width="20.7109375" style="3" customWidth="1"/>
    <col min="12896" max="13056" width="9.140625" style="3"/>
    <col min="13057" max="13057" width="8.42578125" style="3" customWidth="1"/>
    <col min="13058" max="13058" width="28" style="3" customWidth="1"/>
    <col min="13059" max="13059" width="17.7109375" style="3" customWidth="1"/>
    <col min="13060" max="13060" width="19" style="3" customWidth="1"/>
    <col min="13061" max="13061" width="13.42578125" style="3" customWidth="1"/>
    <col min="13062" max="13062" width="11.5703125" style="3" customWidth="1"/>
    <col min="13063" max="13063" width="14.28515625" style="3" customWidth="1"/>
    <col min="13064" max="13064" width="24.140625" style="3" customWidth="1"/>
    <col min="13065" max="13065" width="0.42578125" style="3" customWidth="1"/>
    <col min="13066" max="13066" width="11.7109375" style="3" customWidth="1"/>
    <col min="13067" max="13067" width="11.5703125" style="3" customWidth="1"/>
    <col min="13068" max="13068" width="11.7109375" style="3" customWidth="1"/>
    <col min="13069" max="13069" width="14.140625" style="3" customWidth="1"/>
    <col min="13070" max="13070" width="11.7109375" style="3" customWidth="1"/>
    <col min="13071" max="13071" width="13.140625" style="3" customWidth="1"/>
    <col min="13072" max="13072" width="11.7109375" style="3" customWidth="1"/>
    <col min="13073" max="13073" width="13.5703125" style="3" customWidth="1"/>
    <col min="13074" max="13074" width="14.85546875" style="3" customWidth="1"/>
    <col min="13075" max="13075" width="11.85546875" style="3" customWidth="1"/>
    <col min="13076" max="13076" width="0.5703125" style="3" customWidth="1"/>
    <col min="13077" max="13077" width="13.28515625" style="3" customWidth="1"/>
    <col min="13078" max="13082" width="12.42578125" style="3" customWidth="1"/>
    <col min="13083" max="13083" width="12.28515625" style="3" customWidth="1"/>
    <col min="13084" max="13084" width="14" style="3" customWidth="1"/>
    <col min="13085" max="13085" width="13.85546875" style="3" customWidth="1"/>
    <col min="13086" max="13086" width="12.42578125" style="3" customWidth="1"/>
    <col min="13087" max="13088" width="13.85546875" style="3" customWidth="1"/>
    <col min="13089" max="13089" width="13.42578125" style="3" customWidth="1"/>
    <col min="13090" max="13090" width="14" style="3" customWidth="1"/>
    <col min="13091" max="13092" width="12.42578125" style="3" customWidth="1"/>
    <col min="13093" max="13093" width="13.85546875" style="3" customWidth="1"/>
    <col min="13094" max="13094" width="13.5703125" style="3" customWidth="1"/>
    <col min="13095" max="13147" width="12.42578125" style="3" customWidth="1"/>
    <col min="13148" max="13148" width="0.5703125" style="3" customWidth="1"/>
    <col min="13149" max="13149" width="18.7109375" style="3" customWidth="1"/>
    <col min="13150" max="13150" width="19.42578125" style="3" customWidth="1"/>
    <col min="13151" max="13151" width="20.7109375" style="3" customWidth="1"/>
    <col min="13152" max="13312" width="9.140625" style="3"/>
    <col min="13313" max="13313" width="8.42578125" style="3" customWidth="1"/>
    <col min="13314" max="13314" width="28" style="3" customWidth="1"/>
    <col min="13315" max="13315" width="17.7109375" style="3" customWidth="1"/>
    <col min="13316" max="13316" width="19" style="3" customWidth="1"/>
    <col min="13317" max="13317" width="13.42578125" style="3" customWidth="1"/>
    <col min="13318" max="13318" width="11.5703125" style="3" customWidth="1"/>
    <col min="13319" max="13319" width="14.28515625" style="3" customWidth="1"/>
    <col min="13320" max="13320" width="24.140625" style="3" customWidth="1"/>
    <col min="13321" max="13321" width="0.42578125" style="3" customWidth="1"/>
    <col min="13322" max="13322" width="11.7109375" style="3" customWidth="1"/>
    <col min="13323" max="13323" width="11.5703125" style="3" customWidth="1"/>
    <col min="13324" max="13324" width="11.7109375" style="3" customWidth="1"/>
    <col min="13325" max="13325" width="14.140625" style="3" customWidth="1"/>
    <col min="13326" max="13326" width="11.7109375" style="3" customWidth="1"/>
    <col min="13327" max="13327" width="13.140625" style="3" customWidth="1"/>
    <col min="13328" max="13328" width="11.7109375" style="3" customWidth="1"/>
    <col min="13329" max="13329" width="13.5703125" style="3" customWidth="1"/>
    <col min="13330" max="13330" width="14.85546875" style="3" customWidth="1"/>
    <col min="13331" max="13331" width="11.85546875" style="3" customWidth="1"/>
    <col min="13332" max="13332" width="0.5703125" style="3" customWidth="1"/>
    <col min="13333" max="13333" width="13.28515625" style="3" customWidth="1"/>
    <col min="13334" max="13338" width="12.42578125" style="3" customWidth="1"/>
    <col min="13339" max="13339" width="12.28515625" style="3" customWidth="1"/>
    <col min="13340" max="13340" width="14" style="3" customWidth="1"/>
    <col min="13341" max="13341" width="13.85546875" style="3" customWidth="1"/>
    <col min="13342" max="13342" width="12.42578125" style="3" customWidth="1"/>
    <col min="13343" max="13344" width="13.85546875" style="3" customWidth="1"/>
    <col min="13345" max="13345" width="13.42578125" style="3" customWidth="1"/>
    <col min="13346" max="13346" width="14" style="3" customWidth="1"/>
    <col min="13347" max="13348" width="12.42578125" style="3" customWidth="1"/>
    <col min="13349" max="13349" width="13.85546875" style="3" customWidth="1"/>
    <col min="13350" max="13350" width="13.5703125" style="3" customWidth="1"/>
    <col min="13351" max="13403" width="12.42578125" style="3" customWidth="1"/>
    <col min="13404" max="13404" width="0.5703125" style="3" customWidth="1"/>
    <col min="13405" max="13405" width="18.7109375" style="3" customWidth="1"/>
    <col min="13406" max="13406" width="19.42578125" style="3" customWidth="1"/>
    <col min="13407" max="13407" width="20.7109375" style="3" customWidth="1"/>
    <col min="13408" max="13568" width="9.140625" style="3"/>
    <col min="13569" max="13569" width="8.42578125" style="3" customWidth="1"/>
    <col min="13570" max="13570" width="28" style="3" customWidth="1"/>
    <col min="13571" max="13571" width="17.7109375" style="3" customWidth="1"/>
    <col min="13572" max="13572" width="19" style="3" customWidth="1"/>
    <col min="13573" max="13573" width="13.42578125" style="3" customWidth="1"/>
    <col min="13574" max="13574" width="11.5703125" style="3" customWidth="1"/>
    <col min="13575" max="13575" width="14.28515625" style="3" customWidth="1"/>
    <col min="13576" max="13576" width="24.140625" style="3" customWidth="1"/>
    <col min="13577" max="13577" width="0.42578125" style="3" customWidth="1"/>
    <col min="13578" max="13578" width="11.7109375" style="3" customWidth="1"/>
    <col min="13579" max="13579" width="11.5703125" style="3" customWidth="1"/>
    <col min="13580" max="13580" width="11.7109375" style="3" customWidth="1"/>
    <col min="13581" max="13581" width="14.140625" style="3" customWidth="1"/>
    <col min="13582" max="13582" width="11.7109375" style="3" customWidth="1"/>
    <col min="13583" max="13583" width="13.140625" style="3" customWidth="1"/>
    <col min="13584" max="13584" width="11.7109375" style="3" customWidth="1"/>
    <col min="13585" max="13585" width="13.5703125" style="3" customWidth="1"/>
    <col min="13586" max="13586" width="14.85546875" style="3" customWidth="1"/>
    <col min="13587" max="13587" width="11.85546875" style="3" customWidth="1"/>
    <col min="13588" max="13588" width="0.5703125" style="3" customWidth="1"/>
    <col min="13589" max="13589" width="13.28515625" style="3" customWidth="1"/>
    <col min="13590" max="13594" width="12.42578125" style="3" customWidth="1"/>
    <col min="13595" max="13595" width="12.28515625" style="3" customWidth="1"/>
    <col min="13596" max="13596" width="14" style="3" customWidth="1"/>
    <col min="13597" max="13597" width="13.85546875" style="3" customWidth="1"/>
    <col min="13598" max="13598" width="12.42578125" style="3" customWidth="1"/>
    <col min="13599" max="13600" width="13.85546875" style="3" customWidth="1"/>
    <col min="13601" max="13601" width="13.42578125" style="3" customWidth="1"/>
    <col min="13602" max="13602" width="14" style="3" customWidth="1"/>
    <col min="13603" max="13604" width="12.42578125" style="3" customWidth="1"/>
    <col min="13605" max="13605" width="13.85546875" style="3" customWidth="1"/>
    <col min="13606" max="13606" width="13.5703125" style="3" customWidth="1"/>
    <col min="13607" max="13659" width="12.42578125" style="3" customWidth="1"/>
    <col min="13660" max="13660" width="0.5703125" style="3" customWidth="1"/>
    <col min="13661" max="13661" width="18.7109375" style="3" customWidth="1"/>
    <col min="13662" max="13662" width="19.42578125" style="3" customWidth="1"/>
    <col min="13663" max="13663" width="20.7109375" style="3" customWidth="1"/>
    <col min="13664" max="13824" width="9.140625" style="3"/>
    <col min="13825" max="13825" width="8.42578125" style="3" customWidth="1"/>
    <col min="13826" max="13826" width="28" style="3" customWidth="1"/>
    <col min="13827" max="13827" width="17.7109375" style="3" customWidth="1"/>
    <col min="13828" max="13828" width="19" style="3" customWidth="1"/>
    <col min="13829" max="13829" width="13.42578125" style="3" customWidth="1"/>
    <col min="13830" max="13830" width="11.5703125" style="3" customWidth="1"/>
    <col min="13831" max="13831" width="14.28515625" style="3" customWidth="1"/>
    <col min="13832" max="13832" width="24.140625" style="3" customWidth="1"/>
    <col min="13833" max="13833" width="0.42578125" style="3" customWidth="1"/>
    <col min="13834" max="13834" width="11.7109375" style="3" customWidth="1"/>
    <col min="13835" max="13835" width="11.5703125" style="3" customWidth="1"/>
    <col min="13836" max="13836" width="11.7109375" style="3" customWidth="1"/>
    <col min="13837" max="13837" width="14.140625" style="3" customWidth="1"/>
    <col min="13838" max="13838" width="11.7109375" style="3" customWidth="1"/>
    <col min="13839" max="13839" width="13.140625" style="3" customWidth="1"/>
    <col min="13840" max="13840" width="11.7109375" style="3" customWidth="1"/>
    <col min="13841" max="13841" width="13.5703125" style="3" customWidth="1"/>
    <col min="13842" max="13842" width="14.85546875" style="3" customWidth="1"/>
    <col min="13843" max="13843" width="11.85546875" style="3" customWidth="1"/>
    <col min="13844" max="13844" width="0.5703125" style="3" customWidth="1"/>
    <col min="13845" max="13845" width="13.28515625" style="3" customWidth="1"/>
    <col min="13846" max="13850" width="12.42578125" style="3" customWidth="1"/>
    <col min="13851" max="13851" width="12.28515625" style="3" customWidth="1"/>
    <col min="13852" max="13852" width="14" style="3" customWidth="1"/>
    <col min="13853" max="13853" width="13.85546875" style="3" customWidth="1"/>
    <col min="13854" max="13854" width="12.42578125" style="3" customWidth="1"/>
    <col min="13855" max="13856" width="13.85546875" style="3" customWidth="1"/>
    <col min="13857" max="13857" width="13.42578125" style="3" customWidth="1"/>
    <col min="13858" max="13858" width="14" style="3" customWidth="1"/>
    <col min="13859" max="13860" width="12.42578125" style="3" customWidth="1"/>
    <col min="13861" max="13861" width="13.85546875" style="3" customWidth="1"/>
    <col min="13862" max="13862" width="13.5703125" style="3" customWidth="1"/>
    <col min="13863" max="13915" width="12.42578125" style="3" customWidth="1"/>
    <col min="13916" max="13916" width="0.5703125" style="3" customWidth="1"/>
    <col min="13917" max="13917" width="18.7109375" style="3" customWidth="1"/>
    <col min="13918" max="13918" width="19.42578125" style="3" customWidth="1"/>
    <col min="13919" max="13919" width="20.7109375" style="3" customWidth="1"/>
    <col min="13920" max="14080" width="9.140625" style="3"/>
    <col min="14081" max="14081" width="8.42578125" style="3" customWidth="1"/>
    <col min="14082" max="14082" width="28" style="3" customWidth="1"/>
    <col min="14083" max="14083" width="17.7109375" style="3" customWidth="1"/>
    <col min="14084" max="14084" width="19" style="3" customWidth="1"/>
    <col min="14085" max="14085" width="13.42578125" style="3" customWidth="1"/>
    <col min="14086" max="14086" width="11.5703125" style="3" customWidth="1"/>
    <col min="14087" max="14087" width="14.28515625" style="3" customWidth="1"/>
    <col min="14088" max="14088" width="24.140625" style="3" customWidth="1"/>
    <col min="14089" max="14089" width="0.42578125" style="3" customWidth="1"/>
    <col min="14090" max="14090" width="11.7109375" style="3" customWidth="1"/>
    <col min="14091" max="14091" width="11.5703125" style="3" customWidth="1"/>
    <col min="14092" max="14092" width="11.7109375" style="3" customWidth="1"/>
    <col min="14093" max="14093" width="14.140625" style="3" customWidth="1"/>
    <col min="14094" max="14094" width="11.7109375" style="3" customWidth="1"/>
    <col min="14095" max="14095" width="13.140625" style="3" customWidth="1"/>
    <col min="14096" max="14096" width="11.7109375" style="3" customWidth="1"/>
    <col min="14097" max="14097" width="13.5703125" style="3" customWidth="1"/>
    <col min="14098" max="14098" width="14.85546875" style="3" customWidth="1"/>
    <col min="14099" max="14099" width="11.85546875" style="3" customWidth="1"/>
    <col min="14100" max="14100" width="0.5703125" style="3" customWidth="1"/>
    <col min="14101" max="14101" width="13.28515625" style="3" customWidth="1"/>
    <col min="14102" max="14106" width="12.42578125" style="3" customWidth="1"/>
    <col min="14107" max="14107" width="12.28515625" style="3" customWidth="1"/>
    <col min="14108" max="14108" width="14" style="3" customWidth="1"/>
    <col min="14109" max="14109" width="13.85546875" style="3" customWidth="1"/>
    <col min="14110" max="14110" width="12.42578125" style="3" customWidth="1"/>
    <col min="14111" max="14112" width="13.85546875" style="3" customWidth="1"/>
    <col min="14113" max="14113" width="13.42578125" style="3" customWidth="1"/>
    <col min="14114" max="14114" width="14" style="3" customWidth="1"/>
    <col min="14115" max="14116" width="12.42578125" style="3" customWidth="1"/>
    <col min="14117" max="14117" width="13.85546875" style="3" customWidth="1"/>
    <col min="14118" max="14118" width="13.5703125" style="3" customWidth="1"/>
    <col min="14119" max="14171" width="12.42578125" style="3" customWidth="1"/>
    <col min="14172" max="14172" width="0.5703125" style="3" customWidth="1"/>
    <col min="14173" max="14173" width="18.7109375" style="3" customWidth="1"/>
    <col min="14174" max="14174" width="19.42578125" style="3" customWidth="1"/>
    <col min="14175" max="14175" width="20.7109375" style="3" customWidth="1"/>
    <col min="14176" max="14336" width="9.140625" style="3"/>
    <col min="14337" max="14337" width="8.42578125" style="3" customWidth="1"/>
    <col min="14338" max="14338" width="28" style="3" customWidth="1"/>
    <col min="14339" max="14339" width="17.7109375" style="3" customWidth="1"/>
    <col min="14340" max="14340" width="19" style="3" customWidth="1"/>
    <col min="14341" max="14341" width="13.42578125" style="3" customWidth="1"/>
    <col min="14342" max="14342" width="11.5703125" style="3" customWidth="1"/>
    <col min="14343" max="14343" width="14.28515625" style="3" customWidth="1"/>
    <col min="14344" max="14344" width="24.140625" style="3" customWidth="1"/>
    <col min="14345" max="14345" width="0.42578125" style="3" customWidth="1"/>
    <col min="14346" max="14346" width="11.7109375" style="3" customWidth="1"/>
    <col min="14347" max="14347" width="11.5703125" style="3" customWidth="1"/>
    <col min="14348" max="14348" width="11.7109375" style="3" customWidth="1"/>
    <col min="14349" max="14349" width="14.140625" style="3" customWidth="1"/>
    <col min="14350" max="14350" width="11.7109375" style="3" customWidth="1"/>
    <col min="14351" max="14351" width="13.140625" style="3" customWidth="1"/>
    <col min="14352" max="14352" width="11.7109375" style="3" customWidth="1"/>
    <col min="14353" max="14353" width="13.5703125" style="3" customWidth="1"/>
    <col min="14354" max="14354" width="14.85546875" style="3" customWidth="1"/>
    <col min="14355" max="14355" width="11.85546875" style="3" customWidth="1"/>
    <col min="14356" max="14356" width="0.5703125" style="3" customWidth="1"/>
    <col min="14357" max="14357" width="13.28515625" style="3" customWidth="1"/>
    <col min="14358" max="14362" width="12.42578125" style="3" customWidth="1"/>
    <col min="14363" max="14363" width="12.28515625" style="3" customWidth="1"/>
    <col min="14364" max="14364" width="14" style="3" customWidth="1"/>
    <col min="14365" max="14365" width="13.85546875" style="3" customWidth="1"/>
    <col min="14366" max="14366" width="12.42578125" style="3" customWidth="1"/>
    <col min="14367" max="14368" width="13.85546875" style="3" customWidth="1"/>
    <col min="14369" max="14369" width="13.42578125" style="3" customWidth="1"/>
    <col min="14370" max="14370" width="14" style="3" customWidth="1"/>
    <col min="14371" max="14372" width="12.42578125" style="3" customWidth="1"/>
    <col min="14373" max="14373" width="13.85546875" style="3" customWidth="1"/>
    <col min="14374" max="14374" width="13.5703125" style="3" customWidth="1"/>
    <col min="14375" max="14427" width="12.42578125" style="3" customWidth="1"/>
    <col min="14428" max="14428" width="0.5703125" style="3" customWidth="1"/>
    <col min="14429" max="14429" width="18.7109375" style="3" customWidth="1"/>
    <col min="14430" max="14430" width="19.42578125" style="3" customWidth="1"/>
    <col min="14431" max="14431" width="20.7109375" style="3" customWidth="1"/>
    <col min="14432" max="14592" width="9.140625" style="3"/>
    <col min="14593" max="14593" width="8.42578125" style="3" customWidth="1"/>
    <col min="14594" max="14594" width="28" style="3" customWidth="1"/>
    <col min="14595" max="14595" width="17.7109375" style="3" customWidth="1"/>
    <col min="14596" max="14596" width="19" style="3" customWidth="1"/>
    <col min="14597" max="14597" width="13.42578125" style="3" customWidth="1"/>
    <col min="14598" max="14598" width="11.5703125" style="3" customWidth="1"/>
    <col min="14599" max="14599" width="14.28515625" style="3" customWidth="1"/>
    <col min="14600" max="14600" width="24.140625" style="3" customWidth="1"/>
    <col min="14601" max="14601" width="0.42578125" style="3" customWidth="1"/>
    <col min="14602" max="14602" width="11.7109375" style="3" customWidth="1"/>
    <col min="14603" max="14603" width="11.5703125" style="3" customWidth="1"/>
    <col min="14604" max="14604" width="11.7109375" style="3" customWidth="1"/>
    <col min="14605" max="14605" width="14.140625" style="3" customWidth="1"/>
    <col min="14606" max="14606" width="11.7109375" style="3" customWidth="1"/>
    <col min="14607" max="14607" width="13.140625" style="3" customWidth="1"/>
    <col min="14608" max="14608" width="11.7109375" style="3" customWidth="1"/>
    <col min="14609" max="14609" width="13.5703125" style="3" customWidth="1"/>
    <col min="14610" max="14610" width="14.85546875" style="3" customWidth="1"/>
    <col min="14611" max="14611" width="11.85546875" style="3" customWidth="1"/>
    <col min="14612" max="14612" width="0.5703125" style="3" customWidth="1"/>
    <col min="14613" max="14613" width="13.28515625" style="3" customWidth="1"/>
    <col min="14614" max="14618" width="12.42578125" style="3" customWidth="1"/>
    <col min="14619" max="14619" width="12.28515625" style="3" customWidth="1"/>
    <col min="14620" max="14620" width="14" style="3" customWidth="1"/>
    <col min="14621" max="14621" width="13.85546875" style="3" customWidth="1"/>
    <col min="14622" max="14622" width="12.42578125" style="3" customWidth="1"/>
    <col min="14623" max="14624" width="13.85546875" style="3" customWidth="1"/>
    <col min="14625" max="14625" width="13.42578125" style="3" customWidth="1"/>
    <col min="14626" max="14626" width="14" style="3" customWidth="1"/>
    <col min="14627" max="14628" width="12.42578125" style="3" customWidth="1"/>
    <col min="14629" max="14629" width="13.85546875" style="3" customWidth="1"/>
    <col min="14630" max="14630" width="13.5703125" style="3" customWidth="1"/>
    <col min="14631" max="14683" width="12.42578125" style="3" customWidth="1"/>
    <col min="14684" max="14684" width="0.5703125" style="3" customWidth="1"/>
    <col min="14685" max="14685" width="18.7109375" style="3" customWidth="1"/>
    <col min="14686" max="14686" width="19.42578125" style="3" customWidth="1"/>
    <col min="14687" max="14687" width="20.7109375" style="3" customWidth="1"/>
    <col min="14688" max="14848" width="9.140625" style="3"/>
    <col min="14849" max="14849" width="8.42578125" style="3" customWidth="1"/>
    <col min="14850" max="14850" width="28" style="3" customWidth="1"/>
    <col min="14851" max="14851" width="17.7109375" style="3" customWidth="1"/>
    <col min="14852" max="14852" width="19" style="3" customWidth="1"/>
    <col min="14853" max="14853" width="13.42578125" style="3" customWidth="1"/>
    <col min="14854" max="14854" width="11.5703125" style="3" customWidth="1"/>
    <col min="14855" max="14855" width="14.28515625" style="3" customWidth="1"/>
    <col min="14856" max="14856" width="24.140625" style="3" customWidth="1"/>
    <col min="14857" max="14857" width="0.42578125" style="3" customWidth="1"/>
    <col min="14858" max="14858" width="11.7109375" style="3" customWidth="1"/>
    <col min="14859" max="14859" width="11.5703125" style="3" customWidth="1"/>
    <col min="14860" max="14860" width="11.7109375" style="3" customWidth="1"/>
    <col min="14861" max="14861" width="14.140625" style="3" customWidth="1"/>
    <col min="14862" max="14862" width="11.7109375" style="3" customWidth="1"/>
    <col min="14863" max="14863" width="13.140625" style="3" customWidth="1"/>
    <col min="14864" max="14864" width="11.7109375" style="3" customWidth="1"/>
    <col min="14865" max="14865" width="13.5703125" style="3" customWidth="1"/>
    <col min="14866" max="14866" width="14.85546875" style="3" customWidth="1"/>
    <col min="14867" max="14867" width="11.85546875" style="3" customWidth="1"/>
    <col min="14868" max="14868" width="0.5703125" style="3" customWidth="1"/>
    <col min="14869" max="14869" width="13.28515625" style="3" customWidth="1"/>
    <col min="14870" max="14874" width="12.42578125" style="3" customWidth="1"/>
    <col min="14875" max="14875" width="12.28515625" style="3" customWidth="1"/>
    <col min="14876" max="14876" width="14" style="3" customWidth="1"/>
    <col min="14877" max="14877" width="13.85546875" style="3" customWidth="1"/>
    <col min="14878" max="14878" width="12.42578125" style="3" customWidth="1"/>
    <col min="14879" max="14880" width="13.85546875" style="3" customWidth="1"/>
    <col min="14881" max="14881" width="13.42578125" style="3" customWidth="1"/>
    <col min="14882" max="14882" width="14" style="3" customWidth="1"/>
    <col min="14883" max="14884" width="12.42578125" style="3" customWidth="1"/>
    <col min="14885" max="14885" width="13.85546875" style="3" customWidth="1"/>
    <col min="14886" max="14886" width="13.5703125" style="3" customWidth="1"/>
    <col min="14887" max="14939" width="12.42578125" style="3" customWidth="1"/>
    <col min="14940" max="14940" width="0.5703125" style="3" customWidth="1"/>
    <col min="14941" max="14941" width="18.7109375" style="3" customWidth="1"/>
    <col min="14942" max="14942" width="19.42578125" style="3" customWidth="1"/>
    <col min="14943" max="14943" width="20.7109375" style="3" customWidth="1"/>
    <col min="14944" max="15104" width="9.140625" style="3"/>
    <col min="15105" max="15105" width="8.42578125" style="3" customWidth="1"/>
    <col min="15106" max="15106" width="28" style="3" customWidth="1"/>
    <col min="15107" max="15107" width="17.7109375" style="3" customWidth="1"/>
    <col min="15108" max="15108" width="19" style="3" customWidth="1"/>
    <col min="15109" max="15109" width="13.42578125" style="3" customWidth="1"/>
    <col min="15110" max="15110" width="11.5703125" style="3" customWidth="1"/>
    <col min="15111" max="15111" width="14.28515625" style="3" customWidth="1"/>
    <col min="15112" max="15112" width="24.140625" style="3" customWidth="1"/>
    <col min="15113" max="15113" width="0.42578125" style="3" customWidth="1"/>
    <col min="15114" max="15114" width="11.7109375" style="3" customWidth="1"/>
    <col min="15115" max="15115" width="11.5703125" style="3" customWidth="1"/>
    <col min="15116" max="15116" width="11.7109375" style="3" customWidth="1"/>
    <col min="15117" max="15117" width="14.140625" style="3" customWidth="1"/>
    <col min="15118" max="15118" width="11.7109375" style="3" customWidth="1"/>
    <col min="15119" max="15119" width="13.140625" style="3" customWidth="1"/>
    <col min="15120" max="15120" width="11.7109375" style="3" customWidth="1"/>
    <col min="15121" max="15121" width="13.5703125" style="3" customWidth="1"/>
    <col min="15122" max="15122" width="14.85546875" style="3" customWidth="1"/>
    <col min="15123" max="15123" width="11.85546875" style="3" customWidth="1"/>
    <col min="15124" max="15124" width="0.5703125" style="3" customWidth="1"/>
    <col min="15125" max="15125" width="13.28515625" style="3" customWidth="1"/>
    <col min="15126" max="15130" width="12.42578125" style="3" customWidth="1"/>
    <col min="15131" max="15131" width="12.28515625" style="3" customWidth="1"/>
    <col min="15132" max="15132" width="14" style="3" customWidth="1"/>
    <col min="15133" max="15133" width="13.85546875" style="3" customWidth="1"/>
    <col min="15134" max="15134" width="12.42578125" style="3" customWidth="1"/>
    <col min="15135" max="15136" width="13.85546875" style="3" customWidth="1"/>
    <col min="15137" max="15137" width="13.42578125" style="3" customWidth="1"/>
    <col min="15138" max="15138" width="14" style="3" customWidth="1"/>
    <col min="15139" max="15140" width="12.42578125" style="3" customWidth="1"/>
    <col min="15141" max="15141" width="13.85546875" style="3" customWidth="1"/>
    <col min="15142" max="15142" width="13.5703125" style="3" customWidth="1"/>
    <col min="15143" max="15195" width="12.42578125" style="3" customWidth="1"/>
    <col min="15196" max="15196" width="0.5703125" style="3" customWidth="1"/>
    <col min="15197" max="15197" width="18.7109375" style="3" customWidth="1"/>
    <col min="15198" max="15198" width="19.42578125" style="3" customWidth="1"/>
    <col min="15199" max="15199" width="20.7109375" style="3" customWidth="1"/>
    <col min="15200" max="15360" width="9.140625" style="3"/>
    <col min="15361" max="15361" width="8.42578125" style="3" customWidth="1"/>
    <col min="15362" max="15362" width="28" style="3" customWidth="1"/>
    <col min="15363" max="15363" width="17.7109375" style="3" customWidth="1"/>
    <col min="15364" max="15364" width="19" style="3" customWidth="1"/>
    <col min="15365" max="15365" width="13.42578125" style="3" customWidth="1"/>
    <col min="15366" max="15366" width="11.5703125" style="3" customWidth="1"/>
    <col min="15367" max="15367" width="14.28515625" style="3" customWidth="1"/>
    <col min="15368" max="15368" width="24.140625" style="3" customWidth="1"/>
    <col min="15369" max="15369" width="0.42578125" style="3" customWidth="1"/>
    <col min="15370" max="15370" width="11.7109375" style="3" customWidth="1"/>
    <col min="15371" max="15371" width="11.5703125" style="3" customWidth="1"/>
    <col min="15372" max="15372" width="11.7109375" style="3" customWidth="1"/>
    <col min="15373" max="15373" width="14.140625" style="3" customWidth="1"/>
    <col min="15374" max="15374" width="11.7109375" style="3" customWidth="1"/>
    <col min="15375" max="15375" width="13.140625" style="3" customWidth="1"/>
    <col min="15376" max="15376" width="11.7109375" style="3" customWidth="1"/>
    <col min="15377" max="15377" width="13.5703125" style="3" customWidth="1"/>
    <col min="15378" max="15378" width="14.85546875" style="3" customWidth="1"/>
    <col min="15379" max="15379" width="11.85546875" style="3" customWidth="1"/>
    <col min="15380" max="15380" width="0.5703125" style="3" customWidth="1"/>
    <col min="15381" max="15381" width="13.28515625" style="3" customWidth="1"/>
    <col min="15382" max="15386" width="12.42578125" style="3" customWidth="1"/>
    <col min="15387" max="15387" width="12.28515625" style="3" customWidth="1"/>
    <col min="15388" max="15388" width="14" style="3" customWidth="1"/>
    <col min="15389" max="15389" width="13.85546875" style="3" customWidth="1"/>
    <col min="15390" max="15390" width="12.42578125" style="3" customWidth="1"/>
    <col min="15391" max="15392" width="13.85546875" style="3" customWidth="1"/>
    <col min="15393" max="15393" width="13.42578125" style="3" customWidth="1"/>
    <col min="15394" max="15394" width="14" style="3" customWidth="1"/>
    <col min="15395" max="15396" width="12.42578125" style="3" customWidth="1"/>
    <col min="15397" max="15397" width="13.85546875" style="3" customWidth="1"/>
    <col min="15398" max="15398" width="13.5703125" style="3" customWidth="1"/>
    <col min="15399" max="15451" width="12.42578125" style="3" customWidth="1"/>
    <col min="15452" max="15452" width="0.5703125" style="3" customWidth="1"/>
    <col min="15453" max="15453" width="18.7109375" style="3" customWidth="1"/>
    <col min="15454" max="15454" width="19.42578125" style="3" customWidth="1"/>
    <col min="15455" max="15455" width="20.7109375" style="3" customWidth="1"/>
    <col min="15456" max="15616" width="9.140625" style="3"/>
    <col min="15617" max="15617" width="8.42578125" style="3" customWidth="1"/>
    <col min="15618" max="15618" width="28" style="3" customWidth="1"/>
    <col min="15619" max="15619" width="17.7109375" style="3" customWidth="1"/>
    <col min="15620" max="15620" width="19" style="3" customWidth="1"/>
    <col min="15621" max="15621" width="13.42578125" style="3" customWidth="1"/>
    <col min="15622" max="15622" width="11.5703125" style="3" customWidth="1"/>
    <col min="15623" max="15623" width="14.28515625" style="3" customWidth="1"/>
    <col min="15624" max="15624" width="24.140625" style="3" customWidth="1"/>
    <col min="15625" max="15625" width="0.42578125" style="3" customWidth="1"/>
    <col min="15626" max="15626" width="11.7109375" style="3" customWidth="1"/>
    <col min="15627" max="15627" width="11.5703125" style="3" customWidth="1"/>
    <col min="15628" max="15628" width="11.7109375" style="3" customWidth="1"/>
    <col min="15629" max="15629" width="14.140625" style="3" customWidth="1"/>
    <col min="15630" max="15630" width="11.7109375" style="3" customWidth="1"/>
    <col min="15631" max="15631" width="13.140625" style="3" customWidth="1"/>
    <col min="15632" max="15632" width="11.7109375" style="3" customWidth="1"/>
    <col min="15633" max="15633" width="13.5703125" style="3" customWidth="1"/>
    <col min="15634" max="15634" width="14.85546875" style="3" customWidth="1"/>
    <col min="15635" max="15635" width="11.85546875" style="3" customWidth="1"/>
    <col min="15636" max="15636" width="0.5703125" style="3" customWidth="1"/>
    <col min="15637" max="15637" width="13.28515625" style="3" customWidth="1"/>
    <col min="15638" max="15642" width="12.42578125" style="3" customWidth="1"/>
    <col min="15643" max="15643" width="12.28515625" style="3" customWidth="1"/>
    <col min="15644" max="15644" width="14" style="3" customWidth="1"/>
    <col min="15645" max="15645" width="13.85546875" style="3" customWidth="1"/>
    <col min="15646" max="15646" width="12.42578125" style="3" customWidth="1"/>
    <col min="15647" max="15648" width="13.85546875" style="3" customWidth="1"/>
    <col min="15649" max="15649" width="13.42578125" style="3" customWidth="1"/>
    <col min="15650" max="15650" width="14" style="3" customWidth="1"/>
    <col min="15651" max="15652" width="12.42578125" style="3" customWidth="1"/>
    <col min="15653" max="15653" width="13.85546875" style="3" customWidth="1"/>
    <col min="15654" max="15654" width="13.5703125" style="3" customWidth="1"/>
    <col min="15655" max="15707" width="12.42578125" style="3" customWidth="1"/>
    <col min="15708" max="15708" width="0.5703125" style="3" customWidth="1"/>
    <col min="15709" max="15709" width="18.7109375" style="3" customWidth="1"/>
    <col min="15710" max="15710" width="19.42578125" style="3" customWidth="1"/>
    <col min="15711" max="15711" width="20.7109375" style="3" customWidth="1"/>
    <col min="15712" max="15872" width="9.140625" style="3"/>
    <col min="15873" max="15873" width="8.42578125" style="3" customWidth="1"/>
    <col min="15874" max="15874" width="28" style="3" customWidth="1"/>
    <col min="15875" max="15875" width="17.7109375" style="3" customWidth="1"/>
    <col min="15876" max="15876" width="19" style="3" customWidth="1"/>
    <col min="15877" max="15877" width="13.42578125" style="3" customWidth="1"/>
    <col min="15878" max="15878" width="11.5703125" style="3" customWidth="1"/>
    <col min="15879" max="15879" width="14.28515625" style="3" customWidth="1"/>
    <col min="15880" max="15880" width="24.140625" style="3" customWidth="1"/>
    <col min="15881" max="15881" width="0.42578125" style="3" customWidth="1"/>
    <col min="15882" max="15882" width="11.7109375" style="3" customWidth="1"/>
    <col min="15883" max="15883" width="11.5703125" style="3" customWidth="1"/>
    <col min="15884" max="15884" width="11.7109375" style="3" customWidth="1"/>
    <col min="15885" max="15885" width="14.140625" style="3" customWidth="1"/>
    <col min="15886" max="15886" width="11.7109375" style="3" customWidth="1"/>
    <col min="15887" max="15887" width="13.140625" style="3" customWidth="1"/>
    <col min="15888" max="15888" width="11.7109375" style="3" customWidth="1"/>
    <col min="15889" max="15889" width="13.5703125" style="3" customWidth="1"/>
    <col min="15890" max="15890" width="14.85546875" style="3" customWidth="1"/>
    <col min="15891" max="15891" width="11.85546875" style="3" customWidth="1"/>
    <col min="15892" max="15892" width="0.5703125" style="3" customWidth="1"/>
    <col min="15893" max="15893" width="13.28515625" style="3" customWidth="1"/>
    <col min="15894" max="15898" width="12.42578125" style="3" customWidth="1"/>
    <col min="15899" max="15899" width="12.28515625" style="3" customWidth="1"/>
    <col min="15900" max="15900" width="14" style="3" customWidth="1"/>
    <col min="15901" max="15901" width="13.85546875" style="3" customWidth="1"/>
    <col min="15902" max="15902" width="12.42578125" style="3" customWidth="1"/>
    <col min="15903" max="15904" width="13.85546875" style="3" customWidth="1"/>
    <col min="15905" max="15905" width="13.42578125" style="3" customWidth="1"/>
    <col min="15906" max="15906" width="14" style="3" customWidth="1"/>
    <col min="15907" max="15908" width="12.42578125" style="3" customWidth="1"/>
    <col min="15909" max="15909" width="13.85546875" style="3" customWidth="1"/>
    <col min="15910" max="15910" width="13.5703125" style="3" customWidth="1"/>
    <col min="15911" max="15963" width="12.42578125" style="3" customWidth="1"/>
    <col min="15964" max="15964" width="0.5703125" style="3" customWidth="1"/>
    <col min="15965" max="15965" width="18.7109375" style="3" customWidth="1"/>
    <col min="15966" max="15966" width="19.42578125" style="3" customWidth="1"/>
    <col min="15967" max="15967" width="20.7109375" style="3" customWidth="1"/>
    <col min="15968" max="16128" width="9.140625" style="3"/>
    <col min="16129" max="16129" width="8.42578125" style="3" customWidth="1"/>
    <col min="16130" max="16130" width="28" style="3" customWidth="1"/>
    <col min="16131" max="16131" width="17.7109375" style="3" customWidth="1"/>
    <col min="16132" max="16132" width="19" style="3" customWidth="1"/>
    <col min="16133" max="16133" width="13.42578125" style="3" customWidth="1"/>
    <col min="16134" max="16134" width="11.5703125" style="3" customWidth="1"/>
    <col min="16135" max="16135" width="14.28515625" style="3" customWidth="1"/>
    <col min="16136" max="16136" width="24.140625" style="3" customWidth="1"/>
    <col min="16137" max="16137" width="0.42578125" style="3" customWidth="1"/>
    <col min="16138" max="16138" width="11.7109375" style="3" customWidth="1"/>
    <col min="16139" max="16139" width="11.5703125" style="3" customWidth="1"/>
    <col min="16140" max="16140" width="11.7109375" style="3" customWidth="1"/>
    <col min="16141" max="16141" width="14.140625" style="3" customWidth="1"/>
    <col min="16142" max="16142" width="11.7109375" style="3" customWidth="1"/>
    <col min="16143" max="16143" width="13.140625" style="3" customWidth="1"/>
    <col min="16144" max="16144" width="11.7109375" style="3" customWidth="1"/>
    <col min="16145" max="16145" width="13.5703125" style="3" customWidth="1"/>
    <col min="16146" max="16146" width="14.85546875" style="3" customWidth="1"/>
    <col min="16147" max="16147" width="11.85546875" style="3" customWidth="1"/>
    <col min="16148" max="16148" width="0.5703125" style="3" customWidth="1"/>
    <col min="16149" max="16149" width="13.28515625" style="3" customWidth="1"/>
    <col min="16150" max="16154" width="12.42578125" style="3" customWidth="1"/>
    <col min="16155" max="16155" width="12.28515625" style="3" customWidth="1"/>
    <col min="16156" max="16156" width="14" style="3" customWidth="1"/>
    <col min="16157" max="16157" width="13.85546875" style="3" customWidth="1"/>
    <col min="16158" max="16158" width="12.42578125" style="3" customWidth="1"/>
    <col min="16159" max="16160" width="13.85546875" style="3" customWidth="1"/>
    <col min="16161" max="16161" width="13.42578125" style="3" customWidth="1"/>
    <col min="16162" max="16162" width="14" style="3" customWidth="1"/>
    <col min="16163" max="16164" width="12.42578125" style="3" customWidth="1"/>
    <col min="16165" max="16165" width="13.85546875" style="3" customWidth="1"/>
    <col min="16166" max="16166" width="13.5703125" style="3" customWidth="1"/>
    <col min="16167" max="16219" width="12.42578125" style="3" customWidth="1"/>
    <col min="16220" max="16220" width="0.5703125" style="3" customWidth="1"/>
    <col min="16221" max="16221" width="18.7109375" style="3" customWidth="1"/>
    <col min="16222" max="16222" width="19.42578125" style="3" customWidth="1"/>
    <col min="16223" max="16223" width="20.7109375" style="3" customWidth="1"/>
    <col min="16224" max="16384" width="9.140625" style="3"/>
  </cols>
  <sheetData>
    <row r="1" spans="1:95" ht="29.25" customHeight="1" thickTop="1">
      <c r="A1" s="306" t="s">
        <v>0</v>
      </c>
      <c r="B1" s="307"/>
      <c r="C1" s="307"/>
      <c r="D1" s="307"/>
      <c r="E1" s="307"/>
      <c r="F1" s="307"/>
      <c r="G1" s="307"/>
      <c r="H1" s="308"/>
      <c r="I1" s="312"/>
      <c r="J1" s="294" t="s">
        <v>1</v>
      </c>
      <c r="K1" s="294"/>
      <c r="L1" s="292" t="s">
        <v>2</v>
      </c>
      <c r="M1" s="292"/>
      <c r="N1" s="292" t="s">
        <v>3</v>
      </c>
      <c r="O1" s="292"/>
      <c r="P1" s="292" t="s">
        <v>4</v>
      </c>
      <c r="Q1" s="292"/>
      <c r="R1" s="344" t="s">
        <v>5</v>
      </c>
      <c r="S1" s="294"/>
      <c r="T1" s="296" t="s">
        <v>6</v>
      </c>
      <c r="U1" s="297"/>
      <c r="V1" s="300" t="s">
        <v>7</v>
      </c>
      <c r="W1" s="288"/>
      <c r="X1" s="286" t="s">
        <v>8</v>
      </c>
      <c r="Y1" s="286"/>
      <c r="Z1" s="288" t="s">
        <v>9</v>
      </c>
      <c r="AA1" s="288"/>
      <c r="AB1" s="286" t="s">
        <v>10</v>
      </c>
      <c r="AC1" s="286"/>
      <c r="AD1" s="337" t="s">
        <v>11</v>
      </c>
      <c r="AE1" s="337"/>
      <c r="AF1" s="339" t="s">
        <v>12</v>
      </c>
      <c r="AG1" s="339"/>
      <c r="AH1" s="290" t="s">
        <v>13</v>
      </c>
      <c r="AI1" s="290"/>
      <c r="AJ1" s="341" t="s">
        <v>14</v>
      </c>
      <c r="AK1" s="341"/>
      <c r="AL1" s="342" t="s">
        <v>15</v>
      </c>
      <c r="AM1" s="342"/>
      <c r="AN1" s="333" t="s">
        <v>16</v>
      </c>
      <c r="AO1" s="333"/>
      <c r="AP1" s="320" t="s">
        <v>17</v>
      </c>
      <c r="AQ1" s="320"/>
      <c r="AR1" s="333" t="s">
        <v>18</v>
      </c>
      <c r="AS1" s="333"/>
      <c r="AT1" s="320" t="s">
        <v>19</v>
      </c>
      <c r="AU1" s="320"/>
      <c r="AV1" s="333" t="s">
        <v>20</v>
      </c>
      <c r="AW1" s="333"/>
      <c r="AX1" s="320" t="s">
        <v>21</v>
      </c>
      <c r="AY1" s="320"/>
      <c r="AZ1" s="335" t="s">
        <v>22</v>
      </c>
      <c r="BA1" s="335"/>
      <c r="BB1" s="320" t="s">
        <v>23</v>
      </c>
      <c r="BC1" s="321"/>
      <c r="BD1" s="324" t="s">
        <v>24</v>
      </c>
      <c r="BE1" s="325"/>
      <c r="BF1" s="328" t="s">
        <v>25</v>
      </c>
      <c r="BG1" s="329"/>
      <c r="BH1" s="324" t="s">
        <v>26</v>
      </c>
      <c r="BI1" s="325"/>
      <c r="BJ1" s="328" t="s">
        <v>27</v>
      </c>
      <c r="BK1" s="329"/>
      <c r="BL1" s="331"/>
      <c r="BM1" s="332"/>
      <c r="BN1" s="1"/>
      <c r="BO1" s="2"/>
      <c r="BP1" s="278"/>
      <c r="BQ1" s="278"/>
      <c r="BR1" s="278"/>
      <c r="BS1" s="278"/>
      <c r="BT1" s="278"/>
      <c r="BU1" s="278"/>
      <c r="BV1" s="278"/>
      <c r="BW1" s="278"/>
      <c r="BX1" s="278"/>
      <c r="BY1" s="278"/>
      <c r="BZ1" s="278"/>
      <c r="CA1" s="278"/>
      <c r="CB1" s="278"/>
      <c r="CC1" s="278"/>
      <c r="CD1" s="278"/>
      <c r="CE1" s="278"/>
      <c r="CF1" s="278"/>
      <c r="CG1" s="278"/>
      <c r="CH1" s="278"/>
      <c r="CI1" s="278"/>
      <c r="CJ1" s="278"/>
      <c r="CK1" s="278"/>
      <c r="CL1" s="278"/>
      <c r="CM1" s="278"/>
      <c r="CN1" s="279"/>
      <c r="CO1" s="316" t="s">
        <v>28</v>
      </c>
      <c r="CP1" s="316" t="s">
        <v>29</v>
      </c>
      <c r="CQ1" s="318" t="s">
        <v>30</v>
      </c>
    </row>
    <row r="2" spans="1:95" ht="75" customHeight="1" thickBot="1">
      <c r="A2" s="309"/>
      <c r="B2" s="310"/>
      <c r="C2" s="310"/>
      <c r="D2" s="310"/>
      <c r="E2" s="310"/>
      <c r="F2" s="310"/>
      <c r="G2" s="310"/>
      <c r="H2" s="311"/>
      <c r="I2" s="313"/>
      <c r="J2" s="295"/>
      <c r="K2" s="295"/>
      <c r="L2" s="293"/>
      <c r="M2" s="293"/>
      <c r="N2" s="293"/>
      <c r="O2" s="293"/>
      <c r="P2" s="293"/>
      <c r="Q2" s="293"/>
      <c r="R2" s="295"/>
      <c r="S2" s="295"/>
      <c r="T2" s="298"/>
      <c r="U2" s="299"/>
      <c r="V2" s="301"/>
      <c r="W2" s="289"/>
      <c r="X2" s="287"/>
      <c r="Y2" s="287"/>
      <c r="Z2" s="289"/>
      <c r="AA2" s="289"/>
      <c r="AB2" s="287"/>
      <c r="AC2" s="287"/>
      <c r="AD2" s="338"/>
      <c r="AE2" s="338"/>
      <c r="AF2" s="340"/>
      <c r="AG2" s="340"/>
      <c r="AH2" s="291"/>
      <c r="AI2" s="291"/>
      <c r="AJ2" s="287"/>
      <c r="AK2" s="287"/>
      <c r="AL2" s="343"/>
      <c r="AM2" s="343"/>
      <c r="AN2" s="334"/>
      <c r="AO2" s="334"/>
      <c r="AP2" s="322"/>
      <c r="AQ2" s="322"/>
      <c r="AR2" s="334"/>
      <c r="AS2" s="334"/>
      <c r="AT2" s="322"/>
      <c r="AU2" s="322"/>
      <c r="AV2" s="334"/>
      <c r="AW2" s="334"/>
      <c r="AX2" s="322"/>
      <c r="AY2" s="322"/>
      <c r="AZ2" s="336"/>
      <c r="BA2" s="336"/>
      <c r="BB2" s="322"/>
      <c r="BC2" s="323"/>
      <c r="BD2" s="326"/>
      <c r="BE2" s="327"/>
      <c r="BF2" s="330"/>
      <c r="BG2" s="323"/>
      <c r="BH2" s="326"/>
      <c r="BI2" s="327"/>
      <c r="BJ2" s="330"/>
      <c r="BK2" s="323"/>
      <c r="BL2" s="267"/>
      <c r="BM2" s="267"/>
      <c r="BN2" s="266"/>
      <c r="BO2" s="266"/>
      <c r="BP2" s="267"/>
      <c r="BQ2" s="267"/>
      <c r="BR2" s="266"/>
      <c r="BS2" s="266"/>
      <c r="BT2" s="267"/>
      <c r="BU2" s="267"/>
      <c r="BV2" s="266"/>
      <c r="BW2" s="266"/>
      <c r="BX2" s="267"/>
      <c r="BY2" s="267"/>
      <c r="BZ2" s="266"/>
      <c r="CA2" s="266"/>
      <c r="CB2" s="267"/>
      <c r="CC2" s="267"/>
      <c r="CD2" s="314"/>
      <c r="CE2" s="315"/>
      <c r="CF2" s="267"/>
      <c r="CG2" s="267"/>
      <c r="CH2" s="266"/>
      <c r="CI2" s="266"/>
      <c r="CJ2" s="267"/>
      <c r="CK2" s="267"/>
      <c r="CL2" s="266"/>
      <c r="CM2" s="266"/>
      <c r="CN2" s="280"/>
      <c r="CO2" s="317"/>
      <c r="CP2" s="317"/>
      <c r="CQ2" s="319"/>
    </row>
    <row r="3" spans="1:95" ht="52.5" customHeight="1" thickTop="1">
      <c r="A3" s="4" t="s">
        <v>31</v>
      </c>
      <c r="B3" s="5" t="s">
        <v>32</v>
      </c>
      <c r="C3" s="6" t="s">
        <v>33</v>
      </c>
      <c r="D3" s="7" t="s">
        <v>34</v>
      </c>
      <c r="E3" s="6" t="s">
        <v>35</v>
      </c>
      <c r="F3" s="8" t="s">
        <v>36</v>
      </c>
      <c r="G3" s="9" t="s">
        <v>37</v>
      </c>
      <c r="H3" s="10" t="s">
        <v>38</v>
      </c>
      <c r="I3" s="11"/>
      <c r="J3" s="12" t="s">
        <v>39</v>
      </c>
      <c r="K3" s="13" t="s">
        <v>40</v>
      </c>
      <c r="L3" s="12" t="s">
        <v>39</v>
      </c>
      <c r="M3" s="13" t="s">
        <v>40</v>
      </c>
      <c r="N3" s="12" t="s">
        <v>39</v>
      </c>
      <c r="O3" s="13" t="s">
        <v>40</v>
      </c>
      <c r="P3" s="12" t="s">
        <v>39</v>
      </c>
      <c r="Q3" s="13" t="s">
        <v>40</v>
      </c>
      <c r="R3" s="12" t="s">
        <v>39</v>
      </c>
      <c r="S3" s="13" t="s">
        <v>40</v>
      </c>
      <c r="T3" s="14" t="s">
        <v>39</v>
      </c>
      <c r="U3" s="15" t="s">
        <v>40</v>
      </c>
      <c r="V3" s="12" t="s">
        <v>39</v>
      </c>
      <c r="W3" s="13" t="s">
        <v>40</v>
      </c>
      <c r="X3" s="12" t="s">
        <v>39</v>
      </c>
      <c r="Y3" s="13" t="s">
        <v>40</v>
      </c>
      <c r="Z3" s="12" t="s">
        <v>39</v>
      </c>
      <c r="AA3" s="13"/>
      <c r="AB3" s="12" t="s">
        <v>39</v>
      </c>
      <c r="AC3" s="13" t="s">
        <v>40</v>
      </c>
      <c r="AD3" s="12" t="s">
        <v>39</v>
      </c>
      <c r="AE3" s="13" t="s">
        <v>40</v>
      </c>
      <c r="AF3" s="12" t="s">
        <v>39</v>
      </c>
      <c r="AG3" s="13" t="s">
        <v>40</v>
      </c>
      <c r="AH3" s="12" t="s">
        <v>39</v>
      </c>
      <c r="AI3" s="13" t="s">
        <v>40</v>
      </c>
      <c r="AJ3" s="12" t="s">
        <v>39</v>
      </c>
      <c r="AK3" s="13" t="s">
        <v>40</v>
      </c>
      <c r="AL3" s="12" t="s">
        <v>39</v>
      </c>
      <c r="AM3" s="13" t="s">
        <v>40</v>
      </c>
      <c r="AN3" s="16" t="s">
        <v>41</v>
      </c>
      <c r="AO3" s="13" t="s">
        <v>40</v>
      </c>
      <c r="AP3" s="12" t="s">
        <v>39</v>
      </c>
      <c r="AQ3" s="13" t="s">
        <v>40</v>
      </c>
      <c r="AR3" s="12" t="s">
        <v>39</v>
      </c>
      <c r="AS3" s="13" t="s">
        <v>40</v>
      </c>
      <c r="AT3" s="12" t="s">
        <v>39</v>
      </c>
      <c r="AU3" s="13" t="s">
        <v>40</v>
      </c>
      <c r="AV3" s="12" t="s">
        <v>39</v>
      </c>
      <c r="AW3" s="13" t="s">
        <v>40</v>
      </c>
      <c r="AX3" s="12" t="s">
        <v>39</v>
      </c>
      <c r="AY3" s="13" t="s">
        <v>40</v>
      </c>
      <c r="AZ3" s="12" t="s">
        <v>39</v>
      </c>
      <c r="BA3" s="13" t="s">
        <v>40</v>
      </c>
      <c r="BB3" s="12" t="s">
        <v>39</v>
      </c>
      <c r="BC3" s="13" t="s">
        <v>40</v>
      </c>
      <c r="BD3" s="12" t="s">
        <v>39</v>
      </c>
      <c r="BE3" s="13" t="s">
        <v>40</v>
      </c>
      <c r="BF3" s="12" t="s">
        <v>39</v>
      </c>
      <c r="BG3" s="13" t="s">
        <v>40</v>
      </c>
      <c r="BH3" s="12" t="s">
        <v>39</v>
      </c>
      <c r="BI3" s="13" t="s">
        <v>40</v>
      </c>
      <c r="BJ3" s="12" t="s">
        <v>39</v>
      </c>
      <c r="BK3" s="13" t="s">
        <v>40</v>
      </c>
      <c r="BL3" s="12" t="s">
        <v>39</v>
      </c>
      <c r="BM3" s="13" t="s">
        <v>40</v>
      </c>
      <c r="BN3" s="12" t="s">
        <v>39</v>
      </c>
      <c r="BO3" s="13" t="s">
        <v>40</v>
      </c>
      <c r="BP3" s="17" t="s">
        <v>39</v>
      </c>
      <c r="BQ3" s="13" t="s">
        <v>40</v>
      </c>
      <c r="BR3" s="17" t="s">
        <v>39</v>
      </c>
      <c r="BS3" s="13" t="s">
        <v>40</v>
      </c>
      <c r="BT3" s="12" t="s">
        <v>39</v>
      </c>
      <c r="BU3" s="13" t="s">
        <v>40</v>
      </c>
      <c r="BV3" s="12" t="s">
        <v>39</v>
      </c>
      <c r="BW3" s="13" t="s">
        <v>40</v>
      </c>
      <c r="BX3" s="12" t="s">
        <v>39</v>
      </c>
      <c r="BY3" s="13" t="s">
        <v>40</v>
      </c>
      <c r="BZ3" s="12" t="s">
        <v>39</v>
      </c>
      <c r="CA3" s="13" t="s">
        <v>40</v>
      </c>
      <c r="CB3" s="12" t="s">
        <v>39</v>
      </c>
      <c r="CC3" s="13" t="s">
        <v>40</v>
      </c>
      <c r="CD3" s="12" t="s">
        <v>39</v>
      </c>
      <c r="CE3" s="13" t="s">
        <v>40</v>
      </c>
      <c r="CF3" s="12" t="s">
        <v>39</v>
      </c>
      <c r="CG3" s="13" t="s">
        <v>40</v>
      </c>
      <c r="CH3" s="12" t="s">
        <v>39</v>
      </c>
      <c r="CI3" s="13" t="s">
        <v>40</v>
      </c>
      <c r="CJ3" s="12" t="s">
        <v>39</v>
      </c>
      <c r="CK3" s="13" t="s">
        <v>40</v>
      </c>
      <c r="CL3" s="12" t="s">
        <v>39</v>
      </c>
      <c r="CM3" s="13" t="s">
        <v>40</v>
      </c>
      <c r="CN3" s="281"/>
      <c r="CO3" s="317"/>
      <c r="CP3" s="317"/>
      <c r="CQ3" s="319"/>
    </row>
    <row r="4" spans="1:95" ht="25.5" customHeight="1">
      <c r="A4" s="18">
        <v>1</v>
      </c>
      <c r="B4" s="19" t="s">
        <v>42</v>
      </c>
      <c r="C4" s="20" t="s">
        <v>43</v>
      </c>
      <c r="D4" s="21" t="s">
        <v>44</v>
      </c>
      <c r="E4" s="22" t="s">
        <v>45</v>
      </c>
      <c r="F4" s="23">
        <v>6200</v>
      </c>
      <c r="H4" s="25">
        <f>CQ4</f>
        <v>21390</v>
      </c>
      <c r="I4" s="11"/>
      <c r="J4" s="26">
        <v>1500</v>
      </c>
      <c r="K4" s="27">
        <v>1500</v>
      </c>
      <c r="L4" s="26">
        <v>1000</v>
      </c>
      <c r="M4" s="27">
        <v>1000</v>
      </c>
      <c r="N4" s="26">
        <v>5000</v>
      </c>
      <c r="O4" s="27">
        <v>5000</v>
      </c>
      <c r="P4" s="26">
        <v>8000</v>
      </c>
      <c r="Q4" s="27">
        <f>1500+0</f>
        <v>1500</v>
      </c>
      <c r="R4" s="28"/>
      <c r="S4" s="27"/>
      <c r="T4" s="26"/>
      <c r="U4" s="27"/>
      <c r="V4" s="29">
        <v>4340</v>
      </c>
      <c r="W4" s="27">
        <v>11120</v>
      </c>
      <c r="X4" s="29">
        <v>4340</v>
      </c>
      <c r="Y4" s="27">
        <v>4620</v>
      </c>
      <c r="Z4" s="29">
        <v>4340</v>
      </c>
      <c r="AA4" s="27">
        <v>0</v>
      </c>
      <c r="AB4" s="29">
        <v>4340</v>
      </c>
      <c r="AC4" s="27">
        <v>8430</v>
      </c>
      <c r="AD4" s="29">
        <v>4340</v>
      </c>
      <c r="AE4" s="27"/>
      <c r="AF4" s="29">
        <v>4340</v>
      </c>
      <c r="AG4" s="27"/>
      <c r="AH4" s="29">
        <v>4340</v>
      </c>
      <c r="AI4" s="27"/>
      <c r="AJ4" s="29">
        <v>4340</v>
      </c>
      <c r="AK4" s="27"/>
      <c r="AL4" s="29">
        <v>4340</v>
      </c>
      <c r="AM4" s="27"/>
      <c r="AN4" s="28"/>
      <c r="AO4" s="27"/>
      <c r="AP4" s="28"/>
      <c r="AQ4" s="27"/>
      <c r="AR4" s="28"/>
      <c r="AS4" s="27"/>
      <c r="AT4" s="28"/>
      <c r="AU4" s="27"/>
      <c r="AV4" s="28"/>
      <c r="AW4" s="27"/>
      <c r="AX4" s="28"/>
      <c r="AY4" s="27"/>
      <c r="AZ4" s="28"/>
      <c r="BA4" s="27"/>
      <c r="BB4" s="28"/>
      <c r="BC4" s="27"/>
      <c r="BD4" s="28"/>
      <c r="BE4" s="27"/>
      <c r="BF4" s="28"/>
      <c r="BG4" s="27"/>
      <c r="BH4" s="28"/>
      <c r="BI4" s="27"/>
      <c r="BJ4" s="28"/>
      <c r="BK4" s="27"/>
      <c r="BL4" s="28"/>
      <c r="BM4" s="27"/>
      <c r="BN4" s="28"/>
      <c r="BO4" s="27"/>
      <c r="BP4" s="28"/>
      <c r="BQ4" s="27"/>
      <c r="BR4" s="28"/>
      <c r="BS4" s="27"/>
      <c r="BT4" s="28"/>
      <c r="BU4" s="27"/>
      <c r="BV4" s="28"/>
      <c r="BW4" s="27"/>
      <c r="BX4" s="28"/>
      <c r="BY4" s="27"/>
      <c r="BZ4" s="28"/>
      <c r="CA4" s="27"/>
      <c r="CB4" s="26"/>
      <c r="CC4" s="27"/>
      <c r="CD4" s="26"/>
      <c r="CE4" s="27"/>
      <c r="CF4" s="26"/>
      <c r="CG4" s="27"/>
      <c r="CH4" s="26"/>
      <c r="CI4" s="27"/>
      <c r="CJ4" s="26"/>
      <c r="CK4" s="27"/>
      <c r="CL4" s="26"/>
      <c r="CM4" s="27"/>
      <c r="CN4" s="30"/>
      <c r="CO4" s="31">
        <f t="shared" ref="CO4:CP35" si="0">CL4+CJ4+CH4+CF4+CD4+CB4+BZ4+BX4+BV4+BT4+BR4+BP4+BN4+BL4+BJ4+BH4+BF4+BD4+BB4+AZ4+AX4+AV4+AT4+AR4+AP4+AN4+AL4+AJ4+AH4+AF4+AD4+AB4+Z4+X4+V4+T4+R4+N4+L4+J4+P4</f>
        <v>54560</v>
      </c>
      <c r="CP4" s="31">
        <f t="shared" si="0"/>
        <v>33170</v>
      </c>
      <c r="CQ4" s="32">
        <f>CO4-CP4</f>
        <v>21390</v>
      </c>
    </row>
    <row r="5" spans="1:95" ht="25.5" customHeight="1">
      <c r="A5" s="18">
        <v>2</v>
      </c>
      <c r="B5" s="19" t="s">
        <v>46</v>
      </c>
      <c r="C5" s="20" t="s">
        <v>47</v>
      </c>
      <c r="D5" s="21" t="s">
        <v>48</v>
      </c>
      <c r="E5" s="33"/>
      <c r="F5" s="23">
        <v>5600</v>
      </c>
      <c r="G5" s="34" t="s">
        <v>49</v>
      </c>
      <c r="H5" s="25">
        <f t="shared" ref="H5:H68" si="1">CQ5</f>
        <v>-6300</v>
      </c>
      <c r="I5" s="11"/>
      <c r="J5" s="26">
        <v>1500</v>
      </c>
      <c r="K5" s="27">
        <v>1500</v>
      </c>
      <c r="L5" s="26">
        <v>1000</v>
      </c>
      <c r="M5" s="27">
        <v>1000</v>
      </c>
      <c r="N5" s="26">
        <v>5000</v>
      </c>
      <c r="O5" s="27">
        <v>5000</v>
      </c>
      <c r="P5" s="26">
        <v>8000</v>
      </c>
      <c r="Q5" s="27">
        <f>1500+0</f>
        <v>1500</v>
      </c>
      <c r="R5" s="28"/>
      <c r="S5" s="27"/>
      <c r="T5" s="26"/>
      <c r="U5" s="27"/>
      <c r="V5" s="29">
        <v>3920</v>
      </c>
      <c r="W5" s="27">
        <v>11120</v>
      </c>
      <c r="X5" s="29">
        <v>3920</v>
      </c>
      <c r="Y5" s="27">
        <v>4620</v>
      </c>
      <c r="Z5" s="29">
        <v>3920</v>
      </c>
      <c r="AA5" s="27">
        <f>4620+4620</f>
        <v>9240</v>
      </c>
      <c r="AB5" s="29">
        <v>3920</v>
      </c>
      <c r="AC5" s="27">
        <f>0+4620</f>
        <v>4620</v>
      </c>
      <c r="AD5" s="29">
        <v>3920</v>
      </c>
      <c r="AE5" s="27">
        <v>0</v>
      </c>
      <c r="AF5" s="29">
        <v>3920</v>
      </c>
      <c r="AG5" s="27">
        <v>4620</v>
      </c>
      <c r="AH5" s="29">
        <v>3920</v>
      </c>
      <c r="AI5" s="27">
        <v>4620</v>
      </c>
      <c r="AJ5" s="29">
        <v>3920</v>
      </c>
      <c r="AK5" s="27">
        <v>4620</v>
      </c>
      <c r="AL5" s="29">
        <v>3920</v>
      </c>
      <c r="AM5" s="27">
        <v>4620</v>
      </c>
      <c r="AN5" s="28"/>
      <c r="AO5" s="27"/>
      <c r="AP5" s="28"/>
      <c r="AQ5" s="27"/>
      <c r="AR5" s="28"/>
      <c r="AS5" s="27"/>
      <c r="AT5" s="28"/>
      <c r="AU5" s="27"/>
      <c r="AV5" s="28"/>
      <c r="AW5" s="27"/>
      <c r="AX5" s="28"/>
      <c r="AY5" s="27"/>
      <c r="AZ5" s="28"/>
      <c r="BA5" s="27"/>
      <c r="BB5" s="28"/>
      <c r="BC5" s="27"/>
      <c r="BD5" s="28"/>
      <c r="BE5" s="27"/>
      <c r="BF5" s="28"/>
      <c r="BG5" s="27"/>
      <c r="BH5" s="28"/>
      <c r="BI5" s="27"/>
      <c r="BJ5" s="28"/>
      <c r="BK5" s="27"/>
      <c r="BL5" s="28"/>
      <c r="BM5" s="27"/>
      <c r="BN5" s="28"/>
      <c r="BO5" s="27"/>
      <c r="BP5" s="28"/>
      <c r="BQ5" s="27"/>
      <c r="BR5" s="28"/>
      <c r="BS5" s="27"/>
      <c r="BT5" s="28"/>
      <c r="BU5" s="27"/>
      <c r="BV5" s="28"/>
      <c r="BW5" s="27"/>
      <c r="BX5" s="28"/>
      <c r="BY5" s="27"/>
      <c r="BZ5" s="28"/>
      <c r="CA5" s="27"/>
      <c r="CB5" s="26"/>
      <c r="CC5" s="27"/>
      <c r="CD5" s="26"/>
      <c r="CE5" s="27"/>
      <c r="CF5" s="26"/>
      <c r="CG5" s="27"/>
      <c r="CH5" s="26"/>
      <c r="CI5" s="27"/>
      <c r="CJ5" s="26"/>
      <c r="CK5" s="27"/>
      <c r="CL5" s="26"/>
      <c r="CM5" s="27"/>
      <c r="CN5" s="30"/>
      <c r="CO5" s="31">
        <f t="shared" si="0"/>
        <v>50780</v>
      </c>
      <c r="CP5" s="31">
        <f t="shared" si="0"/>
        <v>57080</v>
      </c>
      <c r="CQ5" s="32">
        <f t="shared" ref="CQ5:CQ68" si="2">CO5-CP5</f>
        <v>-6300</v>
      </c>
    </row>
    <row r="6" spans="1:95" ht="25.5" customHeight="1">
      <c r="A6" s="18">
        <v>3</v>
      </c>
      <c r="B6" s="19" t="s">
        <v>50</v>
      </c>
      <c r="C6" s="20" t="s">
        <v>51</v>
      </c>
      <c r="D6" s="21" t="s">
        <v>52</v>
      </c>
      <c r="E6" s="33"/>
      <c r="F6" s="23">
        <v>6600</v>
      </c>
      <c r="G6" s="35"/>
      <c r="H6" s="25">
        <f t="shared" si="1"/>
        <v>0</v>
      </c>
      <c r="I6" s="11"/>
      <c r="J6" s="26">
        <v>1500</v>
      </c>
      <c r="K6" s="27">
        <v>1500</v>
      </c>
      <c r="L6" s="26">
        <v>1000</v>
      </c>
      <c r="M6" s="27">
        <v>1000</v>
      </c>
      <c r="N6" s="26">
        <v>5000</v>
      </c>
      <c r="O6" s="27">
        <v>5000</v>
      </c>
      <c r="P6" s="26">
        <v>8000</v>
      </c>
      <c r="Q6" s="27">
        <f>1500+0</f>
        <v>1500</v>
      </c>
      <c r="R6" s="28"/>
      <c r="S6" s="27"/>
      <c r="T6" s="26"/>
      <c r="U6" s="27"/>
      <c r="V6" s="29">
        <v>4620</v>
      </c>
      <c r="W6" s="27">
        <v>11120</v>
      </c>
      <c r="X6" s="29">
        <v>4620</v>
      </c>
      <c r="Y6" s="27">
        <v>4620</v>
      </c>
      <c r="Z6" s="29">
        <v>4620</v>
      </c>
      <c r="AA6" s="27">
        <v>4620</v>
      </c>
      <c r="AB6" s="29">
        <v>4620</v>
      </c>
      <c r="AC6" s="27">
        <v>4620</v>
      </c>
      <c r="AD6" s="29">
        <v>4620</v>
      </c>
      <c r="AE6" s="27">
        <v>4620</v>
      </c>
      <c r="AF6" s="29">
        <v>4620</v>
      </c>
      <c r="AG6" s="27">
        <v>4620</v>
      </c>
      <c r="AH6" s="29">
        <v>4620</v>
      </c>
      <c r="AI6" s="27">
        <v>4620</v>
      </c>
      <c r="AJ6" s="29">
        <v>4620</v>
      </c>
      <c r="AK6" s="27">
        <v>4620</v>
      </c>
      <c r="AL6" s="29">
        <v>4620</v>
      </c>
      <c r="AM6" s="27"/>
      <c r="AN6" s="28"/>
      <c r="AO6" s="27"/>
      <c r="AP6" s="28"/>
      <c r="AQ6" s="27"/>
      <c r="AR6" s="28"/>
      <c r="AS6" s="27"/>
      <c r="AT6" s="28"/>
      <c r="AU6" s="27"/>
      <c r="AV6" s="28"/>
      <c r="AW6" s="27"/>
      <c r="AX6" s="28"/>
      <c r="AY6" s="27"/>
      <c r="AZ6" s="28"/>
      <c r="BA6" s="27"/>
      <c r="BB6" s="28"/>
      <c r="BC6" s="27"/>
      <c r="BD6" s="28"/>
      <c r="BE6" s="27"/>
      <c r="BF6" s="28"/>
      <c r="BG6" s="27"/>
      <c r="BH6" s="28"/>
      <c r="BI6" s="27"/>
      <c r="BJ6" s="28"/>
      <c r="BK6" s="27"/>
      <c r="BL6" s="28"/>
      <c r="BM6" s="27"/>
      <c r="BN6" s="28"/>
      <c r="BO6" s="27"/>
      <c r="BP6" s="28"/>
      <c r="BQ6" s="27"/>
      <c r="BR6" s="28"/>
      <c r="BS6" s="27"/>
      <c r="BT6" s="28"/>
      <c r="BU6" s="27"/>
      <c r="BV6" s="28"/>
      <c r="BW6" s="27"/>
      <c r="BX6" s="28"/>
      <c r="BY6" s="27"/>
      <c r="BZ6" s="28"/>
      <c r="CA6" s="27"/>
      <c r="CB6" s="26"/>
      <c r="CC6" s="27"/>
      <c r="CD6" s="26"/>
      <c r="CE6" s="27"/>
      <c r="CF6" s="26"/>
      <c r="CG6" s="27"/>
      <c r="CH6" s="26"/>
      <c r="CI6" s="27"/>
      <c r="CJ6" s="26"/>
      <c r="CK6" s="27"/>
      <c r="CL6" s="26"/>
      <c r="CM6" s="27">
        <v>4620</v>
      </c>
      <c r="CN6" s="30"/>
      <c r="CO6" s="31">
        <f t="shared" si="0"/>
        <v>57080</v>
      </c>
      <c r="CP6" s="31">
        <f t="shared" si="0"/>
        <v>57080</v>
      </c>
      <c r="CQ6" s="32">
        <f t="shared" si="2"/>
        <v>0</v>
      </c>
    </row>
    <row r="7" spans="1:95" ht="25.5" customHeight="1">
      <c r="A7" s="18">
        <v>4</v>
      </c>
      <c r="B7" s="36" t="s">
        <v>53</v>
      </c>
      <c r="C7" s="20" t="s">
        <v>54</v>
      </c>
      <c r="D7" s="21" t="s">
        <v>55</v>
      </c>
      <c r="E7" s="33"/>
      <c r="F7" s="23">
        <v>4600</v>
      </c>
      <c r="G7" s="34" t="s">
        <v>56</v>
      </c>
      <c r="H7" s="25">
        <f t="shared" si="1"/>
        <v>22540</v>
      </c>
      <c r="I7" s="11"/>
      <c r="J7" s="26">
        <v>1500</v>
      </c>
      <c r="K7" s="27">
        <v>1500</v>
      </c>
      <c r="L7" s="26">
        <v>1000</v>
      </c>
      <c r="M7" s="27">
        <v>1000</v>
      </c>
      <c r="N7" s="26">
        <v>5000</v>
      </c>
      <c r="O7" s="27">
        <v>5000</v>
      </c>
      <c r="P7" s="26">
        <v>8000</v>
      </c>
      <c r="Q7" s="27">
        <v>1500</v>
      </c>
      <c r="R7" s="28"/>
      <c r="S7" s="27"/>
      <c r="T7" s="26"/>
      <c r="U7" s="27"/>
      <c r="V7" s="29">
        <v>3220</v>
      </c>
      <c r="W7" s="27">
        <v>3220</v>
      </c>
      <c r="X7" s="29">
        <v>3220</v>
      </c>
      <c r="Y7" s="27">
        <v>0</v>
      </c>
      <c r="Z7" s="29">
        <v>3220</v>
      </c>
      <c r="AA7" s="27"/>
      <c r="AB7" s="29">
        <v>3220</v>
      </c>
      <c r="AC7" s="27">
        <v>3220</v>
      </c>
      <c r="AD7" s="29">
        <v>3220</v>
      </c>
      <c r="AE7" s="27"/>
      <c r="AF7" s="29">
        <v>3220</v>
      </c>
      <c r="AG7" s="27"/>
      <c r="AH7" s="29">
        <v>3220</v>
      </c>
      <c r="AI7" s="27"/>
      <c r="AJ7" s="29">
        <v>3220</v>
      </c>
      <c r="AK7" s="27"/>
      <c r="AL7" s="29">
        <v>3220</v>
      </c>
      <c r="AM7" s="27">
        <v>6500</v>
      </c>
      <c r="AN7" s="28"/>
      <c r="AO7" s="27"/>
      <c r="AP7" s="28"/>
      <c r="AQ7" s="27"/>
      <c r="AR7" s="28"/>
      <c r="AS7" s="27"/>
      <c r="AT7" s="28"/>
      <c r="AU7" s="27"/>
      <c r="AV7" s="28"/>
      <c r="AW7" s="27"/>
      <c r="AX7" s="28"/>
      <c r="AY7" s="27"/>
      <c r="AZ7" s="28"/>
      <c r="BA7" s="27"/>
      <c r="BB7" s="28"/>
      <c r="BC7" s="27"/>
      <c r="BD7" s="28"/>
      <c r="BE7" s="27"/>
      <c r="BF7" s="28"/>
      <c r="BG7" s="27"/>
      <c r="BH7" s="28"/>
      <c r="BI7" s="27"/>
      <c r="BJ7" s="28"/>
      <c r="BK7" s="27"/>
      <c r="BL7" s="28"/>
      <c r="BM7" s="27"/>
      <c r="BN7" s="28"/>
      <c r="BO7" s="27"/>
      <c r="BP7" s="28"/>
      <c r="BQ7" s="27"/>
      <c r="BR7" s="28"/>
      <c r="BS7" s="27"/>
      <c r="BT7" s="28"/>
      <c r="BU7" s="27"/>
      <c r="BV7" s="28"/>
      <c r="BW7" s="27"/>
      <c r="BX7" s="28"/>
      <c r="BY7" s="27"/>
      <c r="BZ7" s="28"/>
      <c r="CA7" s="27"/>
      <c r="CB7" s="26"/>
      <c r="CC7" s="27"/>
      <c r="CD7" s="26"/>
      <c r="CE7" s="27"/>
      <c r="CF7" s="26"/>
      <c r="CG7" s="27"/>
      <c r="CH7" s="26"/>
      <c r="CI7" s="27"/>
      <c r="CJ7" s="26"/>
      <c r="CK7" s="27"/>
      <c r="CL7" s="26"/>
      <c r="CM7" s="27"/>
      <c r="CN7" s="30"/>
      <c r="CO7" s="31">
        <f t="shared" si="0"/>
        <v>44480</v>
      </c>
      <c r="CP7" s="31">
        <f t="shared" si="0"/>
        <v>21940</v>
      </c>
      <c r="CQ7" s="32">
        <f t="shared" si="2"/>
        <v>22540</v>
      </c>
    </row>
    <row r="8" spans="1:95" ht="25.5" customHeight="1">
      <c r="A8" s="18">
        <v>5</v>
      </c>
      <c r="B8" s="36" t="s">
        <v>57</v>
      </c>
      <c r="C8" s="20" t="s">
        <v>58</v>
      </c>
      <c r="D8" s="21" t="s">
        <v>59</v>
      </c>
      <c r="E8" s="37"/>
      <c r="F8" s="23">
        <v>0</v>
      </c>
      <c r="G8" s="34" t="s">
        <v>60</v>
      </c>
      <c r="H8" s="38">
        <f t="shared" si="1"/>
        <v>0</v>
      </c>
      <c r="I8" s="11"/>
      <c r="J8" s="26">
        <v>1500</v>
      </c>
      <c r="K8" s="27">
        <v>1500</v>
      </c>
      <c r="L8" s="26">
        <v>500</v>
      </c>
      <c r="M8" s="27">
        <v>500</v>
      </c>
      <c r="N8" s="26"/>
      <c r="O8" s="27"/>
      <c r="P8" s="26"/>
      <c r="Q8" s="27"/>
      <c r="R8" s="28"/>
      <c r="S8" s="27"/>
      <c r="T8" s="26"/>
      <c r="U8" s="27"/>
      <c r="V8" s="29"/>
      <c r="W8" s="27"/>
      <c r="X8" s="29"/>
      <c r="Y8" s="27"/>
      <c r="Z8" s="29"/>
      <c r="AA8" s="27"/>
      <c r="AB8" s="29"/>
      <c r="AC8" s="27"/>
      <c r="AD8" s="29"/>
      <c r="AE8" s="27"/>
      <c r="AF8" s="29"/>
      <c r="AG8" s="27"/>
      <c r="AH8" s="29"/>
      <c r="AI8" s="27"/>
      <c r="AJ8" s="29"/>
      <c r="AK8" s="27"/>
      <c r="AL8" s="29"/>
      <c r="AM8" s="27"/>
      <c r="AN8" s="28"/>
      <c r="AO8" s="27"/>
      <c r="AP8" s="28"/>
      <c r="AQ8" s="27"/>
      <c r="AR8" s="28"/>
      <c r="AS8" s="27"/>
      <c r="AT8" s="28"/>
      <c r="AU8" s="27"/>
      <c r="AV8" s="28"/>
      <c r="AW8" s="27"/>
      <c r="AX8" s="28"/>
      <c r="AY8" s="27"/>
      <c r="AZ8" s="28"/>
      <c r="BA8" s="27"/>
      <c r="BB8" s="28"/>
      <c r="BC8" s="27"/>
      <c r="BD8" s="28"/>
      <c r="BE8" s="27"/>
      <c r="BF8" s="28"/>
      <c r="BG8" s="27"/>
      <c r="BH8" s="28"/>
      <c r="BI8" s="27"/>
      <c r="BJ8" s="28"/>
      <c r="BK8" s="27"/>
      <c r="BL8" s="28"/>
      <c r="BM8" s="27"/>
      <c r="BN8" s="28"/>
      <c r="BO8" s="27"/>
      <c r="BP8" s="28"/>
      <c r="BQ8" s="27"/>
      <c r="BR8" s="28"/>
      <c r="BS8" s="27"/>
      <c r="BT8" s="28"/>
      <c r="BU8" s="27"/>
      <c r="BV8" s="28"/>
      <c r="BW8" s="27"/>
      <c r="BX8" s="28"/>
      <c r="BY8" s="27"/>
      <c r="BZ8" s="28"/>
      <c r="CA8" s="27"/>
      <c r="CB8" s="26"/>
      <c r="CC8" s="27"/>
      <c r="CD8" s="26"/>
      <c r="CE8" s="27"/>
      <c r="CF8" s="26"/>
      <c r="CG8" s="27"/>
      <c r="CH8" s="26"/>
      <c r="CI8" s="27"/>
      <c r="CJ8" s="26"/>
      <c r="CK8" s="27"/>
      <c r="CL8" s="26"/>
      <c r="CM8" s="27"/>
      <c r="CN8" s="30"/>
      <c r="CO8" s="31">
        <f t="shared" si="0"/>
        <v>2000</v>
      </c>
      <c r="CP8" s="31">
        <f t="shared" si="0"/>
        <v>2000</v>
      </c>
      <c r="CQ8" s="32">
        <f t="shared" si="2"/>
        <v>0</v>
      </c>
    </row>
    <row r="9" spans="1:95" ht="25.5" customHeight="1">
      <c r="A9" s="18">
        <v>6</v>
      </c>
      <c r="B9" s="36" t="s">
        <v>61</v>
      </c>
      <c r="C9" s="20" t="s">
        <v>62</v>
      </c>
      <c r="D9" s="21" t="s">
        <v>63</v>
      </c>
      <c r="E9" s="33"/>
      <c r="F9" s="23">
        <v>2600</v>
      </c>
      <c r="G9" s="34" t="s">
        <v>64</v>
      </c>
      <c r="H9" s="25">
        <f t="shared" si="1"/>
        <v>4060</v>
      </c>
      <c r="I9" s="11"/>
      <c r="J9" s="26">
        <v>1500</v>
      </c>
      <c r="K9" s="27">
        <v>1500</v>
      </c>
      <c r="L9" s="26">
        <v>1000</v>
      </c>
      <c r="M9" s="27">
        <v>1000</v>
      </c>
      <c r="N9" s="26">
        <v>5000</v>
      </c>
      <c r="O9" s="27">
        <v>5000</v>
      </c>
      <c r="P9" s="26">
        <v>8000</v>
      </c>
      <c r="Q9" s="27">
        <f>1500+0</f>
        <v>1500</v>
      </c>
      <c r="R9" s="28"/>
      <c r="S9" s="27"/>
      <c r="T9" s="26"/>
      <c r="U9" s="27"/>
      <c r="V9" s="29">
        <v>1820</v>
      </c>
      <c r="W9" s="27">
        <v>1820</v>
      </c>
      <c r="X9" s="29">
        <v>1820</v>
      </c>
      <c r="Y9" s="27">
        <v>1800</v>
      </c>
      <c r="Z9" s="29">
        <v>1820</v>
      </c>
      <c r="AA9" s="27">
        <v>1000</v>
      </c>
      <c r="AB9" s="29">
        <v>1820</v>
      </c>
      <c r="AC9" s="27">
        <f>1000+7040</f>
        <v>8040</v>
      </c>
      <c r="AD9" s="29">
        <v>1820</v>
      </c>
      <c r="AE9" s="27">
        <v>1540</v>
      </c>
      <c r="AF9" s="29">
        <v>1820</v>
      </c>
      <c r="AG9" s="27">
        <v>1540</v>
      </c>
      <c r="AH9" s="29">
        <v>1820</v>
      </c>
      <c r="AI9" s="27">
        <v>1540</v>
      </c>
      <c r="AJ9" s="29">
        <v>1820</v>
      </c>
      <c r="AK9" s="27">
        <v>1540</v>
      </c>
      <c r="AL9" s="29">
        <v>1820</v>
      </c>
      <c r="AM9" s="27"/>
      <c r="AN9" s="28"/>
      <c r="AO9" s="27"/>
      <c r="AP9" s="28"/>
      <c r="AQ9" s="27"/>
      <c r="AR9" s="28"/>
      <c r="AS9" s="27"/>
      <c r="AT9" s="28"/>
      <c r="AU9" s="27"/>
      <c r="AV9" s="28"/>
      <c r="AW9" s="27"/>
      <c r="AX9" s="28"/>
      <c r="AY9" s="27"/>
      <c r="AZ9" s="28"/>
      <c r="BA9" s="27"/>
      <c r="BB9" s="28"/>
      <c r="BC9" s="27"/>
      <c r="BD9" s="28"/>
      <c r="BE9" s="27"/>
      <c r="BF9" s="28"/>
      <c r="BG9" s="27"/>
      <c r="BH9" s="28"/>
      <c r="BI9" s="27"/>
      <c r="BJ9" s="28"/>
      <c r="BK9" s="27"/>
      <c r="BL9" s="28"/>
      <c r="BM9" s="27"/>
      <c r="BN9" s="28"/>
      <c r="BO9" s="27"/>
      <c r="BP9" s="28"/>
      <c r="BQ9" s="27"/>
      <c r="BR9" s="28"/>
      <c r="BS9" s="27"/>
      <c r="BT9" s="28"/>
      <c r="BU9" s="27"/>
      <c r="BV9" s="28"/>
      <c r="BW9" s="27"/>
      <c r="BX9" s="28"/>
      <c r="BY9" s="27"/>
      <c r="BZ9" s="28"/>
      <c r="CA9" s="27"/>
      <c r="CB9" s="26"/>
      <c r="CC9" s="27"/>
      <c r="CD9" s="26"/>
      <c r="CE9" s="27"/>
      <c r="CF9" s="26"/>
      <c r="CG9" s="27"/>
      <c r="CH9" s="26"/>
      <c r="CI9" s="27"/>
      <c r="CJ9" s="26"/>
      <c r="CK9" s="27"/>
      <c r="CL9" s="26"/>
      <c r="CM9" s="27"/>
      <c r="CN9" s="30"/>
      <c r="CO9" s="31">
        <f t="shared" si="0"/>
        <v>31880</v>
      </c>
      <c r="CP9" s="31">
        <f t="shared" si="0"/>
        <v>27820</v>
      </c>
      <c r="CQ9" s="32">
        <f t="shared" si="2"/>
        <v>4060</v>
      </c>
    </row>
    <row r="10" spans="1:95" ht="25.5" customHeight="1">
      <c r="A10" s="18">
        <v>7</v>
      </c>
      <c r="B10" s="36" t="s">
        <v>65</v>
      </c>
      <c r="C10" s="20" t="s">
        <v>66</v>
      </c>
      <c r="D10" s="21" t="s">
        <v>67</v>
      </c>
      <c r="E10" s="33"/>
      <c r="F10" s="23">
        <v>6600</v>
      </c>
      <c r="G10" s="34"/>
      <c r="H10" s="25">
        <f t="shared" si="1"/>
        <v>0</v>
      </c>
      <c r="I10" s="11"/>
      <c r="J10" s="26">
        <v>1500</v>
      </c>
      <c r="K10" s="27">
        <v>1500</v>
      </c>
      <c r="L10" s="26">
        <v>1000</v>
      </c>
      <c r="M10" s="27">
        <v>1000</v>
      </c>
      <c r="N10" s="26">
        <v>5000</v>
      </c>
      <c r="O10" s="27">
        <v>5000</v>
      </c>
      <c r="P10" s="26">
        <v>8000</v>
      </c>
      <c r="Q10" s="27">
        <f>1500+0</f>
        <v>1500</v>
      </c>
      <c r="R10" s="28"/>
      <c r="S10" s="27"/>
      <c r="T10" s="26"/>
      <c r="U10" s="27"/>
      <c r="V10" s="29">
        <v>4620</v>
      </c>
      <c r="W10" s="27">
        <v>4620</v>
      </c>
      <c r="X10" s="29">
        <v>4620</v>
      </c>
      <c r="Y10" s="27">
        <v>4620</v>
      </c>
      <c r="Z10" s="29">
        <v>4620</v>
      </c>
      <c r="AA10" s="27">
        <v>4620</v>
      </c>
      <c r="AB10" s="29">
        <v>4620</v>
      </c>
      <c r="AC10" s="27">
        <f>4620+6500</f>
        <v>11120</v>
      </c>
      <c r="AD10" s="29">
        <v>4620</v>
      </c>
      <c r="AE10" s="27">
        <v>4620</v>
      </c>
      <c r="AF10" s="29">
        <v>4620</v>
      </c>
      <c r="AG10" s="27">
        <v>4620</v>
      </c>
      <c r="AH10" s="29">
        <v>4620</v>
      </c>
      <c r="AI10" s="27">
        <v>4620</v>
      </c>
      <c r="AJ10" s="29">
        <v>4620</v>
      </c>
      <c r="AK10" s="27">
        <v>4620</v>
      </c>
      <c r="AL10" s="29">
        <v>4620</v>
      </c>
      <c r="AM10" s="27">
        <v>4620</v>
      </c>
      <c r="AN10" s="28"/>
      <c r="AO10" s="27"/>
      <c r="AP10" s="28"/>
      <c r="AQ10" s="27"/>
      <c r="AR10" s="28"/>
      <c r="AS10" s="27"/>
      <c r="AT10" s="28"/>
      <c r="AU10" s="27"/>
      <c r="AV10" s="28"/>
      <c r="AW10" s="27"/>
      <c r="AX10" s="28"/>
      <c r="AY10" s="27"/>
      <c r="AZ10" s="28"/>
      <c r="BA10" s="27"/>
      <c r="BB10" s="28"/>
      <c r="BC10" s="27"/>
      <c r="BD10" s="28"/>
      <c r="BE10" s="27"/>
      <c r="BF10" s="28"/>
      <c r="BG10" s="27"/>
      <c r="BH10" s="28"/>
      <c r="BI10" s="27"/>
      <c r="BJ10" s="28"/>
      <c r="BK10" s="27"/>
      <c r="BL10" s="28"/>
      <c r="BM10" s="27"/>
      <c r="BN10" s="28"/>
      <c r="BO10" s="27"/>
      <c r="BP10" s="28"/>
      <c r="BQ10" s="27"/>
      <c r="BR10" s="28"/>
      <c r="BS10" s="27"/>
      <c r="BT10" s="28"/>
      <c r="BU10" s="27"/>
      <c r="BV10" s="28"/>
      <c r="BW10" s="27"/>
      <c r="BX10" s="28"/>
      <c r="BY10" s="27"/>
      <c r="BZ10" s="28"/>
      <c r="CA10" s="27"/>
      <c r="CB10" s="26"/>
      <c r="CC10" s="27"/>
      <c r="CD10" s="26"/>
      <c r="CE10" s="27"/>
      <c r="CF10" s="26"/>
      <c r="CG10" s="27"/>
      <c r="CH10" s="26"/>
      <c r="CI10" s="27"/>
      <c r="CJ10" s="26"/>
      <c r="CK10" s="27"/>
      <c r="CL10" s="26"/>
      <c r="CM10" s="27"/>
      <c r="CN10" s="30"/>
      <c r="CO10" s="31">
        <f t="shared" si="0"/>
        <v>57080</v>
      </c>
      <c r="CP10" s="31">
        <f t="shared" si="0"/>
        <v>57080</v>
      </c>
      <c r="CQ10" s="32">
        <f t="shared" si="2"/>
        <v>0</v>
      </c>
    </row>
    <row r="11" spans="1:95" ht="25.5" customHeight="1">
      <c r="A11" s="18">
        <v>8</v>
      </c>
      <c r="B11" s="36" t="s">
        <v>68</v>
      </c>
      <c r="C11" s="20" t="s">
        <v>69</v>
      </c>
      <c r="D11" s="21" t="s">
        <v>70</v>
      </c>
      <c r="E11" s="33"/>
      <c r="F11" s="23">
        <v>5600</v>
      </c>
      <c r="G11" s="34" t="s">
        <v>49</v>
      </c>
      <c r="H11" s="25">
        <f t="shared" si="1"/>
        <v>0</v>
      </c>
      <c r="I11" s="11"/>
      <c r="J11" s="26">
        <v>1500</v>
      </c>
      <c r="K11" s="27">
        <v>1500</v>
      </c>
      <c r="L11" s="26">
        <v>1000</v>
      </c>
      <c r="M11" s="27">
        <v>1000</v>
      </c>
      <c r="N11" s="26">
        <v>5000</v>
      </c>
      <c r="O11" s="27">
        <v>5000</v>
      </c>
      <c r="P11" s="26">
        <v>8000</v>
      </c>
      <c r="Q11" s="27">
        <f>1500+0</f>
        <v>1500</v>
      </c>
      <c r="R11" s="28"/>
      <c r="S11" s="27"/>
      <c r="T11" s="26"/>
      <c r="U11" s="27"/>
      <c r="V11" s="29">
        <v>3920</v>
      </c>
      <c r="W11" s="27">
        <v>10420</v>
      </c>
      <c r="X11" s="29">
        <v>3920</v>
      </c>
      <c r="Y11" s="27">
        <v>3920</v>
      </c>
      <c r="Z11" s="29">
        <v>3920</v>
      </c>
      <c r="AA11" s="27">
        <v>3920</v>
      </c>
      <c r="AB11" s="29">
        <v>3920</v>
      </c>
      <c r="AC11" s="27">
        <v>3920</v>
      </c>
      <c r="AD11" s="29">
        <v>3920</v>
      </c>
      <c r="AE11" s="27">
        <v>3920</v>
      </c>
      <c r="AF11" s="29">
        <v>3920</v>
      </c>
      <c r="AG11" s="27">
        <v>3920</v>
      </c>
      <c r="AH11" s="29">
        <v>3920</v>
      </c>
      <c r="AI11" s="27">
        <v>3920</v>
      </c>
      <c r="AJ11" s="29">
        <v>3920</v>
      </c>
      <c r="AK11" s="27">
        <v>3920</v>
      </c>
      <c r="AL11" s="29">
        <v>3920</v>
      </c>
      <c r="AM11" s="27"/>
      <c r="AN11" s="28"/>
      <c r="AO11" s="27"/>
      <c r="AP11" s="28"/>
      <c r="AQ11" s="27"/>
      <c r="AR11" s="28"/>
      <c r="AS11" s="27"/>
      <c r="AT11" s="28"/>
      <c r="AU11" s="27"/>
      <c r="AV11" s="28"/>
      <c r="AW11" s="27"/>
      <c r="AX11" s="28"/>
      <c r="AY11" s="27"/>
      <c r="AZ11" s="28"/>
      <c r="BA11" s="27"/>
      <c r="BB11" s="28"/>
      <c r="BC11" s="27"/>
      <c r="BD11" s="28"/>
      <c r="BE11" s="27"/>
      <c r="BF11" s="28"/>
      <c r="BG11" s="27"/>
      <c r="BH11" s="28"/>
      <c r="BI11" s="27"/>
      <c r="BJ11" s="28"/>
      <c r="BK11" s="27"/>
      <c r="BL11" s="28"/>
      <c r="BM11" s="27"/>
      <c r="BN11" s="28"/>
      <c r="BO11" s="27"/>
      <c r="BP11" s="28"/>
      <c r="BQ11" s="27"/>
      <c r="BR11" s="28"/>
      <c r="BS11" s="27"/>
      <c r="BT11" s="28"/>
      <c r="BU11" s="27"/>
      <c r="BV11" s="28"/>
      <c r="BW11" s="27"/>
      <c r="BX11" s="28"/>
      <c r="BY11" s="27"/>
      <c r="BZ11" s="28"/>
      <c r="CA11" s="27"/>
      <c r="CB11" s="26"/>
      <c r="CC11" s="27"/>
      <c r="CD11" s="26"/>
      <c r="CE11" s="27"/>
      <c r="CF11" s="26"/>
      <c r="CG11" s="27"/>
      <c r="CH11" s="26"/>
      <c r="CI11" s="27"/>
      <c r="CJ11" s="26"/>
      <c r="CK11" s="27"/>
      <c r="CL11" s="26"/>
      <c r="CM11" s="27">
        <v>3920</v>
      </c>
      <c r="CN11" s="30"/>
      <c r="CO11" s="31">
        <f t="shared" si="0"/>
        <v>50780</v>
      </c>
      <c r="CP11" s="31">
        <f t="shared" si="0"/>
        <v>50780</v>
      </c>
      <c r="CQ11" s="32">
        <f t="shared" si="2"/>
        <v>0</v>
      </c>
    </row>
    <row r="12" spans="1:95" ht="25.5" customHeight="1">
      <c r="A12" s="18">
        <v>9</v>
      </c>
      <c r="B12" s="36" t="s">
        <v>71</v>
      </c>
      <c r="C12" s="20" t="s">
        <v>72</v>
      </c>
      <c r="D12" s="39" t="s">
        <v>73</v>
      </c>
      <c r="E12" s="33"/>
      <c r="F12" s="23">
        <v>6600</v>
      </c>
      <c r="G12" s="35"/>
      <c r="H12" s="25">
        <f t="shared" si="1"/>
        <v>0</v>
      </c>
      <c r="I12" s="11"/>
      <c r="J12" s="26">
        <v>1500</v>
      </c>
      <c r="K12" s="27">
        <v>1500</v>
      </c>
      <c r="L12" s="26">
        <v>1000</v>
      </c>
      <c r="M12" s="27">
        <v>1000</v>
      </c>
      <c r="N12" s="26">
        <v>5000</v>
      </c>
      <c r="O12" s="27">
        <v>5000</v>
      </c>
      <c r="P12" s="26">
        <v>8000</v>
      </c>
      <c r="Q12" s="27">
        <f>1500+0</f>
        <v>1500</v>
      </c>
      <c r="R12" s="28"/>
      <c r="S12" s="27"/>
      <c r="T12" s="26"/>
      <c r="U12" s="27"/>
      <c r="V12" s="29">
        <v>4620</v>
      </c>
      <c r="W12" s="27">
        <v>4620</v>
      </c>
      <c r="X12" s="29">
        <v>4620</v>
      </c>
      <c r="Y12" s="27">
        <v>4620</v>
      </c>
      <c r="Z12" s="29">
        <v>4620</v>
      </c>
      <c r="AA12" s="27">
        <v>4620</v>
      </c>
      <c r="AB12" s="29">
        <v>4620</v>
      </c>
      <c r="AC12" s="27">
        <f>11120+4620</f>
        <v>15740</v>
      </c>
      <c r="AD12" s="29">
        <v>4620</v>
      </c>
      <c r="AE12" s="27">
        <v>0</v>
      </c>
      <c r="AF12" s="29">
        <v>4620</v>
      </c>
      <c r="AG12" s="27">
        <v>4620</v>
      </c>
      <c r="AH12" s="29">
        <v>4620</v>
      </c>
      <c r="AI12" s="27">
        <v>4620</v>
      </c>
      <c r="AJ12" s="29">
        <v>4620</v>
      </c>
      <c r="AK12" s="27"/>
      <c r="AL12" s="29">
        <v>4620</v>
      </c>
      <c r="AM12" s="27">
        <f>4620+4620</f>
        <v>9240</v>
      </c>
      <c r="AN12" s="28"/>
      <c r="AO12" s="27"/>
      <c r="AP12" s="28"/>
      <c r="AQ12" s="27"/>
      <c r="AR12" s="28"/>
      <c r="AS12" s="27"/>
      <c r="AT12" s="28"/>
      <c r="AU12" s="27"/>
      <c r="AV12" s="28"/>
      <c r="AW12" s="27"/>
      <c r="AX12" s="28"/>
      <c r="AY12" s="27"/>
      <c r="AZ12" s="28"/>
      <c r="BA12" s="27"/>
      <c r="BB12" s="28"/>
      <c r="BC12" s="27"/>
      <c r="BD12" s="28"/>
      <c r="BE12" s="27"/>
      <c r="BF12" s="28"/>
      <c r="BG12" s="27"/>
      <c r="BH12" s="28"/>
      <c r="BI12" s="27"/>
      <c r="BJ12" s="28"/>
      <c r="BK12" s="27"/>
      <c r="BL12" s="28"/>
      <c r="BM12" s="27"/>
      <c r="BN12" s="28"/>
      <c r="BO12" s="27"/>
      <c r="BP12" s="28"/>
      <c r="BQ12" s="27"/>
      <c r="BR12" s="28"/>
      <c r="BS12" s="27"/>
      <c r="BT12" s="28"/>
      <c r="BU12" s="27"/>
      <c r="BV12" s="28"/>
      <c r="BW12" s="27"/>
      <c r="BX12" s="28"/>
      <c r="BY12" s="27"/>
      <c r="BZ12" s="28"/>
      <c r="CA12" s="27"/>
      <c r="CB12" s="26"/>
      <c r="CC12" s="27"/>
      <c r="CD12" s="26"/>
      <c r="CE12" s="27"/>
      <c r="CF12" s="26"/>
      <c r="CG12" s="27"/>
      <c r="CH12" s="26"/>
      <c r="CI12" s="27"/>
      <c r="CJ12" s="26"/>
      <c r="CK12" s="27"/>
      <c r="CL12" s="26"/>
      <c r="CM12" s="27"/>
      <c r="CN12" s="30"/>
      <c r="CO12" s="31">
        <f t="shared" si="0"/>
        <v>57080</v>
      </c>
      <c r="CP12" s="31">
        <f t="shared" si="0"/>
        <v>57080</v>
      </c>
      <c r="CQ12" s="32">
        <f t="shared" si="2"/>
        <v>0</v>
      </c>
    </row>
    <row r="13" spans="1:95" ht="25.5" customHeight="1">
      <c r="A13" s="18">
        <v>10</v>
      </c>
      <c r="B13" s="36" t="s">
        <v>74</v>
      </c>
      <c r="C13" s="20" t="s">
        <v>75</v>
      </c>
      <c r="D13" s="21" t="s">
        <v>76</v>
      </c>
      <c r="E13" s="37"/>
      <c r="F13" s="23">
        <v>0</v>
      </c>
      <c r="G13" s="34" t="s">
        <v>60</v>
      </c>
      <c r="H13" s="38">
        <f t="shared" si="1"/>
        <v>0</v>
      </c>
      <c r="I13" s="11"/>
      <c r="J13" s="26">
        <v>1500</v>
      </c>
      <c r="K13" s="27">
        <v>1500</v>
      </c>
      <c r="L13" s="26">
        <v>1000</v>
      </c>
      <c r="M13" s="27">
        <v>1000</v>
      </c>
      <c r="N13" s="26">
        <v>5000</v>
      </c>
      <c r="O13" s="27">
        <v>5000</v>
      </c>
      <c r="P13" s="26">
        <v>8000</v>
      </c>
      <c r="Q13" s="27">
        <f>1500+6500</f>
        <v>8000</v>
      </c>
      <c r="R13" s="28"/>
      <c r="S13" s="27"/>
      <c r="T13" s="26"/>
      <c r="U13" s="27"/>
      <c r="V13" s="29"/>
      <c r="W13" s="27"/>
      <c r="X13" s="29"/>
      <c r="Y13" s="27"/>
      <c r="Z13" s="29"/>
      <c r="AA13" s="27"/>
      <c r="AB13" s="29"/>
      <c r="AC13" s="27"/>
      <c r="AD13" s="29"/>
      <c r="AE13" s="27"/>
      <c r="AF13" s="29"/>
      <c r="AG13" s="27"/>
      <c r="AH13" s="29"/>
      <c r="AI13" s="27"/>
      <c r="AJ13" s="29"/>
      <c r="AK13" s="27"/>
      <c r="AL13" s="29"/>
      <c r="AM13" s="27"/>
      <c r="AN13" s="28"/>
      <c r="AO13" s="27"/>
      <c r="AP13" s="28"/>
      <c r="AQ13" s="27"/>
      <c r="AR13" s="28"/>
      <c r="AS13" s="27"/>
      <c r="AT13" s="28"/>
      <c r="AU13" s="27"/>
      <c r="AV13" s="28"/>
      <c r="AW13" s="27"/>
      <c r="AX13" s="28"/>
      <c r="AY13" s="27"/>
      <c r="AZ13" s="28"/>
      <c r="BA13" s="27"/>
      <c r="BB13" s="28"/>
      <c r="BC13" s="27"/>
      <c r="BD13" s="28"/>
      <c r="BE13" s="27"/>
      <c r="BF13" s="28"/>
      <c r="BG13" s="27"/>
      <c r="BH13" s="28"/>
      <c r="BI13" s="27"/>
      <c r="BJ13" s="28"/>
      <c r="BK13" s="27"/>
      <c r="BL13" s="28"/>
      <c r="BM13" s="27"/>
      <c r="BN13" s="28"/>
      <c r="BO13" s="27"/>
      <c r="BP13" s="28"/>
      <c r="BQ13" s="27"/>
      <c r="BR13" s="28"/>
      <c r="BS13" s="27"/>
      <c r="BT13" s="28"/>
      <c r="BU13" s="27"/>
      <c r="BV13" s="28"/>
      <c r="BW13" s="27"/>
      <c r="BX13" s="28"/>
      <c r="BY13" s="27"/>
      <c r="BZ13" s="28"/>
      <c r="CA13" s="27"/>
      <c r="CB13" s="26"/>
      <c r="CC13" s="27"/>
      <c r="CD13" s="26"/>
      <c r="CE13" s="27"/>
      <c r="CF13" s="26"/>
      <c r="CG13" s="27"/>
      <c r="CH13" s="26"/>
      <c r="CI13" s="27"/>
      <c r="CJ13" s="26"/>
      <c r="CK13" s="27"/>
      <c r="CL13" s="26"/>
      <c r="CM13" s="27"/>
      <c r="CN13" s="30"/>
      <c r="CO13" s="31">
        <f t="shared" si="0"/>
        <v>15500</v>
      </c>
      <c r="CP13" s="31">
        <f t="shared" si="0"/>
        <v>15500</v>
      </c>
      <c r="CQ13" s="32">
        <f t="shared" si="2"/>
        <v>0</v>
      </c>
    </row>
    <row r="14" spans="1:95" ht="25.5" customHeight="1">
      <c r="A14" s="18">
        <v>11</v>
      </c>
      <c r="B14" s="36" t="s">
        <v>77</v>
      </c>
      <c r="C14" s="20" t="s">
        <v>78</v>
      </c>
      <c r="D14" s="21" t="s">
        <v>79</v>
      </c>
      <c r="E14" s="33"/>
      <c r="F14" s="23">
        <v>4600</v>
      </c>
      <c r="G14" s="34" t="s">
        <v>56</v>
      </c>
      <c r="H14" s="25">
        <f t="shared" si="1"/>
        <v>0</v>
      </c>
      <c r="I14" s="11"/>
      <c r="J14" s="26">
        <v>1500</v>
      </c>
      <c r="K14" s="27">
        <v>1500</v>
      </c>
      <c r="L14" s="26">
        <v>1000</v>
      </c>
      <c r="M14" s="27">
        <v>1000</v>
      </c>
      <c r="N14" s="26">
        <v>5000</v>
      </c>
      <c r="O14" s="27">
        <v>5000</v>
      </c>
      <c r="P14" s="26">
        <v>8000</v>
      </c>
      <c r="Q14" s="27">
        <f>1500+0</f>
        <v>1500</v>
      </c>
      <c r="R14" s="28"/>
      <c r="S14" s="27"/>
      <c r="T14" s="26"/>
      <c r="U14" s="27"/>
      <c r="V14" s="29">
        <v>3220</v>
      </c>
      <c r="W14" s="27">
        <v>0</v>
      </c>
      <c r="X14" s="29">
        <v>3220</v>
      </c>
      <c r="Y14" s="27">
        <v>12940</v>
      </c>
      <c r="Z14" s="29">
        <v>3220</v>
      </c>
      <c r="AA14" s="27">
        <v>0</v>
      </c>
      <c r="AB14" s="29">
        <v>3220</v>
      </c>
      <c r="AC14" s="27">
        <v>6440</v>
      </c>
      <c r="AD14" s="29">
        <v>3220</v>
      </c>
      <c r="AE14" s="27"/>
      <c r="AF14" s="29">
        <v>3220</v>
      </c>
      <c r="AG14" s="27"/>
      <c r="AH14" s="29">
        <v>3220</v>
      </c>
      <c r="AI14" s="27">
        <v>7700</v>
      </c>
      <c r="AJ14" s="29">
        <v>3220</v>
      </c>
      <c r="AK14" s="27"/>
      <c r="AL14" s="29">
        <v>3220</v>
      </c>
      <c r="AM14" s="27">
        <v>8400</v>
      </c>
      <c r="AN14" s="28"/>
      <c r="AO14" s="27"/>
      <c r="AP14" s="28"/>
      <c r="AQ14" s="27"/>
      <c r="AR14" s="28"/>
      <c r="AS14" s="27"/>
      <c r="AT14" s="28"/>
      <c r="AU14" s="27"/>
      <c r="AV14" s="28"/>
      <c r="AW14" s="27"/>
      <c r="AX14" s="28"/>
      <c r="AY14" s="27"/>
      <c r="AZ14" s="28"/>
      <c r="BA14" s="27"/>
      <c r="BB14" s="28"/>
      <c r="BC14" s="27"/>
      <c r="BD14" s="28"/>
      <c r="BE14" s="27"/>
      <c r="BF14" s="28"/>
      <c r="BG14" s="27"/>
      <c r="BH14" s="28"/>
      <c r="BI14" s="27"/>
      <c r="BJ14" s="28"/>
      <c r="BK14" s="27"/>
      <c r="BL14" s="28"/>
      <c r="BM14" s="27"/>
      <c r="BN14" s="28"/>
      <c r="BO14" s="27"/>
      <c r="BP14" s="28"/>
      <c r="BQ14" s="27"/>
      <c r="BR14" s="28"/>
      <c r="BS14" s="27"/>
      <c r="BT14" s="28"/>
      <c r="BU14" s="27"/>
      <c r="BV14" s="28"/>
      <c r="BW14" s="27"/>
      <c r="BX14" s="28"/>
      <c r="BY14" s="27"/>
      <c r="BZ14" s="28"/>
      <c r="CA14" s="27"/>
      <c r="CB14" s="26"/>
      <c r="CC14" s="27"/>
      <c r="CD14" s="26"/>
      <c r="CE14" s="27"/>
      <c r="CF14" s="26"/>
      <c r="CG14" s="27"/>
      <c r="CH14" s="26"/>
      <c r="CI14" s="27"/>
      <c r="CJ14" s="26"/>
      <c r="CK14" s="27"/>
      <c r="CL14" s="26"/>
      <c r="CM14" s="27"/>
      <c r="CN14" s="30"/>
      <c r="CO14" s="31">
        <f t="shared" si="0"/>
        <v>44480</v>
      </c>
      <c r="CP14" s="31">
        <f t="shared" si="0"/>
        <v>44480</v>
      </c>
      <c r="CQ14" s="32">
        <f t="shared" si="2"/>
        <v>0</v>
      </c>
    </row>
    <row r="15" spans="1:95" ht="25.5" customHeight="1">
      <c r="A15" s="18">
        <v>12</v>
      </c>
      <c r="B15" s="36" t="s">
        <v>80</v>
      </c>
      <c r="C15" s="20" t="s">
        <v>81</v>
      </c>
      <c r="D15" s="21" t="s">
        <v>82</v>
      </c>
      <c r="E15" s="33"/>
      <c r="F15" s="23">
        <v>0</v>
      </c>
      <c r="G15" s="34" t="s">
        <v>60</v>
      </c>
      <c r="H15" s="25">
        <f t="shared" si="1"/>
        <v>0</v>
      </c>
      <c r="I15" s="11"/>
      <c r="J15" s="26">
        <v>1500</v>
      </c>
      <c r="K15" s="27">
        <v>1500</v>
      </c>
      <c r="L15" s="26">
        <v>1000</v>
      </c>
      <c r="M15" s="27">
        <v>1000</v>
      </c>
      <c r="N15" s="26">
        <v>2500</v>
      </c>
      <c r="O15" s="27">
        <v>2500</v>
      </c>
      <c r="P15" s="26"/>
      <c r="Q15" s="27"/>
      <c r="R15" s="28"/>
      <c r="S15" s="27"/>
      <c r="T15" s="26"/>
      <c r="U15" s="27"/>
      <c r="V15" s="29"/>
      <c r="W15" s="27"/>
      <c r="X15" s="29"/>
      <c r="Y15" s="27"/>
      <c r="Z15" s="29"/>
      <c r="AA15" s="27"/>
      <c r="AB15" s="29"/>
      <c r="AC15" s="27"/>
      <c r="AD15" s="29"/>
      <c r="AE15" s="27"/>
      <c r="AF15" s="29"/>
      <c r="AG15" s="27"/>
      <c r="AH15" s="29"/>
      <c r="AI15" s="27"/>
      <c r="AJ15" s="29"/>
      <c r="AK15" s="27"/>
      <c r="AL15" s="29"/>
      <c r="AM15" s="27"/>
      <c r="AN15" s="28"/>
      <c r="AO15" s="27"/>
      <c r="AP15" s="28"/>
      <c r="AQ15" s="27"/>
      <c r="AR15" s="28"/>
      <c r="AS15" s="27"/>
      <c r="AT15" s="28"/>
      <c r="AU15" s="27"/>
      <c r="AV15" s="28"/>
      <c r="AW15" s="27"/>
      <c r="AX15" s="28"/>
      <c r="AY15" s="27"/>
      <c r="AZ15" s="28"/>
      <c r="BA15" s="27"/>
      <c r="BB15" s="28"/>
      <c r="BC15" s="27"/>
      <c r="BD15" s="28"/>
      <c r="BE15" s="27"/>
      <c r="BF15" s="28"/>
      <c r="BG15" s="27"/>
      <c r="BH15" s="28"/>
      <c r="BI15" s="27"/>
      <c r="BJ15" s="28"/>
      <c r="BK15" s="27"/>
      <c r="BL15" s="28"/>
      <c r="BM15" s="27"/>
      <c r="BN15" s="28"/>
      <c r="BO15" s="27"/>
      <c r="BP15" s="28"/>
      <c r="BQ15" s="27"/>
      <c r="BR15" s="28"/>
      <c r="BS15" s="27"/>
      <c r="BT15" s="28"/>
      <c r="BU15" s="27"/>
      <c r="BV15" s="28"/>
      <c r="BW15" s="27"/>
      <c r="BX15" s="28"/>
      <c r="BY15" s="27"/>
      <c r="BZ15" s="28"/>
      <c r="CA15" s="27"/>
      <c r="CB15" s="26"/>
      <c r="CC15" s="27"/>
      <c r="CD15" s="26"/>
      <c r="CE15" s="27"/>
      <c r="CF15" s="26"/>
      <c r="CG15" s="27"/>
      <c r="CH15" s="26"/>
      <c r="CI15" s="27"/>
      <c r="CJ15" s="26"/>
      <c r="CK15" s="27"/>
      <c r="CL15" s="26"/>
      <c r="CM15" s="27"/>
      <c r="CN15" s="30"/>
      <c r="CO15" s="31">
        <f t="shared" si="0"/>
        <v>5000</v>
      </c>
      <c r="CP15" s="31">
        <f t="shared" si="0"/>
        <v>5000</v>
      </c>
      <c r="CQ15" s="32">
        <f t="shared" si="2"/>
        <v>0</v>
      </c>
    </row>
    <row r="16" spans="1:95" ht="25.5" customHeight="1">
      <c r="A16" s="18">
        <v>13</v>
      </c>
      <c r="B16" s="36" t="s">
        <v>83</v>
      </c>
      <c r="C16" s="20" t="s">
        <v>84</v>
      </c>
      <c r="D16" s="21" t="s">
        <v>85</v>
      </c>
      <c r="E16" s="22" t="s">
        <v>45</v>
      </c>
      <c r="F16" s="23">
        <v>6200</v>
      </c>
      <c r="H16" s="25">
        <f t="shared" si="1"/>
        <v>8680</v>
      </c>
      <c r="I16" s="11"/>
      <c r="J16" s="26">
        <v>1500</v>
      </c>
      <c r="K16" s="27">
        <v>1500</v>
      </c>
      <c r="L16" s="26">
        <v>1000</v>
      </c>
      <c r="M16" s="27">
        <v>1000</v>
      </c>
      <c r="N16" s="26">
        <v>5000</v>
      </c>
      <c r="O16" s="27">
        <v>5000</v>
      </c>
      <c r="P16" s="26">
        <v>8000</v>
      </c>
      <c r="Q16" s="27">
        <f t="shared" ref="Q16:Q21" si="3">1500+0</f>
        <v>1500</v>
      </c>
      <c r="R16" s="28"/>
      <c r="S16" s="27"/>
      <c r="T16" s="26"/>
      <c r="U16" s="27"/>
      <c r="V16" s="29">
        <v>4340</v>
      </c>
      <c r="W16" s="27">
        <v>11120</v>
      </c>
      <c r="X16" s="29">
        <v>4340</v>
      </c>
      <c r="Y16" s="27">
        <v>4620</v>
      </c>
      <c r="Z16" s="29">
        <v>4340</v>
      </c>
      <c r="AA16" s="27">
        <v>4620</v>
      </c>
      <c r="AB16" s="29">
        <v>4340</v>
      </c>
      <c r="AC16" s="27">
        <v>3500</v>
      </c>
      <c r="AD16" s="29">
        <v>4340</v>
      </c>
      <c r="AE16" s="27"/>
      <c r="AF16" s="29">
        <v>4340</v>
      </c>
      <c r="AG16" s="27">
        <v>8680</v>
      </c>
      <c r="AH16" s="29">
        <v>4340</v>
      </c>
      <c r="AI16" s="27"/>
      <c r="AJ16" s="29">
        <v>4340</v>
      </c>
      <c r="AK16" s="27">
        <v>4340</v>
      </c>
      <c r="AL16" s="29">
        <v>4340</v>
      </c>
      <c r="AM16" s="27"/>
      <c r="AN16" s="28"/>
      <c r="AO16" s="27"/>
      <c r="AP16" s="28"/>
      <c r="AQ16" s="27"/>
      <c r="AR16" s="28"/>
      <c r="AS16" s="27"/>
      <c r="AT16" s="28"/>
      <c r="AU16" s="27"/>
      <c r="AV16" s="28"/>
      <c r="AW16" s="27"/>
      <c r="AX16" s="28"/>
      <c r="AY16" s="27"/>
      <c r="AZ16" s="28"/>
      <c r="BA16" s="27"/>
      <c r="BB16" s="28"/>
      <c r="BC16" s="27"/>
      <c r="BD16" s="28"/>
      <c r="BE16" s="27"/>
      <c r="BF16" s="28"/>
      <c r="BG16" s="27"/>
      <c r="BH16" s="28"/>
      <c r="BI16" s="27"/>
      <c r="BJ16" s="28"/>
      <c r="BK16" s="27"/>
      <c r="BL16" s="28"/>
      <c r="BM16" s="27"/>
      <c r="BN16" s="28"/>
      <c r="BO16" s="27"/>
      <c r="BP16" s="28"/>
      <c r="BQ16" s="27"/>
      <c r="BR16" s="28"/>
      <c r="BS16" s="27"/>
      <c r="BT16" s="28"/>
      <c r="BU16" s="27"/>
      <c r="BV16" s="28"/>
      <c r="BW16" s="27"/>
      <c r="BX16" s="28"/>
      <c r="BY16" s="27"/>
      <c r="BZ16" s="28"/>
      <c r="CA16" s="27"/>
      <c r="CB16" s="26"/>
      <c r="CC16" s="27"/>
      <c r="CD16" s="26"/>
      <c r="CE16" s="27"/>
      <c r="CF16" s="26"/>
      <c r="CG16" s="27"/>
      <c r="CH16" s="26"/>
      <c r="CI16" s="27"/>
      <c r="CJ16" s="26"/>
      <c r="CK16" s="27"/>
      <c r="CL16" s="26"/>
      <c r="CM16" s="27"/>
      <c r="CN16" s="30"/>
      <c r="CO16" s="31">
        <f t="shared" si="0"/>
        <v>54560</v>
      </c>
      <c r="CP16" s="31">
        <f t="shared" si="0"/>
        <v>45880</v>
      </c>
      <c r="CQ16" s="32">
        <f t="shared" si="2"/>
        <v>8680</v>
      </c>
    </row>
    <row r="17" spans="1:95" ht="25.5" customHeight="1">
      <c r="A17" s="18">
        <v>14</v>
      </c>
      <c r="B17" s="36" t="s">
        <v>86</v>
      </c>
      <c r="C17" s="20" t="s">
        <v>87</v>
      </c>
      <c r="D17" s="21" t="s">
        <v>88</v>
      </c>
      <c r="E17" s="33"/>
      <c r="F17" s="23">
        <v>6600</v>
      </c>
      <c r="G17" s="35"/>
      <c r="H17" s="25">
        <f t="shared" si="1"/>
        <v>9240</v>
      </c>
      <c r="I17" s="11"/>
      <c r="J17" s="26">
        <v>1500</v>
      </c>
      <c r="K17" s="27">
        <v>1500</v>
      </c>
      <c r="L17" s="26">
        <v>1000</v>
      </c>
      <c r="M17" s="27">
        <v>1000</v>
      </c>
      <c r="N17" s="26">
        <v>5000</v>
      </c>
      <c r="O17" s="27">
        <v>5000</v>
      </c>
      <c r="P17" s="26">
        <v>8000</v>
      </c>
      <c r="Q17" s="27">
        <f t="shared" si="3"/>
        <v>1500</v>
      </c>
      <c r="R17" s="28"/>
      <c r="S17" s="27"/>
      <c r="T17" s="26"/>
      <c r="U17" s="27"/>
      <c r="V17" s="29">
        <v>4620</v>
      </c>
      <c r="W17" s="27">
        <v>11120</v>
      </c>
      <c r="X17" s="29">
        <v>4620</v>
      </c>
      <c r="Y17" s="27">
        <v>4620</v>
      </c>
      <c r="Z17" s="29">
        <v>4620</v>
      </c>
      <c r="AA17" s="27">
        <v>0</v>
      </c>
      <c r="AB17" s="29">
        <v>4620</v>
      </c>
      <c r="AC17" s="27">
        <v>9240</v>
      </c>
      <c r="AD17" s="29">
        <v>4620</v>
      </c>
      <c r="AE17" s="27"/>
      <c r="AF17" s="29">
        <v>4620</v>
      </c>
      <c r="AG17" s="27"/>
      <c r="AH17" s="29">
        <v>4620</v>
      </c>
      <c r="AI17" s="27"/>
      <c r="AJ17" s="29">
        <v>4620</v>
      </c>
      <c r="AK17" s="27">
        <v>9240</v>
      </c>
      <c r="AL17" s="29">
        <v>4620</v>
      </c>
      <c r="AM17" s="27">
        <v>4620</v>
      </c>
      <c r="AN17" s="28"/>
      <c r="AO17" s="27"/>
      <c r="AP17" s="28"/>
      <c r="AQ17" s="27"/>
      <c r="AR17" s="28"/>
      <c r="AS17" s="27"/>
      <c r="AT17" s="28"/>
      <c r="AU17" s="27"/>
      <c r="AV17" s="28"/>
      <c r="AW17" s="27"/>
      <c r="AX17" s="28"/>
      <c r="AY17" s="27"/>
      <c r="AZ17" s="28"/>
      <c r="BA17" s="27"/>
      <c r="BB17" s="28"/>
      <c r="BC17" s="27"/>
      <c r="BD17" s="28"/>
      <c r="BE17" s="27"/>
      <c r="BF17" s="28"/>
      <c r="BG17" s="27"/>
      <c r="BH17" s="28"/>
      <c r="BI17" s="27"/>
      <c r="BJ17" s="28"/>
      <c r="BK17" s="27"/>
      <c r="BL17" s="28"/>
      <c r="BM17" s="27"/>
      <c r="BN17" s="28"/>
      <c r="BO17" s="27"/>
      <c r="BP17" s="28"/>
      <c r="BQ17" s="27"/>
      <c r="BR17" s="28"/>
      <c r="BS17" s="27"/>
      <c r="BT17" s="28"/>
      <c r="BU17" s="27"/>
      <c r="BV17" s="28"/>
      <c r="BW17" s="27"/>
      <c r="BX17" s="28"/>
      <c r="BY17" s="27"/>
      <c r="BZ17" s="28"/>
      <c r="CA17" s="27"/>
      <c r="CB17" s="26"/>
      <c r="CC17" s="27"/>
      <c r="CD17" s="26"/>
      <c r="CE17" s="27"/>
      <c r="CF17" s="26"/>
      <c r="CG17" s="27"/>
      <c r="CH17" s="26"/>
      <c r="CI17" s="27"/>
      <c r="CJ17" s="26"/>
      <c r="CK17" s="27"/>
      <c r="CL17" s="26"/>
      <c r="CM17" s="27"/>
      <c r="CN17" s="30"/>
      <c r="CO17" s="31">
        <f t="shared" si="0"/>
        <v>57080</v>
      </c>
      <c r="CP17" s="31">
        <f t="shared" si="0"/>
        <v>47840</v>
      </c>
      <c r="CQ17" s="32">
        <f t="shared" si="2"/>
        <v>9240</v>
      </c>
    </row>
    <row r="18" spans="1:95" ht="25.5" customHeight="1">
      <c r="A18" s="18">
        <v>15</v>
      </c>
      <c r="B18" s="36" t="s">
        <v>89</v>
      </c>
      <c r="C18" s="20" t="s">
        <v>90</v>
      </c>
      <c r="D18" s="21" t="s">
        <v>91</v>
      </c>
      <c r="E18" s="22" t="s">
        <v>45</v>
      </c>
      <c r="F18" s="23">
        <v>6200</v>
      </c>
      <c r="H18" s="25">
        <f t="shared" si="1"/>
        <v>4310</v>
      </c>
      <c r="I18" s="11"/>
      <c r="J18" s="26">
        <v>1500</v>
      </c>
      <c r="K18" s="27">
        <v>1500</v>
      </c>
      <c r="L18" s="26">
        <v>1000</v>
      </c>
      <c r="M18" s="27">
        <v>1000</v>
      </c>
      <c r="N18" s="26">
        <v>5000</v>
      </c>
      <c r="O18" s="27">
        <v>5000</v>
      </c>
      <c r="P18" s="26">
        <v>8000</v>
      </c>
      <c r="Q18" s="27">
        <f t="shared" si="3"/>
        <v>1500</v>
      </c>
      <c r="R18" s="28"/>
      <c r="S18" s="27"/>
      <c r="T18" s="26"/>
      <c r="U18" s="27"/>
      <c r="V18" s="29">
        <v>4340</v>
      </c>
      <c r="W18" s="27">
        <v>11120</v>
      </c>
      <c r="X18" s="29">
        <v>4340</v>
      </c>
      <c r="Y18" s="27">
        <v>4620</v>
      </c>
      <c r="Z18" s="29">
        <v>4340</v>
      </c>
      <c r="AA18" s="27">
        <v>3780</v>
      </c>
      <c r="AB18" s="29">
        <v>4340</v>
      </c>
      <c r="AC18" s="27">
        <v>4340</v>
      </c>
      <c r="AD18" s="29">
        <v>4340</v>
      </c>
      <c r="AE18" s="27"/>
      <c r="AF18" s="29">
        <v>4340</v>
      </c>
      <c r="AG18" s="27">
        <v>8680</v>
      </c>
      <c r="AH18" s="29">
        <v>4340</v>
      </c>
      <c r="AI18" s="27">
        <v>4370</v>
      </c>
      <c r="AJ18" s="29">
        <v>4340</v>
      </c>
      <c r="AK18" s="27"/>
      <c r="AL18" s="29">
        <v>4340</v>
      </c>
      <c r="AM18" s="27">
        <v>4340</v>
      </c>
      <c r="AN18" s="28"/>
      <c r="AO18" s="27"/>
      <c r="AP18" s="28"/>
      <c r="AQ18" s="27"/>
      <c r="AR18" s="28"/>
      <c r="AS18" s="27"/>
      <c r="AT18" s="28"/>
      <c r="AU18" s="27"/>
      <c r="AV18" s="28"/>
      <c r="AW18" s="27"/>
      <c r="AX18" s="28"/>
      <c r="AY18" s="27"/>
      <c r="AZ18" s="28"/>
      <c r="BA18" s="27"/>
      <c r="BB18" s="28"/>
      <c r="BC18" s="27"/>
      <c r="BD18" s="28"/>
      <c r="BE18" s="27"/>
      <c r="BF18" s="28"/>
      <c r="BG18" s="27"/>
      <c r="BH18" s="28"/>
      <c r="BI18" s="27"/>
      <c r="BJ18" s="28"/>
      <c r="BK18" s="27"/>
      <c r="BL18" s="28"/>
      <c r="BM18" s="27"/>
      <c r="BN18" s="28"/>
      <c r="BO18" s="27"/>
      <c r="BP18" s="28"/>
      <c r="BQ18" s="27"/>
      <c r="BR18" s="28"/>
      <c r="BS18" s="27"/>
      <c r="BT18" s="28"/>
      <c r="BU18" s="27"/>
      <c r="BV18" s="28"/>
      <c r="BW18" s="27"/>
      <c r="BX18" s="28"/>
      <c r="BY18" s="27"/>
      <c r="BZ18" s="28"/>
      <c r="CA18" s="27"/>
      <c r="CB18" s="26"/>
      <c r="CC18" s="27"/>
      <c r="CD18" s="26"/>
      <c r="CE18" s="27"/>
      <c r="CF18" s="26"/>
      <c r="CG18" s="27"/>
      <c r="CH18" s="26"/>
      <c r="CI18" s="27"/>
      <c r="CJ18" s="26"/>
      <c r="CK18" s="27"/>
      <c r="CL18" s="26"/>
      <c r="CM18" s="27"/>
      <c r="CN18" s="30"/>
      <c r="CO18" s="31">
        <f t="shared" si="0"/>
        <v>54560</v>
      </c>
      <c r="CP18" s="31">
        <f t="shared" si="0"/>
        <v>50250</v>
      </c>
      <c r="CQ18" s="32">
        <f t="shared" si="2"/>
        <v>4310</v>
      </c>
    </row>
    <row r="19" spans="1:95" ht="25.5" customHeight="1">
      <c r="A19" s="18">
        <v>16</v>
      </c>
      <c r="B19" s="36" t="s">
        <v>92</v>
      </c>
      <c r="C19" s="20" t="s">
        <v>93</v>
      </c>
      <c r="D19" s="21" t="s">
        <v>94</v>
      </c>
      <c r="E19" s="33"/>
      <c r="F19" s="23">
        <v>2600</v>
      </c>
      <c r="G19" s="34" t="s">
        <v>64</v>
      </c>
      <c r="H19" s="25">
        <f t="shared" si="1"/>
        <v>-710</v>
      </c>
      <c r="I19" s="11"/>
      <c r="J19" s="26">
        <v>1500</v>
      </c>
      <c r="K19" s="27">
        <v>1500</v>
      </c>
      <c r="L19" s="26">
        <v>1000</v>
      </c>
      <c r="M19" s="27">
        <v>1000</v>
      </c>
      <c r="N19" s="26">
        <v>5000</v>
      </c>
      <c r="O19" s="27">
        <v>5000</v>
      </c>
      <c r="P19" s="26">
        <v>8000</v>
      </c>
      <c r="Q19" s="27">
        <f t="shared" si="3"/>
        <v>1500</v>
      </c>
      <c r="R19" s="28"/>
      <c r="S19" s="27"/>
      <c r="T19" s="26"/>
      <c r="U19" s="27"/>
      <c r="V19" s="29">
        <v>1820</v>
      </c>
      <c r="W19" s="27">
        <v>8320</v>
      </c>
      <c r="X19" s="29">
        <v>1820</v>
      </c>
      <c r="Y19" s="27">
        <v>1820</v>
      </c>
      <c r="Z19" s="29">
        <v>1820</v>
      </c>
      <c r="AA19" s="27">
        <v>2530</v>
      </c>
      <c r="AB19" s="29">
        <v>1820</v>
      </c>
      <c r="AC19" s="27">
        <v>1820</v>
      </c>
      <c r="AD19" s="29">
        <v>1820</v>
      </c>
      <c r="AE19" s="27">
        <v>1820</v>
      </c>
      <c r="AF19" s="29">
        <v>1820</v>
      </c>
      <c r="AG19" s="27">
        <v>1820</v>
      </c>
      <c r="AH19" s="29">
        <v>1820</v>
      </c>
      <c r="AI19" s="27"/>
      <c r="AJ19" s="29">
        <v>1820</v>
      </c>
      <c r="AK19" s="27">
        <v>3640</v>
      </c>
      <c r="AL19" s="29">
        <v>1820</v>
      </c>
      <c r="AM19" s="27">
        <v>1820</v>
      </c>
      <c r="AN19" s="28"/>
      <c r="AO19" s="27"/>
      <c r="AP19" s="28"/>
      <c r="AQ19" s="27"/>
      <c r="AR19" s="28"/>
      <c r="AS19" s="27"/>
      <c r="AT19" s="28"/>
      <c r="AU19" s="27"/>
      <c r="AV19" s="28"/>
      <c r="AW19" s="27"/>
      <c r="AX19" s="28"/>
      <c r="AY19" s="27"/>
      <c r="AZ19" s="28"/>
      <c r="BA19" s="27"/>
      <c r="BB19" s="28"/>
      <c r="BC19" s="27"/>
      <c r="BD19" s="28"/>
      <c r="BE19" s="27"/>
      <c r="BF19" s="28"/>
      <c r="BG19" s="27"/>
      <c r="BH19" s="28"/>
      <c r="BI19" s="27"/>
      <c r="BJ19" s="28"/>
      <c r="BK19" s="27"/>
      <c r="BL19" s="28"/>
      <c r="BM19" s="27"/>
      <c r="BN19" s="28"/>
      <c r="BO19" s="27"/>
      <c r="BP19" s="28"/>
      <c r="BQ19" s="27"/>
      <c r="BR19" s="28"/>
      <c r="BS19" s="27"/>
      <c r="BT19" s="28"/>
      <c r="BU19" s="27"/>
      <c r="BV19" s="28"/>
      <c r="BW19" s="27"/>
      <c r="BX19" s="28"/>
      <c r="BY19" s="27"/>
      <c r="BZ19" s="28"/>
      <c r="CA19" s="27"/>
      <c r="CB19" s="26"/>
      <c r="CC19" s="27"/>
      <c r="CD19" s="26"/>
      <c r="CE19" s="27"/>
      <c r="CF19" s="26"/>
      <c r="CG19" s="27"/>
      <c r="CH19" s="26"/>
      <c r="CI19" s="27"/>
      <c r="CJ19" s="26"/>
      <c r="CK19" s="27"/>
      <c r="CL19" s="26"/>
      <c r="CM19" s="27"/>
      <c r="CN19" s="30"/>
      <c r="CO19" s="31">
        <f t="shared" si="0"/>
        <v>31880</v>
      </c>
      <c r="CP19" s="31">
        <f t="shared" si="0"/>
        <v>32590</v>
      </c>
      <c r="CQ19" s="32">
        <f t="shared" si="2"/>
        <v>-710</v>
      </c>
    </row>
    <row r="20" spans="1:95" ht="25.5" customHeight="1">
      <c r="A20" s="18">
        <v>17</v>
      </c>
      <c r="B20" s="36" t="s">
        <v>95</v>
      </c>
      <c r="C20" s="20" t="s">
        <v>96</v>
      </c>
      <c r="D20" s="21" t="s">
        <v>97</v>
      </c>
      <c r="E20" s="33"/>
      <c r="F20" s="23">
        <v>3300</v>
      </c>
      <c r="G20" s="34" t="s">
        <v>98</v>
      </c>
      <c r="H20" s="25">
        <f t="shared" si="1"/>
        <v>2310</v>
      </c>
      <c r="I20" s="11"/>
      <c r="J20" s="26">
        <v>1500</v>
      </c>
      <c r="K20" s="27">
        <v>1500</v>
      </c>
      <c r="L20" s="26">
        <v>1000</v>
      </c>
      <c r="M20" s="27">
        <v>1000</v>
      </c>
      <c r="N20" s="26">
        <v>5000</v>
      </c>
      <c r="O20" s="27">
        <v>5000</v>
      </c>
      <c r="P20" s="26">
        <v>8000</v>
      </c>
      <c r="Q20" s="27">
        <f t="shared" si="3"/>
        <v>1500</v>
      </c>
      <c r="R20" s="28"/>
      <c r="S20" s="27"/>
      <c r="T20" s="26"/>
      <c r="U20" s="27"/>
      <c r="V20" s="29">
        <v>2310</v>
      </c>
      <c r="W20" s="27">
        <v>8810</v>
      </c>
      <c r="X20" s="29">
        <v>2310</v>
      </c>
      <c r="Y20" s="27">
        <v>2310</v>
      </c>
      <c r="Z20" s="29">
        <v>2310</v>
      </c>
      <c r="AA20" s="27">
        <v>2310</v>
      </c>
      <c r="AB20" s="29">
        <v>2310</v>
      </c>
      <c r="AC20" s="27">
        <v>2310</v>
      </c>
      <c r="AD20" s="29">
        <v>2310</v>
      </c>
      <c r="AE20" s="27"/>
      <c r="AF20" s="29">
        <v>2310</v>
      </c>
      <c r="AG20" s="27">
        <f>2310+2310</f>
        <v>4620</v>
      </c>
      <c r="AH20" s="29">
        <v>2310</v>
      </c>
      <c r="AI20" s="27"/>
      <c r="AJ20" s="29">
        <v>2310</v>
      </c>
      <c r="AK20" s="27">
        <v>2310</v>
      </c>
      <c r="AL20" s="29">
        <v>2310</v>
      </c>
      <c r="AM20" s="27">
        <v>2310</v>
      </c>
      <c r="AN20" s="28"/>
      <c r="AO20" s="27"/>
      <c r="AP20" s="28"/>
      <c r="AQ20" s="27"/>
      <c r="AR20" s="28"/>
      <c r="AS20" s="27"/>
      <c r="AT20" s="28"/>
      <c r="AU20" s="27"/>
      <c r="AV20" s="28"/>
      <c r="AW20" s="27"/>
      <c r="AX20" s="28"/>
      <c r="AY20" s="27"/>
      <c r="AZ20" s="28"/>
      <c r="BA20" s="27"/>
      <c r="BB20" s="28"/>
      <c r="BC20" s="27"/>
      <c r="BD20" s="28"/>
      <c r="BE20" s="27"/>
      <c r="BF20" s="28"/>
      <c r="BG20" s="27"/>
      <c r="BH20" s="28"/>
      <c r="BI20" s="27"/>
      <c r="BJ20" s="28"/>
      <c r="BK20" s="27"/>
      <c r="BL20" s="28"/>
      <c r="BM20" s="27"/>
      <c r="BN20" s="28"/>
      <c r="BO20" s="27"/>
      <c r="BP20" s="28"/>
      <c r="BQ20" s="27"/>
      <c r="BR20" s="28"/>
      <c r="BS20" s="27"/>
      <c r="BT20" s="28"/>
      <c r="BU20" s="27"/>
      <c r="BV20" s="28"/>
      <c r="BW20" s="27"/>
      <c r="BX20" s="28"/>
      <c r="BY20" s="27"/>
      <c r="BZ20" s="28"/>
      <c r="CA20" s="27"/>
      <c r="CB20" s="26"/>
      <c r="CC20" s="27"/>
      <c r="CD20" s="26"/>
      <c r="CE20" s="27"/>
      <c r="CF20" s="26"/>
      <c r="CG20" s="27"/>
      <c r="CH20" s="26"/>
      <c r="CI20" s="27"/>
      <c r="CJ20" s="26"/>
      <c r="CK20" s="27"/>
      <c r="CL20" s="26"/>
      <c r="CM20" s="27"/>
      <c r="CN20" s="30"/>
      <c r="CO20" s="31">
        <f t="shared" si="0"/>
        <v>36290</v>
      </c>
      <c r="CP20" s="31">
        <f t="shared" si="0"/>
        <v>33980</v>
      </c>
      <c r="CQ20" s="32">
        <f t="shared" si="2"/>
        <v>2310</v>
      </c>
    </row>
    <row r="21" spans="1:95" ht="25.5" customHeight="1">
      <c r="A21" s="18">
        <v>18</v>
      </c>
      <c r="B21" s="36" t="s">
        <v>99</v>
      </c>
      <c r="C21" s="20" t="s">
        <v>100</v>
      </c>
      <c r="D21" s="21" t="s">
        <v>101</v>
      </c>
      <c r="E21" s="33"/>
      <c r="F21" s="23">
        <v>6600</v>
      </c>
      <c r="G21" s="35"/>
      <c r="H21" s="25">
        <f t="shared" si="1"/>
        <v>28460</v>
      </c>
      <c r="I21" s="11"/>
      <c r="J21" s="26">
        <v>1500</v>
      </c>
      <c r="K21" s="27">
        <v>1500</v>
      </c>
      <c r="L21" s="26">
        <v>1000</v>
      </c>
      <c r="M21" s="27">
        <v>1000</v>
      </c>
      <c r="N21" s="26">
        <v>5000</v>
      </c>
      <c r="O21" s="27">
        <v>5000</v>
      </c>
      <c r="P21" s="26">
        <v>8000</v>
      </c>
      <c r="Q21" s="27">
        <f t="shared" si="3"/>
        <v>1500</v>
      </c>
      <c r="R21" s="28"/>
      <c r="S21" s="27"/>
      <c r="T21" s="26"/>
      <c r="U21" s="27"/>
      <c r="V21" s="29">
        <v>4620</v>
      </c>
      <c r="W21" s="27">
        <v>4620</v>
      </c>
      <c r="X21" s="29">
        <v>4620</v>
      </c>
      <c r="Y21" s="27">
        <v>0</v>
      </c>
      <c r="Z21" s="29">
        <v>4620</v>
      </c>
      <c r="AA21" s="27">
        <v>0</v>
      </c>
      <c r="AB21" s="29">
        <v>4620</v>
      </c>
      <c r="AC21" s="27">
        <v>15000</v>
      </c>
      <c r="AD21" s="29">
        <v>4620</v>
      </c>
      <c r="AE21" s="27"/>
      <c r="AF21" s="29">
        <v>4620</v>
      </c>
      <c r="AG21" s="27"/>
      <c r="AH21" s="29">
        <v>4620</v>
      </c>
      <c r="AI21" s="27"/>
      <c r="AJ21" s="29">
        <v>4620</v>
      </c>
      <c r="AK21" s="27"/>
      <c r="AL21" s="29">
        <v>4620</v>
      </c>
      <c r="AM21" s="27"/>
      <c r="AN21" s="28"/>
      <c r="AO21" s="27"/>
      <c r="AP21" s="28"/>
      <c r="AQ21" s="27"/>
      <c r="AR21" s="28"/>
      <c r="AS21" s="27"/>
      <c r="AT21" s="28"/>
      <c r="AU21" s="27"/>
      <c r="AV21" s="28"/>
      <c r="AW21" s="27"/>
      <c r="AX21" s="28"/>
      <c r="AY21" s="27"/>
      <c r="AZ21" s="28"/>
      <c r="BA21" s="27"/>
      <c r="BB21" s="28"/>
      <c r="BC21" s="27"/>
      <c r="BD21" s="28"/>
      <c r="BE21" s="27"/>
      <c r="BF21" s="28"/>
      <c r="BG21" s="27"/>
      <c r="BH21" s="28"/>
      <c r="BI21" s="27"/>
      <c r="BJ21" s="28"/>
      <c r="BK21" s="27"/>
      <c r="BL21" s="28"/>
      <c r="BM21" s="27"/>
      <c r="BN21" s="28"/>
      <c r="BO21" s="27"/>
      <c r="BP21" s="28"/>
      <c r="BQ21" s="27"/>
      <c r="BR21" s="28"/>
      <c r="BS21" s="27"/>
      <c r="BT21" s="28"/>
      <c r="BU21" s="27"/>
      <c r="BV21" s="28"/>
      <c r="BW21" s="27"/>
      <c r="BX21" s="28"/>
      <c r="BY21" s="27"/>
      <c r="BZ21" s="28"/>
      <c r="CA21" s="27"/>
      <c r="CB21" s="26"/>
      <c r="CC21" s="27"/>
      <c r="CD21" s="26"/>
      <c r="CE21" s="27"/>
      <c r="CF21" s="26"/>
      <c r="CG21" s="27"/>
      <c r="CH21" s="26"/>
      <c r="CI21" s="27"/>
      <c r="CJ21" s="26"/>
      <c r="CK21" s="27"/>
      <c r="CL21" s="26"/>
      <c r="CM21" s="27"/>
      <c r="CN21" s="30"/>
      <c r="CO21" s="31">
        <f t="shared" si="0"/>
        <v>57080</v>
      </c>
      <c r="CP21" s="31">
        <f t="shared" si="0"/>
        <v>28620</v>
      </c>
      <c r="CQ21" s="32">
        <f t="shared" si="2"/>
        <v>28460</v>
      </c>
    </row>
    <row r="22" spans="1:95" ht="25.5" customHeight="1">
      <c r="A22" s="18">
        <v>19</v>
      </c>
      <c r="B22" s="36" t="s">
        <v>102</v>
      </c>
      <c r="C22" s="20" t="s">
        <v>103</v>
      </c>
      <c r="D22" s="21" t="s">
        <v>104</v>
      </c>
      <c r="E22" s="40" t="s">
        <v>45</v>
      </c>
      <c r="F22" s="23">
        <v>6200</v>
      </c>
      <c r="H22" s="25">
        <f t="shared" si="1"/>
        <v>8600</v>
      </c>
      <c r="I22" s="11"/>
      <c r="J22" s="26">
        <v>1500</v>
      </c>
      <c r="K22" s="27">
        <v>1500</v>
      </c>
      <c r="L22" s="26">
        <v>1000</v>
      </c>
      <c r="M22" s="27">
        <v>1000</v>
      </c>
      <c r="N22" s="26">
        <v>5000</v>
      </c>
      <c r="O22" s="27">
        <v>5000</v>
      </c>
      <c r="P22" s="26">
        <v>8000</v>
      </c>
      <c r="Q22" s="27">
        <v>1500</v>
      </c>
      <c r="R22" s="28"/>
      <c r="S22" s="27"/>
      <c r="T22" s="26"/>
      <c r="U22" s="27"/>
      <c r="V22" s="29">
        <v>4340</v>
      </c>
      <c r="W22" s="27">
        <v>0</v>
      </c>
      <c r="X22" s="29">
        <v>4340</v>
      </c>
      <c r="Y22" s="27">
        <v>4620</v>
      </c>
      <c r="Z22" s="29">
        <v>4340</v>
      </c>
      <c r="AA22" s="27"/>
      <c r="AB22" s="29">
        <v>4340</v>
      </c>
      <c r="AC22" s="27"/>
      <c r="AD22" s="29">
        <v>4340</v>
      </c>
      <c r="AE22" s="27">
        <v>13860</v>
      </c>
      <c r="AF22" s="29">
        <v>4340</v>
      </c>
      <c r="AG22" s="27"/>
      <c r="AH22" s="29">
        <v>4340</v>
      </c>
      <c r="AI22" s="27">
        <v>9240</v>
      </c>
      <c r="AJ22" s="29">
        <v>4340</v>
      </c>
      <c r="AK22" s="27"/>
      <c r="AL22" s="29">
        <v>4340</v>
      </c>
      <c r="AM22" s="27">
        <v>9240</v>
      </c>
      <c r="AN22" s="28"/>
      <c r="AO22" s="27"/>
      <c r="AP22" s="28"/>
      <c r="AQ22" s="27"/>
      <c r="AR22" s="28"/>
      <c r="AS22" s="27"/>
      <c r="AT22" s="28"/>
      <c r="AU22" s="27"/>
      <c r="AV22" s="28"/>
      <c r="AW22" s="27"/>
      <c r="AX22" s="28"/>
      <c r="AY22" s="27"/>
      <c r="AZ22" s="28"/>
      <c r="BA22" s="27"/>
      <c r="BB22" s="28"/>
      <c r="BC22" s="27"/>
      <c r="BD22" s="28"/>
      <c r="BE22" s="27"/>
      <c r="BF22" s="28"/>
      <c r="BG22" s="27"/>
      <c r="BH22" s="28"/>
      <c r="BI22" s="27"/>
      <c r="BJ22" s="28"/>
      <c r="BK22" s="27"/>
      <c r="BL22" s="28"/>
      <c r="BM22" s="27"/>
      <c r="BN22" s="28"/>
      <c r="BO22" s="27"/>
      <c r="BP22" s="28"/>
      <c r="BQ22" s="27"/>
      <c r="BR22" s="28"/>
      <c r="BS22" s="27"/>
      <c r="BT22" s="28"/>
      <c r="BU22" s="27"/>
      <c r="BV22" s="28"/>
      <c r="BW22" s="27"/>
      <c r="BX22" s="28"/>
      <c r="BY22" s="27"/>
      <c r="BZ22" s="28"/>
      <c r="CA22" s="27"/>
      <c r="CB22" s="26"/>
      <c r="CC22" s="27"/>
      <c r="CD22" s="26"/>
      <c r="CE22" s="27"/>
      <c r="CF22" s="26"/>
      <c r="CG22" s="27"/>
      <c r="CH22" s="26"/>
      <c r="CI22" s="27"/>
      <c r="CJ22" s="26"/>
      <c r="CK22" s="27"/>
      <c r="CL22" s="26"/>
      <c r="CM22" s="27"/>
      <c r="CN22" s="30"/>
      <c r="CO22" s="31">
        <f t="shared" si="0"/>
        <v>54560</v>
      </c>
      <c r="CP22" s="31">
        <f t="shared" si="0"/>
        <v>45960</v>
      </c>
      <c r="CQ22" s="32">
        <f t="shared" si="2"/>
        <v>8600</v>
      </c>
    </row>
    <row r="23" spans="1:95" ht="25.5" customHeight="1">
      <c r="A23" s="18">
        <v>20</v>
      </c>
      <c r="B23" s="36" t="s">
        <v>105</v>
      </c>
      <c r="C23" s="20" t="s">
        <v>106</v>
      </c>
      <c r="D23" s="21" t="s">
        <v>107</v>
      </c>
      <c r="E23" s="33"/>
      <c r="F23" s="23">
        <v>3300</v>
      </c>
      <c r="G23" s="35" t="s">
        <v>108</v>
      </c>
      <c r="H23" s="25">
        <f t="shared" si="1"/>
        <v>8610</v>
      </c>
      <c r="I23" s="11"/>
      <c r="J23" s="26">
        <v>1500</v>
      </c>
      <c r="K23" s="27">
        <v>1500</v>
      </c>
      <c r="L23" s="26">
        <v>1000</v>
      </c>
      <c r="M23" s="27">
        <v>1000</v>
      </c>
      <c r="N23" s="26">
        <v>5000</v>
      </c>
      <c r="O23" s="27">
        <v>5000</v>
      </c>
      <c r="P23" s="26">
        <v>8000</v>
      </c>
      <c r="Q23" s="27">
        <f>1500+0</f>
        <v>1500</v>
      </c>
      <c r="R23" s="28"/>
      <c r="S23" s="27"/>
      <c r="T23" s="26"/>
      <c r="U23" s="27"/>
      <c r="V23" s="29">
        <v>2310</v>
      </c>
      <c r="W23" s="27">
        <v>11120</v>
      </c>
      <c r="X23" s="29">
        <v>2310</v>
      </c>
      <c r="Y23" s="27"/>
      <c r="Z23" s="29">
        <v>2310</v>
      </c>
      <c r="AA23" s="27">
        <v>0</v>
      </c>
      <c r="AB23" s="29">
        <v>2310</v>
      </c>
      <c r="AC23" s="27">
        <v>1470</v>
      </c>
      <c r="AD23" s="29">
        <v>2310</v>
      </c>
      <c r="AE23" s="27">
        <v>2030</v>
      </c>
      <c r="AF23" s="29">
        <v>2310</v>
      </c>
      <c r="AG23" s="27">
        <v>4060</v>
      </c>
      <c r="AH23" s="29">
        <v>2310</v>
      </c>
      <c r="AI23" s="27"/>
      <c r="AJ23" s="29">
        <v>2310</v>
      </c>
      <c r="AK23" s="27"/>
      <c r="AL23" s="29">
        <v>2310</v>
      </c>
      <c r="AM23" s="27"/>
      <c r="AN23" s="28"/>
      <c r="AO23" s="27"/>
      <c r="AP23" s="28"/>
      <c r="AQ23" s="27"/>
      <c r="AR23" s="28"/>
      <c r="AS23" s="27"/>
      <c r="AT23" s="28"/>
      <c r="AU23" s="27"/>
      <c r="AV23" s="28"/>
      <c r="AW23" s="27"/>
      <c r="AX23" s="28"/>
      <c r="AY23" s="27"/>
      <c r="AZ23" s="28"/>
      <c r="BA23" s="27"/>
      <c r="BB23" s="28"/>
      <c r="BC23" s="27"/>
      <c r="BD23" s="28"/>
      <c r="BE23" s="27"/>
      <c r="BF23" s="28"/>
      <c r="BG23" s="27"/>
      <c r="BH23" s="28"/>
      <c r="BI23" s="27"/>
      <c r="BJ23" s="28"/>
      <c r="BK23" s="27"/>
      <c r="BL23" s="28"/>
      <c r="BM23" s="27"/>
      <c r="BN23" s="28"/>
      <c r="BO23" s="27"/>
      <c r="BP23" s="28"/>
      <c r="BQ23" s="27"/>
      <c r="BR23" s="28"/>
      <c r="BS23" s="27"/>
      <c r="BT23" s="28"/>
      <c r="BU23" s="27"/>
      <c r="BV23" s="28"/>
      <c r="BW23" s="27"/>
      <c r="BX23" s="28"/>
      <c r="BY23" s="27"/>
      <c r="BZ23" s="28"/>
      <c r="CA23" s="27"/>
      <c r="CB23" s="26"/>
      <c r="CC23" s="27"/>
      <c r="CD23" s="26"/>
      <c r="CE23" s="27"/>
      <c r="CF23" s="26"/>
      <c r="CG23" s="27"/>
      <c r="CH23" s="26"/>
      <c r="CI23" s="27"/>
      <c r="CJ23" s="26"/>
      <c r="CK23" s="27"/>
      <c r="CL23" s="26"/>
      <c r="CM23" s="27"/>
      <c r="CN23" s="30"/>
      <c r="CO23" s="31">
        <f t="shared" si="0"/>
        <v>36290</v>
      </c>
      <c r="CP23" s="31">
        <f t="shared" si="0"/>
        <v>27680</v>
      </c>
      <c r="CQ23" s="32">
        <f t="shared" si="2"/>
        <v>8610</v>
      </c>
    </row>
    <row r="24" spans="1:95" ht="25.5" customHeight="1">
      <c r="A24" s="18">
        <v>21</v>
      </c>
      <c r="B24" s="36" t="s">
        <v>109</v>
      </c>
      <c r="C24" s="20" t="s">
        <v>110</v>
      </c>
      <c r="D24" s="21" t="s">
        <v>111</v>
      </c>
      <c r="E24" s="37"/>
      <c r="F24" s="23">
        <v>4600</v>
      </c>
      <c r="G24" s="34" t="s">
        <v>56</v>
      </c>
      <c r="H24" s="38">
        <f t="shared" si="1"/>
        <v>0</v>
      </c>
      <c r="I24" s="11"/>
      <c r="J24" s="26">
        <v>1500</v>
      </c>
      <c r="K24" s="27">
        <v>1500</v>
      </c>
      <c r="L24" s="26">
        <v>1000</v>
      </c>
      <c r="M24" s="27">
        <v>1000</v>
      </c>
      <c r="N24" s="26">
        <v>5000</v>
      </c>
      <c r="O24" s="27">
        <v>5000</v>
      </c>
      <c r="P24" s="26">
        <v>8000</v>
      </c>
      <c r="Q24" s="27">
        <f>1500+0</f>
        <v>1500</v>
      </c>
      <c r="R24" s="28"/>
      <c r="S24" s="27"/>
      <c r="T24" s="26"/>
      <c r="U24" s="27"/>
      <c r="V24" s="29">
        <v>3220</v>
      </c>
      <c r="W24" s="27">
        <v>9720</v>
      </c>
      <c r="X24" s="29">
        <v>3220</v>
      </c>
      <c r="Y24" s="27">
        <v>3220</v>
      </c>
      <c r="Z24" s="29">
        <v>3220</v>
      </c>
      <c r="AA24" s="27">
        <v>3220</v>
      </c>
      <c r="AB24" s="29">
        <v>3220</v>
      </c>
      <c r="AC24" s="27">
        <f>3220+3220</f>
        <v>6440</v>
      </c>
      <c r="AD24" s="29">
        <v>3220</v>
      </c>
      <c r="AE24" s="27">
        <v>0</v>
      </c>
      <c r="AF24" s="29">
        <v>3220</v>
      </c>
      <c r="AG24" s="27">
        <v>3220</v>
      </c>
      <c r="AH24" s="29">
        <v>3220</v>
      </c>
      <c r="AI24" s="27">
        <v>3220</v>
      </c>
      <c r="AJ24" s="29">
        <v>3220</v>
      </c>
      <c r="AK24" s="27">
        <v>3220</v>
      </c>
      <c r="AL24" s="29">
        <v>3220</v>
      </c>
      <c r="AM24" s="27">
        <v>3220</v>
      </c>
      <c r="AN24" s="28"/>
      <c r="AO24" s="27"/>
      <c r="AP24" s="28"/>
      <c r="AQ24" s="27"/>
      <c r="AR24" s="28"/>
      <c r="AS24" s="27"/>
      <c r="AT24" s="28"/>
      <c r="AU24" s="27"/>
      <c r="AV24" s="28"/>
      <c r="AW24" s="27"/>
      <c r="AX24" s="28"/>
      <c r="AY24" s="27"/>
      <c r="AZ24" s="28"/>
      <c r="BA24" s="27"/>
      <c r="BB24" s="28"/>
      <c r="BC24" s="27"/>
      <c r="BD24" s="28"/>
      <c r="BE24" s="27"/>
      <c r="BF24" s="28"/>
      <c r="BG24" s="27"/>
      <c r="BH24" s="28"/>
      <c r="BI24" s="27"/>
      <c r="BJ24" s="28"/>
      <c r="BK24" s="27"/>
      <c r="BL24" s="28"/>
      <c r="BM24" s="27"/>
      <c r="BN24" s="28"/>
      <c r="BO24" s="27"/>
      <c r="BP24" s="28"/>
      <c r="BQ24" s="27"/>
      <c r="BR24" s="28"/>
      <c r="BS24" s="27"/>
      <c r="BT24" s="28"/>
      <c r="BU24" s="27"/>
      <c r="BV24" s="28"/>
      <c r="BW24" s="27"/>
      <c r="BX24" s="28"/>
      <c r="BY24" s="27"/>
      <c r="BZ24" s="28"/>
      <c r="CA24" s="27"/>
      <c r="CB24" s="26"/>
      <c r="CC24" s="27"/>
      <c r="CD24" s="26"/>
      <c r="CE24" s="27"/>
      <c r="CF24" s="26"/>
      <c r="CG24" s="27"/>
      <c r="CH24" s="26"/>
      <c r="CI24" s="27"/>
      <c r="CJ24" s="26"/>
      <c r="CK24" s="27"/>
      <c r="CL24" s="26"/>
      <c r="CM24" s="27"/>
      <c r="CN24" s="30"/>
      <c r="CO24" s="31">
        <f t="shared" si="0"/>
        <v>44480</v>
      </c>
      <c r="CP24" s="31">
        <f t="shared" si="0"/>
        <v>44480</v>
      </c>
      <c r="CQ24" s="32">
        <f t="shared" si="2"/>
        <v>0</v>
      </c>
    </row>
    <row r="25" spans="1:95" ht="25.5" customHeight="1">
      <c r="A25" s="18">
        <v>22</v>
      </c>
      <c r="B25" s="36" t="s">
        <v>112</v>
      </c>
      <c r="C25" s="20" t="s">
        <v>113</v>
      </c>
      <c r="D25" s="21" t="s">
        <v>114</v>
      </c>
      <c r="E25" s="33"/>
      <c r="F25" s="23">
        <v>6600</v>
      </c>
      <c r="G25" s="35"/>
      <c r="H25" s="25">
        <f t="shared" si="1"/>
        <v>-1380</v>
      </c>
      <c r="I25" s="11"/>
      <c r="J25" s="26">
        <v>1500</v>
      </c>
      <c r="K25" s="27">
        <v>1500</v>
      </c>
      <c r="L25" s="26">
        <v>1000</v>
      </c>
      <c r="M25" s="27">
        <f>500+0</f>
        <v>500</v>
      </c>
      <c r="N25" s="26">
        <v>5000</v>
      </c>
      <c r="O25" s="27">
        <v>0</v>
      </c>
      <c r="P25" s="26">
        <v>8000</v>
      </c>
      <c r="Q25" s="27">
        <v>0</v>
      </c>
      <c r="R25" s="28"/>
      <c r="S25" s="27"/>
      <c r="T25" s="26"/>
      <c r="U25" s="27"/>
      <c r="V25" s="29">
        <v>4620</v>
      </c>
      <c r="W25" s="27">
        <v>18120</v>
      </c>
      <c r="X25" s="29">
        <v>4620</v>
      </c>
      <c r="Y25" s="27">
        <v>4620</v>
      </c>
      <c r="Z25" s="29">
        <v>4620</v>
      </c>
      <c r="AA25" s="27">
        <v>4620</v>
      </c>
      <c r="AB25" s="29">
        <v>4620</v>
      </c>
      <c r="AC25" s="27">
        <v>4620</v>
      </c>
      <c r="AD25" s="29">
        <v>4620</v>
      </c>
      <c r="AE25" s="27">
        <v>4620</v>
      </c>
      <c r="AF25" s="29">
        <v>4620</v>
      </c>
      <c r="AG25" s="27">
        <v>4620</v>
      </c>
      <c r="AH25" s="29">
        <v>4620</v>
      </c>
      <c r="AI25" s="27"/>
      <c r="AJ25" s="29">
        <v>4620</v>
      </c>
      <c r="AK25" s="27">
        <v>6000</v>
      </c>
      <c r="AL25" s="29">
        <v>4620</v>
      </c>
      <c r="AM25" s="27">
        <f>4620+4620</f>
        <v>9240</v>
      </c>
      <c r="AN25" s="28"/>
      <c r="AO25" s="27"/>
      <c r="AP25" s="28"/>
      <c r="AQ25" s="27"/>
      <c r="AR25" s="28"/>
      <c r="AS25" s="27"/>
      <c r="AT25" s="28"/>
      <c r="AU25" s="27"/>
      <c r="AV25" s="28"/>
      <c r="AW25" s="27"/>
      <c r="AX25" s="28"/>
      <c r="AY25" s="27"/>
      <c r="AZ25" s="28"/>
      <c r="BA25" s="27"/>
      <c r="BB25" s="28"/>
      <c r="BC25" s="27"/>
      <c r="BD25" s="28"/>
      <c r="BE25" s="27"/>
      <c r="BF25" s="28"/>
      <c r="BG25" s="27"/>
      <c r="BH25" s="28"/>
      <c r="BI25" s="27"/>
      <c r="BJ25" s="28"/>
      <c r="BK25" s="27"/>
      <c r="BL25" s="28"/>
      <c r="BM25" s="27"/>
      <c r="BN25" s="28"/>
      <c r="BO25" s="27"/>
      <c r="BP25" s="28"/>
      <c r="BQ25" s="27"/>
      <c r="BR25" s="28"/>
      <c r="BS25" s="27"/>
      <c r="BT25" s="28"/>
      <c r="BU25" s="27"/>
      <c r="BV25" s="28"/>
      <c r="BW25" s="27"/>
      <c r="BX25" s="28"/>
      <c r="BY25" s="27"/>
      <c r="BZ25" s="28"/>
      <c r="CA25" s="27"/>
      <c r="CB25" s="26"/>
      <c r="CC25" s="27"/>
      <c r="CD25" s="26"/>
      <c r="CE25" s="27"/>
      <c r="CF25" s="26"/>
      <c r="CG25" s="27"/>
      <c r="CH25" s="26"/>
      <c r="CI25" s="27"/>
      <c r="CJ25" s="26"/>
      <c r="CK25" s="27"/>
      <c r="CL25" s="26"/>
      <c r="CM25" s="27"/>
      <c r="CN25" s="30"/>
      <c r="CO25" s="31">
        <f t="shared" si="0"/>
        <v>57080</v>
      </c>
      <c r="CP25" s="31">
        <f t="shared" si="0"/>
        <v>58460</v>
      </c>
      <c r="CQ25" s="32">
        <f t="shared" si="2"/>
        <v>-1380</v>
      </c>
    </row>
    <row r="26" spans="1:95" ht="25.5" customHeight="1">
      <c r="A26" s="18">
        <v>23</v>
      </c>
      <c r="B26" s="36" t="s">
        <v>115</v>
      </c>
      <c r="C26" s="20" t="s">
        <v>116</v>
      </c>
      <c r="D26" s="21" t="s">
        <v>117</v>
      </c>
      <c r="E26" s="33"/>
      <c r="F26" s="23">
        <v>3300</v>
      </c>
      <c r="G26" s="34" t="s">
        <v>98</v>
      </c>
      <c r="H26" s="25">
        <f t="shared" si="1"/>
        <v>0</v>
      </c>
      <c r="I26" s="11"/>
      <c r="J26" s="26">
        <v>1500</v>
      </c>
      <c r="K26" s="27">
        <v>1500</v>
      </c>
      <c r="L26" s="26">
        <v>1000</v>
      </c>
      <c r="M26" s="27">
        <f>500+0</f>
        <v>500</v>
      </c>
      <c r="N26" s="26">
        <v>5000</v>
      </c>
      <c r="O26" s="27">
        <v>0</v>
      </c>
      <c r="P26" s="26">
        <v>8000</v>
      </c>
      <c r="Q26" s="27">
        <v>0</v>
      </c>
      <c r="R26" s="28"/>
      <c r="S26" s="27"/>
      <c r="T26" s="26"/>
      <c r="U26" s="27"/>
      <c r="V26" s="29">
        <v>2310</v>
      </c>
      <c r="W26" s="27">
        <v>10810</v>
      </c>
      <c r="X26" s="29">
        <v>2310</v>
      </c>
      <c r="Y26" s="27">
        <v>7310</v>
      </c>
      <c r="Z26" s="29">
        <v>2310</v>
      </c>
      <c r="AA26" s="27">
        <v>2310</v>
      </c>
      <c r="AB26" s="29">
        <v>2310</v>
      </c>
      <c r="AC26" s="27">
        <v>2310</v>
      </c>
      <c r="AD26" s="29">
        <v>2310</v>
      </c>
      <c r="AE26" s="27">
        <v>2310</v>
      </c>
      <c r="AF26" s="29">
        <v>2310</v>
      </c>
      <c r="AG26" s="27">
        <v>2310</v>
      </c>
      <c r="AH26" s="29">
        <v>2310</v>
      </c>
      <c r="AI26" s="27">
        <v>2310</v>
      </c>
      <c r="AJ26" s="29">
        <v>2310</v>
      </c>
      <c r="AK26" s="27">
        <v>2310</v>
      </c>
      <c r="AL26" s="29">
        <v>2310</v>
      </c>
      <c r="AM26" s="27">
        <v>2310</v>
      </c>
      <c r="AN26" s="28"/>
      <c r="AO26" s="27"/>
      <c r="AP26" s="28"/>
      <c r="AQ26" s="27"/>
      <c r="AR26" s="28"/>
      <c r="AS26" s="27"/>
      <c r="AT26" s="28"/>
      <c r="AU26" s="27"/>
      <c r="AV26" s="28"/>
      <c r="AW26" s="27"/>
      <c r="AX26" s="28"/>
      <c r="AY26" s="27"/>
      <c r="AZ26" s="28"/>
      <c r="BA26" s="27"/>
      <c r="BB26" s="28"/>
      <c r="BC26" s="27"/>
      <c r="BD26" s="28"/>
      <c r="BE26" s="27"/>
      <c r="BF26" s="28"/>
      <c r="BG26" s="27"/>
      <c r="BH26" s="28"/>
      <c r="BI26" s="27"/>
      <c r="BJ26" s="28"/>
      <c r="BK26" s="27"/>
      <c r="BL26" s="28"/>
      <c r="BM26" s="27"/>
      <c r="BN26" s="28"/>
      <c r="BO26" s="27"/>
      <c r="BP26" s="28"/>
      <c r="BQ26" s="27"/>
      <c r="BR26" s="28"/>
      <c r="BS26" s="27"/>
      <c r="BT26" s="28"/>
      <c r="BU26" s="27"/>
      <c r="BV26" s="28"/>
      <c r="BW26" s="27"/>
      <c r="BX26" s="28"/>
      <c r="BY26" s="27"/>
      <c r="BZ26" s="28"/>
      <c r="CA26" s="27"/>
      <c r="CB26" s="26"/>
      <c r="CC26" s="27"/>
      <c r="CD26" s="26"/>
      <c r="CE26" s="27"/>
      <c r="CF26" s="26"/>
      <c r="CG26" s="27"/>
      <c r="CH26" s="26"/>
      <c r="CI26" s="27"/>
      <c r="CJ26" s="26"/>
      <c r="CK26" s="27"/>
      <c r="CL26" s="26"/>
      <c r="CM26" s="27"/>
      <c r="CN26" s="30"/>
      <c r="CO26" s="31">
        <f t="shared" si="0"/>
        <v>36290</v>
      </c>
      <c r="CP26" s="31">
        <f t="shared" si="0"/>
        <v>36290</v>
      </c>
      <c r="CQ26" s="32">
        <f t="shared" si="2"/>
        <v>0</v>
      </c>
    </row>
    <row r="27" spans="1:95" ht="25.5" customHeight="1">
      <c r="A27" s="18">
        <v>24</v>
      </c>
      <c r="B27" s="36" t="s">
        <v>118</v>
      </c>
      <c r="C27" s="20" t="s">
        <v>119</v>
      </c>
      <c r="D27" s="21" t="s">
        <v>120</v>
      </c>
      <c r="E27" s="33"/>
      <c r="F27" s="23">
        <v>3300</v>
      </c>
      <c r="G27" s="34" t="s">
        <v>98</v>
      </c>
      <c r="H27" s="25">
        <f t="shared" si="1"/>
        <v>4550</v>
      </c>
      <c r="I27" s="11"/>
      <c r="J27" s="26">
        <v>1500</v>
      </c>
      <c r="K27" s="27">
        <v>1500</v>
      </c>
      <c r="L27" s="26">
        <v>1000</v>
      </c>
      <c r="M27" s="27">
        <f>500+0</f>
        <v>500</v>
      </c>
      <c r="N27" s="26">
        <v>5000</v>
      </c>
      <c r="O27" s="27">
        <v>0</v>
      </c>
      <c r="P27" s="26">
        <v>8000</v>
      </c>
      <c r="Q27" s="27">
        <v>0</v>
      </c>
      <c r="R27" s="28"/>
      <c r="S27" s="27"/>
      <c r="T27" s="26"/>
      <c r="U27" s="27"/>
      <c r="V27" s="29">
        <v>2310</v>
      </c>
      <c r="W27" s="27">
        <v>0</v>
      </c>
      <c r="X27" s="29">
        <v>2310</v>
      </c>
      <c r="Y27" s="27">
        <v>0</v>
      </c>
      <c r="Z27" s="29">
        <v>2310</v>
      </c>
      <c r="AA27" s="27">
        <v>0</v>
      </c>
      <c r="AB27" s="29">
        <v>2310</v>
      </c>
      <c r="AC27" s="27">
        <v>19590</v>
      </c>
      <c r="AD27" s="29">
        <v>2310</v>
      </c>
      <c r="AE27" s="27"/>
      <c r="AF27" s="29">
        <v>2310</v>
      </c>
      <c r="AG27" s="27"/>
      <c r="AH27" s="29">
        <v>2310</v>
      </c>
      <c r="AI27" s="27"/>
      <c r="AJ27" s="29">
        <v>2310</v>
      </c>
      <c r="AK27" s="27"/>
      <c r="AL27" s="29">
        <v>2310</v>
      </c>
      <c r="AM27" s="27">
        <v>10150</v>
      </c>
      <c r="AN27" s="28"/>
      <c r="AO27" s="27"/>
      <c r="AP27" s="28"/>
      <c r="AQ27" s="27"/>
      <c r="AR27" s="28"/>
      <c r="AS27" s="27"/>
      <c r="AT27" s="28"/>
      <c r="AU27" s="27"/>
      <c r="AV27" s="28"/>
      <c r="AW27" s="27"/>
      <c r="AX27" s="28"/>
      <c r="AY27" s="27"/>
      <c r="AZ27" s="28"/>
      <c r="BA27" s="27"/>
      <c r="BB27" s="28"/>
      <c r="BC27" s="27"/>
      <c r="BD27" s="28"/>
      <c r="BE27" s="27"/>
      <c r="BF27" s="28"/>
      <c r="BG27" s="27"/>
      <c r="BH27" s="28"/>
      <c r="BI27" s="27"/>
      <c r="BJ27" s="28"/>
      <c r="BK27" s="27"/>
      <c r="BL27" s="28"/>
      <c r="BM27" s="27"/>
      <c r="BN27" s="28"/>
      <c r="BO27" s="27"/>
      <c r="BP27" s="28"/>
      <c r="BQ27" s="27"/>
      <c r="BR27" s="28"/>
      <c r="BS27" s="27"/>
      <c r="BT27" s="28"/>
      <c r="BU27" s="27"/>
      <c r="BV27" s="28"/>
      <c r="BW27" s="27"/>
      <c r="BX27" s="28"/>
      <c r="BY27" s="27"/>
      <c r="BZ27" s="28"/>
      <c r="CA27" s="27"/>
      <c r="CB27" s="26"/>
      <c r="CC27" s="27"/>
      <c r="CD27" s="26"/>
      <c r="CE27" s="27"/>
      <c r="CF27" s="26"/>
      <c r="CG27" s="27"/>
      <c r="CH27" s="26"/>
      <c r="CI27" s="27"/>
      <c r="CJ27" s="26"/>
      <c r="CK27" s="27"/>
      <c r="CL27" s="26"/>
      <c r="CM27" s="27"/>
      <c r="CN27" s="30"/>
      <c r="CO27" s="31">
        <f t="shared" si="0"/>
        <v>36290</v>
      </c>
      <c r="CP27" s="31">
        <f t="shared" si="0"/>
        <v>31740</v>
      </c>
      <c r="CQ27" s="32">
        <f t="shared" si="2"/>
        <v>4550</v>
      </c>
    </row>
    <row r="28" spans="1:95" ht="25.5" customHeight="1">
      <c r="A28" s="18">
        <v>25</v>
      </c>
      <c r="B28" s="36" t="s">
        <v>121</v>
      </c>
      <c r="C28" s="20" t="s">
        <v>122</v>
      </c>
      <c r="D28" s="21" t="s">
        <v>123</v>
      </c>
      <c r="E28" s="33"/>
      <c r="F28" s="23">
        <v>6600</v>
      </c>
      <c r="G28" s="35"/>
      <c r="H28" s="25">
        <f t="shared" si="1"/>
        <v>4600</v>
      </c>
      <c r="I28" s="11"/>
      <c r="J28" s="26">
        <v>1500</v>
      </c>
      <c r="K28" s="27">
        <v>1500</v>
      </c>
      <c r="L28" s="26">
        <v>1000</v>
      </c>
      <c r="M28" s="27">
        <v>1000</v>
      </c>
      <c r="N28" s="26">
        <v>5000</v>
      </c>
      <c r="O28" s="27">
        <v>5000</v>
      </c>
      <c r="P28" s="26">
        <v>8000</v>
      </c>
      <c r="Q28" s="27">
        <f>1500+0</f>
        <v>1500</v>
      </c>
      <c r="R28" s="28"/>
      <c r="S28" s="27"/>
      <c r="T28" s="26"/>
      <c r="U28" s="27"/>
      <c r="V28" s="29">
        <v>4620</v>
      </c>
      <c r="W28" s="27">
        <v>11120</v>
      </c>
      <c r="X28" s="29">
        <v>4620</v>
      </c>
      <c r="Y28" s="27">
        <v>4620</v>
      </c>
      <c r="Z28" s="29">
        <v>4620</v>
      </c>
      <c r="AA28" s="27">
        <v>4620</v>
      </c>
      <c r="AB28" s="29">
        <v>4620</v>
      </c>
      <c r="AC28" s="27">
        <v>4620</v>
      </c>
      <c r="AD28" s="29">
        <v>4620</v>
      </c>
      <c r="AE28" s="27"/>
      <c r="AF28" s="29">
        <v>4620</v>
      </c>
      <c r="AG28" s="27">
        <v>4630</v>
      </c>
      <c r="AH28" s="29">
        <v>4620</v>
      </c>
      <c r="AI28" s="27">
        <v>4630</v>
      </c>
      <c r="AJ28" s="29">
        <v>4620</v>
      </c>
      <c r="AK28" s="27">
        <v>4620</v>
      </c>
      <c r="AL28" s="29">
        <v>4620</v>
      </c>
      <c r="AM28" s="27">
        <v>4620</v>
      </c>
      <c r="AN28" s="28"/>
      <c r="AO28" s="27"/>
      <c r="AP28" s="28"/>
      <c r="AQ28" s="27"/>
      <c r="AR28" s="28"/>
      <c r="AS28" s="27"/>
      <c r="AT28" s="28"/>
      <c r="AU28" s="27"/>
      <c r="AV28" s="28"/>
      <c r="AW28" s="27"/>
      <c r="AX28" s="28"/>
      <c r="AY28" s="27"/>
      <c r="AZ28" s="28"/>
      <c r="BA28" s="27"/>
      <c r="BB28" s="28"/>
      <c r="BC28" s="27"/>
      <c r="BD28" s="28"/>
      <c r="BE28" s="27"/>
      <c r="BF28" s="28"/>
      <c r="BG28" s="27"/>
      <c r="BH28" s="28"/>
      <c r="BI28" s="27"/>
      <c r="BJ28" s="28"/>
      <c r="BK28" s="27"/>
      <c r="BL28" s="28"/>
      <c r="BM28" s="27"/>
      <c r="BN28" s="28"/>
      <c r="BO28" s="27"/>
      <c r="BP28" s="28"/>
      <c r="BQ28" s="27"/>
      <c r="BR28" s="28"/>
      <c r="BS28" s="27"/>
      <c r="BT28" s="28"/>
      <c r="BU28" s="27"/>
      <c r="BV28" s="28"/>
      <c r="BW28" s="27"/>
      <c r="BX28" s="28"/>
      <c r="BY28" s="27"/>
      <c r="BZ28" s="28"/>
      <c r="CA28" s="27"/>
      <c r="CB28" s="26"/>
      <c r="CC28" s="27"/>
      <c r="CD28" s="26"/>
      <c r="CE28" s="27"/>
      <c r="CF28" s="26"/>
      <c r="CG28" s="27"/>
      <c r="CH28" s="26"/>
      <c r="CI28" s="27"/>
      <c r="CJ28" s="26"/>
      <c r="CK28" s="27"/>
      <c r="CL28" s="26"/>
      <c r="CM28" s="27"/>
      <c r="CN28" s="30"/>
      <c r="CO28" s="31">
        <f t="shared" si="0"/>
        <v>57080</v>
      </c>
      <c r="CP28" s="31">
        <f t="shared" si="0"/>
        <v>52480</v>
      </c>
      <c r="CQ28" s="32">
        <f t="shared" si="2"/>
        <v>4600</v>
      </c>
    </row>
    <row r="29" spans="1:95" ht="25.5" customHeight="1">
      <c r="A29" s="18">
        <v>26</v>
      </c>
      <c r="B29" s="36" t="s">
        <v>124</v>
      </c>
      <c r="C29" s="20" t="s">
        <v>125</v>
      </c>
      <c r="D29" s="21" t="s">
        <v>126</v>
      </c>
      <c r="E29" s="33"/>
      <c r="F29" s="23">
        <v>5600</v>
      </c>
      <c r="G29" s="35" t="s">
        <v>108</v>
      </c>
      <c r="H29" s="25">
        <f t="shared" si="1"/>
        <v>0</v>
      </c>
      <c r="I29" s="11"/>
      <c r="J29" s="26">
        <v>1500</v>
      </c>
      <c r="K29" s="27">
        <v>1500</v>
      </c>
      <c r="L29" s="26">
        <v>1000</v>
      </c>
      <c r="M29" s="27">
        <v>1000</v>
      </c>
      <c r="N29" s="26">
        <v>5000</v>
      </c>
      <c r="O29" s="27">
        <v>5000</v>
      </c>
      <c r="P29" s="26">
        <v>8000</v>
      </c>
      <c r="Q29" s="27">
        <f>1500+0</f>
        <v>1500</v>
      </c>
      <c r="R29" s="28"/>
      <c r="S29" s="27"/>
      <c r="T29" s="26"/>
      <c r="U29" s="27"/>
      <c r="V29" s="29">
        <v>3920</v>
      </c>
      <c r="W29" s="27">
        <v>4620</v>
      </c>
      <c r="X29" s="29">
        <v>3920</v>
      </c>
      <c r="Y29" s="27">
        <v>3220</v>
      </c>
      <c r="Z29" s="29">
        <v>3920</v>
      </c>
      <c r="AA29" s="27">
        <v>3920</v>
      </c>
      <c r="AB29" s="29">
        <v>3920</v>
      </c>
      <c r="AC29" s="27">
        <f>3920+10420</f>
        <v>14340</v>
      </c>
      <c r="AD29" s="29">
        <v>3920</v>
      </c>
      <c r="AE29" s="27">
        <v>0</v>
      </c>
      <c r="AF29" s="29">
        <v>3920</v>
      </c>
      <c r="AG29" s="27">
        <v>3920</v>
      </c>
      <c r="AH29" s="29">
        <v>3920</v>
      </c>
      <c r="AI29" s="27">
        <v>3920</v>
      </c>
      <c r="AJ29" s="29">
        <v>3920</v>
      </c>
      <c r="AK29" s="27"/>
      <c r="AL29" s="29">
        <v>3920</v>
      </c>
      <c r="AM29" s="27">
        <f>3920+3920</f>
        <v>7840</v>
      </c>
      <c r="AN29" s="28"/>
      <c r="AO29" s="27"/>
      <c r="AP29" s="28"/>
      <c r="AQ29" s="27"/>
      <c r="AR29" s="28"/>
      <c r="AS29" s="27"/>
      <c r="AT29" s="28"/>
      <c r="AU29" s="27"/>
      <c r="AV29" s="28"/>
      <c r="AW29" s="27"/>
      <c r="AX29" s="28"/>
      <c r="AY29" s="27"/>
      <c r="AZ29" s="28"/>
      <c r="BA29" s="27"/>
      <c r="BB29" s="28"/>
      <c r="BC29" s="27"/>
      <c r="BD29" s="28"/>
      <c r="BE29" s="27"/>
      <c r="BF29" s="28"/>
      <c r="BG29" s="27"/>
      <c r="BH29" s="28"/>
      <c r="BI29" s="27"/>
      <c r="BJ29" s="28"/>
      <c r="BK29" s="27"/>
      <c r="BL29" s="28"/>
      <c r="BM29" s="27"/>
      <c r="BN29" s="28"/>
      <c r="BO29" s="27"/>
      <c r="BP29" s="28"/>
      <c r="BQ29" s="27"/>
      <c r="BR29" s="28"/>
      <c r="BS29" s="27"/>
      <c r="BT29" s="28"/>
      <c r="BU29" s="27"/>
      <c r="BV29" s="28"/>
      <c r="BW29" s="27"/>
      <c r="BX29" s="28"/>
      <c r="BY29" s="27"/>
      <c r="BZ29" s="28"/>
      <c r="CA29" s="27"/>
      <c r="CB29" s="26"/>
      <c r="CC29" s="27"/>
      <c r="CD29" s="26"/>
      <c r="CE29" s="27"/>
      <c r="CF29" s="26"/>
      <c r="CG29" s="27"/>
      <c r="CH29" s="26"/>
      <c r="CI29" s="27"/>
      <c r="CJ29" s="26"/>
      <c r="CK29" s="27"/>
      <c r="CL29" s="26"/>
      <c r="CM29" s="27"/>
      <c r="CN29" s="30"/>
      <c r="CO29" s="31">
        <f t="shared" si="0"/>
        <v>50780</v>
      </c>
      <c r="CP29" s="31">
        <f t="shared" si="0"/>
        <v>50780</v>
      </c>
      <c r="CQ29" s="32">
        <f t="shared" si="2"/>
        <v>0</v>
      </c>
    </row>
    <row r="30" spans="1:95" ht="25.5" customHeight="1">
      <c r="A30" s="18">
        <v>27</v>
      </c>
      <c r="B30" s="36" t="s">
        <v>127</v>
      </c>
      <c r="C30" s="20" t="s">
        <v>128</v>
      </c>
      <c r="D30" s="21" t="s">
        <v>129</v>
      </c>
      <c r="E30" s="33"/>
      <c r="F30" s="23">
        <v>3300</v>
      </c>
      <c r="G30" s="34" t="s">
        <v>98</v>
      </c>
      <c r="H30" s="25">
        <f t="shared" si="1"/>
        <v>4620</v>
      </c>
      <c r="I30" s="11"/>
      <c r="J30" s="26">
        <v>1500</v>
      </c>
      <c r="K30" s="27">
        <v>1500</v>
      </c>
      <c r="L30" s="26">
        <v>1000</v>
      </c>
      <c r="M30" s="27">
        <v>1000</v>
      </c>
      <c r="N30" s="26">
        <v>5000</v>
      </c>
      <c r="O30" s="27">
        <v>5000</v>
      </c>
      <c r="P30" s="26">
        <v>8000</v>
      </c>
      <c r="Q30" s="27">
        <v>8000</v>
      </c>
      <c r="R30" s="28"/>
      <c r="S30" s="27"/>
      <c r="T30" s="26"/>
      <c r="U30" s="27"/>
      <c r="V30" s="29">
        <v>2310</v>
      </c>
      <c r="W30" s="27">
        <v>0</v>
      </c>
      <c r="X30" s="29">
        <v>2310</v>
      </c>
      <c r="Y30" s="27">
        <v>0</v>
      </c>
      <c r="Z30" s="29">
        <v>2310</v>
      </c>
      <c r="AA30" s="27">
        <v>0</v>
      </c>
      <c r="AB30" s="29">
        <v>2310</v>
      </c>
      <c r="AC30" s="27">
        <v>9240</v>
      </c>
      <c r="AD30" s="29">
        <v>2310</v>
      </c>
      <c r="AE30" s="27"/>
      <c r="AF30" s="29">
        <v>2310</v>
      </c>
      <c r="AG30" s="27"/>
      <c r="AH30" s="29">
        <v>2310</v>
      </c>
      <c r="AI30" s="27"/>
      <c r="AJ30" s="29">
        <v>2310</v>
      </c>
      <c r="AK30" s="27">
        <v>6930</v>
      </c>
      <c r="AL30" s="29">
        <v>2310</v>
      </c>
      <c r="AM30" s="27"/>
      <c r="AN30" s="28"/>
      <c r="AO30" s="27"/>
      <c r="AP30" s="28"/>
      <c r="AQ30" s="27"/>
      <c r="AR30" s="28"/>
      <c r="AS30" s="27"/>
      <c r="AT30" s="28"/>
      <c r="AU30" s="27"/>
      <c r="AV30" s="28"/>
      <c r="AW30" s="27"/>
      <c r="AX30" s="28"/>
      <c r="AY30" s="27"/>
      <c r="AZ30" s="28"/>
      <c r="BA30" s="27"/>
      <c r="BB30" s="28"/>
      <c r="BC30" s="27"/>
      <c r="BD30" s="28"/>
      <c r="BE30" s="27"/>
      <c r="BF30" s="28"/>
      <c r="BG30" s="27"/>
      <c r="BH30" s="28"/>
      <c r="BI30" s="27"/>
      <c r="BJ30" s="28"/>
      <c r="BK30" s="27"/>
      <c r="BL30" s="28"/>
      <c r="BM30" s="27"/>
      <c r="BN30" s="28"/>
      <c r="BO30" s="27"/>
      <c r="BP30" s="28"/>
      <c r="BQ30" s="27"/>
      <c r="BR30" s="28"/>
      <c r="BS30" s="27"/>
      <c r="BT30" s="28"/>
      <c r="BU30" s="27"/>
      <c r="BV30" s="28"/>
      <c r="BW30" s="27"/>
      <c r="BX30" s="28"/>
      <c r="BY30" s="27"/>
      <c r="BZ30" s="28"/>
      <c r="CA30" s="27"/>
      <c r="CB30" s="26"/>
      <c r="CC30" s="27"/>
      <c r="CD30" s="26"/>
      <c r="CE30" s="27"/>
      <c r="CF30" s="26"/>
      <c r="CG30" s="27"/>
      <c r="CH30" s="26"/>
      <c r="CI30" s="27"/>
      <c r="CJ30" s="26"/>
      <c r="CK30" s="27"/>
      <c r="CL30" s="26"/>
      <c r="CM30" s="27"/>
      <c r="CN30" s="30"/>
      <c r="CO30" s="31">
        <f t="shared" si="0"/>
        <v>36290</v>
      </c>
      <c r="CP30" s="31">
        <f t="shared" si="0"/>
        <v>31670</v>
      </c>
      <c r="CQ30" s="32">
        <f t="shared" si="2"/>
        <v>4620</v>
      </c>
    </row>
    <row r="31" spans="1:95" ht="25.5" customHeight="1">
      <c r="A31" s="18">
        <v>28</v>
      </c>
      <c r="B31" s="36" t="s">
        <v>130</v>
      </c>
      <c r="C31" s="20" t="s">
        <v>131</v>
      </c>
      <c r="D31" s="21" t="s">
        <v>132</v>
      </c>
      <c r="E31" s="33"/>
      <c r="F31" s="23">
        <v>6600</v>
      </c>
      <c r="G31" s="35"/>
      <c r="H31" s="25">
        <f t="shared" si="1"/>
        <v>0</v>
      </c>
      <c r="I31" s="11"/>
      <c r="J31" s="26">
        <v>1500</v>
      </c>
      <c r="K31" s="27">
        <v>1500</v>
      </c>
      <c r="L31" s="26">
        <v>1000</v>
      </c>
      <c r="M31" s="27">
        <v>1000</v>
      </c>
      <c r="N31" s="26">
        <v>5000</v>
      </c>
      <c r="O31" s="27">
        <v>5000</v>
      </c>
      <c r="P31" s="26">
        <v>8000</v>
      </c>
      <c r="Q31" s="27">
        <v>1500</v>
      </c>
      <c r="R31" s="28"/>
      <c r="S31" s="27"/>
      <c r="T31" s="26"/>
      <c r="U31" s="27"/>
      <c r="V31" s="29">
        <v>4620</v>
      </c>
      <c r="W31" s="27">
        <v>11120</v>
      </c>
      <c r="X31" s="29">
        <v>4620</v>
      </c>
      <c r="Y31" s="27"/>
      <c r="Z31" s="29">
        <v>4620</v>
      </c>
      <c r="AA31" s="27">
        <v>0</v>
      </c>
      <c r="AB31" s="29">
        <v>4620</v>
      </c>
      <c r="AC31" s="27">
        <v>13860</v>
      </c>
      <c r="AD31" s="29">
        <v>4620</v>
      </c>
      <c r="AE31" s="27"/>
      <c r="AF31" s="29">
        <v>4620</v>
      </c>
      <c r="AG31" s="27"/>
      <c r="AH31" s="29">
        <v>4620</v>
      </c>
      <c r="AI31" s="27"/>
      <c r="AJ31" s="29">
        <v>4620</v>
      </c>
      <c r="AK31" s="27">
        <v>18480</v>
      </c>
      <c r="AL31" s="29">
        <v>4620</v>
      </c>
      <c r="AM31" s="27">
        <v>4620</v>
      </c>
      <c r="AN31" s="28"/>
      <c r="AO31" s="27"/>
      <c r="AP31" s="28"/>
      <c r="AQ31" s="27"/>
      <c r="AR31" s="28"/>
      <c r="AS31" s="27"/>
      <c r="AT31" s="28"/>
      <c r="AU31" s="27"/>
      <c r="AV31" s="28"/>
      <c r="AW31" s="27"/>
      <c r="AX31" s="28"/>
      <c r="AY31" s="27"/>
      <c r="AZ31" s="28"/>
      <c r="BA31" s="27"/>
      <c r="BB31" s="28"/>
      <c r="BC31" s="27"/>
      <c r="BD31" s="28"/>
      <c r="BE31" s="27"/>
      <c r="BF31" s="28"/>
      <c r="BG31" s="27"/>
      <c r="BH31" s="28"/>
      <c r="BI31" s="27"/>
      <c r="BJ31" s="28"/>
      <c r="BK31" s="27"/>
      <c r="BL31" s="28"/>
      <c r="BM31" s="27"/>
      <c r="BN31" s="28"/>
      <c r="BO31" s="27"/>
      <c r="BP31" s="28"/>
      <c r="BQ31" s="27"/>
      <c r="BR31" s="28"/>
      <c r="BS31" s="27"/>
      <c r="BT31" s="28"/>
      <c r="BU31" s="27"/>
      <c r="BV31" s="28"/>
      <c r="BW31" s="27"/>
      <c r="BX31" s="28"/>
      <c r="BY31" s="27"/>
      <c r="BZ31" s="28"/>
      <c r="CA31" s="27"/>
      <c r="CB31" s="26"/>
      <c r="CC31" s="27"/>
      <c r="CD31" s="26"/>
      <c r="CE31" s="27"/>
      <c r="CF31" s="26"/>
      <c r="CG31" s="27"/>
      <c r="CH31" s="26"/>
      <c r="CI31" s="27"/>
      <c r="CJ31" s="26"/>
      <c r="CK31" s="27"/>
      <c r="CL31" s="26"/>
      <c r="CM31" s="27"/>
      <c r="CN31" s="30"/>
      <c r="CO31" s="31">
        <f t="shared" si="0"/>
        <v>57080</v>
      </c>
      <c r="CP31" s="31">
        <f t="shared" si="0"/>
        <v>57080</v>
      </c>
      <c r="CQ31" s="32">
        <f t="shared" si="2"/>
        <v>0</v>
      </c>
    </row>
    <row r="32" spans="1:95" ht="25.5" customHeight="1">
      <c r="A32" s="41">
        <v>29</v>
      </c>
      <c r="B32" s="36" t="s">
        <v>133</v>
      </c>
      <c r="C32" s="42" t="s">
        <v>134</v>
      </c>
      <c r="D32" s="43" t="s">
        <v>135</v>
      </c>
      <c r="E32" s="34" t="s">
        <v>49</v>
      </c>
      <c r="F32" s="23"/>
      <c r="G32" s="44" t="s">
        <v>136</v>
      </c>
      <c r="H32" s="25">
        <f t="shared" si="1"/>
        <v>0</v>
      </c>
      <c r="I32" s="11"/>
      <c r="J32" s="26">
        <v>1500</v>
      </c>
      <c r="K32" s="27">
        <v>1500</v>
      </c>
      <c r="L32" s="26">
        <v>1000</v>
      </c>
      <c r="M32" s="27">
        <f>500+500</f>
        <v>1000</v>
      </c>
      <c r="N32" s="26">
        <v>5000</v>
      </c>
      <c r="O32" s="27">
        <v>5000</v>
      </c>
      <c r="P32" s="26">
        <v>4000</v>
      </c>
      <c r="Q32" s="27">
        <v>8000</v>
      </c>
      <c r="R32" s="28"/>
      <c r="S32" s="27"/>
      <c r="T32" s="26"/>
      <c r="U32" s="27"/>
      <c r="V32" s="29">
        <v>3640</v>
      </c>
      <c r="W32" s="27">
        <v>0</v>
      </c>
      <c r="X32" s="29">
        <v>3640</v>
      </c>
      <c r="Y32" s="27">
        <v>0</v>
      </c>
      <c r="Z32" s="29">
        <v>3640</v>
      </c>
      <c r="AA32" s="27">
        <v>0</v>
      </c>
      <c r="AB32" s="29">
        <v>3640</v>
      </c>
      <c r="AC32" s="27">
        <v>14560</v>
      </c>
      <c r="AD32" s="29">
        <v>4000</v>
      </c>
      <c r="AE32" s="27"/>
      <c r="AF32" s="29"/>
      <c r="AG32" s="27"/>
      <c r="AH32" s="29"/>
      <c r="AI32" s="27"/>
      <c r="AJ32" s="29"/>
      <c r="AK32" s="27"/>
      <c r="AL32" s="29"/>
      <c r="AM32" s="27"/>
      <c r="AN32" s="28"/>
      <c r="AO32" s="27"/>
      <c r="AP32" s="28"/>
      <c r="AQ32" s="27"/>
      <c r="AR32" s="28"/>
      <c r="AS32" s="27"/>
      <c r="AT32" s="28"/>
      <c r="AU32" s="27"/>
      <c r="AV32" s="28"/>
      <c r="AW32" s="27"/>
      <c r="AX32" s="28"/>
      <c r="AY32" s="27"/>
      <c r="AZ32" s="28"/>
      <c r="BA32" s="27"/>
      <c r="BB32" s="28"/>
      <c r="BC32" s="27"/>
      <c r="BD32" s="28"/>
      <c r="BE32" s="27"/>
      <c r="BF32" s="28"/>
      <c r="BG32" s="27"/>
      <c r="BH32" s="28"/>
      <c r="BI32" s="27"/>
      <c r="BJ32" s="28"/>
      <c r="BK32" s="27"/>
      <c r="BL32" s="28"/>
      <c r="BM32" s="27"/>
      <c r="BN32" s="28"/>
      <c r="BO32" s="27"/>
      <c r="BP32" s="28"/>
      <c r="BQ32" s="27"/>
      <c r="BR32" s="28"/>
      <c r="BS32" s="27"/>
      <c r="BT32" s="28"/>
      <c r="BU32" s="27"/>
      <c r="BV32" s="28"/>
      <c r="BW32" s="27"/>
      <c r="BX32" s="28"/>
      <c r="BY32" s="27"/>
      <c r="BZ32" s="28"/>
      <c r="CA32" s="27"/>
      <c r="CB32" s="26"/>
      <c r="CC32" s="27"/>
      <c r="CD32" s="26"/>
      <c r="CE32" s="27"/>
      <c r="CF32" s="26"/>
      <c r="CG32" s="27"/>
      <c r="CH32" s="26"/>
      <c r="CI32" s="27"/>
      <c r="CJ32" s="26"/>
      <c r="CK32" s="27"/>
      <c r="CL32" s="26"/>
      <c r="CM32" s="27"/>
      <c r="CN32" s="30"/>
      <c r="CO32" s="31">
        <f t="shared" si="0"/>
        <v>30060</v>
      </c>
      <c r="CP32" s="31">
        <f t="shared" si="0"/>
        <v>30060</v>
      </c>
      <c r="CQ32" s="32">
        <f t="shared" si="2"/>
        <v>0</v>
      </c>
    </row>
    <row r="33" spans="1:95" ht="25.5" customHeight="1">
      <c r="A33" s="18">
        <v>30</v>
      </c>
      <c r="B33" s="36" t="s">
        <v>137</v>
      </c>
      <c r="C33" s="20" t="s">
        <v>138</v>
      </c>
      <c r="D33" s="21" t="s">
        <v>139</v>
      </c>
      <c r="E33" s="33"/>
      <c r="F33" s="23">
        <v>2600</v>
      </c>
      <c r="G33" s="34" t="s">
        <v>64</v>
      </c>
      <c r="H33" s="25">
        <f t="shared" si="1"/>
        <v>1820</v>
      </c>
      <c r="I33" s="11"/>
      <c r="J33" s="26">
        <v>1500</v>
      </c>
      <c r="K33" s="27">
        <v>1500</v>
      </c>
      <c r="L33" s="26">
        <v>1000</v>
      </c>
      <c r="M33" s="27">
        <v>1000</v>
      </c>
      <c r="N33" s="26">
        <v>5000</v>
      </c>
      <c r="O33" s="27">
        <v>5000</v>
      </c>
      <c r="P33" s="26">
        <v>8000</v>
      </c>
      <c r="Q33" s="27">
        <f>1500+0</f>
        <v>1500</v>
      </c>
      <c r="R33" s="28"/>
      <c r="S33" s="27"/>
      <c r="T33" s="26"/>
      <c r="U33" s="27"/>
      <c r="V33" s="29">
        <v>1820</v>
      </c>
      <c r="W33" s="27">
        <v>8320</v>
      </c>
      <c r="X33" s="29">
        <v>1820</v>
      </c>
      <c r="Y33" s="27">
        <v>1820</v>
      </c>
      <c r="Z33" s="29">
        <v>1820</v>
      </c>
      <c r="AA33" s="27">
        <v>0</v>
      </c>
      <c r="AB33" s="29">
        <v>1820</v>
      </c>
      <c r="AC33" s="27">
        <v>3640</v>
      </c>
      <c r="AD33" s="29">
        <v>1820</v>
      </c>
      <c r="AE33" s="27">
        <v>1820</v>
      </c>
      <c r="AF33" s="29">
        <v>1820</v>
      </c>
      <c r="AG33" s="27">
        <v>1820</v>
      </c>
      <c r="AH33" s="29">
        <v>1820</v>
      </c>
      <c r="AI33" s="27"/>
      <c r="AJ33" s="29">
        <v>1820</v>
      </c>
      <c r="AK33" s="27">
        <v>1820</v>
      </c>
      <c r="AL33" s="29">
        <v>1820</v>
      </c>
      <c r="AM33" s="27">
        <v>1820</v>
      </c>
      <c r="AN33" s="28"/>
      <c r="AO33" s="27"/>
      <c r="AP33" s="28"/>
      <c r="AQ33" s="27"/>
      <c r="AR33" s="28"/>
      <c r="AS33" s="27"/>
      <c r="AT33" s="28"/>
      <c r="AU33" s="27"/>
      <c r="AV33" s="28"/>
      <c r="AW33" s="27"/>
      <c r="AX33" s="28"/>
      <c r="AY33" s="27"/>
      <c r="AZ33" s="28"/>
      <c r="BA33" s="27"/>
      <c r="BB33" s="28"/>
      <c r="BC33" s="27"/>
      <c r="BD33" s="28"/>
      <c r="BE33" s="27"/>
      <c r="BF33" s="28"/>
      <c r="BG33" s="27"/>
      <c r="BH33" s="28"/>
      <c r="BI33" s="27"/>
      <c r="BJ33" s="28"/>
      <c r="BK33" s="27"/>
      <c r="BL33" s="28"/>
      <c r="BM33" s="27"/>
      <c r="BN33" s="28"/>
      <c r="BO33" s="27"/>
      <c r="BP33" s="28"/>
      <c r="BQ33" s="27"/>
      <c r="BR33" s="28"/>
      <c r="BS33" s="27"/>
      <c r="BT33" s="28"/>
      <c r="BU33" s="27"/>
      <c r="BV33" s="28"/>
      <c r="BW33" s="27"/>
      <c r="BX33" s="28"/>
      <c r="BY33" s="27"/>
      <c r="BZ33" s="28"/>
      <c r="CA33" s="27"/>
      <c r="CB33" s="26"/>
      <c r="CC33" s="27"/>
      <c r="CD33" s="26"/>
      <c r="CE33" s="27"/>
      <c r="CF33" s="26"/>
      <c r="CG33" s="27"/>
      <c r="CH33" s="26"/>
      <c r="CI33" s="27"/>
      <c r="CJ33" s="26"/>
      <c r="CK33" s="27"/>
      <c r="CL33" s="26"/>
      <c r="CM33" s="27"/>
      <c r="CN33" s="30"/>
      <c r="CO33" s="31">
        <f t="shared" si="0"/>
        <v>31880</v>
      </c>
      <c r="CP33" s="31">
        <f t="shared" si="0"/>
        <v>30060</v>
      </c>
      <c r="CQ33" s="32">
        <f t="shared" si="2"/>
        <v>1820</v>
      </c>
    </row>
    <row r="34" spans="1:95" ht="25.5" customHeight="1">
      <c r="A34" s="18">
        <v>31</v>
      </c>
      <c r="B34" s="36" t="s">
        <v>140</v>
      </c>
      <c r="C34" s="20" t="s">
        <v>141</v>
      </c>
      <c r="D34" s="21" t="s">
        <v>142</v>
      </c>
      <c r="E34" s="33"/>
      <c r="F34" s="23">
        <v>6600</v>
      </c>
      <c r="G34" s="35"/>
      <c r="H34" s="25">
        <f t="shared" si="1"/>
        <v>4620</v>
      </c>
      <c r="I34" s="11"/>
      <c r="J34" s="26">
        <v>1500</v>
      </c>
      <c r="K34" s="27">
        <v>1500</v>
      </c>
      <c r="L34" s="26">
        <v>1000</v>
      </c>
      <c r="M34" s="27">
        <v>1000</v>
      </c>
      <c r="N34" s="26">
        <v>5000</v>
      </c>
      <c r="O34" s="27">
        <v>5000</v>
      </c>
      <c r="P34" s="26">
        <v>8000</v>
      </c>
      <c r="Q34" s="27">
        <f>1500+0</f>
        <v>1500</v>
      </c>
      <c r="R34" s="28"/>
      <c r="S34" s="27"/>
      <c r="T34" s="26"/>
      <c r="U34" s="27"/>
      <c r="V34" s="29">
        <v>4620</v>
      </c>
      <c r="W34" s="27">
        <v>11120</v>
      </c>
      <c r="X34" s="29">
        <v>4620</v>
      </c>
      <c r="Y34" s="27">
        <v>4620</v>
      </c>
      <c r="Z34" s="29">
        <v>4620</v>
      </c>
      <c r="AA34" s="27">
        <v>4620</v>
      </c>
      <c r="AB34" s="29">
        <v>4620</v>
      </c>
      <c r="AC34" s="27">
        <f>4620+4620</f>
        <v>9240</v>
      </c>
      <c r="AD34" s="29">
        <v>4620</v>
      </c>
      <c r="AE34" s="27">
        <v>0</v>
      </c>
      <c r="AF34" s="29">
        <v>4620</v>
      </c>
      <c r="AG34" s="27">
        <v>4620</v>
      </c>
      <c r="AH34" s="29">
        <v>4620</v>
      </c>
      <c r="AI34" s="27">
        <v>4620</v>
      </c>
      <c r="AJ34" s="29">
        <v>4620</v>
      </c>
      <c r="AK34" s="27">
        <v>4620</v>
      </c>
      <c r="AL34" s="29">
        <v>4620</v>
      </c>
      <c r="AM34" s="27"/>
      <c r="AN34" s="28"/>
      <c r="AO34" s="27"/>
      <c r="AP34" s="28"/>
      <c r="AQ34" s="27"/>
      <c r="AR34" s="28"/>
      <c r="AS34" s="27"/>
      <c r="AT34" s="28"/>
      <c r="AU34" s="27"/>
      <c r="AV34" s="28"/>
      <c r="AW34" s="27"/>
      <c r="AX34" s="28"/>
      <c r="AY34" s="27"/>
      <c r="AZ34" s="28"/>
      <c r="BA34" s="27"/>
      <c r="BB34" s="28"/>
      <c r="BC34" s="27"/>
      <c r="BD34" s="28"/>
      <c r="BE34" s="27"/>
      <c r="BF34" s="28"/>
      <c r="BG34" s="27"/>
      <c r="BH34" s="28"/>
      <c r="BI34" s="27"/>
      <c r="BJ34" s="28"/>
      <c r="BK34" s="27"/>
      <c r="BL34" s="28"/>
      <c r="BM34" s="27"/>
      <c r="BN34" s="28"/>
      <c r="BO34" s="27"/>
      <c r="BP34" s="28"/>
      <c r="BQ34" s="27"/>
      <c r="BR34" s="28"/>
      <c r="BS34" s="27"/>
      <c r="BT34" s="28"/>
      <c r="BU34" s="27"/>
      <c r="BV34" s="28"/>
      <c r="BW34" s="27"/>
      <c r="BX34" s="28"/>
      <c r="BY34" s="27"/>
      <c r="BZ34" s="28"/>
      <c r="CA34" s="27"/>
      <c r="CB34" s="26"/>
      <c r="CC34" s="27"/>
      <c r="CD34" s="26"/>
      <c r="CE34" s="27"/>
      <c r="CF34" s="26"/>
      <c r="CG34" s="27"/>
      <c r="CH34" s="26"/>
      <c r="CI34" s="27"/>
      <c r="CJ34" s="26"/>
      <c r="CK34" s="27"/>
      <c r="CL34" s="26"/>
      <c r="CM34" s="27"/>
      <c r="CN34" s="30"/>
      <c r="CO34" s="31">
        <f t="shared" si="0"/>
        <v>57080</v>
      </c>
      <c r="CP34" s="31">
        <f t="shared" si="0"/>
        <v>52460</v>
      </c>
      <c r="CQ34" s="32">
        <f t="shared" si="2"/>
        <v>4620</v>
      </c>
    </row>
    <row r="35" spans="1:95" ht="25.5" customHeight="1">
      <c r="A35" s="18">
        <v>32</v>
      </c>
      <c r="B35" s="36" t="s">
        <v>143</v>
      </c>
      <c r="C35" s="20" t="s">
        <v>144</v>
      </c>
      <c r="D35" s="21" t="s">
        <v>145</v>
      </c>
      <c r="E35" s="33"/>
      <c r="F35" s="23">
        <v>3300</v>
      </c>
      <c r="G35" s="34" t="s">
        <v>98</v>
      </c>
      <c r="H35" s="25">
        <f t="shared" si="1"/>
        <v>2310</v>
      </c>
      <c r="I35" s="11"/>
      <c r="J35" s="26">
        <v>1500</v>
      </c>
      <c r="K35" s="27">
        <v>1500</v>
      </c>
      <c r="L35" s="26">
        <v>1000</v>
      </c>
      <c r="M35" s="27">
        <f>500+0</f>
        <v>500</v>
      </c>
      <c r="N35" s="26">
        <v>5000</v>
      </c>
      <c r="O35" s="27">
        <v>0</v>
      </c>
      <c r="P35" s="26">
        <v>8000</v>
      </c>
      <c r="Q35" s="27">
        <v>0</v>
      </c>
      <c r="R35" s="28"/>
      <c r="S35" s="27"/>
      <c r="T35" s="26"/>
      <c r="U35" s="27"/>
      <c r="V35" s="29">
        <v>2310</v>
      </c>
      <c r="W35" s="27">
        <v>15810</v>
      </c>
      <c r="X35" s="29">
        <v>2310</v>
      </c>
      <c r="Y35" s="27">
        <v>2310</v>
      </c>
      <c r="Z35" s="29">
        <v>2310</v>
      </c>
      <c r="AA35" s="27">
        <v>0</v>
      </c>
      <c r="AB35" s="29">
        <v>2310</v>
      </c>
      <c r="AC35" s="27">
        <v>4620</v>
      </c>
      <c r="AD35" s="29">
        <v>2310</v>
      </c>
      <c r="AE35" s="27"/>
      <c r="AF35" s="29">
        <v>2310</v>
      </c>
      <c r="AG35" s="27"/>
      <c r="AH35" s="29">
        <v>2310</v>
      </c>
      <c r="AI35" s="27"/>
      <c r="AJ35" s="29">
        <v>2310</v>
      </c>
      <c r="AK35" s="27">
        <v>4620</v>
      </c>
      <c r="AL35" s="29">
        <v>2310</v>
      </c>
      <c r="AM35" s="27">
        <v>4620</v>
      </c>
      <c r="AN35" s="28"/>
      <c r="AO35" s="27"/>
      <c r="AP35" s="28"/>
      <c r="AQ35" s="27"/>
      <c r="AR35" s="28"/>
      <c r="AS35" s="27"/>
      <c r="AT35" s="28"/>
      <c r="AU35" s="27"/>
      <c r="AV35" s="28"/>
      <c r="AW35" s="27"/>
      <c r="AX35" s="28"/>
      <c r="AY35" s="27"/>
      <c r="AZ35" s="28"/>
      <c r="BA35" s="27"/>
      <c r="BB35" s="28"/>
      <c r="BC35" s="27"/>
      <c r="BD35" s="28"/>
      <c r="BE35" s="27"/>
      <c r="BF35" s="28"/>
      <c r="BG35" s="27"/>
      <c r="BH35" s="28"/>
      <c r="BI35" s="27"/>
      <c r="BJ35" s="28"/>
      <c r="BK35" s="27"/>
      <c r="BL35" s="28"/>
      <c r="BM35" s="27"/>
      <c r="BN35" s="28"/>
      <c r="BO35" s="27"/>
      <c r="BP35" s="28"/>
      <c r="BQ35" s="27"/>
      <c r="BR35" s="28"/>
      <c r="BS35" s="27"/>
      <c r="BT35" s="28"/>
      <c r="BU35" s="27"/>
      <c r="BV35" s="28"/>
      <c r="BW35" s="27"/>
      <c r="BX35" s="28"/>
      <c r="BY35" s="27"/>
      <c r="BZ35" s="28"/>
      <c r="CA35" s="27"/>
      <c r="CB35" s="26"/>
      <c r="CC35" s="27"/>
      <c r="CD35" s="26"/>
      <c r="CE35" s="27"/>
      <c r="CF35" s="26"/>
      <c r="CG35" s="27"/>
      <c r="CH35" s="26"/>
      <c r="CI35" s="27"/>
      <c r="CJ35" s="26"/>
      <c r="CK35" s="27"/>
      <c r="CL35" s="26"/>
      <c r="CM35" s="27"/>
      <c r="CN35" s="30"/>
      <c r="CO35" s="31">
        <f t="shared" si="0"/>
        <v>36290</v>
      </c>
      <c r="CP35" s="31">
        <f t="shared" si="0"/>
        <v>33980</v>
      </c>
      <c r="CQ35" s="32">
        <f t="shared" si="2"/>
        <v>2310</v>
      </c>
    </row>
    <row r="36" spans="1:95" ht="25.5" customHeight="1">
      <c r="A36" s="18">
        <v>33</v>
      </c>
      <c r="B36" s="36" t="s">
        <v>146</v>
      </c>
      <c r="C36" s="20" t="s">
        <v>147</v>
      </c>
      <c r="D36" s="21" t="s">
        <v>148</v>
      </c>
      <c r="E36" s="33"/>
      <c r="F36" s="23">
        <v>6600</v>
      </c>
      <c r="G36" s="35"/>
      <c r="H36" s="25">
        <f t="shared" si="1"/>
        <v>29600</v>
      </c>
      <c r="I36" s="11"/>
      <c r="J36" s="26">
        <v>1500</v>
      </c>
      <c r="K36" s="27">
        <v>1500</v>
      </c>
      <c r="L36" s="26">
        <v>1000</v>
      </c>
      <c r="M36" s="27">
        <v>1000</v>
      </c>
      <c r="N36" s="26">
        <v>5000</v>
      </c>
      <c r="O36" s="27">
        <v>5000</v>
      </c>
      <c r="P36" s="26">
        <v>8000</v>
      </c>
      <c r="Q36" s="27">
        <v>1500</v>
      </c>
      <c r="R36" s="28"/>
      <c r="S36" s="27"/>
      <c r="T36" s="26"/>
      <c r="U36" s="27"/>
      <c r="V36" s="29">
        <v>4620</v>
      </c>
      <c r="W36" s="27">
        <v>4620</v>
      </c>
      <c r="X36" s="29">
        <v>4620</v>
      </c>
      <c r="Y36" s="27">
        <v>4620</v>
      </c>
      <c r="Z36" s="29">
        <v>4620</v>
      </c>
      <c r="AA36" s="27">
        <v>0</v>
      </c>
      <c r="AB36" s="29">
        <v>4620</v>
      </c>
      <c r="AC36" s="27">
        <v>4620</v>
      </c>
      <c r="AD36" s="29">
        <v>4620</v>
      </c>
      <c r="AE36" s="27">
        <v>4620</v>
      </c>
      <c r="AF36" s="29">
        <v>4620</v>
      </c>
      <c r="AG36" s="27"/>
      <c r="AH36" s="29">
        <v>4620</v>
      </c>
      <c r="AI36" s="27"/>
      <c r="AJ36" s="29">
        <v>4620</v>
      </c>
      <c r="AK36" s="27"/>
      <c r="AL36" s="29">
        <v>4620</v>
      </c>
      <c r="AM36" s="27"/>
      <c r="AN36" s="28"/>
      <c r="AO36" s="27"/>
      <c r="AP36" s="28"/>
      <c r="AQ36" s="27"/>
      <c r="AR36" s="28"/>
      <c r="AS36" s="27"/>
      <c r="AT36" s="28"/>
      <c r="AU36" s="27"/>
      <c r="AV36" s="28"/>
      <c r="AW36" s="27"/>
      <c r="AX36" s="28"/>
      <c r="AY36" s="27"/>
      <c r="AZ36" s="28"/>
      <c r="BA36" s="27"/>
      <c r="BB36" s="28"/>
      <c r="BC36" s="27"/>
      <c r="BD36" s="28"/>
      <c r="BE36" s="27"/>
      <c r="BF36" s="28"/>
      <c r="BG36" s="27"/>
      <c r="BH36" s="28"/>
      <c r="BI36" s="27"/>
      <c r="BJ36" s="28"/>
      <c r="BK36" s="27"/>
      <c r="BL36" s="28"/>
      <c r="BM36" s="27"/>
      <c r="BN36" s="28"/>
      <c r="BO36" s="27"/>
      <c r="BP36" s="28"/>
      <c r="BQ36" s="27"/>
      <c r="BR36" s="28"/>
      <c r="BS36" s="27"/>
      <c r="BT36" s="28"/>
      <c r="BU36" s="27"/>
      <c r="BV36" s="28"/>
      <c r="BW36" s="27"/>
      <c r="BX36" s="28"/>
      <c r="BY36" s="27"/>
      <c r="BZ36" s="28"/>
      <c r="CA36" s="27"/>
      <c r="CB36" s="26"/>
      <c r="CC36" s="27"/>
      <c r="CD36" s="26"/>
      <c r="CE36" s="27"/>
      <c r="CF36" s="26"/>
      <c r="CG36" s="27"/>
      <c r="CH36" s="26"/>
      <c r="CI36" s="27"/>
      <c r="CJ36" s="26"/>
      <c r="CK36" s="27"/>
      <c r="CL36" s="26"/>
      <c r="CM36" s="27"/>
      <c r="CN36" s="30"/>
      <c r="CO36" s="31">
        <f t="shared" ref="CO36:CP67" si="4">CL36+CJ36+CH36+CF36+CD36+CB36+BZ36+BX36+BV36+BT36+BR36+BP36+BN36+BL36+BJ36+BH36+BF36+BD36+BB36+AZ36+AX36+AV36+AT36+AR36+AP36+AN36+AL36+AJ36+AH36+AF36+AD36+AB36+Z36+X36+V36+T36+R36+N36+L36+J36+P36</f>
        <v>57080</v>
      </c>
      <c r="CP36" s="31">
        <f t="shared" si="4"/>
        <v>27480</v>
      </c>
      <c r="CQ36" s="32">
        <f t="shared" si="2"/>
        <v>29600</v>
      </c>
    </row>
    <row r="37" spans="1:95" ht="25.5" customHeight="1">
      <c r="A37" s="18">
        <v>34</v>
      </c>
      <c r="B37" s="36" t="s">
        <v>149</v>
      </c>
      <c r="C37" s="20" t="s">
        <v>150</v>
      </c>
      <c r="D37" s="21" t="s">
        <v>151</v>
      </c>
      <c r="E37" s="33"/>
      <c r="F37" s="23">
        <v>6600</v>
      </c>
      <c r="G37" s="35"/>
      <c r="H37" s="25">
        <f t="shared" si="1"/>
        <v>24680</v>
      </c>
      <c r="I37" s="11"/>
      <c r="J37" s="26">
        <v>1500</v>
      </c>
      <c r="K37" s="27">
        <v>1500</v>
      </c>
      <c r="L37" s="26">
        <v>1000</v>
      </c>
      <c r="M37" s="27">
        <v>1000</v>
      </c>
      <c r="N37" s="26">
        <v>5000</v>
      </c>
      <c r="O37" s="27">
        <v>5000</v>
      </c>
      <c r="P37" s="26">
        <v>8000</v>
      </c>
      <c r="Q37" s="27">
        <f>1500+0</f>
        <v>1500</v>
      </c>
      <c r="R37" s="28"/>
      <c r="S37" s="27"/>
      <c r="T37" s="26"/>
      <c r="U37" s="27"/>
      <c r="V37" s="29">
        <v>4620</v>
      </c>
      <c r="W37" s="27">
        <v>0</v>
      </c>
      <c r="X37" s="29">
        <v>4620</v>
      </c>
      <c r="Y37" s="27">
        <v>0</v>
      </c>
      <c r="Z37" s="29">
        <v>4620</v>
      </c>
      <c r="AA37" s="27"/>
      <c r="AB37" s="29">
        <v>4620</v>
      </c>
      <c r="AC37" s="27">
        <v>13000</v>
      </c>
      <c r="AD37" s="29">
        <v>4620</v>
      </c>
      <c r="AE37" s="27"/>
      <c r="AF37" s="29">
        <v>4620</v>
      </c>
      <c r="AG37" s="27"/>
      <c r="AH37" s="29">
        <v>4620</v>
      </c>
      <c r="AI37" s="27"/>
      <c r="AJ37" s="29">
        <v>4620</v>
      </c>
      <c r="AK37" s="27"/>
      <c r="AL37" s="29">
        <v>4620</v>
      </c>
      <c r="AM37" s="27">
        <v>10400</v>
      </c>
      <c r="AN37" s="28"/>
      <c r="AO37" s="27"/>
      <c r="AP37" s="28"/>
      <c r="AQ37" s="27"/>
      <c r="AR37" s="28"/>
      <c r="AS37" s="27"/>
      <c r="AT37" s="28"/>
      <c r="AU37" s="27"/>
      <c r="AV37" s="28"/>
      <c r="AW37" s="27"/>
      <c r="AX37" s="28"/>
      <c r="AY37" s="27"/>
      <c r="AZ37" s="28"/>
      <c r="BA37" s="27"/>
      <c r="BB37" s="28"/>
      <c r="BC37" s="27"/>
      <c r="BD37" s="28"/>
      <c r="BE37" s="27"/>
      <c r="BF37" s="28"/>
      <c r="BG37" s="27"/>
      <c r="BH37" s="28"/>
      <c r="BI37" s="27"/>
      <c r="BJ37" s="28"/>
      <c r="BK37" s="27"/>
      <c r="BL37" s="28"/>
      <c r="BM37" s="27"/>
      <c r="BN37" s="28"/>
      <c r="BO37" s="27"/>
      <c r="BP37" s="28"/>
      <c r="BQ37" s="27"/>
      <c r="BR37" s="28"/>
      <c r="BS37" s="27"/>
      <c r="BT37" s="28"/>
      <c r="BU37" s="27"/>
      <c r="BV37" s="28"/>
      <c r="BW37" s="27"/>
      <c r="BX37" s="28"/>
      <c r="BY37" s="27"/>
      <c r="BZ37" s="28"/>
      <c r="CA37" s="27"/>
      <c r="CB37" s="26"/>
      <c r="CC37" s="27"/>
      <c r="CD37" s="26"/>
      <c r="CE37" s="27"/>
      <c r="CF37" s="26"/>
      <c r="CG37" s="27"/>
      <c r="CH37" s="26"/>
      <c r="CI37" s="27"/>
      <c r="CJ37" s="26"/>
      <c r="CK37" s="27"/>
      <c r="CL37" s="26"/>
      <c r="CM37" s="27"/>
      <c r="CN37" s="30"/>
      <c r="CO37" s="31">
        <f t="shared" si="4"/>
        <v>57080</v>
      </c>
      <c r="CP37" s="31">
        <f t="shared" si="4"/>
        <v>32400</v>
      </c>
      <c r="CQ37" s="32">
        <f t="shared" si="2"/>
        <v>24680</v>
      </c>
    </row>
    <row r="38" spans="1:95" ht="25.5" customHeight="1">
      <c r="A38" s="18">
        <v>35</v>
      </c>
      <c r="B38" s="36" t="s">
        <v>152</v>
      </c>
      <c r="C38" s="20" t="s">
        <v>153</v>
      </c>
      <c r="D38" s="21" t="s">
        <v>154</v>
      </c>
      <c r="E38" s="33"/>
      <c r="F38" s="23">
        <v>6600</v>
      </c>
      <c r="G38" s="35"/>
      <c r="H38" s="25">
        <f t="shared" si="1"/>
        <v>0</v>
      </c>
      <c r="I38" s="11"/>
      <c r="J38" s="26">
        <v>1500</v>
      </c>
      <c r="K38" s="27">
        <v>1500</v>
      </c>
      <c r="L38" s="26">
        <v>1000</v>
      </c>
      <c r="M38" s="27">
        <v>1000</v>
      </c>
      <c r="N38" s="26">
        <v>5000</v>
      </c>
      <c r="O38" s="27">
        <v>5000</v>
      </c>
      <c r="P38" s="26">
        <v>8000</v>
      </c>
      <c r="Q38" s="27">
        <f>1500+0</f>
        <v>1500</v>
      </c>
      <c r="R38" s="28"/>
      <c r="S38" s="27"/>
      <c r="T38" s="26"/>
      <c r="U38" s="27"/>
      <c r="V38" s="29">
        <v>4620</v>
      </c>
      <c r="W38" s="27">
        <v>4620</v>
      </c>
      <c r="X38" s="29">
        <v>4620</v>
      </c>
      <c r="Y38" s="27">
        <v>11120</v>
      </c>
      <c r="Z38" s="29">
        <v>4620</v>
      </c>
      <c r="AA38" s="27">
        <v>4620</v>
      </c>
      <c r="AB38" s="29">
        <v>4620</v>
      </c>
      <c r="AC38" s="27">
        <v>4620</v>
      </c>
      <c r="AD38" s="29">
        <v>4620</v>
      </c>
      <c r="AE38" s="27">
        <v>4620</v>
      </c>
      <c r="AF38" s="29">
        <v>4620</v>
      </c>
      <c r="AG38" s="27">
        <v>4620</v>
      </c>
      <c r="AH38" s="29">
        <v>4620</v>
      </c>
      <c r="AI38" s="27"/>
      <c r="AJ38" s="29">
        <v>4620</v>
      </c>
      <c r="AK38" s="27"/>
      <c r="AL38" s="29">
        <v>4620</v>
      </c>
      <c r="AM38" s="27">
        <f>4620+9240</f>
        <v>13860</v>
      </c>
      <c r="AN38" s="28"/>
      <c r="AO38" s="27"/>
      <c r="AP38" s="28"/>
      <c r="AQ38" s="27"/>
      <c r="AR38" s="28"/>
      <c r="AS38" s="27"/>
      <c r="AT38" s="28"/>
      <c r="AU38" s="27"/>
      <c r="AV38" s="28"/>
      <c r="AW38" s="27"/>
      <c r="AX38" s="28"/>
      <c r="AY38" s="27"/>
      <c r="AZ38" s="28"/>
      <c r="BA38" s="27"/>
      <c r="BB38" s="28"/>
      <c r="BC38" s="27"/>
      <c r="BD38" s="28"/>
      <c r="BE38" s="27"/>
      <c r="BF38" s="28"/>
      <c r="BG38" s="27"/>
      <c r="BH38" s="28"/>
      <c r="BI38" s="27"/>
      <c r="BJ38" s="28"/>
      <c r="BK38" s="27"/>
      <c r="BL38" s="28"/>
      <c r="BM38" s="27"/>
      <c r="BN38" s="28"/>
      <c r="BO38" s="27"/>
      <c r="BP38" s="28"/>
      <c r="BQ38" s="27"/>
      <c r="BR38" s="28"/>
      <c r="BS38" s="27"/>
      <c r="BT38" s="28"/>
      <c r="BU38" s="27"/>
      <c r="BV38" s="28"/>
      <c r="BW38" s="27"/>
      <c r="BX38" s="28"/>
      <c r="BY38" s="27"/>
      <c r="BZ38" s="28"/>
      <c r="CA38" s="27"/>
      <c r="CB38" s="26"/>
      <c r="CC38" s="27"/>
      <c r="CD38" s="26"/>
      <c r="CE38" s="27"/>
      <c r="CF38" s="26"/>
      <c r="CG38" s="27"/>
      <c r="CH38" s="26"/>
      <c r="CI38" s="27"/>
      <c r="CJ38" s="26"/>
      <c r="CK38" s="27"/>
      <c r="CL38" s="26"/>
      <c r="CM38" s="27"/>
      <c r="CN38" s="30"/>
      <c r="CO38" s="31">
        <f t="shared" si="4"/>
        <v>57080</v>
      </c>
      <c r="CP38" s="31">
        <f t="shared" si="4"/>
        <v>57080</v>
      </c>
      <c r="CQ38" s="32">
        <f t="shared" si="2"/>
        <v>0</v>
      </c>
    </row>
    <row r="39" spans="1:95" ht="25.5" customHeight="1">
      <c r="A39" s="18">
        <v>36</v>
      </c>
      <c r="B39" s="36" t="s">
        <v>155</v>
      </c>
      <c r="C39" s="20" t="s">
        <v>156</v>
      </c>
      <c r="D39" s="21" t="s">
        <v>157</v>
      </c>
      <c r="E39" s="22" t="s">
        <v>45</v>
      </c>
      <c r="F39" s="23">
        <v>6200</v>
      </c>
      <c r="H39" s="25">
        <f t="shared" si="1"/>
        <v>11340</v>
      </c>
      <c r="I39" s="11"/>
      <c r="J39" s="26">
        <v>1500</v>
      </c>
      <c r="K39" s="27">
        <v>1500</v>
      </c>
      <c r="L39" s="26">
        <v>1000</v>
      </c>
      <c r="M39" s="27">
        <v>1000</v>
      </c>
      <c r="N39" s="26">
        <v>5000</v>
      </c>
      <c r="O39" s="27">
        <v>5000</v>
      </c>
      <c r="P39" s="26">
        <v>8000</v>
      </c>
      <c r="Q39" s="27">
        <f>1500+0</f>
        <v>1500</v>
      </c>
      <c r="R39" s="28"/>
      <c r="S39" s="27"/>
      <c r="T39" s="26"/>
      <c r="U39" s="27"/>
      <c r="V39" s="29">
        <v>4340</v>
      </c>
      <c r="W39" s="27">
        <v>11120</v>
      </c>
      <c r="X39" s="29">
        <v>4340</v>
      </c>
      <c r="Y39" s="27">
        <v>9240</v>
      </c>
      <c r="Z39" s="29">
        <v>4340</v>
      </c>
      <c r="AA39" s="27">
        <v>0</v>
      </c>
      <c r="AB39" s="29">
        <v>4340</v>
      </c>
      <c r="AC39" s="27">
        <v>13860</v>
      </c>
      <c r="AD39" s="29">
        <v>4340</v>
      </c>
      <c r="AE39" s="27">
        <v>0</v>
      </c>
      <c r="AF39" s="29">
        <v>4340</v>
      </c>
      <c r="AG39" s="27">
        <v>0</v>
      </c>
      <c r="AH39" s="29">
        <v>4340</v>
      </c>
      <c r="AI39" s="27"/>
      <c r="AJ39" s="29">
        <v>4340</v>
      </c>
      <c r="AK39" s="27"/>
      <c r="AL39" s="29">
        <v>4340</v>
      </c>
      <c r="AM39" s="27"/>
      <c r="AN39" s="28"/>
      <c r="AO39" s="27"/>
      <c r="AP39" s="28"/>
      <c r="AQ39" s="27"/>
      <c r="AR39" s="28"/>
      <c r="AS39" s="27"/>
      <c r="AT39" s="28"/>
      <c r="AU39" s="27"/>
      <c r="AV39" s="28"/>
      <c r="AW39" s="27"/>
      <c r="AX39" s="28"/>
      <c r="AY39" s="27"/>
      <c r="AZ39" s="28"/>
      <c r="BA39" s="27"/>
      <c r="BB39" s="28"/>
      <c r="BC39" s="27"/>
      <c r="BD39" s="28"/>
      <c r="BE39" s="27"/>
      <c r="BF39" s="28"/>
      <c r="BG39" s="27"/>
      <c r="BH39" s="28"/>
      <c r="BI39" s="27"/>
      <c r="BJ39" s="28"/>
      <c r="BK39" s="27"/>
      <c r="BL39" s="28"/>
      <c r="BM39" s="27"/>
      <c r="BN39" s="28"/>
      <c r="BO39" s="27"/>
      <c r="BP39" s="28"/>
      <c r="BQ39" s="27"/>
      <c r="BR39" s="28"/>
      <c r="BS39" s="27"/>
      <c r="BT39" s="28"/>
      <c r="BU39" s="27"/>
      <c r="BV39" s="28"/>
      <c r="BW39" s="27"/>
      <c r="BX39" s="28"/>
      <c r="BY39" s="27"/>
      <c r="BZ39" s="28"/>
      <c r="CA39" s="27"/>
      <c r="CB39" s="26"/>
      <c r="CC39" s="27"/>
      <c r="CD39" s="26"/>
      <c r="CE39" s="27"/>
      <c r="CF39" s="26"/>
      <c r="CG39" s="27"/>
      <c r="CH39" s="26"/>
      <c r="CI39" s="27"/>
      <c r="CJ39" s="26"/>
      <c r="CK39" s="27"/>
      <c r="CL39" s="26"/>
      <c r="CM39" s="27"/>
      <c r="CN39" s="30"/>
      <c r="CO39" s="31">
        <f t="shared" si="4"/>
        <v>54560</v>
      </c>
      <c r="CP39" s="31">
        <f t="shared" si="4"/>
        <v>43220</v>
      </c>
      <c r="CQ39" s="32">
        <f t="shared" si="2"/>
        <v>11340</v>
      </c>
    </row>
    <row r="40" spans="1:95" ht="25.5" customHeight="1">
      <c r="A40" s="18">
        <v>37</v>
      </c>
      <c r="B40" s="36" t="s">
        <v>158</v>
      </c>
      <c r="C40" s="20" t="s">
        <v>159</v>
      </c>
      <c r="D40" s="21" t="s">
        <v>160</v>
      </c>
      <c r="E40" s="22" t="s">
        <v>45</v>
      </c>
      <c r="F40" s="23">
        <v>6200</v>
      </c>
      <c r="H40" s="25">
        <f t="shared" si="1"/>
        <v>13020</v>
      </c>
      <c r="I40" s="11"/>
      <c r="J40" s="26">
        <v>1500</v>
      </c>
      <c r="K40" s="27">
        <v>1500</v>
      </c>
      <c r="L40" s="26">
        <v>1000</v>
      </c>
      <c r="M40" s="27">
        <v>1000</v>
      </c>
      <c r="N40" s="26">
        <v>5000</v>
      </c>
      <c r="O40" s="27">
        <v>5000</v>
      </c>
      <c r="P40" s="26">
        <v>8000</v>
      </c>
      <c r="Q40" s="27">
        <f>1500+0</f>
        <v>1500</v>
      </c>
      <c r="R40" s="28"/>
      <c r="S40" s="27"/>
      <c r="T40" s="26"/>
      <c r="U40" s="27"/>
      <c r="V40" s="29">
        <v>4340</v>
      </c>
      <c r="W40" s="27">
        <v>11120</v>
      </c>
      <c r="X40" s="29">
        <v>4340</v>
      </c>
      <c r="Y40" s="27">
        <v>0</v>
      </c>
      <c r="Z40" s="29">
        <v>4340</v>
      </c>
      <c r="AA40" s="27">
        <v>8400</v>
      </c>
      <c r="AB40" s="29">
        <v>4340</v>
      </c>
      <c r="AC40" s="27">
        <v>4340</v>
      </c>
      <c r="AD40" s="29">
        <v>4340</v>
      </c>
      <c r="AE40" s="27">
        <v>4340</v>
      </c>
      <c r="AF40" s="29">
        <v>4340</v>
      </c>
      <c r="AG40" s="27"/>
      <c r="AH40" s="29">
        <v>4340</v>
      </c>
      <c r="AI40" s="27"/>
      <c r="AJ40" s="29">
        <v>4340</v>
      </c>
      <c r="AK40" s="27"/>
      <c r="AL40" s="29">
        <v>4340</v>
      </c>
      <c r="AM40" s="27">
        <v>4340</v>
      </c>
      <c r="AN40" s="28"/>
      <c r="AO40" s="27"/>
      <c r="AP40" s="28"/>
      <c r="AQ40" s="27"/>
      <c r="AR40" s="28"/>
      <c r="AS40" s="27"/>
      <c r="AT40" s="28"/>
      <c r="AU40" s="27"/>
      <c r="AV40" s="28"/>
      <c r="AW40" s="27"/>
      <c r="AX40" s="28"/>
      <c r="AY40" s="27"/>
      <c r="AZ40" s="28"/>
      <c r="BA40" s="27"/>
      <c r="BB40" s="28"/>
      <c r="BC40" s="27"/>
      <c r="BD40" s="28"/>
      <c r="BE40" s="27"/>
      <c r="BF40" s="28"/>
      <c r="BG40" s="27"/>
      <c r="BH40" s="28"/>
      <c r="BI40" s="27"/>
      <c r="BJ40" s="28"/>
      <c r="BK40" s="27"/>
      <c r="BL40" s="28"/>
      <c r="BM40" s="27"/>
      <c r="BN40" s="28"/>
      <c r="BO40" s="27"/>
      <c r="BP40" s="28"/>
      <c r="BQ40" s="27"/>
      <c r="BR40" s="28"/>
      <c r="BS40" s="27"/>
      <c r="BT40" s="28"/>
      <c r="BU40" s="27"/>
      <c r="BV40" s="28"/>
      <c r="BW40" s="27"/>
      <c r="BX40" s="28"/>
      <c r="BY40" s="27"/>
      <c r="BZ40" s="28"/>
      <c r="CA40" s="27"/>
      <c r="CB40" s="26"/>
      <c r="CC40" s="27"/>
      <c r="CD40" s="26"/>
      <c r="CE40" s="27"/>
      <c r="CF40" s="26"/>
      <c r="CG40" s="27"/>
      <c r="CH40" s="26"/>
      <c r="CI40" s="27"/>
      <c r="CJ40" s="26"/>
      <c r="CK40" s="27"/>
      <c r="CL40" s="26"/>
      <c r="CM40" s="27"/>
      <c r="CN40" s="30"/>
      <c r="CO40" s="31">
        <f t="shared" si="4"/>
        <v>54560</v>
      </c>
      <c r="CP40" s="31">
        <f t="shared" si="4"/>
        <v>41540</v>
      </c>
      <c r="CQ40" s="32">
        <f t="shared" si="2"/>
        <v>13020</v>
      </c>
    </row>
    <row r="41" spans="1:95" ht="25.5" customHeight="1">
      <c r="A41" s="18">
        <v>38</v>
      </c>
      <c r="B41" s="36" t="s">
        <v>161</v>
      </c>
      <c r="C41" s="20" t="s">
        <v>162</v>
      </c>
      <c r="D41" s="21" t="s">
        <v>163</v>
      </c>
      <c r="E41" s="33"/>
      <c r="F41" s="23">
        <v>6600</v>
      </c>
      <c r="G41" s="35"/>
      <c r="H41" s="25">
        <f t="shared" si="1"/>
        <v>38080</v>
      </c>
      <c r="I41" s="11"/>
      <c r="J41" s="26">
        <v>1500</v>
      </c>
      <c r="K41" s="27">
        <v>1500</v>
      </c>
      <c r="L41" s="26">
        <v>1000</v>
      </c>
      <c r="M41" s="27">
        <v>1000</v>
      </c>
      <c r="N41" s="26">
        <v>5000</v>
      </c>
      <c r="O41" s="27">
        <v>5000</v>
      </c>
      <c r="P41" s="26">
        <v>8000</v>
      </c>
      <c r="Q41" s="27">
        <v>1500</v>
      </c>
      <c r="R41" s="28"/>
      <c r="S41" s="27"/>
      <c r="T41" s="26"/>
      <c r="U41" s="27"/>
      <c r="V41" s="29">
        <v>4620</v>
      </c>
      <c r="W41" s="27"/>
      <c r="X41" s="29">
        <v>4620</v>
      </c>
      <c r="Y41" s="27"/>
      <c r="Z41" s="29">
        <v>4620</v>
      </c>
      <c r="AA41" s="27"/>
      <c r="AB41" s="29">
        <v>4620</v>
      </c>
      <c r="AC41" s="27"/>
      <c r="AD41" s="29">
        <v>4620</v>
      </c>
      <c r="AE41" s="27"/>
      <c r="AF41" s="29">
        <v>4620</v>
      </c>
      <c r="AG41" s="27"/>
      <c r="AH41" s="29">
        <v>4620</v>
      </c>
      <c r="AI41" s="27"/>
      <c r="AJ41" s="29">
        <v>4620</v>
      </c>
      <c r="AK41" s="27"/>
      <c r="AL41" s="29">
        <v>4620</v>
      </c>
      <c r="AM41" s="27">
        <v>10000</v>
      </c>
      <c r="AN41" s="28"/>
      <c r="AO41" s="27"/>
      <c r="AP41" s="28"/>
      <c r="AQ41" s="27"/>
      <c r="AR41" s="28"/>
      <c r="AS41" s="27"/>
      <c r="AT41" s="28"/>
      <c r="AU41" s="27"/>
      <c r="AV41" s="28"/>
      <c r="AW41" s="27"/>
      <c r="AX41" s="28"/>
      <c r="AY41" s="27"/>
      <c r="AZ41" s="28"/>
      <c r="BA41" s="27"/>
      <c r="BB41" s="28"/>
      <c r="BC41" s="27"/>
      <c r="BD41" s="28"/>
      <c r="BE41" s="27"/>
      <c r="BF41" s="28"/>
      <c r="BG41" s="27"/>
      <c r="BH41" s="28"/>
      <c r="BI41" s="27"/>
      <c r="BJ41" s="28"/>
      <c r="BK41" s="27"/>
      <c r="BL41" s="28"/>
      <c r="BM41" s="27"/>
      <c r="BN41" s="28"/>
      <c r="BO41" s="27"/>
      <c r="BP41" s="28"/>
      <c r="BQ41" s="27"/>
      <c r="BR41" s="28"/>
      <c r="BS41" s="27"/>
      <c r="BT41" s="28"/>
      <c r="BU41" s="27"/>
      <c r="BV41" s="28"/>
      <c r="BW41" s="27"/>
      <c r="BX41" s="28"/>
      <c r="BY41" s="27"/>
      <c r="BZ41" s="28"/>
      <c r="CA41" s="27"/>
      <c r="CB41" s="26"/>
      <c r="CC41" s="27"/>
      <c r="CD41" s="26"/>
      <c r="CE41" s="27"/>
      <c r="CF41" s="26"/>
      <c r="CG41" s="27"/>
      <c r="CH41" s="26"/>
      <c r="CI41" s="27"/>
      <c r="CJ41" s="26"/>
      <c r="CK41" s="27"/>
      <c r="CL41" s="26"/>
      <c r="CM41" s="27"/>
      <c r="CN41" s="30"/>
      <c r="CO41" s="31">
        <f t="shared" si="4"/>
        <v>57080</v>
      </c>
      <c r="CP41" s="31">
        <f t="shared" si="4"/>
        <v>19000</v>
      </c>
      <c r="CQ41" s="32">
        <f t="shared" si="2"/>
        <v>38080</v>
      </c>
    </row>
    <row r="42" spans="1:95" ht="25.5" customHeight="1">
      <c r="A42" s="18">
        <v>39</v>
      </c>
      <c r="B42" s="36" t="s">
        <v>164</v>
      </c>
      <c r="C42" s="20" t="s">
        <v>165</v>
      </c>
      <c r="D42" s="21" t="s">
        <v>166</v>
      </c>
      <c r="E42" s="33"/>
      <c r="F42" s="23">
        <v>6600</v>
      </c>
      <c r="G42" s="34"/>
      <c r="H42" s="25">
        <f t="shared" si="1"/>
        <v>24060</v>
      </c>
      <c r="I42" s="11"/>
      <c r="J42" s="26">
        <v>1500</v>
      </c>
      <c r="K42" s="27">
        <v>1500</v>
      </c>
      <c r="L42" s="26">
        <v>1000</v>
      </c>
      <c r="M42" s="27">
        <v>1000</v>
      </c>
      <c r="N42" s="26">
        <v>5000</v>
      </c>
      <c r="O42" s="27">
        <v>5000</v>
      </c>
      <c r="P42" s="26">
        <v>8000</v>
      </c>
      <c r="Q42" s="27">
        <v>1500</v>
      </c>
      <c r="R42" s="28"/>
      <c r="S42" s="27"/>
      <c r="T42" s="26"/>
      <c r="U42" s="27"/>
      <c r="V42" s="29">
        <v>4620</v>
      </c>
      <c r="W42" s="27">
        <v>11120</v>
      </c>
      <c r="X42" s="29">
        <v>4620</v>
      </c>
      <c r="Y42" s="27">
        <v>4620</v>
      </c>
      <c r="Z42" s="29">
        <v>4620</v>
      </c>
      <c r="AA42" s="27">
        <f>2520+0</f>
        <v>2520</v>
      </c>
      <c r="AB42" s="29">
        <v>4620</v>
      </c>
      <c r="AC42" s="27">
        <v>3920</v>
      </c>
      <c r="AD42" s="29">
        <v>4620</v>
      </c>
      <c r="AE42" s="27">
        <v>920</v>
      </c>
      <c r="AF42" s="29">
        <v>4620</v>
      </c>
      <c r="AG42" s="27"/>
      <c r="AH42" s="29">
        <v>4620</v>
      </c>
      <c r="AI42" s="27">
        <v>920</v>
      </c>
      <c r="AJ42" s="29">
        <v>4620</v>
      </c>
      <c r="AK42" s="27"/>
      <c r="AL42" s="29">
        <v>4620</v>
      </c>
      <c r="AM42" s="27"/>
      <c r="AN42" s="28"/>
      <c r="AO42" s="27"/>
      <c r="AP42" s="28"/>
      <c r="AQ42" s="27"/>
      <c r="AR42" s="28"/>
      <c r="AS42" s="27"/>
      <c r="AT42" s="28"/>
      <c r="AU42" s="27"/>
      <c r="AV42" s="28"/>
      <c r="AW42" s="27"/>
      <c r="AX42" s="28"/>
      <c r="AY42" s="27"/>
      <c r="AZ42" s="28"/>
      <c r="BA42" s="27"/>
      <c r="BB42" s="28"/>
      <c r="BC42" s="27"/>
      <c r="BD42" s="28"/>
      <c r="BE42" s="27"/>
      <c r="BF42" s="28"/>
      <c r="BG42" s="27"/>
      <c r="BH42" s="28"/>
      <c r="BI42" s="27"/>
      <c r="BJ42" s="28"/>
      <c r="BK42" s="27"/>
      <c r="BL42" s="28"/>
      <c r="BM42" s="27"/>
      <c r="BN42" s="28"/>
      <c r="BO42" s="27"/>
      <c r="BP42" s="28"/>
      <c r="BQ42" s="27"/>
      <c r="BR42" s="28"/>
      <c r="BS42" s="27"/>
      <c r="BT42" s="28"/>
      <c r="BU42" s="27"/>
      <c r="BV42" s="28"/>
      <c r="BW42" s="27"/>
      <c r="BX42" s="28"/>
      <c r="BY42" s="27"/>
      <c r="BZ42" s="28"/>
      <c r="CA42" s="27"/>
      <c r="CB42" s="26"/>
      <c r="CC42" s="27"/>
      <c r="CD42" s="26"/>
      <c r="CE42" s="27"/>
      <c r="CF42" s="26"/>
      <c r="CG42" s="27"/>
      <c r="CH42" s="26"/>
      <c r="CI42" s="27"/>
      <c r="CJ42" s="26"/>
      <c r="CK42" s="27"/>
      <c r="CL42" s="26"/>
      <c r="CM42" s="27"/>
      <c r="CN42" s="30"/>
      <c r="CO42" s="31">
        <f t="shared" si="4"/>
        <v>57080</v>
      </c>
      <c r="CP42" s="31">
        <f t="shared" si="4"/>
        <v>33020</v>
      </c>
      <c r="CQ42" s="32">
        <f t="shared" si="2"/>
        <v>24060</v>
      </c>
    </row>
    <row r="43" spans="1:95" ht="25.5" customHeight="1">
      <c r="A43" s="18">
        <v>40</v>
      </c>
      <c r="B43" s="36" t="s">
        <v>167</v>
      </c>
      <c r="C43" s="20" t="s">
        <v>168</v>
      </c>
      <c r="D43" s="21" t="s">
        <v>169</v>
      </c>
      <c r="E43" s="33"/>
      <c r="F43" s="23">
        <v>6600</v>
      </c>
      <c r="G43" s="35"/>
      <c r="H43" s="25">
        <f t="shared" si="1"/>
        <v>7290</v>
      </c>
      <c r="I43" s="11"/>
      <c r="J43" s="26">
        <v>1500</v>
      </c>
      <c r="K43" s="27">
        <v>1500</v>
      </c>
      <c r="L43" s="26">
        <v>1000</v>
      </c>
      <c r="M43" s="27">
        <v>1000</v>
      </c>
      <c r="N43" s="26">
        <v>5000</v>
      </c>
      <c r="O43" s="27">
        <v>5000</v>
      </c>
      <c r="P43" s="26">
        <v>8000</v>
      </c>
      <c r="Q43" s="27">
        <f>1500+0</f>
        <v>1500</v>
      </c>
      <c r="R43" s="28"/>
      <c r="S43" s="27"/>
      <c r="T43" s="26"/>
      <c r="U43" s="27"/>
      <c r="V43" s="29">
        <v>4620</v>
      </c>
      <c r="W43" s="27">
        <v>11120</v>
      </c>
      <c r="X43" s="29">
        <v>4620</v>
      </c>
      <c r="Y43" s="27">
        <v>4620</v>
      </c>
      <c r="Z43" s="29">
        <v>4620</v>
      </c>
      <c r="AA43" s="27">
        <v>4620</v>
      </c>
      <c r="AB43" s="29">
        <v>4620</v>
      </c>
      <c r="AC43" s="27">
        <v>4620</v>
      </c>
      <c r="AD43" s="29">
        <v>4620</v>
      </c>
      <c r="AE43" s="27">
        <v>4620</v>
      </c>
      <c r="AF43" s="29">
        <v>4620</v>
      </c>
      <c r="AG43" s="27">
        <v>4620</v>
      </c>
      <c r="AH43" s="29">
        <v>4620</v>
      </c>
      <c r="AI43" s="27">
        <v>4620</v>
      </c>
      <c r="AJ43" s="29">
        <v>4620</v>
      </c>
      <c r="AK43" s="27">
        <v>1950</v>
      </c>
      <c r="AL43" s="29">
        <v>4620</v>
      </c>
      <c r="AM43" s="27"/>
      <c r="AN43" s="28"/>
      <c r="AO43" s="27"/>
      <c r="AP43" s="28"/>
      <c r="AQ43" s="27"/>
      <c r="AR43" s="28"/>
      <c r="AS43" s="27"/>
      <c r="AT43" s="28"/>
      <c r="AU43" s="27"/>
      <c r="AV43" s="28"/>
      <c r="AW43" s="27"/>
      <c r="AX43" s="28"/>
      <c r="AY43" s="27"/>
      <c r="AZ43" s="28"/>
      <c r="BA43" s="27"/>
      <c r="BB43" s="28"/>
      <c r="BC43" s="27"/>
      <c r="BD43" s="28"/>
      <c r="BE43" s="27"/>
      <c r="BF43" s="28"/>
      <c r="BG43" s="27"/>
      <c r="BH43" s="28"/>
      <c r="BI43" s="27"/>
      <c r="BJ43" s="28"/>
      <c r="BK43" s="27"/>
      <c r="BL43" s="28"/>
      <c r="BM43" s="27"/>
      <c r="BN43" s="28"/>
      <c r="BO43" s="27"/>
      <c r="BP43" s="28"/>
      <c r="BQ43" s="27"/>
      <c r="BR43" s="28"/>
      <c r="BS43" s="27"/>
      <c r="BT43" s="28"/>
      <c r="BU43" s="27"/>
      <c r="BV43" s="28"/>
      <c r="BW43" s="27"/>
      <c r="BX43" s="28"/>
      <c r="BY43" s="27"/>
      <c r="BZ43" s="28"/>
      <c r="CA43" s="27"/>
      <c r="CB43" s="26"/>
      <c r="CC43" s="27"/>
      <c r="CD43" s="26"/>
      <c r="CE43" s="27"/>
      <c r="CF43" s="26"/>
      <c r="CG43" s="27"/>
      <c r="CH43" s="26"/>
      <c r="CI43" s="27"/>
      <c r="CJ43" s="26"/>
      <c r="CK43" s="27"/>
      <c r="CL43" s="26"/>
      <c r="CM43" s="27"/>
      <c r="CN43" s="30"/>
      <c r="CO43" s="31">
        <f t="shared" si="4"/>
        <v>57080</v>
      </c>
      <c r="CP43" s="31">
        <f t="shared" si="4"/>
        <v>49790</v>
      </c>
      <c r="CQ43" s="32">
        <f t="shared" si="2"/>
        <v>7290</v>
      </c>
    </row>
    <row r="44" spans="1:95" ht="25.5" customHeight="1">
      <c r="A44" s="18">
        <v>41</v>
      </c>
      <c r="B44" s="36" t="s">
        <v>170</v>
      </c>
      <c r="C44" s="20" t="s">
        <v>171</v>
      </c>
      <c r="D44" s="21" t="s">
        <v>172</v>
      </c>
      <c r="E44" s="37"/>
      <c r="F44" s="23">
        <v>6600</v>
      </c>
      <c r="G44" s="35"/>
      <c r="H44" s="38">
        <f t="shared" si="1"/>
        <v>23100</v>
      </c>
      <c r="I44" s="11"/>
      <c r="J44" s="26">
        <v>1500</v>
      </c>
      <c r="K44" s="27">
        <v>1500</v>
      </c>
      <c r="L44" s="26">
        <v>1000</v>
      </c>
      <c r="M44" s="27">
        <v>1000</v>
      </c>
      <c r="N44" s="26">
        <v>5000</v>
      </c>
      <c r="O44" s="27">
        <v>5000</v>
      </c>
      <c r="P44" s="26">
        <v>8000</v>
      </c>
      <c r="Q44" s="27">
        <v>8000</v>
      </c>
      <c r="R44" s="28"/>
      <c r="S44" s="27"/>
      <c r="T44" s="26"/>
      <c r="U44" s="27"/>
      <c r="V44" s="29">
        <v>4620</v>
      </c>
      <c r="W44" s="27">
        <v>4620</v>
      </c>
      <c r="X44" s="29">
        <v>4620</v>
      </c>
      <c r="Y44" s="27">
        <v>4620</v>
      </c>
      <c r="Z44" s="29">
        <v>4620</v>
      </c>
      <c r="AA44" s="27">
        <v>4620</v>
      </c>
      <c r="AB44" s="29">
        <v>4620</v>
      </c>
      <c r="AC44" s="27">
        <v>4620</v>
      </c>
      <c r="AD44" s="29">
        <v>4620</v>
      </c>
      <c r="AE44" s="27"/>
      <c r="AF44" s="29">
        <v>4620</v>
      </c>
      <c r="AG44" s="27"/>
      <c r="AH44" s="29">
        <v>4620</v>
      </c>
      <c r="AI44" s="27"/>
      <c r="AJ44" s="29">
        <v>4620</v>
      </c>
      <c r="AK44" s="27"/>
      <c r="AL44" s="29">
        <v>4620</v>
      </c>
      <c r="AM44" s="27"/>
      <c r="AN44" s="28"/>
      <c r="AO44" s="27"/>
      <c r="AP44" s="28"/>
      <c r="AQ44" s="27"/>
      <c r="AR44" s="28"/>
      <c r="AS44" s="27"/>
      <c r="AT44" s="28"/>
      <c r="AU44" s="27"/>
      <c r="AV44" s="28"/>
      <c r="AW44" s="27"/>
      <c r="AX44" s="28"/>
      <c r="AY44" s="27"/>
      <c r="AZ44" s="28"/>
      <c r="BA44" s="27"/>
      <c r="BB44" s="28"/>
      <c r="BC44" s="27"/>
      <c r="BD44" s="28"/>
      <c r="BE44" s="27"/>
      <c r="BF44" s="28"/>
      <c r="BG44" s="27"/>
      <c r="BH44" s="28"/>
      <c r="BI44" s="27"/>
      <c r="BJ44" s="28"/>
      <c r="BK44" s="27"/>
      <c r="BL44" s="28"/>
      <c r="BM44" s="27"/>
      <c r="BN44" s="28"/>
      <c r="BO44" s="27"/>
      <c r="BP44" s="28"/>
      <c r="BQ44" s="27"/>
      <c r="BR44" s="28"/>
      <c r="BS44" s="27"/>
      <c r="BT44" s="28"/>
      <c r="BU44" s="27"/>
      <c r="BV44" s="28"/>
      <c r="BW44" s="27"/>
      <c r="BX44" s="28"/>
      <c r="BY44" s="27"/>
      <c r="BZ44" s="28"/>
      <c r="CA44" s="27"/>
      <c r="CB44" s="26"/>
      <c r="CC44" s="27"/>
      <c r="CD44" s="26"/>
      <c r="CE44" s="27"/>
      <c r="CF44" s="26"/>
      <c r="CG44" s="27"/>
      <c r="CH44" s="26"/>
      <c r="CI44" s="27"/>
      <c r="CJ44" s="26"/>
      <c r="CK44" s="27"/>
      <c r="CL44" s="26"/>
      <c r="CM44" s="27"/>
      <c r="CN44" s="30"/>
      <c r="CO44" s="31">
        <f t="shared" si="4"/>
        <v>57080</v>
      </c>
      <c r="CP44" s="31">
        <f t="shared" si="4"/>
        <v>33980</v>
      </c>
      <c r="CQ44" s="32">
        <f t="shared" si="2"/>
        <v>23100</v>
      </c>
    </row>
    <row r="45" spans="1:95" ht="25.5" customHeight="1">
      <c r="A45" s="18">
        <v>42</v>
      </c>
      <c r="B45" s="36" t="s">
        <v>173</v>
      </c>
      <c r="C45" s="20" t="s">
        <v>174</v>
      </c>
      <c r="D45" s="21" t="s">
        <v>175</v>
      </c>
      <c r="E45" s="33"/>
      <c r="F45" s="23">
        <v>3300</v>
      </c>
      <c r="G45" s="34"/>
      <c r="H45" s="25">
        <f t="shared" si="1"/>
        <v>2310</v>
      </c>
      <c r="I45" s="11"/>
      <c r="J45" s="26">
        <v>1500</v>
      </c>
      <c r="K45" s="27">
        <v>1500</v>
      </c>
      <c r="L45" s="26">
        <v>1000</v>
      </c>
      <c r="M45" s="27">
        <v>1000</v>
      </c>
      <c r="N45" s="26">
        <v>5000</v>
      </c>
      <c r="O45" s="27">
        <v>5000</v>
      </c>
      <c r="P45" s="26">
        <v>8000</v>
      </c>
      <c r="Q45" s="27">
        <v>1500</v>
      </c>
      <c r="R45" s="28"/>
      <c r="S45" s="27"/>
      <c r="T45" s="26"/>
      <c r="U45" s="27"/>
      <c r="V45" s="29">
        <v>2310</v>
      </c>
      <c r="W45" s="27"/>
      <c r="X45" s="29">
        <v>2310</v>
      </c>
      <c r="Y45" s="27"/>
      <c r="Z45" s="29">
        <v>2310</v>
      </c>
      <c r="AA45" s="27"/>
      <c r="AB45" s="29">
        <v>2310</v>
      </c>
      <c r="AC45" s="27">
        <v>15740</v>
      </c>
      <c r="AD45" s="29">
        <v>2310</v>
      </c>
      <c r="AE45" s="27"/>
      <c r="AF45" s="29">
        <v>2310</v>
      </c>
      <c r="AG45" s="27"/>
      <c r="AH45" s="29">
        <v>2310</v>
      </c>
      <c r="AI45" s="27"/>
      <c r="AJ45" s="29">
        <v>2310</v>
      </c>
      <c r="AK45" s="27">
        <v>9240</v>
      </c>
      <c r="AL45" s="29">
        <v>2310</v>
      </c>
      <c r="AM45" s="27"/>
      <c r="AN45" s="28"/>
      <c r="AO45" s="27"/>
      <c r="AP45" s="28"/>
      <c r="AQ45" s="27"/>
      <c r="AR45" s="28"/>
      <c r="AS45" s="27"/>
      <c r="AT45" s="28"/>
      <c r="AU45" s="27"/>
      <c r="AV45" s="28"/>
      <c r="AW45" s="27"/>
      <c r="AX45" s="28"/>
      <c r="AY45" s="27"/>
      <c r="AZ45" s="28"/>
      <c r="BA45" s="27"/>
      <c r="BB45" s="28"/>
      <c r="BC45" s="27"/>
      <c r="BD45" s="28"/>
      <c r="BE45" s="27"/>
      <c r="BF45" s="28"/>
      <c r="BG45" s="27"/>
      <c r="BH45" s="28"/>
      <c r="BI45" s="27"/>
      <c r="BJ45" s="28"/>
      <c r="BK45" s="27"/>
      <c r="BL45" s="28"/>
      <c r="BM45" s="27"/>
      <c r="BN45" s="28"/>
      <c r="BO45" s="27"/>
      <c r="BP45" s="28"/>
      <c r="BQ45" s="27"/>
      <c r="BR45" s="28"/>
      <c r="BS45" s="27"/>
      <c r="BT45" s="28"/>
      <c r="BU45" s="27"/>
      <c r="BV45" s="28"/>
      <c r="BW45" s="27"/>
      <c r="BX45" s="28"/>
      <c r="BY45" s="27"/>
      <c r="BZ45" s="28"/>
      <c r="CA45" s="27"/>
      <c r="CB45" s="26"/>
      <c r="CC45" s="27"/>
      <c r="CD45" s="26"/>
      <c r="CE45" s="27"/>
      <c r="CF45" s="26"/>
      <c r="CG45" s="27"/>
      <c r="CH45" s="26"/>
      <c r="CI45" s="27"/>
      <c r="CJ45" s="26"/>
      <c r="CK45" s="27"/>
      <c r="CL45" s="26"/>
      <c r="CM45" s="27"/>
      <c r="CN45" s="30"/>
      <c r="CO45" s="31">
        <f t="shared" si="4"/>
        <v>36290</v>
      </c>
      <c r="CP45" s="31">
        <f t="shared" si="4"/>
        <v>33980</v>
      </c>
      <c r="CQ45" s="32">
        <f t="shared" si="2"/>
        <v>2310</v>
      </c>
    </row>
    <row r="46" spans="1:95" ht="25.5" customHeight="1">
      <c r="A46" s="18">
        <v>43</v>
      </c>
      <c r="B46" s="36" t="s">
        <v>176</v>
      </c>
      <c r="C46" s="20" t="s">
        <v>177</v>
      </c>
      <c r="D46" s="21" t="s">
        <v>178</v>
      </c>
      <c r="E46" s="33"/>
      <c r="F46" s="23">
        <v>3300</v>
      </c>
      <c r="G46" s="34" t="s">
        <v>98</v>
      </c>
      <c r="H46" s="25">
        <f t="shared" si="1"/>
        <v>4620</v>
      </c>
      <c r="I46" s="11"/>
      <c r="J46" s="26">
        <v>1500</v>
      </c>
      <c r="K46" s="27">
        <v>1500</v>
      </c>
      <c r="L46" s="26">
        <v>1000</v>
      </c>
      <c r="M46" s="27">
        <v>1000</v>
      </c>
      <c r="N46" s="26">
        <v>5000</v>
      </c>
      <c r="O46" s="27">
        <f>2500+0</f>
        <v>2500</v>
      </c>
      <c r="P46" s="26">
        <v>8000</v>
      </c>
      <c r="Q46" s="27">
        <v>0</v>
      </c>
      <c r="R46" s="28"/>
      <c r="S46" s="27"/>
      <c r="T46" s="26"/>
      <c r="U46" s="27"/>
      <c r="V46" s="29">
        <v>2310</v>
      </c>
      <c r="W46" s="27">
        <v>12810</v>
      </c>
      <c r="X46" s="29">
        <v>2310</v>
      </c>
      <c r="Y46" s="27">
        <v>2310</v>
      </c>
      <c r="Z46" s="29">
        <v>2310</v>
      </c>
      <c r="AA46" s="27">
        <v>0</v>
      </c>
      <c r="AB46" s="29">
        <v>2310</v>
      </c>
      <c r="AC46" s="27">
        <v>4620</v>
      </c>
      <c r="AD46" s="29">
        <v>2310</v>
      </c>
      <c r="AE46" s="27"/>
      <c r="AF46" s="29">
        <v>2310</v>
      </c>
      <c r="AG46" s="27"/>
      <c r="AH46" s="29">
        <v>2310</v>
      </c>
      <c r="AI46" s="27">
        <v>2310</v>
      </c>
      <c r="AJ46" s="29">
        <v>2310</v>
      </c>
      <c r="AK46" s="27"/>
      <c r="AL46" s="29">
        <v>2310</v>
      </c>
      <c r="AM46" s="27">
        <v>4620</v>
      </c>
      <c r="AN46" s="28"/>
      <c r="AO46" s="27"/>
      <c r="AP46" s="28"/>
      <c r="AQ46" s="27"/>
      <c r="AR46" s="28"/>
      <c r="AS46" s="27"/>
      <c r="AT46" s="28"/>
      <c r="AU46" s="27"/>
      <c r="AV46" s="28"/>
      <c r="AW46" s="27"/>
      <c r="AX46" s="28"/>
      <c r="AY46" s="27"/>
      <c r="AZ46" s="28"/>
      <c r="BA46" s="27"/>
      <c r="BB46" s="28"/>
      <c r="BC46" s="27"/>
      <c r="BD46" s="28"/>
      <c r="BE46" s="27"/>
      <c r="BF46" s="28"/>
      <c r="BG46" s="27"/>
      <c r="BH46" s="28"/>
      <c r="BI46" s="27"/>
      <c r="BJ46" s="28"/>
      <c r="BK46" s="27"/>
      <c r="BL46" s="28"/>
      <c r="BM46" s="27"/>
      <c r="BN46" s="28"/>
      <c r="BO46" s="27"/>
      <c r="BP46" s="28"/>
      <c r="BQ46" s="27"/>
      <c r="BR46" s="28"/>
      <c r="BS46" s="27"/>
      <c r="BT46" s="28"/>
      <c r="BU46" s="27"/>
      <c r="BV46" s="28"/>
      <c r="BW46" s="27"/>
      <c r="BX46" s="28"/>
      <c r="BY46" s="27"/>
      <c r="BZ46" s="28"/>
      <c r="CA46" s="27"/>
      <c r="CB46" s="26"/>
      <c r="CC46" s="27"/>
      <c r="CD46" s="26"/>
      <c r="CE46" s="27"/>
      <c r="CF46" s="26"/>
      <c r="CG46" s="27"/>
      <c r="CH46" s="26"/>
      <c r="CI46" s="27"/>
      <c r="CJ46" s="26"/>
      <c r="CK46" s="27"/>
      <c r="CL46" s="26"/>
      <c r="CM46" s="27"/>
      <c r="CN46" s="30"/>
      <c r="CO46" s="31">
        <f t="shared" si="4"/>
        <v>36290</v>
      </c>
      <c r="CP46" s="31">
        <f t="shared" si="4"/>
        <v>31670</v>
      </c>
      <c r="CQ46" s="32">
        <f t="shared" si="2"/>
        <v>4620</v>
      </c>
    </row>
    <row r="47" spans="1:95" ht="25.5" customHeight="1">
      <c r="A47" s="18">
        <v>44</v>
      </c>
      <c r="B47" s="36" t="s">
        <v>179</v>
      </c>
      <c r="C47" s="20" t="s">
        <v>180</v>
      </c>
      <c r="D47" s="21" t="s">
        <v>181</v>
      </c>
      <c r="E47" s="33"/>
      <c r="F47" s="23">
        <v>3300</v>
      </c>
      <c r="G47" s="35" t="s">
        <v>108</v>
      </c>
      <c r="H47" s="25">
        <f t="shared" si="1"/>
        <v>0</v>
      </c>
      <c r="I47" s="11"/>
      <c r="J47" s="26">
        <v>1500</v>
      </c>
      <c r="K47" s="27">
        <v>1500</v>
      </c>
      <c r="L47" s="26">
        <v>1000</v>
      </c>
      <c r="M47" s="27">
        <v>1000</v>
      </c>
      <c r="N47" s="26">
        <v>5000</v>
      </c>
      <c r="O47" s="27">
        <f>4500+0</f>
        <v>4500</v>
      </c>
      <c r="P47" s="26">
        <v>8000</v>
      </c>
      <c r="Q47" s="27">
        <v>0</v>
      </c>
      <c r="R47" s="28"/>
      <c r="S47" s="27"/>
      <c r="T47" s="26"/>
      <c r="U47" s="27"/>
      <c r="V47" s="29">
        <v>2310</v>
      </c>
      <c r="W47" s="27">
        <v>5120</v>
      </c>
      <c r="X47" s="29">
        <v>2310</v>
      </c>
      <c r="Y47" s="27">
        <v>8000</v>
      </c>
      <c r="Z47" s="29">
        <v>2310</v>
      </c>
      <c r="AA47" s="27">
        <v>2310</v>
      </c>
      <c r="AB47" s="29">
        <v>2310</v>
      </c>
      <c r="AC47" s="27">
        <v>2310</v>
      </c>
      <c r="AD47" s="29">
        <v>2310</v>
      </c>
      <c r="AE47" s="27">
        <v>2310</v>
      </c>
      <c r="AF47" s="29">
        <v>2310</v>
      </c>
      <c r="AG47" s="27">
        <v>2310</v>
      </c>
      <c r="AH47" s="29">
        <v>2310</v>
      </c>
      <c r="AI47" s="27">
        <v>2310</v>
      </c>
      <c r="AJ47" s="29">
        <v>2310</v>
      </c>
      <c r="AK47" s="27">
        <v>2310</v>
      </c>
      <c r="AL47" s="29">
        <v>2310</v>
      </c>
      <c r="AM47" s="27">
        <v>2310</v>
      </c>
      <c r="AN47" s="28"/>
      <c r="AO47" s="27"/>
      <c r="AP47" s="28"/>
      <c r="AQ47" s="27"/>
      <c r="AR47" s="28"/>
      <c r="AS47" s="27"/>
      <c r="AT47" s="28"/>
      <c r="AU47" s="27"/>
      <c r="AV47" s="28"/>
      <c r="AW47" s="27"/>
      <c r="AX47" s="28"/>
      <c r="AY47" s="27"/>
      <c r="AZ47" s="28"/>
      <c r="BA47" s="27"/>
      <c r="BB47" s="28"/>
      <c r="BC47" s="27"/>
      <c r="BD47" s="28"/>
      <c r="BE47" s="27"/>
      <c r="BF47" s="28"/>
      <c r="BG47" s="27"/>
      <c r="BH47" s="28"/>
      <c r="BI47" s="27"/>
      <c r="BJ47" s="28"/>
      <c r="BK47" s="27"/>
      <c r="BL47" s="28"/>
      <c r="BM47" s="27"/>
      <c r="BN47" s="28"/>
      <c r="BO47" s="27"/>
      <c r="BP47" s="28"/>
      <c r="BQ47" s="27"/>
      <c r="BR47" s="28"/>
      <c r="BS47" s="27"/>
      <c r="BT47" s="28"/>
      <c r="BU47" s="27"/>
      <c r="BV47" s="28"/>
      <c r="BW47" s="27"/>
      <c r="BX47" s="28"/>
      <c r="BY47" s="27"/>
      <c r="BZ47" s="28"/>
      <c r="CA47" s="27"/>
      <c r="CB47" s="26"/>
      <c r="CC47" s="27"/>
      <c r="CD47" s="26"/>
      <c r="CE47" s="27"/>
      <c r="CF47" s="26"/>
      <c r="CG47" s="27"/>
      <c r="CH47" s="26"/>
      <c r="CI47" s="27"/>
      <c r="CJ47" s="26"/>
      <c r="CK47" s="27"/>
      <c r="CL47" s="26"/>
      <c r="CM47" s="27"/>
      <c r="CN47" s="30"/>
      <c r="CO47" s="31">
        <f t="shared" si="4"/>
        <v>36290</v>
      </c>
      <c r="CP47" s="31">
        <f t="shared" si="4"/>
        <v>36290</v>
      </c>
      <c r="CQ47" s="32">
        <f t="shared" si="2"/>
        <v>0</v>
      </c>
    </row>
    <row r="48" spans="1:95" ht="25.5" customHeight="1">
      <c r="A48" s="18">
        <v>45</v>
      </c>
      <c r="B48" s="36" t="s">
        <v>182</v>
      </c>
      <c r="C48" s="20" t="s">
        <v>183</v>
      </c>
      <c r="D48" s="21" t="s">
        <v>184</v>
      </c>
      <c r="E48" s="22" t="s">
        <v>45</v>
      </c>
      <c r="F48" s="23">
        <v>6200</v>
      </c>
      <c r="H48" s="25">
        <f t="shared" si="1"/>
        <v>0</v>
      </c>
      <c r="I48" s="11"/>
      <c r="J48" s="26">
        <v>1500</v>
      </c>
      <c r="K48" s="27">
        <v>1500</v>
      </c>
      <c r="L48" s="26">
        <v>1000</v>
      </c>
      <c r="M48" s="27">
        <v>1000</v>
      </c>
      <c r="N48" s="26">
        <v>5000</v>
      </c>
      <c r="O48" s="27">
        <v>5000</v>
      </c>
      <c r="P48" s="26">
        <v>8000</v>
      </c>
      <c r="Q48" s="27">
        <v>1500</v>
      </c>
      <c r="R48" s="28"/>
      <c r="S48" s="27"/>
      <c r="T48" s="26"/>
      <c r="U48" s="27"/>
      <c r="V48" s="29">
        <v>4340</v>
      </c>
      <c r="W48" s="27">
        <v>11120</v>
      </c>
      <c r="X48" s="29">
        <v>4340</v>
      </c>
      <c r="Y48" s="27">
        <v>4620</v>
      </c>
      <c r="Z48" s="29">
        <v>4340</v>
      </c>
      <c r="AA48" s="27">
        <v>4620</v>
      </c>
      <c r="AB48" s="29">
        <v>4340</v>
      </c>
      <c r="AC48" s="27">
        <v>4620</v>
      </c>
      <c r="AD48" s="29">
        <v>4340</v>
      </c>
      <c r="AE48" s="27">
        <v>4620</v>
      </c>
      <c r="AF48" s="29">
        <v>4340</v>
      </c>
      <c r="AG48" s="27">
        <v>4620</v>
      </c>
      <c r="AH48" s="29">
        <v>4340</v>
      </c>
      <c r="AI48" s="27">
        <v>4620</v>
      </c>
      <c r="AJ48" s="29">
        <v>4340</v>
      </c>
      <c r="AK48" s="27">
        <v>4620</v>
      </c>
      <c r="AL48" s="29">
        <v>4340</v>
      </c>
      <c r="AM48" s="27">
        <v>2100</v>
      </c>
      <c r="AN48" s="28"/>
      <c r="AO48" s="27"/>
      <c r="AP48" s="28"/>
      <c r="AQ48" s="27"/>
      <c r="AR48" s="28"/>
      <c r="AS48" s="27"/>
      <c r="AT48" s="28"/>
      <c r="AU48" s="27"/>
      <c r="AV48" s="28"/>
      <c r="AW48" s="27"/>
      <c r="AX48" s="28"/>
      <c r="AY48" s="27"/>
      <c r="AZ48" s="28"/>
      <c r="BA48" s="27"/>
      <c r="BB48" s="28"/>
      <c r="BC48" s="27"/>
      <c r="BD48" s="28"/>
      <c r="BE48" s="27"/>
      <c r="BF48" s="28"/>
      <c r="BG48" s="27"/>
      <c r="BH48" s="28"/>
      <c r="BI48" s="27"/>
      <c r="BJ48" s="28"/>
      <c r="BK48" s="27"/>
      <c r="BL48" s="28"/>
      <c r="BM48" s="27"/>
      <c r="BN48" s="28"/>
      <c r="BO48" s="27"/>
      <c r="BP48" s="28"/>
      <c r="BQ48" s="27"/>
      <c r="BR48" s="28"/>
      <c r="BS48" s="27"/>
      <c r="BT48" s="28"/>
      <c r="BU48" s="27"/>
      <c r="BV48" s="28"/>
      <c r="BW48" s="27"/>
      <c r="BX48" s="28"/>
      <c r="BY48" s="27"/>
      <c r="BZ48" s="28"/>
      <c r="CA48" s="27"/>
      <c r="CB48" s="26"/>
      <c r="CC48" s="27"/>
      <c r="CD48" s="26"/>
      <c r="CE48" s="27"/>
      <c r="CF48" s="26"/>
      <c r="CG48" s="27"/>
      <c r="CH48" s="26"/>
      <c r="CI48" s="27"/>
      <c r="CJ48" s="26"/>
      <c r="CK48" s="27"/>
      <c r="CL48" s="26"/>
      <c r="CM48" s="27"/>
      <c r="CN48" s="30"/>
      <c r="CO48" s="31">
        <f t="shared" si="4"/>
        <v>54560</v>
      </c>
      <c r="CP48" s="31">
        <f t="shared" si="4"/>
        <v>54560</v>
      </c>
      <c r="CQ48" s="32">
        <f t="shared" si="2"/>
        <v>0</v>
      </c>
    </row>
    <row r="49" spans="1:95" ht="25.5" customHeight="1">
      <c r="A49" s="18">
        <v>46</v>
      </c>
      <c r="B49" s="36" t="s">
        <v>185</v>
      </c>
      <c r="C49" s="20" t="s">
        <v>186</v>
      </c>
      <c r="D49" s="21" t="s">
        <v>187</v>
      </c>
      <c r="E49" s="22"/>
      <c r="F49" s="23">
        <v>6600</v>
      </c>
      <c r="H49" s="25">
        <f t="shared" si="1"/>
        <v>4620</v>
      </c>
      <c r="I49" s="11"/>
      <c r="J49" s="26">
        <v>1500</v>
      </c>
      <c r="K49" s="27">
        <v>1500</v>
      </c>
      <c r="L49" s="26">
        <v>1000</v>
      </c>
      <c r="M49" s="27">
        <v>1000</v>
      </c>
      <c r="N49" s="26">
        <v>5000</v>
      </c>
      <c r="O49" s="27">
        <v>5000</v>
      </c>
      <c r="P49" s="26">
        <v>8000</v>
      </c>
      <c r="Q49" s="27">
        <f>1500+0</f>
        <v>1500</v>
      </c>
      <c r="R49" s="28"/>
      <c r="S49" s="27"/>
      <c r="T49" s="26"/>
      <c r="U49" s="27"/>
      <c r="V49" s="29">
        <v>4620</v>
      </c>
      <c r="W49" s="27">
        <v>4620</v>
      </c>
      <c r="X49" s="29">
        <v>4620</v>
      </c>
      <c r="Y49" s="27">
        <v>11120</v>
      </c>
      <c r="Z49" s="29">
        <v>4620</v>
      </c>
      <c r="AA49" s="27">
        <f>4620+0</f>
        <v>4620</v>
      </c>
      <c r="AB49" s="29">
        <v>4620</v>
      </c>
      <c r="AC49" s="27">
        <v>4620</v>
      </c>
      <c r="AD49" s="29">
        <v>4620</v>
      </c>
      <c r="AE49" s="27">
        <v>4620</v>
      </c>
      <c r="AF49" s="29">
        <v>4620</v>
      </c>
      <c r="AG49" s="27">
        <v>4620</v>
      </c>
      <c r="AH49" s="29">
        <v>4620</v>
      </c>
      <c r="AI49" s="27"/>
      <c r="AJ49" s="29">
        <v>4620</v>
      </c>
      <c r="AK49" s="27">
        <v>9240</v>
      </c>
      <c r="AL49" s="29">
        <v>4620</v>
      </c>
      <c r="AM49" s="27"/>
      <c r="AN49" s="28"/>
      <c r="AO49" s="27"/>
      <c r="AP49" s="28"/>
      <c r="AQ49" s="27"/>
      <c r="AR49" s="28"/>
      <c r="AS49" s="27"/>
      <c r="AT49" s="28"/>
      <c r="AU49" s="27"/>
      <c r="AV49" s="28"/>
      <c r="AW49" s="27"/>
      <c r="AX49" s="28"/>
      <c r="AY49" s="27"/>
      <c r="AZ49" s="28"/>
      <c r="BA49" s="27"/>
      <c r="BB49" s="28"/>
      <c r="BC49" s="27"/>
      <c r="BD49" s="28"/>
      <c r="BE49" s="27"/>
      <c r="BF49" s="28"/>
      <c r="BG49" s="27"/>
      <c r="BH49" s="28"/>
      <c r="BI49" s="27"/>
      <c r="BJ49" s="28"/>
      <c r="BK49" s="27"/>
      <c r="BL49" s="28"/>
      <c r="BM49" s="27"/>
      <c r="BN49" s="28"/>
      <c r="BO49" s="27"/>
      <c r="BP49" s="28"/>
      <c r="BQ49" s="27"/>
      <c r="BR49" s="28"/>
      <c r="BS49" s="27"/>
      <c r="BT49" s="28"/>
      <c r="BU49" s="27"/>
      <c r="BV49" s="28"/>
      <c r="BW49" s="27"/>
      <c r="BX49" s="28"/>
      <c r="BY49" s="27"/>
      <c r="BZ49" s="28"/>
      <c r="CA49" s="27"/>
      <c r="CB49" s="26"/>
      <c r="CC49" s="27"/>
      <c r="CD49" s="26"/>
      <c r="CE49" s="27"/>
      <c r="CF49" s="26"/>
      <c r="CG49" s="27"/>
      <c r="CH49" s="26"/>
      <c r="CI49" s="27"/>
      <c r="CJ49" s="26"/>
      <c r="CK49" s="27"/>
      <c r="CL49" s="26"/>
      <c r="CM49" s="27"/>
      <c r="CN49" s="30"/>
      <c r="CO49" s="31">
        <f t="shared" si="4"/>
        <v>57080</v>
      </c>
      <c r="CP49" s="31">
        <f t="shared" si="4"/>
        <v>52460</v>
      </c>
      <c r="CQ49" s="32">
        <f t="shared" si="2"/>
        <v>4620</v>
      </c>
    </row>
    <row r="50" spans="1:95" ht="25.5" customHeight="1">
      <c r="A50" s="18">
        <v>47</v>
      </c>
      <c r="B50" s="36" t="s">
        <v>188</v>
      </c>
      <c r="C50" s="20" t="s">
        <v>189</v>
      </c>
      <c r="D50" s="21" t="s">
        <v>190</v>
      </c>
      <c r="E50" s="22" t="s">
        <v>45</v>
      </c>
      <c r="F50" s="23">
        <v>6200</v>
      </c>
      <c r="H50" s="25">
        <f t="shared" si="1"/>
        <v>2100</v>
      </c>
      <c r="I50" s="11"/>
      <c r="J50" s="26">
        <v>1500</v>
      </c>
      <c r="K50" s="27">
        <v>1500</v>
      </c>
      <c r="L50" s="26">
        <v>1000</v>
      </c>
      <c r="M50" s="27">
        <v>1000</v>
      </c>
      <c r="N50" s="26">
        <v>5000</v>
      </c>
      <c r="O50" s="27">
        <v>5000</v>
      </c>
      <c r="P50" s="26">
        <v>8000</v>
      </c>
      <c r="Q50" s="27">
        <f>1500+0</f>
        <v>1500</v>
      </c>
      <c r="R50" s="28"/>
      <c r="S50" s="27"/>
      <c r="T50" s="26"/>
      <c r="U50" s="27"/>
      <c r="V50" s="29">
        <v>4340</v>
      </c>
      <c r="W50" s="27">
        <f>6500+0</f>
        <v>6500</v>
      </c>
      <c r="X50" s="29">
        <v>4340</v>
      </c>
      <c r="Y50" s="27">
        <v>9240</v>
      </c>
      <c r="Z50" s="29">
        <v>4340</v>
      </c>
      <c r="AA50" s="27">
        <v>0</v>
      </c>
      <c r="AB50" s="29">
        <v>4340</v>
      </c>
      <c r="AC50" s="27">
        <v>9240</v>
      </c>
      <c r="AD50" s="29">
        <v>4340</v>
      </c>
      <c r="AE50" s="27"/>
      <c r="AF50" s="29">
        <v>4340</v>
      </c>
      <c r="AG50" s="27"/>
      <c r="AH50" s="29">
        <v>4340</v>
      </c>
      <c r="AI50" s="27"/>
      <c r="AJ50" s="29">
        <v>4340</v>
      </c>
      <c r="AK50" s="27">
        <v>9240</v>
      </c>
      <c r="AL50" s="29">
        <v>4340</v>
      </c>
      <c r="AM50" s="27">
        <v>9240</v>
      </c>
      <c r="AN50" s="28"/>
      <c r="AO50" s="27"/>
      <c r="AP50" s="28"/>
      <c r="AQ50" s="27"/>
      <c r="AR50" s="28"/>
      <c r="AS50" s="27"/>
      <c r="AT50" s="28"/>
      <c r="AU50" s="27"/>
      <c r="AV50" s="28"/>
      <c r="AW50" s="27"/>
      <c r="AX50" s="28"/>
      <c r="AY50" s="27"/>
      <c r="AZ50" s="28"/>
      <c r="BA50" s="27"/>
      <c r="BB50" s="28"/>
      <c r="BC50" s="27"/>
      <c r="BD50" s="28"/>
      <c r="BE50" s="27"/>
      <c r="BF50" s="28"/>
      <c r="BG50" s="27"/>
      <c r="BH50" s="28"/>
      <c r="BI50" s="27"/>
      <c r="BJ50" s="28"/>
      <c r="BK50" s="27"/>
      <c r="BL50" s="28"/>
      <c r="BM50" s="27"/>
      <c r="BN50" s="28"/>
      <c r="BO50" s="27"/>
      <c r="BP50" s="28"/>
      <c r="BQ50" s="27"/>
      <c r="BR50" s="28"/>
      <c r="BS50" s="27"/>
      <c r="BT50" s="28"/>
      <c r="BU50" s="27"/>
      <c r="BV50" s="28"/>
      <c r="BW50" s="27"/>
      <c r="BX50" s="28"/>
      <c r="BY50" s="27"/>
      <c r="BZ50" s="28"/>
      <c r="CA50" s="27"/>
      <c r="CB50" s="26"/>
      <c r="CC50" s="27"/>
      <c r="CD50" s="26"/>
      <c r="CE50" s="27"/>
      <c r="CF50" s="26"/>
      <c r="CG50" s="27"/>
      <c r="CH50" s="26"/>
      <c r="CI50" s="27"/>
      <c r="CJ50" s="26"/>
      <c r="CK50" s="27"/>
      <c r="CL50" s="26"/>
      <c r="CM50" s="27"/>
      <c r="CN50" s="30"/>
      <c r="CO50" s="31">
        <f t="shared" si="4"/>
        <v>54560</v>
      </c>
      <c r="CP50" s="31">
        <f t="shared" si="4"/>
        <v>52460</v>
      </c>
      <c r="CQ50" s="32">
        <f t="shared" si="2"/>
        <v>2100</v>
      </c>
    </row>
    <row r="51" spans="1:95" ht="25.5" customHeight="1">
      <c r="A51" s="18">
        <v>48</v>
      </c>
      <c r="B51" s="36" t="s">
        <v>191</v>
      </c>
      <c r="C51" s="20" t="s">
        <v>192</v>
      </c>
      <c r="D51" s="21" t="s">
        <v>193</v>
      </c>
      <c r="E51" s="33"/>
      <c r="F51" s="23">
        <v>6600</v>
      </c>
      <c r="G51" s="35"/>
      <c r="H51" s="25">
        <f t="shared" si="1"/>
        <v>35000</v>
      </c>
      <c r="I51" s="11"/>
      <c r="J51" s="26">
        <v>1500</v>
      </c>
      <c r="K51" s="27">
        <v>1500</v>
      </c>
      <c r="L51" s="26">
        <v>1000</v>
      </c>
      <c r="M51" s="27">
        <v>1000</v>
      </c>
      <c r="N51" s="26">
        <v>5000</v>
      </c>
      <c r="O51" s="27">
        <v>5000</v>
      </c>
      <c r="P51" s="26">
        <v>8000</v>
      </c>
      <c r="Q51" s="27">
        <v>1500</v>
      </c>
      <c r="R51" s="28"/>
      <c r="S51" s="27"/>
      <c r="T51" s="26"/>
      <c r="U51" s="27"/>
      <c r="V51" s="29">
        <v>4620</v>
      </c>
      <c r="W51" s="27">
        <v>0</v>
      </c>
      <c r="X51" s="29">
        <v>4620</v>
      </c>
      <c r="Y51" s="27"/>
      <c r="Z51" s="29">
        <v>4620</v>
      </c>
      <c r="AA51" s="27"/>
      <c r="AB51" s="29">
        <v>4620</v>
      </c>
      <c r="AC51" s="27">
        <v>2980</v>
      </c>
      <c r="AD51" s="29">
        <v>4620</v>
      </c>
      <c r="AE51" s="27"/>
      <c r="AF51" s="29">
        <v>4620</v>
      </c>
      <c r="AG51" s="27"/>
      <c r="AH51" s="29">
        <v>4620</v>
      </c>
      <c r="AI51" s="27"/>
      <c r="AJ51" s="29">
        <v>4620</v>
      </c>
      <c r="AK51" s="27"/>
      <c r="AL51" s="29">
        <v>4620</v>
      </c>
      <c r="AM51" s="27">
        <v>10100</v>
      </c>
      <c r="AN51" s="28"/>
      <c r="AO51" s="27"/>
      <c r="AP51" s="28"/>
      <c r="AQ51" s="27"/>
      <c r="AR51" s="28"/>
      <c r="AS51" s="27"/>
      <c r="AT51" s="28"/>
      <c r="AU51" s="27"/>
      <c r="AV51" s="28"/>
      <c r="AW51" s="27"/>
      <c r="AX51" s="28"/>
      <c r="AY51" s="27"/>
      <c r="AZ51" s="28"/>
      <c r="BA51" s="27"/>
      <c r="BB51" s="28"/>
      <c r="BC51" s="27"/>
      <c r="BD51" s="28"/>
      <c r="BE51" s="27"/>
      <c r="BF51" s="28"/>
      <c r="BG51" s="27"/>
      <c r="BH51" s="28"/>
      <c r="BI51" s="27"/>
      <c r="BJ51" s="28"/>
      <c r="BK51" s="27"/>
      <c r="BL51" s="28"/>
      <c r="BM51" s="27"/>
      <c r="BN51" s="28"/>
      <c r="BO51" s="27"/>
      <c r="BP51" s="28"/>
      <c r="BQ51" s="27"/>
      <c r="BR51" s="28"/>
      <c r="BS51" s="27"/>
      <c r="BT51" s="28"/>
      <c r="BU51" s="27"/>
      <c r="BV51" s="28"/>
      <c r="BW51" s="27"/>
      <c r="BX51" s="28"/>
      <c r="BY51" s="27"/>
      <c r="BZ51" s="28"/>
      <c r="CA51" s="27"/>
      <c r="CB51" s="26"/>
      <c r="CC51" s="27"/>
      <c r="CD51" s="26"/>
      <c r="CE51" s="27"/>
      <c r="CF51" s="26"/>
      <c r="CG51" s="27"/>
      <c r="CH51" s="26"/>
      <c r="CI51" s="27"/>
      <c r="CJ51" s="26"/>
      <c r="CK51" s="27"/>
      <c r="CL51" s="26"/>
      <c r="CM51" s="27"/>
      <c r="CN51" s="30"/>
      <c r="CO51" s="31">
        <f t="shared" si="4"/>
        <v>57080</v>
      </c>
      <c r="CP51" s="31">
        <f t="shared" si="4"/>
        <v>22080</v>
      </c>
      <c r="CQ51" s="32">
        <f t="shared" si="2"/>
        <v>35000</v>
      </c>
    </row>
    <row r="52" spans="1:95" ht="25.5" customHeight="1">
      <c r="A52" s="18">
        <v>49</v>
      </c>
      <c r="B52" s="36" t="s">
        <v>194</v>
      </c>
      <c r="C52" s="20" t="s">
        <v>195</v>
      </c>
      <c r="D52" s="21" t="s">
        <v>196</v>
      </c>
      <c r="E52" s="33"/>
      <c r="F52" s="23">
        <v>6600</v>
      </c>
      <c r="G52" s="35"/>
      <c r="H52" s="25">
        <f t="shared" si="1"/>
        <v>39580</v>
      </c>
      <c r="I52" s="11"/>
      <c r="J52" s="26">
        <v>1500</v>
      </c>
      <c r="K52" s="27">
        <v>1500</v>
      </c>
      <c r="L52" s="26">
        <v>1000</v>
      </c>
      <c r="M52" s="27">
        <v>1000</v>
      </c>
      <c r="N52" s="26">
        <v>5000</v>
      </c>
      <c r="O52" s="27">
        <v>5000</v>
      </c>
      <c r="P52" s="26">
        <v>8000</v>
      </c>
      <c r="Q52" s="27">
        <f>1500+0</f>
        <v>1500</v>
      </c>
      <c r="R52" s="28"/>
      <c r="S52" s="27"/>
      <c r="T52" s="26"/>
      <c r="U52" s="27"/>
      <c r="V52" s="29">
        <v>4620</v>
      </c>
      <c r="W52" s="27"/>
      <c r="X52" s="29">
        <v>4620</v>
      </c>
      <c r="Y52" s="27"/>
      <c r="Z52" s="29">
        <v>4620</v>
      </c>
      <c r="AA52" s="27"/>
      <c r="AB52" s="29">
        <v>4620</v>
      </c>
      <c r="AC52" s="27">
        <v>5000</v>
      </c>
      <c r="AD52" s="29">
        <v>4620</v>
      </c>
      <c r="AE52" s="27"/>
      <c r="AF52" s="29">
        <v>4620</v>
      </c>
      <c r="AG52" s="27"/>
      <c r="AH52" s="29">
        <v>4620</v>
      </c>
      <c r="AI52" s="27"/>
      <c r="AJ52" s="29">
        <v>4620</v>
      </c>
      <c r="AK52" s="27"/>
      <c r="AL52" s="29">
        <v>4620</v>
      </c>
      <c r="AM52" s="27">
        <v>3500</v>
      </c>
      <c r="AN52" s="28"/>
      <c r="AO52" s="27"/>
      <c r="AP52" s="28"/>
      <c r="AQ52" s="27"/>
      <c r="AR52" s="28"/>
      <c r="AS52" s="27"/>
      <c r="AT52" s="28"/>
      <c r="AU52" s="27"/>
      <c r="AV52" s="28"/>
      <c r="AW52" s="27"/>
      <c r="AX52" s="28"/>
      <c r="AY52" s="27"/>
      <c r="AZ52" s="28"/>
      <c r="BA52" s="27"/>
      <c r="BB52" s="28"/>
      <c r="BC52" s="27"/>
      <c r="BD52" s="28"/>
      <c r="BE52" s="27"/>
      <c r="BF52" s="28"/>
      <c r="BG52" s="27"/>
      <c r="BH52" s="28"/>
      <c r="BI52" s="27"/>
      <c r="BJ52" s="28"/>
      <c r="BK52" s="27"/>
      <c r="BL52" s="28"/>
      <c r="BM52" s="27"/>
      <c r="BN52" s="28"/>
      <c r="BO52" s="27"/>
      <c r="BP52" s="28"/>
      <c r="BQ52" s="27"/>
      <c r="BR52" s="28"/>
      <c r="BS52" s="27"/>
      <c r="BT52" s="28"/>
      <c r="BU52" s="27"/>
      <c r="BV52" s="28"/>
      <c r="BW52" s="27"/>
      <c r="BX52" s="28"/>
      <c r="BY52" s="27"/>
      <c r="BZ52" s="28"/>
      <c r="CA52" s="27"/>
      <c r="CB52" s="26"/>
      <c r="CC52" s="27"/>
      <c r="CD52" s="26"/>
      <c r="CE52" s="27"/>
      <c r="CF52" s="26"/>
      <c r="CG52" s="27"/>
      <c r="CH52" s="26"/>
      <c r="CI52" s="27"/>
      <c r="CJ52" s="26"/>
      <c r="CK52" s="27"/>
      <c r="CL52" s="26"/>
      <c r="CM52" s="27"/>
      <c r="CN52" s="30"/>
      <c r="CO52" s="31">
        <f t="shared" si="4"/>
        <v>57080</v>
      </c>
      <c r="CP52" s="31">
        <f t="shared" si="4"/>
        <v>17500</v>
      </c>
      <c r="CQ52" s="32">
        <f t="shared" si="2"/>
        <v>39580</v>
      </c>
    </row>
    <row r="53" spans="1:95" ht="25.5" customHeight="1">
      <c r="A53" s="18">
        <v>50</v>
      </c>
      <c r="B53" s="36" t="s">
        <v>197</v>
      </c>
      <c r="C53" s="20" t="s">
        <v>198</v>
      </c>
      <c r="D53" s="21" t="s">
        <v>199</v>
      </c>
      <c r="E53" s="33"/>
      <c r="F53" s="23">
        <v>6600</v>
      </c>
      <c r="G53" s="35"/>
      <c r="H53" s="25">
        <f t="shared" si="1"/>
        <v>0</v>
      </c>
      <c r="I53" s="11"/>
      <c r="J53" s="26">
        <v>1500</v>
      </c>
      <c r="K53" s="27">
        <v>1500</v>
      </c>
      <c r="L53" s="26">
        <v>1000</v>
      </c>
      <c r="M53" s="27">
        <v>1000</v>
      </c>
      <c r="N53" s="26">
        <v>5000</v>
      </c>
      <c r="O53" s="27">
        <v>5000</v>
      </c>
      <c r="P53" s="26">
        <v>8000</v>
      </c>
      <c r="Q53" s="27">
        <f>1500+0</f>
        <v>1500</v>
      </c>
      <c r="R53" s="28"/>
      <c r="S53" s="27"/>
      <c r="T53" s="26"/>
      <c r="U53" s="27"/>
      <c r="V53" s="29">
        <v>4620</v>
      </c>
      <c r="W53" s="27">
        <v>4620</v>
      </c>
      <c r="X53" s="29">
        <v>4620</v>
      </c>
      <c r="Y53" s="27">
        <v>11120</v>
      </c>
      <c r="Z53" s="29">
        <v>4620</v>
      </c>
      <c r="AA53" s="27">
        <v>4620</v>
      </c>
      <c r="AB53" s="29">
        <v>4620</v>
      </c>
      <c r="AC53" s="27">
        <v>4620</v>
      </c>
      <c r="AD53" s="29">
        <v>4620</v>
      </c>
      <c r="AE53" s="27">
        <v>4620</v>
      </c>
      <c r="AF53" s="29">
        <v>4620</v>
      </c>
      <c r="AG53" s="27">
        <v>4620</v>
      </c>
      <c r="AH53" s="29">
        <v>4620</v>
      </c>
      <c r="AI53" s="27">
        <v>4620</v>
      </c>
      <c r="AJ53" s="29">
        <v>4620</v>
      </c>
      <c r="AK53" s="27"/>
      <c r="AL53" s="29">
        <v>4620</v>
      </c>
      <c r="AM53" s="27">
        <v>9240</v>
      </c>
      <c r="AN53" s="28"/>
      <c r="AO53" s="27"/>
      <c r="AP53" s="28"/>
      <c r="AQ53" s="27"/>
      <c r="AR53" s="28"/>
      <c r="AS53" s="27"/>
      <c r="AT53" s="28"/>
      <c r="AU53" s="27"/>
      <c r="AV53" s="28"/>
      <c r="AW53" s="27"/>
      <c r="AX53" s="28"/>
      <c r="AY53" s="27"/>
      <c r="AZ53" s="28"/>
      <c r="BA53" s="27"/>
      <c r="BB53" s="28"/>
      <c r="BC53" s="27"/>
      <c r="BD53" s="28"/>
      <c r="BE53" s="27"/>
      <c r="BF53" s="28"/>
      <c r="BG53" s="27"/>
      <c r="BH53" s="28"/>
      <c r="BI53" s="27"/>
      <c r="BJ53" s="28"/>
      <c r="BK53" s="27"/>
      <c r="BL53" s="28"/>
      <c r="BM53" s="27"/>
      <c r="BN53" s="28"/>
      <c r="BO53" s="27"/>
      <c r="BP53" s="28"/>
      <c r="BQ53" s="27"/>
      <c r="BR53" s="28"/>
      <c r="BS53" s="27"/>
      <c r="BT53" s="28"/>
      <c r="BU53" s="27"/>
      <c r="BV53" s="28"/>
      <c r="BW53" s="27"/>
      <c r="BX53" s="28"/>
      <c r="BY53" s="27"/>
      <c r="BZ53" s="28"/>
      <c r="CA53" s="27"/>
      <c r="CB53" s="26"/>
      <c r="CC53" s="27"/>
      <c r="CD53" s="26"/>
      <c r="CE53" s="27"/>
      <c r="CF53" s="26"/>
      <c r="CG53" s="27"/>
      <c r="CH53" s="26"/>
      <c r="CI53" s="27"/>
      <c r="CJ53" s="26"/>
      <c r="CK53" s="27"/>
      <c r="CL53" s="26"/>
      <c r="CM53" s="27"/>
      <c r="CN53" s="30"/>
      <c r="CO53" s="31">
        <f t="shared" si="4"/>
        <v>57080</v>
      </c>
      <c r="CP53" s="31">
        <f t="shared" si="4"/>
        <v>57080</v>
      </c>
      <c r="CQ53" s="32">
        <f t="shared" si="2"/>
        <v>0</v>
      </c>
    </row>
    <row r="54" spans="1:95" ht="25.5" customHeight="1">
      <c r="A54" s="18">
        <v>51</v>
      </c>
      <c r="B54" s="36" t="s">
        <v>200</v>
      </c>
      <c r="C54" s="20" t="s">
        <v>201</v>
      </c>
      <c r="D54" s="21" t="s">
        <v>202</v>
      </c>
      <c r="E54" s="33"/>
      <c r="F54" s="23">
        <v>6600</v>
      </c>
      <c r="G54" s="35"/>
      <c r="H54" s="45">
        <f t="shared" si="1"/>
        <v>4620</v>
      </c>
      <c r="I54" s="11"/>
      <c r="J54" s="26">
        <v>1500</v>
      </c>
      <c r="K54" s="27">
        <v>1500</v>
      </c>
      <c r="L54" s="26">
        <v>1000</v>
      </c>
      <c r="M54" s="27">
        <v>1000</v>
      </c>
      <c r="N54" s="26">
        <v>5000</v>
      </c>
      <c r="O54" s="27">
        <f>2500+0</f>
        <v>2500</v>
      </c>
      <c r="P54" s="26">
        <v>8000</v>
      </c>
      <c r="Q54" s="27">
        <f>0+0</f>
        <v>0</v>
      </c>
      <c r="R54" s="28"/>
      <c r="S54" s="27"/>
      <c r="T54" s="26"/>
      <c r="U54" s="27">
        <v>5000</v>
      </c>
      <c r="V54" s="29">
        <v>4620</v>
      </c>
      <c r="W54" s="27">
        <v>10120</v>
      </c>
      <c r="X54" s="29">
        <v>4620</v>
      </c>
      <c r="Y54" s="27">
        <v>4620</v>
      </c>
      <c r="Z54" s="29">
        <v>4620</v>
      </c>
      <c r="AA54" s="27">
        <v>4620</v>
      </c>
      <c r="AB54" s="29">
        <v>4620</v>
      </c>
      <c r="AC54" s="27">
        <v>4620</v>
      </c>
      <c r="AD54" s="29">
        <v>4620</v>
      </c>
      <c r="AE54" s="27">
        <v>4620</v>
      </c>
      <c r="AF54" s="29">
        <v>4620</v>
      </c>
      <c r="AG54" s="27">
        <v>4620</v>
      </c>
      <c r="AH54" s="29">
        <v>4620</v>
      </c>
      <c r="AI54" s="27">
        <v>4620</v>
      </c>
      <c r="AJ54" s="29">
        <v>4620</v>
      </c>
      <c r="AK54" s="27"/>
      <c r="AL54" s="29">
        <v>4620</v>
      </c>
      <c r="AM54" s="27">
        <v>4620</v>
      </c>
      <c r="AN54" s="28"/>
      <c r="AO54" s="27"/>
      <c r="AP54" s="28"/>
      <c r="AQ54" s="27"/>
      <c r="AR54" s="28"/>
      <c r="AS54" s="27"/>
      <c r="AT54" s="28"/>
      <c r="AU54" s="27"/>
      <c r="AV54" s="28"/>
      <c r="AW54" s="27"/>
      <c r="AX54" s="28"/>
      <c r="AY54" s="27"/>
      <c r="AZ54" s="28"/>
      <c r="BA54" s="27"/>
      <c r="BB54" s="28"/>
      <c r="BC54" s="27"/>
      <c r="BD54" s="28"/>
      <c r="BE54" s="27"/>
      <c r="BF54" s="28"/>
      <c r="BG54" s="27"/>
      <c r="BH54" s="28"/>
      <c r="BI54" s="27"/>
      <c r="BJ54" s="28"/>
      <c r="BK54" s="27"/>
      <c r="BL54" s="28"/>
      <c r="BM54" s="27"/>
      <c r="BN54" s="28"/>
      <c r="BO54" s="27"/>
      <c r="BP54" s="28"/>
      <c r="BQ54" s="27"/>
      <c r="BR54" s="28"/>
      <c r="BS54" s="27"/>
      <c r="BT54" s="28"/>
      <c r="BU54" s="27"/>
      <c r="BV54" s="28"/>
      <c r="BW54" s="27"/>
      <c r="BX54" s="28"/>
      <c r="BY54" s="27"/>
      <c r="BZ54" s="28"/>
      <c r="CA54" s="27"/>
      <c r="CB54" s="26"/>
      <c r="CC54" s="27"/>
      <c r="CD54" s="26"/>
      <c r="CE54" s="27"/>
      <c r="CF54" s="26"/>
      <c r="CG54" s="27"/>
      <c r="CH54" s="26"/>
      <c r="CI54" s="27"/>
      <c r="CJ54" s="26"/>
      <c r="CK54" s="27"/>
      <c r="CL54" s="26"/>
      <c r="CM54" s="27"/>
      <c r="CN54" s="30"/>
      <c r="CO54" s="31">
        <f t="shared" si="4"/>
        <v>57080</v>
      </c>
      <c r="CP54" s="31">
        <f t="shared" si="4"/>
        <v>52460</v>
      </c>
      <c r="CQ54" s="32">
        <f t="shared" si="2"/>
        <v>4620</v>
      </c>
    </row>
    <row r="55" spans="1:95" ht="25.5" customHeight="1">
      <c r="A55" s="18">
        <v>52</v>
      </c>
      <c r="B55" s="36" t="s">
        <v>203</v>
      </c>
      <c r="C55" s="20" t="s">
        <v>204</v>
      </c>
      <c r="D55" s="21" t="s">
        <v>205</v>
      </c>
      <c r="E55" s="33"/>
      <c r="F55" s="23">
        <v>4600</v>
      </c>
      <c r="G55" s="34" t="s">
        <v>56</v>
      </c>
      <c r="H55" s="25">
        <f t="shared" si="1"/>
        <v>3220</v>
      </c>
      <c r="I55" s="11"/>
      <c r="J55" s="26">
        <v>1500</v>
      </c>
      <c r="K55" s="27">
        <v>1500</v>
      </c>
      <c r="L55" s="26">
        <v>1000</v>
      </c>
      <c r="M55" s="27">
        <v>1000</v>
      </c>
      <c r="N55" s="26">
        <v>5000</v>
      </c>
      <c r="O55" s="27">
        <v>5000</v>
      </c>
      <c r="P55" s="26">
        <v>8000</v>
      </c>
      <c r="Q55" s="27">
        <v>1500</v>
      </c>
      <c r="R55" s="28"/>
      <c r="S55" s="27"/>
      <c r="T55" s="26"/>
      <c r="U55" s="27"/>
      <c r="V55" s="29">
        <v>3220</v>
      </c>
      <c r="W55" s="27">
        <v>9720</v>
      </c>
      <c r="X55" s="29">
        <v>3220</v>
      </c>
      <c r="Y55" s="27">
        <v>3220</v>
      </c>
      <c r="Z55" s="29">
        <v>3220</v>
      </c>
      <c r="AA55" s="27">
        <v>3220</v>
      </c>
      <c r="AB55" s="29">
        <v>3220</v>
      </c>
      <c r="AC55" s="27">
        <v>3220</v>
      </c>
      <c r="AD55" s="29">
        <v>3220</v>
      </c>
      <c r="AE55" s="27">
        <v>3220</v>
      </c>
      <c r="AF55" s="29">
        <v>3220</v>
      </c>
      <c r="AG55" s="27">
        <v>3220</v>
      </c>
      <c r="AH55" s="29">
        <v>3220</v>
      </c>
      <c r="AI55" s="27"/>
      <c r="AJ55" s="29">
        <v>3220</v>
      </c>
      <c r="AK55" s="27">
        <v>6440</v>
      </c>
      <c r="AL55" s="29">
        <v>3220</v>
      </c>
      <c r="AM55" s="27"/>
      <c r="AN55" s="28"/>
      <c r="AO55" s="27"/>
      <c r="AP55" s="28"/>
      <c r="AQ55" s="27"/>
      <c r="AR55" s="28"/>
      <c r="AS55" s="27"/>
      <c r="AT55" s="28"/>
      <c r="AU55" s="27"/>
      <c r="AV55" s="28"/>
      <c r="AW55" s="27"/>
      <c r="AX55" s="28"/>
      <c r="AY55" s="27"/>
      <c r="AZ55" s="28"/>
      <c r="BA55" s="27"/>
      <c r="BB55" s="28"/>
      <c r="BC55" s="27"/>
      <c r="BD55" s="28"/>
      <c r="BE55" s="27"/>
      <c r="BF55" s="28"/>
      <c r="BG55" s="27"/>
      <c r="BH55" s="28"/>
      <c r="BI55" s="27"/>
      <c r="BJ55" s="28"/>
      <c r="BK55" s="27"/>
      <c r="BL55" s="28"/>
      <c r="BM55" s="27"/>
      <c r="BN55" s="28"/>
      <c r="BO55" s="27"/>
      <c r="BP55" s="28"/>
      <c r="BQ55" s="27"/>
      <c r="BR55" s="28"/>
      <c r="BS55" s="27"/>
      <c r="BT55" s="28"/>
      <c r="BU55" s="27"/>
      <c r="BV55" s="28"/>
      <c r="BW55" s="27"/>
      <c r="BX55" s="28"/>
      <c r="BY55" s="27"/>
      <c r="BZ55" s="28"/>
      <c r="CA55" s="27"/>
      <c r="CB55" s="26"/>
      <c r="CC55" s="27"/>
      <c r="CD55" s="26"/>
      <c r="CE55" s="27"/>
      <c r="CF55" s="26"/>
      <c r="CG55" s="27"/>
      <c r="CH55" s="26"/>
      <c r="CI55" s="27"/>
      <c r="CJ55" s="26"/>
      <c r="CK55" s="27"/>
      <c r="CL55" s="26"/>
      <c r="CM55" s="27"/>
      <c r="CN55" s="30"/>
      <c r="CO55" s="31">
        <f t="shared" si="4"/>
        <v>44480</v>
      </c>
      <c r="CP55" s="31">
        <f t="shared" si="4"/>
        <v>41260</v>
      </c>
      <c r="CQ55" s="32">
        <f t="shared" si="2"/>
        <v>3220</v>
      </c>
    </row>
    <row r="56" spans="1:95" ht="25.5" customHeight="1">
      <c r="A56" s="18">
        <v>53</v>
      </c>
      <c r="B56" s="36" t="s">
        <v>206</v>
      </c>
      <c r="C56" s="20" t="s">
        <v>207</v>
      </c>
      <c r="D56" s="21" t="s">
        <v>208</v>
      </c>
      <c r="E56" s="33"/>
      <c r="F56" s="23">
        <v>6600</v>
      </c>
      <c r="G56" s="35"/>
      <c r="H56" s="25">
        <f t="shared" si="1"/>
        <v>4620</v>
      </c>
      <c r="I56" s="11"/>
      <c r="J56" s="26">
        <v>1500</v>
      </c>
      <c r="K56" s="27">
        <v>1500</v>
      </c>
      <c r="L56" s="26">
        <v>1000</v>
      </c>
      <c r="M56" s="27">
        <v>1000</v>
      </c>
      <c r="N56" s="26">
        <v>5000</v>
      </c>
      <c r="O56" s="27">
        <v>5000</v>
      </c>
      <c r="P56" s="26">
        <v>8000</v>
      </c>
      <c r="Q56" s="27">
        <f>1500+0</f>
        <v>1500</v>
      </c>
      <c r="R56" s="28"/>
      <c r="S56" s="27"/>
      <c r="T56" s="26"/>
      <c r="U56" s="27"/>
      <c r="V56" s="29">
        <v>4620</v>
      </c>
      <c r="W56" s="27">
        <v>0</v>
      </c>
      <c r="X56" s="29">
        <v>4620</v>
      </c>
      <c r="Y56" s="27">
        <v>0</v>
      </c>
      <c r="Z56" s="29">
        <v>4620</v>
      </c>
      <c r="AA56" s="27">
        <v>0</v>
      </c>
      <c r="AB56" s="29">
        <v>4620</v>
      </c>
      <c r="AC56" s="27">
        <v>24980</v>
      </c>
      <c r="AD56" s="29">
        <v>4620</v>
      </c>
      <c r="AE56" s="27"/>
      <c r="AF56" s="29">
        <v>4620</v>
      </c>
      <c r="AG56" s="27"/>
      <c r="AH56" s="29">
        <v>4620</v>
      </c>
      <c r="AI56" s="27"/>
      <c r="AJ56" s="29">
        <v>4620</v>
      </c>
      <c r="AK56" s="27"/>
      <c r="AL56" s="29">
        <v>4620</v>
      </c>
      <c r="AM56" s="27">
        <v>18480</v>
      </c>
      <c r="AN56" s="28"/>
      <c r="AO56" s="27"/>
      <c r="AP56" s="28"/>
      <c r="AQ56" s="27"/>
      <c r="AR56" s="28"/>
      <c r="AS56" s="27"/>
      <c r="AT56" s="28"/>
      <c r="AU56" s="27"/>
      <c r="AV56" s="28"/>
      <c r="AW56" s="27"/>
      <c r="AX56" s="28"/>
      <c r="AY56" s="27"/>
      <c r="AZ56" s="28"/>
      <c r="BA56" s="27"/>
      <c r="BB56" s="28"/>
      <c r="BC56" s="27"/>
      <c r="BD56" s="28"/>
      <c r="BE56" s="27"/>
      <c r="BF56" s="28"/>
      <c r="BG56" s="27"/>
      <c r="BH56" s="28"/>
      <c r="BI56" s="27"/>
      <c r="BJ56" s="28"/>
      <c r="BK56" s="27"/>
      <c r="BL56" s="28"/>
      <c r="BM56" s="27"/>
      <c r="BN56" s="28"/>
      <c r="BO56" s="27"/>
      <c r="BP56" s="28"/>
      <c r="BQ56" s="27"/>
      <c r="BR56" s="28"/>
      <c r="BS56" s="27"/>
      <c r="BT56" s="28"/>
      <c r="BU56" s="27"/>
      <c r="BV56" s="28"/>
      <c r="BW56" s="27"/>
      <c r="BX56" s="28"/>
      <c r="BY56" s="27"/>
      <c r="BZ56" s="28"/>
      <c r="CA56" s="27"/>
      <c r="CB56" s="26"/>
      <c r="CC56" s="27"/>
      <c r="CD56" s="26"/>
      <c r="CE56" s="27"/>
      <c r="CF56" s="26"/>
      <c r="CG56" s="27"/>
      <c r="CH56" s="26"/>
      <c r="CI56" s="27"/>
      <c r="CJ56" s="26"/>
      <c r="CK56" s="27"/>
      <c r="CL56" s="26"/>
      <c r="CM56" s="27"/>
      <c r="CN56" s="30"/>
      <c r="CO56" s="31">
        <f t="shared" si="4"/>
        <v>57080</v>
      </c>
      <c r="CP56" s="31">
        <f t="shared" si="4"/>
        <v>52460</v>
      </c>
      <c r="CQ56" s="32">
        <f t="shared" si="2"/>
        <v>4620</v>
      </c>
    </row>
    <row r="57" spans="1:95" ht="25.5" customHeight="1">
      <c r="A57" s="18">
        <v>54</v>
      </c>
      <c r="B57" s="36" t="s">
        <v>209</v>
      </c>
      <c r="C57" s="20" t="s">
        <v>210</v>
      </c>
      <c r="D57" s="21" t="s">
        <v>211</v>
      </c>
      <c r="E57" s="33"/>
      <c r="F57" s="23">
        <v>6600</v>
      </c>
      <c r="G57" s="35"/>
      <c r="H57" s="25">
        <f t="shared" si="1"/>
        <v>4620</v>
      </c>
      <c r="I57" s="11"/>
      <c r="J57" s="26">
        <v>1500</v>
      </c>
      <c r="K57" s="27">
        <v>1500</v>
      </c>
      <c r="L57" s="26">
        <v>1000</v>
      </c>
      <c r="M57" s="27">
        <v>1000</v>
      </c>
      <c r="N57" s="26">
        <v>5000</v>
      </c>
      <c r="O57" s="27">
        <v>5000</v>
      </c>
      <c r="P57" s="26">
        <v>8000</v>
      </c>
      <c r="Q57" s="27">
        <f>1500+0</f>
        <v>1500</v>
      </c>
      <c r="R57" s="28"/>
      <c r="S57" s="27"/>
      <c r="T57" s="26"/>
      <c r="U57" s="27"/>
      <c r="V57" s="29">
        <v>4620</v>
      </c>
      <c r="W57" s="27">
        <v>4620</v>
      </c>
      <c r="X57" s="29">
        <v>4620</v>
      </c>
      <c r="Y57" s="27">
        <v>4620</v>
      </c>
      <c r="Z57" s="29">
        <v>4620</v>
      </c>
      <c r="AA57" s="27">
        <v>11120</v>
      </c>
      <c r="AB57" s="29">
        <v>4620</v>
      </c>
      <c r="AC57" s="27">
        <v>4620</v>
      </c>
      <c r="AD57" s="29">
        <v>4620</v>
      </c>
      <c r="AE57" s="27">
        <v>4620</v>
      </c>
      <c r="AF57" s="29">
        <v>4620</v>
      </c>
      <c r="AG57" s="27"/>
      <c r="AH57" s="29">
        <v>4620</v>
      </c>
      <c r="AI57" s="27"/>
      <c r="AJ57" s="29">
        <v>4620</v>
      </c>
      <c r="AK57" s="27"/>
      <c r="AL57" s="29">
        <v>4620</v>
      </c>
      <c r="AM57" s="27">
        <f>9240+4620</f>
        <v>13860</v>
      </c>
      <c r="AN57" s="28"/>
      <c r="AO57" s="27"/>
      <c r="AP57" s="28"/>
      <c r="AQ57" s="27"/>
      <c r="AR57" s="28"/>
      <c r="AS57" s="27"/>
      <c r="AT57" s="28"/>
      <c r="AU57" s="27"/>
      <c r="AV57" s="28"/>
      <c r="AW57" s="27"/>
      <c r="AX57" s="28"/>
      <c r="AY57" s="27"/>
      <c r="AZ57" s="28"/>
      <c r="BA57" s="27"/>
      <c r="BB57" s="28"/>
      <c r="BC57" s="27"/>
      <c r="BD57" s="28"/>
      <c r="BE57" s="27"/>
      <c r="BF57" s="28"/>
      <c r="BG57" s="27"/>
      <c r="BH57" s="28"/>
      <c r="BI57" s="27"/>
      <c r="BJ57" s="28"/>
      <c r="BK57" s="27"/>
      <c r="BL57" s="28"/>
      <c r="BM57" s="27"/>
      <c r="BN57" s="28"/>
      <c r="BO57" s="27"/>
      <c r="BP57" s="28"/>
      <c r="BQ57" s="27"/>
      <c r="BR57" s="28"/>
      <c r="BS57" s="27"/>
      <c r="BT57" s="28"/>
      <c r="BU57" s="27"/>
      <c r="BV57" s="28"/>
      <c r="BW57" s="27"/>
      <c r="BX57" s="28"/>
      <c r="BY57" s="27"/>
      <c r="BZ57" s="28"/>
      <c r="CA57" s="27"/>
      <c r="CB57" s="26"/>
      <c r="CC57" s="27"/>
      <c r="CD57" s="26"/>
      <c r="CE57" s="27"/>
      <c r="CF57" s="26"/>
      <c r="CG57" s="27"/>
      <c r="CH57" s="26"/>
      <c r="CI57" s="27"/>
      <c r="CJ57" s="26"/>
      <c r="CK57" s="27"/>
      <c r="CL57" s="26"/>
      <c r="CM57" s="27"/>
      <c r="CN57" s="30"/>
      <c r="CO57" s="31">
        <f t="shared" si="4"/>
        <v>57080</v>
      </c>
      <c r="CP57" s="31">
        <f t="shared" si="4"/>
        <v>52460</v>
      </c>
      <c r="CQ57" s="32">
        <f t="shared" si="2"/>
        <v>4620</v>
      </c>
    </row>
    <row r="58" spans="1:95" ht="25.5" customHeight="1">
      <c r="A58" s="18">
        <v>55</v>
      </c>
      <c r="B58" s="36" t="s">
        <v>212</v>
      </c>
      <c r="C58" s="20" t="s">
        <v>213</v>
      </c>
      <c r="D58" s="21" t="s">
        <v>214</v>
      </c>
      <c r="E58" s="33"/>
      <c r="F58" s="23">
        <v>4600</v>
      </c>
      <c r="G58" s="34" t="s">
        <v>56</v>
      </c>
      <c r="H58" s="25">
        <f t="shared" si="1"/>
        <v>3220</v>
      </c>
      <c r="I58" s="11"/>
      <c r="J58" s="26">
        <v>1500</v>
      </c>
      <c r="K58" s="27">
        <v>1500</v>
      </c>
      <c r="L58" s="26">
        <v>1000</v>
      </c>
      <c r="M58" s="27">
        <v>1000</v>
      </c>
      <c r="N58" s="26">
        <v>5000</v>
      </c>
      <c r="O58" s="27">
        <v>5000</v>
      </c>
      <c r="P58" s="26">
        <v>8000</v>
      </c>
      <c r="Q58" s="27">
        <f>1500+0</f>
        <v>1500</v>
      </c>
      <c r="R58" s="28"/>
      <c r="S58" s="27"/>
      <c r="T58" s="26"/>
      <c r="U58" s="27"/>
      <c r="V58" s="29">
        <v>3220</v>
      </c>
      <c r="W58" s="27"/>
      <c r="X58" s="29">
        <v>3220</v>
      </c>
      <c r="Y58" s="27"/>
      <c r="Z58" s="29">
        <v>3220</v>
      </c>
      <c r="AA58" s="27"/>
      <c r="AB58" s="29">
        <v>3220</v>
      </c>
      <c r="AC58" s="27">
        <v>6500</v>
      </c>
      <c r="AD58" s="29">
        <v>3220</v>
      </c>
      <c r="AE58" s="27">
        <v>12880</v>
      </c>
      <c r="AF58" s="29">
        <v>3220</v>
      </c>
      <c r="AG58" s="27"/>
      <c r="AH58" s="29">
        <v>3220</v>
      </c>
      <c r="AI58" s="27"/>
      <c r="AJ58" s="29">
        <v>3220</v>
      </c>
      <c r="AK58" s="27"/>
      <c r="AL58" s="29">
        <v>3220</v>
      </c>
      <c r="AM58" s="27">
        <v>12880</v>
      </c>
      <c r="AN58" s="28"/>
      <c r="AO58" s="27"/>
      <c r="AP58" s="28"/>
      <c r="AQ58" s="27"/>
      <c r="AR58" s="28"/>
      <c r="AS58" s="27"/>
      <c r="AT58" s="28"/>
      <c r="AU58" s="27"/>
      <c r="AV58" s="28"/>
      <c r="AW58" s="27"/>
      <c r="AX58" s="28"/>
      <c r="AY58" s="27"/>
      <c r="AZ58" s="28"/>
      <c r="BA58" s="27"/>
      <c r="BB58" s="28"/>
      <c r="BC58" s="27"/>
      <c r="BD58" s="28"/>
      <c r="BE58" s="27"/>
      <c r="BF58" s="28"/>
      <c r="BG58" s="27"/>
      <c r="BH58" s="28"/>
      <c r="BI58" s="27"/>
      <c r="BJ58" s="28"/>
      <c r="BK58" s="27"/>
      <c r="BL58" s="28"/>
      <c r="BM58" s="27"/>
      <c r="BN58" s="28"/>
      <c r="BO58" s="27"/>
      <c r="BP58" s="28"/>
      <c r="BQ58" s="27"/>
      <c r="BR58" s="28"/>
      <c r="BS58" s="27"/>
      <c r="BT58" s="28"/>
      <c r="BU58" s="27"/>
      <c r="BV58" s="28"/>
      <c r="BW58" s="27"/>
      <c r="BX58" s="28"/>
      <c r="BY58" s="27"/>
      <c r="BZ58" s="28"/>
      <c r="CA58" s="27"/>
      <c r="CB58" s="26"/>
      <c r="CC58" s="27"/>
      <c r="CD58" s="26"/>
      <c r="CE58" s="27"/>
      <c r="CF58" s="26"/>
      <c r="CG58" s="27"/>
      <c r="CH58" s="26"/>
      <c r="CI58" s="27"/>
      <c r="CJ58" s="26"/>
      <c r="CK58" s="27"/>
      <c r="CL58" s="26"/>
      <c r="CM58" s="27"/>
      <c r="CN58" s="30"/>
      <c r="CO58" s="31">
        <f t="shared" si="4"/>
        <v>44480</v>
      </c>
      <c r="CP58" s="31">
        <f t="shared" si="4"/>
        <v>41260</v>
      </c>
      <c r="CQ58" s="32">
        <f t="shared" si="2"/>
        <v>3220</v>
      </c>
    </row>
    <row r="59" spans="1:95" ht="25.5" customHeight="1">
      <c r="A59" s="18">
        <v>56</v>
      </c>
      <c r="B59" s="36" t="s">
        <v>215</v>
      </c>
      <c r="C59" s="20" t="s">
        <v>216</v>
      </c>
      <c r="D59" s="21" t="s">
        <v>217</v>
      </c>
      <c r="E59" s="33"/>
      <c r="F59" s="23">
        <v>6600</v>
      </c>
      <c r="G59" s="35"/>
      <c r="H59" s="25">
        <f t="shared" si="1"/>
        <v>0</v>
      </c>
      <c r="I59" s="11"/>
      <c r="J59" s="26">
        <v>1500</v>
      </c>
      <c r="K59" s="27">
        <v>1500</v>
      </c>
      <c r="L59" s="26">
        <v>1000</v>
      </c>
      <c r="M59" s="27">
        <v>1000</v>
      </c>
      <c r="N59" s="26">
        <v>5000</v>
      </c>
      <c r="O59" s="27">
        <v>5000</v>
      </c>
      <c r="P59" s="26">
        <v>8000</v>
      </c>
      <c r="Q59" s="27">
        <v>1500</v>
      </c>
      <c r="R59" s="28"/>
      <c r="S59" s="27"/>
      <c r="T59" s="26"/>
      <c r="U59" s="27"/>
      <c r="V59" s="29">
        <v>4620</v>
      </c>
      <c r="W59" s="27">
        <v>11120</v>
      </c>
      <c r="X59" s="29">
        <v>4620</v>
      </c>
      <c r="Y59" s="27">
        <v>4620</v>
      </c>
      <c r="Z59" s="29">
        <v>4620</v>
      </c>
      <c r="AA59" s="27">
        <v>4620</v>
      </c>
      <c r="AB59" s="29">
        <v>4620</v>
      </c>
      <c r="AC59" s="27">
        <v>4620</v>
      </c>
      <c r="AD59" s="29">
        <v>4620</v>
      </c>
      <c r="AE59" s="27">
        <v>4620</v>
      </c>
      <c r="AF59" s="29">
        <v>4620</v>
      </c>
      <c r="AG59" s="27">
        <v>4620</v>
      </c>
      <c r="AH59" s="29">
        <v>4620</v>
      </c>
      <c r="AI59" s="27"/>
      <c r="AJ59" s="29">
        <v>4620</v>
      </c>
      <c r="AK59" s="27">
        <v>9240</v>
      </c>
      <c r="AL59" s="29">
        <v>4620</v>
      </c>
      <c r="AM59" s="27">
        <v>4620</v>
      </c>
      <c r="AN59" s="28"/>
      <c r="AO59" s="27"/>
      <c r="AP59" s="28"/>
      <c r="AQ59" s="27"/>
      <c r="AR59" s="28"/>
      <c r="AS59" s="27"/>
      <c r="AT59" s="28"/>
      <c r="AU59" s="27"/>
      <c r="AV59" s="28"/>
      <c r="AW59" s="27"/>
      <c r="AX59" s="28"/>
      <c r="AY59" s="27"/>
      <c r="AZ59" s="28"/>
      <c r="BA59" s="27"/>
      <c r="BB59" s="28"/>
      <c r="BC59" s="27"/>
      <c r="BD59" s="28"/>
      <c r="BE59" s="27"/>
      <c r="BF59" s="28"/>
      <c r="BG59" s="27"/>
      <c r="BH59" s="28"/>
      <c r="BI59" s="27"/>
      <c r="BJ59" s="28"/>
      <c r="BK59" s="27"/>
      <c r="BL59" s="28"/>
      <c r="BM59" s="27"/>
      <c r="BN59" s="28"/>
      <c r="BO59" s="27"/>
      <c r="BP59" s="28"/>
      <c r="BQ59" s="27"/>
      <c r="BR59" s="28"/>
      <c r="BS59" s="27"/>
      <c r="BT59" s="28"/>
      <c r="BU59" s="27"/>
      <c r="BV59" s="28"/>
      <c r="BW59" s="27"/>
      <c r="BX59" s="28"/>
      <c r="BY59" s="27"/>
      <c r="BZ59" s="28"/>
      <c r="CA59" s="27"/>
      <c r="CB59" s="26"/>
      <c r="CC59" s="27"/>
      <c r="CD59" s="26"/>
      <c r="CE59" s="27"/>
      <c r="CF59" s="26"/>
      <c r="CG59" s="27"/>
      <c r="CH59" s="26"/>
      <c r="CI59" s="27"/>
      <c r="CJ59" s="26"/>
      <c r="CK59" s="27"/>
      <c r="CL59" s="26"/>
      <c r="CM59" s="27"/>
      <c r="CN59" s="30"/>
      <c r="CO59" s="31">
        <f t="shared" si="4"/>
        <v>57080</v>
      </c>
      <c r="CP59" s="31">
        <f t="shared" si="4"/>
        <v>57080</v>
      </c>
      <c r="CQ59" s="32">
        <f t="shared" si="2"/>
        <v>0</v>
      </c>
    </row>
    <row r="60" spans="1:95" ht="25.5" customHeight="1">
      <c r="A60" s="18">
        <v>57</v>
      </c>
      <c r="B60" s="36" t="s">
        <v>218</v>
      </c>
      <c r="C60" s="20" t="s">
        <v>219</v>
      </c>
      <c r="D60" s="21" t="s">
        <v>220</v>
      </c>
      <c r="E60" s="33"/>
      <c r="F60" s="23">
        <v>6600</v>
      </c>
      <c r="G60" s="35"/>
      <c r="H60" s="38">
        <f t="shared" si="1"/>
        <v>10080</v>
      </c>
      <c r="I60" s="11"/>
      <c r="J60" s="26">
        <v>1500</v>
      </c>
      <c r="K60" s="27">
        <v>1500</v>
      </c>
      <c r="L60" s="26">
        <v>1000</v>
      </c>
      <c r="M60" s="27">
        <v>1000</v>
      </c>
      <c r="N60" s="26">
        <v>5000</v>
      </c>
      <c r="O60" s="27">
        <v>0</v>
      </c>
      <c r="P60" s="26">
        <v>8000</v>
      </c>
      <c r="Q60" s="27">
        <f>1500+0</f>
        <v>1500</v>
      </c>
      <c r="R60" s="28"/>
      <c r="S60" s="27"/>
      <c r="T60" s="26"/>
      <c r="U60" s="27">
        <v>5000</v>
      </c>
      <c r="V60" s="29">
        <v>4620</v>
      </c>
      <c r="W60" s="27">
        <v>0</v>
      </c>
      <c r="X60" s="29">
        <v>4620</v>
      </c>
      <c r="Y60" s="27"/>
      <c r="Z60" s="29">
        <v>4620</v>
      </c>
      <c r="AA60" s="27"/>
      <c r="AB60" s="29">
        <v>4620</v>
      </c>
      <c r="AC60" s="27">
        <v>8000</v>
      </c>
      <c r="AD60" s="29">
        <v>4620</v>
      </c>
      <c r="AE60" s="27">
        <v>10000</v>
      </c>
      <c r="AF60" s="29">
        <v>4620</v>
      </c>
      <c r="AG60" s="27"/>
      <c r="AH60" s="29">
        <v>4620</v>
      </c>
      <c r="AI60" s="27"/>
      <c r="AJ60" s="29">
        <v>4620</v>
      </c>
      <c r="AK60" s="27"/>
      <c r="AL60" s="29">
        <v>4620</v>
      </c>
      <c r="AM60" s="27">
        <v>20000</v>
      </c>
      <c r="AN60" s="28"/>
      <c r="AO60" s="27"/>
      <c r="AP60" s="28"/>
      <c r="AQ60" s="27"/>
      <c r="AR60" s="28"/>
      <c r="AS60" s="27"/>
      <c r="AT60" s="28"/>
      <c r="AU60" s="27"/>
      <c r="AV60" s="28"/>
      <c r="AW60" s="27"/>
      <c r="AX60" s="28"/>
      <c r="AY60" s="27"/>
      <c r="AZ60" s="28"/>
      <c r="BA60" s="27"/>
      <c r="BB60" s="28"/>
      <c r="BC60" s="27"/>
      <c r="BD60" s="28"/>
      <c r="BE60" s="27"/>
      <c r="BF60" s="28"/>
      <c r="BG60" s="27"/>
      <c r="BH60" s="28"/>
      <c r="BI60" s="27"/>
      <c r="BJ60" s="28"/>
      <c r="BK60" s="27"/>
      <c r="BL60" s="28"/>
      <c r="BM60" s="27"/>
      <c r="BN60" s="28"/>
      <c r="BO60" s="27"/>
      <c r="BP60" s="28"/>
      <c r="BQ60" s="27"/>
      <c r="BR60" s="28"/>
      <c r="BS60" s="27"/>
      <c r="BT60" s="28"/>
      <c r="BU60" s="27"/>
      <c r="BV60" s="28"/>
      <c r="BW60" s="27"/>
      <c r="BX60" s="28"/>
      <c r="BY60" s="27"/>
      <c r="BZ60" s="28"/>
      <c r="CA60" s="27"/>
      <c r="CB60" s="26"/>
      <c r="CC60" s="27"/>
      <c r="CD60" s="26"/>
      <c r="CE60" s="27"/>
      <c r="CF60" s="26"/>
      <c r="CG60" s="27"/>
      <c r="CH60" s="26"/>
      <c r="CI60" s="27"/>
      <c r="CJ60" s="26"/>
      <c r="CK60" s="27"/>
      <c r="CL60" s="26"/>
      <c r="CM60" s="27"/>
      <c r="CN60" s="30"/>
      <c r="CO60" s="31">
        <f t="shared" si="4"/>
        <v>57080</v>
      </c>
      <c r="CP60" s="31">
        <f t="shared" si="4"/>
        <v>47000</v>
      </c>
      <c r="CQ60" s="32">
        <f t="shared" si="2"/>
        <v>10080</v>
      </c>
    </row>
    <row r="61" spans="1:95" ht="25.5" customHeight="1">
      <c r="A61" s="18">
        <v>58</v>
      </c>
      <c r="B61" s="36" t="s">
        <v>221</v>
      </c>
      <c r="C61" s="20" t="s">
        <v>222</v>
      </c>
      <c r="D61" s="21" t="s">
        <v>223</v>
      </c>
      <c r="E61" s="33"/>
      <c r="F61" s="23">
        <v>6600</v>
      </c>
      <c r="G61" s="35"/>
      <c r="H61" s="25">
        <f t="shared" si="1"/>
        <v>23100</v>
      </c>
      <c r="I61" s="11"/>
      <c r="J61" s="26">
        <v>1500</v>
      </c>
      <c r="K61" s="27">
        <v>1500</v>
      </c>
      <c r="L61" s="26">
        <v>1000</v>
      </c>
      <c r="M61" s="27">
        <v>1000</v>
      </c>
      <c r="N61" s="26">
        <v>5000</v>
      </c>
      <c r="O61" s="27">
        <v>5000</v>
      </c>
      <c r="P61" s="26">
        <v>8000</v>
      </c>
      <c r="Q61" s="27">
        <f>1500+0</f>
        <v>1500</v>
      </c>
      <c r="R61" s="28"/>
      <c r="S61" s="27"/>
      <c r="T61" s="26"/>
      <c r="U61" s="27"/>
      <c r="V61" s="29">
        <v>4620</v>
      </c>
      <c r="W61" s="27">
        <v>0</v>
      </c>
      <c r="X61" s="29">
        <v>4620</v>
      </c>
      <c r="Y61" s="27">
        <f>4620+0</f>
        <v>4620</v>
      </c>
      <c r="Z61" s="29">
        <v>4620</v>
      </c>
      <c r="AA61" s="27"/>
      <c r="AB61" s="29">
        <v>4620</v>
      </c>
      <c r="AC61" s="27">
        <v>11120</v>
      </c>
      <c r="AD61" s="29">
        <v>4620</v>
      </c>
      <c r="AE61" s="27">
        <v>4620</v>
      </c>
      <c r="AF61" s="29">
        <v>4620</v>
      </c>
      <c r="AG61" s="27"/>
      <c r="AH61" s="29">
        <v>4620</v>
      </c>
      <c r="AI61" s="27"/>
      <c r="AJ61" s="29">
        <v>4620</v>
      </c>
      <c r="AK61" s="27"/>
      <c r="AL61" s="29">
        <v>4620</v>
      </c>
      <c r="AM61" s="27">
        <v>4620</v>
      </c>
      <c r="AN61" s="28"/>
      <c r="AO61" s="27"/>
      <c r="AP61" s="28"/>
      <c r="AQ61" s="27"/>
      <c r="AR61" s="28"/>
      <c r="AS61" s="27"/>
      <c r="AT61" s="28"/>
      <c r="AU61" s="27"/>
      <c r="AV61" s="28"/>
      <c r="AW61" s="27"/>
      <c r="AX61" s="28"/>
      <c r="AY61" s="27"/>
      <c r="AZ61" s="28"/>
      <c r="BA61" s="27"/>
      <c r="BB61" s="28"/>
      <c r="BC61" s="27"/>
      <c r="BD61" s="28"/>
      <c r="BE61" s="27"/>
      <c r="BF61" s="28"/>
      <c r="BG61" s="27"/>
      <c r="BH61" s="28"/>
      <c r="BI61" s="27"/>
      <c r="BJ61" s="28"/>
      <c r="BK61" s="27"/>
      <c r="BL61" s="28"/>
      <c r="BM61" s="27"/>
      <c r="BN61" s="28"/>
      <c r="BO61" s="27"/>
      <c r="BP61" s="28"/>
      <c r="BQ61" s="27"/>
      <c r="BR61" s="28"/>
      <c r="BS61" s="27"/>
      <c r="BT61" s="28"/>
      <c r="BU61" s="27"/>
      <c r="BV61" s="28"/>
      <c r="BW61" s="27"/>
      <c r="BX61" s="28"/>
      <c r="BY61" s="27"/>
      <c r="BZ61" s="28"/>
      <c r="CA61" s="27"/>
      <c r="CB61" s="26"/>
      <c r="CC61" s="27"/>
      <c r="CD61" s="26"/>
      <c r="CE61" s="27"/>
      <c r="CF61" s="26"/>
      <c r="CG61" s="27"/>
      <c r="CH61" s="26"/>
      <c r="CI61" s="27"/>
      <c r="CJ61" s="26"/>
      <c r="CK61" s="27"/>
      <c r="CL61" s="26"/>
      <c r="CM61" s="27"/>
      <c r="CN61" s="30"/>
      <c r="CO61" s="31">
        <f t="shared" si="4"/>
        <v>57080</v>
      </c>
      <c r="CP61" s="31">
        <f t="shared" si="4"/>
        <v>33980</v>
      </c>
      <c r="CQ61" s="32">
        <f t="shared" si="2"/>
        <v>23100</v>
      </c>
    </row>
    <row r="62" spans="1:95" ht="25.5" customHeight="1">
      <c r="A62" s="18">
        <v>59</v>
      </c>
      <c r="B62" s="36" t="s">
        <v>224</v>
      </c>
      <c r="C62" s="20" t="s">
        <v>225</v>
      </c>
      <c r="D62" s="21" t="s">
        <v>226</v>
      </c>
      <c r="E62" s="33"/>
      <c r="F62" s="23">
        <v>6600</v>
      </c>
      <c r="G62" s="35"/>
      <c r="H62" s="25">
        <f t="shared" si="1"/>
        <v>0</v>
      </c>
      <c r="I62" s="11"/>
      <c r="J62" s="26">
        <v>1500</v>
      </c>
      <c r="K62" s="27">
        <v>1500</v>
      </c>
      <c r="L62" s="26">
        <v>1000</v>
      </c>
      <c r="M62" s="27">
        <f>500+0</f>
        <v>500</v>
      </c>
      <c r="N62" s="26">
        <v>5000</v>
      </c>
      <c r="O62" s="27">
        <v>0</v>
      </c>
      <c r="P62" s="26">
        <v>8000</v>
      </c>
      <c r="Q62" s="27">
        <v>0</v>
      </c>
      <c r="R62" s="28"/>
      <c r="S62" s="27"/>
      <c r="T62" s="26"/>
      <c r="U62" s="27">
        <v>13500</v>
      </c>
      <c r="V62" s="29">
        <v>4620</v>
      </c>
      <c r="W62" s="27">
        <v>4620</v>
      </c>
      <c r="X62" s="29">
        <v>4620</v>
      </c>
      <c r="Y62" s="27">
        <v>4620</v>
      </c>
      <c r="Z62" s="29">
        <v>4620</v>
      </c>
      <c r="AA62" s="27">
        <f>4620+0</f>
        <v>4620</v>
      </c>
      <c r="AB62" s="29">
        <v>4620</v>
      </c>
      <c r="AC62" s="27">
        <v>4620</v>
      </c>
      <c r="AD62" s="29">
        <v>4620</v>
      </c>
      <c r="AE62" s="27">
        <v>4620</v>
      </c>
      <c r="AF62" s="29">
        <v>4620</v>
      </c>
      <c r="AG62" s="27">
        <v>4620</v>
      </c>
      <c r="AH62" s="29">
        <v>4620</v>
      </c>
      <c r="AI62" s="27">
        <v>4620</v>
      </c>
      <c r="AJ62" s="29">
        <v>4620</v>
      </c>
      <c r="AK62" s="27">
        <v>4620</v>
      </c>
      <c r="AL62" s="29">
        <v>4620</v>
      </c>
      <c r="AM62" s="27">
        <v>4620</v>
      </c>
      <c r="AN62" s="28"/>
      <c r="AO62" s="27"/>
      <c r="AP62" s="28"/>
      <c r="AQ62" s="27"/>
      <c r="AR62" s="28"/>
      <c r="AS62" s="27"/>
      <c r="AT62" s="28"/>
      <c r="AU62" s="27"/>
      <c r="AV62" s="28"/>
      <c r="AW62" s="27"/>
      <c r="AX62" s="28"/>
      <c r="AY62" s="27"/>
      <c r="AZ62" s="28"/>
      <c r="BA62" s="27"/>
      <c r="BB62" s="28"/>
      <c r="BC62" s="27"/>
      <c r="BD62" s="28"/>
      <c r="BE62" s="27"/>
      <c r="BF62" s="28"/>
      <c r="BG62" s="27"/>
      <c r="BH62" s="28"/>
      <c r="BI62" s="27"/>
      <c r="BJ62" s="28"/>
      <c r="BK62" s="27"/>
      <c r="BL62" s="28"/>
      <c r="BM62" s="27"/>
      <c r="BN62" s="28"/>
      <c r="BO62" s="27"/>
      <c r="BP62" s="28"/>
      <c r="BQ62" s="27"/>
      <c r="BR62" s="28"/>
      <c r="BS62" s="27"/>
      <c r="BT62" s="28"/>
      <c r="BU62" s="27"/>
      <c r="BV62" s="28"/>
      <c r="BW62" s="27"/>
      <c r="BX62" s="28"/>
      <c r="BY62" s="27"/>
      <c r="BZ62" s="28"/>
      <c r="CA62" s="27"/>
      <c r="CB62" s="26"/>
      <c r="CC62" s="27"/>
      <c r="CD62" s="26"/>
      <c r="CE62" s="27"/>
      <c r="CF62" s="26"/>
      <c r="CG62" s="27"/>
      <c r="CH62" s="26"/>
      <c r="CI62" s="27"/>
      <c r="CJ62" s="26"/>
      <c r="CK62" s="27"/>
      <c r="CL62" s="26"/>
      <c r="CM62" s="27"/>
      <c r="CN62" s="30"/>
      <c r="CO62" s="31">
        <f t="shared" si="4"/>
        <v>57080</v>
      </c>
      <c r="CP62" s="31">
        <f t="shared" si="4"/>
        <v>57080</v>
      </c>
      <c r="CQ62" s="32">
        <f t="shared" si="2"/>
        <v>0</v>
      </c>
    </row>
    <row r="63" spans="1:95" ht="25.5" customHeight="1">
      <c r="A63" s="18">
        <v>60</v>
      </c>
      <c r="B63" s="36" t="s">
        <v>227</v>
      </c>
      <c r="C63" s="20" t="s">
        <v>228</v>
      </c>
      <c r="D63" s="21" t="s">
        <v>229</v>
      </c>
      <c r="E63" s="33"/>
      <c r="F63" s="23">
        <v>0</v>
      </c>
      <c r="G63" s="34" t="s">
        <v>60</v>
      </c>
      <c r="H63" s="25">
        <f t="shared" si="1"/>
        <v>3500</v>
      </c>
      <c r="I63" s="11"/>
      <c r="J63" s="26">
        <v>1500</v>
      </c>
      <c r="K63" s="27">
        <v>1500</v>
      </c>
      <c r="L63" s="26">
        <v>500</v>
      </c>
      <c r="M63" s="27">
        <v>500</v>
      </c>
      <c r="N63" s="26"/>
      <c r="O63" s="27"/>
      <c r="P63" s="26">
        <v>6500</v>
      </c>
      <c r="Q63" s="27">
        <v>0</v>
      </c>
      <c r="R63" s="28"/>
      <c r="S63" s="27"/>
      <c r="T63" s="26"/>
      <c r="U63" s="27"/>
      <c r="V63" s="29"/>
      <c r="W63" s="27"/>
      <c r="X63" s="29"/>
      <c r="Y63" s="27"/>
      <c r="Z63" s="29"/>
      <c r="AA63" s="27"/>
      <c r="AB63" s="29"/>
      <c r="AC63" s="27">
        <v>1500</v>
      </c>
      <c r="AD63" s="29"/>
      <c r="AE63" s="27"/>
      <c r="AF63" s="29"/>
      <c r="AG63" s="27"/>
      <c r="AH63" s="29"/>
      <c r="AI63" s="27"/>
      <c r="AJ63" s="29"/>
      <c r="AK63" s="27"/>
      <c r="AL63" s="29"/>
      <c r="AM63" s="27">
        <v>1500</v>
      </c>
      <c r="AN63" s="28"/>
      <c r="AO63" s="27"/>
      <c r="AP63" s="28"/>
      <c r="AQ63" s="27"/>
      <c r="AR63" s="28"/>
      <c r="AS63" s="27"/>
      <c r="AT63" s="28"/>
      <c r="AU63" s="27"/>
      <c r="AV63" s="28"/>
      <c r="AW63" s="27"/>
      <c r="AX63" s="28"/>
      <c r="AY63" s="27"/>
      <c r="AZ63" s="28"/>
      <c r="BA63" s="27"/>
      <c r="BB63" s="28"/>
      <c r="BC63" s="27"/>
      <c r="BD63" s="28"/>
      <c r="BE63" s="27"/>
      <c r="BF63" s="28"/>
      <c r="BG63" s="27"/>
      <c r="BH63" s="28"/>
      <c r="BI63" s="27"/>
      <c r="BJ63" s="28"/>
      <c r="BK63" s="27"/>
      <c r="BL63" s="28"/>
      <c r="BM63" s="27"/>
      <c r="BN63" s="28"/>
      <c r="BO63" s="27"/>
      <c r="BP63" s="28"/>
      <c r="BQ63" s="27"/>
      <c r="BR63" s="28"/>
      <c r="BS63" s="27"/>
      <c r="BT63" s="28"/>
      <c r="BU63" s="27"/>
      <c r="BV63" s="28"/>
      <c r="BW63" s="27"/>
      <c r="BX63" s="28"/>
      <c r="BY63" s="27"/>
      <c r="BZ63" s="28"/>
      <c r="CA63" s="27"/>
      <c r="CB63" s="26"/>
      <c r="CC63" s="27"/>
      <c r="CD63" s="26"/>
      <c r="CE63" s="27"/>
      <c r="CF63" s="26"/>
      <c r="CG63" s="27"/>
      <c r="CH63" s="26"/>
      <c r="CI63" s="27"/>
      <c r="CJ63" s="26"/>
      <c r="CK63" s="27"/>
      <c r="CL63" s="26"/>
      <c r="CM63" s="27"/>
      <c r="CN63" s="30"/>
      <c r="CO63" s="31">
        <f t="shared" si="4"/>
        <v>8500</v>
      </c>
      <c r="CP63" s="31">
        <f t="shared" si="4"/>
        <v>5000</v>
      </c>
      <c r="CQ63" s="32">
        <f t="shared" si="2"/>
        <v>3500</v>
      </c>
    </row>
    <row r="64" spans="1:95" ht="25.5" customHeight="1">
      <c r="A64" s="18">
        <v>61</v>
      </c>
      <c r="B64" s="36" t="s">
        <v>230</v>
      </c>
      <c r="C64" s="20" t="s">
        <v>231</v>
      </c>
      <c r="D64" s="21" t="s">
        <v>232</v>
      </c>
      <c r="E64" s="33"/>
      <c r="F64" s="23">
        <v>3300</v>
      </c>
      <c r="G64" s="34" t="s">
        <v>98</v>
      </c>
      <c r="H64" s="25">
        <f t="shared" si="1"/>
        <v>0</v>
      </c>
      <c r="I64" s="11"/>
      <c r="J64" s="26">
        <v>1500</v>
      </c>
      <c r="K64" s="27">
        <v>1500</v>
      </c>
      <c r="L64" s="26">
        <v>1000</v>
      </c>
      <c r="M64" s="27">
        <v>1000</v>
      </c>
      <c r="N64" s="26">
        <v>5000</v>
      </c>
      <c r="O64" s="27">
        <v>5000</v>
      </c>
      <c r="P64" s="26">
        <v>8000</v>
      </c>
      <c r="Q64" s="27">
        <v>1500</v>
      </c>
      <c r="R64" s="28"/>
      <c r="S64" s="27"/>
      <c r="T64" s="26"/>
      <c r="U64" s="27"/>
      <c r="V64" s="29">
        <v>2310</v>
      </c>
      <c r="W64" s="27">
        <v>0</v>
      </c>
      <c r="X64" s="29">
        <v>2310</v>
      </c>
      <c r="Y64" s="27">
        <v>11120</v>
      </c>
      <c r="Z64" s="29">
        <v>2310</v>
      </c>
      <c r="AA64" s="27">
        <v>0</v>
      </c>
      <c r="AB64" s="29">
        <v>2310</v>
      </c>
      <c r="AC64" s="27">
        <v>4620</v>
      </c>
      <c r="AD64" s="29">
        <v>2310</v>
      </c>
      <c r="AE64" s="27"/>
      <c r="AF64" s="29">
        <v>2310</v>
      </c>
      <c r="AG64" s="27"/>
      <c r="AH64" s="29">
        <v>2310</v>
      </c>
      <c r="AI64" s="27"/>
      <c r="AJ64" s="29">
        <v>2310</v>
      </c>
      <c r="AK64" s="27"/>
      <c r="AL64" s="29">
        <v>2310</v>
      </c>
      <c r="AM64" s="27">
        <v>11550</v>
      </c>
      <c r="AN64" s="28"/>
      <c r="AO64" s="27"/>
      <c r="AP64" s="28"/>
      <c r="AQ64" s="27"/>
      <c r="AR64" s="28"/>
      <c r="AS64" s="27"/>
      <c r="AT64" s="28"/>
      <c r="AU64" s="27"/>
      <c r="AV64" s="28"/>
      <c r="AW64" s="27"/>
      <c r="AX64" s="28"/>
      <c r="AY64" s="27"/>
      <c r="AZ64" s="28"/>
      <c r="BA64" s="27"/>
      <c r="BB64" s="28"/>
      <c r="BC64" s="27"/>
      <c r="BD64" s="28"/>
      <c r="BE64" s="27"/>
      <c r="BF64" s="28"/>
      <c r="BG64" s="27"/>
      <c r="BH64" s="28"/>
      <c r="BI64" s="27"/>
      <c r="BJ64" s="28"/>
      <c r="BK64" s="27"/>
      <c r="BL64" s="28"/>
      <c r="BM64" s="27"/>
      <c r="BN64" s="28"/>
      <c r="BO64" s="27"/>
      <c r="BP64" s="28"/>
      <c r="BQ64" s="27"/>
      <c r="BR64" s="28"/>
      <c r="BS64" s="27"/>
      <c r="BT64" s="28"/>
      <c r="BU64" s="27"/>
      <c r="BV64" s="28"/>
      <c r="BW64" s="27"/>
      <c r="BX64" s="28"/>
      <c r="BY64" s="27"/>
      <c r="BZ64" s="28"/>
      <c r="CA64" s="27"/>
      <c r="CB64" s="26"/>
      <c r="CC64" s="27"/>
      <c r="CD64" s="26"/>
      <c r="CE64" s="27"/>
      <c r="CF64" s="26"/>
      <c r="CG64" s="27"/>
      <c r="CH64" s="26"/>
      <c r="CI64" s="27"/>
      <c r="CJ64" s="26"/>
      <c r="CK64" s="27"/>
      <c r="CL64" s="26"/>
      <c r="CM64" s="27"/>
      <c r="CN64" s="30"/>
      <c r="CO64" s="31">
        <f t="shared" si="4"/>
        <v>36290</v>
      </c>
      <c r="CP64" s="31">
        <f t="shared" si="4"/>
        <v>36290</v>
      </c>
      <c r="CQ64" s="32">
        <f t="shared" si="2"/>
        <v>0</v>
      </c>
    </row>
    <row r="65" spans="1:95" ht="25.5" customHeight="1">
      <c r="A65" s="18">
        <v>62</v>
      </c>
      <c r="B65" s="36" t="s">
        <v>233</v>
      </c>
      <c r="C65" s="20" t="s">
        <v>234</v>
      </c>
      <c r="D65" s="21" t="s">
        <v>235</v>
      </c>
      <c r="E65" s="33"/>
      <c r="F65" s="23">
        <v>6600</v>
      </c>
      <c r="G65" s="35"/>
      <c r="H65" s="25">
        <f t="shared" si="1"/>
        <v>13860</v>
      </c>
      <c r="I65" s="11"/>
      <c r="J65" s="26">
        <v>1500</v>
      </c>
      <c r="K65" s="27">
        <v>1500</v>
      </c>
      <c r="L65" s="26">
        <v>1000</v>
      </c>
      <c r="M65" s="27">
        <v>1000</v>
      </c>
      <c r="N65" s="26">
        <v>5000</v>
      </c>
      <c r="O65" s="27">
        <v>5000</v>
      </c>
      <c r="P65" s="26">
        <v>8000</v>
      </c>
      <c r="Q65" s="27">
        <f>1500+0</f>
        <v>1500</v>
      </c>
      <c r="R65" s="28"/>
      <c r="S65" s="27"/>
      <c r="T65" s="26"/>
      <c r="U65" s="27"/>
      <c r="V65" s="29">
        <v>4620</v>
      </c>
      <c r="W65" s="27">
        <v>4620</v>
      </c>
      <c r="X65" s="29">
        <v>4620</v>
      </c>
      <c r="Y65" s="27">
        <v>4620</v>
      </c>
      <c r="Z65" s="29">
        <v>4620</v>
      </c>
      <c r="AA65" s="27">
        <v>4620</v>
      </c>
      <c r="AB65" s="29">
        <v>4620</v>
      </c>
      <c r="AC65" s="27">
        <v>11120</v>
      </c>
      <c r="AD65" s="29">
        <v>4620</v>
      </c>
      <c r="AE65" s="27">
        <v>4620</v>
      </c>
      <c r="AF65" s="29">
        <v>4620</v>
      </c>
      <c r="AG65" s="27">
        <v>4620</v>
      </c>
      <c r="AH65" s="29">
        <v>4620</v>
      </c>
      <c r="AI65" s="27"/>
      <c r="AJ65" s="29">
        <v>4620</v>
      </c>
      <c r="AK65" s="27"/>
      <c r="AL65" s="29">
        <v>4620</v>
      </c>
      <c r="AM65" s="27"/>
      <c r="AN65" s="28"/>
      <c r="AO65" s="27"/>
      <c r="AP65" s="28"/>
      <c r="AQ65" s="27"/>
      <c r="AR65" s="28"/>
      <c r="AS65" s="27"/>
      <c r="AT65" s="28"/>
      <c r="AU65" s="27"/>
      <c r="AV65" s="28"/>
      <c r="AW65" s="27"/>
      <c r="AX65" s="28"/>
      <c r="AY65" s="27"/>
      <c r="AZ65" s="28"/>
      <c r="BA65" s="27"/>
      <c r="BB65" s="28"/>
      <c r="BC65" s="27"/>
      <c r="BD65" s="28"/>
      <c r="BE65" s="27"/>
      <c r="BF65" s="28"/>
      <c r="BG65" s="27"/>
      <c r="BH65" s="28"/>
      <c r="BI65" s="27"/>
      <c r="BJ65" s="28"/>
      <c r="BK65" s="27"/>
      <c r="BL65" s="28"/>
      <c r="BM65" s="27"/>
      <c r="BN65" s="28"/>
      <c r="BO65" s="27"/>
      <c r="BP65" s="28"/>
      <c r="BQ65" s="27"/>
      <c r="BR65" s="28"/>
      <c r="BS65" s="27"/>
      <c r="BT65" s="28"/>
      <c r="BU65" s="27"/>
      <c r="BV65" s="28"/>
      <c r="BW65" s="27"/>
      <c r="BX65" s="28"/>
      <c r="BY65" s="27"/>
      <c r="BZ65" s="28"/>
      <c r="CA65" s="27"/>
      <c r="CB65" s="26"/>
      <c r="CC65" s="27"/>
      <c r="CD65" s="26"/>
      <c r="CE65" s="27"/>
      <c r="CF65" s="26"/>
      <c r="CG65" s="27"/>
      <c r="CH65" s="26"/>
      <c r="CI65" s="27"/>
      <c r="CJ65" s="26"/>
      <c r="CK65" s="27"/>
      <c r="CL65" s="26"/>
      <c r="CM65" s="27"/>
      <c r="CN65" s="30"/>
      <c r="CO65" s="31">
        <f t="shared" si="4"/>
        <v>57080</v>
      </c>
      <c r="CP65" s="31">
        <f t="shared" si="4"/>
        <v>43220</v>
      </c>
      <c r="CQ65" s="32">
        <f t="shared" si="2"/>
        <v>13860</v>
      </c>
    </row>
    <row r="66" spans="1:95" ht="25.5" customHeight="1">
      <c r="A66" s="18">
        <v>63</v>
      </c>
      <c r="B66" s="36" t="s">
        <v>236</v>
      </c>
      <c r="C66" s="20" t="s">
        <v>237</v>
      </c>
      <c r="D66" s="21" t="s">
        <v>238</v>
      </c>
      <c r="E66" s="22" t="s">
        <v>45</v>
      </c>
      <c r="F66" s="23">
        <v>6200</v>
      </c>
      <c r="H66" s="25">
        <f t="shared" si="1"/>
        <v>4340</v>
      </c>
      <c r="I66" s="11"/>
      <c r="J66" s="26">
        <v>1500</v>
      </c>
      <c r="K66" s="27">
        <v>1500</v>
      </c>
      <c r="L66" s="26">
        <v>1000</v>
      </c>
      <c r="M66" s="27">
        <v>1000</v>
      </c>
      <c r="N66" s="26">
        <v>5000</v>
      </c>
      <c r="O66" s="27">
        <v>5000</v>
      </c>
      <c r="P66" s="26">
        <v>8000</v>
      </c>
      <c r="Q66" s="27">
        <f>1500+0</f>
        <v>1500</v>
      </c>
      <c r="R66" s="28"/>
      <c r="S66" s="27"/>
      <c r="T66" s="26"/>
      <c r="U66" s="27"/>
      <c r="V66" s="29">
        <v>4340</v>
      </c>
      <c r="W66" s="27">
        <v>11120</v>
      </c>
      <c r="X66" s="29">
        <v>4340</v>
      </c>
      <c r="Y66" s="27">
        <v>4620</v>
      </c>
      <c r="Z66" s="29">
        <v>4340</v>
      </c>
      <c r="AA66" s="27">
        <v>3780</v>
      </c>
      <c r="AB66" s="29">
        <v>4340</v>
      </c>
      <c r="AC66" s="27">
        <v>4340</v>
      </c>
      <c r="AD66" s="29">
        <v>4340</v>
      </c>
      <c r="AE66" s="27">
        <v>4340</v>
      </c>
      <c r="AF66" s="29">
        <v>4340</v>
      </c>
      <c r="AG66" s="27">
        <v>4340</v>
      </c>
      <c r="AH66" s="29">
        <v>4340</v>
      </c>
      <c r="AI66" s="27">
        <v>4340</v>
      </c>
      <c r="AJ66" s="29">
        <v>4340</v>
      </c>
      <c r="AK66" s="27">
        <v>4340</v>
      </c>
      <c r="AL66" s="29">
        <v>4340</v>
      </c>
      <c r="AM66" s="27"/>
      <c r="AN66" s="28"/>
      <c r="AO66" s="27"/>
      <c r="AP66" s="28"/>
      <c r="AQ66" s="27"/>
      <c r="AR66" s="28"/>
      <c r="AS66" s="27"/>
      <c r="AT66" s="28"/>
      <c r="AU66" s="27"/>
      <c r="AV66" s="28"/>
      <c r="AW66" s="27"/>
      <c r="AX66" s="28"/>
      <c r="AY66" s="27"/>
      <c r="AZ66" s="28"/>
      <c r="BA66" s="27"/>
      <c r="BB66" s="28"/>
      <c r="BC66" s="27"/>
      <c r="BD66" s="28"/>
      <c r="BE66" s="27"/>
      <c r="BF66" s="28"/>
      <c r="BG66" s="27"/>
      <c r="BH66" s="28"/>
      <c r="BI66" s="27"/>
      <c r="BJ66" s="28"/>
      <c r="BK66" s="27"/>
      <c r="BL66" s="28"/>
      <c r="BM66" s="27"/>
      <c r="BN66" s="28"/>
      <c r="BO66" s="27"/>
      <c r="BP66" s="28"/>
      <c r="BQ66" s="27"/>
      <c r="BR66" s="28"/>
      <c r="BS66" s="27"/>
      <c r="BT66" s="28"/>
      <c r="BU66" s="27"/>
      <c r="BV66" s="28"/>
      <c r="BW66" s="27"/>
      <c r="BX66" s="28"/>
      <c r="BY66" s="27"/>
      <c r="BZ66" s="28"/>
      <c r="CA66" s="27"/>
      <c r="CB66" s="26"/>
      <c r="CC66" s="27"/>
      <c r="CD66" s="26"/>
      <c r="CE66" s="27"/>
      <c r="CF66" s="26"/>
      <c r="CG66" s="27"/>
      <c r="CH66" s="26"/>
      <c r="CI66" s="27"/>
      <c r="CJ66" s="26"/>
      <c r="CK66" s="27"/>
      <c r="CL66" s="26"/>
      <c r="CM66" s="27"/>
      <c r="CN66" s="30"/>
      <c r="CO66" s="31">
        <f t="shared" si="4"/>
        <v>54560</v>
      </c>
      <c r="CP66" s="31">
        <f t="shared" si="4"/>
        <v>50220</v>
      </c>
      <c r="CQ66" s="32">
        <f t="shared" si="2"/>
        <v>4340</v>
      </c>
    </row>
    <row r="67" spans="1:95" ht="25.5" customHeight="1">
      <c r="A67" s="18">
        <v>64</v>
      </c>
      <c r="B67" s="36" t="s">
        <v>239</v>
      </c>
      <c r="C67" s="20" t="s">
        <v>240</v>
      </c>
      <c r="D67" s="21" t="s">
        <v>241</v>
      </c>
      <c r="E67" s="22"/>
      <c r="F67" s="23"/>
      <c r="G67" s="44" t="s">
        <v>136</v>
      </c>
      <c r="H67" s="25">
        <f t="shared" si="1"/>
        <v>0</v>
      </c>
      <c r="I67" s="11"/>
      <c r="J67" s="26">
        <v>1500</v>
      </c>
      <c r="K67" s="27">
        <v>1500</v>
      </c>
      <c r="L67" s="26">
        <v>1000</v>
      </c>
      <c r="M67" s="27">
        <f>500+0</f>
        <v>500</v>
      </c>
      <c r="N67" s="26">
        <v>5000</v>
      </c>
      <c r="O67" s="27">
        <v>0</v>
      </c>
      <c r="P67" s="26">
        <v>4000</v>
      </c>
      <c r="Q67" s="27"/>
      <c r="R67" s="28"/>
      <c r="S67" s="27"/>
      <c r="T67" s="26"/>
      <c r="U67" s="27">
        <v>5500</v>
      </c>
      <c r="V67" s="29">
        <v>4620</v>
      </c>
      <c r="W67" s="27"/>
      <c r="X67" s="29">
        <v>4620</v>
      </c>
      <c r="Y67" s="27"/>
      <c r="Z67" s="29">
        <v>4620</v>
      </c>
      <c r="AA67" s="27"/>
      <c r="AB67" s="29">
        <v>4620</v>
      </c>
      <c r="AC67" s="27"/>
      <c r="AD67" s="29">
        <v>4620</v>
      </c>
      <c r="AE67" s="27">
        <v>5000</v>
      </c>
      <c r="AF67" s="29">
        <v>4620</v>
      </c>
      <c r="AG67" s="27">
        <v>22100</v>
      </c>
      <c r="AH67" s="29"/>
      <c r="AI67" s="27">
        <v>4620</v>
      </c>
      <c r="AJ67" s="29"/>
      <c r="AK67" s="27"/>
      <c r="AL67" s="29"/>
      <c r="AM67" s="27"/>
      <c r="AN67" s="28"/>
      <c r="AO67" s="27"/>
      <c r="AP67" s="28"/>
      <c r="AQ67" s="27"/>
      <c r="AR67" s="28"/>
      <c r="AS67" s="27"/>
      <c r="AT67" s="28"/>
      <c r="AU67" s="27"/>
      <c r="AV67" s="28"/>
      <c r="AW67" s="27"/>
      <c r="AX67" s="28"/>
      <c r="AY67" s="27"/>
      <c r="AZ67" s="28"/>
      <c r="BA67" s="27"/>
      <c r="BB67" s="28"/>
      <c r="BC67" s="27"/>
      <c r="BD67" s="28"/>
      <c r="BE67" s="27"/>
      <c r="BF67" s="28"/>
      <c r="BG67" s="27"/>
      <c r="BH67" s="28"/>
      <c r="BI67" s="27"/>
      <c r="BJ67" s="28"/>
      <c r="BK67" s="27"/>
      <c r="BL67" s="28"/>
      <c r="BM67" s="27"/>
      <c r="BN67" s="28"/>
      <c r="BO67" s="27"/>
      <c r="BP67" s="28"/>
      <c r="BQ67" s="27"/>
      <c r="BR67" s="28"/>
      <c r="BS67" s="27"/>
      <c r="BT67" s="28"/>
      <c r="BU67" s="27"/>
      <c r="BV67" s="28"/>
      <c r="BW67" s="27"/>
      <c r="BX67" s="28"/>
      <c r="BY67" s="27"/>
      <c r="BZ67" s="28"/>
      <c r="CA67" s="27"/>
      <c r="CB67" s="26"/>
      <c r="CC67" s="27"/>
      <c r="CD67" s="26"/>
      <c r="CE67" s="27"/>
      <c r="CF67" s="26"/>
      <c r="CG67" s="27"/>
      <c r="CH67" s="26"/>
      <c r="CI67" s="27"/>
      <c r="CJ67" s="26"/>
      <c r="CK67" s="27"/>
      <c r="CL67" s="26"/>
      <c r="CM67" s="27"/>
      <c r="CN67" s="30"/>
      <c r="CO67" s="31">
        <f t="shared" si="4"/>
        <v>39220</v>
      </c>
      <c r="CP67" s="31">
        <f t="shared" si="4"/>
        <v>39220</v>
      </c>
      <c r="CQ67" s="32">
        <f t="shared" si="2"/>
        <v>0</v>
      </c>
    </row>
    <row r="68" spans="1:95" ht="25.5" customHeight="1">
      <c r="A68" s="18">
        <v>65</v>
      </c>
      <c r="B68" s="36" t="s">
        <v>242</v>
      </c>
      <c r="C68" s="20" t="s">
        <v>243</v>
      </c>
      <c r="D68" s="21" t="s">
        <v>244</v>
      </c>
      <c r="E68" s="22" t="s">
        <v>45</v>
      </c>
      <c r="F68" s="23">
        <v>6200</v>
      </c>
      <c r="H68" s="25">
        <f t="shared" si="1"/>
        <v>4340</v>
      </c>
      <c r="I68" s="11"/>
      <c r="J68" s="26">
        <v>1500</v>
      </c>
      <c r="K68" s="27">
        <v>1500</v>
      </c>
      <c r="L68" s="26">
        <v>1000</v>
      </c>
      <c r="M68" s="27">
        <v>1000</v>
      </c>
      <c r="N68" s="26">
        <v>5000</v>
      </c>
      <c r="O68" s="27">
        <v>5000</v>
      </c>
      <c r="P68" s="26">
        <v>8000</v>
      </c>
      <c r="Q68" s="27">
        <v>1500</v>
      </c>
      <c r="R68" s="28"/>
      <c r="S68" s="27"/>
      <c r="T68" s="26"/>
      <c r="U68" s="27"/>
      <c r="V68" s="29">
        <v>4340</v>
      </c>
      <c r="W68" s="27">
        <v>11120</v>
      </c>
      <c r="X68" s="29">
        <v>4340</v>
      </c>
      <c r="Y68" s="27">
        <v>4620</v>
      </c>
      <c r="Z68" s="29">
        <v>4340</v>
      </c>
      <c r="AA68" s="27">
        <v>3780</v>
      </c>
      <c r="AB68" s="29">
        <v>4340</v>
      </c>
      <c r="AC68" s="27">
        <v>4340</v>
      </c>
      <c r="AD68" s="29">
        <v>4340</v>
      </c>
      <c r="AE68" s="27">
        <v>4340</v>
      </c>
      <c r="AF68" s="29">
        <v>4340</v>
      </c>
      <c r="AG68" s="27"/>
      <c r="AH68" s="29">
        <v>4340</v>
      </c>
      <c r="AI68" s="27"/>
      <c r="AJ68" s="29">
        <v>4340</v>
      </c>
      <c r="AK68" s="27">
        <v>13020</v>
      </c>
      <c r="AL68" s="29">
        <v>4340</v>
      </c>
      <c r="AM68" s="27"/>
      <c r="AN68" s="28"/>
      <c r="AO68" s="27"/>
      <c r="AP68" s="28"/>
      <c r="AQ68" s="27"/>
      <c r="AR68" s="28"/>
      <c r="AS68" s="27"/>
      <c r="AT68" s="28"/>
      <c r="AU68" s="27"/>
      <c r="AV68" s="28"/>
      <c r="AW68" s="27"/>
      <c r="AX68" s="28"/>
      <c r="AY68" s="27"/>
      <c r="AZ68" s="28"/>
      <c r="BA68" s="27"/>
      <c r="BB68" s="28"/>
      <c r="BC68" s="27"/>
      <c r="BD68" s="28"/>
      <c r="BE68" s="27"/>
      <c r="BF68" s="28"/>
      <c r="BG68" s="27"/>
      <c r="BH68" s="28"/>
      <c r="BI68" s="27"/>
      <c r="BJ68" s="28"/>
      <c r="BK68" s="27"/>
      <c r="BL68" s="28"/>
      <c r="BM68" s="27"/>
      <c r="BN68" s="28"/>
      <c r="BO68" s="27"/>
      <c r="BP68" s="28"/>
      <c r="BQ68" s="27"/>
      <c r="BR68" s="28"/>
      <c r="BS68" s="27"/>
      <c r="BT68" s="28"/>
      <c r="BU68" s="27"/>
      <c r="BV68" s="28"/>
      <c r="BW68" s="27"/>
      <c r="BX68" s="28"/>
      <c r="BY68" s="27"/>
      <c r="BZ68" s="28"/>
      <c r="CA68" s="27"/>
      <c r="CB68" s="26"/>
      <c r="CC68" s="27"/>
      <c r="CD68" s="26"/>
      <c r="CE68" s="27"/>
      <c r="CF68" s="26"/>
      <c r="CG68" s="27"/>
      <c r="CH68" s="26"/>
      <c r="CI68" s="27"/>
      <c r="CJ68" s="26"/>
      <c r="CK68" s="27"/>
      <c r="CL68" s="26"/>
      <c r="CM68" s="27"/>
      <c r="CN68" s="30"/>
      <c r="CO68" s="31">
        <f t="shared" ref="CO68:CP99" si="5">CL68+CJ68+CH68+CF68+CD68+CB68+BZ68+BX68+BV68+BT68+BR68+BP68+BN68+BL68+BJ68+BH68+BF68+BD68+BB68+AZ68+AX68+AV68+AT68+AR68+AP68+AN68+AL68+AJ68+AH68+AF68+AD68+AB68+Z68+X68+V68+T68+R68+N68+L68+J68+P68</f>
        <v>54560</v>
      </c>
      <c r="CP68" s="31">
        <f t="shared" si="5"/>
        <v>50220</v>
      </c>
      <c r="CQ68" s="32">
        <f t="shared" si="2"/>
        <v>4340</v>
      </c>
    </row>
    <row r="69" spans="1:95" ht="25.5" customHeight="1">
      <c r="A69" s="18">
        <v>66</v>
      </c>
      <c r="B69" s="36" t="s">
        <v>245</v>
      </c>
      <c r="C69" s="20" t="s">
        <v>246</v>
      </c>
      <c r="D69" s="21" t="s">
        <v>247</v>
      </c>
      <c r="E69" s="33"/>
      <c r="F69" s="23">
        <v>6600</v>
      </c>
      <c r="G69" s="35"/>
      <c r="H69" s="25">
        <f t="shared" ref="H69:H132" si="6">CQ69</f>
        <v>4620</v>
      </c>
      <c r="I69" s="11"/>
      <c r="J69" s="26">
        <v>1500</v>
      </c>
      <c r="K69" s="27">
        <v>1500</v>
      </c>
      <c r="L69" s="26">
        <v>1000</v>
      </c>
      <c r="M69" s="27">
        <v>1000</v>
      </c>
      <c r="N69" s="26">
        <v>5000</v>
      </c>
      <c r="O69" s="27">
        <v>5000</v>
      </c>
      <c r="P69" s="26">
        <v>8000</v>
      </c>
      <c r="Q69" s="27">
        <f>1500+0</f>
        <v>1500</v>
      </c>
      <c r="R69" s="28"/>
      <c r="S69" s="27"/>
      <c r="T69" s="26"/>
      <c r="U69" s="27"/>
      <c r="V69" s="29">
        <v>4620</v>
      </c>
      <c r="W69" s="27">
        <v>0</v>
      </c>
      <c r="X69" s="29">
        <v>4620</v>
      </c>
      <c r="Y69" s="27">
        <v>0</v>
      </c>
      <c r="Z69" s="29">
        <v>4620</v>
      </c>
      <c r="AA69" s="27">
        <v>20360</v>
      </c>
      <c r="AB69" s="29">
        <v>4620</v>
      </c>
      <c r="AC69" s="27">
        <v>4620</v>
      </c>
      <c r="AD69" s="29">
        <v>4620</v>
      </c>
      <c r="AE69" s="27"/>
      <c r="AF69" s="29">
        <v>4620</v>
      </c>
      <c r="AG69" s="27"/>
      <c r="AH69" s="29">
        <v>4620</v>
      </c>
      <c r="AI69" s="27"/>
      <c r="AJ69" s="29">
        <v>4620</v>
      </c>
      <c r="AK69" s="27">
        <v>18480</v>
      </c>
      <c r="AL69" s="29">
        <v>4620</v>
      </c>
      <c r="AM69" s="27"/>
      <c r="AN69" s="28"/>
      <c r="AO69" s="27"/>
      <c r="AP69" s="28"/>
      <c r="AQ69" s="27"/>
      <c r="AR69" s="28"/>
      <c r="AS69" s="27"/>
      <c r="AT69" s="28"/>
      <c r="AU69" s="27"/>
      <c r="AV69" s="28"/>
      <c r="AW69" s="27"/>
      <c r="AX69" s="28"/>
      <c r="AY69" s="27"/>
      <c r="AZ69" s="28"/>
      <c r="BA69" s="27"/>
      <c r="BB69" s="28"/>
      <c r="BC69" s="27"/>
      <c r="BD69" s="28"/>
      <c r="BE69" s="27"/>
      <c r="BF69" s="28"/>
      <c r="BG69" s="27"/>
      <c r="BH69" s="28"/>
      <c r="BI69" s="27"/>
      <c r="BJ69" s="28"/>
      <c r="BK69" s="27"/>
      <c r="BL69" s="28"/>
      <c r="BM69" s="27"/>
      <c r="BN69" s="28"/>
      <c r="BO69" s="27"/>
      <c r="BP69" s="28"/>
      <c r="BQ69" s="27"/>
      <c r="BR69" s="28"/>
      <c r="BS69" s="27"/>
      <c r="BT69" s="28"/>
      <c r="BU69" s="27"/>
      <c r="BV69" s="28"/>
      <c r="BW69" s="27"/>
      <c r="BX69" s="28"/>
      <c r="BY69" s="27"/>
      <c r="BZ69" s="28"/>
      <c r="CA69" s="27"/>
      <c r="CB69" s="26"/>
      <c r="CC69" s="27"/>
      <c r="CD69" s="26"/>
      <c r="CE69" s="27"/>
      <c r="CF69" s="26"/>
      <c r="CG69" s="27"/>
      <c r="CH69" s="26"/>
      <c r="CI69" s="27"/>
      <c r="CJ69" s="26"/>
      <c r="CK69" s="27"/>
      <c r="CL69" s="26"/>
      <c r="CM69" s="27"/>
      <c r="CN69" s="30"/>
      <c r="CO69" s="31">
        <f t="shared" si="5"/>
        <v>57080</v>
      </c>
      <c r="CP69" s="31">
        <f t="shared" si="5"/>
        <v>52460</v>
      </c>
      <c r="CQ69" s="32">
        <f t="shared" ref="CQ69:CQ132" si="7">CO69-CP69</f>
        <v>4620</v>
      </c>
    </row>
    <row r="70" spans="1:95" ht="25.5" customHeight="1">
      <c r="A70" s="18">
        <v>67</v>
      </c>
      <c r="B70" s="36" t="s">
        <v>248</v>
      </c>
      <c r="C70" s="20" t="s">
        <v>249</v>
      </c>
      <c r="D70" s="21" t="s">
        <v>250</v>
      </c>
      <c r="E70" s="33"/>
      <c r="F70" s="23">
        <v>4600</v>
      </c>
      <c r="G70" s="35" t="s">
        <v>108</v>
      </c>
      <c r="H70" s="25">
        <f t="shared" si="6"/>
        <v>12880</v>
      </c>
      <c r="I70" s="11"/>
      <c r="J70" s="26">
        <v>1500</v>
      </c>
      <c r="K70" s="27">
        <v>1500</v>
      </c>
      <c r="L70" s="26">
        <v>1000</v>
      </c>
      <c r="M70" s="27">
        <v>1000</v>
      </c>
      <c r="N70" s="26">
        <v>5000</v>
      </c>
      <c r="O70" s="27">
        <v>1500</v>
      </c>
      <c r="P70" s="26">
        <v>8000</v>
      </c>
      <c r="Q70" s="27"/>
      <c r="R70" s="28"/>
      <c r="S70" s="27"/>
      <c r="T70" s="26"/>
      <c r="U70" s="27"/>
      <c r="V70" s="29">
        <v>3220</v>
      </c>
      <c r="W70" s="27"/>
      <c r="X70" s="29">
        <v>3220</v>
      </c>
      <c r="Y70" s="27"/>
      <c r="Z70" s="29">
        <v>3220</v>
      </c>
      <c r="AA70" s="27"/>
      <c r="AB70" s="29">
        <v>3220</v>
      </c>
      <c r="AC70" s="27">
        <v>9660</v>
      </c>
      <c r="AD70" s="29">
        <v>3220</v>
      </c>
      <c r="AE70" s="27">
        <v>1000</v>
      </c>
      <c r="AF70" s="29">
        <v>3220</v>
      </c>
      <c r="AG70" s="27"/>
      <c r="AH70" s="29">
        <v>3220</v>
      </c>
      <c r="AI70" s="27"/>
      <c r="AJ70" s="29">
        <v>3220</v>
      </c>
      <c r="AK70" s="27"/>
      <c r="AL70" s="29">
        <v>3220</v>
      </c>
      <c r="AM70" s="27">
        <v>16940</v>
      </c>
      <c r="AN70" s="28"/>
      <c r="AO70" s="27"/>
      <c r="AP70" s="28"/>
      <c r="AQ70" s="27"/>
      <c r="AR70" s="28"/>
      <c r="AS70" s="27"/>
      <c r="AT70" s="28"/>
      <c r="AU70" s="27"/>
      <c r="AV70" s="28"/>
      <c r="AW70" s="27"/>
      <c r="AX70" s="28"/>
      <c r="AY70" s="27"/>
      <c r="AZ70" s="28"/>
      <c r="BA70" s="27"/>
      <c r="BB70" s="28"/>
      <c r="BC70" s="27"/>
      <c r="BD70" s="28"/>
      <c r="BE70" s="27"/>
      <c r="BF70" s="28"/>
      <c r="BG70" s="27"/>
      <c r="BH70" s="28"/>
      <c r="BI70" s="27"/>
      <c r="BJ70" s="28"/>
      <c r="BK70" s="27"/>
      <c r="BL70" s="28"/>
      <c r="BM70" s="27"/>
      <c r="BN70" s="28"/>
      <c r="BO70" s="27"/>
      <c r="BP70" s="28"/>
      <c r="BQ70" s="27"/>
      <c r="BR70" s="28"/>
      <c r="BS70" s="27"/>
      <c r="BT70" s="28"/>
      <c r="BU70" s="27"/>
      <c r="BV70" s="28"/>
      <c r="BW70" s="27"/>
      <c r="BX70" s="28"/>
      <c r="BY70" s="27"/>
      <c r="BZ70" s="28"/>
      <c r="CA70" s="27"/>
      <c r="CB70" s="26"/>
      <c r="CC70" s="27"/>
      <c r="CD70" s="26"/>
      <c r="CE70" s="27"/>
      <c r="CF70" s="26"/>
      <c r="CG70" s="27"/>
      <c r="CH70" s="26"/>
      <c r="CI70" s="27"/>
      <c r="CJ70" s="26"/>
      <c r="CK70" s="27"/>
      <c r="CL70" s="26"/>
      <c r="CM70" s="27"/>
      <c r="CN70" s="30"/>
      <c r="CO70" s="31">
        <f t="shared" si="5"/>
        <v>44480</v>
      </c>
      <c r="CP70" s="31">
        <f t="shared" si="5"/>
        <v>31600</v>
      </c>
      <c r="CQ70" s="32">
        <f t="shared" si="7"/>
        <v>12880</v>
      </c>
    </row>
    <row r="71" spans="1:95" ht="25.5" customHeight="1">
      <c r="A71" s="18">
        <v>68</v>
      </c>
      <c r="B71" s="36" t="s">
        <v>251</v>
      </c>
      <c r="C71" s="20" t="s">
        <v>252</v>
      </c>
      <c r="D71" s="21" t="s">
        <v>253</v>
      </c>
      <c r="E71" s="22" t="s">
        <v>45</v>
      </c>
      <c r="F71" s="23">
        <v>6200</v>
      </c>
      <c r="G71" s="35"/>
      <c r="H71" s="25">
        <f t="shared" si="6"/>
        <v>4340</v>
      </c>
      <c r="I71" s="11"/>
      <c r="J71" s="26">
        <v>1500</v>
      </c>
      <c r="K71" s="27">
        <v>1500</v>
      </c>
      <c r="L71" s="26">
        <v>1000</v>
      </c>
      <c r="M71" s="27">
        <f>500+500</f>
        <v>1000</v>
      </c>
      <c r="N71" s="26">
        <v>5000</v>
      </c>
      <c r="O71" s="27">
        <v>5000</v>
      </c>
      <c r="P71" s="26">
        <v>8000</v>
      </c>
      <c r="Q71" s="27">
        <f>0+0</f>
        <v>0</v>
      </c>
      <c r="R71" s="28"/>
      <c r="S71" s="27"/>
      <c r="T71" s="26"/>
      <c r="U71" s="27"/>
      <c r="V71" s="29">
        <v>4340</v>
      </c>
      <c r="W71" s="27">
        <v>4620</v>
      </c>
      <c r="X71" s="29">
        <v>4340</v>
      </c>
      <c r="Y71" s="27">
        <v>6000</v>
      </c>
      <c r="Z71" s="29">
        <v>4340</v>
      </c>
      <c r="AA71" s="27">
        <v>3680</v>
      </c>
      <c r="AB71" s="29">
        <v>4340</v>
      </c>
      <c r="AC71" s="27">
        <v>4620</v>
      </c>
      <c r="AD71" s="29">
        <v>4340</v>
      </c>
      <c r="AE71" s="27">
        <f>4620+7560</f>
        <v>12180</v>
      </c>
      <c r="AF71" s="29">
        <v>4340</v>
      </c>
      <c r="AG71" s="27">
        <v>4620</v>
      </c>
      <c r="AH71" s="29">
        <v>4340</v>
      </c>
      <c r="AI71" s="27">
        <v>4340</v>
      </c>
      <c r="AJ71" s="29">
        <v>4340</v>
      </c>
      <c r="AK71" s="27">
        <v>2660</v>
      </c>
      <c r="AL71" s="29">
        <v>4340</v>
      </c>
      <c r="AM71" s="27"/>
      <c r="AN71" s="28"/>
      <c r="AO71" s="27"/>
      <c r="AP71" s="28"/>
      <c r="AQ71" s="27"/>
      <c r="AR71" s="28"/>
      <c r="AS71" s="27"/>
      <c r="AT71" s="28"/>
      <c r="AU71" s="27"/>
      <c r="AV71" s="28"/>
      <c r="AW71" s="27"/>
      <c r="AX71" s="28"/>
      <c r="AY71" s="27"/>
      <c r="AZ71" s="28"/>
      <c r="BA71" s="27"/>
      <c r="BB71" s="28"/>
      <c r="BC71" s="27"/>
      <c r="BD71" s="28"/>
      <c r="BE71" s="27"/>
      <c r="BF71" s="28"/>
      <c r="BG71" s="27"/>
      <c r="BH71" s="28"/>
      <c r="BI71" s="27"/>
      <c r="BJ71" s="28"/>
      <c r="BK71" s="27"/>
      <c r="BL71" s="28"/>
      <c r="BM71" s="27"/>
      <c r="BN71" s="28"/>
      <c r="BO71" s="27"/>
      <c r="BP71" s="28"/>
      <c r="BQ71" s="27"/>
      <c r="BR71" s="28"/>
      <c r="BS71" s="27"/>
      <c r="BT71" s="28"/>
      <c r="BU71" s="27"/>
      <c r="BV71" s="28"/>
      <c r="BW71" s="27"/>
      <c r="BX71" s="28"/>
      <c r="BY71" s="27"/>
      <c r="BZ71" s="28"/>
      <c r="CA71" s="27"/>
      <c r="CB71" s="26"/>
      <c r="CC71" s="27"/>
      <c r="CD71" s="26"/>
      <c r="CE71" s="27"/>
      <c r="CF71" s="26"/>
      <c r="CG71" s="27"/>
      <c r="CH71" s="26"/>
      <c r="CI71" s="27"/>
      <c r="CJ71" s="26"/>
      <c r="CK71" s="27"/>
      <c r="CL71" s="26"/>
      <c r="CM71" s="27"/>
      <c r="CN71" s="30"/>
      <c r="CO71" s="31">
        <f t="shared" si="5"/>
        <v>54560</v>
      </c>
      <c r="CP71" s="31">
        <f t="shared" si="5"/>
        <v>50220</v>
      </c>
      <c r="CQ71" s="32">
        <f t="shared" si="7"/>
        <v>4340</v>
      </c>
    </row>
    <row r="72" spans="1:95" ht="25.5" customHeight="1">
      <c r="A72" s="18">
        <v>69</v>
      </c>
      <c r="B72" s="36" t="s">
        <v>254</v>
      </c>
      <c r="C72" s="20" t="s">
        <v>255</v>
      </c>
      <c r="D72" s="21" t="s">
        <v>256</v>
      </c>
      <c r="E72" s="22" t="s">
        <v>45</v>
      </c>
      <c r="F72" s="23">
        <v>6200</v>
      </c>
      <c r="H72" s="38">
        <f t="shared" si="6"/>
        <v>0</v>
      </c>
      <c r="I72" s="11"/>
      <c r="J72" s="26">
        <v>1500</v>
      </c>
      <c r="K72" s="27">
        <v>1500</v>
      </c>
      <c r="L72" s="26">
        <v>1000</v>
      </c>
      <c r="M72" s="27">
        <v>1000</v>
      </c>
      <c r="N72" s="26">
        <v>5000</v>
      </c>
      <c r="O72" s="27">
        <v>5000</v>
      </c>
      <c r="P72" s="26">
        <v>8000</v>
      </c>
      <c r="Q72" s="27">
        <f>1500+0</f>
        <v>1500</v>
      </c>
      <c r="R72" s="28"/>
      <c r="S72" s="27"/>
      <c r="T72" s="26"/>
      <c r="U72" s="27"/>
      <c r="V72" s="29">
        <v>4340</v>
      </c>
      <c r="W72" s="27">
        <v>11120</v>
      </c>
      <c r="X72" s="29">
        <v>4340</v>
      </c>
      <c r="Y72" s="27">
        <v>4620</v>
      </c>
      <c r="Z72" s="29">
        <v>4340</v>
      </c>
      <c r="AA72" s="27">
        <v>3780</v>
      </c>
      <c r="AB72" s="29">
        <v>4340</v>
      </c>
      <c r="AC72" s="27">
        <v>4340</v>
      </c>
      <c r="AD72" s="29">
        <v>4340</v>
      </c>
      <c r="AE72" s="27">
        <v>4340</v>
      </c>
      <c r="AF72" s="29">
        <v>4340</v>
      </c>
      <c r="AG72" s="27">
        <v>4340</v>
      </c>
      <c r="AH72" s="29">
        <v>4340</v>
      </c>
      <c r="AI72" s="27">
        <v>4340</v>
      </c>
      <c r="AJ72" s="29">
        <v>4340</v>
      </c>
      <c r="AK72" s="27">
        <v>4340</v>
      </c>
      <c r="AL72" s="29">
        <v>4340</v>
      </c>
      <c r="AM72" s="27">
        <v>4340</v>
      </c>
      <c r="AN72" s="28"/>
      <c r="AO72" s="27"/>
      <c r="AP72" s="28"/>
      <c r="AQ72" s="27"/>
      <c r="AR72" s="28"/>
      <c r="AS72" s="27"/>
      <c r="AT72" s="28"/>
      <c r="AU72" s="27"/>
      <c r="AV72" s="28"/>
      <c r="AW72" s="27"/>
      <c r="AX72" s="28"/>
      <c r="AY72" s="27"/>
      <c r="AZ72" s="28"/>
      <c r="BA72" s="27"/>
      <c r="BB72" s="28"/>
      <c r="BC72" s="27"/>
      <c r="BD72" s="28"/>
      <c r="BE72" s="27"/>
      <c r="BF72" s="28"/>
      <c r="BG72" s="27"/>
      <c r="BH72" s="28"/>
      <c r="BI72" s="27"/>
      <c r="BJ72" s="28"/>
      <c r="BK72" s="27"/>
      <c r="BL72" s="28"/>
      <c r="BM72" s="27"/>
      <c r="BN72" s="28"/>
      <c r="BO72" s="27"/>
      <c r="BP72" s="28"/>
      <c r="BQ72" s="27"/>
      <c r="BR72" s="28"/>
      <c r="BS72" s="27"/>
      <c r="BT72" s="28"/>
      <c r="BU72" s="27"/>
      <c r="BV72" s="28"/>
      <c r="BW72" s="27"/>
      <c r="BX72" s="28"/>
      <c r="BY72" s="27"/>
      <c r="BZ72" s="28"/>
      <c r="CA72" s="27"/>
      <c r="CB72" s="26"/>
      <c r="CC72" s="27"/>
      <c r="CD72" s="26"/>
      <c r="CE72" s="27"/>
      <c r="CF72" s="26"/>
      <c r="CG72" s="27"/>
      <c r="CH72" s="26"/>
      <c r="CI72" s="27"/>
      <c r="CJ72" s="26"/>
      <c r="CK72" s="27"/>
      <c r="CL72" s="26"/>
      <c r="CM72" s="27"/>
      <c r="CN72" s="30"/>
      <c r="CO72" s="31">
        <f t="shared" si="5"/>
        <v>54560</v>
      </c>
      <c r="CP72" s="31">
        <f t="shared" si="5"/>
        <v>54560</v>
      </c>
      <c r="CQ72" s="32">
        <f t="shared" si="7"/>
        <v>0</v>
      </c>
    </row>
    <row r="73" spans="1:95" ht="25.5" customHeight="1">
      <c r="A73" s="18">
        <v>70</v>
      </c>
      <c r="B73" s="36" t="s">
        <v>257</v>
      </c>
      <c r="C73" s="20" t="s">
        <v>258</v>
      </c>
      <c r="D73" s="21" t="s">
        <v>259</v>
      </c>
      <c r="E73" s="33"/>
      <c r="F73" s="23">
        <v>6600</v>
      </c>
      <c r="G73" s="35"/>
      <c r="H73" s="25">
        <f t="shared" si="6"/>
        <v>13860</v>
      </c>
      <c r="I73" s="11"/>
      <c r="J73" s="26">
        <v>1500</v>
      </c>
      <c r="K73" s="27">
        <v>1500</v>
      </c>
      <c r="L73" s="26">
        <v>1000</v>
      </c>
      <c r="M73" s="27">
        <v>1000</v>
      </c>
      <c r="N73" s="26">
        <v>5000</v>
      </c>
      <c r="O73" s="27">
        <v>5000</v>
      </c>
      <c r="P73" s="26">
        <v>8000</v>
      </c>
      <c r="Q73" s="27">
        <f>1500+0</f>
        <v>1500</v>
      </c>
      <c r="R73" s="28"/>
      <c r="S73" s="27"/>
      <c r="T73" s="26"/>
      <c r="U73" s="27"/>
      <c r="V73" s="29">
        <v>4620</v>
      </c>
      <c r="W73" s="27">
        <v>11120</v>
      </c>
      <c r="X73" s="29">
        <v>4620</v>
      </c>
      <c r="Y73" s="27">
        <v>4620</v>
      </c>
      <c r="Z73" s="29">
        <v>4620</v>
      </c>
      <c r="AA73" s="27">
        <v>4620</v>
      </c>
      <c r="AB73" s="29">
        <v>4620</v>
      </c>
      <c r="AC73" s="27">
        <v>4620</v>
      </c>
      <c r="AD73" s="29">
        <v>4620</v>
      </c>
      <c r="AE73" s="27"/>
      <c r="AF73" s="29">
        <v>4620</v>
      </c>
      <c r="AG73" s="27"/>
      <c r="AH73" s="29">
        <v>4620</v>
      </c>
      <c r="AI73" s="27"/>
      <c r="AJ73" s="29">
        <v>4620</v>
      </c>
      <c r="AK73" s="27">
        <v>9240</v>
      </c>
      <c r="AL73" s="29">
        <v>4620</v>
      </c>
      <c r="AM73" s="27"/>
      <c r="AN73" s="28"/>
      <c r="AO73" s="27"/>
      <c r="AP73" s="28"/>
      <c r="AQ73" s="27"/>
      <c r="AR73" s="28"/>
      <c r="AS73" s="27"/>
      <c r="AT73" s="28"/>
      <c r="AU73" s="27"/>
      <c r="AV73" s="28"/>
      <c r="AW73" s="27"/>
      <c r="AX73" s="28"/>
      <c r="AY73" s="27"/>
      <c r="AZ73" s="28"/>
      <c r="BA73" s="27"/>
      <c r="BB73" s="28"/>
      <c r="BC73" s="27"/>
      <c r="BD73" s="28"/>
      <c r="BE73" s="27"/>
      <c r="BF73" s="28"/>
      <c r="BG73" s="27"/>
      <c r="BH73" s="28"/>
      <c r="BI73" s="27"/>
      <c r="BJ73" s="28"/>
      <c r="BK73" s="27"/>
      <c r="BL73" s="28"/>
      <c r="BM73" s="27"/>
      <c r="BN73" s="28"/>
      <c r="BO73" s="27"/>
      <c r="BP73" s="28"/>
      <c r="BQ73" s="27"/>
      <c r="BR73" s="28"/>
      <c r="BS73" s="27"/>
      <c r="BT73" s="28"/>
      <c r="BU73" s="27"/>
      <c r="BV73" s="28"/>
      <c r="BW73" s="27"/>
      <c r="BX73" s="28"/>
      <c r="BY73" s="27"/>
      <c r="BZ73" s="28"/>
      <c r="CA73" s="27"/>
      <c r="CB73" s="26"/>
      <c r="CC73" s="27"/>
      <c r="CD73" s="26"/>
      <c r="CE73" s="27"/>
      <c r="CF73" s="26"/>
      <c r="CG73" s="27"/>
      <c r="CH73" s="26"/>
      <c r="CI73" s="27"/>
      <c r="CJ73" s="26"/>
      <c r="CK73" s="27"/>
      <c r="CL73" s="26"/>
      <c r="CM73" s="27"/>
      <c r="CN73" s="30"/>
      <c r="CO73" s="31">
        <f t="shared" si="5"/>
        <v>57080</v>
      </c>
      <c r="CP73" s="31">
        <f t="shared" si="5"/>
        <v>43220</v>
      </c>
      <c r="CQ73" s="32">
        <f t="shared" si="7"/>
        <v>13860</v>
      </c>
    </row>
    <row r="74" spans="1:95" ht="25.5" customHeight="1">
      <c r="A74" s="18">
        <v>71</v>
      </c>
      <c r="B74" s="46" t="s">
        <v>260</v>
      </c>
      <c r="C74" s="20" t="s">
        <v>261</v>
      </c>
      <c r="D74" s="21" t="s">
        <v>262</v>
      </c>
      <c r="E74" s="33"/>
      <c r="F74" s="23">
        <v>0</v>
      </c>
      <c r="G74" s="35" t="s">
        <v>108</v>
      </c>
      <c r="H74" s="25">
        <f t="shared" si="6"/>
        <v>0</v>
      </c>
      <c r="I74" s="11"/>
      <c r="J74" s="26">
        <v>1500</v>
      </c>
      <c r="K74" s="27">
        <v>1500</v>
      </c>
      <c r="L74" s="26">
        <v>1000</v>
      </c>
      <c r="M74" s="27">
        <v>1000</v>
      </c>
      <c r="N74" s="26">
        <v>5000</v>
      </c>
      <c r="O74" s="27">
        <v>5000</v>
      </c>
      <c r="P74" s="26">
        <v>1500</v>
      </c>
      <c r="Q74" s="27">
        <v>1500</v>
      </c>
      <c r="R74" s="28"/>
      <c r="S74" s="27"/>
      <c r="T74" s="26"/>
      <c r="U74" s="27"/>
      <c r="V74" s="29"/>
      <c r="W74" s="27"/>
      <c r="X74" s="29"/>
      <c r="Y74" s="27"/>
      <c r="Z74" s="29"/>
      <c r="AA74" s="27"/>
      <c r="AB74" s="29"/>
      <c r="AC74" s="27"/>
      <c r="AD74" s="29"/>
      <c r="AE74" s="27"/>
      <c r="AF74" s="29"/>
      <c r="AG74" s="27"/>
      <c r="AH74" s="29"/>
      <c r="AI74" s="27"/>
      <c r="AJ74" s="29"/>
      <c r="AK74" s="27"/>
      <c r="AL74" s="29"/>
      <c r="AM74" s="27"/>
      <c r="AN74" s="28"/>
      <c r="AO74" s="27"/>
      <c r="AP74" s="28"/>
      <c r="AQ74" s="27"/>
      <c r="AR74" s="28"/>
      <c r="AS74" s="27"/>
      <c r="AT74" s="28"/>
      <c r="AU74" s="27"/>
      <c r="AV74" s="28"/>
      <c r="AW74" s="27"/>
      <c r="AX74" s="28"/>
      <c r="AY74" s="27"/>
      <c r="AZ74" s="28"/>
      <c r="BA74" s="27"/>
      <c r="BB74" s="28"/>
      <c r="BC74" s="27"/>
      <c r="BD74" s="28"/>
      <c r="BE74" s="27"/>
      <c r="BF74" s="28"/>
      <c r="BG74" s="27"/>
      <c r="BH74" s="28"/>
      <c r="BI74" s="27"/>
      <c r="BJ74" s="28"/>
      <c r="BK74" s="27"/>
      <c r="BL74" s="28"/>
      <c r="BM74" s="27"/>
      <c r="BN74" s="28"/>
      <c r="BO74" s="27"/>
      <c r="BP74" s="28"/>
      <c r="BQ74" s="27"/>
      <c r="BR74" s="28"/>
      <c r="BS74" s="27"/>
      <c r="BT74" s="28"/>
      <c r="BU74" s="27"/>
      <c r="BV74" s="28"/>
      <c r="BW74" s="27"/>
      <c r="BX74" s="28"/>
      <c r="BY74" s="27"/>
      <c r="BZ74" s="28"/>
      <c r="CA74" s="27"/>
      <c r="CB74" s="26"/>
      <c r="CC74" s="27"/>
      <c r="CD74" s="26"/>
      <c r="CE74" s="27"/>
      <c r="CF74" s="26"/>
      <c r="CG74" s="27"/>
      <c r="CH74" s="26"/>
      <c r="CI74" s="27"/>
      <c r="CJ74" s="26"/>
      <c r="CK74" s="27"/>
      <c r="CL74" s="26"/>
      <c r="CM74" s="27"/>
      <c r="CN74" s="30"/>
      <c r="CO74" s="31">
        <f t="shared" si="5"/>
        <v>9000</v>
      </c>
      <c r="CP74" s="31">
        <f t="shared" si="5"/>
        <v>9000</v>
      </c>
      <c r="CQ74" s="32">
        <f t="shared" si="7"/>
        <v>0</v>
      </c>
    </row>
    <row r="75" spans="1:95" ht="25.5" customHeight="1">
      <c r="A75" s="18">
        <v>72</v>
      </c>
      <c r="B75" s="36" t="s">
        <v>263</v>
      </c>
      <c r="C75" s="20" t="s">
        <v>264</v>
      </c>
      <c r="D75" s="21" t="s">
        <v>265</v>
      </c>
      <c r="E75" s="33"/>
      <c r="F75" s="23">
        <v>6600</v>
      </c>
      <c r="G75" s="35"/>
      <c r="H75" s="38">
        <f t="shared" si="6"/>
        <v>0</v>
      </c>
      <c r="I75" s="11"/>
      <c r="J75" s="26">
        <v>1500</v>
      </c>
      <c r="K75" s="27">
        <v>1500</v>
      </c>
      <c r="L75" s="26">
        <v>1000</v>
      </c>
      <c r="M75" s="27">
        <v>1000</v>
      </c>
      <c r="N75" s="26">
        <v>5000</v>
      </c>
      <c r="O75" s="27">
        <v>5000</v>
      </c>
      <c r="P75" s="26">
        <v>8000</v>
      </c>
      <c r="Q75" s="27">
        <v>8000</v>
      </c>
      <c r="R75" s="28"/>
      <c r="S75" s="27"/>
      <c r="T75" s="26"/>
      <c r="U75" s="27"/>
      <c r="V75" s="29">
        <v>4620</v>
      </c>
      <c r="W75" s="27">
        <v>4620</v>
      </c>
      <c r="X75" s="29">
        <v>4620</v>
      </c>
      <c r="Y75" s="27">
        <v>4620</v>
      </c>
      <c r="Z75" s="29">
        <v>4620</v>
      </c>
      <c r="AA75" s="27">
        <v>4620</v>
      </c>
      <c r="AB75" s="29">
        <v>4620</v>
      </c>
      <c r="AC75" s="27">
        <f>4620+4620</f>
        <v>9240</v>
      </c>
      <c r="AD75" s="29">
        <v>4620</v>
      </c>
      <c r="AE75" s="27">
        <v>0</v>
      </c>
      <c r="AF75" s="29">
        <v>4620</v>
      </c>
      <c r="AG75" s="27">
        <v>4620</v>
      </c>
      <c r="AH75" s="29">
        <v>4620</v>
      </c>
      <c r="AI75" s="27">
        <v>4620</v>
      </c>
      <c r="AJ75" s="29">
        <v>4620</v>
      </c>
      <c r="AK75" s="27">
        <v>4620</v>
      </c>
      <c r="AL75" s="29">
        <v>4620</v>
      </c>
      <c r="AM75" s="27">
        <v>4620</v>
      </c>
      <c r="AN75" s="28"/>
      <c r="AO75" s="27"/>
      <c r="AP75" s="28"/>
      <c r="AQ75" s="27"/>
      <c r="AR75" s="28"/>
      <c r="AS75" s="27"/>
      <c r="AT75" s="28"/>
      <c r="AU75" s="27"/>
      <c r="AV75" s="28"/>
      <c r="AW75" s="27"/>
      <c r="AX75" s="28"/>
      <c r="AY75" s="27"/>
      <c r="AZ75" s="28"/>
      <c r="BA75" s="27"/>
      <c r="BB75" s="28"/>
      <c r="BC75" s="27"/>
      <c r="BD75" s="28"/>
      <c r="BE75" s="27"/>
      <c r="BF75" s="28"/>
      <c r="BG75" s="27"/>
      <c r="BH75" s="28"/>
      <c r="BI75" s="27"/>
      <c r="BJ75" s="28"/>
      <c r="BK75" s="27"/>
      <c r="BL75" s="28"/>
      <c r="BM75" s="27"/>
      <c r="BN75" s="28"/>
      <c r="BO75" s="27"/>
      <c r="BP75" s="28"/>
      <c r="BQ75" s="27"/>
      <c r="BR75" s="28"/>
      <c r="BS75" s="27"/>
      <c r="BT75" s="28"/>
      <c r="BU75" s="27"/>
      <c r="BV75" s="28"/>
      <c r="BW75" s="27"/>
      <c r="BX75" s="28"/>
      <c r="BY75" s="27"/>
      <c r="BZ75" s="28"/>
      <c r="CA75" s="27"/>
      <c r="CB75" s="26"/>
      <c r="CC75" s="27"/>
      <c r="CD75" s="26"/>
      <c r="CE75" s="27"/>
      <c r="CF75" s="26"/>
      <c r="CG75" s="27"/>
      <c r="CH75" s="26"/>
      <c r="CI75" s="27"/>
      <c r="CJ75" s="26"/>
      <c r="CK75" s="27"/>
      <c r="CL75" s="26"/>
      <c r="CM75" s="27"/>
      <c r="CN75" s="30"/>
      <c r="CO75" s="31">
        <f t="shared" si="5"/>
        <v>57080</v>
      </c>
      <c r="CP75" s="31">
        <f t="shared" si="5"/>
        <v>57080</v>
      </c>
      <c r="CQ75" s="32">
        <f t="shared" si="7"/>
        <v>0</v>
      </c>
    </row>
    <row r="76" spans="1:95" ht="25.5" customHeight="1">
      <c r="A76" s="18">
        <v>73</v>
      </c>
      <c r="B76" s="47" t="s">
        <v>266</v>
      </c>
      <c r="C76" s="20" t="s">
        <v>267</v>
      </c>
      <c r="D76" s="21" t="s">
        <v>268</v>
      </c>
      <c r="E76" s="33"/>
      <c r="F76" s="23">
        <v>6600</v>
      </c>
      <c r="G76" s="35"/>
      <c r="H76" s="38">
        <f t="shared" si="6"/>
        <v>23100</v>
      </c>
      <c r="I76" s="11"/>
      <c r="J76" s="26">
        <v>1500</v>
      </c>
      <c r="K76" s="27">
        <v>1500</v>
      </c>
      <c r="L76" s="26">
        <v>1000</v>
      </c>
      <c r="M76" s="27">
        <v>1000</v>
      </c>
      <c r="N76" s="26">
        <v>5000</v>
      </c>
      <c r="O76" s="27">
        <v>5000</v>
      </c>
      <c r="P76" s="26">
        <v>8000</v>
      </c>
      <c r="Q76" s="27">
        <v>1500</v>
      </c>
      <c r="R76" s="28"/>
      <c r="S76" s="27"/>
      <c r="T76" s="26"/>
      <c r="U76" s="27"/>
      <c r="V76" s="29">
        <v>4620</v>
      </c>
      <c r="W76" s="27">
        <v>11120</v>
      </c>
      <c r="X76" s="29">
        <v>4620</v>
      </c>
      <c r="Y76" s="27">
        <v>0</v>
      </c>
      <c r="Z76" s="29">
        <v>4620</v>
      </c>
      <c r="AA76" s="27">
        <v>9240</v>
      </c>
      <c r="AB76" s="29">
        <v>4620</v>
      </c>
      <c r="AC76" s="27">
        <v>4620</v>
      </c>
      <c r="AD76" s="29">
        <v>4620</v>
      </c>
      <c r="AE76" s="27"/>
      <c r="AF76" s="29">
        <v>4620</v>
      </c>
      <c r="AG76" s="27"/>
      <c r="AH76" s="29">
        <v>4620</v>
      </c>
      <c r="AI76" s="27"/>
      <c r="AJ76" s="29">
        <v>4620</v>
      </c>
      <c r="AK76" s="27"/>
      <c r="AL76" s="29">
        <v>4620</v>
      </c>
      <c r="AM76" s="27"/>
      <c r="AN76" s="28"/>
      <c r="AO76" s="27"/>
      <c r="AP76" s="28"/>
      <c r="AQ76" s="27"/>
      <c r="AR76" s="28"/>
      <c r="AS76" s="27"/>
      <c r="AT76" s="28"/>
      <c r="AU76" s="27"/>
      <c r="AV76" s="28"/>
      <c r="AW76" s="27"/>
      <c r="AX76" s="28"/>
      <c r="AY76" s="27"/>
      <c r="AZ76" s="28"/>
      <c r="BA76" s="27"/>
      <c r="BB76" s="28"/>
      <c r="BC76" s="27"/>
      <c r="BD76" s="28"/>
      <c r="BE76" s="27"/>
      <c r="BF76" s="28"/>
      <c r="BG76" s="27"/>
      <c r="BH76" s="28"/>
      <c r="BI76" s="27"/>
      <c r="BJ76" s="28"/>
      <c r="BK76" s="27"/>
      <c r="BL76" s="28"/>
      <c r="BM76" s="27"/>
      <c r="BN76" s="28"/>
      <c r="BO76" s="27"/>
      <c r="BP76" s="28"/>
      <c r="BQ76" s="27"/>
      <c r="BR76" s="28"/>
      <c r="BS76" s="27"/>
      <c r="BT76" s="28"/>
      <c r="BU76" s="27"/>
      <c r="BV76" s="28"/>
      <c r="BW76" s="27"/>
      <c r="BX76" s="28"/>
      <c r="BY76" s="27"/>
      <c r="BZ76" s="28"/>
      <c r="CA76" s="27"/>
      <c r="CB76" s="26"/>
      <c r="CC76" s="27"/>
      <c r="CD76" s="26"/>
      <c r="CE76" s="27"/>
      <c r="CF76" s="26"/>
      <c r="CG76" s="27"/>
      <c r="CH76" s="26"/>
      <c r="CI76" s="27"/>
      <c r="CJ76" s="26"/>
      <c r="CK76" s="27"/>
      <c r="CL76" s="26"/>
      <c r="CM76" s="27"/>
      <c r="CN76" s="30"/>
      <c r="CO76" s="31">
        <f t="shared" si="5"/>
        <v>57080</v>
      </c>
      <c r="CP76" s="31">
        <f t="shared" si="5"/>
        <v>33980</v>
      </c>
      <c r="CQ76" s="32">
        <f t="shared" si="7"/>
        <v>23100</v>
      </c>
    </row>
    <row r="77" spans="1:95" ht="25.5" customHeight="1">
      <c r="A77" s="18">
        <v>74</v>
      </c>
      <c r="B77" s="48" t="s">
        <v>269</v>
      </c>
      <c r="C77" s="20" t="s">
        <v>270</v>
      </c>
      <c r="D77" s="21" t="s">
        <v>271</v>
      </c>
      <c r="E77" s="33"/>
      <c r="F77" s="23">
        <v>4600</v>
      </c>
      <c r="G77" s="34" t="s">
        <v>56</v>
      </c>
      <c r="H77" s="25">
        <f t="shared" si="6"/>
        <v>0</v>
      </c>
      <c r="I77" s="11"/>
      <c r="J77" s="26">
        <v>1500</v>
      </c>
      <c r="K77" s="27">
        <v>1500</v>
      </c>
      <c r="L77" s="26">
        <v>1000</v>
      </c>
      <c r="M77" s="27">
        <v>1000</v>
      </c>
      <c r="N77" s="26">
        <v>5000</v>
      </c>
      <c r="O77" s="27">
        <v>5000</v>
      </c>
      <c r="P77" s="26">
        <v>8000</v>
      </c>
      <c r="Q77" s="27">
        <f>1500+0</f>
        <v>1500</v>
      </c>
      <c r="R77" s="28"/>
      <c r="S77" s="27"/>
      <c r="T77" s="26"/>
      <c r="U77" s="27"/>
      <c r="V77" s="29">
        <v>3220</v>
      </c>
      <c r="W77" s="27">
        <v>3220</v>
      </c>
      <c r="X77" s="29">
        <v>3220</v>
      </c>
      <c r="Y77" s="27">
        <v>0</v>
      </c>
      <c r="Z77" s="29">
        <v>3220</v>
      </c>
      <c r="AA77" s="27">
        <v>0</v>
      </c>
      <c r="AB77" s="29">
        <v>3220</v>
      </c>
      <c r="AC77" s="27">
        <v>16160</v>
      </c>
      <c r="AD77" s="29">
        <v>3220</v>
      </c>
      <c r="AE77" s="27">
        <v>3220</v>
      </c>
      <c r="AF77" s="29">
        <v>3220</v>
      </c>
      <c r="AG77" s="27"/>
      <c r="AH77" s="29">
        <v>3220</v>
      </c>
      <c r="AI77" s="27"/>
      <c r="AJ77" s="29">
        <v>3220</v>
      </c>
      <c r="AK77" s="27"/>
      <c r="AL77" s="29">
        <v>3220</v>
      </c>
      <c r="AM77" s="27">
        <v>12880</v>
      </c>
      <c r="AN77" s="28"/>
      <c r="AO77" s="27"/>
      <c r="AP77" s="28"/>
      <c r="AQ77" s="27"/>
      <c r="AR77" s="28"/>
      <c r="AS77" s="27"/>
      <c r="AT77" s="28"/>
      <c r="AU77" s="27"/>
      <c r="AV77" s="28"/>
      <c r="AW77" s="27"/>
      <c r="AX77" s="28"/>
      <c r="AY77" s="27"/>
      <c r="AZ77" s="28"/>
      <c r="BA77" s="27"/>
      <c r="BB77" s="28"/>
      <c r="BC77" s="27"/>
      <c r="BD77" s="28"/>
      <c r="BE77" s="27"/>
      <c r="BF77" s="28"/>
      <c r="BG77" s="27"/>
      <c r="BH77" s="28"/>
      <c r="BI77" s="27"/>
      <c r="BJ77" s="28"/>
      <c r="BK77" s="27"/>
      <c r="BL77" s="28"/>
      <c r="BM77" s="27"/>
      <c r="BN77" s="28"/>
      <c r="BO77" s="27"/>
      <c r="BP77" s="28"/>
      <c r="BQ77" s="27"/>
      <c r="BR77" s="28"/>
      <c r="BS77" s="27"/>
      <c r="BT77" s="28"/>
      <c r="BU77" s="27"/>
      <c r="BV77" s="28"/>
      <c r="BW77" s="27"/>
      <c r="BX77" s="28"/>
      <c r="BY77" s="27"/>
      <c r="BZ77" s="28"/>
      <c r="CA77" s="27"/>
      <c r="CB77" s="26"/>
      <c r="CC77" s="27"/>
      <c r="CD77" s="26"/>
      <c r="CE77" s="27"/>
      <c r="CF77" s="26"/>
      <c r="CG77" s="27"/>
      <c r="CH77" s="26"/>
      <c r="CI77" s="27"/>
      <c r="CJ77" s="26"/>
      <c r="CK77" s="27"/>
      <c r="CL77" s="26"/>
      <c r="CM77" s="27"/>
      <c r="CN77" s="30"/>
      <c r="CO77" s="31">
        <f t="shared" si="5"/>
        <v>44480</v>
      </c>
      <c r="CP77" s="49">
        <f t="shared" si="5"/>
        <v>44480</v>
      </c>
      <c r="CQ77" s="32">
        <f t="shared" si="7"/>
        <v>0</v>
      </c>
    </row>
    <row r="78" spans="1:95" ht="24.75" customHeight="1">
      <c r="A78" s="18">
        <v>75</v>
      </c>
      <c r="B78" s="48" t="s">
        <v>272</v>
      </c>
      <c r="C78" s="20" t="s">
        <v>273</v>
      </c>
      <c r="D78" s="21" t="s">
        <v>274</v>
      </c>
      <c r="E78" s="33"/>
      <c r="F78" s="23">
        <v>4600</v>
      </c>
      <c r="G78" s="34" t="s">
        <v>56</v>
      </c>
      <c r="H78" s="25">
        <f t="shared" si="6"/>
        <v>0</v>
      </c>
      <c r="I78" s="11"/>
      <c r="J78" s="26">
        <v>1500</v>
      </c>
      <c r="K78" s="27">
        <v>1500</v>
      </c>
      <c r="L78" s="26">
        <v>1000</v>
      </c>
      <c r="M78" s="27">
        <v>1000</v>
      </c>
      <c r="N78" s="26">
        <v>5000</v>
      </c>
      <c r="O78" s="27">
        <v>5000</v>
      </c>
      <c r="P78" s="26">
        <v>8000</v>
      </c>
      <c r="Q78" s="27">
        <v>8000</v>
      </c>
      <c r="R78" s="28"/>
      <c r="S78" s="27"/>
      <c r="T78" s="26"/>
      <c r="U78" s="27"/>
      <c r="V78" s="29">
        <v>3220</v>
      </c>
      <c r="W78" s="27">
        <v>3220</v>
      </c>
      <c r="X78" s="29">
        <v>3220</v>
      </c>
      <c r="Y78" s="27">
        <v>3220</v>
      </c>
      <c r="Z78" s="29">
        <v>3220</v>
      </c>
      <c r="AA78" s="27">
        <v>3220</v>
      </c>
      <c r="AB78" s="29">
        <v>3220</v>
      </c>
      <c r="AC78" s="27">
        <v>3220</v>
      </c>
      <c r="AD78" s="29">
        <v>3220</v>
      </c>
      <c r="AE78" s="27">
        <v>3220</v>
      </c>
      <c r="AF78" s="29">
        <v>3220</v>
      </c>
      <c r="AG78" s="27">
        <v>3220</v>
      </c>
      <c r="AH78" s="29">
        <v>3220</v>
      </c>
      <c r="AI78" s="27">
        <v>3220</v>
      </c>
      <c r="AJ78" s="29">
        <v>3220</v>
      </c>
      <c r="AK78" s="27">
        <v>3220</v>
      </c>
      <c r="AL78" s="29">
        <v>3220</v>
      </c>
      <c r="AM78" s="27">
        <v>3220</v>
      </c>
      <c r="AN78" s="28"/>
      <c r="AO78" s="27"/>
      <c r="AP78" s="28"/>
      <c r="AQ78" s="27"/>
      <c r="AR78" s="28"/>
      <c r="AS78" s="27"/>
      <c r="AT78" s="28"/>
      <c r="AU78" s="27"/>
      <c r="AV78" s="28"/>
      <c r="AW78" s="27"/>
      <c r="AX78" s="28"/>
      <c r="AY78" s="27"/>
      <c r="AZ78" s="28"/>
      <c r="BA78" s="27"/>
      <c r="BB78" s="28"/>
      <c r="BC78" s="27"/>
      <c r="BD78" s="28"/>
      <c r="BE78" s="27"/>
      <c r="BF78" s="28"/>
      <c r="BG78" s="27"/>
      <c r="BH78" s="28"/>
      <c r="BI78" s="27"/>
      <c r="BJ78" s="28"/>
      <c r="BK78" s="27"/>
      <c r="BL78" s="28"/>
      <c r="BM78" s="27"/>
      <c r="BN78" s="28"/>
      <c r="BO78" s="27"/>
      <c r="BP78" s="28"/>
      <c r="BQ78" s="27"/>
      <c r="BR78" s="28"/>
      <c r="BS78" s="27"/>
      <c r="BT78" s="28"/>
      <c r="BU78" s="27"/>
      <c r="BV78" s="28"/>
      <c r="BW78" s="27"/>
      <c r="BX78" s="28"/>
      <c r="BY78" s="27"/>
      <c r="BZ78" s="28"/>
      <c r="CA78" s="27"/>
      <c r="CB78" s="26"/>
      <c r="CC78" s="27"/>
      <c r="CD78" s="26"/>
      <c r="CE78" s="27"/>
      <c r="CF78" s="26"/>
      <c r="CG78" s="27"/>
      <c r="CH78" s="26"/>
      <c r="CI78" s="27"/>
      <c r="CJ78" s="26"/>
      <c r="CK78" s="27"/>
      <c r="CL78" s="26"/>
      <c r="CM78" s="27"/>
      <c r="CN78" s="30"/>
      <c r="CO78" s="31">
        <f t="shared" si="5"/>
        <v>44480</v>
      </c>
      <c r="CP78" s="31">
        <f t="shared" si="5"/>
        <v>44480</v>
      </c>
      <c r="CQ78" s="32">
        <f t="shared" si="7"/>
        <v>0</v>
      </c>
    </row>
    <row r="79" spans="1:95" ht="25.5" customHeight="1">
      <c r="A79" s="18">
        <v>76</v>
      </c>
      <c r="B79" s="48" t="s">
        <v>275</v>
      </c>
      <c r="C79" s="20" t="s">
        <v>276</v>
      </c>
      <c r="D79" s="21" t="s">
        <v>277</v>
      </c>
      <c r="E79" s="33"/>
      <c r="F79" s="23">
        <v>6600</v>
      </c>
      <c r="G79" s="35"/>
      <c r="H79" s="25">
        <f t="shared" si="6"/>
        <v>27720</v>
      </c>
      <c r="I79" s="11"/>
      <c r="J79" s="26">
        <v>1500</v>
      </c>
      <c r="K79" s="27">
        <v>1500</v>
      </c>
      <c r="L79" s="26">
        <v>1000</v>
      </c>
      <c r="M79" s="27">
        <v>1000</v>
      </c>
      <c r="N79" s="26">
        <v>5000</v>
      </c>
      <c r="O79" s="27">
        <v>5000</v>
      </c>
      <c r="P79" s="26">
        <v>8000</v>
      </c>
      <c r="Q79" s="27">
        <v>1500</v>
      </c>
      <c r="R79" s="28"/>
      <c r="S79" s="27"/>
      <c r="T79" s="26"/>
      <c r="U79" s="27"/>
      <c r="V79" s="29">
        <v>4620</v>
      </c>
      <c r="W79" s="27">
        <v>0</v>
      </c>
      <c r="X79" s="29">
        <v>4620</v>
      </c>
      <c r="Y79" s="27">
        <v>0</v>
      </c>
      <c r="Z79" s="29">
        <v>4620</v>
      </c>
      <c r="AA79" s="27">
        <v>0</v>
      </c>
      <c r="AB79" s="29">
        <v>4620</v>
      </c>
      <c r="AC79" s="27">
        <v>12500</v>
      </c>
      <c r="AD79" s="29">
        <v>4620</v>
      </c>
      <c r="AE79" s="27"/>
      <c r="AF79" s="29">
        <v>4620</v>
      </c>
      <c r="AG79" s="27"/>
      <c r="AH79" s="29">
        <v>4620</v>
      </c>
      <c r="AI79" s="27"/>
      <c r="AJ79" s="29">
        <v>4620</v>
      </c>
      <c r="AK79" s="27"/>
      <c r="AL79" s="29">
        <v>4620</v>
      </c>
      <c r="AM79" s="27">
        <v>7860</v>
      </c>
      <c r="AN79" s="28"/>
      <c r="AO79" s="27"/>
      <c r="AP79" s="28"/>
      <c r="AQ79" s="27"/>
      <c r="AR79" s="28"/>
      <c r="AS79" s="27"/>
      <c r="AT79" s="28"/>
      <c r="AU79" s="27"/>
      <c r="AV79" s="28"/>
      <c r="AW79" s="27"/>
      <c r="AX79" s="28"/>
      <c r="AY79" s="27"/>
      <c r="AZ79" s="28"/>
      <c r="BA79" s="27"/>
      <c r="BB79" s="28"/>
      <c r="BC79" s="27"/>
      <c r="BD79" s="28"/>
      <c r="BE79" s="27"/>
      <c r="BF79" s="28"/>
      <c r="BG79" s="27"/>
      <c r="BH79" s="28"/>
      <c r="BI79" s="27"/>
      <c r="BJ79" s="28"/>
      <c r="BK79" s="27"/>
      <c r="BL79" s="28"/>
      <c r="BM79" s="27"/>
      <c r="BN79" s="28"/>
      <c r="BO79" s="27"/>
      <c r="BP79" s="28"/>
      <c r="BQ79" s="27"/>
      <c r="BR79" s="28"/>
      <c r="BS79" s="27"/>
      <c r="BT79" s="28"/>
      <c r="BU79" s="27"/>
      <c r="BV79" s="28"/>
      <c r="BW79" s="27"/>
      <c r="BX79" s="28"/>
      <c r="BY79" s="27"/>
      <c r="BZ79" s="28"/>
      <c r="CA79" s="27"/>
      <c r="CB79" s="26"/>
      <c r="CC79" s="27"/>
      <c r="CD79" s="26"/>
      <c r="CE79" s="27"/>
      <c r="CF79" s="26"/>
      <c r="CG79" s="27"/>
      <c r="CH79" s="26"/>
      <c r="CI79" s="27"/>
      <c r="CJ79" s="26"/>
      <c r="CK79" s="27"/>
      <c r="CL79" s="26"/>
      <c r="CM79" s="27"/>
      <c r="CN79" s="30"/>
      <c r="CO79" s="31">
        <f t="shared" si="5"/>
        <v>57080</v>
      </c>
      <c r="CP79" s="31">
        <f t="shared" si="5"/>
        <v>29360</v>
      </c>
      <c r="CQ79" s="32">
        <f t="shared" si="7"/>
        <v>27720</v>
      </c>
    </row>
    <row r="80" spans="1:95" ht="25.5" customHeight="1">
      <c r="A80" s="18">
        <v>77</v>
      </c>
      <c r="B80" s="48" t="s">
        <v>278</v>
      </c>
      <c r="C80" s="20" t="s">
        <v>279</v>
      </c>
      <c r="D80" s="21" t="s">
        <v>280</v>
      </c>
      <c r="E80" s="33"/>
      <c r="F80" s="23">
        <v>6600</v>
      </c>
      <c r="G80" s="35"/>
      <c r="H80" s="25">
        <f t="shared" si="6"/>
        <v>27720</v>
      </c>
      <c r="I80" s="11"/>
      <c r="J80" s="26">
        <v>1500</v>
      </c>
      <c r="K80" s="27">
        <v>1500</v>
      </c>
      <c r="L80" s="26">
        <v>1000</v>
      </c>
      <c r="M80" s="27">
        <v>1000</v>
      </c>
      <c r="N80" s="26">
        <v>5000</v>
      </c>
      <c r="O80" s="27">
        <v>5000</v>
      </c>
      <c r="P80" s="26">
        <v>8000</v>
      </c>
      <c r="Q80" s="27">
        <v>1500</v>
      </c>
      <c r="R80" s="28"/>
      <c r="S80" s="27"/>
      <c r="T80" s="26"/>
      <c r="U80" s="27"/>
      <c r="V80" s="29">
        <v>4620</v>
      </c>
      <c r="W80" s="27">
        <v>0</v>
      </c>
      <c r="X80" s="29">
        <v>4620</v>
      </c>
      <c r="Y80" s="27">
        <v>0</v>
      </c>
      <c r="Z80" s="29">
        <v>4620</v>
      </c>
      <c r="AA80" s="27">
        <v>0</v>
      </c>
      <c r="AB80" s="29">
        <v>4620</v>
      </c>
      <c r="AC80" s="27">
        <v>12500</v>
      </c>
      <c r="AD80" s="29">
        <v>4620</v>
      </c>
      <c r="AE80" s="27"/>
      <c r="AF80" s="29">
        <v>4620</v>
      </c>
      <c r="AG80" s="27"/>
      <c r="AH80" s="29">
        <v>4620</v>
      </c>
      <c r="AI80" s="27"/>
      <c r="AJ80" s="29">
        <v>4620</v>
      </c>
      <c r="AK80" s="27"/>
      <c r="AL80" s="29">
        <v>4620</v>
      </c>
      <c r="AM80" s="27">
        <v>7860</v>
      </c>
      <c r="AN80" s="28"/>
      <c r="AO80" s="27"/>
      <c r="AP80" s="28"/>
      <c r="AQ80" s="27"/>
      <c r="AR80" s="28"/>
      <c r="AS80" s="27"/>
      <c r="AT80" s="28"/>
      <c r="AU80" s="27"/>
      <c r="AV80" s="28"/>
      <c r="AW80" s="27"/>
      <c r="AX80" s="28"/>
      <c r="AY80" s="27"/>
      <c r="AZ80" s="28"/>
      <c r="BA80" s="27"/>
      <c r="BB80" s="28"/>
      <c r="BC80" s="27"/>
      <c r="BD80" s="28"/>
      <c r="BE80" s="27"/>
      <c r="BF80" s="28"/>
      <c r="BG80" s="27"/>
      <c r="BH80" s="28"/>
      <c r="BI80" s="27"/>
      <c r="BJ80" s="28"/>
      <c r="BK80" s="27"/>
      <c r="BL80" s="28"/>
      <c r="BM80" s="27"/>
      <c r="BN80" s="28"/>
      <c r="BO80" s="27"/>
      <c r="BP80" s="28"/>
      <c r="BQ80" s="27"/>
      <c r="BR80" s="28"/>
      <c r="BS80" s="27"/>
      <c r="BT80" s="28"/>
      <c r="BU80" s="27"/>
      <c r="BV80" s="28"/>
      <c r="BW80" s="27"/>
      <c r="BX80" s="28"/>
      <c r="BY80" s="27"/>
      <c r="BZ80" s="28"/>
      <c r="CA80" s="27"/>
      <c r="CB80" s="26"/>
      <c r="CC80" s="27"/>
      <c r="CD80" s="26"/>
      <c r="CE80" s="27"/>
      <c r="CF80" s="26"/>
      <c r="CG80" s="27"/>
      <c r="CH80" s="26"/>
      <c r="CI80" s="27"/>
      <c r="CJ80" s="26"/>
      <c r="CK80" s="27"/>
      <c r="CL80" s="26"/>
      <c r="CM80" s="27"/>
      <c r="CN80" s="30"/>
      <c r="CO80" s="31">
        <f t="shared" si="5"/>
        <v>57080</v>
      </c>
      <c r="CP80" s="31">
        <f t="shared" si="5"/>
        <v>29360</v>
      </c>
      <c r="CQ80" s="32">
        <f t="shared" si="7"/>
        <v>27720</v>
      </c>
    </row>
    <row r="81" spans="1:95" ht="25.5" customHeight="1">
      <c r="A81" s="18">
        <v>78</v>
      </c>
      <c r="B81" s="50" t="s">
        <v>281</v>
      </c>
      <c r="C81" s="20" t="s">
        <v>282</v>
      </c>
      <c r="D81" s="51" t="s">
        <v>283</v>
      </c>
      <c r="E81" s="33"/>
      <c r="F81" s="23">
        <v>4600</v>
      </c>
      <c r="G81" s="34" t="s">
        <v>56</v>
      </c>
      <c r="H81" s="25">
        <f t="shared" si="6"/>
        <v>9660</v>
      </c>
      <c r="I81" s="11"/>
      <c r="J81" s="26">
        <v>1500</v>
      </c>
      <c r="K81" s="27">
        <v>1500</v>
      </c>
      <c r="L81" s="26">
        <v>1000</v>
      </c>
      <c r="M81" s="27">
        <v>1000</v>
      </c>
      <c r="N81" s="26">
        <v>5000</v>
      </c>
      <c r="O81" s="27">
        <v>5000</v>
      </c>
      <c r="P81" s="26">
        <v>8000</v>
      </c>
      <c r="Q81" s="27">
        <f>1500+0</f>
        <v>1500</v>
      </c>
      <c r="R81" s="28"/>
      <c r="S81" s="27"/>
      <c r="T81" s="26"/>
      <c r="U81" s="27"/>
      <c r="V81" s="29">
        <v>3220</v>
      </c>
      <c r="W81" s="27">
        <v>0</v>
      </c>
      <c r="X81" s="29">
        <v>3220</v>
      </c>
      <c r="Y81" s="27">
        <v>0</v>
      </c>
      <c r="Z81" s="29">
        <v>3220</v>
      </c>
      <c r="AA81" s="27">
        <v>0</v>
      </c>
      <c r="AB81" s="29">
        <v>3220</v>
      </c>
      <c r="AC81" s="27">
        <v>19380</v>
      </c>
      <c r="AD81" s="29">
        <v>3220</v>
      </c>
      <c r="AE81" s="27"/>
      <c r="AF81" s="29">
        <v>3220</v>
      </c>
      <c r="AG81" s="27"/>
      <c r="AH81" s="29">
        <v>3220</v>
      </c>
      <c r="AI81" s="27"/>
      <c r="AJ81" s="29">
        <v>3220</v>
      </c>
      <c r="AK81" s="27"/>
      <c r="AL81" s="29">
        <v>3220</v>
      </c>
      <c r="AM81" s="27">
        <v>6440</v>
      </c>
      <c r="AN81" s="28"/>
      <c r="AO81" s="27"/>
      <c r="AP81" s="28"/>
      <c r="AQ81" s="27"/>
      <c r="AR81" s="28"/>
      <c r="AS81" s="27"/>
      <c r="AT81" s="28"/>
      <c r="AU81" s="27"/>
      <c r="AV81" s="28"/>
      <c r="AW81" s="27"/>
      <c r="AX81" s="28"/>
      <c r="AY81" s="27"/>
      <c r="AZ81" s="28"/>
      <c r="BA81" s="27"/>
      <c r="BB81" s="28"/>
      <c r="BC81" s="27"/>
      <c r="BD81" s="28"/>
      <c r="BE81" s="27"/>
      <c r="BF81" s="28"/>
      <c r="BG81" s="27"/>
      <c r="BH81" s="28"/>
      <c r="BI81" s="27"/>
      <c r="BJ81" s="28"/>
      <c r="BK81" s="27"/>
      <c r="BL81" s="28"/>
      <c r="BM81" s="27"/>
      <c r="BN81" s="28"/>
      <c r="BO81" s="27"/>
      <c r="BP81" s="28"/>
      <c r="BQ81" s="27"/>
      <c r="BR81" s="28"/>
      <c r="BS81" s="27"/>
      <c r="BT81" s="28"/>
      <c r="BU81" s="27"/>
      <c r="BV81" s="28"/>
      <c r="BW81" s="27"/>
      <c r="BX81" s="28"/>
      <c r="BY81" s="27"/>
      <c r="BZ81" s="28"/>
      <c r="CA81" s="27"/>
      <c r="CB81" s="26"/>
      <c r="CC81" s="27"/>
      <c r="CD81" s="26"/>
      <c r="CE81" s="27"/>
      <c r="CF81" s="26"/>
      <c r="CG81" s="27"/>
      <c r="CH81" s="26"/>
      <c r="CI81" s="27"/>
      <c r="CJ81" s="26"/>
      <c r="CK81" s="27"/>
      <c r="CL81" s="26"/>
      <c r="CM81" s="27"/>
      <c r="CN81" s="30"/>
      <c r="CO81" s="31">
        <f t="shared" si="5"/>
        <v>44480</v>
      </c>
      <c r="CP81" s="31">
        <f t="shared" si="5"/>
        <v>34820</v>
      </c>
      <c r="CQ81" s="32">
        <f t="shared" si="7"/>
        <v>9660</v>
      </c>
    </row>
    <row r="82" spans="1:95" ht="25.5" customHeight="1">
      <c r="A82" s="18">
        <v>79</v>
      </c>
      <c r="B82" s="48" t="s">
        <v>284</v>
      </c>
      <c r="C82" s="20" t="s">
        <v>285</v>
      </c>
      <c r="D82" s="21" t="s">
        <v>286</v>
      </c>
      <c r="E82" s="33"/>
      <c r="F82" s="23">
        <v>3300</v>
      </c>
      <c r="G82" s="34" t="s">
        <v>98</v>
      </c>
      <c r="H82" s="25">
        <f t="shared" si="6"/>
        <v>9240</v>
      </c>
      <c r="I82" s="11"/>
      <c r="J82" s="26">
        <v>1500</v>
      </c>
      <c r="K82" s="27">
        <v>1500</v>
      </c>
      <c r="L82" s="26">
        <v>1000</v>
      </c>
      <c r="M82" s="27">
        <v>1000</v>
      </c>
      <c r="N82" s="26">
        <v>5000</v>
      </c>
      <c r="O82" s="27">
        <v>5000</v>
      </c>
      <c r="P82" s="26">
        <v>8000</v>
      </c>
      <c r="Q82" s="27">
        <f>1500+0</f>
        <v>1500</v>
      </c>
      <c r="R82" s="28"/>
      <c r="S82" s="27"/>
      <c r="T82" s="26"/>
      <c r="U82" s="27"/>
      <c r="V82" s="29">
        <v>2310</v>
      </c>
      <c r="W82" s="27">
        <v>0</v>
      </c>
      <c r="X82" s="29">
        <v>2310</v>
      </c>
      <c r="Y82" s="27">
        <v>0</v>
      </c>
      <c r="Z82" s="29">
        <v>2310</v>
      </c>
      <c r="AA82" s="27">
        <v>0</v>
      </c>
      <c r="AB82" s="29">
        <v>2310</v>
      </c>
      <c r="AC82" s="27">
        <f>9240+6500</f>
        <v>15740</v>
      </c>
      <c r="AD82" s="29">
        <v>2310</v>
      </c>
      <c r="AE82" s="27"/>
      <c r="AF82" s="29">
        <v>2310</v>
      </c>
      <c r="AG82" s="27"/>
      <c r="AH82" s="29">
        <v>2310</v>
      </c>
      <c r="AI82" s="27"/>
      <c r="AJ82" s="29">
        <v>2310</v>
      </c>
      <c r="AK82" s="27"/>
      <c r="AL82" s="29">
        <v>2310</v>
      </c>
      <c r="AM82" s="27">
        <v>2310</v>
      </c>
      <c r="AN82" s="28"/>
      <c r="AO82" s="27"/>
      <c r="AP82" s="28"/>
      <c r="AQ82" s="27"/>
      <c r="AR82" s="28"/>
      <c r="AS82" s="27"/>
      <c r="AT82" s="28"/>
      <c r="AU82" s="27"/>
      <c r="AV82" s="28"/>
      <c r="AW82" s="27"/>
      <c r="AX82" s="28"/>
      <c r="AY82" s="27"/>
      <c r="AZ82" s="28"/>
      <c r="BA82" s="27"/>
      <c r="BB82" s="28"/>
      <c r="BC82" s="27"/>
      <c r="BD82" s="28"/>
      <c r="BE82" s="27"/>
      <c r="BF82" s="28"/>
      <c r="BG82" s="27"/>
      <c r="BH82" s="28"/>
      <c r="BI82" s="27"/>
      <c r="BJ82" s="28"/>
      <c r="BK82" s="27"/>
      <c r="BL82" s="28"/>
      <c r="BM82" s="27"/>
      <c r="BN82" s="28"/>
      <c r="BO82" s="27"/>
      <c r="BP82" s="28"/>
      <c r="BQ82" s="27"/>
      <c r="BR82" s="28"/>
      <c r="BS82" s="27"/>
      <c r="BT82" s="28"/>
      <c r="BU82" s="27"/>
      <c r="BV82" s="28"/>
      <c r="BW82" s="27"/>
      <c r="BX82" s="28"/>
      <c r="BY82" s="27"/>
      <c r="BZ82" s="28"/>
      <c r="CA82" s="27"/>
      <c r="CB82" s="26"/>
      <c r="CC82" s="27"/>
      <c r="CD82" s="26"/>
      <c r="CE82" s="27"/>
      <c r="CF82" s="26"/>
      <c r="CG82" s="27"/>
      <c r="CH82" s="26"/>
      <c r="CI82" s="27"/>
      <c r="CJ82" s="26"/>
      <c r="CK82" s="27"/>
      <c r="CL82" s="26"/>
      <c r="CM82" s="27"/>
      <c r="CN82" s="30"/>
      <c r="CO82" s="31">
        <f t="shared" si="5"/>
        <v>36290</v>
      </c>
      <c r="CP82" s="31">
        <f t="shared" si="5"/>
        <v>27050</v>
      </c>
      <c r="CQ82" s="32">
        <f t="shared" si="7"/>
        <v>9240</v>
      </c>
    </row>
    <row r="83" spans="1:95" ht="25.5" customHeight="1">
      <c r="A83" s="18">
        <v>80</v>
      </c>
      <c r="B83" s="48" t="s">
        <v>287</v>
      </c>
      <c r="C83" s="20" t="s">
        <v>288</v>
      </c>
      <c r="D83" s="21" t="s">
        <v>289</v>
      </c>
      <c r="E83" s="33"/>
      <c r="F83" s="23">
        <v>3300</v>
      </c>
      <c r="G83" s="34" t="s">
        <v>98</v>
      </c>
      <c r="H83" s="25">
        <f t="shared" si="6"/>
        <v>6930</v>
      </c>
      <c r="I83" s="11"/>
      <c r="J83" s="26">
        <v>1500</v>
      </c>
      <c r="K83" s="27">
        <v>1500</v>
      </c>
      <c r="L83" s="26">
        <v>1000</v>
      </c>
      <c r="M83" s="27">
        <v>1000</v>
      </c>
      <c r="N83" s="26">
        <v>5000</v>
      </c>
      <c r="O83" s="27">
        <v>5000</v>
      </c>
      <c r="P83" s="26">
        <v>8000</v>
      </c>
      <c r="Q83" s="27">
        <f>1500+0</f>
        <v>1500</v>
      </c>
      <c r="R83" s="28"/>
      <c r="S83" s="27"/>
      <c r="T83" s="26"/>
      <c r="U83" s="27"/>
      <c r="V83" s="29">
        <v>2310</v>
      </c>
      <c r="W83" s="27">
        <v>2310</v>
      </c>
      <c r="X83" s="29">
        <v>2310</v>
      </c>
      <c r="Y83" s="27">
        <v>2310</v>
      </c>
      <c r="Z83" s="29">
        <v>2310</v>
      </c>
      <c r="AA83" s="27">
        <v>0</v>
      </c>
      <c r="AB83" s="29">
        <v>2310</v>
      </c>
      <c r="AC83" s="27">
        <v>11120</v>
      </c>
      <c r="AD83" s="29">
        <v>2310</v>
      </c>
      <c r="AE83" s="27"/>
      <c r="AF83" s="29">
        <v>2310</v>
      </c>
      <c r="AG83" s="27"/>
      <c r="AH83" s="29">
        <v>2310</v>
      </c>
      <c r="AI83" s="27"/>
      <c r="AJ83" s="29">
        <v>2310</v>
      </c>
      <c r="AK83" s="27"/>
      <c r="AL83" s="29">
        <v>2310</v>
      </c>
      <c r="AM83" s="27">
        <v>4620</v>
      </c>
      <c r="AN83" s="28"/>
      <c r="AO83" s="27"/>
      <c r="AP83" s="28"/>
      <c r="AQ83" s="27"/>
      <c r="AR83" s="28"/>
      <c r="AS83" s="27"/>
      <c r="AT83" s="28"/>
      <c r="AU83" s="27"/>
      <c r="AV83" s="28"/>
      <c r="AW83" s="27"/>
      <c r="AX83" s="28"/>
      <c r="AY83" s="27"/>
      <c r="AZ83" s="28"/>
      <c r="BA83" s="27"/>
      <c r="BB83" s="28"/>
      <c r="BC83" s="27"/>
      <c r="BD83" s="28"/>
      <c r="BE83" s="27"/>
      <c r="BF83" s="28"/>
      <c r="BG83" s="27"/>
      <c r="BH83" s="28"/>
      <c r="BI83" s="27"/>
      <c r="BJ83" s="28"/>
      <c r="BK83" s="27"/>
      <c r="BL83" s="28"/>
      <c r="BM83" s="27"/>
      <c r="BN83" s="28"/>
      <c r="BO83" s="27"/>
      <c r="BP83" s="28"/>
      <c r="BQ83" s="27"/>
      <c r="BR83" s="28"/>
      <c r="BS83" s="27"/>
      <c r="BT83" s="28"/>
      <c r="BU83" s="27"/>
      <c r="BV83" s="28"/>
      <c r="BW83" s="27"/>
      <c r="BX83" s="28"/>
      <c r="BY83" s="27"/>
      <c r="BZ83" s="28"/>
      <c r="CA83" s="27"/>
      <c r="CB83" s="26"/>
      <c r="CC83" s="27"/>
      <c r="CD83" s="26"/>
      <c r="CE83" s="27"/>
      <c r="CF83" s="26"/>
      <c r="CG83" s="27"/>
      <c r="CH83" s="26"/>
      <c r="CI83" s="27"/>
      <c r="CJ83" s="26"/>
      <c r="CK83" s="27"/>
      <c r="CL83" s="26"/>
      <c r="CM83" s="27"/>
      <c r="CN83" s="30"/>
      <c r="CO83" s="31">
        <f t="shared" si="5"/>
        <v>36290</v>
      </c>
      <c r="CP83" s="31">
        <f t="shared" si="5"/>
        <v>29360</v>
      </c>
      <c r="CQ83" s="32">
        <f t="shared" si="7"/>
        <v>6930</v>
      </c>
    </row>
    <row r="84" spans="1:95" ht="25.5" customHeight="1">
      <c r="A84" s="18">
        <v>81</v>
      </c>
      <c r="B84" s="48" t="s">
        <v>290</v>
      </c>
      <c r="C84" s="20" t="s">
        <v>291</v>
      </c>
      <c r="D84" s="21" t="s">
        <v>292</v>
      </c>
      <c r="E84" s="22" t="s">
        <v>45</v>
      </c>
      <c r="F84" s="23">
        <v>6200</v>
      </c>
      <c r="H84" s="38">
        <f t="shared" si="6"/>
        <v>30380</v>
      </c>
      <c r="I84" s="11"/>
      <c r="J84" s="26">
        <v>1500</v>
      </c>
      <c r="K84" s="27">
        <v>1500</v>
      </c>
      <c r="L84" s="26">
        <v>1000</v>
      </c>
      <c r="M84" s="27">
        <v>1000</v>
      </c>
      <c r="N84" s="26">
        <v>5000</v>
      </c>
      <c r="O84" s="27">
        <v>5000</v>
      </c>
      <c r="P84" s="26">
        <v>8000</v>
      </c>
      <c r="Q84" s="27">
        <f>1500+0</f>
        <v>1500</v>
      </c>
      <c r="R84" s="28"/>
      <c r="S84" s="27"/>
      <c r="T84" s="26"/>
      <c r="U84" s="27"/>
      <c r="V84" s="29">
        <v>4340</v>
      </c>
      <c r="W84" s="27"/>
      <c r="X84" s="29">
        <v>4340</v>
      </c>
      <c r="Y84" s="27"/>
      <c r="Z84" s="29">
        <v>4340</v>
      </c>
      <c r="AA84" s="27"/>
      <c r="AB84" s="29">
        <v>4340</v>
      </c>
      <c r="AC84" s="27">
        <v>9000</v>
      </c>
      <c r="AD84" s="29">
        <v>4340</v>
      </c>
      <c r="AE84" s="27"/>
      <c r="AF84" s="29">
        <v>4340</v>
      </c>
      <c r="AG84" s="27"/>
      <c r="AH84" s="29">
        <v>4340</v>
      </c>
      <c r="AI84" s="27">
        <v>6180</v>
      </c>
      <c r="AJ84" s="29">
        <v>4340</v>
      </c>
      <c r="AK84" s="27"/>
      <c r="AL84" s="29">
        <v>4340</v>
      </c>
      <c r="AM84" s="27"/>
      <c r="AN84" s="28"/>
      <c r="AO84" s="27"/>
      <c r="AP84" s="28"/>
      <c r="AQ84" s="27"/>
      <c r="AR84" s="28"/>
      <c r="AS84" s="27"/>
      <c r="AT84" s="28"/>
      <c r="AU84" s="27"/>
      <c r="AV84" s="28"/>
      <c r="AW84" s="27"/>
      <c r="AX84" s="28"/>
      <c r="AY84" s="27"/>
      <c r="AZ84" s="28"/>
      <c r="BA84" s="27"/>
      <c r="BB84" s="28"/>
      <c r="BC84" s="27"/>
      <c r="BD84" s="28"/>
      <c r="BE84" s="27"/>
      <c r="BF84" s="28"/>
      <c r="BG84" s="27"/>
      <c r="BH84" s="28"/>
      <c r="BI84" s="27"/>
      <c r="BJ84" s="28"/>
      <c r="BK84" s="27"/>
      <c r="BL84" s="28"/>
      <c r="BM84" s="27"/>
      <c r="BN84" s="28"/>
      <c r="BO84" s="27"/>
      <c r="BP84" s="28"/>
      <c r="BQ84" s="27"/>
      <c r="BR84" s="28"/>
      <c r="BS84" s="27"/>
      <c r="BT84" s="28"/>
      <c r="BU84" s="27"/>
      <c r="BV84" s="28"/>
      <c r="BW84" s="27"/>
      <c r="BX84" s="28"/>
      <c r="BY84" s="27"/>
      <c r="BZ84" s="28"/>
      <c r="CA84" s="27"/>
      <c r="CB84" s="26"/>
      <c r="CC84" s="27"/>
      <c r="CD84" s="26"/>
      <c r="CE84" s="27"/>
      <c r="CF84" s="26"/>
      <c r="CG84" s="27"/>
      <c r="CH84" s="26"/>
      <c r="CI84" s="27"/>
      <c r="CJ84" s="26"/>
      <c r="CK84" s="27"/>
      <c r="CL84" s="26"/>
      <c r="CM84" s="27"/>
      <c r="CN84" s="30"/>
      <c r="CO84" s="31">
        <f t="shared" si="5"/>
        <v>54560</v>
      </c>
      <c r="CP84" s="31">
        <f t="shared" si="5"/>
        <v>24180</v>
      </c>
      <c r="CQ84" s="32">
        <f t="shared" si="7"/>
        <v>30380</v>
      </c>
    </row>
    <row r="85" spans="1:95" ht="25.5" customHeight="1">
      <c r="A85" s="18">
        <v>82</v>
      </c>
      <c r="B85" s="48" t="s">
        <v>293</v>
      </c>
      <c r="C85" s="20" t="s">
        <v>294</v>
      </c>
      <c r="D85" s="21" t="s">
        <v>295</v>
      </c>
      <c r="E85" s="33"/>
      <c r="F85" s="23">
        <v>3300</v>
      </c>
      <c r="G85" s="35" t="s">
        <v>296</v>
      </c>
      <c r="H85" s="25">
        <f t="shared" si="6"/>
        <v>21860</v>
      </c>
      <c r="I85" s="11"/>
      <c r="J85" s="26">
        <v>1500</v>
      </c>
      <c r="K85" s="27">
        <v>1500</v>
      </c>
      <c r="L85" s="26">
        <v>1000</v>
      </c>
      <c r="M85" s="27">
        <v>1000</v>
      </c>
      <c r="N85" s="26">
        <v>5000</v>
      </c>
      <c r="O85" s="27">
        <v>5000</v>
      </c>
      <c r="P85" s="26">
        <v>8000</v>
      </c>
      <c r="Q85" s="27"/>
      <c r="R85" s="28"/>
      <c r="S85" s="27"/>
      <c r="T85" s="26"/>
      <c r="U85" s="27"/>
      <c r="V85" s="29">
        <v>2310</v>
      </c>
      <c r="W85" s="27">
        <v>0</v>
      </c>
      <c r="X85" s="29">
        <v>2310</v>
      </c>
      <c r="Y85" s="27">
        <f>2310+0</f>
        <v>2310</v>
      </c>
      <c r="Z85" s="29">
        <v>2310</v>
      </c>
      <c r="AA85" s="27">
        <f>2310+0</f>
        <v>2310</v>
      </c>
      <c r="AB85" s="29">
        <v>2310</v>
      </c>
      <c r="AC85" s="27">
        <v>2310</v>
      </c>
      <c r="AD85" s="29">
        <v>2310</v>
      </c>
      <c r="AE85" s="27"/>
      <c r="AF85" s="29">
        <v>2310</v>
      </c>
      <c r="AG85" s="27"/>
      <c r="AH85" s="29">
        <v>2310</v>
      </c>
      <c r="AI85" s="27"/>
      <c r="AJ85" s="29">
        <v>2310</v>
      </c>
      <c r="AK85" s="27"/>
      <c r="AL85" s="29">
        <v>2310</v>
      </c>
      <c r="AM85" s="27"/>
      <c r="AN85" s="28"/>
      <c r="AO85" s="27"/>
      <c r="AP85" s="28"/>
      <c r="AQ85" s="27"/>
      <c r="AR85" s="28"/>
      <c r="AS85" s="27"/>
      <c r="AT85" s="28"/>
      <c r="AU85" s="27"/>
      <c r="AV85" s="28"/>
      <c r="AW85" s="27"/>
      <c r="AX85" s="28"/>
      <c r="AY85" s="27"/>
      <c r="AZ85" s="28"/>
      <c r="BA85" s="27"/>
      <c r="BB85" s="28"/>
      <c r="BC85" s="27"/>
      <c r="BD85" s="28"/>
      <c r="BE85" s="27"/>
      <c r="BF85" s="28"/>
      <c r="BG85" s="27"/>
      <c r="BH85" s="28"/>
      <c r="BI85" s="27"/>
      <c r="BJ85" s="28"/>
      <c r="BK85" s="27"/>
      <c r="BL85" s="28"/>
      <c r="BM85" s="27"/>
      <c r="BN85" s="28"/>
      <c r="BO85" s="27"/>
      <c r="BP85" s="28"/>
      <c r="BQ85" s="27"/>
      <c r="BR85" s="28"/>
      <c r="BS85" s="27"/>
      <c r="BT85" s="28"/>
      <c r="BU85" s="27"/>
      <c r="BV85" s="28"/>
      <c r="BW85" s="27"/>
      <c r="BX85" s="28"/>
      <c r="BY85" s="27"/>
      <c r="BZ85" s="28"/>
      <c r="CA85" s="27"/>
      <c r="CB85" s="26"/>
      <c r="CC85" s="27"/>
      <c r="CD85" s="26"/>
      <c r="CE85" s="27"/>
      <c r="CF85" s="26"/>
      <c r="CG85" s="27"/>
      <c r="CH85" s="26"/>
      <c r="CI85" s="27"/>
      <c r="CJ85" s="26"/>
      <c r="CK85" s="27"/>
      <c r="CL85" s="26"/>
      <c r="CM85" s="27"/>
      <c r="CN85" s="30"/>
      <c r="CO85" s="31">
        <f t="shared" si="5"/>
        <v>36290</v>
      </c>
      <c r="CP85" s="49">
        <f t="shared" si="5"/>
        <v>14430</v>
      </c>
      <c r="CQ85" s="32">
        <f t="shared" si="7"/>
        <v>21860</v>
      </c>
    </row>
    <row r="86" spans="1:95" ht="25.5" customHeight="1">
      <c r="A86" s="18">
        <v>83</v>
      </c>
      <c r="B86" s="48" t="s">
        <v>297</v>
      </c>
      <c r="C86" s="20" t="s">
        <v>298</v>
      </c>
      <c r="D86" s="21" t="s">
        <v>299</v>
      </c>
      <c r="E86" s="22" t="s">
        <v>45</v>
      </c>
      <c r="F86" s="23">
        <v>6200</v>
      </c>
      <c r="H86" s="25">
        <f t="shared" si="6"/>
        <v>4340</v>
      </c>
      <c r="I86" s="11"/>
      <c r="J86" s="26">
        <v>1500</v>
      </c>
      <c r="K86" s="27">
        <v>1500</v>
      </c>
      <c r="L86" s="26">
        <v>1000</v>
      </c>
      <c r="M86" s="27">
        <v>1000</v>
      </c>
      <c r="N86" s="26">
        <v>5000</v>
      </c>
      <c r="O86" s="27">
        <v>5000</v>
      </c>
      <c r="P86" s="26">
        <v>8000</v>
      </c>
      <c r="Q86" s="27">
        <v>0</v>
      </c>
      <c r="R86" s="28"/>
      <c r="S86" s="27"/>
      <c r="T86" s="26"/>
      <c r="U86" s="27"/>
      <c r="V86" s="29">
        <v>4340</v>
      </c>
      <c r="W86" s="27">
        <v>0</v>
      </c>
      <c r="X86" s="29">
        <v>4340</v>
      </c>
      <c r="Y86" s="27">
        <v>0</v>
      </c>
      <c r="Z86" s="29">
        <v>4340</v>
      </c>
      <c r="AA86" s="27">
        <v>21020</v>
      </c>
      <c r="AB86" s="29">
        <v>4340</v>
      </c>
      <c r="AC86" s="27">
        <v>4340</v>
      </c>
      <c r="AD86" s="29">
        <v>4340</v>
      </c>
      <c r="AE86" s="27"/>
      <c r="AF86" s="29">
        <v>4340</v>
      </c>
      <c r="AG86" s="27"/>
      <c r="AH86" s="29">
        <v>4340</v>
      </c>
      <c r="AI86" s="27"/>
      <c r="AJ86" s="29">
        <v>4340</v>
      </c>
      <c r="AK86" s="27"/>
      <c r="AL86" s="29">
        <v>4340</v>
      </c>
      <c r="AM86" s="27">
        <v>17360</v>
      </c>
      <c r="AN86" s="28"/>
      <c r="AO86" s="27"/>
      <c r="AP86" s="28"/>
      <c r="AQ86" s="27"/>
      <c r="AR86" s="28"/>
      <c r="AS86" s="27"/>
      <c r="AT86" s="28"/>
      <c r="AU86" s="27"/>
      <c r="AV86" s="28"/>
      <c r="AW86" s="27"/>
      <c r="AX86" s="28"/>
      <c r="AY86" s="27"/>
      <c r="AZ86" s="28"/>
      <c r="BA86" s="27"/>
      <c r="BB86" s="28"/>
      <c r="BC86" s="27"/>
      <c r="BD86" s="28"/>
      <c r="BE86" s="27"/>
      <c r="BF86" s="28"/>
      <c r="BG86" s="27"/>
      <c r="BH86" s="28"/>
      <c r="BI86" s="27"/>
      <c r="BJ86" s="28"/>
      <c r="BK86" s="27"/>
      <c r="BL86" s="28"/>
      <c r="BM86" s="27"/>
      <c r="BN86" s="28"/>
      <c r="BO86" s="27"/>
      <c r="BP86" s="28"/>
      <c r="BQ86" s="27"/>
      <c r="BR86" s="28"/>
      <c r="BS86" s="27"/>
      <c r="BT86" s="28"/>
      <c r="BU86" s="27"/>
      <c r="BV86" s="28"/>
      <c r="BW86" s="27"/>
      <c r="BX86" s="28"/>
      <c r="BY86" s="27"/>
      <c r="BZ86" s="28"/>
      <c r="CA86" s="27"/>
      <c r="CB86" s="26"/>
      <c r="CC86" s="27"/>
      <c r="CD86" s="26"/>
      <c r="CE86" s="27"/>
      <c r="CF86" s="26"/>
      <c r="CG86" s="27"/>
      <c r="CH86" s="26"/>
      <c r="CI86" s="27"/>
      <c r="CJ86" s="26"/>
      <c r="CK86" s="27"/>
      <c r="CL86" s="26"/>
      <c r="CM86" s="27"/>
      <c r="CN86" s="30"/>
      <c r="CO86" s="31">
        <f t="shared" si="5"/>
        <v>54560</v>
      </c>
      <c r="CP86" s="31">
        <f t="shared" si="5"/>
        <v>50220</v>
      </c>
      <c r="CQ86" s="32">
        <f t="shared" si="7"/>
        <v>4340</v>
      </c>
    </row>
    <row r="87" spans="1:95" ht="25.5" customHeight="1">
      <c r="A87" s="18">
        <v>84</v>
      </c>
      <c r="B87" s="48" t="s">
        <v>300</v>
      </c>
      <c r="C87" s="20" t="s">
        <v>301</v>
      </c>
      <c r="D87" s="21" t="s">
        <v>302</v>
      </c>
      <c r="E87" s="33"/>
      <c r="F87" s="23">
        <v>6600</v>
      </c>
      <c r="G87" s="35"/>
      <c r="H87" s="25">
        <f t="shared" si="6"/>
        <v>4620</v>
      </c>
      <c r="I87" s="11"/>
      <c r="J87" s="26">
        <v>1500</v>
      </c>
      <c r="K87" s="27">
        <v>1500</v>
      </c>
      <c r="L87" s="26">
        <v>1000</v>
      </c>
      <c r="M87" s="27">
        <v>1000</v>
      </c>
      <c r="N87" s="26">
        <v>5000</v>
      </c>
      <c r="O87" s="27">
        <v>5000</v>
      </c>
      <c r="P87" s="26">
        <v>8000</v>
      </c>
      <c r="Q87" s="27">
        <v>0</v>
      </c>
      <c r="R87" s="28"/>
      <c r="S87" s="27"/>
      <c r="T87" s="26"/>
      <c r="U87" s="27"/>
      <c r="V87" s="29">
        <v>4620</v>
      </c>
      <c r="W87" s="27">
        <v>0</v>
      </c>
      <c r="X87" s="29">
        <v>4620</v>
      </c>
      <c r="Y87" s="27">
        <v>0</v>
      </c>
      <c r="Z87" s="29">
        <v>4620</v>
      </c>
      <c r="AA87" s="27">
        <v>21860</v>
      </c>
      <c r="AB87" s="29">
        <v>4620</v>
      </c>
      <c r="AC87" s="27">
        <v>4620</v>
      </c>
      <c r="AD87" s="29">
        <v>4620</v>
      </c>
      <c r="AE87" s="27">
        <v>4620</v>
      </c>
      <c r="AF87" s="29">
        <v>4620</v>
      </c>
      <c r="AG87" s="27"/>
      <c r="AH87" s="29">
        <v>4620</v>
      </c>
      <c r="AI87" s="27"/>
      <c r="AJ87" s="29">
        <v>4620</v>
      </c>
      <c r="AK87" s="27">
        <v>13860</v>
      </c>
      <c r="AL87" s="29">
        <v>4620</v>
      </c>
      <c r="AM87" s="27"/>
      <c r="AN87" s="28"/>
      <c r="AO87" s="27"/>
      <c r="AP87" s="28"/>
      <c r="AQ87" s="27"/>
      <c r="AR87" s="28"/>
      <c r="AS87" s="27"/>
      <c r="AT87" s="28"/>
      <c r="AU87" s="27"/>
      <c r="AV87" s="28"/>
      <c r="AW87" s="27"/>
      <c r="AX87" s="28"/>
      <c r="AY87" s="27"/>
      <c r="AZ87" s="28"/>
      <c r="BA87" s="27"/>
      <c r="BB87" s="28"/>
      <c r="BC87" s="27"/>
      <c r="BD87" s="28"/>
      <c r="BE87" s="27"/>
      <c r="BF87" s="28"/>
      <c r="BG87" s="27"/>
      <c r="BH87" s="28"/>
      <c r="BI87" s="27"/>
      <c r="BJ87" s="28"/>
      <c r="BK87" s="27"/>
      <c r="BL87" s="28"/>
      <c r="BM87" s="27"/>
      <c r="BN87" s="28"/>
      <c r="BO87" s="27"/>
      <c r="BP87" s="28"/>
      <c r="BQ87" s="27"/>
      <c r="BR87" s="28"/>
      <c r="BS87" s="27"/>
      <c r="BT87" s="28"/>
      <c r="BU87" s="27"/>
      <c r="BV87" s="28"/>
      <c r="BW87" s="27"/>
      <c r="BX87" s="28"/>
      <c r="BY87" s="27"/>
      <c r="BZ87" s="28"/>
      <c r="CA87" s="27"/>
      <c r="CB87" s="26"/>
      <c r="CC87" s="27"/>
      <c r="CD87" s="26"/>
      <c r="CE87" s="27"/>
      <c r="CF87" s="26"/>
      <c r="CG87" s="27"/>
      <c r="CH87" s="26"/>
      <c r="CI87" s="27"/>
      <c r="CJ87" s="26"/>
      <c r="CK87" s="27"/>
      <c r="CL87" s="26"/>
      <c r="CM87" s="27"/>
      <c r="CN87" s="30"/>
      <c r="CO87" s="31">
        <f t="shared" si="5"/>
        <v>57080</v>
      </c>
      <c r="CP87" s="31">
        <f t="shared" si="5"/>
        <v>52460</v>
      </c>
      <c r="CQ87" s="32">
        <f t="shared" si="7"/>
        <v>4620</v>
      </c>
    </row>
    <row r="88" spans="1:95" ht="25.5" customHeight="1">
      <c r="A88" s="18">
        <v>85</v>
      </c>
      <c r="B88" s="48" t="s">
        <v>303</v>
      </c>
      <c r="C88" s="20" t="s">
        <v>304</v>
      </c>
      <c r="D88" s="21" t="s">
        <v>305</v>
      </c>
      <c r="E88" s="22" t="s">
        <v>45</v>
      </c>
      <c r="F88" s="23">
        <v>6200</v>
      </c>
      <c r="H88" s="38">
        <f t="shared" si="6"/>
        <v>0</v>
      </c>
      <c r="I88" s="11"/>
      <c r="J88" s="26">
        <v>1500</v>
      </c>
      <c r="K88" s="27">
        <v>1500</v>
      </c>
      <c r="L88" s="26">
        <v>1000</v>
      </c>
      <c r="M88" s="27">
        <v>1000</v>
      </c>
      <c r="N88" s="26">
        <v>5000</v>
      </c>
      <c r="O88" s="27">
        <v>5000</v>
      </c>
      <c r="P88" s="26">
        <v>8000</v>
      </c>
      <c r="Q88" s="27">
        <v>0</v>
      </c>
      <c r="R88" s="28"/>
      <c r="S88" s="27"/>
      <c r="T88" s="26"/>
      <c r="U88" s="27"/>
      <c r="V88" s="29">
        <v>4340</v>
      </c>
      <c r="W88" s="27">
        <v>7620</v>
      </c>
      <c r="X88" s="29">
        <v>4340</v>
      </c>
      <c r="Y88" s="27">
        <v>9620</v>
      </c>
      <c r="Z88" s="29">
        <v>4340</v>
      </c>
      <c r="AA88" s="27">
        <v>3780</v>
      </c>
      <c r="AB88" s="29">
        <v>4340</v>
      </c>
      <c r="AC88" s="27">
        <v>4340</v>
      </c>
      <c r="AD88" s="29">
        <v>4340</v>
      </c>
      <c r="AE88" s="27">
        <v>4340</v>
      </c>
      <c r="AF88" s="29">
        <v>4340</v>
      </c>
      <c r="AG88" s="27">
        <v>4340</v>
      </c>
      <c r="AH88" s="29">
        <v>4340</v>
      </c>
      <c r="AI88" s="27">
        <v>4340</v>
      </c>
      <c r="AJ88" s="29">
        <v>4340</v>
      </c>
      <c r="AK88" s="27">
        <v>4340</v>
      </c>
      <c r="AL88" s="29">
        <v>4340</v>
      </c>
      <c r="AM88" s="27">
        <v>4340</v>
      </c>
      <c r="AN88" s="28"/>
      <c r="AO88" s="27"/>
      <c r="AP88" s="28"/>
      <c r="AQ88" s="27"/>
      <c r="AR88" s="28"/>
      <c r="AS88" s="27"/>
      <c r="AT88" s="28"/>
      <c r="AU88" s="27"/>
      <c r="AV88" s="28"/>
      <c r="AW88" s="27"/>
      <c r="AX88" s="28"/>
      <c r="AY88" s="27"/>
      <c r="AZ88" s="28"/>
      <c r="BA88" s="27"/>
      <c r="BB88" s="28"/>
      <c r="BC88" s="27"/>
      <c r="BD88" s="28"/>
      <c r="BE88" s="27"/>
      <c r="BF88" s="28"/>
      <c r="BG88" s="27"/>
      <c r="BH88" s="28"/>
      <c r="BI88" s="27"/>
      <c r="BJ88" s="28"/>
      <c r="BK88" s="27"/>
      <c r="BL88" s="28"/>
      <c r="BM88" s="27"/>
      <c r="BN88" s="28"/>
      <c r="BO88" s="27"/>
      <c r="BP88" s="28"/>
      <c r="BQ88" s="27"/>
      <c r="BR88" s="28"/>
      <c r="BS88" s="27"/>
      <c r="BT88" s="28"/>
      <c r="BU88" s="27"/>
      <c r="BV88" s="28"/>
      <c r="BW88" s="27"/>
      <c r="BX88" s="28"/>
      <c r="BY88" s="27"/>
      <c r="BZ88" s="28"/>
      <c r="CA88" s="27"/>
      <c r="CB88" s="26"/>
      <c r="CC88" s="27"/>
      <c r="CD88" s="26"/>
      <c r="CE88" s="27"/>
      <c r="CF88" s="26"/>
      <c r="CG88" s="27"/>
      <c r="CH88" s="26"/>
      <c r="CI88" s="27"/>
      <c r="CJ88" s="26"/>
      <c r="CK88" s="27"/>
      <c r="CL88" s="26"/>
      <c r="CM88" s="27"/>
      <c r="CN88" s="30"/>
      <c r="CO88" s="31">
        <f t="shared" si="5"/>
        <v>54560</v>
      </c>
      <c r="CP88" s="31">
        <f t="shared" si="5"/>
        <v>54560</v>
      </c>
      <c r="CQ88" s="32">
        <f t="shared" si="7"/>
        <v>0</v>
      </c>
    </row>
    <row r="89" spans="1:95" ht="25.5" customHeight="1">
      <c r="A89" s="18">
        <v>86</v>
      </c>
      <c r="B89" s="48" t="s">
        <v>306</v>
      </c>
      <c r="C89" s="20" t="s">
        <v>307</v>
      </c>
      <c r="D89" s="21" t="s">
        <v>308</v>
      </c>
      <c r="E89" s="52"/>
      <c r="F89" s="23">
        <v>3300</v>
      </c>
      <c r="G89" s="35" t="s">
        <v>108</v>
      </c>
      <c r="H89" s="25">
        <f t="shared" si="6"/>
        <v>0</v>
      </c>
      <c r="I89" s="11"/>
      <c r="J89" s="26">
        <v>1500</v>
      </c>
      <c r="K89" s="27">
        <v>1500</v>
      </c>
      <c r="L89" s="26">
        <v>1000</v>
      </c>
      <c r="M89" s="27">
        <v>1000</v>
      </c>
      <c r="N89" s="26">
        <v>5000</v>
      </c>
      <c r="O89" s="27">
        <v>5000</v>
      </c>
      <c r="P89" s="26">
        <v>8000</v>
      </c>
      <c r="Q89" s="27">
        <v>0</v>
      </c>
      <c r="R89" s="28"/>
      <c r="S89" s="27"/>
      <c r="T89" s="26"/>
      <c r="U89" s="27"/>
      <c r="V89" s="29">
        <v>2310</v>
      </c>
      <c r="W89" s="27">
        <v>12620</v>
      </c>
      <c r="X89" s="29">
        <v>2310</v>
      </c>
      <c r="Y89" s="27">
        <v>0</v>
      </c>
      <c r="Z89" s="29">
        <v>2310</v>
      </c>
      <c r="AA89" s="27">
        <v>0</v>
      </c>
      <c r="AB89" s="29">
        <v>2310</v>
      </c>
      <c r="AC89" s="27">
        <v>4620</v>
      </c>
      <c r="AD89" s="29">
        <v>2310</v>
      </c>
      <c r="AE89" s="27"/>
      <c r="AF89" s="29">
        <v>2310</v>
      </c>
      <c r="AG89" s="27"/>
      <c r="AH89" s="29">
        <v>2310</v>
      </c>
      <c r="AI89" s="27"/>
      <c r="AJ89" s="29">
        <v>2310</v>
      </c>
      <c r="AK89" s="27"/>
      <c r="AL89" s="29">
        <v>2310</v>
      </c>
      <c r="AM89" s="27">
        <v>11550</v>
      </c>
      <c r="AN89" s="28"/>
      <c r="AO89" s="27"/>
      <c r="AP89" s="28"/>
      <c r="AQ89" s="27"/>
      <c r="AR89" s="28"/>
      <c r="AS89" s="27"/>
      <c r="AT89" s="28"/>
      <c r="AU89" s="27"/>
      <c r="AV89" s="28"/>
      <c r="AW89" s="27"/>
      <c r="AX89" s="28"/>
      <c r="AY89" s="27"/>
      <c r="AZ89" s="28"/>
      <c r="BA89" s="27"/>
      <c r="BB89" s="28"/>
      <c r="BC89" s="27"/>
      <c r="BD89" s="28"/>
      <c r="BE89" s="27"/>
      <c r="BF89" s="28"/>
      <c r="BG89" s="27"/>
      <c r="BH89" s="28"/>
      <c r="BI89" s="27"/>
      <c r="BJ89" s="28"/>
      <c r="BK89" s="27"/>
      <c r="BL89" s="28"/>
      <c r="BM89" s="27"/>
      <c r="BN89" s="28"/>
      <c r="BO89" s="27"/>
      <c r="BP89" s="28"/>
      <c r="BQ89" s="27"/>
      <c r="BR89" s="28"/>
      <c r="BS89" s="27"/>
      <c r="BT89" s="28"/>
      <c r="BU89" s="27"/>
      <c r="BV89" s="28"/>
      <c r="BW89" s="27"/>
      <c r="BX89" s="28"/>
      <c r="BY89" s="27"/>
      <c r="BZ89" s="28"/>
      <c r="CA89" s="27"/>
      <c r="CB89" s="26"/>
      <c r="CC89" s="27"/>
      <c r="CD89" s="26"/>
      <c r="CE89" s="27"/>
      <c r="CF89" s="26"/>
      <c r="CG89" s="27"/>
      <c r="CH89" s="26"/>
      <c r="CI89" s="27"/>
      <c r="CJ89" s="26"/>
      <c r="CK89" s="27"/>
      <c r="CL89" s="26"/>
      <c r="CM89" s="27"/>
      <c r="CN89" s="30"/>
      <c r="CO89" s="31">
        <f t="shared" si="5"/>
        <v>36290</v>
      </c>
      <c r="CP89" s="31">
        <f t="shared" si="5"/>
        <v>36290</v>
      </c>
      <c r="CQ89" s="32">
        <f t="shared" si="7"/>
        <v>0</v>
      </c>
    </row>
    <row r="90" spans="1:95" ht="25.5" customHeight="1">
      <c r="A90" s="18">
        <v>87</v>
      </c>
      <c r="B90" s="48" t="s">
        <v>309</v>
      </c>
      <c r="C90" s="20" t="s">
        <v>310</v>
      </c>
      <c r="D90" s="21" t="s">
        <v>311</v>
      </c>
      <c r="E90" s="33"/>
      <c r="F90" s="23">
        <v>6600</v>
      </c>
      <c r="G90" s="35"/>
      <c r="H90" s="25">
        <f t="shared" si="6"/>
        <v>0</v>
      </c>
      <c r="I90" s="11"/>
      <c r="J90" s="26">
        <v>1500</v>
      </c>
      <c r="K90" s="27">
        <v>1500</v>
      </c>
      <c r="L90" s="26">
        <v>1000</v>
      </c>
      <c r="M90" s="27">
        <v>1000</v>
      </c>
      <c r="N90" s="26">
        <v>5000</v>
      </c>
      <c r="O90" s="27">
        <v>5000</v>
      </c>
      <c r="P90" s="26">
        <v>8000</v>
      </c>
      <c r="Q90" s="27">
        <v>0</v>
      </c>
      <c r="R90" s="28"/>
      <c r="S90" s="27"/>
      <c r="T90" s="26"/>
      <c r="U90" s="27"/>
      <c r="V90" s="29">
        <v>4620</v>
      </c>
      <c r="W90" s="27">
        <v>12350</v>
      </c>
      <c r="X90" s="29">
        <v>4620</v>
      </c>
      <c r="Y90" s="27">
        <v>0</v>
      </c>
      <c r="Z90" s="29">
        <v>4620</v>
      </c>
      <c r="AA90" s="27">
        <v>0</v>
      </c>
      <c r="AB90" s="29">
        <v>4620</v>
      </c>
      <c r="AC90" s="27">
        <v>14130</v>
      </c>
      <c r="AD90" s="29">
        <v>4620</v>
      </c>
      <c r="AE90" s="27">
        <v>4620</v>
      </c>
      <c r="AF90" s="29">
        <v>4620</v>
      </c>
      <c r="AG90" s="27"/>
      <c r="AH90" s="29">
        <v>4620</v>
      </c>
      <c r="AI90" s="27"/>
      <c r="AJ90" s="29">
        <v>4620</v>
      </c>
      <c r="AK90" s="27">
        <v>13860</v>
      </c>
      <c r="AL90" s="29">
        <v>4620</v>
      </c>
      <c r="AM90" s="27">
        <v>4620</v>
      </c>
      <c r="AN90" s="28"/>
      <c r="AO90" s="27"/>
      <c r="AP90" s="28"/>
      <c r="AQ90" s="27"/>
      <c r="AR90" s="28"/>
      <c r="AS90" s="27"/>
      <c r="AT90" s="28"/>
      <c r="AU90" s="27"/>
      <c r="AV90" s="28"/>
      <c r="AW90" s="27"/>
      <c r="AX90" s="28"/>
      <c r="AY90" s="27"/>
      <c r="AZ90" s="28"/>
      <c r="BA90" s="27"/>
      <c r="BB90" s="28"/>
      <c r="BC90" s="27"/>
      <c r="BD90" s="28"/>
      <c r="BE90" s="27"/>
      <c r="BF90" s="28"/>
      <c r="BG90" s="27"/>
      <c r="BH90" s="28"/>
      <c r="BI90" s="27"/>
      <c r="BJ90" s="28"/>
      <c r="BK90" s="27"/>
      <c r="BL90" s="28"/>
      <c r="BM90" s="27"/>
      <c r="BN90" s="28"/>
      <c r="BO90" s="27"/>
      <c r="BP90" s="28"/>
      <c r="BQ90" s="27"/>
      <c r="BR90" s="28"/>
      <c r="BS90" s="27"/>
      <c r="BT90" s="28"/>
      <c r="BU90" s="27"/>
      <c r="BV90" s="28"/>
      <c r="BW90" s="27"/>
      <c r="BX90" s="28"/>
      <c r="BY90" s="27"/>
      <c r="BZ90" s="28"/>
      <c r="CA90" s="27"/>
      <c r="CB90" s="26"/>
      <c r="CC90" s="27"/>
      <c r="CD90" s="26"/>
      <c r="CE90" s="27"/>
      <c r="CF90" s="26"/>
      <c r="CG90" s="27"/>
      <c r="CH90" s="26"/>
      <c r="CI90" s="27"/>
      <c r="CJ90" s="26"/>
      <c r="CK90" s="27"/>
      <c r="CL90" s="26"/>
      <c r="CM90" s="27"/>
      <c r="CN90" s="30"/>
      <c r="CO90" s="31">
        <f t="shared" si="5"/>
        <v>57080</v>
      </c>
      <c r="CP90" s="31">
        <f t="shared" si="5"/>
        <v>57080</v>
      </c>
      <c r="CQ90" s="32">
        <f t="shared" si="7"/>
        <v>0</v>
      </c>
    </row>
    <row r="91" spans="1:95" ht="25.5" customHeight="1">
      <c r="A91" s="18">
        <v>88</v>
      </c>
      <c r="B91" s="48" t="s">
        <v>312</v>
      </c>
      <c r="C91" s="20" t="s">
        <v>313</v>
      </c>
      <c r="D91" s="21" t="s">
        <v>314</v>
      </c>
      <c r="E91" s="33"/>
      <c r="F91" s="23">
        <v>6600</v>
      </c>
      <c r="G91" s="35"/>
      <c r="H91" s="25">
        <f t="shared" si="6"/>
        <v>23100</v>
      </c>
      <c r="I91" s="11"/>
      <c r="J91" s="26">
        <v>1500</v>
      </c>
      <c r="K91" s="27">
        <v>1500</v>
      </c>
      <c r="L91" s="26">
        <v>1000</v>
      </c>
      <c r="M91" s="27">
        <v>1000</v>
      </c>
      <c r="N91" s="26">
        <v>5000</v>
      </c>
      <c r="O91" s="27">
        <v>5000</v>
      </c>
      <c r="P91" s="26">
        <v>8000</v>
      </c>
      <c r="Q91" s="27"/>
      <c r="R91" s="28"/>
      <c r="S91" s="27"/>
      <c r="T91" s="26"/>
      <c r="U91" s="27"/>
      <c r="V91" s="29">
        <v>4620</v>
      </c>
      <c r="W91" s="27">
        <v>0</v>
      </c>
      <c r="X91" s="29">
        <v>4620</v>
      </c>
      <c r="Y91" s="27">
        <f>4620+0</f>
        <v>4620</v>
      </c>
      <c r="Z91" s="29">
        <v>4620</v>
      </c>
      <c r="AA91" s="27">
        <v>0</v>
      </c>
      <c r="AB91" s="29">
        <v>4620</v>
      </c>
      <c r="AC91" s="27">
        <v>9240</v>
      </c>
      <c r="AD91" s="29">
        <v>4620</v>
      </c>
      <c r="AE91" s="27"/>
      <c r="AF91" s="29">
        <v>4620</v>
      </c>
      <c r="AG91" s="27">
        <v>12620</v>
      </c>
      <c r="AH91" s="29">
        <v>4620</v>
      </c>
      <c r="AI91" s="27"/>
      <c r="AJ91" s="29">
        <v>4620</v>
      </c>
      <c r="AK91" s="27"/>
      <c r="AL91" s="29">
        <v>4620</v>
      </c>
      <c r="AM91" s="27"/>
      <c r="AN91" s="28"/>
      <c r="AO91" s="27"/>
      <c r="AP91" s="28"/>
      <c r="AQ91" s="27"/>
      <c r="AR91" s="28"/>
      <c r="AS91" s="27"/>
      <c r="AT91" s="28"/>
      <c r="AU91" s="27"/>
      <c r="AV91" s="28"/>
      <c r="AW91" s="27"/>
      <c r="AX91" s="28"/>
      <c r="AY91" s="27"/>
      <c r="AZ91" s="28"/>
      <c r="BA91" s="27"/>
      <c r="BB91" s="28"/>
      <c r="BC91" s="27"/>
      <c r="BD91" s="28"/>
      <c r="BE91" s="27"/>
      <c r="BF91" s="28"/>
      <c r="BG91" s="27"/>
      <c r="BH91" s="28"/>
      <c r="BI91" s="27"/>
      <c r="BJ91" s="28"/>
      <c r="BK91" s="27"/>
      <c r="BL91" s="28"/>
      <c r="BM91" s="27"/>
      <c r="BN91" s="28"/>
      <c r="BO91" s="27"/>
      <c r="BP91" s="28"/>
      <c r="BQ91" s="27"/>
      <c r="BR91" s="28"/>
      <c r="BS91" s="27"/>
      <c r="BT91" s="28"/>
      <c r="BU91" s="27"/>
      <c r="BV91" s="28"/>
      <c r="BW91" s="27"/>
      <c r="BX91" s="28"/>
      <c r="BY91" s="27"/>
      <c r="BZ91" s="28"/>
      <c r="CA91" s="27"/>
      <c r="CB91" s="26"/>
      <c r="CC91" s="27"/>
      <c r="CD91" s="26"/>
      <c r="CE91" s="27"/>
      <c r="CF91" s="26"/>
      <c r="CG91" s="27"/>
      <c r="CH91" s="26"/>
      <c r="CI91" s="27"/>
      <c r="CJ91" s="26"/>
      <c r="CK91" s="27"/>
      <c r="CL91" s="26"/>
      <c r="CM91" s="27"/>
      <c r="CN91" s="30"/>
      <c r="CO91" s="31">
        <f t="shared" si="5"/>
        <v>57080</v>
      </c>
      <c r="CP91" s="31">
        <f t="shared" si="5"/>
        <v>33980</v>
      </c>
      <c r="CQ91" s="32">
        <f t="shared" si="7"/>
        <v>23100</v>
      </c>
    </row>
    <row r="92" spans="1:95" ht="25.5" customHeight="1">
      <c r="A92" s="18">
        <v>89</v>
      </c>
      <c r="B92" s="48" t="s">
        <v>315</v>
      </c>
      <c r="C92" s="20" t="s">
        <v>316</v>
      </c>
      <c r="D92" s="21" t="s">
        <v>317</v>
      </c>
      <c r="E92" s="33"/>
      <c r="F92" s="23">
        <v>3300</v>
      </c>
      <c r="G92" s="34" t="s">
        <v>98</v>
      </c>
      <c r="H92" s="25">
        <f t="shared" si="6"/>
        <v>0</v>
      </c>
      <c r="I92" s="11"/>
      <c r="J92" s="26">
        <v>1500</v>
      </c>
      <c r="K92" s="27">
        <v>1500</v>
      </c>
      <c r="L92" s="26">
        <v>1000</v>
      </c>
      <c r="M92" s="27">
        <v>1000</v>
      </c>
      <c r="N92" s="26">
        <v>5000</v>
      </c>
      <c r="O92" s="27">
        <v>5000</v>
      </c>
      <c r="P92" s="26">
        <v>8000</v>
      </c>
      <c r="Q92" s="27">
        <v>0</v>
      </c>
      <c r="R92" s="28"/>
      <c r="S92" s="27"/>
      <c r="T92" s="26"/>
      <c r="U92" s="27"/>
      <c r="V92" s="29">
        <v>2310</v>
      </c>
      <c r="W92" s="27">
        <v>0</v>
      </c>
      <c r="X92" s="29">
        <v>2310</v>
      </c>
      <c r="Y92" s="27">
        <v>12620</v>
      </c>
      <c r="Z92" s="29">
        <v>2310</v>
      </c>
      <c r="AA92" s="27">
        <v>0</v>
      </c>
      <c r="AB92" s="29">
        <v>2310</v>
      </c>
      <c r="AC92" s="27">
        <v>1160</v>
      </c>
      <c r="AD92" s="29">
        <v>2310</v>
      </c>
      <c r="AE92" s="27">
        <v>5770</v>
      </c>
      <c r="AF92" s="29">
        <v>2310</v>
      </c>
      <c r="AG92" s="27"/>
      <c r="AH92" s="29">
        <v>2310</v>
      </c>
      <c r="AI92" s="27"/>
      <c r="AJ92" s="29">
        <v>2310</v>
      </c>
      <c r="AK92" s="27">
        <v>6930</v>
      </c>
      <c r="AL92" s="29">
        <v>2310</v>
      </c>
      <c r="AM92" s="27">
        <v>2310</v>
      </c>
      <c r="AN92" s="28"/>
      <c r="AO92" s="27"/>
      <c r="AP92" s="28"/>
      <c r="AQ92" s="27"/>
      <c r="AR92" s="28"/>
      <c r="AS92" s="27"/>
      <c r="AT92" s="28"/>
      <c r="AU92" s="27"/>
      <c r="AV92" s="28"/>
      <c r="AW92" s="27"/>
      <c r="AX92" s="28"/>
      <c r="AY92" s="27"/>
      <c r="AZ92" s="28"/>
      <c r="BA92" s="27"/>
      <c r="BB92" s="28"/>
      <c r="BC92" s="27"/>
      <c r="BD92" s="28"/>
      <c r="BE92" s="27"/>
      <c r="BF92" s="28"/>
      <c r="BG92" s="27"/>
      <c r="BH92" s="28"/>
      <c r="BI92" s="27"/>
      <c r="BJ92" s="28"/>
      <c r="BK92" s="27"/>
      <c r="BL92" s="28"/>
      <c r="BM92" s="27"/>
      <c r="BN92" s="28"/>
      <c r="BO92" s="27"/>
      <c r="BP92" s="28"/>
      <c r="BQ92" s="27"/>
      <c r="BR92" s="28"/>
      <c r="BS92" s="27"/>
      <c r="BT92" s="28"/>
      <c r="BU92" s="27"/>
      <c r="BV92" s="28"/>
      <c r="BW92" s="27"/>
      <c r="BX92" s="28"/>
      <c r="BY92" s="27"/>
      <c r="BZ92" s="28"/>
      <c r="CA92" s="27"/>
      <c r="CB92" s="26"/>
      <c r="CC92" s="27"/>
      <c r="CD92" s="26"/>
      <c r="CE92" s="27"/>
      <c r="CF92" s="26"/>
      <c r="CG92" s="27"/>
      <c r="CH92" s="26"/>
      <c r="CI92" s="27"/>
      <c r="CJ92" s="26"/>
      <c r="CK92" s="27"/>
      <c r="CL92" s="26"/>
      <c r="CM92" s="27"/>
      <c r="CN92" s="30"/>
      <c r="CO92" s="31">
        <f t="shared" si="5"/>
        <v>36290</v>
      </c>
      <c r="CP92" s="31">
        <f t="shared" si="5"/>
        <v>36290</v>
      </c>
      <c r="CQ92" s="32">
        <f t="shared" si="7"/>
        <v>0</v>
      </c>
    </row>
    <row r="93" spans="1:95" ht="25.5" customHeight="1">
      <c r="A93" s="18">
        <v>90</v>
      </c>
      <c r="B93" s="48" t="s">
        <v>318</v>
      </c>
      <c r="C93" s="20" t="s">
        <v>319</v>
      </c>
      <c r="D93" s="21" t="s">
        <v>320</v>
      </c>
      <c r="E93" s="33"/>
      <c r="F93" s="23">
        <v>6600</v>
      </c>
      <c r="G93" s="35"/>
      <c r="H93" s="25">
        <f t="shared" si="6"/>
        <v>4620</v>
      </c>
      <c r="I93" s="11"/>
      <c r="J93" s="26">
        <v>1500</v>
      </c>
      <c r="K93" s="27">
        <v>1500</v>
      </c>
      <c r="L93" s="26">
        <v>1000</v>
      </c>
      <c r="M93" s="27">
        <v>1000</v>
      </c>
      <c r="N93" s="26">
        <v>5000</v>
      </c>
      <c r="O93" s="27">
        <v>5000</v>
      </c>
      <c r="P93" s="26">
        <v>8000</v>
      </c>
      <c r="Q93" s="27">
        <v>0</v>
      </c>
      <c r="R93" s="28"/>
      <c r="S93" s="27"/>
      <c r="T93" s="26"/>
      <c r="U93" s="27"/>
      <c r="V93" s="29">
        <v>4620</v>
      </c>
      <c r="W93" s="27">
        <v>4620</v>
      </c>
      <c r="X93" s="29">
        <v>4620</v>
      </c>
      <c r="Y93" s="27">
        <v>12620</v>
      </c>
      <c r="Z93" s="29">
        <v>4620</v>
      </c>
      <c r="AA93" s="27">
        <v>0</v>
      </c>
      <c r="AB93" s="29">
        <v>4620</v>
      </c>
      <c r="AC93" s="27">
        <f>4620+4620</f>
        <v>9240</v>
      </c>
      <c r="AD93" s="29">
        <v>4620</v>
      </c>
      <c r="AE93" s="27"/>
      <c r="AF93" s="29">
        <v>4620</v>
      </c>
      <c r="AG93" s="27"/>
      <c r="AH93" s="29">
        <v>4620</v>
      </c>
      <c r="AI93" s="27">
        <v>4620</v>
      </c>
      <c r="AJ93" s="29">
        <v>4620</v>
      </c>
      <c r="AK93" s="27">
        <v>13860</v>
      </c>
      <c r="AL93" s="29">
        <v>4620</v>
      </c>
      <c r="AM93" s="27"/>
      <c r="AN93" s="28"/>
      <c r="AO93" s="27"/>
      <c r="AP93" s="28"/>
      <c r="AQ93" s="27"/>
      <c r="AR93" s="28"/>
      <c r="AS93" s="27"/>
      <c r="AT93" s="28"/>
      <c r="AU93" s="27"/>
      <c r="AV93" s="28"/>
      <c r="AW93" s="27"/>
      <c r="AX93" s="28"/>
      <c r="AY93" s="27"/>
      <c r="AZ93" s="28"/>
      <c r="BA93" s="27"/>
      <c r="BB93" s="28"/>
      <c r="BC93" s="27"/>
      <c r="BD93" s="28"/>
      <c r="BE93" s="27"/>
      <c r="BF93" s="28"/>
      <c r="BG93" s="27"/>
      <c r="BH93" s="28"/>
      <c r="BI93" s="27"/>
      <c r="BJ93" s="28"/>
      <c r="BK93" s="27"/>
      <c r="BL93" s="28"/>
      <c r="BM93" s="27"/>
      <c r="BN93" s="28"/>
      <c r="BO93" s="27"/>
      <c r="BP93" s="28"/>
      <c r="BQ93" s="27"/>
      <c r="BR93" s="28"/>
      <c r="BS93" s="27"/>
      <c r="BT93" s="28"/>
      <c r="BU93" s="27"/>
      <c r="BV93" s="28"/>
      <c r="BW93" s="27"/>
      <c r="BX93" s="28"/>
      <c r="BY93" s="27"/>
      <c r="BZ93" s="28"/>
      <c r="CA93" s="27"/>
      <c r="CB93" s="26"/>
      <c r="CC93" s="27"/>
      <c r="CD93" s="26"/>
      <c r="CE93" s="27"/>
      <c r="CF93" s="26"/>
      <c r="CG93" s="27"/>
      <c r="CH93" s="26"/>
      <c r="CI93" s="27"/>
      <c r="CJ93" s="26"/>
      <c r="CK93" s="27"/>
      <c r="CL93" s="26"/>
      <c r="CM93" s="27"/>
      <c r="CN93" s="30"/>
      <c r="CO93" s="31">
        <f t="shared" si="5"/>
        <v>57080</v>
      </c>
      <c r="CP93" s="31">
        <f t="shared" si="5"/>
        <v>52460</v>
      </c>
      <c r="CQ93" s="32">
        <f t="shared" si="7"/>
        <v>4620</v>
      </c>
    </row>
    <row r="94" spans="1:95" ht="25.5" customHeight="1">
      <c r="A94" s="18">
        <v>91</v>
      </c>
      <c r="B94" s="48" t="s">
        <v>321</v>
      </c>
      <c r="C94" s="20" t="s">
        <v>322</v>
      </c>
      <c r="D94" s="21" t="s">
        <v>323</v>
      </c>
      <c r="E94" s="33"/>
      <c r="F94" s="23">
        <v>6600</v>
      </c>
      <c r="G94" s="35"/>
      <c r="H94" s="25">
        <f t="shared" si="6"/>
        <v>39580</v>
      </c>
      <c r="I94" s="11"/>
      <c r="J94" s="26">
        <v>1500</v>
      </c>
      <c r="K94" s="27">
        <v>1500</v>
      </c>
      <c r="L94" s="26">
        <v>1000</v>
      </c>
      <c r="M94" s="27">
        <v>1000</v>
      </c>
      <c r="N94" s="26">
        <v>5000</v>
      </c>
      <c r="O94" s="27">
        <v>5000</v>
      </c>
      <c r="P94" s="26">
        <v>8000</v>
      </c>
      <c r="Q94" s="27"/>
      <c r="R94" s="28"/>
      <c r="S94" s="27"/>
      <c r="T94" s="26"/>
      <c r="U94" s="27"/>
      <c r="V94" s="29">
        <v>4620</v>
      </c>
      <c r="W94" s="27"/>
      <c r="X94" s="29">
        <v>4620</v>
      </c>
      <c r="Y94" s="27"/>
      <c r="Z94" s="29">
        <v>4620</v>
      </c>
      <c r="AA94" s="27"/>
      <c r="AB94" s="29">
        <v>4620</v>
      </c>
      <c r="AC94" s="27"/>
      <c r="AD94" s="29">
        <v>4620</v>
      </c>
      <c r="AE94" s="27">
        <v>5000</v>
      </c>
      <c r="AF94" s="29">
        <v>4620</v>
      </c>
      <c r="AG94" s="27"/>
      <c r="AH94" s="29">
        <v>4620</v>
      </c>
      <c r="AI94" s="27"/>
      <c r="AJ94" s="29">
        <v>4620</v>
      </c>
      <c r="AK94" s="27"/>
      <c r="AL94" s="29">
        <v>4620</v>
      </c>
      <c r="AM94" s="27">
        <v>5000</v>
      </c>
      <c r="AN94" s="28"/>
      <c r="AO94" s="27"/>
      <c r="AP94" s="28"/>
      <c r="AQ94" s="27"/>
      <c r="AR94" s="28"/>
      <c r="AS94" s="27"/>
      <c r="AT94" s="28"/>
      <c r="AU94" s="27"/>
      <c r="AV94" s="28"/>
      <c r="AW94" s="27"/>
      <c r="AX94" s="28"/>
      <c r="AY94" s="27"/>
      <c r="AZ94" s="28"/>
      <c r="BA94" s="27"/>
      <c r="BB94" s="28"/>
      <c r="BC94" s="27"/>
      <c r="BD94" s="28"/>
      <c r="BE94" s="27"/>
      <c r="BF94" s="28"/>
      <c r="BG94" s="27"/>
      <c r="BH94" s="28"/>
      <c r="BI94" s="27"/>
      <c r="BJ94" s="28"/>
      <c r="BK94" s="27"/>
      <c r="BL94" s="28"/>
      <c r="BM94" s="27"/>
      <c r="BN94" s="28"/>
      <c r="BO94" s="27"/>
      <c r="BP94" s="28"/>
      <c r="BQ94" s="27"/>
      <c r="BR94" s="28"/>
      <c r="BS94" s="27"/>
      <c r="BT94" s="28"/>
      <c r="BU94" s="27"/>
      <c r="BV94" s="28"/>
      <c r="BW94" s="27"/>
      <c r="BX94" s="28"/>
      <c r="BY94" s="27"/>
      <c r="BZ94" s="28"/>
      <c r="CA94" s="27"/>
      <c r="CB94" s="26"/>
      <c r="CC94" s="27"/>
      <c r="CD94" s="26"/>
      <c r="CE94" s="27"/>
      <c r="CF94" s="26"/>
      <c r="CG94" s="27"/>
      <c r="CH94" s="26"/>
      <c r="CI94" s="27"/>
      <c r="CJ94" s="26"/>
      <c r="CK94" s="27"/>
      <c r="CL94" s="26"/>
      <c r="CM94" s="27"/>
      <c r="CN94" s="30"/>
      <c r="CO94" s="31">
        <f t="shared" si="5"/>
        <v>57080</v>
      </c>
      <c r="CP94" s="31">
        <f t="shared" si="5"/>
        <v>17500</v>
      </c>
      <c r="CQ94" s="32">
        <f t="shared" si="7"/>
        <v>39580</v>
      </c>
    </row>
    <row r="95" spans="1:95" ht="25.5" customHeight="1">
      <c r="A95" s="18">
        <v>92</v>
      </c>
      <c r="B95" s="48" t="s">
        <v>324</v>
      </c>
      <c r="C95" s="20" t="s">
        <v>325</v>
      </c>
      <c r="D95" s="21" t="s">
        <v>326</v>
      </c>
      <c r="E95" s="33"/>
      <c r="F95" s="23">
        <v>3300</v>
      </c>
      <c r="G95" s="35" t="s">
        <v>108</v>
      </c>
      <c r="H95" s="25">
        <f t="shared" si="6"/>
        <v>-20</v>
      </c>
      <c r="I95" s="11"/>
      <c r="J95" s="26">
        <v>1500</v>
      </c>
      <c r="K95" s="27">
        <v>1500</v>
      </c>
      <c r="L95" s="26">
        <v>1000</v>
      </c>
      <c r="M95" s="27">
        <v>1000</v>
      </c>
      <c r="N95" s="26">
        <v>5000</v>
      </c>
      <c r="O95" s="27">
        <v>5000</v>
      </c>
      <c r="P95" s="26">
        <v>8000</v>
      </c>
      <c r="Q95" s="27">
        <v>0</v>
      </c>
      <c r="R95" s="28"/>
      <c r="S95" s="27"/>
      <c r="T95" s="26"/>
      <c r="U95" s="27"/>
      <c r="V95" s="29">
        <v>2310</v>
      </c>
      <c r="W95" s="27">
        <v>12620</v>
      </c>
      <c r="X95" s="29">
        <v>2310</v>
      </c>
      <c r="Y95" s="27">
        <v>4620</v>
      </c>
      <c r="Z95" s="29">
        <v>2310</v>
      </c>
      <c r="AA95" s="27"/>
      <c r="AB95" s="29">
        <v>2310</v>
      </c>
      <c r="AC95" s="27"/>
      <c r="AD95" s="29">
        <v>2310</v>
      </c>
      <c r="AE95" s="27">
        <v>2310</v>
      </c>
      <c r="AF95" s="29">
        <v>2310</v>
      </c>
      <c r="AG95" s="27">
        <v>2310</v>
      </c>
      <c r="AH95" s="29">
        <v>2310</v>
      </c>
      <c r="AI95" s="27">
        <v>2310</v>
      </c>
      <c r="AJ95" s="29">
        <v>2310</v>
      </c>
      <c r="AK95" s="27">
        <v>2330</v>
      </c>
      <c r="AL95" s="29">
        <v>2310</v>
      </c>
      <c r="AM95" s="27">
        <v>2310</v>
      </c>
      <c r="AN95" s="28"/>
      <c r="AO95" s="27"/>
      <c r="AP95" s="28"/>
      <c r="AQ95" s="27"/>
      <c r="AR95" s="28"/>
      <c r="AS95" s="27"/>
      <c r="AT95" s="28"/>
      <c r="AU95" s="27"/>
      <c r="AV95" s="28"/>
      <c r="AW95" s="27"/>
      <c r="AX95" s="28"/>
      <c r="AY95" s="27"/>
      <c r="AZ95" s="28"/>
      <c r="BA95" s="27"/>
      <c r="BB95" s="28"/>
      <c r="BC95" s="27"/>
      <c r="BD95" s="28"/>
      <c r="BE95" s="27"/>
      <c r="BF95" s="28"/>
      <c r="BG95" s="27"/>
      <c r="BH95" s="28"/>
      <c r="BI95" s="27"/>
      <c r="BJ95" s="28"/>
      <c r="BK95" s="27"/>
      <c r="BL95" s="28"/>
      <c r="BM95" s="27"/>
      <c r="BN95" s="28"/>
      <c r="BO95" s="27"/>
      <c r="BP95" s="28"/>
      <c r="BQ95" s="27"/>
      <c r="BR95" s="28"/>
      <c r="BS95" s="27"/>
      <c r="BT95" s="28"/>
      <c r="BU95" s="27"/>
      <c r="BV95" s="28"/>
      <c r="BW95" s="27"/>
      <c r="BX95" s="28"/>
      <c r="BY95" s="27"/>
      <c r="BZ95" s="28"/>
      <c r="CA95" s="27"/>
      <c r="CB95" s="26"/>
      <c r="CC95" s="27"/>
      <c r="CD95" s="26"/>
      <c r="CE95" s="27"/>
      <c r="CF95" s="26"/>
      <c r="CG95" s="27"/>
      <c r="CH95" s="26"/>
      <c r="CI95" s="27"/>
      <c r="CJ95" s="26"/>
      <c r="CK95" s="27"/>
      <c r="CL95" s="26"/>
      <c r="CM95" s="27"/>
      <c r="CN95" s="30"/>
      <c r="CO95" s="31">
        <f t="shared" si="5"/>
        <v>36290</v>
      </c>
      <c r="CP95" s="31">
        <f t="shared" si="5"/>
        <v>36310</v>
      </c>
      <c r="CQ95" s="32">
        <f t="shared" si="7"/>
        <v>-20</v>
      </c>
    </row>
    <row r="96" spans="1:95" ht="25.5" customHeight="1">
      <c r="A96" s="18">
        <v>93</v>
      </c>
      <c r="B96" s="48" t="s">
        <v>327</v>
      </c>
      <c r="C96" s="20" t="s">
        <v>328</v>
      </c>
      <c r="D96" s="21" t="s">
        <v>329</v>
      </c>
      <c r="E96" s="33"/>
      <c r="F96" s="23">
        <v>6600</v>
      </c>
      <c r="G96" s="35"/>
      <c r="H96" s="25">
        <f t="shared" si="6"/>
        <v>23100</v>
      </c>
      <c r="I96" s="11"/>
      <c r="J96" s="26">
        <v>1500</v>
      </c>
      <c r="K96" s="27">
        <v>1500</v>
      </c>
      <c r="L96" s="26">
        <v>1000</v>
      </c>
      <c r="M96" s="27">
        <v>1000</v>
      </c>
      <c r="N96" s="26">
        <v>5000</v>
      </c>
      <c r="O96" s="27">
        <v>0</v>
      </c>
      <c r="P96" s="26">
        <v>8000</v>
      </c>
      <c r="Q96" s="27">
        <v>0</v>
      </c>
      <c r="R96" s="28"/>
      <c r="S96" s="27"/>
      <c r="T96" s="26"/>
      <c r="U96" s="27">
        <v>5000</v>
      </c>
      <c r="V96" s="29">
        <v>4620</v>
      </c>
      <c r="W96" s="27">
        <v>0</v>
      </c>
      <c r="X96" s="29">
        <v>4620</v>
      </c>
      <c r="Y96" s="27">
        <v>0</v>
      </c>
      <c r="Z96" s="29">
        <v>4620</v>
      </c>
      <c r="AA96" s="27"/>
      <c r="AB96" s="29">
        <v>4620</v>
      </c>
      <c r="AC96" s="27">
        <v>17240</v>
      </c>
      <c r="AD96" s="29">
        <v>4620</v>
      </c>
      <c r="AE96" s="27"/>
      <c r="AF96" s="29">
        <v>4620</v>
      </c>
      <c r="AG96" s="27"/>
      <c r="AH96" s="29">
        <v>4620</v>
      </c>
      <c r="AI96" s="27"/>
      <c r="AJ96" s="29">
        <v>4620</v>
      </c>
      <c r="AK96" s="27"/>
      <c r="AL96" s="29">
        <v>4620</v>
      </c>
      <c r="AM96" s="27">
        <v>9240</v>
      </c>
      <c r="AN96" s="28"/>
      <c r="AO96" s="27"/>
      <c r="AP96" s="28"/>
      <c r="AQ96" s="27"/>
      <c r="AR96" s="28"/>
      <c r="AS96" s="27"/>
      <c r="AT96" s="28"/>
      <c r="AU96" s="27"/>
      <c r="AV96" s="28"/>
      <c r="AW96" s="27"/>
      <c r="AX96" s="28"/>
      <c r="AY96" s="27"/>
      <c r="AZ96" s="28"/>
      <c r="BA96" s="27"/>
      <c r="BB96" s="28"/>
      <c r="BC96" s="27"/>
      <c r="BD96" s="28"/>
      <c r="BE96" s="27"/>
      <c r="BF96" s="28"/>
      <c r="BG96" s="27"/>
      <c r="BH96" s="28"/>
      <c r="BI96" s="27"/>
      <c r="BJ96" s="28"/>
      <c r="BK96" s="27"/>
      <c r="BL96" s="28"/>
      <c r="BM96" s="27"/>
      <c r="BN96" s="28"/>
      <c r="BO96" s="27"/>
      <c r="BP96" s="28"/>
      <c r="BQ96" s="27"/>
      <c r="BR96" s="28"/>
      <c r="BS96" s="27"/>
      <c r="BT96" s="28"/>
      <c r="BU96" s="27"/>
      <c r="BV96" s="28"/>
      <c r="BW96" s="27"/>
      <c r="BX96" s="28"/>
      <c r="BY96" s="27"/>
      <c r="BZ96" s="28"/>
      <c r="CA96" s="27"/>
      <c r="CB96" s="26"/>
      <c r="CC96" s="27"/>
      <c r="CD96" s="26"/>
      <c r="CE96" s="27"/>
      <c r="CF96" s="26"/>
      <c r="CG96" s="27"/>
      <c r="CH96" s="26"/>
      <c r="CI96" s="27"/>
      <c r="CJ96" s="26"/>
      <c r="CK96" s="27"/>
      <c r="CL96" s="26"/>
      <c r="CM96" s="27"/>
      <c r="CN96" s="30"/>
      <c r="CO96" s="31">
        <f t="shared" si="5"/>
        <v>57080</v>
      </c>
      <c r="CP96" s="31">
        <f t="shared" si="5"/>
        <v>33980</v>
      </c>
      <c r="CQ96" s="32">
        <f t="shared" si="7"/>
        <v>23100</v>
      </c>
    </row>
    <row r="97" spans="1:95" ht="25.5" customHeight="1">
      <c r="A97" s="18">
        <v>94</v>
      </c>
      <c r="B97" s="48" t="s">
        <v>330</v>
      </c>
      <c r="C97" s="20" t="s">
        <v>331</v>
      </c>
      <c r="D97" s="21" t="s">
        <v>332</v>
      </c>
      <c r="E97" s="53"/>
      <c r="F97" s="23">
        <v>3300</v>
      </c>
      <c r="G97" s="35" t="s">
        <v>108</v>
      </c>
      <c r="H97" s="25">
        <f t="shared" si="6"/>
        <v>12290</v>
      </c>
      <c r="I97" s="11"/>
      <c r="J97" s="26">
        <v>1500</v>
      </c>
      <c r="K97" s="27">
        <v>1500</v>
      </c>
      <c r="L97" s="26">
        <v>1000</v>
      </c>
      <c r="M97" s="27">
        <v>1000</v>
      </c>
      <c r="N97" s="26">
        <v>5000</v>
      </c>
      <c r="O97" s="27">
        <f>3000+0</f>
        <v>3000</v>
      </c>
      <c r="P97" s="26">
        <v>8000</v>
      </c>
      <c r="Q97" s="27">
        <v>0</v>
      </c>
      <c r="R97" s="28"/>
      <c r="S97" s="27"/>
      <c r="T97" s="26"/>
      <c r="U97" s="27"/>
      <c r="V97" s="29">
        <v>2310</v>
      </c>
      <c r="W97" s="27"/>
      <c r="X97" s="29">
        <v>2310</v>
      </c>
      <c r="Y97" s="27"/>
      <c r="Z97" s="29">
        <v>2310</v>
      </c>
      <c r="AA97" s="27"/>
      <c r="AB97" s="29">
        <v>2310</v>
      </c>
      <c r="AC97" s="27"/>
      <c r="AD97" s="29">
        <v>2310</v>
      </c>
      <c r="AE97" s="27">
        <v>10000</v>
      </c>
      <c r="AF97" s="29">
        <v>2310</v>
      </c>
      <c r="AG97" s="27"/>
      <c r="AH97" s="29">
        <v>2310</v>
      </c>
      <c r="AI97" s="27"/>
      <c r="AJ97" s="29">
        <v>2310</v>
      </c>
      <c r="AK97" s="27"/>
      <c r="AL97" s="29">
        <v>2310</v>
      </c>
      <c r="AM97" s="27">
        <v>8500</v>
      </c>
      <c r="AN97" s="28"/>
      <c r="AO97" s="27"/>
      <c r="AP97" s="28"/>
      <c r="AQ97" s="27"/>
      <c r="AR97" s="28"/>
      <c r="AS97" s="27"/>
      <c r="AT97" s="28"/>
      <c r="AU97" s="27"/>
      <c r="AV97" s="28"/>
      <c r="AW97" s="27"/>
      <c r="AX97" s="28"/>
      <c r="AY97" s="27"/>
      <c r="AZ97" s="28"/>
      <c r="BA97" s="27"/>
      <c r="BB97" s="28"/>
      <c r="BC97" s="27"/>
      <c r="BD97" s="28"/>
      <c r="BE97" s="27"/>
      <c r="BF97" s="28"/>
      <c r="BG97" s="27"/>
      <c r="BH97" s="28"/>
      <c r="BI97" s="27"/>
      <c r="BJ97" s="28"/>
      <c r="BK97" s="27"/>
      <c r="BL97" s="28"/>
      <c r="BM97" s="27"/>
      <c r="BN97" s="28"/>
      <c r="BO97" s="27"/>
      <c r="BP97" s="28"/>
      <c r="BQ97" s="27"/>
      <c r="BR97" s="28"/>
      <c r="BS97" s="27"/>
      <c r="BT97" s="28"/>
      <c r="BU97" s="27"/>
      <c r="BV97" s="28"/>
      <c r="BW97" s="27"/>
      <c r="BX97" s="28"/>
      <c r="BY97" s="27"/>
      <c r="BZ97" s="28"/>
      <c r="CA97" s="27"/>
      <c r="CB97" s="26"/>
      <c r="CC97" s="27"/>
      <c r="CD97" s="26"/>
      <c r="CE97" s="27"/>
      <c r="CF97" s="26"/>
      <c r="CG97" s="27"/>
      <c r="CH97" s="26"/>
      <c r="CI97" s="27"/>
      <c r="CJ97" s="26"/>
      <c r="CK97" s="27"/>
      <c r="CL97" s="26"/>
      <c r="CM97" s="27"/>
      <c r="CN97" s="30"/>
      <c r="CO97" s="31">
        <f t="shared" si="5"/>
        <v>36290</v>
      </c>
      <c r="CP97" s="31">
        <f t="shared" si="5"/>
        <v>24000</v>
      </c>
      <c r="CQ97" s="32">
        <f t="shared" si="7"/>
        <v>12290</v>
      </c>
    </row>
    <row r="98" spans="1:95" ht="25.5" customHeight="1">
      <c r="A98" s="18">
        <v>95</v>
      </c>
      <c r="B98" s="48" t="s">
        <v>333</v>
      </c>
      <c r="C98" s="20" t="s">
        <v>334</v>
      </c>
      <c r="D98" s="21" t="s">
        <v>335</v>
      </c>
      <c r="E98" s="22" t="s">
        <v>45</v>
      </c>
      <c r="F98" s="23">
        <v>6200</v>
      </c>
      <c r="H98" s="25">
        <f t="shared" si="6"/>
        <v>39060</v>
      </c>
      <c r="I98" s="11"/>
      <c r="J98" s="26">
        <v>1500</v>
      </c>
      <c r="K98" s="27">
        <v>1500</v>
      </c>
      <c r="L98" s="26">
        <v>1000</v>
      </c>
      <c r="M98" s="27">
        <v>1000</v>
      </c>
      <c r="N98" s="26">
        <v>5000</v>
      </c>
      <c r="O98" s="27">
        <v>5000</v>
      </c>
      <c r="P98" s="26">
        <v>8000</v>
      </c>
      <c r="Q98" s="27">
        <v>0</v>
      </c>
      <c r="R98" s="28"/>
      <c r="S98" s="27"/>
      <c r="T98" s="26"/>
      <c r="U98" s="27"/>
      <c r="V98" s="29">
        <v>4340</v>
      </c>
      <c r="W98" s="27"/>
      <c r="X98" s="29">
        <v>4340</v>
      </c>
      <c r="Y98" s="27"/>
      <c r="Z98" s="29">
        <v>4340</v>
      </c>
      <c r="AA98" s="27"/>
      <c r="AB98" s="29">
        <v>4340</v>
      </c>
      <c r="AC98" s="27">
        <v>8000</v>
      </c>
      <c r="AD98" s="29">
        <v>4340</v>
      </c>
      <c r="AE98" s="27"/>
      <c r="AF98" s="29">
        <v>4340</v>
      </c>
      <c r="AG98" s="27"/>
      <c r="AH98" s="29">
        <v>4340</v>
      </c>
      <c r="AI98" s="27"/>
      <c r="AJ98" s="29">
        <v>4340</v>
      </c>
      <c r="AK98" s="27"/>
      <c r="AL98" s="29">
        <v>4340</v>
      </c>
      <c r="AM98" s="27"/>
      <c r="AN98" s="28"/>
      <c r="AO98" s="27"/>
      <c r="AP98" s="28"/>
      <c r="AQ98" s="27"/>
      <c r="AR98" s="28"/>
      <c r="AS98" s="27"/>
      <c r="AT98" s="28"/>
      <c r="AU98" s="27"/>
      <c r="AV98" s="28"/>
      <c r="AW98" s="27"/>
      <c r="AX98" s="28"/>
      <c r="AY98" s="27"/>
      <c r="AZ98" s="28"/>
      <c r="BA98" s="27"/>
      <c r="BB98" s="28"/>
      <c r="BC98" s="27"/>
      <c r="BD98" s="28"/>
      <c r="BE98" s="27"/>
      <c r="BF98" s="28"/>
      <c r="BG98" s="27"/>
      <c r="BH98" s="28"/>
      <c r="BI98" s="27"/>
      <c r="BJ98" s="28"/>
      <c r="BK98" s="27"/>
      <c r="BL98" s="28"/>
      <c r="BM98" s="27"/>
      <c r="BN98" s="28"/>
      <c r="BO98" s="27"/>
      <c r="BP98" s="28"/>
      <c r="BQ98" s="27"/>
      <c r="BR98" s="28"/>
      <c r="BS98" s="27"/>
      <c r="BT98" s="28"/>
      <c r="BU98" s="27"/>
      <c r="BV98" s="28"/>
      <c r="BW98" s="27"/>
      <c r="BX98" s="28"/>
      <c r="BY98" s="27"/>
      <c r="BZ98" s="28"/>
      <c r="CA98" s="27"/>
      <c r="CB98" s="26"/>
      <c r="CC98" s="27"/>
      <c r="CD98" s="26"/>
      <c r="CE98" s="27"/>
      <c r="CF98" s="26"/>
      <c r="CG98" s="27"/>
      <c r="CH98" s="26"/>
      <c r="CI98" s="27"/>
      <c r="CJ98" s="26"/>
      <c r="CK98" s="27"/>
      <c r="CL98" s="26"/>
      <c r="CM98" s="27"/>
      <c r="CN98" s="30"/>
      <c r="CO98" s="31">
        <f t="shared" si="5"/>
        <v>54560</v>
      </c>
      <c r="CP98" s="31">
        <f t="shared" si="5"/>
        <v>15500</v>
      </c>
      <c r="CQ98" s="32">
        <f t="shared" si="7"/>
        <v>39060</v>
      </c>
    </row>
    <row r="99" spans="1:95" ht="25.5" customHeight="1">
      <c r="A99" s="18">
        <v>96</v>
      </c>
      <c r="B99" s="48" t="s">
        <v>336</v>
      </c>
      <c r="C99" s="20" t="s">
        <v>337</v>
      </c>
      <c r="D99" s="21" t="s">
        <v>338</v>
      </c>
      <c r="E99" s="33"/>
      <c r="F99" s="23">
        <v>6600</v>
      </c>
      <c r="G99" s="35"/>
      <c r="H99" s="25">
        <f t="shared" si="6"/>
        <v>9240</v>
      </c>
      <c r="I99" s="11"/>
      <c r="J99" s="26">
        <v>1500</v>
      </c>
      <c r="K99" s="27">
        <v>1500</v>
      </c>
      <c r="L99" s="26">
        <v>1000</v>
      </c>
      <c r="M99" s="27">
        <v>1000</v>
      </c>
      <c r="N99" s="26">
        <v>5000</v>
      </c>
      <c r="O99" s="27">
        <v>5000</v>
      </c>
      <c r="P99" s="26">
        <v>8000</v>
      </c>
      <c r="Q99" s="27">
        <v>0</v>
      </c>
      <c r="R99" s="28"/>
      <c r="S99" s="27"/>
      <c r="T99" s="26"/>
      <c r="U99" s="27"/>
      <c r="V99" s="29">
        <v>4620</v>
      </c>
      <c r="W99" s="27">
        <v>12620</v>
      </c>
      <c r="X99" s="29">
        <v>4620</v>
      </c>
      <c r="Y99" s="27">
        <v>4620</v>
      </c>
      <c r="Z99" s="29">
        <v>4620</v>
      </c>
      <c r="AA99" s="27">
        <v>4620</v>
      </c>
      <c r="AB99" s="29">
        <v>4620</v>
      </c>
      <c r="AC99" s="27">
        <v>4620</v>
      </c>
      <c r="AD99" s="29">
        <v>4620</v>
      </c>
      <c r="AE99" s="27">
        <v>4620</v>
      </c>
      <c r="AF99" s="29">
        <v>4620</v>
      </c>
      <c r="AG99" s="27"/>
      <c r="AH99" s="29">
        <v>4620</v>
      </c>
      <c r="AI99" s="27"/>
      <c r="AJ99" s="29">
        <v>4620</v>
      </c>
      <c r="AK99" s="27"/>
      <c r="AL99" s="29">
        <v>4620</v>
      </c>
      <c r="AM99" s="27">
        <v>9240</v>
      </c>
      <c r="AN99" s="28"/>
      <c r="AO99" s="27"/>
      <c r="AP99" s="28"/>
      <c r="AQ99" s="27"/>
      <c r="AR99" s="28"/>
      <c r="AS99" s="27"/>
      <c r="AT99" s="28"/>
      <c r="AU99" s="27"/>
      <c r="AV99" s="28"/>
      <c r="AW99" s="27"/>
      <c r="AX99" s="28"/>
      <c r="AY99" s="27"/>
      <c r="AZ99" s="28"/>
      <c r="BA99" s="27"/>
      <c r="BB99" s="28"/>
      <c r="BC99" s="27"/>
      <c r="BD99" s="28"/>
      <c r="BE99" s="27"/>
      <c r="BF99" s="28"/>
      <c r="BG99" s="27"/>
      <c r="BH99" s="28"/>
      <c r="BI99" s="27"/>
      <c r="BJ99" s="28"/>
      <c r="BK99" s="27"/>
      <c r="BL99" s="28"/>
      <c r="BM99" s="27"/>
      <c r="BN99" s="28"/>
      <c r="BO99" s="27"/>
      <c r="BP99" s="28"/>
      <c r="BQ99" s="27"/>
      <c r="BR99" s="28"/>
      <c r="BS99" s="27"/>
      <c r="BT99" s="28"/>
      <c r="BU99" s="27"/>
      <c r="BV99" s="28"/>
      <c r="BW99" s="27"/>
      <c r="BX99" s="28"/>
      <c r="BY99" s="27"/>
      <c r="BZ99" s="28"/>
      <c r="CA99" s="27"/>
      <c r="CB99" s="26"/>
      <c r="CC99" s="27"/>
      <c r="CD99" s="26"/>
      <c r="CE99" s="27"/>
      <c r="CF99" s="26"/>
      <c r="CG99" s="27"/>
      <c r="CH99" s="26"/>
      <c r="CI99" s="27"/>
      <c r="CJ99" s="26"/>
      <c r="CK99" s="27"/>
      <c r="CL99" s="26"/>
      <c r="CM99" s="27"/>
      <c r="CN99" s="30"/>
      <c r="CO99" s="31">
        <f t="shared" si="5"/>
        <v>57080</v>
      </c>
      <c r="CP99" s="49">
        <f t="shared" si="5"/>
        <v>47840</v>
      </c>
      <c r="CQ99" s="32">
        <f t="shared" si="7"/>
        <v>9240</v>
      </c>
    </row>
    <row r="100" spans="1:95" ht="25.5" customHeight="1">
      <c r="A100" s="18">
        <v>97</v>
      </c>
      <c r="B100" s="54" t="s">
        <v>339</v>
      </c>
      <c r="C100" s="20" t="s">
        <v>340</v>
      </c>
      <c r="D100" s="21" t="s">
        <v>341</v>
      </c>
      <c r="E100" s="33"/>
      <c r="F100" s="23">
        <v>4600</v>
      </c>
      <c r="G100" s="34" t="s">
        <v>56</v>
      </c>
      <c r="H100" s="25">
        <f t="shared" si="6"/>
        <v>0</v>
      </c>
      <c r="I100" s="11"/>
      <c r="J100" s="26">
        <v>1500</v>
      </c>
      <c r="K100" s="27">
        <v>1500</v>
      </c>
      <c r="L100" s="26">
        <v>1000</v>
      </c>
      <c r="M100" s="27">
        <v>1000</v>
      </c>
      <c r="N100" s="26">
        <v>5000</v>
      </c>
      <c r="O100" s="27">
        <v>5000</v>
      </c>
      <c r="P100" s="26">
        <v>8000</v>
      </c>
      <c r="Q100" s="27">
        <v>0</v>
      </c>
      <c r="R100" s="28"/>
      <c r="S100" s="27"/>
      <c r="T100" s="26"/>
      <c r="U100" s="27"/>
      <c r="V100" s="29">
        <v>3220</v>
      </c>
      <c r="W100" s="27">
        <v>11220</v>
      </c>
      <c r="X100" s="29">
        <v>3220</v>
      </c>
      <c r="Y100" s="27">
        <v>3220</v>
      </c>
      <c r="Z100" s="29">
        <v>3220</v>
      </c>
      <c r="AA100" s="27">
        <v>3220</v>
      </c>
      <c r="AB100" s="29">
        <v>3220</v>
      </c>
      <c r="AC100" s="27">
        <v>3220</v>
      </c>
      <c r="AD100" s="29">
        <v>3220</v>
      </c>
      <c r="AE100" s="27">
        <v>3220</v>
      </c>
      <c r="AF100" s="29">
        <v>3220</v>
      </c>
      <c r="AG100" s="27">
        <v>3220</v>
      </c>
      <c r="AH100" s="29">
        <v>3220</v>
      </c>
      <c r="AI100" s="27">
        <v>3220</v>
      </c>
      <c r="AJ100" s="29">
        <v>3220</v>
      </c>
      <c r="AK100" s="27">
        <v>3220</v>
      </c>
      <c r="AL100" s="29">
        <v>3220</v>
      </c>
      <c r="AM100" s="27">
        <v>3220</v>
      </c>
      <c r="AN100" s="28"/>
      <c r="AO100" s="27"/>
      <c r="AP100" s="28"/>
      <c r="AQ100" s="27"/>
      <c r="AR100" s="28"/>
      <c r="AS100" s="27"/>
      <c r="AT100" s="28"/>
      <c r="AU100" s="27"/>
      <c r="AV100" s="28"/>
      <c r="AW100" s="27"/>
      <c r="AX100" s="28"/>
      <c r="AY100" s="27"/>
      <c r="AZ100" s="28"/>
      <c r="BA100" s="27"/>
      <c r="BB100" s="28"/>
      <c r="BC100" s="27"/>
      <c r="BD100" s="28"/>
      <c r="BE100" s="27"/>
      <c r="BF100" s="28"/>
      <c r="BG100" s="27"/>
      <c r="BH100" s="28"/>
      <c r="BI100" s="27"/>
      <c r="BJ100" s="28"/>
      <c r="BK100" s="27"/>
      <c r="BL100" s="28"/>
      <c r="BM100" s="27"/>
      <c r="BN100" s="28"/>
      <c r="BO100" s="27"/>
      <c r="BP100" s="28"/>
      <c r="BQ100" s="27"/>
      <c r="BR100" s="28"/>
      <c r="BS100" s="27"/>
      <c r="BT100" s="28"/>
      <c r="BU100" s="27"/>
      <c r="BV100" s="28"/>
      <c r="BW100" s="27"/>
      <c r="BX100" s="28"/>
      <c r="BY100" s="27"/>
      <c r="BZ100" s="28"/>
      <c r="CA100" s="27"/>
      <c r="CB100" s="26"/>
      <c r="CC100" s="27"/>
      <c r="CD100" s="26"/>
      <c r="CE100" s="27"/>
      <c r="CF100" s="26"/>
      <c r="CG100" s="27"/>
      <c r="CH100" s="26"/>
      <c r="CI100" s="27"/>
      <c r="CJ100" s="26"/>
      <c r="CK100" s="27"/>
      <c r="CL100" s="26"/>
      <c r="CM100" s="27"/>
      <c r="CN100" s="30"/>
      <c r="CO100" s="31">
        <f t="shared" ref="CO100:CP131" si="8">CL100+CJ100+CH100+CF100+CD100+CB100+BZ100+BX100+BV100+BT100+BR100+BP100+BN100+BL100+BJ100+BH100+BF100+BD100+BB100+AZ100+AX100+AV100+AT100+AR100+AP100+AN100+AL100+AJ100+AH100+AF100+AD100+AB100+Z100+X100+V100+T100+R100+N100+L100+J100+P100</f>
        <v>44480</v>
      </c>
      <c r="CP100" s="31">
        <f t="shared" si="8"/>
        <v>44480</v>
      </c>
      <c r="CQ100" s="32">
        <f t="shared" si="7"/>
        <v>0</v>
      </c>
    </row>
    <row r="101" spans="1:95" ht="25.5" customHeight="1">
      <c r="A101" s="18">
        <v>98</v>
      </c>
      <c r="B101" s="48" t="s">
        <v>342</v>
      </c>
      <c r="C101" s="20" t="s">
        <v>343</v>
      </c>
      <c r="D101" s="21" t="s">
        <v>344</v>
      </c>
      <c r="E101" s="22" t="s">
        <v>45</v>
      </c>
      <c r="F101" s="23">
        <v>6200</v>
      </c>
      <c r="H101" s="25">
        <f t="shared" si="6"/>
        <v>840</v>
      </c>
      <c r="I101" s="11"/>
      <c r="J101" s="26">
        <v>1500</v>
      </c>
      <c r="K101" s="27">
        <v>1500</v>
      </c>
      <c r="L101" s="26">
        <v>1000</v>
      </c>
      <c r="M101" s="27">
        <v>1000</v>
      </c>
      <c r="N101" s="26">
        <v>5000</v>
      </c>
      <c r="O101" s="27">
        <v>5000</v>
      </c>
      <c r="P101" s="26">
        <v>8000</v>
      </c>
      <c r="Q101" s="27">
        <v>0</v>
      </c>
      <c r="R101" s="28"/>
      <c r="S101" s="27"/>
      <c r="T101" s="26"/>
      <c r="U101" s="27"/>
      <c r="V101" s="29">
        <v>4340</v>
      </c>
      <c r="W101" s="27">
        <v>12620</v>
      </c>
      <c r="X101" s="29">
        <v>4340</v>
      </c>
      <c r="Y101" s="27">
        <v>4620</v>
      </c>
      <c r="Z101" s="29">
        <v>4340</v>
      </c>
      <c r="AA101" s="27">
        <v>0</v>
      </c>
      <c r="AB101" s="29">
        <v>4340</v>
      </c>
      <c r="AC101" s="27">
        <v>9240</v>
      </c>
      <c r="AD101" s="29">
        <v>4340</v>
      </c>
      <c r="AE101" s="27">
        <v>4620</v>
      </c>
      <c r="AF101" s="29">
        <v>4340</v>
      </c>
      <c r="AG101" s="27">
        <v>4620</v>
      </c>
      <c r="AH101" s="29">
        <v>4340</v>
      </c>
      <c r="AI101" s="27"/>
      <c r="AJ101" s="29">
        <v>4340</v>
      </c>
      <c r="AK101" s="27">
        <v>7000</v>
      </c>
      <c r="AL101" s="29">
        <v>4340</v>
      </c>
      <c r="AM101" s="27">
        <v>3500</v>
      </c>
      <c r="AN101" s="28"/>
      <c r="AO101" s="27"/>
      <c r="AP101" s="28"/>
      <c r="AQ101" s="27"/>
      <c r="AR101" s="28"/>
      <c r="AS101" s="27"/>
      <c r="AT101" s="28"/>
      <c r="AU101" s="27"/>
      <c r="AV101" s="28"/>
      <c r="AW101" s="27"/>
      <c r="AX101" s="28"/>
      <c r="AY101" s="27"/>
      <c r="AZ101" s="28"/>
      <c r="BA101" s="27"/>
      <c r="BB101" s="28"/>
      <c r="BC101" s="27"/>
      <c r="BD101" s="28"/>
      <c r="BE101" s="27"/>
      <c r="BF101" s="28"/>
      <c r="BG101" s="27"/>
      <c r="BH101" s="28"/>
      <c r="BI101" s="27"/>
      <c r="BJ101" s="28"/>
      <c r="BK101" s="27"/>
      <c r="BL101" s="28"/>
      <c r="BM101" s="27"/>
      <c r="BN101" s="28"/>
      <c r="BO101" s="27"/>
      <c r="BP101" s="28"/>
      <c r="BQ101" s="27"/>
      <c r="BR101" s="28"/>
      <c r="BS101" s="27"/>
      <c r="BT101" s="28"/>
      <c r="BU101" s="27"/>
      <c r="BV101" s="28"/>
      <c r="BW101" s="27"/>
      <c r="BX101" s="28"/>
      <c r="BY101" s="27"/>
      <c r="BZ101" s="28"/>
      <c r="CA101" s="27"/>
      <c r="CB101" s="26"/>
      <c r="CC101" s="27"/>
      <c r="CD101" s="26"/>
      <c r="CE101" s="27"/>
      <c r="CF101" s="26"/>
      <c r="CG101" s="27"/>
      <c r="CH101" s="26"/>
      <c r="CI101" s="27"/>
      <c r="CJ101" s="26"/>
      <c r="CK101" s="27"/>
      <c r="CL101" s="26"/>
      <c r="CM101" s="27"/>
      <c r="CN101" s="30"/>
      <c r="CO101" s="31">
        <f t="shared" si="8"/>
        <v>54560</v>
      </c>
      <c r="CP101" s="31">
        <f t="shared" si="8"/>
        <v>53720</v>
      </c>
      <c r="CQ101" s="32">
        <f t="shared" si="7"/>
        <v>840</v>
      </c>
    </row>
    <row r="102" spans="1:95" ht="25.5" customHeight="1">
      <c r="A102" s="18">
        <v>99</v>
      </c>
      <c r="B102" s="48" t="s">
        <v>345</v>
      </c>
      <c r="C102" s="20" t="s">
        <v>346</v>
      </c>
      <c r="D102" s="21" t="s">
        <v>347</v>
      </c>
      <c r="E102" s="33"/>
      <c r="F102" s="23">
        <v>6600</v>
      </c>
      <c r="G102" s="35"/>
      <c r="H102" s="25">
        <f t="shared" si="6"/>
        <v>0</v>
      </c>
      <c r="I102" s="11"/>
      <c r="J102" s="26">
        <v>1500</v>
      </c>
      <c r="K102" s="27">
        <v>1500</v>
      </c>
      <c r="L102" s="26">
        <v>1000</v>
      </c>
      <c r="M102" s="27">
        <v>1000</v>
      </c>
      <c r="N102" s="26">
        <v>5000</v>
      </c>
      <c r="O102" s="27">
        <v>5000</v>
      </c>
      <c r="P102" s="26">
        <v>8000</v>
      </c>
      <c r="Q102" s="27">
        <v>0</v>
      </c>
      <c r="R102" s="28"/>
      <c r="S102" s="27"/>
      <c r="T102" s="26"/>
      <c r="U102" s="27"/>
      <c r="V102" s="29">
        <v>4620</v>
      </c>
      <c r="W102" s="27">
        <f>8000+4620</f>
        <v>12620</v>
      </c>
      <c r="X102" s="29">
        <v>4620</v>
      </c>
      <c r="Y102" s="27">
        <v>4620</v>
      </c>
      <c r="Z102" s="29">
        <v>4620</v>
      </c>
      <c r="AA102" s="27">
        <v>4620</v>
      </c>
      <c r="AB102" s="29">
        <v>4620</v>
      </c>
      <c r="AC102" s="27">
        <v>4620</v>
      </c>
      <c r="AD102" s="29">
        <v>4620</v>
      </c>
      <c r="AE102" s="27">
        <v>4620</v>
      </c>
      <c r="AF102" s="29">
        <v>4620</v>
      </c>
      <c r="AG102" s="27">
        <v>4620</v>
      </c>
      <c r="AH102" s="29">
        <v>4620</v>
      </c>
      <c r="AI102" s="27">
        <v>4620</v>
      </c>
      <c r="AJ102" s="29">
        <v>4620</v>
      </c>
      <c r="AK102" s="27">
        <v>4620</v>
      </c>
      <c r="AL102" s="29">
        <v>4620</v>
      </c>
      <c r="AM102" s="27">
        <v>4620</v>
      </c>
      <c r="AN102" s="28"/>
      <c r="AO102" s="27"/>
      <c r="AP102" s="28"/>
      <c r="AQ102" s="27"/>
      <c r="AR102" s="28"/>
      <c r="AS102" s="27"/>
      <c r="AT102" s="28"/>
      <c r="AU102" s="27"/>
      <c r="AV102" s="28"/>
      <c r="AW102" s="27"/>
      <c r="AX102" s="28"/>
      <c r="AY102" s="27"/>
      <c r="AZ102" s="28"/>
      <c r="BA102" s="27"/>
      <c r="BB102" s="28"/>
      <c r="BC102" s="27"/>
      <c r="BD102" s="28"/>
      <c r="BE102" s="27"/>
      <c r="BF102" s="28"/>
      <c r="BG102" s="27"/>
      <c r="BH102" s="28"/>
      <c r="BI102" s="27"/>
      <c r="BJ102" s="28"/>
      <c r="BK102" s="27"/>
      <c r="BL102" s="28"/>
      <c r="BM102" s="27"/>
      <c r="BN102" s="28"/>
      <c r="BO102" s="27"/>
      <c r="BP102" s="28"/>
      <c r="BQ102" s="27"/>
      <c r="BR102" s="28"/>
      <c r="BS102" s="27"/>
      <c r="BT102" s="28"/>
      <c r="BU102" s="27"/>
      <c r="BV102" s="28"/>
      <c r="BW102" s="27"/>
      <c r="BX102" s="28"/>
      <c r="BY102" s="27"/>
      <c r="BZ102" s="28"/>
      <c r="CA102" s="27"/>
      <c r="CB102" s="26"/>
      <c r="CC102" s="27"/>
      <c r="CD102" s="26"/>
      <c r="CE102" s="27"/>
      <c r="CF102" s="26"/>
      <c r="CG102" s="27"/>
      <c r="CH102" s="26"/>
      <c r="CI102" s="27"/>
      <c r="CJ102" s="26"/>
      <c r="CK102" s="27"/>
      <c r="CL102" s="26"/>
      <c r="CM102" s="27"/>
      <c r="CN102" s="30"/>
      <c r="CO102" s="31">
        <f t="shared" si="8"/>
        <v>57080</v>
      </c>
      <c r="CP102" s="31">
        <f t="shared" si="8"/>
        <v>57080</v>
      </c>
      <c r="CQ102" s="32">
        <f t="shared" si="7"/>
        <v>0</v>
      </c>
    </row>
    <row r="103" spans="1:95" ht="25.5" customHeight="1">
      <c r="A103" s="18">
        <v>100</v>
      </c>
      <c r="B103" s="48" t="s">
        <v>348</v>
      </c>
      <c r="C103" s="20" t="s">
        <v>349</v>
      </c>
      <c r="D103" s="21" t="s">
        <v>350</v>
      </c>
      <c r="E103" s="37"/>
      <c r="F103" s="23">
        <v>6600</v>
      </c>
      <c r="G103" s="35"/>
      <c r="H103" s="38">
        <f t="shared" si="6"/>
        <v>30340</v>
      </c>
      <c r="I103" s="11"/>
      <c r="J103" s="26">
        <v>1500</v>
      </c>
      <c r="K103" s="27">
        <v>1500</v>
      </c>
      <c r="L103" s="26">
        <v>1000</v>
      </c>
      <c r="M103" s="27">
        <v>1000</v>
      </c>
      <c r="N103" s="26">
        <v>5000</v>
      </c>
      <c r="O103" s="27">
        <v>5000</v>
      </c>
      <c r="P103" s="26">
        <v>8000</v>
      </c>
      <c r="Q103" s="27"/>
      <c r="R103" s="28"/>
      <c r="S103" s="27"/>
      <c r="T103" s="26"/>
      <c r="U103" s="27"/>
      <c r="V103" s="29">
        <v>4620</v>
      </c>
      <c r="W103" s="27"/>
      <c r="X103" s="29">
        <v>4620</v>
      </c>
      <c r="Y103" s="27"/>
      <c r="Z103" s="29">
        <v>4620</v>
      </c>
      <c r="AA103" s="27"/>
      <c r="AB103" s="29">
        <v>4620</v>
      </c>
      <c r="AC103" s="27">
        <v>9240</v>
      </c>
      <c r="AD103" s="29">
        <v>4620</v>
      </c>
      <c r="AE103" s="27"/>
      <c r="AF103" s="29">
        <v>4620</v>
      </c>
      <c r="AG103" s="27"/>
      <c r="AH103" s="29">
        <v>4620</v>
      </c>
      <c r="AI103" s="27"/>
      <c r="AJ103" s="29">
        <v>4620</v>
      </c>
      <c r="AK103" s="27"/>
      <c r="AL103" s="29">
        <v>4620</v>
      </c>
      <c r="AM103" s="27">
        <v>10000</v>
      </c>
      <c r="AN103" s="28"/>
      <c r="AO103" s="27"/>
      <c r="AP103" s="28"/>
      <c r="AQ103" s="27"/>
      <c r="AR103" s="28"/>
      <c r="AS103" s="27"/>
      <c r="AT103" s="28"/>
      <c r="AU103" s="27"/>
      <c r="AV103" s="28"/>
      <c r="AW103" s="27"/>
      <c r="AX103" s="28"/>
      <c r="AY103" s="27"/>
      <c r="AZ103" s="28"/>
      <c r="BA103" s="27"/>
      <c r="BB103" s="28"/>
      <c r="BC103" s="27"/>
      <c r="BD103" s="28"/>
      <c r="BE103" s="27"/>
      <c r="BF103" s="28"/>
      <c r="BG103" s="27"/>
      <c r="BH103" s="28"/>
      <c r="BI103" s="27"/>
      <c r="BJ103" s="28"/>
      <c r="BK103" s="27"/>
      <c r="BL103" s="28"/>
      <c r="BM103" s="27"/>
      <c r="BN103" s="28"/>
      <c r="BO103" s="27"/>
      <c r="BP103" s="28"/>
      <c r="BQ103" s="27"/>
      <c r="BR103" s="28"/>
      <c r="BS103" s="27"/>
      <c r="BT103" s="28"/>
      <c r="BU103" s="27"/>
      <c r="BV103" s="28"/>
      <c r="BW103" s="27"/>
      <c r="BX103" s="28"/>
      <c r="BY103" s="27"/>
      <c r="BZ103" s="28"/>
      <c r="CA103" s="27"/>
      <c r="CB103" s="26"/>
      <c r="CC103" s="27"/>
      <c r="CD103" s="26"/>
      <c r="CE103" s="27"/>
      <c r="CF103" s="26"/>
      <c r="CG103" s="27"/>
      <c r="CH103" s="26"/>
      <c r="CI103" s="27"/>
      <c r="CJ103" s="26"/>
      <c r="CK103" s="27"/>
      <c r="CL103" s="26"/>
      <c r="CM103" s="27"/>
      <c r="CN103" s="30"/>
      <c r="CO103" s="31">
        <f t="shared" si="8"/>
        <v>57080</v>
      </c>
      <c r="CP103" s="31">
        <f t="shared" si="8"/>
        <v>26740</v>
      </c>
      <c r="CQ103" s="32">
        <f t="shared" si="7"/>
        <v>30340</v>
      </c>
    </row>
    <row r="104" spans="1:95" ht="25.5" customHeight="1">
      <c r="A104" s="18">
        <v>101</v>
      </c>
      <c r="B104" s="48" t="s">
        <v>351</v>
      </c>
      <c r="C104" s="20" t="s">
        <v>352</v>
      </c>
      <c r="D104" s="21" t="s">
        <v>353</v>
      </c>
      <c r="E104" s="33"/>
      <c r="F104" s="23">
        <v>4600</v>
      </c>
      <c r="G104" s="34" t="s">
        <v>108</v>
      </c>
      <c r="H104" s="25">
        <f t="shared" si="6"/>
        <v>3220</v>
      </c>
      <c r="I104" s="11"/>
      <c r="J104" s="26">
        <v>1500</v>
      </c>
      <c r="K104" s="27">
        <v>1500</v>
      </c>
      <c r="L104" s="26">
        <v>1000</v>
      </c>
      <c r="M104" s="27">
        <v>1000</v>
      </c>
      <c r="N104" s="26">
        <v>5000</v>
      </c>
      <c r="O104" s="27">
        <v>5000</v>
      </c>
      <c r="P104" s="26">
        <v>8000</v>
      </c>
      <c r="Q104" s="27">
        <v>0</v>
      </c>
      <c r="R104" s="28"/>
      <c r="S104" s="27"/>
      <c r="T104" s="26"/>
      <c r="U104" s="27"/>
      <c r="V104" s="29">
        <v>3220</v>
      </c>
      <c r="W104" s="27">
        <v>0</v>
      </c>
      <c r="X104" s="29">
        <v>3220</v>
      </c>
      <c r="Y104" s="27">
        <v>6440</v>
      </c>
      <c r="Z104" s="29">
        <v>3220</v>
      </c>
      <c r="AA104" s="27">
        <v>0</v>
      </c>
      <c r="AB104" s="29">
        <v>3220</v>
      </c>
      <c r="AC104" s="27">
        <v>14440</v>
      </c>
      <c r="AD104" s="29">
        <v>3220</v>
      </c>
      <c r="AE104" s="27"/>
      <c r="AF104" s="29">
        <v>3220</v>
      </c>
      <c r="AG104" s="27"/>
      <c r="AH104" s="29">
        <v>3220</v>
      </c>
      <c r="AI104" s="27"/>
      <c r="AJ104" s="29">
        <v>3220</v>
      </c>
      <c r="AK104" s="27"/>
      <c r="AL104" s="29">
        <v>3220</v>
      </c>
      <c r="AM104" s="27">
        <v>12880</v>
      </c>
      <c r="AN104" s="28"/>
      <c r="AO104" s="27"/>
      <c r="AP104" s="28"/>
      <c r="AQ104" s="27"/>
      <c r="AR104" s="28"/>
      <c r="AS104" s="27"/>
      <c r="AT104" s="28"/>
      <c r="AU104" s="27"/>
      <c r="AV104" s="28"/>
      <c r="AW104" s="27"/>
      <c r="AX104" s="28"/>
      <c r="AY104" s="27"/>
      <c r="AZ104" s="28"/>
      <c r="BA104" s="27"/>
      <c r="BB104" s="28"/>
      <c r="BC104" s="27"/>
      <c r="BD104" s="28"/>
      <c r="BE104" s="27"/>
      <c r="BF104" s="28"/>
      <c r="BG104" s="27"/>
      <c r="BH104" s="28"/>
      <c r="BI104" s="27"/>
      <c r="BJ104" s="28"/>
      <c r="BK104" s="27"/>
      <c r="BL104" s="28"/>
      <c r="BM104" s="27"/>
      <c r="BN104" s="28"/>
      <c r="BO104" s="27"/>
      <c r="BP104" s="28"/>
      <c r="BQ104" s="27"/>
      <c r="BR104" s="28"/>
      <c r="BS104" s="27"/>
      <c r="BT104" s="28"/>
      <c r="BU104" s="27"/>
      <c r="BV104" s="28"/>
      <c r="BW104" s="27"/>
      <c r="BX104" s="28"/>
      <c r="BY104" s="27"/>
      <c r="BZ104" s="28"/>
      <c r="CA104" s="27"/>
      <c r="CB104" s="26"/>
      <c r="CC104" s="27"/>
      <c r="CD104" s="26"/>
      <c r="CE104" s="27"/>
      <c r="CF104" s="26"/>
      <c r="CG104" s="27"/>
      <c r="CH104" s="26"/>
      <c r="CI104" s="27"/>
      <c r="CJ104" s="26"/>
      <c r="CK104" s="27"/>
      <c r="CL104" s="26"/>
      <c r="CM104" s="27"/>
      <c r="CN104" s="30"/>
      <c r="CO104" s="31">
        <f t="shared" si="8"/>
        <v>44480</v>
      </c>
      <c r="CP104" s="31">
        <f t="shared" si="8"/>
        <v>41260</v>
      </c>
      <c r="CQ104" s="32">
        <f t="shared" si="7"/>
        <v>3220</v>
      </c>
    </row>
    <row r="105" spans="1:95" ht="25.5" customHeight="1">
      <c r="A105" s="18">
        <v>102</v>
      </c>
      <c r="B105" s="55" t="s">
        <v>354</v>
      </c>
      <c r="C105" s="20" t="s">
        <v>355</v>
      </c>
      <c r="D105" s="21" t="s">
        <v>356</v>
      </c>
      <c r="E105" s="22" t="s">
        <v>45</v>
      </c>
      <c r="F105" s="23">
        <v>6200</v>
      </c>
      <c r="H105" s="25">
        <f t="shared" si="6"/>
        <v>4340</v>
      </c>
      <c r="I105" s="11"/>
      <c r="J105" s="26">
        <v>1500</v>
      </c>
      <c r="K105" s="27">
        <v>1500</v>
      </c>
      <c r="L105" s="26">
        <v>1000</v>
      </c>
      <c r="M105" s="27">
        <v>1000</v>
      </c>
      <c r="N105" s="26">
        <v>5000</v>
      </c>
      <c r="O105" s="27">
        <v>5000</v>
      </c>
      <c r="P105" s="26">
        <v>8000</v>
      </c>
      <c r="Q105" s="27">
        <f>0+0</f>
        <v>0</v>
      </c>
      <c r="R105" s="28"/>
      <c r="S105" s="27"/>
      <c r="T105" s="26"/>
      <c r="U105" s="27">
        <v>5000</v>
      </c>
      <c r="V105" s="29">
        <v>4340</v>
      </c>
      <c r="W105" s="27">
        <v>0</v>
      </c>
      <c r="X105" s="29">
        <v>4340</v>
      </c>
      <c r="Y105" s="27">
        <v>0</v>
      </c>
      <c r="Z105" s="29">
        <v>4340</v>
      </c>
      <c r="AA105" s="27">
        <v>0</v>
      </c>
      <c r="AB105" s="29">
        <v>4340</v>
      </c>
      <c r="AC105" s="27">
        <v>20360</v>
      </c>
      <c r="AD105" s="29">
        <v>4340</v>
      </c>
      <c r="AE105" s="27"/>
      <c r="AF105" s="29">
        <v>4340</v>
      </c>
      <c r="AG105" s="27"/>
      <c r="AH105" s="29">
        <v>4340</v>
      </c>
      <c r="AI105" s="27"/>
      <c r="AJ105" s="29">
        <v>4340</v>
      </c>
      <c r="AK105" s="27"/>
      <c r="AL105" s="29">
        <v>4340</v>
      </c>
      <c r="AM105" s="27">
        <v>17360</v>
      </c>
      <c r="AN105" s="28"/>
      <c r="AO105" s="27"/>
      <c r="AP105" s="28"/>
      <c r="AQ105" s="27"/>
      <c r="AR105" s="28"/>
      <c r="AS105" s="27"/>
      <c r="AT105" s="28"/>
      <c r="AU105" s="27"/>
      <c r="AV105" s="28"/>
      <c r="AW105" s="27"/>
      <c r="AX105" s="28"/>
      <c r="AY105" s="27"/>
      <c r="AZ105" s="28"/>
      <c r="BA105" s="27"/>
      <c r="BB105" s="28"/>
      <c r="BC105" s="27"/>
      <c r="BD105" s="28"/>
      <c r="BE105" s="27"/>
      <c r="BF105" s="28"/>
      <c r="BG105" s="27"/>
      <c r="BH105" s="28"/>
      <c r="BI105" s="27"/>
      <c r="BJ105" s="28"/>
      <c r="BK105" s="27"/>
      <c r="BL105" s="28"/>
      <c r="BM105" s="27"/>
      <c r="BN105" s="28"/>
      <c r="BO105" s="27"/>
      <c r="BP105" s="28"/>
      <c r="BQ105" s="27"/>
      <c r="BR105" s="28"/>
      <c r="BS105" s="27"/>
      <c r="BT105" s="28"/>
      <c r="BU105" s="27"/>
      <c r="BV105" s="28"/>
      <c r="BW105" s="27"/>
      <c r="BX105" s="28"/>
      <c r="BY105" s="27"/>
      <c r="BZ105" s="28"/>
      <c r="CA105" s="27"/>
      <c r="CB105" s="26"/>
      <c r="CC105" s="27"/>
      <c r="CD105" s="26"/>
      <c r="CE105" s="27"/>
      <c r="CF105" s="26"/>
      <c r="CG105" s="27"/>
      <c r="CH105" s="26"/>
      <c r="CI105" s="27"/>
      <c r="CJ105" s="26"/>
      <c r="CK105" s="27"/>
      <c r="CL105" s="26"/>
      <c r="CM105" s="27"/>
      <c r="CN105" s="30"/>
      <c r="CO105" s="31">
        <f t="shared" si="8"/>
        <v>54560</v>
      </c>
      <c r="CP105" s="31">
        <f t="shared" si="8"/>
        <v>50220</v>
      </c>
      <c r="CQ105" s="32">
        <f t="shared" si="7"/>
        <v>4340</v>
      </c>
    </row>
    <row r="106" spans="1:95" ht="25.5" customHeight="1">
      <c r="A106" s="18">
        <v>103</v>
      </c>
      <c r="B106" s="55" t="s">
        <v>357</v>
      </c>
      <c r="C106" s="20" t="s">
        <v>358</v>
      </c>
      <c r="D106" s="21" t="s">
        <v>359</v>
      </c>
      <c r="E106" s="33"/>
      <c r="F106" s="23">
        <v>6600</v>
      </c>
      <c r="G106" s="44" t="s">
        <v>136</v>
      </c>
      <c r="H106" s="25">
        <f t="shared" si="6"/>
        <v>0</v>
      </c>
      <c r="I106" s="11"/>
      <c r="J106" s="26">
        <v>1500</v>
      </c>
      <c r="K106" s="27">
        <v>1500</v>
      </c>
      <c r="L106" s="26">
        <v>1000</v>
      </c>
      <c r="M106" s="27">
        <v>1000</v>
      </c>
      <c r="N106" s="26">
        <v>5000</v>
      </c>
      <c r="O106" s="27">
        <v>5000</v>
      </c>
      <c r="P106" s="26">
        <v>4000</v>
      </c>
      <c r="Q106" s="27">
        <v>0</v>
      </c>
      <c r="R106" s="28"/>
      <c r="S106" s="27"/>
      <c r="T106" s="26"/>
      <c r="U106" s="27"/>
      <c r="V106" s="29">
        <v>4620</v>
      </c>
      <c r="W106" s="27"/>
      <c r="X106" s="29">
        <v>4620</v>
      </c>
      <c r="Y106" s="27"/>
      <c r="Z106" s="29">
        <v>4620</v>
      </c>
      <c r="AA106" s="27"/>
      <c r="AB106" s="29">
        <v>4620</v>
      </c>
      <c r="AC106" s="27">
        <v>8680</v>
      </c>
      <c r="AD106" s="29">
        <v>4620</v>
      </c>
      <c r="AE106" s="27"/>
      <c r="AF106" s="29">
        <v>4620</v>
      </c>
      <c r="AG106" s="27"/>
      <c r="AH106" s="29"/>
      <c r="AI106" s="27">
        <v>23040</v>
      </c>
      <c r="AJ106" s="29"/>
      <c r="AK106" s="27"/>
      <c r="AL106" s="29"/>
      <c r="AM106" s="27"/>
      <c r="AN106" s="28"/>
      <c r="AO106" s="27"/>
      <c r="AP106" s="28"/>
      <c r="AQ106" s="27"/>
      <c r="AR106" s="28"/>
      <c r="AS106" s="27"/>
      <c r="AT106" s="28"/>
      <c r="AU106" s="27"/>
      <c r="AV106" s="28"/>
      <c r="AW106" s="27"/>
      <c r="AX106" s="28"/>
      <c r="AY106" s="27"/>
      <c r="AZ106" s="28"/>
      <c r="BA106" s="27"/>
      <c r="BB106" s="28"/>
      <c r="BC106" s="27"/>
      <c r="BD106" s="28"/>
      <c r="BE106" s="27"/>
      <c r="BF106" s="28"/>
      <c r="BG106" s="27"/>
      <c r="BH106" s="28"/>
      <c r="BI106" s="27"/>
      <c r="BJ106" s="28"/>
      <c r="BK106" s="27"/>
      <c r="BL106" s="28"/>
      <c r="BM106" s="27"/>
      <c r="BN106" s="28"/>
      <c r="BO106" s="27"/>
      <c r="BP106" s="28"/>
      <c r="BQ106" s="27"/>
      <c r="BR106" s="28"/>
      <c r="BS106" s="27"/>
      <c r="BT106" s="28"/>
      <c r="BU106" s="27"/>
      <c r="BV106" s="28"/>
      <c r="BW106" s="27"/>
      <c r="BX106" s="28"/>
      <c r="BY106" s="27"/>
      <c r="BZ106" s="28"/>
      <c r="CA106" s="27"/>
      <c r="CB106" s="26"/>
      <c r="CC106" s="27"/>
      <c r="CD106" s="26"/>
      <c r="CE106" s="27"/>
      <c r="CF106" s="26"/>
      <c r="CG106" s="27"/>
      <c r="CH106" s="26"/>
      <c r="CI106" s="27"/>
      <c r="CJ106" s="26"/>
      <c r="CK106" s="27"/>
      <c r="CL106" s="26"/>
      <c r="CM106" s="27"/>
      <c r="CN106" s="30"/>
      <c r="CO106" s="31">
        <f t="shared" si="8"/>
        <v>39220</v>
      </c>
      <c r="CP106" s="31">
        <f t="shared" si="8"/>
        <v>39220</v>
      </c>
      <c r="CQ106" s="32">
        <f t="shared" si="7"/>
        <v>0</v>
      </c>
    </row>
    <row r="107" spans="1:95" ht="25.5" customHeight="1">
      <c r="A107" s="18">
        <v>104</v>
      </c>
      <c r="B107" s="48" t="s">
        <v>360</v>
      </c>
      <c r="C107" s="20" t="s">
        <v>361</v>
      </c>
      <c r="D107" s="21" t="s">
        <v>362</v>
      </c>
      <c r="E107" s="33"/>
      <c r="F107" s="23">
        <v>6600</v>
      </c>
      <c r="G107" s="35"/>
      <c r="H107" s="25">
        <f t="shared" si="6"/>
        <v>15180</v>
      </c>
      <c r="I107" s="11"/>
      <c r="J107" s="26">
        <v>1500</v>
      </c>
      <c r="K107" s="27">
        <v>1500</v>
      </c>
      <c r="L107" s="26">
        <v>1000</v>
      </c>
      <c r="M107" s="27">
        <v>1000</v>
      </c>
      <c r="N107" s="26">
        <v>5000</v>
      </c>
      <c r="O107" s="27">
        <v>5000</v>
      </c>
      <c r="P107" s="26">
        <v>8000</v>
      </c>
      <c r="Q107" s="27">
        <v>0</v>
      </c>
      <c r="R107" s="28"/>
      <c r="S107" s="27"/>
      <c r="T107" s="26"/>
      <c r="U107" s="27"/>
      <c r="V107" s="29">
        <v>4620</v>
      </c>
      <c r="W107" s="27">
        <v>3300</v>
      </c>
      <c r="X107" s="29">
        <v>4620</v>
      </c>
      <c r="Y107" s="27">
        <v>3300</v>
      </c>
      <c r="Z107" s="29">
        <v>4620</v>
      </c>
      <c r="AA107" s="27">
        <f>11300+0</f>
        <v>11300</v>
      </c>
      <c r="AB107" s="29">
        <v>4620</v>
      </c>
      <c r="AC107" s="27">
        <v>3300</v>
      </c>
      <c r="AD107" s="29">
        <v>4620</v>
      </c>
      <c r="AE107" s="27"/>
      <c r="AF107" s="29">
        <v>4620</v>
      </c>
      <c r="AG107" s="27">
        <f>3300+3300</f>
        <v>6600</v>
      </c>
      <c r="AH107" s="29">
        <v>4620</v>
      </c>
      <c r="AI107" s="27">
        <v>3300</v>
      </c>
      <c r="AJ107" s="29">
        <v>4620</v>
      </c>
      <c r="AK107" s="27">
        <v>3300</v>
      </c>
      <c r="AL107" s="29">
        <v>4620</v>
      </c>
      <c r="AM107" s="27"/>
      <c r="AN107" s="28"/>
      <c r="AO107" s="27"/>
      <c r="AP107" s="28"/>
      <c r="AQ107" s="27"/>
      <c r="AR107" s="28"/>
      <c r="AS107" s="27"/>
      <c r="AT107" s="28"/>
      <c r="AU107" s="27"/>
      <c r="AV107" s="28"/>
      <c r="AW107" s="27"/>
      <c r="AX107" s="28"/>
      <c r="AY107" s="27"/>
      <c r="AZ107" s="28"/>
      <c r="BA107" s="27"/>
      <c r="BB107" s="28"/>
      <c r="BC107" s="27"/>
      <c r="BD107" s="28"/>
      <c r="BE107" s="27"/>
      <c r="BF107" s="28"/>
      <c r="BG107" s="27"/>
      <c r="BH107" s="28"/>
      <c r="BI107" s="27"/>
      <c r="BJ107" s="28"/>
      <c r="BK107" s="27"/>
      <c r="BL107" s="28"/>
      <c r="BM107" s="27"/>
      <c r="BN107" s="28"/>
      <c r="BO107" s="27"/>
      <c r="BP107" s="28"/>
      <c r="BQ107" s="27"/>
      <c r="BR107" s="28"/>
      <c r="BS107" s="27"/>
      <c r="BT107" s="28"/>
      <c r="BU107" s="27"/>
      <c r="BV107" s="28"/>
      <c r="BW107" s="27"/>
      <c r="BX107" s="28"/>
      <c r="BY107" s="27"/>
      <c r="BZ107" s="28"/>
      <c r="CA107" s="27"/>
      <c r="CB107" s="26"/>
      <c r="CC107" s="27"/>
      <c r="CD107" s="26"/>
      <c r="CE107" s="27"/>
      <c r="CF107" s="26"/>
      <c r="CG107" s="27"/>
      <c r="CH107" s="26"/>
      <c r="CI107" s="27"/>
      <c r="CJ107" s="26"/>
      <c r="CK107" s="27"/>
      <c r="CL107" s="26"/>
      <c r="CM107" s="27"/>
      <c r="CN107" s="30"/>
      <c r="CO107" s="31">
        <f t="shared" si="8"/>
        <v>57080</v>
      </c>
      <c r="CP107" s="31">
        <f t="shared" si="8"/>
        <v>41900</v>
      </c>
      <c r="CQ107" s="32">
        <f t="shared" si="7"/>
        <v>15180</v>
      </c>
    </row>
    <row r="108" spans="1:95" ht="25.5" customHeight="1">
      <c r="A108" s="18">
        <v>105</v>
      </c>
      <c r="B108" s="48" t="s">
        <v>363</v>
      </c>
      <c r="C108" s="20" t="s">
        <v>364</v>
      </c>
      <c r="D108" s="21" t="s">
        <v>365</v>
      </c>
      <c r="E108" s="33"/>
      <c r="F108" s="23">
        <v>6600</v>
      </c>
      <c r="G108" s="35"/>
      <c r="H108" s="25">
        <f t="shared" si="6"/>
        <v>9240</v>
      </c>
      <c r="I108" s="11"/>
      <c r="J108" s="26">
        <v>1500</v>
      </c>
      <c r="K108" s="27">
        <v>1500</v>
      </c>
      <c r="L108" s="26">
        <v>1000</v>
      </c>
      <c r="M108" s="27">
        <v>1000</v>
      </c>
      <c r="N108" s="26">
        <v>5000</v>
      </c>
      <c r="O108" s="27">
        <v>5000</v>
      </c>
      <c r="P108" s="26">
        <v>8000</v>
      </c>
      <c r="Q108" s="27">
        <v>0</v>
      </c>
      <c r="R108" s="28"/>
      <c r="S108" s="27"/>
      <c r="T108" s="26"/>
      <c r="U108" s="27"/>
      <c r="V108" s="29">
        <v>4620</v>
      </c>
      <c r="W108" s="27">
        <f>8000+4620</f>
        <v>12620</v>
      </c>
      <c r="X108" s="29">
        <v>4620</v>
      </c>
      <c r="Y108" s="27">
        <v>4620</v>
      </c>
      <c r="Z108" s="29">
        <v>4620</v>
      </c>
      <c r="AA108" s="27">
        <v>0</v>
      </c>
      <c r="AB108" s="29">
        <v>4620</v>
      </c>
      <c r="AC108" s="27">
        <v>9240</v>
      </c>
      <c r="AD108" s="29">
        <v>4620</v>
      </c>
      <c r="AE108" s="27"/>
      <c r="AF108" s="29">
        <v>4620</v>
      </c>
      <c r="AG108" s="27">
        <v>4620</v>
      </c>
      <c r="AH108" s="29">
        <v>4620</v>
      </c>
      <c r="AI108" s="27"/>
      <c r="AJ108" s="29">
        <v>4620</v>
      </c>
      <c r="AK108" s="27"/>
      <c r="AL108" s="29">
        <v>4620</v>
      </c>
      <c r="AM108" s="27">
        <v>9240</v>
      </c>
      <c r="AN108" s="28"/>
      <c r="AO108" s="27"/>
      <c r="AP108" s="28"/>
      <c r="AQ108" s="27"/>
      <c r="AR108" s="28"/>
      <c r="AS108" s="27"/>
      <c r="AT108" s="28"/>
      <c r="AU108" s="27"/>
      <c r="AV108" s="28"/>
      <c r="AW108" s="27"/>
      <c r="AX108" s="28"/>
      <c r="AY108" s="27"/>
      <c r="AZ108" s="28"/>
      <c r="BA108" s="27"/>
      <c r="BB108" s="28"/>
      <c r="BC108" s="27"/>
      <c r="BD108" s="28"/>
      <c r="BE108" s="27"/>
      <c r="BF108" s="28"/>
      <c r="BG108" s="27"/>
      <c r="BH108" s="28"/>
      <c r="BI108" s="27"/>
      <c r="BJ108" s="28"/>
      <c r="BK108" s="27"/>
      <c r="BL108" s="28"/>
      <c r="BM108" s="27"/>
      <c r="BN108" s="28"/>
      <c r="BO108" s="27"/>
      <c r="BP108" s="28"/>
      <c r="BQ108" s="27"/>
      <c r="BR108" s="28"/>
      <c r="BS108" s="27"/>
      <c r="BT108" s="28"/>
      <c r="BU108" s="27"/>
      <c r="BV108" s="28"/>
      <c r="BW108" s="27"/>
      <c r="BX108" s="28"/>
      <c r="BY108" s="27"/>
      <c r="BZ108" s="28"/>
      <c r="CA108" s="27"/>
      <c r="CB108" s="26"/>
      <c r="CC108" s="27"/>
      <c r="CD108" s="26"/>
      <c r="CE108" s="27"/>
      <c r="CF108" s="26"/>
      <c r="CG108" s="27"/>
      <c r="CH108" s="26"/>
      <c r="CI108" s="27"/>
      <c r="CJ108" s="26"/>
      <c r="CK108" s="27"/>
      <c r="CL108" s="26"/>
      <c r="CM108" s="27"/>
      <c r="CN108" s="30"/>
      <c r="CO108" s="31">
        <f t="shared" si="8"/>
        <v>57080</v>
      </c>
      <c r="CP108" s="31">
        <f t="shared" si="8"/>
        <v>47840</v>
      </c>
      <c r="CQ108" s="32">
        <f t="shared" si="7"/>
        <v>9240</v>
      </c>
    </row>
    <row r="109" spans="1:95" ht="25.5" customHeight="1">
      <c r="A109" s="18">
        <v>106</v>
      </c>
      <c r="B109" s="48" t="s">
        <v>366</v>
      </c>
      <c r="C109" s="20" t="s">
        <v>367</v>
      </c>
      <c r="D109" s="21" t="s">
        <v>368</v>
      </c>
      <c r="E109" s="33"/>
      <c r="F109" s="23">
        <v>6600</v>
      </c>
      <c r="G109" s="35"/>
      <c r="H109" s="25">
        <f t="shared" si="6"/>
        <v>0</v>
      </c>
      <c r="I109" s="11"/>
      <c r="J109" s="26">
        <v>1500</v>
      </c>
      <c r="K109" s="27">
        <v>1500</v>
      </c>
      <c r="L109" s="26">
        <v>1000</v>
      </c>
      <c r="M109" s="27">
        <v>1000</v>
      </c>
      <c r="N109" s="26">
        <v>5000</v>
      </c>
      <c r="O109" s="27">
        <v>5000</v>
      </c>
      <c r="P109" s="26">
        <v>8000</v>
      </c>
      <c r="Q109" s="27">
        <v>0</v>
      </c>
      <c r="R109" s="28"/>
      <c r="S109" s="27"/>
      <c r="T109" s="26"/>
      <c r="U109" s="27"/>
      <c r="V109" s="29">
        <v>4620</v>
      </c>
      <c r="W109" s="27">
        <v>0</v>
      </c>
      <c r="X109" s="29">
        <v>4620</v>
      </c>
      <c r="Y109" s="27">
        <v>0</v>
      </c>
      <c r="Z109" s="29">
        <v>4620</v>
      </c>
      <c r="AA109" s="27">
        <v>0</v>
      </c>
      <c r="AB109" s="29">
        <v>4620</v>
      </c>
      <c r="AC109" s="27">
        <f>17240+9240</f>
        <v>26480</v>
      </c>
      <c r="AD109" s="29">
        <v>4620</v>
      </c>
      <c r="AE109" s="27"/>
      <c r="AF109" s="29">
        <v>4620</v>
      </c>
      <c r="AG109" s="27"/>
      <c r="AH109" s="29">
        <v>4620</v>
      </c>
      <c r="AI109" s="27">
        <v>4620</v>
      </c>
      <c r="AJ109" s="29">
        <v>4620</v>
      </c>
      <c r="AK109" s="27">
        <v>9240</v>
      </c>
      <c r="AL109" s="29">
        <v>4620</v>
      </c>
      <c r="AM109" s="27">
        <v>9240</v>
      </c>
      <c r="AN109" s="28"/>
      <c r="AO109" s="27"/>
      <c r="AP109" s="28"/>
      <c r="AQ109" s="56"/>
      <c r="AR109" s="28"/>
      <c r="AS109" s="27"/>
      <c r="AT109" s="28"/>
      <c r="AU109" s="27"/>
      <c r="AV109" s="28"/>
      <c r="AW109" s="27"/>
      <c r="AX109" s="28"/>
      <c r="AY109" s="27"/>
      <c r="AZ109" s="28"/>
      <c r="BA109" s="27"/>
      <c r="BB109" s="28"/>
      <c r="BC109" s="27"/>
      <c r="BD109" s="28"/>
      <c r="BE109" s="27"/>
      <c r="BF109" s="28"/>
      <c r="BG109" s="27"/>
      <c r="BH109" s="28"/>
      <c r="BI109" s="27"/>
      <c r="BJ109" s="28"/>
      <c r="BK109" s="27"/>
      <c r="BL109" s="28"/>
      <c r="BM109" s="27"/>
      <c r="BN109" s="28"/>
      <c r="BO109" s="27"/>
      <c r="BP109" s="28"/>
      <c r="BQ109" s="27"/>
      <c r="BR109" s="28"/>
      <c r="BS109" s="27"/>
      <c r="BT109" s="28"/>
      <c r="BU109" s="27"/>
      <c r="BV109" s="28"/>
      <c r="BW109" s="27"/>
      <c r="BX109" s="28"/>
      <c r="BY109" s="27"/>
      <c r="BZ109" s="28"/>
      <c r="CA109" s="27"/>
      <c r="CB109" s="26"/>
      <c r="CC109" s="27"/>
      <c r="CD109" s="26"/>
      <c r="CE109" s="27"/>
      <c r="CF109" s="26"/>
      <c r="CG109" s="27"/>
      <c r="CH109" s="26"/>
      <c r="CI109" s="27"/>
      <c r="CJ109" s="26"/>
      <c r="CK109" s="27"/>
      <c r="CL109" s="26"/>
      <c r="CM109" s="27"/>
      <c r="CN109" s="30"/>
      <c r="CO109" s="31">
        <f t="shared" si="8"/>
        <v>57080</v>
      </c>
      <c r="CP109" s="31">
        <f t="shared" si="8"/>
        <v>57080</v>
      </c>
      <c r="CQ109" s="32">
        <f t="shared" si="7"/>
        <v>0</v>
      </c>
    </row>
    <row r="110" spans="1:95" ht="25.5" customHeight="1">
      <c r="A110" s="18">
        <v>107</v>
      </c>
      <c r="B110" s="48" t="s">
        <v>369</v>
      </c>
      <c r="C110" s="20" t="s">
        <v>370</v>
      </c>
      <c r="D110" s="21" t="s">
        <v>371</v>
      </c>
      <c r="E110" s="33"/>
      <c r="F110" s="23">
        <v>6600</v>
      </c>
      <c r="G110" s="35"/>
      <c r="H110" s="25">
        <f t="shared" si="6"/>
        <v>0</v>
      </c>
      <c r="I110" s="11"/>
      <c r="J110" s="26">
        <v>1500</v>
      </c>
      <c r="K110" s="27">
        <v>1500</v>
      </c>
      <c r="L110" s="26">
        <v>1000</v>
      </c>
      <c r="M110" s="27">
        <v>1000</v>
      </c>
      <c r="N110" s="26">
        <v>5000</v>
      </c>
      <c r="O110" s="27">
        <v>5000</v>
      </c>
      <c r="P110" s="26">
        <v>8000</v>
      </c>
      <c r="Q110" s="27">
        <v>0</v>
      </c>
      <c r="R110" s="28"/>
      <c r="S110" s="27"/>
      <c r="T110" s="26"/>
      <c r="U110" s="27"/>
      <c r="V110" s="29">
        <v>4620</v>
      </c>
      <c r="W110" s="27">
        <v>4620</v>
      </c>
      <c r="X110" s="29">
        <v>4620</v>
      </c>
      <c r="Y110" s="27">
        <f>8000+4620</f>
        <v>12620</v>
      </c>
      <c r="Z110" s="29">
        <v>4620</v>
      </c>
      <c r="AA110" s="27">
        <v>4620</v>
      </c>
      <c r="AB110" s="29">
        <v>4620</v>
      </c>
      <c r="AC110" s="27">
        <v>4620</v>
      </c>
      <c r="AD110" s="29">
        <v>4620</v>
      </c>
      <c r="AE110" s="27">
        <v>4620</v>
      </c>
      <c r="AF110" s="29">
        <v>4620</v>
      </c>
      <c r="AG110" s="27">
        <v>4620</v>
      </c>
      <c r="AH110" s="29">
        <v>4620</v>
      </c>
      <c r="AI110" s="27">
        <v>4620</v>
      </c>
      <c r="AJ110" s="29">
        <v>4620</v>
      </c>
      <c r="AK110" s="27">
        <v>4620</v>
      </c>
      <c r="AL110" s="29">
        <v>4620</v>
      </c>
      <c r="AM110" s="27">
        <v>4620</v>
      </c>
      <c r="AN110" s="28"/>
      <c r="AO110" s="27"/>
      <c r="AP110" s="28"/>
      <c r="AQ110" s="27"/>
      <c r="AR110" s="28"/>
      <c r="AS110" s="27"/>
      <c r="AT110" s="28"/>
      <c r="AU110" s="27"/>
      <c r="AV110" s="28"/>
      <c r="AW110" s="27"/>
      <c r="AX110" s="28"/>
      <c r="AY110" s="27"/>
      <c r="AZ110" s="28"/>
      <c r="BA110" s="27"/>
      <c r="BB110" s="28"/>
      <c r="BC110" s="27"/>
      <c r="BD110" s="28"/>
      <c r="BE110" s="27"/>
      <c r="BF110" s="28"/>
      <c r="BG110" s="27"/>
      <c r="BH110" s="28"/>
      <c r="BI110" s="27"/>
      <c r="BJ110" s="28"/>
      <c r="BK110" s="27"/>
      <c r="BL110" s="28"/>
      <c r="BM110" s="27"/>
      <c r="BN110" s="28"/>
      <c r="BO110" s="27"/>
      <c r="BP110" s="28"/>
      <c r="BQ110" s="27"/>
      <c r="BR110" s="28"/>
      <c r="BS110" s="27"/>
      <c r="BT110" s="28"/>
      <c r="BU110" s="27"/>
      <c r="BV110" s="28"/>
      <c r="BW110" s="27"/>
      <c r="BX110" s="28"/>
      <c r="BY110" s="27"/>
      <c r="BZ110" s="28"/>
      <c r="CA110" s="27"/>
      <c r="CB110" s="26"/>
      <c r="CC110" s="27"/>
      <c r="CD110" s="26"/>
      <c r="CE110" s="27"/>
      <c r="CF110" s="26"/>
      <c r="CG110" s="27"/>
      <c r="CH110" s="26"/>
      <c r="CI110" s="27"/>
      <c r="CJ110" s="26"/>
      <c r="CK110" s="27"/>
      <c r="CL110" s="26"/>
      <c r="CM110" s="27"/>
      <c r="CN110" s="30"/>
      <c r="CO110" s="31">
        <f t="shared" si="8"/>
        <v>57080</v>
      </c>
      <c r="CP110" s="31">
        <f t="shared" si="8"/>
        <v>57080</v>
      </c>
      <c r="CQ110" s="32">
        <f t="shared" si="7"/>
        <v>0</v>
      </c>
    </row>
    <row r="111" spans="1:95" ht="25.5" customHeight="1">
      <c r="A111" s="18">
        <v>108</v>
      </c>
      <c r="B111" s="48" t="s">
        <v>372</v>
      </c>
      <c r="C111" s="20" t="s">
        <v>373</v>
      </c>
      <c r="D111" s="21" t="s">
        <v>374</v>
      </c>
      <c r="E111" s="33"/>
      <c r="F111" s="23">
        <v>6600</v>
      </c>
      <c r="G111" s="35"/>
      <c r="H111" s="38">
        <f t="shared" si="6"/>
        <v>0</v>
      </c>
      <c r="I111" s="11"/>
      <c r="J111" s="26">
        <v>1500</v>
      </c>
      <c r="K111" s="27">
        <v>1500</v>
      </c>
      <c r="L111" s="26">
        <v>1000</v>
      </c>
      <c r="M111" s="27">
        <v>1000</v>
      </c>
      <c r="N111" s="26">
        <v>5000</v>
      </c>
      <c r="O111" s="27">
        <v>5000</v>
      </c>
      <c r="P111" s="26">
        <v>8000</v>
      </c>
      <c r="Q111" s="27">
        <v>0</v>
      </c>
      <c r="R111" s="28"/>
      <c r="S111" s="27"/>
      <c r="T111" s="26"/>
      <c r="U111" s="27"/>
      <c r="V111" s="29">
        <v>4620</v>
      </c>
      <c r="W111" s="27">
        <v>4620</v>
      </c>
      <c r="X111" s="29">
        <v>4620</v>
      </c>
      <c r="Y111" s="27">
        <f>4620+8000</f>
        <v>12620</v>
      </c>
      <c r="Z111" s="29">
        <v>4620</v>
      </c>
      <c r="AA111" s="27">
        <v>4620</v>
      </c>
      <c r="AB111" s="29">
        <v>4620</v>
      </c>
      <c r="AC111" s="27">
        <v>4620</v>
      </c>
      <c r="AD111" s="29">
        <v>4620</v>
      </c>
      <c r="AE111" s="27">
        <v>4620</v>
      </c>
      <c r="AF111" s="29">
        <v>4620</v>
      </c>
      <c r="AG111" s="27">
        <v>4620</v>
      </c>
      <c r="AH111" s="29">
        <v>4620</v>
      </c>
      <c r="AI111" s="27"/>
      <c r="AJ111" s="29">
        <v>4620</v>
      </c>
      <c r="AK111" s="27"/>
      <c r="AL111" s="29">
        <v>4620</v>
      </c>
      <c r="AM111" s="27">
        <f>4620+9240</f>
        <v>13860</v>
      </c>
      <c r="AN111" s="28"/>
      <c r="AO111" s="27"/>
      <c r="AP111" s="28"/>
      <c r="AQ111" s="27"/>
      <c r="AR111" s="28"/>
      <c r="AS111" s="27"/>
      <c r="AT111" s="28"/>
      <c r="AU111" s="27"/>
      <c r="AV111" s="28"/>
      <c r="AW111" s="27"/>
      <c r="AX111" s="28"/>
      <c r="AY111" s="27"/>
      <c r="AZ111" s="28"/>
      <c r="BA111" s="27"/>
      <c r="BB111" s="28"/>
      <c r="BC111" s="27"/>
      <c r="BD111" s="28"/>
      <c r="BE111" s="27"/>
      <c r="BF111" s="28"/>
      <c r="BG111" s="27"/>
      <c r="BH111" s="28"/>
      <c r="BI111" s="27"/>
      <c r="BJ111" s="28"/>
      <c r="BK111" s="27"/>
      <c r="BL111" s="28"/>
      <c r="BM111" s="27"/>
      <c r="BN111" s="28"/>
      <c r="BO111" s="27"/>
      <c r="BP111" s="28"/>
      <c r="BQ111" s="27"/>
      <c r="BR111" s="28"/>
      <c r="BS111" s="27"/>
      <c r="BT111" s="28"/>
      <c r="BU111" s="27"/>
      <c r="BV111" s="28"/>
      <c r="BW111" s="27"/>
      <c r="BX111" s="28"/>
      <c r="BY111" s="27"/>
      <c r="BZ111" s="28"/>
      <c r="CA111" s="27"/>
      <c r="CB111" s="26"/>
      <c r="CC111" s="27"/>
      <c r="CD111" s="26"/>
      <c r="CE111" s="27"/>
      <c r="CF111" s="26"/>
      <c r="CG111" s="27"/>
      <c r="CH111" s="26"/>
      <c r="CI111" s="27"/>
      <c r="CJ111" s="26"/>
      <c r="CK111" s="27"/>
      <c r="CL111" s="26"/>
      <c r="CM111" s="27"/>
      <c r="CN111" s="30"/>
      <c r="CO111" s="31">
        <f t="shared" si="8"/>
        <v>57080</v>
      </c>
      <c r="CP111" s="31">
        <f t="shared" si="8"/>
        <v>57080</v>
      </c>
      <c r="CQ111" s="32">
        <f t="shared" si="7"/>
        <v>0</v>
      </c>
    </row>
    <row r="112" spans="1:95" ht="25.5" customHeight="1">
      <c r="A112" s="18">
        <v>109</v>
      </c>
      <c r="B112" s="48" t="s">
        <v>375</v>
      </c>
      <c r="C112" s="20" t="s">
        <v>376</v>
      </c>
      <c r="D112" s="21" t="s">
        <v>377</v>
      </c>
      <c r="E112" s="37"/>
      <c r="F112" s="23">
        <v>6600</v>
      </c>
      <c r="G112" s="35"/>
      <c r="H112" s="38">
        <f t="shared" si="6"/>
        <v>0</v>
      </c>
      <c r="I112" s="11"/>
      <c r="J112" s="26">
        <v>1500</v>
      </c>
      <c r="K112" s="27">
        <v>1500</v>
      </c>
      <c r="L112" s="26">
        <v>1000</v>
      </c>
      <c r="M112" s="27">
        <v>1000</v>
      </c>
      <c r="N112" s="26">
        <v>5000</v>
      </c>
      <c r="O112" s="27">
        <v>5000</v>
      </c>
      <c r="P112" s="26">
        <v>8000</v>
      </c>
      <c r="Q112" s="27">
        <v>0</v>
      </c>
      <c r="R112" s="28"/>
      <c r="S112" s="27"/>
      <c r="T112" s="26"/>
      <c r="U112" s="27">
        <v>8000</v>
      </c>
      <c r="V112" s="29">
        <v>4620</v>
      </c>
      <c r="W112" s="27">
        <v>4620</v>
      </c>
      <c r="X112" s="29">
        <v>4620</v>
      </c>
      <c r="Y112" s="27">
        <v>4620</v>
      </c>
      <c r="Z112" s="29">
        <v>4620</v>
      </c>
      <c r="AA112" s="27">
        <v>0</v>
      </c>
      <c r="AB112" s="29">
        <v>4620</v>
      </c>
      <c r="AC112" s="27">
        <v>9240</v>
      </c>
      <c r="AD112" s="29">
        <v>4620</v>
      </c>
      <c r="AE112" s="27">
        <v>4620</v>
      </c>
      <c r="AF112" s="29">
        <v>4620</v>
      </c>
      <c r="AG112" s="27">
        <v>4620</v>
      </c>
      <c r="AH112" s="29">
        <v>4620</v>
      </c>
      <c r="AI112" s="27">
        <v>4620</v>
      </c>
      <c r="AJ112" s="29">
        <v>4620</v>
      </c>
      <c r="AK112" s="27"/>
      <c r="AL112" s="29">
        <v>4620</v>
      </c>
      <c r="AM112" s="27">
        <v>9240</v>
      </c>
      <c r="AN112" s="28"/>
      <c r="AO112" s="27"/>
      <c r="AP112" s="28"/>
      <c r="AQ112" s="27"/>
      <c r="AR112" s="28"/>
      <c r="AS112" s="27"/>
      <c r="AT112" s="28"/>
      <c r="AU112" s="27"/>
      <c r="AV112" s="28"/>
      <c r="AW112" s="27"/>
      <c r="AX112" s="28"/>
      <c r="AY112" s="27"/>
      <c r="AZ112" s="28"/>
      <c r="BA112" s="27"/>
      <c r="BB112" s="28"/>
      <c r="BC112" s="27"/>
      <c r="BD112" s="28"/>
      <c r="BE112" s="27"/>
      <c r="BF112" s="28"/>
      <c r="BG112" s="27"/>
      <c r="BH112" s="28"/>
      <c r="BI112" s="27"/>
      <c r="BJ112" s="28"/>
      <c r="BK112" s="27"/>
      <c r="BL112" s="28"/>
      <c r="BM112" s="27"/>
      <c r="BN112" s="28"/>
      <c r="BO112" s="27"/>
      <c r="BP112" s="28"/>
      <c r="BQ112" s="27"/>
      <c r="BR112" s="28"/>
      <c r="BS112" s="27"/>
      <c r="BT112" s="28"/>
      <c r="BU112" s="27"/>
      <c r="BV112" s="28"/>
      <c r="BW112" s="27"/>
      <c r="BX112" s="28"/>
      <c r="BY112" s="27"/>
      <c r="BZ112" s="28"/>
      <c r="CA112" s="27"/>
      <c r="CB112" s="26"/>
      <c r="CC112" s="27"/>
      <c r="CD112" s="26"/>
      <c r="CE112" s="27"/>
      <c r="CF112" s="26"/>
      <c r="CG112" s="27"/>
      <c r="CH112" s="26"/>
      <c r="CI112" s="27"/>
      <c r="CJ112" s="26"/>
      <c r="CK112" s="27"/>
      <c r="CL112" s="26"/>
      <c r="CM112" s="27"/>
      <c r="CN112" s="30"/>
      <c r="CO112" s="31">
        <f t="shared" si="8"/>
        <v>57080</v>
      </c>
      <c r="CP112" s="31">
        <f t="shared" si="8"/>
        <v>57080</v>
      </c>
      <c r="CQ112" s="32">
        <f t="shared" si="7"/>
        <v>0</v>
      </c>
    </row>
    <row r="113" spans="1:95" ht="25.5" customHeight="1">
      <c r="A113" s="18">
        <v>110</v>
      </c>
      <c r="B113" s="48" t="s">
        <v>378</v>
      </c>
      <c r="C113" s="20" t="s">
        <v>379</v>
      </c>
      <c r="D113" s="21" t="s">
        <v>377</v>
      </c>
      <c r="E113" s="33"/>
      <c r="F113" s="23">
        <v>6600</v>
      </c>
      <c r="G113" s="35"/>
      <c r="H113" s="25">
        <f t="shared" si="6"/>
        <v>13860</v>
      </c>
      <c r="I113" s="11"/>
      <c r="J113" s="26">
        <v>1500</v>
      </c>
      <c r="K113" s="27">
        <v>1500</v>
      </c>
      <c r="L113" s="26">
        <v>1000</v>
      </c>
      <c r="M113" s="27">
        <v>1000</v>
      </c>
      <c r="N113" s="26">
        <v>5000</v>
      </c>
      <c r="O113" s="27">
        <v>5000</v>
      </c>
      <c r="P113" s="26">
        <v>8000</v>
      </c>
      <c r="Q113" s="27"/>
      <c r="R113" s="28"/>
      <c r="S113" s="27"/>
      <c r="T113" s="26"/>
      <c r="U113" s="27">
        <v>0</v>
      </c>
      <c r="V113" s="29">
        <v>4620</v>
      </c>
      <c r="W113" s="27">
        <v>0</v>
      </c>
      <c r="X113" s="29">
        <v>4620</v>
      </c>
      <c r="Y113" s="27"/>
      <c r="Z113" s="29">
        <v>4620</v>
      </c>
      <c r="AA113" s="27"/>
      <c r="AB113" s="29">
        <v>4620</v>
      </c>
      <c r="AC113" s="27">
        <f>12200+5040</f>
        <v>17240</v>
      </c>
      <c r="AD113" s="29">
        <v>4620</v>
      </c>
      <c r="AE113" s="27"/>
      <c r="AF113" s="29">
        <v>4620</v>
      </c>
      <c r="AG113" s="27">
        <v>4620</v>
      </c>
      <c r="AH113" s="29">
        <v>4620</v>
      </c>
      <c r="AI113" s="27"/>
      <c r="AJ113" s="29">
        <v>4620</v>
      </c>
      <c r="AK113" s="27">
        <f>4620+4620</f>
        <v>9240</v>
      </c>
      <c r="AL113" s="29">
        <v>4620</v>
      </c>
      <c r="AM113" s="27">
        <v>4620</v>
      </c>
      <c r="AN113" s="28"/>
      <c r="AO113" s="27"/>
      <c r="AP113" s="28"/>
      <c r="AQ113" s="27"/>
      <c r="AR113" s="28"/>
      <c r="AS113" s="27"/>
      <c r="AT113" s="28"/>
      <c r="AU113" s="27"/>
      <c r="AV113" s="28"/>
      <c r="AW113" s="27"/>
      <c r="AX113" s="28"/>
      <c r="AY113" s="27"/>
      <c r="AZ113" s="28"/>
      <c r="BA113" s="27"/>
      <c r="BB113" s="28"/>
      <c r="BC113" s="27"/>
      <c r="BD113" s="28"/>
      <c r="BE113" s="27"/>
      <c r="BF113" s="28"/>
      <c r="BG113" s="27"/>
      <c r="BH113" s="28"/>
      <c r="BI113" s="27"/>
      <c r="BJ113" s="28"/>
      <c r="BK113" s="27"/>
      <c r="BL113" s="28"/>
      <c r="BM113" s="27"/>
      <c r="BN113" s="28"/>
      <c r="BO113" s="27"/>
      <c r="BP113" s="28"/>
      <c r="BQ113" s="27"/>
      <c r="BR113" s="28"/>
      <c r="BS113" s="27"/>
      <c r="BT113" s="28"/>
      <c r="BU113" s="27"/>
      <c r="BV113" s="28"/>
      <c r="BW113" s="27"/>
      <c r="BX113" s="28"/>
      <c r="BY113" s="27"/>
      <c r="BZ113" s="28"/>
      <c r="CA113" s="27"/>
      <c r="CB113" s="26"/>
      <c r="CC113" s="27"/>
      <c r="CD113" s="26"/>
      <c r="CE113" s="27"/>
      <c r="CF113" s="26"/>
      <c r="CG113" s="27"/>
      <c r="CH113" s="26"/>
      <c r="CI113" s="27"/>
      <c r="CJ113" s="26"/>
      <c r="CK113" s="27"/>
      <c r="CL113" s="26"/>
      <c r="CM113" s="27"/>
      <c r="CN113" s="30"/>
      <c r="CO113" s="31">
        <f t="shared" si="8"/>
        <v>57080</v>
      </c>
      <c r="CP113" s="31">
        <f t="shared" si="8"/>
        <v>43220</v>
      </c>
      <c r="CQ113" s="32">
        <f t="shared" si="7"/>
        <v>13860</v>
      </c>
    </row>
    <row r="114" spans="1:95" ht="25.5" customHeight="1">
      <c r="A114" s="18">
        <v>111</v>
      </c>
      <c r="B114" s="48" t="s">
        <v>380</v>
      </c>
      <c r="C114" s="20" t="s">
        <v>381</v>
      </c>
      <c r="D114" s="21" t="s">
        <v>382</v>
      </c>
      <c r="E114" s="22" t="s">
        <v>45</v>
      </c>
      <c r="F114" s="23">
        <v>6200</v>
      </c>
      <c r="H114" s="25">
        <f t="shared" si="6"/>
        <v>-2520</v>
      </c>
      <c r="I114" s="11"/>
      <c r="J114" s="26">
        <v>1500</v>
      </c>
      <c r="K114" s="27">
        <v>1500</v>
      </c>
      <c r="L114" s="26">
        <v>1000</v>
      </c>
      <c r="M114" s="27">
        <v>1000</v>
      </c>
      <c r="N114" s="26">
        <v>5000</v>
      </c>
      <c r="O114" s="27">
        <v>5000</v>
      </c>
      <c r="P114" s="26">
        <v>8000</v>
      </c>
      <c r="Q114" s="27"/>
      <c r="R114" s="28"/>
      <c r="S114" s="27"/>
      <c r="T114" s="26"/>
      <c r="U114" s="27"/>
      <c r="V114" s="29">
        <v>4340</v>
      </c>
      <c r="W114" s="27">
        <v>0</v>
      </c>
      <c r="X114" s="29">
        <v>4340</v>
      </c>
      <c r="Y114" s="27">
        <f>4620+0</f>
        <v>4620</v>
      </c>
      <c r="Z114" s="29">
        <v>4340</v>
      </c>
      <c r="AA114" s="27">
        <v>12620</v>
      </c>
      <c r="AB114" s="29">
        <v>4340</v>
      </c>
      <c r="AC114" s="27">
        <f>4620+4620</f>
        <v>9240</v>
      </c>
      <c r="AD114" s="29">
        <v>4340</v>
      </c>
      <c r="AE114" s="27">
        <v>4620</v>
      </c>
      <c r="AF114" s="29">
        <v>4340</v>
      </c>
      <c r="AG114" s="27">
        <v>4620</v>
      </c>
      <c r="AH114" s="29">
        <v>4340</v>
      </c>
      <c r="AI114" s="27">
        <v>4620</v>
      </c>
      <c r="AJ114" s="29">
        <v>4340</v>
      </c>
      <c r="AK114" s="27">
        <v>4620</v>
      </c>
      <c r="AL114" s="29">
        <v>4340</v>
      </c>
      <c r="AM114" s="27">
        <v>4620</v>
      </c>
      <c r="AN114" s="28"/>
      <c r="AO114" s="27"/>
      <c r="AP114" s="28"/>
      <c r="AQ114" s="27"/>
      <c r="AR114" s="28"/>
      <c r="AS114" s="27"/>
      <c r="AT114" s="28"/>
      <c r="AU114" s="27"/>
      <c r="AV114" s="28"/>
      <c r="AW114" s="27"/>
      <c r="AX114" s="28"/>
      <c r="AY114" s="27"/>
      <c r="AZ114" s="28"/>
      <c r="BA114" s="27"/>
      <c r="BB114" s="28"/>
      <c r="BC114" s="27"/>
      <c r="BD114" s="28"/>
      <c r="BE114" s="27"/>
      <c r="BF114" s="28"/>
      <c r="BG114" s="27"/>
      <c r="BH114" s="28"/>
      <c r="BI114" s="27"/>
      <c r="BJ114" s="28"/>
      <c r="BK114" s="27"/>
      <c r="BL114" s="28"/>
      <c r="BM114" s="27"/>
      <c r="BN114" s="28"/>
      <c r="BO114" s="27"/>
      <c r="BP114" s="28"/>
      <c r="BQ114" s="27"/>
      <c r="BR114" s="28"/>
      <c r="BS114" s="27"/>
      <c r="BT114" s="28"/>
      <c r="BU114" s="27"/>
      <c r="BV114" s="28"/>
      <c r="BW114" s="27"/>
      <c r="BX114" s="28"/>
      <c r="BY114" s="27"/>
      <c r="BZ114" s="28"/>
      <c r="CA114" s="27"/>
      <c r="CB114" s="26"/>
      <c r="CC114" s="27"/>
      <c r="CD114" s="26"/>
      <c r="CE114" s="27"/>
      <c r="CF114" s="26"/>
      <c r="CG114" s="27"/>
      <c r="CH114" s="26"/>
      <c r="CI114" s="27"/>
      <c r="CJ114" s="26"/>
      <c r="CK114" s="27"/>
      <c r="CL114" s="26"/>
      <c r="CM114" s="27"/>
      <c r="CN114" s="30"/>
      <c r="CO114" s="31">
        <f t="shared" si="8"/>
        <v>54560</v>
      </c>
      <c r="CP114" s="31">
        <f t="shared" si="8"/>
        <v>57080</v>
      </c>
      <c r="CQ114" s="32">
        <f t="shared" si="7"/>
        <v>-2520</v>
      </c>
    </row>
    <row r="115" spans="1:95" ht="25.5" customHeight="1">
      <c r="A115" s="18">
        <v>112</v>
      </c>
      <c r="B115" s="48" t="s">
        <v>383</v>
      </c>
      <c r="C115" s="20" t="s">
        <v>384</v>
      </c>
      <c r="D115" s="21" t="s">
        <v>385</v>
      </c>
      <c r="E115" s="33"/>
      <c r="F115" s="23">
        <v>6600</v>
      </c>
      <c r="G115" s="35"/>
      <c r="H115" s="25">
        <f t="shared" si="6"/>
        <v>13860</v>
      </c>
      <c r="I115" s="11"/>
      <c r="J115" s="26">
        <v>1500</v>
      </c>
      <c r="K115" s="27">
        <v>1500</v>
      </c>
      <c r="L115" s="26">
        <v>1000</v>
      </c>
      <c r="M115" s="27">
        <v>1000</v>
      </c>
      <c r="N115" s="26">
        <v>5000</v>
      </c>
      <c r="O115" s="27">
        <v>5000</v>
      </c>
      <c r="P115" s="26">
        <v>8000</v>
      </c>
      <c r="Q115" s="27">
        <v>0</v>
      </c>
      <c r="R115" s="28"/>
      <c r="S115" s="27"/>
      <c r="T115" s="26"/>
      <c r="U115" s="27"/>
      <c r="V115" s="29">
        <v>4620</v>
      </c>
      <c r="W115" s="27">
        <v>4620</v>
      </c>
      <c r="X115" s="29">
        <v>4620</v>
      </c>
      <c r="Y115" s="27">
        <v>4620</v>
      </c>
      <c r="Z115" s="29">
        <v>4620</v>
      </c>
      <c r="AA115" s="27">
        <v>4620</v>
      </c>
      <c r="AB115" s="29">
        <v>4620</v>
      </c>
      <c r="AC115" s="27">
        <f>4620+8000</f>
        <v>12620</v>
      </c>
      <c r="AD115" s="29">
        <v>4620</v>
      </c>
      <c r="AE115" s="27"/>
      <c r="AF115" s="29">
        <v>4620</v>
      </c>
      <c r="AG115" s="27">
        <v>4620</v>
      </c>
      <c r="AH115" s="29">
        <v>4620</v>
      </c>
      <c r="AI115" s="27">
        <v>4620</v>
      </c>
      <c r="AJ115" s="29">
        <v>4620</v>
      </c>
      <c r="AK115" s="27"/>
      <c r="AL115" s="29">
        <v>4620</v>
      </c>
      <c r="AM115" s="27"/>
      <c r="AN115" s="28"/>
      <c r="AO115" s="27"/>
      <c r="AP115" s="28"/>
      <c r="AQ115" s="27"/>
      <c r="AR115" s="28"/>
      <c r="AS115" s="27"/>
      <c r="AT115" s="28"/>
      <c r="AU115" s="27"/>
      <c r="AV115" s="28"/>
      <c r="AW115" s="27"/>
      <c r="AX115" s="28"/>
      <c r="AY115" s="27"/>
      <c r="AZ115" s="28"/>
      <c r="BA115" s="27"/>
      <c r="BB115" s="28"/>
      <c r="BC115" s="27"/>
      <c r="BD115" s="28"/>
      <c r="BE115" s="27"/>
      <c r="BF115" s="28"/>
      <c r="BG115" s="27"/>
      <c r="BH115" s="28"/>
      <c r="BI115" s="27"/>
      <c r="BJ115" s="28"/>
      <c r="BK115" s="27"/>
      <c r="BL115" s="28"/>
      <c r="BM115" s="27"/>
      <c r="BN115" s="28"/>
      <c r="BO115" s="27"/>
      <c r="BP115" s="28"/>
      <c r="BQ115" s="27"/>
      <c r="BR115" s="28"/>
      <c r="BS115" s="27"/>
      <c r="BT115" s="28"/>
      <c r="BU115" s="27"/>
      <c r="BV115" s="28"/>
      <c r="BW115" s="27"/>
      <c r="BX115" s="28"/>
      <c r="BY115" s="27"/>
      <c r="BZ115" s="28"/>
      <c r="CA115" s="27"/>
      <c r="CB115" s="26"/>
      <c r="CC115" s="27"/>
      <c r="CD115" s="26"/>
      <c r="CE115" s="27"/>
      <c r="CF115" s="26"/>
      <c r="CG115" s="27"/>
      <c r="CH115" s="26"/>
      <c r="CI115" s="27"/>
      <c r="CJ115" s="26"/>
      <c r="CK115" s="27"/>
      <c r="CL115" s="26"/>
      <c r="CM115" s="27"/>
      <c r="CN115" s="30"/>
      <c r="CO115" s="31">
        <f t="shared" si="8"/>
        <v>57080</v>
      </c>
      <c r="CP115" s="31">
        <f t="shared" si="8"/>
        <v>43220</v>
      </c>
      <c r="CQ115" s="32">
        <f t="shared" si="7"/>
        <v>13860</v>
      </c>
    </row>
    <row r="116" spans="1:95" ht="25.5" customHeight="1">
      <c r="A116" s="18">
        <v>113</v>
      </c>
      <c r="B116" s="48" t="s">
        <v>386</v>
      </c>
      <c r="C116" s="20" t="s">
        <v>387</v>
      </c>
      <c r="D116" s="21" t="s">
        <v>388</v>
      </c>
      <c r="E116" s="33"/>
      <c r="F116" s="23">
        <v>6600</v>
      </c>
      <c r="G116" s="35"/>
      <c r="H116" s="25">
        <f t="shared" si="6"/>
        <v>0</v>
      </c>
      <c r="I116" s="11"/>
      <c r="J116" s="26">
        <v>1500</v>
      </c>
      <c r="K116" s="27">
        <v>1500</v>
      </c>
      <c r="L116" s="26">
        <v>1000</v>
      </c>
      <c r="M116" s="27">
        <v>1000</v>
      </c>
      <c r="N116" s="26">
        <v>5000</v>
      </c>
      <c r="O116" s="27">
        <v>5000</v>
      </c>
      <c r="P116" s="26">
        <v>8000</v>
      </c>
      <c r="Q116" s="27">
        <v>0</v>
      </c>
      <c r="R116" s="28"/>
      <c r="S116" s="27"/>
      <c r="T116" s="26"/>
      <c r="U116" s="27"/>
      <c r="V116" s="29">
        <v>4620</v>
      </c>
      <c r="W116" s="27">
        <v>4620</v>
      </c>
      <c r="X116" s="29">
        <v>4620</v>
      </c>
      <c r="Y116" s="27">
        <v>4620</v>
      </c>
      <c r="Z116" s="29">
        <v>4620</v>
      </c>
      <c r="AA116" s="27">
        <v>4620</v>
      </c>
      <c r="AB116" s="29">
        <v>4620</v>
      </c>
      <c r="AC116" s="27">
        <f>4620+8000</f>
        <v>12620</v>
      </c>
      <c r="AD116" s="29">
        <v>4620</v>
      </c>
      <c r="AE116" s="27">
        <v>4620</v>
      </c>
      <c r="AF116" s="29">
        <v>4620</v>
      </c>
      <c r="AG116" s="27"/>
      <c r="AH116" s="29">
        <v>4620</v>
      </c>
      <c r="AI116" s="27">
        <v>9240</v>
      </c>
      <c r="AJ116" s="29">
        <v>4620</v>
      </c>
      <c r="AK116" s="27"/>
      <c r="AL116" s="29">
        <v>4620</v>
      </c>
      <c r="AM116" s="27">
        <v>9240</v>
      </c>
      <c r="AN116" s="28"/>
      <c r="AO116" s="27"/>
      <c r="AP116" s="28"/>
      <c r="AQ116" s="27"/>
      <c r="AR116" s="28"/>
      <c r="AS116" s="27"/>
      <c r="AT116" s="28"/>
      <c r="AU116" s="27"/>
      <c r="AV116" s="28"/>
      <c r="AW116" s="27"/>
      <c r="AX116" s="28"/>
      <c r="AY116" s="27"/>
      <c r="AZ116" s="28"/>
      <c r="BA116" s="27"/>
      <c r="BB116" s="28"/>
      <c r="BC116" s="27"/>
      <c r="BD116" s="28"/>
      <c r="BE116" s="27"/>
      <c r="BF116" s="28"/>
      <c r="BG116" s="27"/>
      <c r="BH116" s="28"/>
      <c r="BI116" s="27"/>
      <c r="BJ116" s="28"/>
      <c r="BK116" s="27"/>
      <c r="BL116" s="28"/>
      <c r="BM116" s="27"/>
      <c r="BN116" s="28"/>
      <c r="BO116" s="27"/>
      <c r="BP116" s="28"/>
      <c r="BQ116" s="27"/>
      <c r="BR116" s="28"/>
      <c r="BS116" s="27"/>
      <c r="BT116" s="28"/>
      <c r="BU116" s="27"/>
      <c r="BV116" s="28"/>
      <c r="BW116" s="27"/>
      <c r="BX116" s="28"/>
      <c r="BY116" s="27"/>
      <c r="BZ116" s="28"/>
      <c r="CA116" s="27"/>
      <c r="CB116" s="26"/>
      <c r="CC116" s="27"/>
      <c r="CD116" s="26"/>
      <c r="CE116" s="27"/>
      <c r="CF116" s="26"/>
      <c r="CG116" s="27"/>
      <c r="CH116" s="26"/>
      <c r="CI116" s="27"/>
      <c r="CJ116" s="26"/>
      <c r="CK116" s="27"/>
      <c r="CL116" s="26"/>
      <c r="CM116" s="27"/>
      <c r="CN116" s="30"/>
      <c r="CO116" s="31">
        <f t="shared" si="8"/>
        <v>57080</v>
      </c>
      <c r="CP116" s="31">
        <f t="shared" si="8"/>
        <v>57080</v>
      </c>
      <c r="CQ116" s="32">
        <f t="shared" si="7"/>
        <v>0</v>
      </c>
    </row>
    <row r="117" spans="1:95" ht="25.5" customHeight="1">
      <c r="A117" s="18">
        <v>114</v>
      </c>
      <c r="B117" s="48" t="s">
        <v>389</v>
      </c>
      <c r="C117" s="20" t="s">
        <v>390</v>
      </c>
      <c r="D117" s="21" t="s">
        <v>391</v>
      </c>
      <c r="E117" s="33"/>
      <c r="F117" s="23">
        <v>6600</v>
      </c>
      <c r="G117" s="35"/>
      <c r="H117" s="25">
        <f t="shared" si="6"/>
        <v>4620</v>
      </c>
      <c r="I117" s="11"/>
      <c r="J117" s="26">
        <v>1500</v>
      </c>
      <c r="K117" s="27">
        <v>1500</v>
      </c>
      <c r="L117" s="26">
        <v>1000</v>
      </c>
      <c r="M117" s="27">
        <v>1000</v>
      </c>
      <c r="N117" s="26">
        <v>5000</v>
      </c>
      <c r="O117" s="27">
        <v>5000</v>
      </c>
      <c r="P117" s="26">
        <v>8000</v>
      </c>
      <c r="Q117" s="27"/>
      <c r="R117" s="28"/>
      <c r="S117" s="27"/>
      <c r="T117" s="26"/>
      <c r="U117" s="27">
        <v>0</v>
      </c>
      <c r="V117" s="29">
        <v>4620</v>
      </c>
      <c r="W117" s="27">
        <v>12620</v>
      </c>
      <c r="X117" s="29">
        <v>4620</v>
      </c>
      <c r="Y117" s="27">
        <v>4620</v>
      </c>
      <c r="Z117" s="29">
        <v>4620</v>
      </c>
      <c r="AA117" s="27"/>
      <c r="AB117" s="29">
        <v>4620</v>
      </c>
      <c r="AC117" s="27">
        <f>4620+4620</f>
        <v>9240</v>
      </c>
      <c r="AD117" s="29">
        <v>4620</v>
      </c>
      <c r="AE117" s="27"/>
      <c r="AF117" s="29">
        <v>4620</v>
      </c>
      <c r="AG117" s="27">
        <v>4620</v>
      </c>
      <c r="AH117" s="29">
        <v>4620</v>
      </c>
      <c r="AI117" s="27"/>
      <c r="AJ117" s="29">
        <v>4620</v>
      </c>
      <c r="AK117" s="27">
        <f>4620+9240</f>
        <v>13860</v>
      </c>
      <c r="AL117" s="29">
        <v>4620</v>
      </c>
      <c r="AM117" s="27"/>
      <c r="AN117" s="28"/>
      <c r="AO117" s="27"/>
      <c r="AP117" s="28"/>
      <c r="AQ117" s="27"/>
      <c r="AR117" s="28"/>
      <c r="AS117" s="27"/>
      <c r="AT117" s="28"/>
      <c r="AU117" s="27"/>
      <c r="AV117" s="28"/>
      <c r="AW117" s="27"/>
      <c r="AX117" s="28"/>
      <c r="AY117" s="27"/>
      <c r="AZ117" s="28"/>
      <c r="BA117" s="27"/>
      <c r="BB117" s="28"/>
      <c r="BC117" s="27"/>
      <c r="BD117" s="28"/>
      <c r="BE117" s="27"/>
      <c r="BF117" s="28"/>
      <c r="BG117" s="27"/>
      <c r="BH117" s="28"/>
      <c r="BI117" s="27"/>
      <c r="BJ117" s="28"/>
      <c r="BK117" s="27"/>
      <c r="BL117" s="28"/>
      <c r="BM117" s="27"/>
      <c r="BN117" s="28"/>
      <c r="BO117" s="27"/>
      <c r="BP117" s="28"/>
      <c r="BQ117" s="27"/>
      <c r="BR117" s="28"/>
      <c r="BS117" s="27"/>
      <c r="BT117" s="28"/>
      <c r="BU117" s="27"/>
      <c r="BV117" s="28"/>
      <c r="BW117" s="27"/>
      <c r="BX117" s="28"/>
      <c r="BY117" s="27"/>
      <c r="BZ117" s="28"/>
      <c r="CA117" s="27"/>
      <c r="CB117" s="26"/>
      <c r="CC117" s="27"/>
      <c r="CD117" s="26"/>
      <c r="CE117" s="27"/>
      <c r="CF117" s="26"/>
      <c r="CG117" s="27"/>
      <c r="CH117" s="26"/>
      <c r="CI117" s="27"/>
      <c r="CJ117" s="26"/>
      <c r="CK117" s="27"/>
      <c r="CL117" s="26"/>
      <c r="CM117" s="27"/>
      <c r="CN117" s="30"/>
      <c r="CO117" s="31">
        <f t="shared" si="8"/>
        <v>57080</v>
      </c>
      <c r="CP117" s="31">
        <f t="shared" si="8"/>
        <v>52460</v>
      </c>
      <c r="CQ117" s="32">
        <f t="shared" si="7"/>
        <v>4620</v>
      </c>
    </row>
    <row r="118" spans="1:95" ht="25.5" customHeight="1">
      <c r="A118" s="18">
        <v>115</v>
      </c>
      <c r="B118" s="48" t="s">
        <v>392</v>
      </c>
      <c r="C118" s="20" t="s">
        <v>393</v>
      </c>
      <c r="D118" s="21" t="s">
        <v>394</v>
      </c>
      <c r="E118" s="37"/>
      <c r="F118" s="23">
        <v>6600</v>
      </c>
      <c r="G118" s="35"/>
      <c r="H118" s="38">
        <f t="shared" si="6"/>
        <v>0</v>
      </c>
      <c r="I118" s="11"/>
      <c r="J118" s="26">
        <v>1500</v>
      </c>
      <c r="K118" s="27">
        <v>1500</v>
      </c>
      <c r="L118" s="26">
        <v>1000</v>
      </c>
      <c r="M118" s="27">
        <v>1000</v>
      </c>
      <c r="N118" s="26">
        <v>5000</v>
      </c>
      <c r="O118" s="27">
        <v>5000</v>
      </c>
      <c r="P118" s="26">
        <v>8000</v>
      </c>
      <c r="Q118" s="27">
        <v>0</v>
      </c>
      <c r="R118" s="28"/>
      <c r="S118" s="27"/>
      <c r="T118" s="26"/>
      <c r="U118" s="27"/>
      <c r="V118" s="29">
        <v>4620</v>
      </c>
      <c r="W118" s="27">
        <v>12620</v>
      </c>
      <c r="X118" s="29">
        <v>4620</v>
      </c>
      <c r="Y118" s="27">
        <v>4620</v>
      </c>
      <c r="Z118" s="29">
        <v>4620</v>
      </c>
      <c r="AA118" s="27">
        <v>4620</v>
      </c>
      <c r="AB118" s="29">
        <v>4620</v>
      </c>
      <c r="AC118" s="27">
        <v>4620</v>
      </c>
      <c r="AD118" s="29">
        <v>4620</v>
      </c>
      <c r="AE118" s="27">
        <v>4620</v>
      </c>
      <c r="AF118" s="29">
        <v>4620</v>
      </c>
      <c r="AG118" s="27">
        <v>4620</v>
      </c>
      <c r="AH118" s="29">
        <v>4620</v>
      </c>
      <c r="AI118" s="27"/>
      <c r="AJ118" s="29">
        <v>4620</v>
      </c>
      <c r="AK118" s="27">
        <v>9240</v>
      </c>
      <c r="AL118" s="29">
        <v>4620</v>
      </c>
      <c r="AM118" s="27">
        <v>4620</v>
      </c>
      <c r="AN118" s="28"/>
      <c r="AO118" s="27"/>
      <c r="AP118" s="28"/>
      <c r="AQ118" s="27"/>
      <c r="AR118" s="28"/>
      <c r="AS118" s="27"/>
      <c r="AT118" s="28"/>
      <c r="AU118" s="27"/>
      <c r="AV118" s="28"/>
      <c r="AW118" s="27"/>
      <c r="AX118" s="28"/>
      <c r="AY118" s="27"/>
      <c r="AZ118" s="28"/>
      <c r="BA118" s="27"/>
      <c r="BB118" s="28"/>
      <c r="BC118" s="27"/>
      <c r="BD118" s="28"/>
      <c r="BE118" s="27"/>
      <c r="BF118" s="28"/>
      <c r="BG118" s="27"/>
      <c r="BH118" s="28"/>
      <c r="BI118" s="27"/>
      <c r="BJ118" s="28"/>
      <c r="BK118" s="27"/>
      <c r="BL118" s="28"/>
      <c r="BM118" s="27"/>
      <c r="BN118" s="28"/>
      <c r="BO118" s="27"/>
      <c r="BP118" s="28"/>
      <c r="BQ118" s="27"/>
      <c r="BR118" s="28"/>
      <c r="BS118" s="27"/>
      <c r="BT118" s="28"/>
      <c r="BU118" s="27"/>
      <c r="BV118" s="28"/>
      <c r="BW118" s="27"/>
      <c r="BX118" s="28"/>
      <c r="BY118" s="27"/>
      <c r="BZ118" s="28"/>
      <c r="CA118" s="27"/>
      <c r="CB118" s="26"/>
      <c r="CC118" s="27"/>
      <c r="CD118" s="26"/>
      <c r="CE118" s="27"/>
      <c r="CF118" s="26"/>
      <c r="CG118" s="27"/>
      <c r="CH118" s="26"/>
      <c r="CI118" s="27"/>
      <c r="CJ118" s="26"/>
      <c r="CK118" s="27"/>
      <c r="CL118" s="26"/>
      <c r="CM118" s="27"/>
      <c r="CN118" s="30"/>
      <c r="CO118" s="31">
        <f t="shared" si="8"/>
        <v>57080</v>
      </c>
      <c r="CP118" s="31">
        <f t="shared" si="8"/>
        <v>57080</v>
      </c>
      <c r="CQ118" s="32">
        <f t="shared" si="7"/>
        <v>0</v>
      </c>
    </row>
    <row r="119" spans="1:95" ht="25.5" customHeight="1">
      <c r="A119" s="18">
        <v>116</v>
      </c>
      <c r="B119" s="48" t="s">
        <v>395</v>
      </c>
      <c r="C119" s="20" t="s">
        <v>396</v>
      </c>
      <c r="D119" s="21" t="s">
        <v>397</v>
      </c>
      <c r="E119" s="33"/>
      <c r="F119" s="23">
        <v>6600</v>
      </c>
      <c r="G119" s="35"/>
      <c r="H119" s="25">
        <f t="shared" si="6"/>
        <v>4590</v>
      </c>
      <c r="I119" s="11"/>
      <c r="J119" s="26">
        <v>1500</v>
      </c>
      <c r="K119" s="27">
        <v>1500</v>
      </c>
      <c r="L119" s="26">
        <v>1000</v>
      </c>
      <c r="M119" s="27">
        <v>1000</v>
      </c>
      <c r="N119" s="26">
        <v>5000</v>
      </c>
      <c r="O119" s="27">
        <v>5000</v>
      </c>
      <c r="P119" s="26">
        <v>8000</v>
      </c>
      <c r="Q119" s="27">
        <v>0</v>
      </c>
      <c r="R119" s="28"/>
      <c r="S119" s="27"/>
      <c r="T119" s="26"/>
      <c r="U119" s="27"/>
      <c r="V119" s="29">
        <v>4620</v>
      </c>
      <c r="W119" s="27">
        <v>4650</v>
      </c>
      <c r="X119" s="29">
        <v>4620</v>
      </c>
      <c r="Y119" s="27">
        <v>4620</v>
      </c>
      <c r="Z119" s="29">
        <v>4620</v>
      </c>
      <c r="AA119" s="27">
        <v>12590</v>
      </c>
      <c r="AB119" s="29">
        <v>4620</v>
      </c>
      <c r="AC119" s="27">
        <v>4620</v>
      </c>
      <c r="AD119" s="29">
        <v>4620</v>
      </c>
      <c r="AE119" s="27">
        <v>4620</v>
      </c>
      <c r="AF119" s="29">
        <v>4620</v>
      </c>
      <c r="AG119" s="27">
        <v>4620</v>
      </c>
      <c r="AH119" s="29">
        <v>4620</v>
      </c>
      <c r="AI119" s="27">
        <v>4620</v>
      </c>
      <c r="AJ119" s="29">
        <v>4620</v>
      </c>
      <c r="AK119" s="27">
        <v>4650</v>
      </c>
      <c r="AL119" s="29">
        <v>4620</v>
      </c>
      <c r="AM119" s="27"/>
      <c r="AN119" s="28"/>
      <c r="AO119" s="27"/>
      <c r="AP119" s="28"/>
      <c r="AQ119" s="27"/>
      <c r="AR119" s="28"/>
      <c r="AS119" s="27"/>
      <c r="AT119" s="28"/>
      <c r="AU119" s="27"/>
      <c r="AV119" s="28"/>
      <c r="AW119" s="27"/>
      <c r="AX119" s="28"/>
      <c r="AY119" s="27"/>
      <c r="AZ119" s="28"/>
      <c r="BA119" s="27"/>
      <c r="BB119" s="28"/>
      <c r="BC119" s="27"/>
      <c r="BD119" s="28"/>
      <c r="BE119" s="27"/>
      <c r="BF119" s="28"/>
      <c r="BG119" s="27"/>
      <c r="BH119" s="28"/>
      <c r="BI119" s="27"/>
      <c r="BJ119" s="28"/>
      <c r="BK119" s="27"/>
      <c r="BL119" s="28"/>
      <c r="BM119" s="27"/>
      <c r="BN119" s="28"/>
      <c r="BO119" s="27"/>
      <c r="BP119" s="28"/>
      <c r="BQ119" s="27"/>
      <c r="BR119" s="28"/>
      <c r="BS119" s="27"/>
      <c r="BT119" s="28"/>
      <c r="BU119" s="27"/>
      <c r="BV119" s="28"/>
      <c r="BW119" s="27"/>
      <c r="BX119" s="28"/>
      <c r="BY119" s="27"/>
      <c r="BZ119" s="28"/>
      <c r="CA119" s="27"/>
      <c r="CB119" s="26"/>
      <c r="CC119" s="27"/>
      <c r="CD119" s="26"/>
      <c r="CE119" s="27"/>
      <c r="CF119" s="26"/>
      <c r="CG119" s="27"/>
      <c r="CH119" s="26"/>
      <c r="CI119" s="27"/>
      <c r="CJ119" s="26"/>
      <c r="CK119" s="27"/>
      <c r="CL119" s="26"/>
      <c r="CM119" s="27"/>
      <c r="CN119" s="30"/>
      <c r="CO119" s="31">
        <f t="shared" si="8"/>
        <v>57080</v>
      </c>
      <c r="CP119" s="31">
        <f t="shared" si="8"/>
        <v>52490</v>
      </c>
      <c r="CQ119" s="32">
        <f t="shared" si="7"/>
        <v>4590</v>
      </c>
    </row>
    <row r="120" spans="1:95" ht="25.5" customHeight="1">
      <c r="A120" s="18">
        <v>117</v>
      </c>
      <c r="B120" s="48" t="s">
        <v>398</v>
      </c>
      <c r="C120" s="20" t="s">
        <v>399</v>
      </c>
      <c r="D120" s="21" t="s">
        <v>400</v>
      </c>
      <c r="E120" s="33"/>
      <c r="F120" s="23">
        <v>6600</v>
      </c>
      <c r="G120" s="35"/>
      <c r="H120" s="25">
        <f t="shared" si="6"/>
        <v>0</v>
      </c>
      <c r="I120" s="11"/>
      <c r="J120" s="26">
        <v>1500</v>
      </c>
      <c r="K120" s="27">
        <v>1500</v>
      </c>
      <c r="L120" s="26">
        <v>1000</v>
      </c>
      <c r="M120" s="27">
        <v>1000</v>
      </c>
      <c r="N120" s="26">
        <v>5000</v>
      </c>
      <c r="O120" s="27">
        <v>5000</v>
      </c>
      <c r="P120" s="26">
        <v>8000</v>
      </c>
      <c r="Q120" s="27">
        <v>0</v>
      </c>
      <c r="R120" s="28"/>
      <c r="S120" s="27"/>
      <c r="T120" s="26"/>
      <c r="U120" s="27"/>
      <c r="V120" s="29">
        <v>4620</v>
      </c>
      <c r="W120" s="27">
        <f>8000+4620</f>
        <v>12620</v>
      </c>
      <c r="X120" s="29">
        <v>4620</v>
      </c>
      <c r="Y120" s="27">
        <v>4620</v>
      </c>
      <c r="Z120" s="29">
        <v>4620</v>
      </c>
      <c r="AA120" s="27">
        <v>4620</v>
      </c>
      <c r="AB120" s="29">
        <v>4620</v>
      </c>
      <c r="AC120" s="27">
        <v>4620</v>
      </c>
      <c r="AD120" s="29">
        <v>4620</v>
      </c>
      <c r="AE120" s="27">
        <v>4620</v>
      </c>
      <c r="AF120" s="29">
        <v>4620</v>
      </c>
      <c r="AG120" s="27">
        <v>4620</v>
      </c>
      <c r="AH120" s="29">
        <v>4620</v>
      </c>
      <c r="AI120" s="27"/>
      <c r="AJ120" s="29">
        <v>4620</v>
      </c>
      <c r="AK120" s="27">
        <v>9240</v>
      </c>
      <c r="AL120" s="29">
        <v>4620</v>
      </c>
      <c r="AM120" s="27">
        <v>4620</v>
      </c>
      <c r="AN120" s="28"/>
      <c r="AO120" s="27"/>
      <c r="AP120" s="28"/>
      <c r="AQ120" s="27"/>
      <c r="AR120" s="28"/>
      <c r="AS120" s="27"/>
      <c r="AT120" s="28"/>
      <c r="AU120" s="27"/>
      <c r="AV120" s="28"/>
      <c r="AW120" s="27"/>
      <c r="AX120" s="28"/>
      <c r="AY120" s="27"/>
      <c r="AZ120" s="28"/>
      <c r="BA120" s="27"/>
      <c r="BB120" s="28"/>
      <c r="BC120" s="27"/>
      <c r="BD120" s="28"/>
      <c r="BE120" s="27"/>
      <c r="BF120" s="28"/>
      <c r="BG120" s="27"/>
      <c r="BH120" s="28"/>
      <c r="BI120" s="27"/>
      <c r="BJ120" s="28"/>
      <c r="BK120" s="27"/>
      <c r="BL120" s="28"/>
      <c r="BM120" s="27"/>
      <c r="BN120" s="28"/>
      <c r="BO120" s="27"/>
      <c r="BP120" s="28"/>
      <c r="BQ120" s="27"/>
      <c r="BR120" s="28"/>
      <c r="BS120" s="27"/>
      <c r="BT120" s="28"/>
      <c r="BU120" s="27"/>
      <c r="BV120" s="28"/>
      <c r="BW120" s="27"/>
      <c r="BX120" s="28"/>
      <c r="BY120" s="27"/>
      <c r="BZ120" s="28"/>
      <c r="CA120" s="27"/>
      <c r="CB120" s="26"/>
      <c r="CC120" s="27"/>
      <c r="CD120" s="26"/>
      <c r="CE120" s="27"/>
      <c r="CF120" s="26"/>
      <c r="CG120" s="27"/>
      <c r="CH120" s="26"/>
      <c r="CI120" s="27"/>
      <c r="CJ120" s="26"/>
      <c r="CK120" s="27"/>
      <c r="CL120" s="26"/>
      <c r="CM120" s="27"/>
      <c r="CN120" s="30"/>
      <c r="CO120" s="31">
        <f t="shared" si="8"/>
        <v>57080</v>
      </c>
      <c r="CP120" s="49">
        <f t="shared" si="8"/>
        <v>57080</v>
      </c>
      <c r="CQ120" s="32">
        <f t="shared" si="7"/>
        <v>0</v>
      </c>
    </row>
    <row r="121" spans="1:95" ht="25.5" customHeight="1">
      <c r="A121" s="18">
        <v>118</v>
      </c>
      <c r="B121" s="48" t="s">
        <v>401</v>
      </c>
      <c r="C121" s="20" t="s">
        <v>402</v>
      </c>
      <c r="D121" s="21" t="s">
        <v>403</v>
      </c>
      <c r="E121" s="37"/>
      <c r="F121" s="23">
        <v>6600</v>
      </c>
      <c r="G121" s="35"/>
      <c r="H121" s="38">
        <f t="shared" si="6"/>
        <v>13860</v>
      </c>
      <c r="I121" s="11"/>
      <c r="J121" s="26">
        <v>1500</v>
      </c>
      <c r="K121" s="27">
        <v>1500</v>
      </c>
      <c r="L121" s="26">
        <v>1000</v>
      </c>
      <c r="M121" s="27">
        <v>1000</v>
      </c>
      <c r="N121" s="26">
        <v>5000</v>
      </c>
      <c r="O121" s="27">
        <v>5000</v>
      </c>
      <c r="P121" s="26">
        <v>8000</v>
      </c>
      <c r="Q121" s="27">
        <v>0</v>
      </c>
      <c r="R121" s="28"/>
      <c r="S121" s="27"/>
      <c r="T121" s="26"/>
      <c r="U121" s="27"/>
      <c r="V121" s="29">
        <v>4620</v>
      </c>
      <c r="W121" s="27">
        <v>0</v>
      </c>
      <c r="X121" s="29">
        <v>4620</v>
      </c>
      <c r="Y121" s="27">
        <v>0</v>
      </c>
      <c r="Z121" s="29">
        <v>4620</v>
      </c>
      <c r="AA121" s="27">
        <v>0</v>
      </c>
      <c r="AB121" s="29">
        <v>4620</v>
      </c>
      <c r="AC121" s="27">
        <v>26480</v>
      </c>
      <c r="AD121" s="29">
        <v>4620</v>
      </c>
      <c r="AE121" s="27"/>
      <c r="AF121" s="29">
        <v>4620</v>
      </c>
      <c r="AG121" s="27"/>
      <c r="AH121" s="29">
        <v>4620</v>
      </c>
      <c r="AI121" s="27"/>
      <c r="AJ121" s="29">
        <v>4620</v>
      </c>
      <c r="AK121" s="27"/>
      <c r="AL121" s="29">
        <v>4620</v>
      </c>
      <c r="AM121" s="27">
        <v>9240</v>
      </c>
      <c r="AN121" s="28"/>
      <c r="AO121" s="27"/>
      <c r="AP121" s="28"/>
      <c r="AQ121" s="27"/>
      <c r="AR121" s="28"/>
      <c r="AS121" s="27"/>
      <c r="AT121" s="28"/>
      <c r="AU121" s="27"/>
      <c r="AV121" s="28"/>
      <c r="AW121" s="27"/>
      <c r="AX121" s="28"/>
      <c r="AY121" s="27"/>
      <c r="AZ121" s="28"/>
      <c r="BA121" s="27"/>
      <c r="BB121" s="28"/>
      <c r="BC121" s="27"/>
      <c r="BD121" s="28"/>
      <c r="BE121" s="27"/>
      <c r="BF121" s="28"/>
      <c r="BG121" s="27"/>
      <c r="BH121" s="28"/>
      <c r="BI121" s="27"/>
      <c r="BJ121" s="28"/>
      <c r="BK121" s="27"/>
      <c r="BL121" s="28"/>
      <c r="BM121" s="27"/>
      <c r="BN121" s="28"/>
      <c r="BO121" s="27"/>
      <c r="BP121" s="28"/>
      <c r="BQ121" s="27"/>
      <c r="BR121" s="28"/>
      <c r="BS121" s="27"/>
      <c r="BT121" s="28"/>
      <c r="BU121" s="27"/>
      <c r="BV121" s="28"/>
      <c r="BW121" s="27"/>
      <c r="BX121" s="28"/>
      <c r="BY121" s="27"/>
      <c r="BZ121" s="28"/>
      <c r="CA121" s="27"/>
      <c r="CB121" s="26"/>
      <c r="CC121" s="27"/>
      <c r="CD121" s="26"/>
      <c r="CE121" s="27"/>
      <c r="CF121" s="26"/>
      <c r="CG121" s="27"/>
      <c r="CH121" s="26"/>
      <c r="CI121" s="27"/>
      <c r="CJ121" s="26"/>
      <c r="CK121" s="27"/>
      <c r="CL121" s="26"/>
      <c r="CM121" s="27"/>
      <c r="CN121" s="30"/>
      <c r="CO121" s="31">
        <f t="shared" si="8"/>
        <v>57080</v>
      </c>
      <c r="CP121" s="31">
        <f t="shared" si="8"/>
        <v>43220</v>
      </c>
      <c r="CQ121" s="32">
        <f t="shared" si="7"/>
        <v>13860</v>
      </c>
    </row>
    <row r="122" spans="1:95" ht="25.5" customHeight="1">
      <c r="A122" s="18">
        <v>119</v>
      </c>
      <c r="B122" s="48" t="s">
        <v>404</v>
      </c>
      <c r="C122" s="20" t="s">
        <v>405</v>
      </c>
      <c r="D122" s="21" t="s">
        <v>406</v>
      </c>
      <c r="E122" s="33"/>
      <c r="F122" s="23">
        <v>6600</v>
      </c>
      <c r="G122" s="35"/>
      <c r="H122" s="25">
        <f t="shared" si="6"/>
        <v>0</v>
      </c>
      <c r="I122" s="11"/>
      <c r="J122" s="26">
        <v>1500</v>
      </c>
      <c r="K122" s="27">
        <v>1500</v>
      </c>
      <c r="L122" s="26">
        <v>1000</v>
      </c>
      <c r="M122" s="27">
        <v>1000</v>
      </c>
      <c r="N122" s="26">
        <v>5000</v>
      </c>
      <c r="O122" s="27">
        <v>5000</v>
      </c>
      <c r="P122" s="26">
        <v>8000</v>
      </c>
      <c r="Q122" s="27">
        <v>0</v>
      </c>
      <c r="R122" s="28"/>
      <c r="S122" s="27"/>
      <c r="T122" s="26"/>
      <c r="U122" s="27"/>
      <c r="V122" s="29">
        <v>4620</v>
      </c>
      <c r="W122" s="27">
        <v>12620</v>
      </c>
      <c r="X122" s="29">
        <v>4620</v>
      </c>
      <c r="Y122" s="27">
        <v>4620</v>
      </c>
      <c r="Z122" s="29">
        <v>4620</v>
      </c>
      <c r="AA122" s="27">
        <v>4620</v>
      </c>
      <c r="AB122" s="29">
        <v>4620</v>
      </c>
      <c r="AC122" s="27">
        <v>4620</v>
      </c>
      <c r="AD122" s="29">
        <v>4620</v>
      </c>
      <c r="AE122" s="27">
        <v>4620</v>
      </c>
      <c r="AF122" s="29">
        <v>4620</v>
      </c>
      <c r="AG122" s="27">
        <v>4620</v>
      </c>
      <c r="AH122" s="29">
        <v>4620</v>
      </c>
      <c r="AI122" s="27">
        <v>4620</v>
      </c>
      <c r="AJ122" s="29">
        <v>4620</v>
      </c>
      <c r="AK122" s="27">
        <v>4620</v>
      </c>
      <c r="AL122" s="29">
        <v>4620</v>
      </c>
      <c r="AM122" s="27">
        <v>4620</v>
      </c>
      <c r="AN122" s="28"/>
      <c r="AO122" s="27"/>
      <c r="AP122" s="28"/>
      <c r="AQ122" s="27"/>
      <c r="AR122" s="28"/>
      <c r="AS122" s="27"/>
      <c r="AT122" s="28"/>
      <c r="AU122" s="27"/>
      <c r="AV122" s="28"/>
      <c r="AW122" s="27"/>
      <c r="AX122" s="28"/>
      <c r="AY122" s="27"/>
      <c r="AZ122" s="28"/>
      <c r="BA122" s="27"/>
      <c r="BB122" s="28"/>
      <c r="BC122" s="27"/>
      <c r="BD122" s="28"/>
      <c r="BE122" s="27"/>
      <c r="BF122" s="28"/>
      <c r="BG122" s="27"/>
      <c r="BH122" s="28"/>
      <c r="BI122" s="27"/>
      <c r="BJ122" s="28"/>
      <c r="BK122" s="27"/>
      <c r="BL122" s="28"/>
      <c r="BM122" s="27"/>
      <c r="BN122" s="28"/>
      <c r="BO122" s="27"/>
      <c r="BP122" s="28"/>
      <c r="BQ122" s="27"/>
      <c r="BR122" s="28"/>
      <c r="BS122" s="27"/>
      <c r="BT122" s="28"/>
      <c r="BU122" s="27"/>
      <c r="BV122" s="28"/>
      <c r="BW122" s="27"/>
      <c r="BX122" s="28"/>
      <c r="BY122" s="27"/>
      <c r="BZ122" s="28"/>
      <c r="CA122" s="27"/>
      <c r="CB122" s="26"/>
      <c r="CC122" s="27"/>
      <c r="CD122" s="26"/>
      <c r="CE122" s="27"/>
      <c r="CF122" s="26"/>
      <c r="CG122" s="27"/>
      <c r="CH122" s="26"/>
      <c r="CI122" s="27"/>
      <c r="CJ122" s="26"/>
      <c r="CK122" s="27"/>
      <c r="CL122" s="26"/>
      <c r="CM122" s="27"/>
      <c r="CN122" s="30"/>
      <c r="CO122" s="31">
        <f t="shared" si="8"/>
        <v>57080</v>
      </c>
      <c r="CP122" s="31">
        <f t="shared" si="8"/>
        <v>57080</v>
      </c>
      <c r="CQ122" s="32">
        <f t="shared" si="7"/>
        <v>0</v>
      </c>
    </row>
    <row r="123" spans="1:95" ht="25.5" customHeight="1">
      <c r="A123" s="18">
        <v>120</v>
      </c>
      <c r="B123" s="48" t="s">
        <v>407</v>
      </c>
      <c r="C123" s="20" t="s">
        <v>408</v>
      </c>
      <c r="D123" s="21" t="s">
        <v>409</v>
      </c>
      <c r="E123" s="53" t="s">
        <v>410</v>
      </c>
      <c r="F123" s="23">
        <v>6200</v>
      </c>
      <c r="G123" s="35"/>
      <c r="H123" s="25">
        <f t="shared" si="6"/>
        <v>-2520</v>
      </c>
      <c r="I123" s="11"/>
      <c r="J123" s="26">
        <v>1500</v>
      </c>
      <c r="K123" s="27">
        <v>1500</v>
      </c>
      <c r="L123" s="26">
        <v>1000</v>
      </c>
      <c r="M123" s="27">
        <v>1000</v>
      </c>
      <c r="N123" s="26">
        <v>5000</v>
      </c>
      <c r="O123" s="27">
        <v>5000</v>
      </c>
      <c r="P123" s="26">
        <v>8000</v>
      </c>
      <c r="Q123" s="27">
        <v>0</v>
      </c>
      <c r="R123" s="28"/>
      <c r="S123" s="27"/>
      <c r="T123" s="26"/>
      <c r="U123" s="27"/>
      <c r="V123" s="29">
        <v>4340</v>
      </c>
      <c r="W123" s="27">
        <v>0</v>
      </c>
      <c r="X123" s="29">
        <v>4340</v>
      </c>
      <c r="Y123" s="27">
        <v>0</v>
      </c>
      <c r="Z123" s="29">
        <v>4340</v>
      </c>
      <c r="AA123" s="27">
        <v>0</v>
      </c>
      <c r="AB123" s="29">
        <v>4340</v>
      </c>
      <c r="AC123" s="27">
        <v>22480</v>
      </c>
      <c r="AD123" s="29">
        <v>4340</v>
      </c>
      <c r="AE123" s="27"/>
      <c r="AF123" s="29">
        <v>4340</v>
      </c>
      <c r="AG123" s="27"/>
      <c r="AH123" s="29">
        <v>4340</v>
      </c>
      <c r="AI123" s="27"/>
      <c r="AJ123" s="29">
        <v>4340</v>
      </c>
      <c r="AK123" s="27"/>
      <c r="AL123" s="29">
        <v>4340</v>
      </c>
      <c r="AM123" s="27">
        <v>27100</v>
      </c>
      <c r="AN123" s="28"/>
      <c r="AO123" s="27"/>
      <c r="AP123" s="28"/>
      <c r="AQ123" s="27"/>
      <c r="AR123" s="28"/>
      <c r="AS123" s="27"/>
      <c r="AT123" s="28"/>
      <c r="AU123" s="27"/>
      <c r="AV123" s="28"/>
      <c r="AW123" s="27"/>
      <c r="AX123" s="28"/>
      <c r="AY123" s="27"/>
      <c r="AZ123" s="28"/>
      <c r="BA123" s="27"/>
      <c r="BB123" s="28"/>
      <c r="BC123" s="27"/>
      <c r="BD123" s="28"/>
      <c r="BE123" s="27"/>
      <c r="BF123" s="28"/>
      <c r="BG123" s="27"/>
      <c r="BH123" s="28"/>
      <c r="BI123" s="27"/>
      <c r="BJ123" s="28"/>
      <c r="BK123" s="27"/>
      <c r="BL123" s="28"/>
      <c r="BM123" s="27"/>
      <c r="BN123" s="28"/>
      <c r="BO123" s="27"/>
      <c r="BP123" s="28"/>
      <c r="BQ123" s="27"/>
      <c r="BR123" s="28"/>
      <c r="BS123" s="27"/>
      <c r="BT123" s="28"/>
      <c r="BU123" s="27"/>
      <c r="BV123" s="28"/>
      <c r="BW123" s="27"/>
      <c r="BX123" s="28"/>
      <c r="BY123" s="27"/>
      <c r="BZ123" s="28"/>
      <c r="CA123" s="27"/>
      <c r="CB123" s="26"/>
      <c r="CC123" s="27"/>
      <c r="CD123" s="26"/>
      <c r="CE123" s="27"/>
      <c r="CF123" s="26"/>
      <c r="CG123" s="27"/>
      <c r="CH123" s="26"/>
      <c r="CI123" s="27"/>
      <c r="CJ123" s="26"/>
      <c r="CK123" s="27"/>
      <c r="CL123" s="26"/>
      <c r="CM123" s="27"/>
      <c r="CN123" s="30"/>
      <c r="CO123" s="31">
        <f t="shared" si="8"/>
        <v>54560</v>
      </c>
      <c r="CP123" s="31">
        <f t="shared" si="8"/>
        <v>57080</v>
      </c>
      <c r="CQ123" s="32">
        <f t="shared" si="7"/>
        <v>-2520</v>
      </c>
    </row>
    <row r="124" spans="1:95" ht="25.5" customHeight="1">
      <c r="A124" s="41">
        <v>121</v>
      </c>
      <c r="B124" s="57" t="s">
        <v>411</v>
      </c>
      <c r="C124" s="42" t="s">
        <v>412</v>
      </c>
      <c r="D124" s="43" t="s">
        <v>413</v>
      </c>
      <c r="E124" s="33"/>
      <c r="F124" s="23">
        <v>6600</v>
      </c>
      <c r="G124" s="35"/>
      <c r="H124" s="25">
        <f t="shared" si="6"/>
        <v>0</v>
      </c>
      <c r="I124" s="11"/>
      <c r="J124" s="26">
        <v>1500</v>
      </c>
      <c r="K124" s="27">
        <v>1500</v>
      </c>
      <c r="L124" s="26">
        <v>1000</v>
      </c>
      <c r="M124" s="27">
        <v>1000</v>
      </c>
      <c r="N124" s="26">
        <v>5000</v>
      </c>
      <c r="O124" s="27">
        <v>5000</v>
      </c>
      <c r="P124" s="26">
        <v>8000</v>
      </c>
      <c r="Q124" s="27">
        <v>0</v>
      </c>
      <c r="R124" s="28"/>
      <c r="S124" s="27"/>
      <c r="T124" s="26"/>
      <c r="U124" s="27"/>
      <c r="V124" s="29">
        <v>4620</v>
      </c>
      <c r="W124" s="27">
        <v>0</v>
      </c>
      <c r="X124" s="29">
        <v>4620</v>
      </c>
      <c r="Y124" s="27">
        <v>0</v>
      </c>
      <c r="Z124" s="29">
        <v>4620</v>
      </c>
      <c r="AA124" s="27">
        <v>0</v>
      </c>
      <c r="AB124" s="29">
        <v>4620</v>
      </c>
      <c r="AC124" s="27">
        <v>26480</v>
      </c>
      <c r="AD124" s="29">
        <v>4620</v>
      </c>
      <c r="AE124" s="27"/>
      <c r="AF124" s="29">
        <v>4620</v>
      </c>
      <c r="AG124" s="27"/>
      <c r="AH124" s="29">
        <v>4620</v>
      </c>
      <c r="AI124" s="27"/>
      <c r="AJ124" s="29">
        <v>4620</v>
      </c>
      <c r="AK124" s="27"/>
      <c r="AL124" s="29">
        <v>4620</v>
      </c>
      <c r="AM124" s="27">
        <v>23100</v>
      </c>
      <c r="AN124" s="28"/>
      <c r="AO124" s="27"/>
      <c r="AP124" s="28"/>
      <c r="AQ124" s="27"/>
      <c r="AR124" s="28"/>
      <c r="AS124" s="27"/>
      <c r="AT124" s="28"/>
      <c r="AU124" s="27"/>
      <c r="AV124" s="28"/>
      <c r="AW124" s="27"/>
      <c r="AX124" s="28"/>
      <c r="AY124" s="27"/>
      <c r="AZ124" s="28"/>
      <c r="BA124" s="27"/>
      <c r="BB124" s="28"/>
      <c r="BC124" s="27"/>
      <c r="BD124" s="28"/>
      <c r="BE124" s="27"/>
      <c r="BF124" s="28"/>
      <c r="BG124" s="27"/>
      <c r="BH124" s="28"/>
      <c r="BI124" s="27"/>
      <c r="BJ124" s="28"/>
      <c r="BK124" s="27"/>
      <c r="BL124" s="28"/>
      <c r="BM124" s="27"/>
      <c r="BN124" s="28"/>
      <c r="BO124" s="27"/>
      <c r="BP124" s="28"/>
      <c r="BQ124" s="27"/>
      <c r="BR124" s="28"/>
      <c r="BS124" s="27"/>
      <c r="BT124" s="28"/>
      <c r="BU124" s="27"/>
      <c r="BV124" s="28"/>
      <c r="BW124" s="27"/>
      <c r="BX124" s="28"/>
      <c r="BY124" s="27"/>
      <c r="BZ124" s="28"/>
      <c r="CA124" s="27"/>
      <c r="CB124" s="26"/>
      <c r="CC124" s="27"/>
      <c r="CD124" s="26"/>
      <c r="CE124" s="27"/>
      <c r="CF124" s="26"/>
      <c r="CG124" s="27"/>
      <c r="CH124" s="26"/>
      <c r="CI124" s="27"/>
      <c r="CJ124" s="26"/>
      <c r="CK124" s="27"/>
      <c r="CL124" s="26"/>
      <c r="CM124" s="27"/>
      <c r="CN124" s="30"/>
      <c r="CO124" s="31">
        <f t="shared" si="8"/>
        <v>57080</v>
      </c>
      <c r="CP124" s="31">
        <f t="shared" si="8"/>
        <v>57080</v>
      </c>
      <c r="CQ124" s="32">
        <f t="shared" si="7"/>
        <v>0</v>
      </c>
    </row>
    <row r="125" spans="1:95" ht="25.5" customHeight="1">
      <c r="A125" s="41">
        <v>122</v>
      </c>
      <c r="B125" s="57" t="s">
        <v>414</v>
      </c>
      <c r="C125" s="42" t="s">
        <v>415</v>
      </c>
      <c r="D125" s="43" t="s">
        <v>416</v>
      </c>
      <c r="E125" s="44"/>
      <c r="F125" s="23"/>
      <c r="G125" s="44" t="s">
        <v>136</v>
      </c>
      <c r="H125" s="25">
        <f t="shared" si="6"/>
        <v>0</v>
      </c>
      <c r="I125" s="11"/>
      <c r="J125" s="26">
        <v>1500</v>
      </c>
      <c r="K125" s="27">
        <v>1500</v>
      </c>
      <c r="L125" s="26">
        <v>1000</v>
      </c>
      <c r="M125" s="27">
        <v>1000</v>
      </c>
      <c r="N125" s="26">
        <v>5000</v>
      </c>
      <c r="O125" s="27">
        <v>5000</v>
      </c>
      <c r="P125" s="26">
        <v>8000</v>
      </c>
      <c r="Q125" s="27">
        <v>0</v>
      </c>
      <c r="R125" s="28"/>
      <c r="S125" s="27"/>
      <c r="T125" s="26"/>
      <c r="U125" s="27"/>
      <c r="V125" s="29">
        <v>4620</v>
      </c>
      <c r="W125" s="27">
        <v>12420</v>
      </c>
      <c r="X125" s="29">
        <v>4620</v>
      </c>
      <c r="Y125" s="27">
        <v>4620</v>
      </c>
      <c r="Z125" s="29">
        <v>4620</v>
      </c>
      <c r="AA125" s="27">
        <v>4820</v>
      </c>
      <c r="AB125" s="29">
        <v>4620</v>
      </c>
      <c r="AC125" s="27">
        <v>4620</v>
      </c>
      <c r="AD125" s="29">
        <v>4620</v>
      </c>
      <c r="AE125" s="27">
        <v>4620</v>
      </c>
      <c r="AF125" s="29"/>
      <c r="AG125" s="27"/>
      <c r="AH125" s="29"/>
      <c r="AI125" s="27"/>
      <c r="AJ125" s="29"/>
      <c r="AK125" s="27"/>
      <c r="AL125" s="29"/>
      <c r="AM125" s="27"/>
      <c r="AN125" s="28"/>
      <c r="AO125" s="27"/>
      <c r="AP125" s="28"/>
      <c r="AQ125" s="27"/>
      <c r="AR125" s="28"/>
      <c r="AS125" s="27"/>
      <c r="AT125" s="28"/>
      <c r="AU125" s="27"/>
      <c r="AV125" s="28"/>
      <c r="AW125" s="27"/>
      <c r="AX125" s="28"/>
      <c r="AY125" s="27"/>
      <c r="AZ125" s="28"/>
      <c r="BA125" s="27"/>
      <c r="BB125" s="28"/>
      <c r="BC125" s="27"/>
      <c r="BD125" s="28"/>
      <c r="BE125" s="27"/>
      <c r="BF125" s="28"/>
      <c r="BG125" s="27"/>
      <c r="BH125" s="28"/>
      <c r="BI125" s="27"/>
      <c r="BJ125" s="28"/>
      <c r="BK125" s="27"/>
      <c r="BL125" s="28"/>
      <c r="BM125" s="27"/>
      <c r="BN125" s="28"/>
      <c r="BO125" s="27"/>
      <c r="BP125" s="28"/>
      <c r="BQ125" s="27"/>
      <c r="BR125" s="28"/>
      <c r="BS125" s="27"/>
      <c r="BT125" s="28"/>
      <c r="BU125" s="27"/>
      <c r="BV125" s="28"/>
      <c r="BW125" s="27"/>
      <c r="BX125" s="28"/>
      <c r="BY125" s="27"/>
      <c r="BZ125" s="28"/>
      <c r="CA125" s="27"/>
      <c r="CB125" s="26"/>
      <c r="CC125" s="27"/>
      <c r="CD125" s="26"/>
      <c r="CE125" s="27"/>
      <c r="CF125" s="26"/>
      <c r="CG125" s="27"/>
      <c r="CH125" s="26"/>
      <c r="CI125" s="27"/>
      <c r="CJ125" s="26"/>
      <c r="CK125" s="27"/>
      <c r="CL125" s="26"/>
      <c r="CM125" s="27"/>
      <c r="CN125" s="30"/>
      <c r="CO125" s="31">
        <f t="shared" si="8"/>
        <v>38600</v>
      </c>
      <c r="CP125" s="31">
        <f t="shared" si="8"/>
        <v>38600</v>
      </c>
      <c r="CQ125" s="32">
        <f t="shared" si="7"/>
        <v>0</v>
      </c>
    </row>
    <row r="126" spans="1:95" ht="25.5" customHeight="1">
      <c r="A126" s="18">
        <v>123</v>
      </c>
      <c r="B126" s="48" t="s">
        <v>417</v>
      </c>
      <c r="C126" s="20" t="s">
        <v>418</v>
      </c>
      <c r="D126" s="21" t="s">
        <v>419</v>
      </c>
      <c r="E126" s="33"/>
      <c r="F126" s="23">
        <v>6600</v>
      </c>
      <c r="G126" s="35"/>
      <c r="H126" s="25">
        <f t="shared" si="6"/>
        <v>0</v>
      </c>
      <c r="I126" s="11"/>
      <c r="J126" s="26">
        <v>1500</v>
      </c>
      <c r="K126" s="27">
        <v>1500</v>
      </c>
      <c r="L126" s="26">
        <v>1000</v>
      </c>
      <c r="M126" s="27">
        <v>1000</v>
      </c>
      <c r="N126" s="26">
        <v>5000</v>
      </c>
      <c r="O126" s="27">
        <v>5000</v>
      </c>
      <c r="P126" s="26">
        <v>8000</v>
      </c>
      <c r="Q126" s="27">
        <v>0</v>
      </c>
      <c r="R126" s="28"/>
      <c r="S126" s="27"/>
      <c r="T126" s="26"/>
      <c r="U126" s="27">
        <v>8000</v>
      </c>
      <c r="V126" s="29">
        <v>4620</v>
      </c>
      <c r="W126" s="27">
        <v>4620</v>
      </c>
      <c r="X126" s="29">
        <v>4620</v>
      </c>
      <c r="Y126" s="27">
        <v>4620</v>
      </c>
      <c r="Z126" s="29">
        <v>4620</v>
      </c>
      <c r="AA126" s="27">
        <v>4620</v>
      </c>
      <c r="AB126" s="29">
        <v>4620</v>
      </c>
      <c r="AC126" s="27">
        <v>4620</v>
      </c>
      <c r="AD126" s="29">
        <v>4620</v>
      </c>
      <c r="AE126" s="27">
        <v>4620</v>
      </c>
      <c r="AF126" s="29">
        <v>4620</v>
      </c>
      <c r="AG126" s="27">
        <v>4620</v>
      </c>
      <c r="AH126" s="29">
        <v>4620</v>
      </c>
      <c r="AI126" s="27">
        <v>4620</v>
      </c>
      <c r="AJ126" s="29">
        <v>4620</v>
      </c>
      <c r="AK126" s="27">
        <v>4620</v>
      </c>
      <c r="AL126" s="29">
        <v>4620</v>
      </c>
      <c r="AM126" s="27">
        <v>4620</v>
      </c>
      <c r="AN126" s="28"/>
      <c r="AO126" s="27"/>
      <c r="AP126" s="28"/>
      <c r="AQ126" s="27"/>
      <c r="AR126" s="28"/>
      <c r="AS126" s="27"/>
      <c r="AT126" s="28"/>
      <c r="AU126" s="27"/>
      <c r="AV126" s="28"/>
      <c r="AW126" s="27"/>
      <c r="AX126" s="28"/>
      <c r="AY126" s="27"/>
      <c r="AZ126" s="28"/>
      <c r="BA126" s="27"/>
      <c r="BB126" s="28"/>
      <c r="BC126" s="27"/>
      <c r="BD126" s="28"/>
      <c r="BE126" s="27"/>
      <c r="BF126" s="28"/>
      <c r="BG126" s="27"/>
      <c r="BH126" s="28"/>
      <c r="BI126" s="27"/>
      <c r="BJ126" s="28"/>
      <c r="BK126" s="27"/>
      <c r="BL126" s="28"/>
      <c r="BM126" s="27"/>
      <c r="BN126" s="28"/>
      <c r="BO126" s="27"/>
      <c r="BP126" s="28"/>
      <c r="BQ126" s="27"/>
      <c r="BR126" s="28"/>
      <c r="BS126" s="27"/>
      <c r="BT126" s="28"/>
      <c r="BU126" s="27"/>
      <c r="BV126" s="28"/>
      <c r="BW126" s="27"/>
      <c r="BX126" s="28"/>
      <c r="BY126" s="27"/>
      <c r="BZ126" s="28"/>
      <c r="CA126" s="27"/>
      <c r="CB126" s="26"/>
      <c r="CC126" s="27"/>
      <c r="CD126" s="26"/>
      <c r="CE126" s="27"/>
      <c r="CF126" s="26"/>
      <c r="CG126" s="27"/>
      <c r="CH126" s="26"/>
      <c r="CI126" s="27"/>
      <c r="CJ126" s="26"/>
      <c r="CK126" s="27"/>
      <c r="CL126" s="26"/>
      <c r="CM126" s="27"/>
      <c r="CN126" s="30"/>
      <c r="CO126" s="31">
        <f t="shared" si="8"/>
        <v>57080</v>
      </c>
      <c r="CP126" s="31">
        <f t="shared" si="8"/>
        <v>57080</v>
      </c>
      <c r="CQ126" s="32">
        <f t="shared" si="7"/>
        <v>0</v>
      </c>
    </row>
    <row r="127" spans="1:95" ht="25.5" customHeight="1">
      <c r="A127" s="18">
        <v>124</v>
      </c>
      <c r="B127" s="48" t="s">
        <v>420</v>
      </c>
      <c r="C127" s="20" t="s">
        <v>421</v>
      </c>
      <c r="D127" s="21" t="s">
        <v>422</v>
      </c>
      <c r="E127" s="33"/>
      <c r="F127" s="23">
        <v>3300</v>
      </c>
      <c r="G127" s="35" t="s">
        <v>108</v>
      </c>
      <c r="H127" s="25">
        <f t="shared" si="6"/>
        <v>0</v>
      </c>
      <c r="I127" s="11"/>
      <c r="J127" s="26">
        <v>1500</v>
      </c>
      <c r="K127" s="27">
        <v>1500</v>
      </c>
      <c r="L127" s="26">
        <v>1000</v>
      </c>
      <c r="M127" s="27">
        <v>1000</v>
      </c>
      <c r="N127" s="26">
        <v>5000</v>
      </c>
      <c r="O127" s="27">
        <v>5000</v>
      </c>
      <c r="P127" s="26">
        <v>8000</v>
      </c>
      <c r="Q127" s="27">
        <v>0</v>
      </c>
      <c r="R127" s="28"/>
      <c r="S127" s="27"/>
      <c r="T127" s="26"/>
      <c r="U127" s="27"/>
      <c r="V127" s="29">
        <v>2310</v>
      </c>
      <c r="W127" s="27">
        <f>8000+4620</f>
        <v>12620</v>
      </c>
      <c r="X127" s="29">
        <v>2310</v>
      </c>
      <c r="Y127" s="27">
        <v>4620</v>
      </c>
      <c r="Z127" s="29">
        <v>2310</v>
      </c>
      <c r="AA127" s="27"/>
      <c r="AB127" s="29">
        <v>2310</v>
      </c>
      <c r="AC127" s="27"/>
      <c r="AD127" s="29">
        <v>2310</v>
      </c>
      <c r="AE127" s="27">
        <v>2310</v>
      </c>
      <c r="AF127" s="29">
        <v>2310</v>
      </c>
      <c r="AG127" s="27">
        <v>2310</v>
      </c>
      <c r="AH127" s="29">
        <v>2310</v>
      </c>
      <c r="AI127" s="27"/>
      <c r="AJ127" s="29">
        <v>2310</v>
      </c>
      <c r="AK127" s="27"/>
      <c r="AL127" s="29">
        <v>2310</v>
      </c>
      <c r="AM127" s="27">
        <v>6930</v>
      </c>
      <c r="AN127" s="28"/>
      <c r="AO127" s="27"/>
      <c r="AP127" s="28"/>
      <c r="AQ127" s="27"/>
      <c r="AR127" s="28"/>
      <c r="AS127" s="27"/>
      <c r="AT127" s="28"/>
      <c r="AU127" s="27"/>
      <c r="AV127" s="28"/>
      <c r="AW127" s="27"/>
      <c r="AX127" s="28"/>
      <c r="AY127" s="27"/>
      <c r="AZ127" s="28"/>
      <c r="BA127" s="27"/>
      <c r="BB127" s="28"/>
      <c r="BC127" s="27"/>
      <c r="BD127" s="28"/>
      <c r="BE127" s="27"/>
      <c r="BF127" s="28"/>
      <c r="BG127" s="27"/>
      <c r="BH127" s="28"/>
      <c r="BI127" s="27"/>
      <c r="BJ127" s="28"/>
      <c r="BK127" s="27"/>
      <c r="BL127" s="28"/>
      <c r="BM127" s="27"/>
      <c r="BN127" s="28"/>
      <c r="BO127" s="27"/>
      <c r="BP127" s="28"/>
      <c r="BQ127" s="27"/>
      <c r="BR127" s="28"/>
      <c r="BS127" s="27"/>
      <c r="BT127" s="28"/>
      <c r="BU127" s="27"/>
      <c r="BV127" s="28"/>
      <c r="BW127" s="27"/>
      <c r="BX127" s="28"/>
      <c r="BY127" s="27"/>
      <c r="BZ127" s="28"/>
      <c r="CA127" s="27"/>
      <c r="CB127" s="26"/>
      <c r="CC127" s="27"/>
      <c r="CD127" s="26"/>
      <c r="CE127" s="27"/>
      <c r="CF127" s="26"/>
      <c r="CG127" s="27"/>
      <c r="CH127" s="26"/>
      <c r="CI127" s="27"/>
      <c r="CJ127" s="26"/>
      <c r="CK127" s="27"/>
      <c r="CL127" s="26"/>
      <c r="CM127" s="27"/>
      <c r="CN127" s="30"/>
      <c r="CO127" s="31">
        <f t="shared" si="8"/>
        <v>36290</v>
      </c>
      <c r="CP127" s="31">
        <f t="shared" si="8"/>
        <v>36290</v>
      </c>
      <c r="CQ127" s="32">
        <f t="shared" si="7"/>
        <v>0</v>
      </c>
    </row>
    <row r="128" spans="1:95" ht="25.5" customHeight="1">
      <c r="A128" s="18">
        <v>125</v>
      </c>
      <c r="B128" s="48" t="s">
        <v>423</v>
      </c>
      <c r="C128" s="20" t="s">
        <v>424</v>
      </c>
      <c r="D128" s="21" t="s">
        <v>425</v>
      </c>
      <c r="E128" s="33"/>
      <c r="F128" s="23">
        <v>6600</v>
      </c>
      <c r="H128" s="25">
        <f t="shared" si="6"/>
        <v>0</v>
      </c>
      <c r="I128" s="11"/>
      <c r="J128" s="26">
        <v>1500</v>
      </c>
      <c r="K128" s="27">
        <v>1500</v>
      </c>
      <c r="L128" s="26">
        <v>1000</v>
      </c>
      <c r="M128" s="27">
        <v>1000</v>
      </c>
      <c r="N128" s="26">
        <v>5000</v>
      </c>
      <c r="O128" s="27">
        <v>5000</v>
      </c>
      <c r="P128" s="26">
        <v>8000</v>
      </c>
      <c r="Q128" s="27">
        <v>0</v>
      </c>
      <c r="R128" s="28"/>
      <c r="S128" s="27"/>
      <c r="T128" s="26"/>
      <c r="U128" s="27"/>
      <c r="V128" s="29">
        <v>4620</v>
      </c>
      <c r="W128" s="27">
        <v>0</v>
      </c>
      <c r="X128" s="29">
        <v>4620</v>
      </c>
      <c r="Y128" s="27">
        <v>0</v>
      </c>
      <c r="Z128" s="29">
        <v>4620</v>
      </c>
      <c r="AA128" s="27">
        <v>0</v>
      </c>
      <c r="AB128" s="29">
        <v>4620</v>
      </c>
      <c r="AC128" s="27">
        <v>26480</v>
      </c>
      <c r="AD128" s="29">
        <v>4620</v>
      </c>
      <c r="AE128" s="27"/>
      <c r="AF128" s="29">
        <v>4620</v>
      </c>
      <c r="AG128" s="27"/>
      <c r="AH128" s="29">
        <v>4620</v>
      </c>
      <c r="AI128" s="27"/>
      <c r="AJ128" s="29">
        <v>4620</v>
      </c>
      <c r="AK128" s="27"/>
      <c r="AL128" s="29">
        <v>4620</v>
      </c>
      <c r="AM128" s="27">
        <v>23100</v>
      </c>
      <c r="AN128" s="28"/>
      <c r="AO128" s="27"/>
      <c r="AP128" s="28"/>
      <c r="AQ128" s="27"/>
      <c r="AR128" s="28"/>
      <c r="AS128" s="27"/>
      <c r="AT128" s="28"/>
      <c r="AU128" s="27"/>
      <c r="AV128" s="28"/>
      <c r="AW128" s="27"/>
      <c r="AX128" s="28"/>
      <c r="AY128" s="27"/>
      <c r="AZ128" s="28"/>
      <c r="BA128" s="27"/>
      <c r="BB128" s="28"/>
      <c r="BC128" s="27"/>
      <c r="BD128" s="28"/>
      <c r="BE128" s="27"/>
      <c r="BF128" s="28"/>
      <c r="BG128" s="27"/>
      <c r="BH128" s="28"/>
      <c r="BI128" s="27"/>
      <c r="BJ128" s="28"/>
      <c r="BK128" s="27"/>
      <c r="BL128" s="28"/>
      <c r="BM128" s="27"/>
      <c r="BN128" s="28"/>
      <c r="BO128" s="27"/>
      <c r="BP128" s="28"/>
      <c r="BQ128" s="27"/>
      <c r="BR128" s="28"/>
      <c r="BS128" s="27"/>
      <c r="BT128" s="28"/>
      <c r="BU128" s="27"/>
      <c r="BV128" s="28"/>
      <c r="BW128" s="27"/>
      <c r="BX128" s="28"/>
      <c r="BY128" s="27"/>
      <c r="BZ128" s="28"/>
      <c r="CA128" s="27"/>
      <c r="CB128" s="26"/>
      <c r="CC128" s="27"/>
      <c r="CD128" s="26"/>
      <c r="CE128" s="27"/>
      <c r="CF128" s="26"/>
      <c r="CG128" s="27"/>
      <c r="CH128" s="26"/>
      <c r="CI128" s="27"/>
      <c r="CJ128" s="26"/>
      <c r="CK128" s="27"/>
      <c r="CL128" s="26"/>
      <c r="CM128" s="27"/>
      <c r="CN128" s="30"/>
      <c r="CO128" s="31">
        <f t="shared" si="8"/>
        <v>57080</v>
      </c>
      <c r="CP128" s="31">
        <f t="shared" si="8"/>
        <v>57080</v>
      </c>
      <c r="CQ128" s="32">
        <f t="shared" si="7"/>
        <v>0</v>
      </c>
    </row>
    <row r="129" spans="1:95" ht="25.5" customHeight="1">
      <c r="A129" s="18">
        <v>126</v>
      </c>
      <c r="B129" s="48" t="s">
        <v>426</v>
      </c>
      <c r="C129" s="20" t="s">
        <v>427</v>
      </c>
      <c r="D129" s="21" t="s">
        <v>428</v>
      </c>
      <c r="E129" s="33"/>
      <c r="F129" s="23">
        <v>6600</v>
      </c>
      <c r="G129" s="35"/>
      <c r="H129" s="25">
        <f t="shared" si="6"/>
        <v>12620</v>
      </c>
      <c r="I129" s="11"/>
      <c r="J129" s="26">
        <v>1500</v>
      </c>
      <c r="K129" s="27">
        <v>1500</v>
      </c>
      <c r="L129" s="26">
        <v>1000</v>
      </c>
      <c r="M129" s="27">
        <v>1000</v>
      </c>
      <c r="N129" s="26">
        <v>5000</v>
      </c>
      <c r="O129" s="27">
        <v>5000</v>
      </c>
      <c r="P129" s="26">
        <v>8000</v>
      </c>
      <c r="Q129" s="27"/>
      <c r="R129" s="28"/>
      <c r="S129" s="27"/>
      <c r="T129" s="26"/>
      <c r="U129" s="27"/>
      <c r="V129" s="29">
        <v>4620</v>
      </c>
      <c r="W129" s="27">
        <v>4620</v>
      </c>
      <c r="X129" s="29">
        <v>4620</v>
      </c>
      <c r="Y129" s="27">
        <v>4620</v>
      </c>
      <c r="Z129" s="29">
        <v>4620</v>
      </c>
      <c r="AA129" s="27">
        <v>4620</v>
      </c>
      <c r="AB129" s="29">
        <v>4620</v>
      </c>
      <c r="AC129" s="27">
        <v>4620</v>
      </c>
      <c r="AD129" s="29">
        <v>4620</v>
      </c>
      <c r="AE129" s="27">
        <v>4620</v>
      </c>
      <c r="AF129" s="29">
        <v>4620</v>
      </c>
      <c r="AG129" s="27">
        <v>4620</v>
      </c>
      <c r="AH129" s="29">
        <v>4620</v>
      </c>
      <c r="AI129" s="27">
        <v>4620</v>
      </c>
      <c r="AJ129" s="29">
        <v>4620</v>
      </c>
      <c r="AK129" s="27"/>
      <c r="AL129" s="29">
        <v>4620</v>
      </c>
      <c r="AM129" s="27">
        <v>4620</v>
      </c>
      <c r="AN129" s="28"/>
      <c r="AO129" s="27"/>
      <c r="AP129" s="28"/>
      <c r="AQ129" s="27"/>
      <c r="AR129" s="28"/>
      <c r="AS129" s="27"/>
      <c r="AT129" s="28"/>
      <c r="AU129" s="27"/>
      <c r="AV129" s="28"/>
      <c r="AW129" s="27"/>
      <c r="AX129" s="28"/>
      <c r="AY129" s="27"/>
      <c r="AZ129" s="28"/>
      <c r="BA129" s="27"/>
      <c r="BB129" s="28"/>
      <c r="BC129" s="27"/>
      <c r="BD129" s="28"/>
      <c r="BE129" s="27"/>
      <c r="BF129" s="28"/>
      <c r="BG129" s="27"/>
      <c r="BH129" s="28"/>
      <c r="BI129" s="27"/>
      <c r="BJ129" s="28"/>
      <c r="BK129" s="27"/>
      <c r="BL129" s="28"/>
      <c r="BM129" s="27"/>
      <c r="BN129" s="28"/>
      <c r="BO129" s="27"/>
      <c r="BP129" s="28"/>
      <c r="BQ129" s="27"/>
      <c r="BR129" s="28"/>
      <c r="BS129" s="27"/>
      <c r="BT129" s="28"/>
      <c r="BU129" s="27"/>
      <c r="BV129" s="28"/>
      <c r="BW129" s="27"/>
      <c r="BX129" s="28"/>
      <c r="BY129" s="27"/>
      <c r="BZ129" s="28"/>
      <c r="CA129" s="27"/>
      <c r="CB129" s="26"/>
      <c r="CC129" s="27"/>
      <c r="CD129" s="26"/>
      <c r="CE129" s="27"/>
      <c r="CF129" s="26"/>
      <c r="CG129" s="27"/>
      <c r="CH129" s="26"/>
      <c r="CI129" s="27"/>
      <c r="CJ129" s="26"/>
      <c r="CK129" s="27"/>
      <c r="CL129" s="26"/>
      <c r="CM129" s="27"/>
      <c r="CN129" s="30"/>
      <c r="CO129" s="31">
        <f t="shared" si="8"/>
        <v>57080</v>
      </c>
      <c r="CP129" s="31">
        <f t="shared" si="8"/>
        <v>44460</v>
      </c>
      <c r="CQ129" s="32">
        <f t="shared" si="7"/>
        <v>12620</v>
      </c>
    </row>
    <row r="130" spans="1:95" ht="26.25" customHeight="1">
      <c r="A130" s="18">
        <v>127</v>
      </c>
      <c r="B130" s="48" t="s">
        <v>429</v>
      </c>
      <c r="C130" s="20" t="s">
        <v>430</v>
      </c>
      <c r="D130" s="21" t="s">
        <v>431</v>
      </c>
      <c r="E130" s="22" t="s">
        <v>45</v>
      </c>
      <c r="F130" s="23">
        <v>6200</v>
      </c>
      <c r="H130" s="25">
        <f t="shared" si="6"/>
        <v>-2520</v>
      </c>
      <c r="I130" s="11"/>
      <c r="J130" s="26">
        <v>1500</v>
      </c>
      <c r="K130" s="27">
        <v>1500</v>
      </c>
      <c r="L130" s="26">
        <v>1000</v>
      </c>
      <c r="M130" s="27">
        <v>1000</v>
      </c>
      <c r="N130" s="26">
        <v>5000</v>
      </c>
      <c r="O130" s="27">
        <v>5000</v>
      </c>
      <c r="P130" s="26">
        <v>8000</v>
      </c>
      <c r="Q130" s="27">
        <v>0</v>
      </c>
      <c r="R130" s="28"/>
      <c r="S130" s="27"/>
      <c r="T130" s="26"/>
      <c r="U130" s="27"/>
      <c r="V130" s="29">
        <v>4340</v>
      </c>
      <c r="W130" s="27">
        <f>4620+8000</f>
        <v>12620</v>
      </c>
      <c r="X130" s="29">
        <v>4340</v>
      </c>
      <c r="Y130" s="27">
        <v>4620</v>
      </c>
      <c r="Z130" s="29">
        <v>4340</v>
      </c>
      <c r="AA130" s="27">
        <v>4620</v>
      </c>
      <c r="AB130" s="29">
        <v>4340</v>
      </c>
      <c r="AC130" s="27">
        <v>4620</v>
      </c>
      <c r="AD130" s="29">
        <v>4340</v>
      </c>
      <c r="AE130" s="27">
        <v>4620</v>
      </c>
      <c r="AF130" s="29">
        <v>4340</v>
      </c>
      <c r="AG130" s="27">
        <v>4620</v>
      </c>
      <c r="AH130" s="29">
        <v>4340</v>
      </c>
      <c r="AI130" s="27">
        <v>4620</v>
      </c>
      <c r="AJ130" s="29">
        <v>4340</v>
      </c>
      <c r="AK130" s="27"/>
      <c r="AL130" s="29">
        <v>4340</v>
      </c>
      <c r="AM130" s="27">
        <v>9240</v>
      </c>
      <c r="AN130" s="28"/>
      <c r="AO130" s="27"/>
      <c r="AP130" s="28"/>
      <c r="AQ130" s="27"/>
      <c r="AR130" s="28"/>
      <c r="AS130" s="27"/>
      <c r="AT130" s="28"/>
      <c r="AU130" s="27"/>
      <c r="AV130" s="28"/>
      <c r="AW130" s="27"/>
      <c r="AX130" s="28"/>
      <c r="AY130" s="27"/>
      <c r="AZ130" s="28"/>
      <c r="BA130" s="27"/>
      <c r="BB130" s="28"/>
      <c r="BC130" s="27"/>
      <c r="BD130" s="28"/>
      <c r="BE130" s="27"/>
      <c r="BF130" s="28"/>
      <c r="BG130" s="27"/>
      <c r="BH130" s="28"/>
      <c r="BI130" s="27"/>
      <c r="BJ130" s="28"/>
      <c r="BK130" s="27"/>
      <c r="BL130" s="28"/>
      <c r="BM130" s="27"/>
      <c r="BN130" s="28"/>
      <c r="BO130" s="27"/>
      <c r="BP130" s="28"/>
      <c r="BQ130" s="27"/>
      <c r="BR130" s="28"/>
      <c r="BS130" s="27"/>
      <c r="BT130" s="28"/>
      <c r="BU130" s="27"/>
      <c r="BV130" s="28"/>
      <c r="BW130" s="27"/>
      <c r="BX130" s="28"/>
      <c r="BY130" s="27"/>
      <c r="BZ130" s="28"/>
      <c r="CA130" s="27"/>
      <c r="CB130" s="26"/>
      <c r="CC130" s="27"/>
      <c r="CD130" s="26"/>
      <c r="CE130" s="27"/>
      <c r="CF130" s="26"/>
      <c r="CG130" s="27"/>
      <c r="CH130" s="26"/>
      <c r="CI130" s="27"/>
      <c r="CJ130" s="26"/>
      <c r="CK130" s="27"/>
      <c r="CL130" s="26"/>
      <c r="CM130" s="27"/>
      <c r="CN130" s="30"/>
      <c r="CO130" s="31">
        <f t="shared" si="8"/>
        <v>54560</v>
      </c>
      <c r="CP130" s="31">
        <f t="shared" si="8"/>
        <v>57080</v>
      </c>
      <c r="CQ130" s="32">
        <f t="shared" si="7"/>
        <v>-2520</v>
      </c>
    </row>
    <row r="131" spans="1:95" ht="25.5" customHeight="1">
      <c r="A131" s="18">
        <v>128</v>
      </c>
      <c r="B131" s="48" t="s">
        <v>432</v>
      </c>
      <c r="C131" s="20" t="s">
        <v>433</v>
      </c>
      <c r="D131" s="21" t="s">
        <v>434</v>
      </c>
      <c r="E131" s="22"/>
      <c r="F131" s="23">
        <v>6600</v>
      </c>
      <c r="H131" s="25">
        <f t="shared" si="6"/>
        <v>4620</v>
      </c>
      <c r="I131" s="11"/>
      <c r="J131" s="26">
        <v>1500</v>
      </c>
      <c r="K131" s="27">
        <v>1500</v>
      </c>
      <c r="L131" s="26">
        <v>1000</v>
      </c>
      <c r="M131" s="27">
        <v>1000</v>
      </c>
      <c r="N131" s="26">
        <v>5000</v>
      </c>
      <c r="O131" s="27">
        <v>5000</v>
      </c>
      <c r="P131" s="26">
        <v>8000</v>
      </c>
      <c r="Q131" s="27">
        <v>0</v>
      </c>
      <c r="R131" s="28"/>
      <c r="S131" s="27"/>
      <c r="T131" s="26"/>
      <c r="U131" s="27"/>
      <c r="V131" s="29">
        <v>4620</v>
      </c>
      <c r="W131" s="27">
        <v>0</v>
      </c>
      <c r="X131" s="29">
        <v>4620</v>
      </c>
      <c r="Y131" s="27">
        <v>0</v>
      </c>
      <c r="Z131" s="29">
        <v>4620</v>
      </c>
      <c r="AA131" s="27">
        <v>0</v>
      </c>
      <c r="AB131" s="29">
        <v>4620</v>
      </c>
      <c r="AC131" s="27">
        <v>26480</v>
      </c>
      <c r="AD131" s="29">
        <v>4620</v>
      </c>
      <c r="AE131" s="27"/>
      <c r="AF131" s="29">
        <v>4620</v>
      </c>
      <c r="AG131" s="27"/>
      <c r="AH131" s="29">
        <v>4620</v>
      </c>
      <c r="AI131" s="27"/>
      <c r="AJ131" s="29">
        <v>4620</v>
      </c>
      <c r="AK131" s="27"/>
      <c r="AL131" s="29">
        <v>4620</v>
      </c>
      <c r="AM131" s="27">
        <v>18480</v>
      </c>
      <c r="AN131" s="28"/>
      <c r="AO131" s="27"/>
      <c r="AP131" s="28"/>
      <c r="AQ131" s="27"/>
      <c r="AR131" s="28"/>
      <c r="AS131" s="27"/>
      <c r="AT131" s="28"/>
      <c r="AU131" s="27"/>
      <c r="AV131" s="28"/>
      <c r="AW131" s="27"/>
      <c r="AX131" s="28"/>
      <c r="AY131" s="27"/>
      <c r="AZ131" s="28"/>
      <c r="BA131" s="27"/>
      <c r="BB131" s="28"/>
      <c r="BC131" s="27"/>
      <c r="BD131" s="28"/>
      <c r="BE131" s="27"/>
      <c r="BF131" s="28"/>
      <c r="BG131" s="27"/>
      <c r="BH131" s="28"/>
      <c r="BI131" s="27"/>
      <c r="BJ131" s="28"/>
      <c r="BK131" s="27"/>
      <c r="BL131" s="28"/>
      <c r="BM131" s="27"/>
      <c r="BN131" s="28"/>
      <c r="BO131" s="27"/>
      <c r="BP131" s="28"/>
      <c r="BQ131" s="27"/>
      <c r="BR131" s="28"/>
      <c r="BS131" s="27"/>
      <c r="BT131" s="28"/>
      <c r="BU131" s="27"/>
      <c r="BV131" s="28"/>
      <c r="BW131" s="27"/>
      <c r="BX131" s="28"/>
      <c r="BY131" s="27"/>
      <c r="BZ131" s="28"/>
      <c r="CA131" s="27"/>
      <c r="CB131" s="26"/>
      <c r="CC131" s="27"/>
      <c r="CD131" s="26"/>
      <c r="CE131" s="27"/>
      <c r="CF131" s="26"/>
      <c r="CG131" s="27"/>
      <c r="CH131" s="26"/>
      <c r="CI131" s="27"/>
      <c r="CJ131" s="26"/>
      <c r="CK131" s="27"/>
      <c r="CL131" s="26"/>
      <c r="CM131" s="27"/>
      <c r="CN131" s="30"/>
      <c r="CO131" s="31">
        <f t="shared" si="8"/>
        <v>57080</v>
      </c>
      <c r="CP131" s="31">
        <f t="shared" si="8"/>
        <v>52460</v>
      </c>
      <c r="CQ131" s="32">
        <f t="shared" si="7"/>
        <v>4620</v>
      </c>
    </row>
    <row r="132" spans="1:95" ht="25.5" customHeight="1">
      <c r="A132" s="18">
        <v>129</v>
      </c>
      <c r="B132" s="48" t="s">
        <v>435</v>
      </c>
      <c r="C132" s="20" t="s">
        <v>436</v>
      </c>
      <c r="D132" s="21" t="s">
        <v>437</v>
      </c>
      <c r="E132" s="22" t="s">
        <v>45</v>
      </c>
      <c r="F132" s="23">
        <v>6200</v>
      </c>
      <c r="H132" s="25">
        <f t="shared" si="6"/>
        <v>0</v>
      </c>
      <c r="I132" s="11"/>
      <c r="J132" s="26">
        <v>1500</v>
      </c>
      <c r="K132" s="27">
        <v>1500</v>
      </c>
      <c r="L132" s="26">
        <v>1000</v>
      </c>
      <c r="M132" s="27">
        <v>1000</v>
      </c>
      <c r="N132" s="26">
        <v>5000</v>
      </c>
      <c r="O132" s="27">
        <v>5000</v>
      </c>
      <c r="P132" s="26">
        <v>8000</v>
      </c>
      <c r="Q132" s="27">
        <v>0</v>
      </c>
      <c r="R132" s="28"/>
      <c r="S132" s="27"/>
      <c r="T132" s="26"/>
      <c r="U132" s="27">
        <v>8000</v>
      </c>
      <c r="V132" s="29">
        <v>4340</v>
      </c>
      <c r="W132" s="27">
        <v>4690</v>
      </c>
      <c r="X132" s="29">
        <v>4340</v>
      </c>
      <c r="Y132" s="27">
        <v>4670</v>
      </c>
      <c r="Z132" s="29">
        <v>4340</v>
      </c>
      <c r="AA132" s="27">
        <v>4620</v>
      </c>
      <c r="AB132" s="29">
        <v>4340</v>
      </c>
      <c r="AC132" s="27">
        <v>3380</v>
      </c>
      <c r="AD132" s="29">
        <v>4340</v>
      </c>
      <c r="AE132" s="27">
        <v>4340</v>
      </c>
      <c r="AF132" s="29">
        <v>4340</v>
      </c>
      <c r="AG132" s="27">
        <v>4340</v>
      </c>
      <c r="AH132" s="29">
        <v>4340</v>
      </c>
      <c r="AI132" s="27">
        <v>4340</v>
      </c>
      <c r="AJ132" s="29">
        <v>4340</v>
      </c>
      <c r="AK132" s="27">
        <v>4340</v>
      </c>
      <c r="AL132" s="29">
        <v>4340</v>
      </c>
      <c r="AM132" s="27">
        <v>4340</v>
      </c>
      <c r="AN132" s="28"/>
      <c r="AO132" s="27"/>
      <c r="AP132" s="28"/>
      <c r="AQ132" s="27"/>
      <c r="AR132" s="28"/>
      <c r="AS132" s="27"/>
      <c r="AT132" s="28"/>
      <c r="AU132" s="27"/>
      <c r="AV132" s="28"/>
      <c r="AW132" s="27"/>
      <c r="AX132" s="28"/>
      <c r="AY132" s="27"/>
      <c r="AZ132" s="28"/>
      <c r="BA132" s="27"/>
      <c r="BB132" s="28"/>
      <c r="BC132" s="27"/>
      <c r="BD132" s="28"/>
      <c r="BE132" s="27"/>
      <c r="BF132" s="28"/>
      <c r="BG132" s="27"/>
      <c r="BH132" s="28"/>
      <c r="BI132" s="27"/>
      <c r="BJ132" s="28"/>
      <c r="BK132" s="27"/>
      <c r="BL132" s="28"/>
      <c r="BM132" s="27"/>
      <c r="BN132" s="28"/>
      <c r="BO132" s="27"/>
      <c r="BP132" s="28"/>
      <c r="BQ132" s="27"/>
      <c r="BR132" s="28"/>
      <c r="BS132" s="27"/>
      <c r="BT132" s="28"/>
      <c r="BU132" s="27"/>
      <c r="BV132" s="28"/>
      <c r="BW132" s="27"/>
      <c r="BX132" s="28"/>
      <c r="BY132" s="27"/>
      <c r="BZ132" s="28"/>
      <c r="CA132" s="27"/>
      <c r="CB132" s="26"/>
      <c r="CC132" s="27"/>
      <c r="CD132" s="26"/>
      <c r="CE132" s="27"/>
      <c r="CF132" s="26"/>
      <c r="CG132" s="27"/>
      <c r="CH132" s="26"/>
      <c r="CI132" s="27"/>
      <c r="CJ132" s="26"/>
      <c r="CK132" s="27"/>
      <c r="CL132" s="26"/>
      <c r="CM132" s="27"/>
      <c r="CN132" s="30"/>
      <c r="CO132" s="31">
        <f t="shared" ref="CO132:CP164" si="9">CL132+CJ132+CH132+CF132+CD132+CB132+BZ132+BX132+BV132+BT132+BR132+BP132+BN132+BL132+BJ132+BH132+BF132+BD132+BB132+AZ132+AX132+AV132+AT132+AR132+AP132+AN132+AL132+AJ132+AH132+AF132+AD132+AB132+Z132+X132+V132+T132+R132+N132+L132+J132+P132</f>
        <v>54560</v>
      </c>
      <c r="CP132" s="31">
        <f t="shared" si="9"/>
        <v>54560</v>
      </c>
      <c r="CQ132" s="32">
        <f t="shared" si="7"/>
        <v>0</v>
      </c>
    </row>
    <row r="133" spans="1:95" ht="25.5" customHeight="1">
      <c r="A133" s="18">
        <v>130</v>
      </c>
      <c r="B133" s="48" t="s">
        <v>438</v>
      </c>
      <c r="C133" s="20" t="s">
        <v>439</v>
      </c>
      <c r="D133" s="21" t="s">
        <v>440</v>
      </c>
      <c r="E133" s="33"/>
      <c r="F133" s="23">
        <v>6600</v>
      </c>
      <c r="G133" s="35"/>
      <c r="H133" s="25">
        <f t="shared" ref="H133:H164" si="10">CQ133</f>
        <v>40580</v>
      </c>
      <c r="I133" s="11"/>
      <c r="J133" s="26">
        <v>1500</v>
      </c>
      <c r="K133" s="27">
        <v>1500</v>
      </c>
      <c r="L133" s="26">
        <v>1000</v>
      </c>
      <c r="M133" s="27">
        <v>1000</v>
      </c>
      <c r="N133" s="26">
        <v>5000</v>
      </c>
      <c r="O133" s="27">
        <v>5000</v>
      </c>
      <c r="P133" s="26">
        <v>8000</v>
      </c>
      <c r="Q133" s="27"/>
      <c r="R133" s="28"/>
      <c r="S133" s="27"/>
      <c r="T133" s="26"/>
      <c r="U133" s="27"/>
      <c r="V133" s="29">
        <v>4620</v>
      </c>
      <c r="W133" s="27">
        <v>0</v>
      </c>
      <c r="X133" s="29">
        <v>4620</v>
      </c>
      <c r="Y133" s="27"/>
      <c r="Z133" s="29">
        <v>4620</v>
      </c>
      <c r="AA133" s="27"/>
      <c r="AB133" s="29">
        <v>4620</v>
      </c>
      <c r="AC133" s="27">
        <v>5000</v>
      </c>
      <c r="AD133" s="29">
        <v>4620</v>
      </c>
      <c r="AE133" s="27"/>
      <c r="AF133" s="29">
        <v>4620</v>
      </c>
      <c r="AG133" s="27"/>
      <c r="AH133" s="29">
        <v>4620</v>
      </c>
      <c r="AI133" s="27"/>
      <c r="AJ133" s="29">
        <v>4620</v>
      </c>
      <c r="AK133" s="27"/>
      <c r="AL133" s="29">
        <v>4620</v>
      </c>
      <c r="AM133" s="27">
        <v>4000</v>
      </c>
      <c r="AN133" s="28"/>
      <c r="AO133" s="27"/>
      <c r="AP133" s="28"/>
      <c r="AQ133" s="27"/>
      <c r="AR133" s="28"/>
      <c r="AS133" s="27"/>
      <c r="AT133" s="28"/>
      <c r="AU133" s="27"/>
      <c r="AV133" s="28"/>
      <c r="AW133" s="27"/>
      <c r="AX133" s="28"/>
      <c r="AY133" s="27"/>
      <c r="AZ133" s="28"/>
      <c r="BA133" s="27"/>
      <c r="BB133" s="28"/>
      <c r="BC133" s="27"/>
      <c r="BD133" s="28"/>
      <c r="BE133" s="27"/>
      <c r="BF133" s="28"/>
      <c r="BG133" s="27"/>
      <c r="BH133" s="28"/>
      <c r="BI133" s="27"/>
      <c r="BJ133" s="28"/>
      <c r="BK133" s="27"/>
      <c r="BL133" s="28"/>
      <c r="BM133" s="27"/>
      <c r="BN133" s="28"/>
      <c r="BO133" s="27"/>
      <c r="BP133" s="28"/>
      <c r="BQ133" s="27"/>
      <c r="BR133" s="28"/>
      <c r="BS133" s="27"/>
      <c r="BT133" s="28"/>
      <c r="BU133" s="27"/>
      <c r="BV133" s="28"/>
      <c r="BW133" s="27"/>
      <c r="BX133" s="28"/>
      <c r="BY133" s="27"/>
      <c r="BZ133" s="28"/>
      <c r="CA133" s="27"/>
      <c r="CB133" s="26"/>
      <c r="CC133" s="27"/>
      <c r="CD133" s="26"/>
      <c r="CE133" s="27"/>
      <c r="CF133" s="26"/>
      <c r="CG133" s="27"/>
      <c r="CH133" s="26"/>
      <c r="CI133" s="27"/>
      <c r="CJ133" s="26"/>
      <c r="CK133" s="27"/>
      <c r="CL133" s="26"/>
      <c r="CM133" s="27"/>
      <c r="CN133" s="30"/>
      <c r="CO133" s="31">
        <f t="shared" si="9"/>
        <v>57080</v>
      </c>
      <c r="CP133" s="31">
        <f t="shared" si="9"/>
        <v>16500</v>
      </c>
      <c r="CQ133" s="32">
        <f t="shared" ref="CQ133:CQ165" si="11">CO133-CP133</f>
        <v>40580</v>
      </c>
    </row>
    <row r="134" spans="1:95" ht="25.5" customHeight="1">
      <c r="A134" s="18">
        <v>131</v>
      </c>
      <c r="B134" s="48" t="s">
        <v>441</v>
      </c>
      <c r="C134" s="20" t="s">
        <v>442</v>
      </c>
      <c r="D134" s="21" t="s">
        <v>443</v>
      </c>
      <c r="E134" s="33"/>
      <c r="F134" s="23">
        <v>6600</v>
      </c>
      <c r="G134" s="35"/>
      <c r="H134" s="25">
        <f t="shared" si="10"/>
        <v>12620</v>
      </c>
      <c r="I134" s="11"/>
      <c r="J134" s="26">
        <v>1500</v>
      </c>
      <c r="K134" s="27">
        <v>1500</v>
      </c>
      <c r="L134" s="26">
        <v>1000</v>
      </c>
      <c r="M134" s="27">
        <v>1000</v>
      </c>
      <c r="N134" s="26">
        <v>5000</v>
      </c>
      <c r="O134" s="27">
        <v>5000</v>
      </c>
      <c r="P134" s="26">
        <v>8000</v>
      </c>
      <c r="Q134" s="27"/>
      <c r="R134" s="28"/>
      <c r="S134" s="27"/>
      <c r="T134" s="26"/>
      <c r="U134" s="27"/>
      <c r="V134" s="29">
        <v>4620</v>
      </c>
      <c r="W134" s="27">
        <v>0</v>
      </c>
      <c r="X134" s="29">
        <v>4620</v>
      </c>
      <c r="Y134" s="27">
        <v>0</v>
      </c>
      <c r="Z134" s="29">
        <v>4620</v>
      </c>
      <c r="AA134" s="27">
        <v>13860</v>
      </c>
      <c r="AB134" s="29">
        <v>4620</v>
      </c>
      <c r="AC134" s="27">
        <v>4620</v>
      </c>
      <c r="AD134" s="29">
        <v>4620</v>
      </c>
      <c r="AE134" s="27"/>
      <c r="AF134" s="29">
        <v>4620</v>
      </c>
      <c r="AG134" s="27"/>
      <c r="AH134" s="29">
        <v>4620</v>
      </c>
      <c r="AI134" s="27"/>
      <c r="AJ134" s="29">
        <v>4620</v>
      </c>
      <c r="AK134" s="27"/>
      <c r="AL134" s="29">
        <v>4620</v>
      </c>
      <c r="AM134" s="27">
        <v>18480</v>
      </c>
      <c r="AN134" s="28"/>
      <c r="AO134" s="27"/>
      <c r="AP134" s="28"/>
      <c r="AQ134" s="27"/>
      <c r="AR134" s="28"/>
      <c r="AS134" s="27"/>
      <c r="AT134" s="28"/>
      <c r="AU134" s="27"/>
      <c r="AV134" s="28"/>
      <c r="AW134" s="27"/>
      <c r="AX134" s="28"/>
      <c r="AY134" s="27"/>
      <c r="AZ134" s="28"/>
      <c r="BA134" s="27"/>
      <c r="BB134" s="28"/>
      <c r="BC134" s="27"/>
      <c r="BD134" s="28"/>
      <c r="BE134" s="27"/>
      <c r="BF134" s="28"/>
      <c r="BG134" s="27"/>
      <c r="BH134" s="28"/>
      <c r="BI134" s="27"/>
      <c r="BJ134" s="28"/>
      <c r="BK134" s="27"/>
      <c r="BL134" s="28"/>
      <c r="BM134" s="27"/>
      <c r="BN134" s="28"/>
      <c r="BO134" s="27"/>
      <c r="BP134" s="28"/>
      <c r="BQ134" s="27"/>
      <c r="BR134" s="28"/>
      <c r="BS134" s="27"/>
      <c r="BT134" s="28"/>
      <c r="BU134" s="27"/>
      <c r="BV134" s="28"/>
      <c r="BW134" s="27"/>
      <c r="BX134" s="28"/>
      <c r="BY134" s="27"/>
      <c r="BZ134" s="28"/>
      <c r="CA134" s="27"/>
      <c r="CB134" s="26"/>
      <c r="CC134" s="27"/>
      <c r="CD134" s="26"/>
      <c r="CE134" s="27"/>
      <c r="CF134" s="26"/>
      <c r="CG134" s="27"/>
      <c r="CH134" s="26"/>
      <c r="CI134" s="27"/>
      <c r="CJ134" s="26"/>
      <c r="CK134" s="27"/>
      <c r="CL134" s="26"/>
      <c r="CM134" s="27"/>
      <c r="CN134" s="30"/>
      <c r="CO134" s="31">
        <f t="shared" si="9"/>
        <v>57080</v>
      </c>
      <c r="CP134" s="31">
        <f t="shared" si="9"/>
        <v>44460</v>
      </c>
      <c r="CQ134" s="32">
        <f t="shared" si="11"/>
        <v>12620</v>
      </c>
    </row>
    <row r="135" spans="1:95" ht="24.75" customHeight="1">
      <c r="A135" s="18">
        <v>132</v>
      </c>
      <c r="B135" s="48" t="s">
        <v>444</v>
      </c>
      <c r="C135" s="20" t="s">
        <v>445</v>
      </c>
      <c r="D135" s="21" t="s">
        <v>446</v>
      </c>
      <c r="E135" s="33"/>
      <c r="F135" s="23">
        <v>4600</v>
      </c>
      <c r="G135" s="35" t="s">
        <v>108</v>
      </c>
      <c r="H135" s="25">
        <f t="shared" si="10"/>
        <v>6440</v>
      </c>
      <c r="I135" s="11"/>
      <c r="J135" s="26">
        <v>1500</v>
      </c>
      <c r="K135" s="27">
        <v>1500</v>
      </c>
      <c r="L135" s="26">
        <v>1000</v>
      </c>
      <c r="M135" s="27">
        <v>1000</v>
      </c>
      <c r="N135" s="26">
        <v>5000</v>
      </c>
      <c r="O135" s="27">
        <v>5000</v>
      </c>
      <c r="P135" s="26">
        <v>8000</v>
      </c>
      <c r="Q135" s="27">
        <v>0</v>
      </c>
      <c r="R135" s="28"/>
      <c r="S135" s="27"/>
      <c r="T135" s="26"/>
      <c r="U135" s="27"/>
      <c r="V135" s="29">
        <v>3220</v>
      </c>
      <c r="W135" s="27">
        <v>0</v>
      </c>
      <c r="X135" s="29">
        <v>3220</v>
      </c>
      <c r="Y135" s="27">
        <f>3220+0</f>
        <v>3220</v>
      </c>
      <c r="Z135" s="29">
        <v>3220</v>
      </c>
      <c r="AA135" s="27">
        <f>3220+0</f>
        <v>3220</v>
      </c>
      <c r="AB135" s="29">
        <v>3220</v>
      </c>
      <c r="AC135" s="27">
        <v>11220</v>
      </c>
      <c r="AD135" s="29">
        <v>3220</v>
      </c>
      <c r="AE135" s="27"/>
      <c r="AF135" s="29">
        <v>3220</v>
      </c>
      <c r="AG135" s="27">
        <f>6440+3220</f>
        <v>9660</v>
      </c>
      <c r="AH135" s="29">
        <v>3220</v>
      </c>
      <c r="AI135" s="27"/>
      <c r="AJ135" s="29">
        <v>3220</v>
      </c>
      <c r="AK135" s="27"/>
      <c r="AL135" s="29">
        <v>3220</v>
      </c>
      <c r="AM135" s="27">
        <v>3220</v>
      </c>
      <c r="AN135" s="28"/>
      <c r="AO135" s="27"/>
      <c r="AP135" s="28"/>
      <c r="AQ135" s="27"/>
      <c r="AR135" s="28"/>
      <c r="AS135" s="27"/>
      <c r="AT135" s="28"/>
      <c r="AU135" s="27"/>
      <c r="AV135" s="28"/>
      <c r="AW135" s="27"/>
      <c r="AX135" s="28"/>
      <c r="AY135" s="27"/>
      <c r="AZ135" s="28"/>
      <c r="BA135" s="27"/>
      <c r="BB135" s="28"/>
      <c r="BC135" s="27"/>
      <c r="BD135" s="28"/>
      <c r="BE135" s="27"/>
      <c r="BF135" s="28"/>
      <c r="BG135" s="27"/>
      <c r="BH135" s="28"/>
      <c r="BI135" s="27"/>
      <c r="BJ135" s="28"/>
      <c r="BK135" s="27"/>
      <c r="BL135" s="28"/>
      <c r="BM135" s="27"/>
      <c r="BN135" s="28"/>
      <c r="BO135" s="27"/>
      <c r="BP135" s="28"/>
      <c r="BQ135" s="27"/>
      <c r="BR135" s="28"/>
      <c r="BS135" s="27"/>
      <c r="BT135" s="28"/>
      <c r="BU135" s="27"/>
      <c r="BV135" s="28"/>
      <c r="BW135" s="27"/>
      <c r="BX135" s="28"/>
      <c r="BY135" s="27"/>
      <c r="BZ135" s="28"/>
      <c r="CA135" s="27"/>
      <c r="CB135" s="26"/>
      <c r="CC135" s="27"/>
      <c r="CD135" s="26"/>
      <c r="CE135" s="27"/>
      <c r="CF135" s="26"/>
      <c r="CG135" s="27"/>
      <c r="CH135" s="26"/>
      <c r="CI135" s="27"/>
      <c r="CJ135" s="26"/>
      <c r="CK135" s="27"/>
      <c r="CL135" s="26"/>
      <c r="CM135" s="27"/>
      <c r="CN135" s="30"/>
      <c r="CO135" s="31">
        <f t="shared" si="9"/>
        <v>44480</v>
      </c>
      <c r="CP135" s="31">
        <f t="shared" si="9"/>
        <v>38040</v>
      </c>
      <c r="CQ135" s="32">
        <f t="shared" si="11"/>
        <v>6440</v>
      </c>
    </row>
    <row r="136" spans="1:95" ht="25.5" customHeight="1">
      <c r="A136" s="18">
        <v>133</v>
      </c>
      <c r="B136" s="48" t="s">
        <v>447</v>
      </c>
      <c r="C136" s="20" t="s">
        <v>448</v>
      </c>
      <c r="D136" s="21" t="s">
        <v>449</v>
      </c>
      <c r="E136" s="33"/>
      <c r="F136" s="23">
        <v>6600</v>
      </c>
      <c r="G136" s="35"/>
      <c r="H136" s="25">
        <f t="shared" si="10"/>
        <v>31580</v>
      </c>
      <c r="I136" s="11"/>
      <c r="J136" s="26">
        <v>1500</v>
      </c>
      <c r="K136" s="27">
        <v>1500</v>
      </c>
      <c r="L136" s="26">
        <v>1000</v>
      </c>
      <c r="M136" s="27">
        <v>1000</v>
      </c>
      <c r="N136" s="26">
        <v>5000</v>
      </c>
      <c r="O136" s="27">
        <v>5000</v>
      </c>
      <c r="P136" s="26">
        <v>8000</v>
      </c>
      <c r="Q136" s="27">
        <v>0</v>
      </c>
      <c r="R136" s="28"/>
      <c r="S136" s="27"/>
      <c r="T136" s="26"/>
      <c r="U136" s="27"/>
      <c r="V136" s="29">
        <v>4620</v>
      </c>
      <c r="W136" s="27">
        <v>0</v>
      </c>
      <c r="X136" s="29">
        <v>4620</v>
      </c>
      <c r="Y136" s="27"/>
      <c r="Z136" s="29">
        <v>4620</v>
      </c>
      <c r="AA136" s="27"/>
      <c r="AB136" s="29">
        <v>4620</v>
      </c>
      <c r="AC136" s="27">
        <v>13000</v>
      </c>
      <c r="AD136" s="29">
        <v>4620</v>
      </c>
      <c r="AE136" s="27"/>
      <c r="AF136" s="29">
        <v>4620</v>
      </c>
      <c r="AG136" s="27"/>
      <c r="AH136" s="29">
        <v>4620</v>
      </c>
      <c r="AI136" s="27"/>
      <c r="AJ136" s="29">
        <v>4620</v>
      </c>
      <c r="AK136" s="27"/>
      <c r="AL136" s="29">
        <v>4620</v>
      </c>
      <c r="AM136" s="27">
        <v>5000</v>
      </c>
      <c r="AN136" s="28"/>
      <c r="AO136" s="27"/>
      <c r="AP136" s="28"/>
      <c r="AQ136" s="27"/>
      <c r="AR136" s="28"/>
      <c r="AS136" s="27"/>
      <c r="AT136" s="28"/>
      <c r="AU136" s="27"/>
      <c r="AV136" s="28"/>
      <c r="AW136" s="27"/>
      <c r="AX136" s="28"/>
      <c r="AY136" s="27"/>
      <c r="AZ136" s="28"/>
      <c r="BA136" s="27"/>
      <c r="BB136" s="28"/>
      <c r="BC136" s="27"/>
      <c r="BD136" s="28"/>
      <c r="BE136" s="27"/>
      <c r="BF136" s="28"/>
      <c r="BG136" s="27"/>
      <c r="BH136" s="28"/>
      <c r="BI136" s="27"/>
      <c r="BJ136" s="28"/>
      <c r="BK136" s="27"/>
      <c r="BL136" s="28"/>
      <c r="BM136" s="27"/>
      <c r="BN136" s="28"/>
      <c r="BO136" s="27"/>
      <c r="BP136" s="28"/>
      <c r="BQ136" s="27"/>
      <c r="BR136" s="28"/>
      <c r="BS136" s="27"/>
      <c r="BT136" s="28"/>
      <c r="BU136" s="27"/>
      <c r="BV136" s="28"/>
      <c r="BW136" s="27"/>
      <c r="BX136" s="28"/>
      <c r="BY136" s="27"/>
      <c r="BZ136" s="28"/>
      <c r="CA136" s="27"/>
      <c r="CB136" s="26"/>
      <c r="CC136" s="27"/>
      <c r="CD136" s="26"/>
      <c r="CE136" s="27"/>
      <c r="CF136" s="26"/>
      <c r="CG136" s="27"/>
      <c r="CH136" s="26"/>
      <c r="CI136" s="27"/>
      <c r="CJ136" s="26"/>
      <c r="CK136" s="27"/>
      <c r="CL136" s="26"/>
      <c r="CM136" s="27"/>
      <c r="CN136" s="30"/>
      <c r="CO136" s="31">
        <f t="shared" si="9"/>
        <v>57080</v>
      </c>
      <c r="CP136" s="31">
        <f t="shared" si="9"/>
        <v>25500</v>
      </c>
      <c r="CQ136" s="32">
        <f t="shared" si="11"/>
        <v>31580</v>
      </c>
    </row>
    <row r="137" spans="1:95" ht="25.5" customHeight="1">
      <c r="A137" s="18">
        <v>134</v>
      </c>
      <c r="B137" s="48" t="s">
        <v>450</v>
      </c>
      <c r="C137" s="20" t="s">
        <v>451</v>
      </c>
      <c r="D137" s="21" t="s">
        <v>452</v>
      </c>
      <c r="E137" s="37"/>
      <c r="F137" s="23">
        <v>6600</v>
      </c>
      <c r="G137" s="35"/>
      <c r="H137" s="25">
        <f t="shared" si="10"/>
        <v>4620</v>
      </c>
      <c r="I137" s="11"/>
      <c r="J137" s="26">
        <v>1500</v>
      </c>
      <c r="K137" s="27">
        <v>1500</v>
      </c>
      <c r="L137" s="26">
        <v>1000</v>
      </c>
      <c r="M137" s="27">
        <v>1000</v>
      </c>
      <c r="N137" s="26">
        <v>5000</v>
      </c>
      <c r="O137" s="27">
        <v>5000</v>
      </c>
      <c r="P137" s="26">
        <v>8000</v>
      </c>
      <c r="Q137" s="27">
        <v>0</v>
      </c>
      <c r="R137" s="28"/>
      <c r="S137" s="27"/>
      <c r="T137" s="26"/>
      <c r="U137" s="27"/>
      <c r="V137" s="29">
        <v>4620</v>
      </c>
      <c r="W137" s="27">
        <v>0</v>
      </c>
      <c r="X137" s="29">
        <v>4620</v>
      </c>
      <c r="Y137" s="27">
        <v>0</v>
      </c>
      <c r="Z137" s="29">
        <v>4620</v>
      </c>
      <c r="AA137" s="27">
        <v>0</v>
      </c>
      <c r="AB137" s="29">
        <v>4620</v>
      </c>
      <c r="AC137" s="27">
        <v>26480</v>
      </c>
      <c r="AD137" s="29">
        <v>4620</v>
      </c>
      <c r="AE137" s="27"/>
      <c r="AF137" s="29">
        <v>4620</v>
      </c>
      <c r="AG137" s="27"/>
      <c r="AH137" s="29">
        <v>4620</v>
      </c>
      <c r="AI137" s="27"/>
      <c r="AJ137" s="29">
        <v>4620</v>
      </c>
      <c r="AK137" s="27">
        <v>18480</v>
      </c>
      <c r="AL137" s="29">
        <v>4620</v>
      </c>
      <c r="AM137" s="27"/>
      <c r="AN137" s="28"/>
      <c r="AO137" s="27"/>
      <c r="AP137" s="28"/>
      <c r="AQ137" s="27"/>
      <c r="AR137" s="28"/>
      <c r="AS137" s="27"/>
      <c r="AT137" s="28"/>
      <c r="AU137" s="27"/>
      <c r="AV137" s="28"/>
      <c r="AW137" s="27"/>
      <c r="AX137" s="28"/>
      <c r="AY137" s="27"/>
      <c r="AZ137" s="28"/>
      <c r="BA137" s="27"/>
      <c r="BB137" s="28"/>
      <c r="BC137" s="27"/>
      <c r="BD137" s="28"/>
      <c r="BE137" s="27"/>
      <c r="BF137" s="28"/>
      <c r="BG137" s="27"/>
      <c r="BH137" s="28"/>
      <c r="BI137" s="27"/>
      <c r="BJ137" s="28"/>
      <c r="BK137" s="27"/>
      <c r="BL137" s="28"/>
      <c r="BM137" s="27"/>
      <c r="BN137" s="28"/>
      <c r="BO137" s="27"/>
      <c r="BP137" s="28"/>
      <c r="BQ137" s="27"/>
      <c r="BR137" s="28"/>
      <c r="BS137" s="27"/>
      <c r="BT137" s="28"/>
      <c r="BU137" s="27"/>
      <c r="BV137" s="28"/>
      <c r="BW137" s="27"/>
      <c r="BX137" s="28"/>
      <c r="BY137" s="27"/>
      <c r="BZ137" s="28"/>
      <c r="CA137" s="27"/>
      <c r="CB137" s="26"/>
      <c r="CC137" s="27"/>
      <c r="CD137" s="26"/>
      <c r="CE137" s="27"/>
      <c r="CF137" s="26"/>
      <c r="CG137" s="27"/>
      <c r="CH137" s="26"/>
      <c r="CI137" s="27"/>
      <c r="CJ137" s="26"/>
      <c r="CK137" s="27"/>
      <c r="CL137" s="26"/>
      <c r="CM137" s="27"/>
      <c r="CN137" s="30"/>
      <c r="CO137" s="31">
        <f t="shared" si="9"/>
        <v>57080</v>
      </c>
      <c r="CP137" s="31">
        <f t="shared" si="9"/>
        <v>52460</v>
      </c>
      <c r="CQ137" s="32">
        <f t="shared" si="11"/>
        <v>4620</v>
      </c>
    </row>
    <row r="138" spans="1:95" ht="25.5" customHeight="1">
      <c r="A138" s="18">
        <v>135</v>
      </c>
      <c r="B138" s="48" t="s">
        <v>453</v>
      </c>
      <c r="C138" s="20" t="s">
        <v>454</v>
      </c>
      <c r="D138" s="58" t="s">
        <v>455</v>
      </c>
      <c r="E138" s="33" t="s">
        <v>456</v>
      </c>
      <c r="F138" s="23">
        <v>0</v>
      </c>
      <c r="G138" s="34" t="s">
        <v>64</v>
      </c>
      <c r="H138" s="25">
        <f t="shared" si="10"/>
        <v>5500</v>
      </c>
      <c r="I138" s="11"/>
      <c r="J138" s="26">
        <v>1500</v>
      </c>
      <c r="K138" s="27">
        <v>1500</v>
      </c>
      <c r="L138" s="26">
        <v>1000</v>
      </c>
      <c r="M138" s="27">
        <v>1000</v>
      </c>
      <c r="N138" s="26">
        <v>5000</v>
      </c>
      <c r="O138" s="27">
        <v>5000</v>
      </c>
      <c r="P138" s="26">
        <v>8000</v>
      </c>
      <c r="Q138" s="27">
        <v>2500</v>
      </c>
      <c r="R138" s="28"/>
      <c r="S138" s="27"/>
      <c r="T138" s="26"/>
      <c r="U138" s="27"/>
      <c r="V138" s="29">
        <v>0</v>
      </c>
      <c r="W138" s="27"/>
      <c r="X138" s="29">
        <v>0</v>
      </c>
      <c r="Y138" s="27"/>
      <c r="Z138" s="29">
        <v>0</v>
      </c>
      <c r="AA138" s="27"/>
      <c r="AB138" s="29">
        <v>0</v>
      </c>
      <c r="AC138" s="27"/>
      <c r="AD138" s="29">
        <v>0</v>
      </c>
      <c r="AE138" s="27"/>
      <c r="AF138" s="29">
        <v>0</v>
      </c>
      <c r="AG138" s="27"/>
      <c r="AH138" s="29">
        <v>0</v>
      </c>
      <c r="AI138" s="27"/>
      <c r="AJ138" s="29">
        <v>0</v>
      </c>
      <c r="AK138" s="27"/>
      <c r="AL138" s="29">
        <v>0</v>
      </c>
      <c r="AM138" s="27"/>
      <c r="AN138" s="28"/>
      <c r="AO138" s="27"/>
      <c r="AP138" s="28"/>
      <c r="AQ138" s="27"/>
      <c r="AR138" s="28"/>
      <c r="AS138" s="27"/>
      <c r="AT138" s="28"/>
      <c r="AU138" s="27"/>
      <c r="AV138" s="28"/>
      <c r="AW138" s="27"/>
      <c r="AX138" s="28"/>
      <c r="AY138" s="27"/>
      <c r="AZ138" s="28"/>
      <c r="BA138" s="27"/>
      <c r="BB138" s="28"/>
      <c r="BC138" s="27"/>
      <c r="BD138" s="28"/>
      <c r="BE138" s="27"/>
      <c r="BF138" s="28"/>
      <c r="BG138" s="27"/>
      <c r="BH138" s="28"/>
      <c r="BI138" s="27"/>
      <c r="BJ138" s="28"/>
      <c r="BK138" s="27"/>
      <c r="BL138" s="28"/>
      <c r="BM138" s="27"/>
      <c r="BN138" s="28"/>
      <c r="BO138" s="27"/>
      <c r="BP138" s="28"/>
      <c r="BQ138" s="27"/>
      <c r="BR138" s="28"/>
      <c r="BS138" s="27"/>
      <c r="BT138" s="28"/>
      <c r="BU138" s="27"/>
      <c r="BV138" s="28"/>
      <c r="BW138" s="27"/>
      <c r="BX138" s="28"/>
      <c r="BY138" s="27"/>
      <c r="BZ138" s="28"/>
      <c r="CA138" s="27"/>
      <c r="CB138" s="26"/>
      <c r="CC138" s="27"/>
      <c r="CD138" s="26"/>
      <c r="CE138" s="27"/>
      <c r="CF138" s="26"/>
      <c r="CG138" s="27"/>
      <c r="CH138" s="26"/>
      <c r="CI138" s="27"/>
      <c r="CJ138" s="26"/>
      <c r="CK138" s="27"/>
      <c r="CL138" s="26"/>
      <c r="CM138" s="27"/>
      <c r="CN138" s="30"/>
      <c r="CO138" s="31">
        <f t="shared" si="9"/>
        <v>15500</v>
      </c>
      <c r="CP138" s="31">
        <f t="shared" si="9"/>
        <v>10000</v>
      </c>
      <c r="CQ138" s="32">
        <f t="shared" si="11"/>
        <v>5500</v>
      </c>
    </row>
    <row r="139" spans="1:95" ht="25.5" customHeight="1">
      <c r="A139" s="18">
        <v>136</v>
      </c>
      <c r="B139" s="48" t="s">
        <v>457</v>
      </c>
      <c r="C139" s="20" t="s">
        <v>458</v>
      </c>
      <c r="D139" s="21" t="s">
        <v>459</v>
      </c>
      <c r="E139" s="33"/>
      <c r="F139" s="23">
        <v>6600</v>
      </c>
      <c r="G139" s="35"/>
      <c r="H139" s="25">
        <f t="shared" si="10"/>
        <v>4620</v>
      </c>
      <c r="I139" s="11"/>
      <c r="J139" s="26">
        <v>1500</v>
      </c>
      <c r="K139" s="27">
        <v>1500</v>
      </c>
      <c r="L139" s="26">
        <v>1000</v>
      </c>
      <c r="M139" s="27">
        <v>1000</v>
      </c>
      <c r="N139" s="26">
        <v>5000</v>
      </c>
      <c r="O139" s="27">
        <v>5000</v>
      </c>
      <c r="P139" s="26">
        <v>8000</v>
      </c>
      <c r="Q139" s="27"/>
      <c r="R139" s="28"/>
      <c r="S139" s="27"/>
      <c r="T139" s="26"/>
      <c r="U139" s="27">
        <v>0</v>
      </c>
      <c r="V139" s="29">
        <v>4620</v>
      </c>
      <c r="W139" s="27">
        <v>0</v>
      </c>
      <c r="X139" s="29">
        <v>4620</v>
      </c>
      <c r="Y139" s="27">
        <v>17240</v>
      </c>
      <c r="Z139" s="29">
        <v>4620</v>
      </c>
      <c r="AA139" s="27">
        <v>0</v>
      </c>
      <c r="AB139" s="29">
        <v>4620</v>
      </c>
      <c r="AC139" s="27">
        <v>9240</v>
      </c>
      <c r="AD139" s="29">
        <v>4620</v>
      </c>
      <c r="AE139" s="27"/>
      <c r="AF139" s="29">
        <v>4620</v>
      </c>
      <c r="AG139" s="27">
        <v>9240</v>
      </c>
      <c r="AH139" s="29">
        <v>4620</v>
      </c>
      <c r="AI139" s="27"/>
      <c r="AJ139" s="29">
        <v>4620</v>
      </c>
      <c r="AK139" s="27">
        <v>9240</v>
      </c>
      <c r="AL139" s="29">
        <v>4620</v>
      </c>
      <c r="AM139" s="27"/>
      <c r="AN139" s="28"/>
      <c r="AO139" s="27"/>
      <c r="AP139" s="28"/>
      <c r="AQ139" s="27"/>
      <c r="AR139" s="28"/>
      <c r="AS139" s="27"/>
      <c r="AT139" s="28"/>
      <c r="AU139" s="27"/>
      <c r="AV139" s="28"/>
      <c r="AW139" s="27"/>
      <c r="AX139" s="28"/>
      <c r="AY139" s="27"/>
      <c r="AZ139" s="28"/>
      <c r="BA139" s="27"/>
      <c r="BB139" s="28"/>
      <c r="BC139" s="27"/>
      <c r="BD139" s="28"/>
      <c r="BE139" s="27"/>
      <c r="BF139" s="28"/>
      <c r="BG139" s="27"/>
      <c r="BH139" s="28"/>
      <c r="BI139" s="27"/>
      <c r="BJ139" s="28"/>
      <c r="BK139" s="27"/>
      <c r="BL139" s="28"/>
      <c r="BM139" s="27"/>
      <c r="BN139" s="28"/>
      <c r="BO139" s="27"/>
      <c r="BP139" s="28"/>
      <c r="BQ139" s="27"/>
      <c r="BR139" s="28"/>
      <c r="BS139" s="27"/>
      <c r="BT139" s="28"/>
      <c r="BU139" s="27"/>
      <c r="BV139" s="28"/>
      <c r="BW139" s="27"/>
      <c r="BX139" s="28"/>
      <c r="BY139" s="27"/>
      <c r="BZ139" s="28"/>
      <c r="CA139" s="27"/>
      <c r="CB139" s="26"/>
      <c r="CC139" s="27"/>
      <c r="CD139" s="26"/>
      <c r="CE139" s="27"/>
      <c r="CF139" s="26"/>
      <c r="CG139" s="27"/>
      <c r="CH139" s="26"/>
      <c r="CI139" s="27"/>
      <c r="CJ139" s="26"/>
      <c r="CK139" s="27"/>
      <c r="CL139" s="26"/>
      <c r="CM139" s="27"/>
      <c r="CN139" s="30"/>
      <c r="CO139" s="31">
        <f t="shared" si="9"/>
        <v>57080</v>
      </c>
      <c r="CP139" s="31">
        <f t="shared" si="9"/>
        <v>52460</v>
      </c>
      <c r="CQ139" s="32">
        <f t="shared" si="11"/>
        <v>4620</v>
      </c>
    </row>
    <row r="140" spans="1:95" ht="25.5" customHeight="1">
      <c r="A140" s="18">
        <v>137</v>
      </c>
      <c r="B140" s="48" t="s">
        <v>460</v>
      </c>
      <c r="C140" s="20" t="s">
        <v>461</v>
      </c>
      <c r="D140" s="21" t="s">
        <v>462</v>
      </c>
      <c r="E140" s="37"/>
      <c r="F140" s="23">
        <v>6600</v>
      </c>
      <c r="G140" s="35"/>
      <c r="H140" s="38">
        <f t="shared" si="10"/>
        <v>4620</v>
      </c>
      <c r="I140" s="11"/>
      <c r="J140" s="26">
        <v>1500</v>
      </c>
      <c r="K140" s="27">
        <v>1500</v>
      </c>
      <c r="L140" s="26">
        <v>1000</v>
      </c>
      <c r="M140" s="27">
        <v>1000</v>
      </c>
      <c r="N140" s="26">
        <v>5000</v>
      </c>
      <c r="O140" s="27">
        <v>5000</v>
      </c>
      <c r="P140" s="26">
        <v>8000</v>
      </c>
      <c r="Q140" s="27">
        <v>0</v>
      </c>
      <c r="R140" s="28"/>
      <c r="S140" s="27"/>
      <c r="T140" s="26"/>
      <c r="U140" s="27"/>
      <c r="V140" s="29">
        <v>4620</v>
      </c>
      <c r="W140" s="27">
        <v>10620</v>
      </c>
      <c r="X140" s="29">
        <v>4620</v>
      </c>
      <c r="Y140" s="27">
        <v>0</v>
      </c>
      <c r="Z140" s="29">
        <v>4620</v>
      </c>
      <c r="AA140" s="27">
        <f>6620+0</f>
        <v>6620</v>
      </c>
      <c r="AB140" s="29">
        <v>4620</v>
      </c>
      <c r="AC140" s="27">
        <v>9240</v>
      </c>
      <c r="AD140" s="29">
        <v>4620</v>
      </c>
      <c r="AE140" s="27"/>
      <c r="AF140" s="29">
        <v>4620</v>
      </c>
      <c r="AG140" s="27"/>
      <c r="AH140" s="29">
        <v>4620</v>
      </c>
      <c r="AI140" s="27"/>
      <c r="AJ140" s="29">
        <v>4620</v>
      </c>
      <c r="AK140" s="27"/>
      <c r="AL140" s="29">
        <v>4620</v>
      </c>
      <c r="AM140" s="27">
        <v>18480</v>
      </c>
      <c r="AN140" s="28"/>
      <c r="AO140" s="27"/>
      <c r="AP140" s="28"/>
      <c r="AQ140" s="27"/>
      <c r="AR140" s="28"/>
      <c r="AS140" s="27"/>
      <c r="AT140" s="28"/>
      <c r="AU140" s="27"/>
      <c r="AV140" s="28"/>
      <c r="AW140" s="27"/>
      <c r="AX140" s="28"/>
      <c r="AY140" s="27"/>
      <c r="AZ140" s="28"/>
      <c r="BA140" s="27"/>
      <c r="BB140" s="28"/>
      <c r="BC140" s="27"/>
      <c r="BD140" s="28"/>
      <c r="BE140" s="27"/>
      <c r="BF140" s="28"/>
      <c r="BG140" s="27"/>
      <c r="BH140" s="28"/>
      <c r="BI140" s="27"/>
      <c r="BJ140" s="28"/>
      <c r="BK140" s="27"/>
      <c r="BL140" s="28"/>
      <c r="BM140" s="27"/>
      <c r="BN140" s="28"/>
      <c r="BO140" s="27"/>
      <c r="BP140" s="28"/>
      <c r="BQ140" s="27"/>
      <c r="BR140" s="28"/>
      <c r="BS140" s="27"/>
      <c r="BT140" s="28"/>
      <c r="BU140" s="27"/>
      <c r="BV140" s="28"/>
      <c r="BW140" s="27"/>
      <c r="BX140" s="28"/>
      <c r="BY140" s="27"/>
      <c r="BZ140" s="28"/>
      <c r="CA140" s="27"/>
      <c r="CB140" s="26"/>
      <c r="CC140" s="27"/>
      <c r="CD140" s="26"/>
      <c r="CE140" s="27"/>
      <c r="CF140" s="26"/>
      <c r="CG140" s="27"/>
      <c r="CH140" s="26"/>
      <c r="CI140" s="27"/>
      <c r="CJ140" s="26"/>
      <c r="CK140" s="27"/>
      <c r="CL140" s="26"/>
      <c r="CM140" s="27"/>
      <c r="CN140" s="30"/>
      <c r="CO140" s="31">
        <f t="shared" si="9"/>
        <v>57080</v>
      </c>
      <c r="CP140" s="31">
        <f t="shared" si="9"/>
        <v>52460</v>
      </c>
      <c r="CQ140" s="32">
        <f t="shared" si="11"/>
        <v>4620</v>
      </c>
    </row>
    <row r="141" spans="1:95" ht="25.5" customHeight="1">
      <c r="A141" s="18">
        <v>138</v>
      </c>
      <c r="B141" s="48" t="s">
        <v>463</v>
      </c>
      <c r="C141" s="20" t="s">
        <v>464</v>
      </c>
      <c r="D141" s="21" t="s">
        <v>465</v>
      </c>
      <c r="E141" s="22" t="s">
        <v>45</v>
      </c>
      <c r="F141" s="23">
        <v>6200</v>
      </c>
      <c r="H141" s="25">
        <f t="shared" si="10"/>
        <v>0</v>
      </c>
      <c r="I141" s="11"/>
      <c r="J141" s="26">
        <v>1500</v>
      </c>
      <c r="K141" s="27">
        <v>1500</v>
      </c>
      <c r="L141" s="26">
        <v>1000</v>
      </c>
      <c r="M141" s="27">
        <v>1000</v>
      </c>
      <c r="N141" s="26">
        <v>5000</v>
      </c>
      <c r="O141" s="27">
        <v>5000</v>
      </c>
      <c r="P141" s="26">
        <v>8000</v>
      </c>
      <c r="Q141" s="27">
        <v>0</v>
      </c>
      <c r="R141" s="28"/>
      <c r="S141" s="27"/>
      <c r="T141" s="26"/>
      <c r="U141" s="27"/>
      <c r="V141" s="29">
        <v>4340</v>
      </c>
      <c r="W141" s="27">
        <v>12620</v>
      </c>
      <c r="X141" s="29">
        <v>4340</v>
      </c>
      <c r="Y141" s="27">
        <v>4620</v>
      </c>
      <c r="Z141" s="29">
        <v>4340</v>
      </c>
      <c r="AA141" s="27">
        <v>4620</v>
      </c>
      <c r="AB141" s="29">
        <v>4340</v>
      </c>
      <c r="AC141" s="27">
        <v>4620</v>
      </c>
      <c r="AD141" s="29">
        <v>4340</v>
      </c>
      <c r="AE141" s="27">
        <v>4620</v>
      </c>
      <c r="AF141" s="29">
        <v>4340</v>
      </c>
      <c r="AG141" s="27">
        <v>4620</v>
      </c>
      <c r="AH141" s="29">
        <v>4340</v>
      </c>
      <c r="AI141" s="27">
        <v>2660</v>
      </c>
      <c r="AJ141" s="29">
        <v>4340</v>
      </c>
      <c r="AK141" s="27">
        <v>4340</v>
      </c>
      <c r="AL141" s="29">
        <v>4340</v>
      </c>
      <c r="AM141" s="27">
        <v>4340</v>
      </c>
      <c r="AN141" s="28"/>
      <c r="AO141" s="27"/>
      <c r="AP141" s="28"/>
      <c r="AQ141" s="27"/>
      <c r="AR141" s="28"/>
      <c r="AS141" s="27"/>
      <c r="AT141" s="28"/>
      <c r="AU141" s="27"/>
      <c r="AV141" s="28"/>
      <c r="AW141" s="27"/>
      <c r="AX141" s="28"/>
      <c r="AY141" s="27"/>
      <c r="AZ141" s="28"/>
      <c r="BA141" s="27"/>
      <c r="BB141" s="28"/>
      <c r="BC141" s="27"/>
      <c r="BD141" s="28"/>
      <c r="BE141" s="27"/>
      <c r="BF141" s="28"/>
      <c r="BG141" s="27"/>
      <c r="BH141" s="28"/>
      <c r="BI141" s="27"/>
      <c r="BJ141" s="28"/>
      <c r="BK141" s="27"/>
      <c r="BL141" s="28"/>
      <c r="BM141" s="27"/>
      <c r="BN141" s="28"/>
      <c r="BO141" s="27"/>
      <c r="BP141" s="28"/>
      <c r="BQ141" s="27"/>
      <c r="BR141" s="28"/>
      <c r="BS141" s="27"/>
      <c r="BT141" s="28"/>
      <c r="BU141" s="27"/>
      <c r="BV141" s="28"/>
      <c r="BW141" s="27"/>
      <c r="BX141" s="28"/>
      <c r="BY141" s="27"/>
      <c r="BZ141" s="28"/>
      <c r="CA141" s="27"/>
      <c r="CB141" s="26"/>
      <c r="CC141" s="27"/>
      <c r="CD141" s="26"/>
      <c r="CE141" s="27"/>
      <c r="CF141" s="26"/>
      <c r="CG141" s="27"/>
      <c r="CH141" s="26"/>
      <c r="CI141" s="27"/>
      <c r="CJ141" s="26"/>
      <c r="CK141" s="27"/>
      <c r="CL141" s="26"/>
      <c r="CM141" s="27"/>
      <c r="CN141" s="30"/>
      <c r="CO141" s="31">
        <f t="shared" si="9"/>
        <v>54560</v>
      </c>
      <c r="CP141" s="31">
        <f t="shared" si="9"/>
        <v>54560</v>
      </c>
      <c r="CQ141" s="32">
        <f t="shared" si="11"/>
        <v>0</v>
      </c>
    </row>
    <row r="142" spans="1:95" ht="25.5" customHeight="1">
      <c r="A142" s="18">
        <v>139</v>
      </c>
      <c r="B142" s="48" t="s">
        <v>466</v>
      </c>
      <c r="C142" s="20" t="s">
        <v>467</v>
      </c>
      <c r="D142" s="21" t="s">
        <v>468</v>
      </c>
      <c r="E142" s="22" t="s">
        <v>45</v>
      </c>
      <c r="F142" s="23">
        <v>6200</v>
      </c>
      <c r="H142" s="25">
        <f t="shared" si="10"/>
        <v>0</v>
      </c>
      <c r="I142" s="11"/>
      <c r="J142" s="26">
        <v>1500</v>
      </c>
      <c r="K142" s="27">
        <v>1500</v>
      </c>
      <c r="L142" s="26">
        <v>1000</v>
      </c>
      <c r="M142" s="27">
        <v>1000</v>
      </c>
      <c r="N142" s="26">
        <v>5000</v>
      </c>
      <c r="O142" s="27">
        <v>5000</v>
      </c>
      <c r="P142" s="26">
        <v>8000</v>
      </c>
      <c r="Q142" s="27">
        <v>0</v>
      </c>
      <c r="R142" s="28"/>
      <c r="S142" s="27"/>
      <c r="T142" s="26"/>
      <c r="U142" s="27"/>
      <c r="V142" s="29">
        <v>4340</v>
      </c>
      <c r="W142" s="27">
        <v>12620</v>
      </c>
      <c r="X142" s="29">
        <v>4340</v>
      </c>
      <c r="Y142" s="27">
        <v>4620</v>
      </c>
      <c r="Z142" s="29">
        <v>4340</v>
      </c>
      <c r="AA142" s="27">
        <v>4620</v>
      </c>
      <c r="AB142" s="29">
        <v>4340</v>
      </c>
      <c r="AC142" s="27">
        <v>4620</v>
      </c>
      <c r="AD142" s="29">
        <v>4340</v>
      </c>
      <c r="AE142" s="27">
        <v>4620</v>
      </c>
      <c r="AF142" s="29">
        <v>4340</v>
      </c>
      <c r="AG142" s="27">
        <v>4620</v>
      </c>
      <c r="AH142" s="29">
        <v>4340</v>
      </c>
      <c r="AI142" s="27">
        <v>2660</v>
      </c>
      <c r="AJ142" s="29">
        <v>4340</v>
      </c>
      <c r="AK142" s="27">
        <v>4340</v>
      </c>
      <c r="AL142" s="29">
        <v>4340</v>
      </c>
      <c r="AM142" s="27">
        <v>4340</v>
      </c>
      <c r="AN142" s="28"/>
      <c r="AO142" s="27"/>
      <c r="AP142" s="28"/>
      <c r="AQ142" s="27"/>
      <c r="AR142" s="28"/>
      <c r="AS142" s="27"/>
      <c r="AT142" s="28"/>
      <c r="AU142" s="27"/>
      <c r="AV142" s="28"/>
      <c r="AW142" s="27"/>
      <c r="AX142" s="28"/>
      <c r="AY142" s="27"/>
      <c r="AZ142" s="28"/>
      <c r="BA142" s="27"/>
      <c r="BB142" s="28"/>
      <c r="BC142" s="27"/>
      <c r="BD142" s="28"/>
      <c r="BE142" s="27"/>
      <c r="BF142" s="28"/>
      <c r="BG142" s="27"/>
      <c r="BH142" s="28"/>
      <c r="BI142" s="27"/>
      <c r="BJ142" s="28"/>
      <c r="BK142" s="27"/>
      <c r="BL142" s="28"/>
      <c r="BM142" s="27"/>
      <c r="BN142" s="28"/>
      <c r="BO142" s="27"/>
      <c r="BP142" s="28"/>
      <c r="BQ142" s="27"/>
      <c r="BR142" s="28"/>
      <c r="BS142" s="27"/>
      <c r="BT142" s="28"/>
      <c r="BU142" s="27"/>
      <c r="BV142" s="28"/>
      <c r="BW142" s="27"/>
      <c r="BX142" s="28"/>
      <c r="BY142" s="27"/>
      <c r="BZ142" s="28"/>
      <c r="CA142" s="27"/>
      <c r="CB142" s="26"/>
      <c r="CC142" s="27"/>
      <c r="CD142" s="26"/>
      <c r="CE142" s="27"/>
      <c r="CF142" s="26"/>
      <c r="CG142" s="27"/>
      <c r="CH142" s="26"/>
      <c r="CI142" s="27"/>
      <c r="CJ142" s="26"/>
      <c r="CK142" s="27"/>
      <c r="CL142" s="26"/>
      <c r="CM142" s="27"/>
      <c r="CN142" s="30"/>
      <c r="CO142" s="31">
        <f t="shared" si="9"/>
        <v>54560</v>
      </c>
      <c r="CP142" s="31">
        <f t="shared" si="9"/>
        <v>54560</v>
      </c>
      <c r="CQ142" s="32">
        <f t="shared" si="11"/>
        <v>0</v>
      </c>
    </row>
    <row r="143" spans="1:95" ht="25.5" customHeight="1">
      <c r="A143" s="18">
        <v>140</v>
      </c>
      <c r="B143" s="48" t="s">
        <v>469</v>
      </c>
      <c r="C143" s="20" t="s">
        <v>470</v>
      </c>
      <c r="D143" s="21" t="s">
        <v>471</v>
      </c>
      <c r="E143" s="33"/>
      <c r="F143" s="23">
        <v>6600</v>
      </c>
      <c r="G143" s="35"/>
      <c r="H143" s="25">
        <f t="shared" si="10"/>
        <v>15620</v>
      </c>
      <c r="I143" s="11"/>
      <c r="J143" s="26">
        <v>1500</v>
      </c>
      <c r="K143" s="27">
        <v>1500</v>
      </c>
      <c r="L143" s="26">
        <v>1000</v>
      </c>
      <c r="M143" s="27">
        <v>1000</v>
      </c>
      <c r="N143" s="26">
        <v>5000</v>
      </c>
      <c r="O143" s="27">
        <v>5000</v>
      </c>
      <c r="P143" s="26">
        <v>8000</v>
      </c>
      <c r="Q143" s="27">
        <v>0</v>
      </c>
      <c r="R143" s="28"/>
      <c r="S143" s="27"/>
      <c r="T143" s="26"/>
      <c r="U143" s="27"/>
      <c r="V143" s="29">
        <v>4620</v>
      </c>
      <c r="W143" s="27"/>
      <c r="X143" s="29">
        <v>4620</v>
      </c>
      <c r="Y143" s="27"/>
      <c r="Z143" s="29">
        <v>4620</v>
      </c>
      <c r="AA143" s="27"/>
      <c r="AB143" s="29">
        <v>4620</v>
      </c>
      <c r="AC143" s="27">
        <v>3000</v>
      </c>
      <c r="AD143" s="29">
        <v>4620</v>
      </c>
      <c r="AE143" s="27"/>
      <c r="AF143" s="29">
        <v>4620</v>
      </c>
      <c r="AG143" s="27"/>
      <c r="AH143" s="29">
        <v>4620</v>
      </c>
      <c r="AI143" s="27"/>
      <c r="AJ143" s="29">
        <v>4620</v>
      </c>
      <c r="AK143" s="27"/>
      <c r="AL143" s="29">
        <v>4620</v>
      </c>
      <c r="AM143" s="27">
        <v>30960</v>
      </c>
      <c r="AN143" s="28"/>
      <c r="AO143" s="27"/>
      <c r="AP143" s="28"/>
      <c r="AQ143" s="27"/>
      <c r="AR143" s="28"/>
      <c r="AS143" s="27"/>
      <c r="AT143" s="28"/>
      <c r="AU143" s="27"/>
      <c r="AV143" s="28"/>
      <c r="AW143" s="27"/>
      <c r="AX143" s="28"/>
      <c r="AY143" s="27"/>
      <c r="AZ143" s="28"/>
      <c r="BA143" s="27"/>
      <c r="BB143" s="28"/>
      <c r="BC143" s="27"/>
      <c r="BD143" s="28"/>
      <c r="BE143" s="27"/>
      <c r="BF143" s="28"/>
      <c r="BG143" s="27"/>
      <c r="BH143" s="28"/>
      <c r="BI143" s="27"/>
      <c r="BJ143" s="28"/>
      <c r="BK143" s="27"/>
      <c r="BL143" s="28"/>
      <c r="BM143" s="27"/>
      <c r="BN143" s="28"/>
      <c r="BO143" s="27"/>
      <c r="BP143" s="28"/>
      <c r="BQ143" s="27"/>
      <c r="BR143" s="28"/>
      <c r="BS143" s="27"/>
      <c r="BT143" s="28"/>
      <c r="BU143" s="27"/>
      <c r="BV143" s="28"/>
      <c r="BW143" s="27"/>
      <c r="BX143" s="28"/>
      <c r="BY143" s="27"/>
      <c r="BZ143" s="28"/>
      <c r="CA143" s="27"/>
      <c r="CB143" s="26"/>
      <c r="CC143" s="27"/>
      <c r="CD143" s="26"/>
      <c r="CE143" s="27"/>
      <c r="CF143" s="26"/>
      <c r="CG143" s="27"/>
      <c r="CH143" s="26"/>
      <c r="CI143" s="27"/>
      <c r="CJ143" s="26"/>
      <c r="CK143" s="27"/>
      <c r="CL143" s="26"/>
      <c r="CM143" s="27"/>
      <c r="CN143" s="30"/>
      <c r="CO143" s="31">
        <f t="shared" si="9"/>
        <v>57080</v>
      </c>
      <c r="CP143" s="31">
        <f t="shared" si="9"/>
        <v>41460</v>
      </c>
      <c r="CQ143" s="32">
        <f t="shared" si="11"/>
        <v>15620</v>
      </c>
    </row>
    <row r="144" spans="1:95" ht="25.5" customHeight="1">
      <c r="A144" s="18">
        <v>141</v>
      </c>
      <c r="B144" s="48" t="s">
        <v>472</v>
      </c>
      <c r="C144" s="20" t="s">
        <v>473</v>
      </c>
      <c r="D144" s="21" t="s">
        <v>474</v>
      </c>
      <c r="E144" s="33"/>
      <c r="F144" s="23">
        <v>6600</v>
      </c>
      <c r="G144" s="35"/>
      <c r="H144" s="25">
        <f t="shared" si="10"/>
        <v>19580</v>
      </c>
      <c r="I144" s="11"/>
      <c r="J144" s="26">
        <v>1500</v>
      </c>
      <c r="K144" s="27">
        <v>1500</v>
      </c>
      <c r="L144" s="26">
        <v>1000</v>
      </c>
      <c r="M144" s="27">
        <v>1000</v>
      </c>
      <c r="N144" s="26">
        <v>5000</v>
      </c>
      <c r="O144" s="27">
        <v>5000</v>
      </c>
      <c r="P144" s="26">
        <v>8000</v>
      </c>
      <c r="Q144" s="27"/>
      <c r="R144" s="28"/>
      <c r="S144" s="27"/>
      <c r="T144" s="26"/>
      <c r="U144" s="27"/>
      <c r="V144" s="29">
        <v>4620</v>
      </c>
      <c r="W144" s="27">
        <v>0</v>
      </c>
      <c r="X144" s="29">
        <v>4620</v>
      </c>
      <c r="Y144" s="27">
        <v>0</v>
      </c>
      <c r="Z144" s="29">
        <v>4620</v>
      </c>
      <c r="AA144" s="27"/>
      <c r="AB144" s="29">
        <v>4620</v>
      </c>
      <c r="AC144" s="27">
        <v>10000</v>
      </c>
      <c r="AD144" s="29">
        <v>4620</v>
      </c>
      <c r="AE144" s="27"/>
      <c r="AF144" s="29">
        <v>4620</v>
      </c>
      <c r="AG144" s="27"/>
      <c r="AH144" s="29">
        <v>4620</v>
      </c>
      <c r="AI144" s="27"/>
      <c r="AJ144" s="29">
        <v>4620</v>
      </c>
      <c r="AK144" s="27"/>
      <c r="AL144" s="29">
        <v>4620</v>
      </c>
      <c r="AM144" s="27">
        <v>20000</v>
      </c>
      <c r="AN144" s="28"/>
      <c r="AO144" s="27"/>
      <c r="AP144" s="28"/>
      <c r="AQ144" s="27"/>
      <c r="AR144" s="28"/>
      <c r="AS144" s="27"/>
      <c r="AT144" s="28"/>
      <c r="AU144" s="27"/>
      <c r="AV144" s="28"/>
      <c r="AW144" s="27"/>
      <c r="AX144" s="28"/>
      <c r="AY144" s="27"/>
      <c r="AZ144" s="28"/>
      <c r="BA144" s="27"/>
      <c r="BB144" s="28"/>
      <c r="BC144" s="27"/>
      <c r="BD144" s="28"/>
      <c r="BE144" s="27"/>
      <c r="BF144" s="28"/>
      <c r="BG144" s="27"/>
      <c r="BH144" s="28"/>
      <c r="BI144" s="27"/>
      <c r="BJ144" s="28"/>
      <c r="BK144" s="27"/>
      <c r="BL144" s="28"/>
      <c r="BM144" s="59"/>
      <c r="BN144" s="28"/>
      <c r="BO144" s="27"/>
      <c r="BP144" s="28"/>
      <c r="BQ144" s="27"/>
      <c r="BR144" s="28"/>
      <c r="BS144" s="27"/>
      <c r="BT144" s="28"/>
      <c r="BU144" s="27"/>
      <c r="BV144" s="28"/>
      <c r="BW144" s="27"/>
      <c r="BX144" s="28"/>
      <c r="BY144" s="27"/>
      <c r="BZ144" s="28"/>
      <c r="CA144" s="27"/>
      <c r="CB144" s="26"/>
      <c r="CC144" s="27"/>
      <c r="CD144" s="26"/>
      <c r="CE144" s="27"/>
      <c r="CF144" s="26"/>
      <c r="CG144" s="27"/>
      <c r="CH144" s="26"/>
      <c r="CI144" s="27"/>
      <c r="CJ144" s="26"/>
      <c r="CK144" s="27"/>
      <c r="CL144" s="26"/>
      <c r="CM144" s="27"/>
      <c r="CN144" s="30"/>
      <c r="CO144" s="31">
        <f t="shared" si="9"/>
        <v>57080</v>
      </c>
      <c r="CP144" s="31">
        <f t="shared" si="9"/>
        <v>37500</v>
      </c>
      <c r="CQ144" s="32">
        <f t="shared" si="11"/>
        <v>19580</v>
      </c>
    </row>
    <row r="145" spans="1:95" ht="25.5" customHeight="1">
      <c r="A145" s="18">
        <v>142</v>
      </c>
      <c r="B145" s="48" t="s">
        <v>475</v>
      </c>
      <c r="C145" s="20" t="s">
        <v>476</v>
      </c>
      <c r="D145" s="21" t="s">
        <v>477</v>
      </c>
      <c r="E145" s="33"/>
      <c r="F145" s="23">
        <v>6600</v>
      </c>
      <c r="G145" s="35"/>
      <c r="H145" s="25">
        <f t="shared" si="10"/>
        <v>0</v>
      </c>
      <c r="I145" s="11"/>
      <c r="J145" s="26">
        <v>1500</v>
      </c>
      <c r="K145" s="27">
        <v>1500</v>
      </c>
      <c r="L145" s="26">
        <v>1000</v>
      </c>
      <c r="M145" s="27">
        <v>1000</v>
      </c>
      <c r="N145" s="26">
        <v>5000</v>
      </c>
      <c r="O145" s="27">
        <v>5000</v>
      </c>
      <c r="P145" s="26">
        <v>8000</v>
      </c>
      <c r="Q145" s="27">
        <v>0</v>
      </c>
      <c r="R145" s="28"/>
      <c r="S145" s="27"/>
      <c r="T145" s="26"/>
      <c r="U145" s="27"/>
      <c r="V145" s="29">
        <v>4620</v>
      </c>
      <c r="W145" s="27">
        <v>0</v>
      </c>
      <c r="X145" s="29">
        <v>4620</v>
      </c>
      <c r="Y145" s="27"/>
      <c r="Z145" s="29">
        <v>4620</v>
      </c>
      <c r="AA145" s="27"/>
      <c r="AB145" s="29">
        <v>4620</v>
      </c>
      <c r="AC145" s="27">
        <f>12480+14000</f>
        <v>26480</v>
      </c>
      <c r="AD145" s="29">
        <v>4620</v>
      </c>
      <c r="AE145" s="27"/>
      <c r="AF145" s="29">
        <v>4620</v>
      </c>
      <c r="AG145" s="27"/>
      <c r="AH145" s="29">
        <v>4620</v>
      </c>
      <c r="AI145" s="27"/>
      <c r="AJ145" s="29">
        <v>4620</v>
      </c>
      <c r="AK145" s="27">
        <v>13860</v>
      </c>
      <c r="AL145" s="29">
        <v>4620</v>
      </c>
      <c r="AM145" s="27">
        <v>9240</v>
      </c>
      <c r="AN145" s="28"/>
      <c r="AO145" s="27"/>
      <c r="AP145" s="28"/>
      <c r="AQ145" s="27"/>
      <c r="AR145" s="28"/>
      <c r="AS145" s="27"/>
      <c r="AT145" s="28"/>
      <c r="AU145" s="27"/>
      <c r="AV145" s="28"/>
      <c r="AW145" s="27"/>
      <c r="AX145" s="28"/>
      <c r="AY145" s="27"/>
      <c r="AZ145" s="28"/>
      <c r="BA145" s="27"/>
      <c r="BB145" s="28"/>
      <c r="BC145" s="27"/>
      <c r="BD145" s="28"/>
      <c r="BE145" s="27"/>
      <c r="BF145" s="28"/>
      <c r="BG145" s="27"/>
      <c r="BH145" s="28"/>
      <c r="BI145" s="27"/>
      <c r="BJ145" s="28"/>
      <c r="BK145" s="27"/>
      <c r="BL145" s="28"/>
      <c r="BM145" s="27"/>
      <c r="BN145" s="28"/>
      <c r="BO145" s="27"/>
      <c r="BP145" s="28"/>
      <c r="BQ145" s="27"/>
      <c r="BR145" s="28"/>
      <c r="BS145" s="27"/>
      <c r="BT145" s="28"/>
      <c r="BU145" s="27"/>
      <c r="BV145" s="28"/>
      <c r="BW145" s="27"/>
      <c r="BX145" s="28"/>
      <c r="BY145" s="27"/>
      <c r="BZ145" s="28"/>
      <c r="CA145" s="27"/>
      <c r="CB145" s="26"/>
      <c r="CC145" s="27"/>
      <c r="CD145" s="26"/>
      <c r="CE145" s="27"/>
      <c r="CF145" s="26"/>
      <c r="CG145" s="27"/>
      <c r="CH145" s="26"/>
      <c r="CI145" s="27"/>
      <c r="CJ145" s="26"/>
      <c r="CK145" s="27"/>
      <c r="CL145" s="26"/>
      <c r="CM145" s="27"/>
      <c r="CN145" s="30"/>
      <c r="CO145" s="31">
        <f t="shared" si="9"/>
        <v>57080</v>
      </c>
      <c r="CP145" s="31">
        <f t="shared" si="9"/>
        <v>57080</v>
      </c>
      <c r="CQ145" s="32">
        <f t="shared" si="11"/>
        <v>0</v>
      </c>
    </row>
    <row r="146" spans="1:95" ht="25.5" customHeight="1">
      <c r="A146" s="18">
        <v>143</v>
      </c>
      <c r="B146" s="48" t="s">
        <v>478</v>
      </c>
      <c r="C146" s="20" t="s">
        <v>479</v>
      </c>
      <c r="D146" s="21" t="s">
        <v>480</v>
      </c>
      <c r="E146" s="33"/>
      <c r="F146" s="23">
        <v>6600</v>
      </c>
      <c r="G146" s="35"/>
      <c r="H146" s="25">
        <f t="shared" si="10"/>
        <v>14860</v>
      </c>
      <c r="I146" s="11"/>
      <c r="J146" s="26">
        <v>1500</v>
      </c>
      <c r="K146" s="27">
        <v>1500</v>
      </c>
      <c r="L146" s="26">
        <v>1000</v>
      </c>
      <c r="M146" s="27">
        <v>1000</v>
      </c>
      <c r="N146" s="26">
        <v>5000</v>
      </c>
      <c r="O146" s="27">
        <v>5000</v>
      </c>
      <c r="P146" s="26">
        <v>8000</v>
      </c>
      <c r="Q146" s="27">
        <v>0</v>
      </c>
      <c r="R146" s="28"/>
      <c r="S146" s="27"/>
      <c r="T146" s="26"/>
      <c r="U146" s="27"/>
      <c r="V146" s="29">
        <v>4620</v>
      </c>
      <c r="W146" s="27">
        <v>4620</v>
      </c>
      <c r="X146" s="29">
        <v>4620</v>
      </c>
      <c r="Y146" s="27">
        <v>4620</v>
      </c>
      <c r="Z146" s="29">
        <v>4620</v>
      </c>
      <c r="AA146" s="27">
        <v>0</v>
      </c>
      <c r="AB146" s="29">
        <v>4620</v>
      </c>
      <c r="AC146" s="27">
        <v>16240</v>
      </c>
      <c r="AD146" s="29">
        <v>4620</v>
      </c>
      <c r="AE146" s="27"/>
      <c r="AF146" s="29">
        <v>4620</v>
      </c>
      <c r="AG146" s="27"/>
      <c r="AH146" s="29">
        <v>4620</v>
      </c>
      <c r="AI146" s="27"/>
      <c r="AJ146" s="29">
        <v>4620</v>
      </c>
      <c r="AK146" s="27"/>
      <c r="AL146" s="29">
        <v>4620</v>
      </c>
      <c r="AM146" s="27">
        <v>9240</v>
      </c>
      <c r="AN146" s="28"/>
      <c r="AO146" s="27"/>
      <c r="AP146" s="28"/>
      <c r="AQ146" s="27"/>
      <c r="AR146" s="28"/>
      <c r="AS146" s="27"/>
      <c r="AT146" s="28"/>
      <c r="AU146" s="27"/>
      <c r="AV146" s="28"/>
      <c r="AW146" s="27"/>
      <c r="AX146" s="28"/>
      <c r="AY146" s="27"/>
      <c r="AZ146" s="28"/>
      <c r="BA146" s="27"/>
      <c r="BB146" s="28"/>
      <c r="BC146" s="27"/>
      <c r="BD146" s="28"/>
      <c r="BE146" s="27"/>
      <c r="BF146" s="28"/>
      <c r="BG146" s="27"/>
      <c r="BH146" s="28"/>
      <c r="BI146" s="27"/>
      <c r="BJ146" s="28"/>
      <c r="BK146" s="27"/>
      <c r="BL146" s="28"/>
      <c r="BM146" s="27"/>
      <c r="BN146" s="28"/>
      <c r="BO146" s="27"/>
      <c r="BP146" s="28"/>
      <c r="BQ146" s="27"/>
      <c r="BR146" s="28"/>
      <c r="BS146" s="27"/>
      <c r="BT146" s="28"/>
      <c r="BU146" s="27"/>
      <c r="BV146" s="28"/>
      <c r="BW146" s="27"/>
      <c r="BX146" s="28"/>
      <c r="BY146" s="27"/>
      <c r="BZ146" s="28"/>
      <c r="CA146" s="27"/>
      <c r="CB146" s="26"/>
      <c r="CC146" s="27"/>
      <c r="CD146" s="26"/>
      <c r="CE146" s="27"/>
      <c r="CF146" s="26"/>
      <c r="CG146" s="27"/>
      <c r="CH146" s="26"/>
      <c r="CI146" s="27"/>
      <c r="CJ146" s="26"/>
      <c r="CK146" s="27"/>
      <c r="CL146" s="26"/>
      <c r="CM146" s="27"/>
      <c r="CN146" s="30"/>
      <c r="CO146" s="31">
        <f t="shared" si="9"/>
        <v>57080</v>
      </c>
      <c r="CP146" s="31">
        <f t="shared" si="9"/>
        <v>42220</v>
      </c>
      <c r="CQ146" s="32">
        <f t="shared" si="11"/>
        <v>14860</v>
      </c>
    </row>
    <row r="147" spans="1:95" ht="25.5" customHeight="1">
      <c r="A147" s="18">
        <v>144</v>
      </c>
      <c r="B147" s="48" t="s">
        <v>481</v>
      </c>
      <c r="C147" s="20" t="s">
        <v>482</v>
      </c>
      <c r="D147" s="21" t="s">
        <v>483</v>
      </c>
      <c r="E147" s="33"/>
      <c r="F147" s="23">
        <v>6200</v>
      </c>
      <c r="G147" s="53" t="s">
        <v>410</v>
      </c>
      <c r="H147" s="38">
        <f t="shared" si="10"/>
        <v>0</v>
      </c>
      <c r="I147" s="11"/>
      <c r="J147" s="26">
        <v>1500</v>
      </c>
      <c r="K147" s="27">
        <v>1500</v>
      </c>
      <c r="L147" s="26">
        <v>1000</v>
      </c>
      <c r="M147" s="27">
        <v>1000</v>
      </c>
      <c r="N147" s="26">
        <v>5000</v>
      </c>
      <c r="O147" s="27">
        <f>3000+0</f>
        <v>3000</v>
      </c>
      <c r="P147" s="26">
        <v>8000</v>
      </c>
      <c r="Q147" s="27"/>
      <c r="R147" s="28"/>
      <c r="S147" s="27"/>
      <c r="T147" s="26"/>
      <c r="U147" s="27"/>
      <c r="V147" s="29">
        <v>4340</v>
      </c>
      <c r="W147" s="27">
        <v>0</v>
      </c>
      <c r="X147" s="29">
        <v>4340</v>
      </c>
      <c r="Y147" s="27"/>
      <c r="Z147" s="29">
        <v>4340</v>
      </c>
      <c r="AA147" s="27"/>
      <c r="AB147" s="29">
        <v>4340</v>
      </c>
      <c r="AC147" s="27">
        <v>7120</v>
      </c>
      <c r="AD147" s="29">
        <v>4340</v>
      </c>
      <c r="AE147" s="27">
        <v>12620</v>
      </c>
      <c r="AF147" s="29">
        <v>4340</v>
      </c>
      <c r="AG147" s="27"/>
      <c r="AH147" s="29">
        <v>4340</v>
      </c>
      <c r="AI147" s="27"/>
      <c r="AJ147" s="29">
        <v>4340</v>
      </c>
      <c r="AK147" s="27">
        <v>24980</v>
      </c>
      <c r="AL147" s="29">
        <v>4340</v>
      </c>
      <c r="AM147" s="27">
        <v>4340</v>
      </c>
      <c r="AN147" s="28"/>
      <c r="AO147" s="27"/>
      <c r="AP147" s="28"/>
      <c r="AQ147" s="27"/>
      <c r="AR147" s="28"/>
      <c r="AS147" s="27"/>
      <c r="AT147" s="28"/>
      <c r="AU147" s="27"/>
      <c r="AV147" s="28"/>
      <c r="AW147" s="27"/>
      <c r="AX147" s="28"/>
      <c r="AY147" s="27"/>
      <c r="AZ147" s="28"/>
      <c r="BA147" s="27"/>
      <c r="BB147" s="28"/>
      <c r="BC147" s="27"/>
      <c r="BD147" s="28"/>
      <c r="BE147" s="27"/>
      <c r="BF147" s="28"/>
      <c r="BG147" s="27"/>
      <c r="BH147" s="28"/>
      <c r="BI147" s="27"/>
      <c r="BJ147" s="28"/>
      <c r="BK147" s="27"/>
      <c r="BL147" s="28"/>
      <c r="BM147" s="27"/>
      <c r="BN147" s="28"/>
      <c r="BO147" s="27"/>
      <c r="BP147" s="28"/>
      <c r="BQ147" s="27"/>
      <c r="BR147" s="28"/>
      <c r="BS147" s="27"/>
      <c r="BT147" s="28"/>
      <c r="BU147" s="27"/>
      <c r="BV147" s="28"/>
      <c r="BW147" s="27"/>
      <c r="BX147" s="28"/>
      <c r="BY147" s="27"/>
      <c r="BZ147" s="28"/>
      <c r="CA147" s="27"/>
      <c r="CB147" s="26"/>
      <c r="CC147" s="27"/>
      <c r="CD147" s="26"/>
      <c r="CE147" s="27"/>
      <c r="CF147" s="26"/>
      <c r="CG147" s="27"/>
      <c r="CH147" s="26"/>
      <c r="CI147" s="27"/>
      <c r="CJ147" s="26"/>
      <c r="CK147" s="27"/>
      <c r="CL147" s="26"/>
      <c r="CM147" s="27"/>
      <c r="CN147" s="30"/>
      <c r="CO147" s="31">
        <f t="shared" si="9"/>
        <v>54560</v>
      </c>
      <c r="CP147" s="31">
        <f t="shared" si="9"/>
        <v>54560</v>
      </c>
      <c r="CQ147" s="32">
        <f t="shared" si="11"/>
        <v>0</v>
      </c>
    </row>
    <row r="148" spans="1:95" ht="25.5" customHeight="1">
      <c r="A148" s="18">
        <v>145</v>
      </c>
      <c r="B148" s="48" t="s">
        <v>484</v>
      </c>
      <c r="C148" s="20" t="s">
        <v>485</v>
      </c>
      <c r="D148" s="21" t="s">
        <v>486</v>
      </c>
      <c r="E148" s="33"/>
      <c r="F148" s="23">
        <v>6600</v>
      </c>
      <c r="G148" s="35"/>
      <c r="H148" s="38">
        <f t="shared" si="10"/>
        <v>23100</v>
      </c>
      <c r="I148" s="11"/>
      <c r="J148" s="26">
        <v>1500</v>
      </c>
      <c r="K148" s="27">
        <v>1500</v>
      </c>
      <c r="L148" s="26">
        <v>1000</v>
      </c>
      <c r="M148" s="27">
        <v>1000</v>
      </c>
      <c r="N148" s="26">
        <v>5000</v>
      </c>
      <c r="O148" s="27">
        <v>5000</v>
      </c>
      <c r="P148" s="26">
        <v>8000</v>
      </c>
      <c r="Q148" s="27">
        <v>0</v>
      </c>
      <c r="R148" s="28"/>
      <c r="S148" s="27"/>
      <c r="T148" s="26"/>
      <c r="U148" s="27"/>
      <c r="V148" s="29">
        <v>4620</v>
      </c>
      <c r="W148" s="27">
        <v>0</v>
      </c>
      <c r="X148" s="29">
        <v>4620</v>
      </c>
      <c r="Y148" s="27">
        <v>12620</v>
      </c>
      <c r="Z148" s="29">
        <v>4620</v>
      </c>
      <c r="AA148" s="27"/>
      <c r="AB148" s="29">
        <v>4620</v>
      </c>
      <c r="AC148" s="27"/>
      <c r="AD148" s="29">
        <v>4620</v>
      </c>
      <c r="AE148" s="27">
        <v>13860</v>
      </c>
      <c r="AF148" s="29">
        <v>4620</v>
      </c>
      <c r="AG148" s="27"/>
      <c r="AH148" s="29">
        <v>4620</v>
      </c>
      <c r="AI148" s="27"/>
      <c r="AJ148" s="29">
        <v>4620</v>
      </c>
      <c r="AK148" s="27"/>
      <c r="AL148" s="29">
        <v>4620</v>
      </c>
      <c r="AM148" s="27"/>
      <c r="AN148" s="28"/>
      <c r="AO148" s="27"/>
      <c r="AP148" s="28"/>
      <c r="AQ148" s="27"/>
      <c r="AR148" s="28"/>
      <c r="AS148" s="27"/>
      <c r="AT148" s="28"/>
      <c r="AU148" s="27"/>
      <c r="AV148" s="28"/>
      <c r="AW148" s="27"/>
      <c r="AX148" s="28"/>
      <c r="AY148" s="27"/>
      <c r="AZ148" s="28"/>
      <c r="BA148" s="27"/>
      <c r="BB148" s="28"/>
      <c r="BC148" s="27"/>
      <c r="BD148" s="28"/>
      <c r="BE148" s="27"/>
      <c r="BF148" s="28"/>
      <c r="BG148" s="27"/>
      <c r="BH148" s="28"/>
      <c r="BI148" s="27"/>
      <c r="BJ148" s="28"/>
      <c r="BK148" s="27"/>
      <c r="BL148" s="28"/>
      <c r="BM148" s="27"/>
      <c r="BN148" s="28"/>
      <c r="BO148" s="27"/>
      <c r="BP148" s="28"/>
      <c r="BQ148" s="27"/>
      <c r="BR148" s="28"/>
      <c r="BS148" s="27"/>
      <c r="BT148" s="28"/>
      <c r="BU148" s="27"/>
      <c r="BV148" s="28"/>
      <c r="BW148" s="27"/>
      <c r="BX148" s="28"/>
      <c r="BY148" s="27"/>
      <c r="BZ148" s="28"/>
      <c r="CA148" s="27"/>
      <c r="CB148" s="26"/>
      <c r="CC148" s="27"/>
      <c r="CD148" s="26"/>
      <c r="CE148" s="27"/>
      <c r="CF148" s="26"/>
      <c r="CG148" s="27"/>
      <c r="CH148" s="26"/>
      <c r="CI148" s="27"/>
      <c r="CJ148" s="26"/>
      <c r="CK148" s="27"/>
      <c r="CL148" s="26"/>
      <c r="CM148" s="27"/>
      <c r="CN148" s="30"/>
      <c r="CO148" s="31">
        <f t="shared" si="9"/>
        <v>57080</v>
      </c>
      <c r="CP148" s="31">
        <f t="shared" si="9"/>
        <v>33980</v>
      </c>
      <c r="CQ148" s="32">
        <f t="shared" si="11"/>
        <v>23100</v>
      </c>
    </row>
    <row r="149" spans="1:95" ht="25.5" customHeight="1">
      <c r="A149" s="18">
        <v>146</v>
      </c>
      <c r="B149" s="48" t="s">
        <v>487</v>
      </c>
      <c r="C149" s="20" t="s">
        <v>488</v>
      </c>
      <c r="D149" s="21" t="s">
        <v>489</v>
      </c>
      <c r="E149" s="37"/>
      <c r="F149" s="23">
        <v>6600</v>
      </c>
      <c r="G149" s="35"/>
      <c r="H149" s="38">
        <f t="shared" si="10"/>
        <v>13860</v>
      </c>
      <c r="I149" s="11"/>
      <c r="J149" s="26">
        <v>1500</v>
      </c>
      <c r="K149" s="27">
        <v>1500</v>
      </c>
      <c r="L149" s="26">
        <v>1000</v>
      </c>
      <c r="M149" s="27">
        <v>1000</v>
      </c>
      <c r="N149" s="26">
        <v>5000</v>
      </c>
      <c r="O149" s="27">
        <v>5000</v>
      </c>
      <c r="P149" s="26">
        <v>8000</v>
      </c>
      <c r="Q149" s="27">
        <v>0</v>
      </c>
      <c r="R149" s="28"/>
      <c r="S149" s="27"/>
      <c r="T149" s="26"/>
      <c r="U149" s="27"/>
      <c r="V149" s="29">
        <v>4620</v>
      </c>
      <c r="W149" s="27">
        <v>0</v>
      </c>
      <c r="X149" s="29">
        <v>4620</v>
      </c>
      <c r="Y149" s="27">
        <v>0</v>
      </c>
      <c r="Z149" s="29">
        <v>4620</v>
      </c>
      <c r="AA149" s="27">
        <v>12620</v>
      </c>
      <c r="AB149" s="29">
        <v>4620</v>
      </c>
      <c r="AC149" s="27">
        <v>9240</v>
      </c>
      <c r="AD149" s="29">
        <v>4620</v>
      </c>
      <c r="AE149" s="27">
        <v>4620</v>
      </c>
      <c r="AF149" s="29">
        <v>4620</v>
      </c>
      <c r="AG149" s="27"/>
      <c r="AH149" s="29">
        <v>4620</v>
      </c>
      <c r="AI149" s="27">
        <v>9240</v>
      </c>
      <c r="AJ149" s="29">
        <v>4620</v>
      </c>
      <c r="AK149" s="27"/>
      <c r="AL149" s="29">
        <v>4620</v>
      </c>
      <c r="AM149" s="27"/>
      <c r="AN149" s="28"/>
      <c r="AO149" s="27"/>
      <c r="AP149" s="28"/>
      <c r="AQ149" s="27"/>
      <c r="AR149" s="28"/>
      <c r="AS149" s="27"/>
      <c r="AT149" s="28"/>
      <c r="AU149" s="27"/>
      <c r="AV149" s="28"/>
      <c r="AW149" s="27"/>
      <c r="AX149" s="28"/>
      <c r="AY149" s="27"/>
      <c r="AZ149" s="28"/>
      <c r="BA149" s="27"/>
      <c r="BB149" s="28"/>
      <c r="BC149" s="27"/>
      <c r="BD149" s="28"/>
      <c r="BE149" s="27"/>
      <c r="BF149" s="28"/>
      <c r="BG149" s="27"/>
      <c r="BH149" s="28"/>
      <c r="BI149" s="27"/>
      <c r="BJ149" s="28"/>
      <c r="BK149" s="27"/>
      <c r="BL149" s="28"/>
      <c r="BM149" s="27"/>
      <c r="BN149" s="28"/>
      <c r="BO149" s="27"/>
      <c r="BP149" s="28"/>
      <c r="BQ149" s="27"/>
      <c r="BR149" s="28"/>
      <c r="BS149" s="27"/>
      <c r="BT149" s="28"/>
      <c r="BU149" s="27"/>
      <c r="BV149" s="28"/>
      <c r="BW149" s="27"/>
      <c r="BX149" s="28"/>
      <c r="BY149" s="27"/>
      <c r="BZ149" s="28"/>
      <c r="CA149" s="27"/>
      <c r="CB149" s="26"/>
      <c r="CC149" s="27"/>
      <c r="CD149" s="26"/>
      <c r="CE149" s="27"/>
      <c r="CF149" s="26"/>
      <c r="CG149" s="27"/>
      <c r="CH149" s="26"/>
      <c r="CI149" s="27"/>
      <c r="CJ149" s="26"/>
      <c r="CK149" s="27"/>
      <c r="CL149" s="26"/>
      <c r="CM149" s="27"/>
      <c r="CN149" s="30"/>
      <c r="CO149" s="31">
        <f t="shared" si="9"/>
        <v>57080</v>
      </c>
      <c r="CP149" s="31">
        <f t="shared" si="9"/>
        <v>43220</v>
      </c>
      <c r="CQ149" s="32">
        <f t="shared" si="11"/>
        <v>13860</v>
      </c>
    </row>
    <row r="150" spans="1:95" ht="25.5" customHeight="1">
      <c r="A150" s="18">
        <v>147</v>
      </c>
      <c r="B150" s="48" t="s">
        <v>490</v>
      </c>
      <c r="C150" s="20" t="s">
        <v>491</v>
      </c>
      <c r="D150" s="21" t="s">
        <v>492</v>
      </c>
      <c r="E150" s="37"/>
      <c r="F150" s="23">
        <v>6600</v>
      </c>
      <c r="G150" s="35"/>
      <c r="H150" s="38">
        <f t="shared" si="10"/>
        <v>4620</v>
      </c>
      <c r="I150" s="11"/>
      <c r="J150" s="26">
        <v>1500</v>
      </c>
      <c r="K150" s="27">
        <v>1500</v>
      </c>
      <c r="L150" s="26">
        <v>1000</v>
      </c>
      <c r="M150" s="27">
        <v>1000</v>
      </c>
      <c r="N150" s="26">
        <v>5000</v>
      </c>
      <c r="O150" s="27">
        <v>5000</v>
      </c>
      <c r="P150" s="26">
        <v>8000</v>
      </c>
      <c r="Q150" s="27">
        <v>0</v>
      </c>
      <c r="R150" s="28"/>
      <c r="S150" s="27"/>
      <c r="T150" s="26"/>
      <c r="U150" s="27"/>
      <c r="V150" s="29">
        <v>4620</v>
      </c>
      <c r="W150" s="27">
        <v>0</v>
      </c>
      <c r="X150" s="29">
        <v>4620</v>
      </c>
      <c r="Y150" s="27">
        <v>0</v>
      </c>
      <c r="Z150" s="29">
        <v>4620</v>
      </c>
      <c r="AA150" s="27">
        <v>0</v>
      </c>
      <c r="AB150" s="29">
        <v>4620</v>
      </c>
      <c r="AC150" s="27">
        <v>26480</v>
      </c>
      <c r="AD150" s="29">
        <v>4620</v>
      </c>
      <c r="AE150" s="27"/>
      <c r="AF150" s="29">
        <v>4620</v>
      </c>
      <c r="AG150" s="27"/>
      <c r="AH150" s="29">
        <v>4620</v>
      </c>
      <c r="AI150" s="27"/>
      <c r="AJ150" s="29">
        <v>4620</v>
      </c>
      <c r="AK150" s="27"/>
      <c r="AL150" s="29">
        <v>4620</v>
      </c>
      <c r="AM150" s="27">
        <v>18480</v>
      </c>
      <c r="AN150" s="28"/>
      <c r="AO150" s="27"/>
      <c r="AP150" s="28"/>
      <c r="AQ150" s="27"/>
      <c r="AR150" s="28"/>
      <c r="AS150" s="27"/>
      <c r="AT150" s="28"/>
      <c r="AU150" s="27"/>
      <c r="AV150" s="28"/>
      <c r="AW150" s="27"/>
      <c r="AX150" s="28"/>
      <c r="AY150" s="27"/>
      <c r="AZ150" s="28"/>
      <c r="BA150" s="27"/>
      <c r="BB150" s="28"/>
      <c r="BC150" s="27"/>
      <c r="BD150" s="28"/>
      <c r="BE150" s="27"/>
      <c r="BF150" s="28"/>
      <c r="BG150" s="27"/>
      <c r="BH150" s="28"/>
      <c r="BI150" s="27"/>
      <c r="BJ150" s="28"/>
      <c r="BK150" s="27"/>
      <c r="BL150" s="28"/>
      <c r="BM150" s="27"/>
      <c r="BN150" s="28"/>
      <c r="BO150" s="27"/>
      <c r="BP150" s="28"/>
      <c r="BQ150" s="27"/>
      <c r="BR150" s="28"/>
      <c r="BS150" s="27"/>
      <c r="BT150" s="28"/>
      <c r="BU150" s="27"/>
      <c r="BV150" s="28"/>
      <c r="BW150" s="27"/>
      <c r="BX150" s="28"/>
      <c r="BY150" s="27"/>
      <c r="BZ150" s="28"/>
      <c r="CA150" s="27"/>
      <c r="CB150" s="26"/>
      <c r="CC150" s="27"/>
      <c r="CD150" s="26"/>
      <c r="CE150" s="27"/>
      <c r="CF150" s="26"/>
      <c r="CG150" s="27"/>
      <c r="CH150" s="26"/>
      <c r="CI150" s="27"/>
      <c r="CJ150" s="26"/>
      <c r="CK150" s="27"/>
      <c r="CL150" s="26"/>
      <c r="CM150" s="27"/>
      <c r="CN150" s="30"/>
      <c r="CO150" s="31">
        <f t="shared" si="9"/>
        <v>57080</v>
      </c>
      <c r="CP150" s="31">
        <f t="shared" si="9"/>
        <v>52460</v>
      </c>
      <c r="CQ150" s="32">
        <f t="shared" si="11"/>
        <v>4620</v>
      </c>
    </row>
    <row r="151" spans="1:95" ht="25.5" customHeight="1">
      <c r="A151" s="18">
        <v>148</v>
      </c>
      <c r="B151" s="50" t="s">
        <v>493</v>
      </c>
      <c r="C151" s="20" t="s">
        <v>494</v>
      </c>
      <c r="D151" s="51" t="s">
        <v>495</v>
      </c>
      <c r="E151" s="37"/>
      <c r="F151" s="23">
        <v>6600</v>
      </c>
      <c r="G151" s="35"/>
      <c r="H151" s="38">
        <f t="shared" si="10"/>
        <v>27720</v>
      </c>
      <c r="I151" s="11"/>
      <c r="J151" s="26">
        <v>1500</v>
      </c>
      <c r="K151" s="27">
        <v>1500</v>
      </c>
      <c r="L151" s="26">
        <v>1000</v>
      </c>
      <c r="M151" s="27">
        <v>1000</v>
      </c>
      <c r="N151" s="26">
        <v>5000</v>
      </c>
      <c r="O151" s="27">
        <v>5000</v>
      </c>
      <c r="P151" s="26">
        <v>8000</v>
      </c>
      <c r="Q151" s="27">
        <v>0</v>
      </c>
      <c r="R151" s="28"/>
      <c r="S151" s="27"/>
      <c r="T151" s="26"/>
      <c r="U151" s="27"/>
      <c r="V151" s="29">
        <v>4620</v>
      </c>
      <c r="W151" s="27">
        <v>0</v>
      </c>
      <c r="X151" s="29">
        <v>4620</v>
      </c>
      <c r="Y151" s="27">
        <v>0</v>
      </c>
      <c r="Z151" s="29">
        <v>4620</v>
      </c>
      <c r="AA151" s="27">
        <v>0</v>
      </c>
      <c r="AB151" s="29">
        <v>4620</v>
      </c>
      <c r="AC151" s="27">
        <v>21860</v>
      </c>
      <c r="AD151" s="29">
        <v>4620</v>
      </c>
      <c r="AE151" s="27"/>
      <c r="AF151" s="29">
        <v>4620</v>
      </c>
      <c r="AG151" s="27"/>
      <c r="AH151" s="29">
        <v>4620</v>
      </c>
      <c r="AI151" s="27"/>
      <c r="AJ151" s="29">
        <v>4620</v>
      </c>
      <c r="AK151" s="27"/>
      <c r="AL151" s="29">
        <v>4620</v>
      </c>
      <c r="AM151" s="27"/>
      <c r="AN151" s="28"/>
      <c r="AO151" s="27"/>
      <c r="AP151" s="28"/>
      <c r="AQ151" s="27"/>
      <c r="AR151" s="28"/>
      <c r="AS151" s="27"/>
      <c r="AT151" s="28"/>
      <c r="AU151" s="27"/>
      <c r="AV151" s="28"/>
      <c r="AW151" s="27"/>
      <c r="AX151" s="28"/>
      <c r="AY151" s="27"/>
      <c r="AZ151" s="28"/>
      <c r="BA151" s="27"/>
      <c r="BB151" s="28"/>
      <c r="BC151" s="27"/>
      <c r="BD151" s="28"/>
      <c r="BE151" s="27"/>
      <c r="BF151" s="28"/>
      <c r="BG151" s="27"/>
      <c r="BH151" s="28"/>
      <c r="BI151" s="27"/>
      <c r="BJ151" s="28"/>
      <c r="BK151" s="27"/>
      <c r="BL151" s="28"/>
      <c r="BM151" s="27"/>
      <c r="BN151" s="28"/>
      <c r="BO151" s="27"/>
      <c r="BP151" s="28"/>
      <c r="BQ151" s="27"/>
      <c r="BR151" s="28"/>
      <c r="BS151" s="27"/>
      <c r="BT151" s="28"/>
      <c r="BU151" s="27"/>
      <c r="BV151" s="28"/>
      <c r="BW151" s="27"/>
      <c r="BX151" s="28"/>
      <c r="BY151" s="27"/>
      <c r="BZ151" s="28"/>
      <c r="CA151" s="27"/>
      <c r="CB151" s="26"/>
      <c r="CC151" s="27"/>
      <c r="CD151" s="26"/>
      <c r="CE151" s="27"/>
      <c r="CF151" s="26"/>
      <c r="CG151" s="27"/>
      <c r="CH151" s="26"/>
      <c r="CI151" s="27"/>
      <c r="CJ151" s="26"/>
      <c r="CK151" s="27"/>
      <c r="CL151" s="26"/>
      <c r="CM151" s="27"/>
      <c r="CN151" s="30"/>
      <c r="CO151" s="31">
        <f t="shared" si="9"/>
        <v>57080</v>
      </c>
      <c r="CP151" s="31">
        <f t="shared" si="9"/>
        <v>29360</v>
      </c>
      <c r="CQ151" s="32">
        <f t="shared" si="11"/>
        <v>27720</v>
      </c>
    </row>
    <row r="152" spans="1:95" ht="25.5" customHeight="1">
      <c r="A152" s="18">
        <v>149</v>
      </c>
      <c r="B152" s="48" t="s">
        <v>496</v>
      </c>
      <c r="C152" s="20" t="s">
        <v>497</v>
      </c>
      <c r="D152" s="21" t="s">
        <v>498</v>
      </c>
      <c r="E152" s="37"/>
      <c r="F152" s="23">
        <v>6600</v>
      </c>
      <c r="G152" s="35"/>
      <c r="H152" s="38">
        <f t="shared" si="10"/>
        <v>27720</v>
      </c>
      <c r="I152" s="11"/>
      <c r="J152" s="26">
        <v>1500</v>
      </c>
      <c r="K152" s="27">
        <v>1500</v>
      </c>
      <c r="L152" s="26">
        <v>1000</v>
      </c>
      <c r="M152" s="27">
        <v>0</v>
      </c>
      <c r="N152" s="26">
        <v>5000</v>
      </c>
      <c r="O152" s="27">
        <v>0</v>
      </c>
      <c r="P152" s="26">
        <v>8000</v>
      </c>
      <c r="Q152" s="27">
        <v>0</v>
      </c>
      <c r="R152" s="28"/>
      <c r="S152" s="27"/>
      <c r="T152" s="26"/>
      <c r="U152" s="27"/>
      <c r="V152" s="29">
        <v>4620</v>
      </c>
      <c r="W152" s="27">
        <v>18620</v>
      </c>
      <c r="X152" s="29">
        <v>4620</v>
      </c>
      <c r="Y152" s="27"/>
      <c r="Z152" s="29">
        <v>4620</v>
      </c>
      <c r="AA152" s="27">
        <v>0</v>
      </c>
      <c r="AB152" s="29">
        <v>4620</v>
      </c>
      <c r="AC152" s="27">
        <v>9240</v>
      </c>
      <c r="AD152" s="29">
        <v>4620</v>
      </c>
      <c r="AE152" s="27"/>
      <c r="AF152" s="29">
        <v>4620</v>
      </c>
      <c r="AG152" s="27"/>
      <c r="AH152" s="29">
        <v>4620</v>
      </c>
      <c r="AI152" s="27"/>
      <c r="AJ152" s="29">
        <v>4620</v>
      </c>
      <c r="AK152" s="27"/>
      <c r="AL152" s="29">
        <v>4620</v>
      </c>
      <c r="AM152" s="27"/>
      <c r="AN152" s="28"/>
      <c r="AO152" s="27"/>
      <c r="AP152" s="28"/>
      <c r="AQ152" s="27"/>
      <c r="AR152" s="28"/>
      <c r="AS152" s="27"/>
      <c r="AT152" s="28"/>
      <c r="AU152" s="27"/>
      <c r="AV152" s="28"/>
      <c r="AW152" s="27"/>
      <c r="AX152" s="28"/>
      <c r="AY152" s="27"/>
      <c r="AZ152" s="28"/>
      <c r="BA152" s="27"/>
      <c r="BB152" s="28"/>
      <c r="BC152" s="27"/>
      <c r="BD152" s="28"/>
      <c r="BE152" s="27"/>
      <c r="BF152" s="28"/>
      <c r="BG152" s="27"/>
      <c r="BH152" s="28"/>
      <c r="BI152" s="27"/>
      <c r="BJ152" s="28"/>
      <c r="BK152" s="27"/>
      <c r="BL152" s="28"/>
      <c r="BM152" s="27"/>
      <c r="BN152" s="28"/>
      <c r="BO152" s="27"/>
      <c r="BP152" s="28"/>
      <c r="BQ152" s="27"/>
      <c r="BR152" s="28"/>
      <c r="BS152" s="27"/>
      <c r="BT152" s="28"/>
      <c r="BU152" s="27"/>
      <c r="BV152" s="28"/>
      <c r="BW152" s="27"/>
      <c r="BX152" s="28"/>
      <c r="BY152" s="27"/>
      <c r="BZ152" s="28"/>
      <c r="CA152" s="27"/>
      <c r="CB152" s="26"/>
      <c r="CC152" s="27"/>
      <c r="CD152" s="26"/>
      <c r="CE152" s="27"/>
      <c r="CF152" s="26"/>
      <c r="CG152" s="27"/>
      <c r="CH152" s="26"/>
      <c r="CI152" s="27"/>
      <c r="CJ152" s="26"/>
      <c r="CK152" s="27"/>
      <c r="CL152" s="26"/>
      <c r="CM152" s="27"/>
      <c r="CN152" s="30"/>
      <c r="CO152" s="31">
        <f t="shared" si="9"/>
        <v>57080</v>
      </c>
      <c r="CP152" s="31">
        <f t="shared" si="9"/>
        <v>29360</v>
      </c>
      <c r="CQ152" s="32">
        <f t="shared" si="11"/>
        <v>27720</v>
      </c>
    </row>
    <row r="153" spans="1:95" ht="25.5" customHeight="1">
      <c r="A153" s="18">
        <v>150</v>
      </c>
      <c r="B153" s="48" t="s">
        <v>499</v>
      </c>
      <c r="C153" s="20" t="s">
        <v>500</v>
      </c>
      <c r="D153" s="21" t="s">
        <v>501</v>
      </c>
      <c r="E153" s="37"/>
      <c r="F153" s="23"/>
      <c r="G153" s="44" t="s">
        <v>136</v>
      </c>
      <c r="H153" s="38">
        <f t="shared" si="10"/>
        <v>0</v>
      </c>
      <c r="I153" s="11"/>
      <c r="J153" s="26">
        <v>1500</v>
      </c>
      <c r="K153" s="27">
        <v>1500</v>
      </c>
      <c r="L153" s="26">
        <v>1000</v>
      </c>
      <c r="M153" s="27">
        <v>1000</v>
      </c>
      <c r="N153" s="26">
        <v>5000</v>
      </c>
      <c r="O153" s="27">
        <v>5000</v>
      </c>
      <c r="P153" s="26">
        <v>8000</v>
      </c>
      <c r="Q153" s="27">
        <f>0+0</f>
        <v>0</v>
      </c>
      <c r="R153" s="28"/>
      <c r="S153" s="27"/>
      <c r="T153" s="26"/>
      <c r="U153" s="27"/>
      <c r="V153" s="29">
        <v>4620</v>
      </c>
      <c r="W153" s="27">
        <v>4620</v>
      </c>
      <c r="X153" s="29">
        <v>4620</v>
      </c>
      <c r="Y153" s="27">
        <v>4620</v>
      </c>
      <c r="Z153" s="29">
        <v>4620</v>
      </c>
      <c r="AA153" s="27">
        <v>4620</v>
      </c>
      <c r="AB153" s="29">
        <v>4620</v>
      </c>
      <c r="AC153" s="27">
        <v>6620</v>
      </c>
      <c r="AD153" s="29">
        <v>4620</v>
      </c>
      <c r="AE153" s="27">
        <v>10620</v>
      </c>
      <c r="AF153" s="29">
        <v>4620</v>
      </c>
      <c r="AG153" s="27">
        <v>4620</v>
      </c>
      <c r="AH153" s="29"/>
      <c r="AI153" s="27"/>
      <c r="AJ153" s="29"/>
      <c r="AK153" s="27"/>
      <c r="AL153" s="29"/>
      <c r="AM153" s="27"/>
      <c r="AN153" s="28"/>
      <c r="AO153" s="27"/>
      <c r="AP153" s="28"/>
      <c r="AQ153" s="27"/>
      <c r="AR153" s="28"/>
      <c r="AS153" s="27"/>
      <c r="AT153" s="28"/>
      <c r="AU153" s="27"/>
      <c r="AV153" s="28"/>
      <c r="AW153" s="27"/>
      <c r="AX153" s="28"/>
      <c r="AY153" s="27"/>
      <c r="AZ153" s="28"/>
      <c r="BA153" s="27"/>
      <c r="BB153" s="28"/>
      <c r="BC153" s="27"/>
      <c r="BD153" s="28"/>
      <c r="BE153" s="27"/>
      <c r="BF153" s="28"/>
      <c r="BG153" s="27"/>
      <c r="BH153" s="28"/>
      <c r="BI153" s="27"/>
      <c r="BJ153" s="28"/>
      <c r="BK153" s="27"/>
      <c r="BL153" s="28"/>
      <c r="BM153" s="27"/>
      <c r="BN153" s="28"/>
      <c r="BO153" s="27"/>
      <c r="BP153" s="28"/>
      <c r="BQ153" s="27"/>
      <c r="BR153" s="28"/>
      <c r="BS153" s="27"/>
      <c r="BT153" s="28"/>
      <c r="BU153" s="27"/>
      <c r="BV153" s="28"/>
      <c r="BW153" s="27"/>
      <c r="BX153" s="28"/>
      <c r="BY153" s="27"/>
      <c r="BZ153" s="28"/>
      <c r="CA153" s="27"/>
      <c r="CB153" s="26"/>
      <c r="CC153" s="27"/>
      <c r="CD153" s="26"/>
      <c r="CE153" s="27"/>
      <c r="CF153" s="26"/>
      <c r="CG153" s="27"/>
      <c r="CH153" s="26"/>
      <c r="CI153" s="27"/>
      <c r="CJ153" s="26"/>
      <c r="CK153" s="27"/>
      <c r="CL153" s="26"/>
      <c r="CM153" s="27"/>
      <c r="CN153" s="30"/>
      <c r="CO153" s="31">
        <f t="shared" si="9"/>
        <v>43220</v>
      </c>
      <c r="CP153" s="31">
        <f t="shared" si="9"/>
        <v>43220</v>
      </c>
      <c r="CQ153" s="32">
        <f t="shared" si="11"/>
        <v>0</v>
      </c>
    </row>
    <row r="154" spans="1:95" ht="25.5" customHeight="1">
      <c r="A154" s="18">
        <v>151</v>
      </c>
      <c r="B154" s="48" t="s">
        <v>502</v>
      </c>
      <c r="C154" s="20" t="s">
        <v>503</v>
      </c>
      <c r="D154" s="21" t="s">
        <v>504</v>
      </c>
      <c r="E154" s="37"/>
      <c r="F154" s="23">
        <v>3300</v>
      </c>
      <c r="G154" s="34" t="s">
        <v>98</v>
      </c>
      <c r="H154" s="38">
        <f t="shared" si="10"/>
        <v>0</v>
      </c>
      <c r="I154" s="11"/>
      <c r="J154" s="26">
        <v>1500</v>
      </c>
      <c r="K154" s="27">
        <v>1500</v>
      </c>
      <c r="L154" s="26">
        <v>1000</v>
      </c>
      <c r="M154" s="27">
        <v>1000</v>
      </c>
      <c r="N154" s="26">
        <v>5000</v>
      </c>
      <c r="O154" s="27">
        <v>5000</v>
      </c>
      <c r="P154" s="26">
        <v>8000</v>
      </c>
      <c r="Q154" s="27">
        <v>0</v>
      </c>
      <c r="R154" s="28"/>
      <c r="S154" s="27"/>
      <c r="T154" s="26"/>
      <c r="U154" s="27"/>
      <c r="V154" s="29">
        <v>2310</v>
      </c>
      <c r="W154" s="27">
        <v>0</v>
      </c>
      <c r="X154" s="29">
        <v>2310</v>
      </c>
      <c r="Y154" s="27">
        <v>0</v>
      </c>
      <c r="Z154" s="29">
        <v>2310</v>
      </c>
      <c r="AA154" s="27">
        <v>0</v>
      </c>
      <c r="AB154" s="29">
        <v>2310</v>
      </c>
      <c r="AC154" s="27">
        <v>17240</v>
      </c>
      <c r="AD154" s="29">
        <v>2310</v>
      </c>
      <c r="AE154" s="27"/>
      <c r="AF154" s="29">
        <v>2310</v>
      </c>
      <c r="AG154" s="27"/>
      <c r="AH154" s="29">
        <v>2310</v>
      </c>
      <c r="AI154" s="27"/>
      <c r="AJ154" s="29">
        <v>2310</v>
      </c>
      <c r="AK154" s="27"/>
      <c r="AL154" s="29">
        <v>2310</v>
      </c>
      <c r="AM154" s="27">
        <v>11550</v>
      </c>
      <c r="AN154" s="28"/>
      <c r="AO154" s="27"/>
      <c r="AP154" s="28"/>
      <c r="AQ154" s="27"/>
      <c r="AR154" s="28"/>
      <c r="AS154" s="27"/>
      <c r="AT154" s="28"/>
      <c r="AU154" s="27"/>
      <c r="AV154" s="28"/>
      <c r="AW154" s="27"/>
      <c r="AX154" s="28"/>
      <c r="AY154" s="27"/>
      <c r="AZ154" s="28"/>
      <c r="BA154" s="27"/>
      <c r="BB154" s="28"/>
      <c r="BC154" s="27"/>
      <c r="BD154" s="28"/>
      <c r="BE154" s="27"/>
      <c r="BF154" s="28"/>
      <c r="BG154" s="27"/>
      <c r="BH154" s="28"/>
      <c r="BI154" s="27"/>
      <c r="BJ154" s="28"/>
      <c r="BK154" s="27"/>
      <c r="BL154" s="28"/>
      <c r="BM154" s="27"/>
      <c r="BN154" s="28"/>
      <c r="BO154" s="27"/>
      <c r="BP154" s="28"/>
      <c r="BQ154" s="27"/>
      <c r="BR154" s="28"/>
      <c r="BS154" s="27"/>
      <c r="BT154" s="28"/>
      <c r="BU154" s="27"/>
      <c r="BV154" s="28"/>
      <c r="BW154" s="27"/>
      <c r="BX154" s="28"/>
      <c r="BY154" s="27"/>
      <c r="BZ154" s="28"/>
      <c r="CA154" s="27"/>
      <c r="CB154" s="26"/>
      <c r="CC154" s="27"/>
      <c r="CD154" s="26"/>
      <c r="CE154" s="27"/>
      <c r="CF154" s="26"/>
      <c r="CG154" s="27"/>
      <c r="CH154" s="26"/>
      <c r="CI154" s="27"/>
      <c r="CJ154" s="26"/>
      <c r="CK154" s="27"/>
      <c r="CL154" s="26"/>
      <c r="CM154" s="27"/>
      <c r="CN154" s="30"/>
      <c r="CO154" s="31">
        <f t="shared" si="9"/>
        <v>36290</v>
      </c>
      <c r="CP154" s="49">
        <f t="shared" si="9"/>
        <v>36290</v>
      </c>
      <c r="CQ154" s="32">
        <f t="shared" si="11"/>
        <v>0</v>
      </c>
    </row>
    <row r="155" spans="1:95" ht="25.5" customHeight="1">
      <c r="A155" s="18">
        <v>152</v>
      </c>
      <c r="B155" s="54" t="s">
        <v>505</v>
      </c>
      <c r="C155" s="20" t="s">
        <v>506</v>
      </c>
      <c r="D155" s="60" t="s">
        <v>507</v>
      </c>
      <c r="E155" s="37"/>
      <c r="F155" s="23">
        <v>6600</v>
      </c>
      <c r="G155" s="35"/>
      <c r="H155" s="38">
        <f t="shared" si="10"/>
        <v>45580</v>
      </c>
      <c r="I155" s="11"/>
      <c r="J155" s="26">
        <v>1500</v>
      </c>
      <c r="K155" s="27">
        <v>1500</v>
      </c>
      <c r="L155" s="26">
        <v>1000</v>
      </c>
      <c r="M155" s="27">
        <v>0</v>
      </c>
      <c r="N155" s="26">
        <v>5000</v>
      </c>
      <c r="O155" s="27">
        <v>0</v>
      </c>
      <c r="P155" s="26">
        <v>8000</v>
      </c>
      <c r="Q155" s="27">
        <v>0</v>
      </c>
      <c r="R155" s="28"/>
      <c r="S155" s="27"/>
      <c r="T155" s="26"/>
      <c r="U155" s="27"/>
      <c r="V155" s="29">
        <v>4620</v>
      </c>
      <c r="W155" s="27"/>
      <c r="X155" s="29">
        <v>4620</v>
      </c>
      <c r="Y155" s="27"/>
      <c r="Z155" s="29">
        <v>4620</v>
      </c>
      <c r="AA155" s="27"/>
      <c r="AB155" s="29">
        <v>4620</v>
      </c>
      <c r="AC155" s="27">
        <v>10000</v>
      </c>
      <c r="AD155" s="29">
        <v>4620</v>
      </c>
      <c r="AE155" s="27"/>
      <c r="AF155" s="29">
        <v>4620</v>
      </c>
      <c r="AG155" s="27"/>
      <c r="AH155" s="29">
        <v>4620</v>
      </c>
      <c r="AI155" s="27"/>
      <c r="AJ155" s="29">
        <v>4620</v>
      </c>
      <c r="AK155" s="27"/>
      <c r="AL155" s="29">
        <v>4620</v>
      </c>
      <c r="AM155" s="27"/>
      <c r="AN155" s="28"/>
      <c r="AO155" s="27"/>
      <c r="AP155" s="28"/>
      <c r="AQ155" s="27"/>
      <c r="AR155" s="28"/>
      <c r="AS155" s="27"/>
      <c r="AT155" s="28"/>
      <c r="AU155" s="27"/>
      <c r="AV155" s="28"/>
      <c r="AW155" s="27"/>
      <c r="AX155" s="28"/>
      <c r="AY155" s="27"/>
      <c r="AZ155" s="28"/>
      <c r="BA155" s="27"/>
      <c r="BB155" s="28"/>
      <c r="BC155" s="27"/>
      <c r="BD155" s="28"/>
      <c r="BE155" s="27"/>
      <c r="BF155" s="28"/>
      <c r="BG155" s="27"/>
      <c r="BH155" s="28"/>
      <c r="BI155" s="27"/>
      <c r="BJ155" s="28"/>
      <c r="BK155" s="27"/>
      <c r="BL155" s="28"/>
      <c r="BM155" s="27"/>
      <c r="BN155" s="28"/>
      <c r="BO155" s="27"/>
      <c r="BP155" s="28"/>
      <c r="BQ155" s="27"/>
      <c r="BR155" s="28"/>
      <c r="BS155" s="27"/>
      <c r="BT155" s="28"/>
      <c r="BU155" s="27"/>
      <c r="BV155" s="28"/>
      <c r="BW155" s="27"/>
      <c r="BX155" s="28"/>
      <c r="BY155" s="27"/>
      <c r="BZ155" s="28"/>
      <c r="CA155" s="27"/>
      <c r="CB155" s="26"/>
      <c r="CC155" s="27"/>
      <c r="CD155" s="26"/>
      <c r="CE155" s="27"/>
      <c r="CF155" s="26"/>
      <c r="CG155" s="27"/>
      <c r="CH155" s="26"/>
      <c r="CI155" s="27"/>
      <c r="CJ155" s="26"/>
      <c r="CK155" s="27"/>
      <c r="CL155" s="26"/>
      <c r="CM155" s="27"/>
      <c r="CN155" s="30"/>
      <c r="CO155" s="31">
        <f t="shared" si="9"/>
        <v>57080</v>
      </c>
      <c r="CP155" s="31">
        <f t="shared" si="9"/>
        <v>11500</v>
      </c>
      <c r="CQ155" s="32">
        <f t="shared" si="11"/>
        <v>45580</v>
      </c>
    </row>
    <row r="156" spans="1:95" ht="25.5" customHeight="1">
      <c r="A156" s="18">
        <v>153</v>
      </c>
      <c r="B156" s="48" t="s">
        <v>508</v>
      </c>
      <c r="C156" s="20" t="s">
        <v>509</v>
      </c>
      <c r="D156" s="21" t="s">
        <v>510</v>
      </c>
      <c r="E156" s="37"/>
      <c r="F156" s="23">
        <v>6600</v>
      </c>
      <c r="G156" s="35"/>
      <c r="H156" s="38">
        <f t="shared" si="10"/>
        <v>9240</v>
      </c>
      <c r="I156" s="11"/>
      <c r="J156" s="26">
        <v>1500</v>
      </c>
      <c r="K156" s="27">
        <v>1500</v>
      </c>
      <c r="L156" s="26">
        <v>1000</v>
      </c>
      <c r="M156" s="27">
        <v>1000</v>
      </c>
      <c r="N156" s="26">
        <v>5000</v>
      </c>
      <c r="O156" s="27">
        <v>5000</v>
      </c>
      <c r="P156" s="26">
        <v>8000</v>
      </c>
      <c r="Q156" s="27"/>
      <c r="R156" s="28"/>
      <c r="S156" s="27"/>
      <c r="T156" s="26"/>
      <c r="U156" s="27"/>
      <c r="V156" s="29">
        <v>4620</v>
      </c>
      <c r="W156" s="27"/>
      <c r="X156" s="29">
        <v>4620</v>
      </c>
      <c r="Y156" s="27"/>
      <c r="Z156" s="29">
        <v>4620</v>
      </c>
      <c r="AA156" s="27"/>
      <c r="AB156" s="29">
        <v>4620</v>
      </c>
      <c r="AC156" s="27">
        <v>25000</v>
      </c>
      <c r="AD156" s="29">
        <v>4620</v>
      </c>
      <c r="AE156" s="27"/>
      <c r="AF156" s="29">
        <v>4620</v>
      </c>
      <c r="AG156" s="27"/>
      <c r="AH156" s="29">
        <v>4620</v>
      </c>
      <c r="AI156" s="27"/>
      <c r="AJ156" s="29">
        <v>4620</v>
      </c>
      <c r="AK156" s="27"/>
      <c r="AL156" s="29">
        <v>4620</v>
      </c>
      <c r="AM156" s="27">
        <v>15340</v>
      </c>
      <c r="AN156" s="28"/>
      <c r="AO156" s="27"/>
      <c r="AP156" s="28"/>
      <c r="AQ156" s="27"/>
      <c r="AR156" s="28"/>
      <c r="AS156" s="27"/>
      <c r="AT156" s="28"/>
      <c r="AU156" s="27"/>
      <c r="AV156" s="28"/>
      <c r="AW156" s="27"/>
      <c r="AX156" s="28"/>
      <c r="AY156" s="27"/>
      <c r="AZ156" s="28"/>
      <c r="BA156" s="27"/>
      <c r="BB156" s="28"/>
      <c r="BC156" s="27"/>
      <c r="BD156" s="28"/>
      <c r="BE156" s="27"/>
      <c r="BF156" s="28"/>
      <c r="BG156" s="27"/>
      <c r="BH156" s="28"/>
      <c r="BI156" s="27"/>
      <c r="BJ156" s="28"/>
      <c r="BK156" s="27"/>
      <c r="BL156" s="28"/>
      <c r="BM156" s="27"/>
      <c r="BN156" s="28"/>
      <c r="BO156" s="27"/>
      <c r="BP156" s="28"/>
      <c r="BQ156" s="27"/>
      <c r="BR156" s="28"/>
      <c r="BS156" s="27"/>
      <c r="BT156" s="28"/>
      <c r="BU156" s="27"/>
      <c r="BV156" s="28"/>
      <c r="BW156" s="27"/>
      <c r="BX156" s="28"/>
      <c r="BY156" s="27"/>
      <c r="BZ156" s="28"/>
      <c r="CA156" s="27"/>
      <c r="CB156" s="26"/>
      <c r="CC156" s="27"/>
      <c r="CD156" s="26"/>
      <c r="CE156" s="27"/>
      <c r="CF156" s="26"/>
      <c r="CG156" s="27"/>
      <c r="CH156" s="26"/>
      <c r="CI156" s="27"/>
      <c r="CJ156" s="26"/>
      <c r="CK156" s="27"/>
      <c r="CL156" s="26"/>
      <c r="CM156" s="27"/>
      <c r="CN156" s="30"/>
      <c r="CO156" s="31">
        <f t="shared" si="9"/>
        <v>57080</v>
      </c>
      <c r="CP156" s="31">
        <f t="shared" si="9"/>
        <v>47840</v>
      </c>
      <c r="CQ156" s="32">
        <f t="shared" si="11"/>
        <v>9240</v>
      </c>
    </row>
    <row r="157" spans="1:95" ht="25.5" customHeight="1">
      <c r="A157" s="18">
        <v>154</v>
      </c>
      <c r="B157" s="48" t="s">
        <v>511</v>
      </c>
      <c r="C157" s="20" t="s">
        <v>512</v>
      </c>
      <c r="D157" s="21" t="s">
        <v>513</v>
      </c>
      <c r="E157" s="37"/>
      <c r="F157" s="23"/>
      <c r="G157" s="44" t="s">
        <v>136</v>
      </c>
      <c r="H157" s="38">
        <f t="shared" si="10"/>
        <v>0</v>
      </c>
      <c r="I157" s="11"/>
      <c r="J157" s="26">
        <v>1500</v>
      </c>
      <c r="K157" s="27">
        <v>1500</v>
      </c>
      <c r="L157" s="26">
        <v>1000</v>
      </c>
      <c r="M157" s="27">
        <v>1000</v>
      </c>
      <c r="N157" s="26">
        <v>5000</v>
      </c>
      <c r="O157" s="27">
        <v>5000</v>
      </c>
      <c r="P157" s="26">
        <v>8000</v>
      </c>
      <c r="Q157" s="27">
        <v>0</v>
      </c>
      <c r="R157" s="28"/>
      <c r="S157" s="27"/>
      <c r="T157" s="26"/>
      <c r="U157" s="27"/>
      <c r="V157" s="29">
        <v>4620</v>
      </c>
      <c r="W157" s="27">
        <v>0</v>
      </c>
      <c r="X157" s="29">
        <v>4620</v>
      </c>
      <c r="Y157" s="27">
        <v>17240</v>
      </c>
      <c r="Z157" s="29">
        <v>4620</v>
      </c>
      <c r="AA157" s="27">
        <v>4620</v>
      </c>
      <c r="AB157" s="29">
        <v>4620</v>
      </c>
      <c r="AC157" s="27">
        <v>4620</v>
      </c>
      <c r="AD157" s="29">
        <v>4620</v>
      </c>
      <c r="AE157" s="27">
        <v>4620</v>
      </c>
      <c r="AF157" s="29">
        <v>4620</v>
      </c>
      <c r="AG157" s="27">
        <v>4620</v>
      </c>
      <c r="AH157" s="29"/>
      <c r="AI157" s="27"/>
      <c r="AJ157" s="29"/>
      <c r="AK157" s="27"/>
      <c r="AL157" s="29"/>
      <c r="AM157" s="27"/>
      <c r="AN157" s="28"/>
      <c r="AO157" s="27"/>
      <c r="AP157" s="28"/>
      <c r="AQ157" s="27"/>
      <c r="AR157" s="28"/>
      <c r="AS157" s="27"/>
      <c r="AT157" s="28"/>
      <c r="AU157" s="27"/>
      <c r="AV157" s="28"/>
      <c r="AW157" s="27"/>
      <c r="AX157" s="28"/>
      <c r="AY157" s="27"/>
      <c r="AZ157" s="28"/>
      <c r="BA157" s="27"/>
      <c r="BB157" s="28"/>
      <c r="BC157" s="27"/>
      <c r="BD157" s="28"/>
      <c r="BE157" s="27"/>
      <c r="BF157" s="28"/>
      <c r="BG157" s="27"/>
      <c r="BH157" s="28"/>
      <c r="BI157" s="27"/>
      <c r="BJ157" s="28"/>
      <c r="BK157" s="27"/>
      <c r="BL157" s="28"/>
      <c r="BM157" s="27"/>
      <c r="BN157" s="28"/>
      <c r="BO157" s="27"/>
      <c r="BP157" s="28"/>
      <c r="BQ157" s="27"/>
      <c r="BR157" s="28"/>
      <c r="BS157" s="27"/>
      <c r="BT157" s="28"/>
      <c r="BU157" s="27"/>
      <c r="BV157" s="28"/>
      <c r="BW157" s="27"/>
      <c r="BX157" s="28"/>
      <c r="BY157" s="27"/>
      <c r="BZ157" s="28"/>
      <c r="CA157" s="27"/>
      <c r="CB157" s="26"/>
      <c r="CC157" s="27"/>
      <c r="CD157" s="26"/>
      <c r="CE157" s="27"/>
      <c r="CF157" s="26"/>
      <c r="CG157" s="27"/>
      <c r="CH157" s="26"/>
      <c r="CI157" s="27"/>
      <c r="CJ157" s="26"/>
      <c r="CK157" s="27"/>
      <c r="CL157" s="26"/>
      <c r="CM157" s="27"/>
      <c r="CN157" s="30"/>
      <c r="CO157" s="31">
        <f t="shared" si="9"/>
        <v>43220</v>
      </c>
      <c r="CP157" s="31">
        <f t="shared" si="9"/>
        <v>43220</v>
      </c>
      <c r="CQ157" s="32">
        <f t="shared" si="11"/>
        <v>0</v>
      </c>
    </row>
    <row r="158" spans="1:95" ht="25.5" customHeight="1">
      <c r="A158" s="18">
        <v>155</v>
      </c>
      <c r="B158" s="48" t="s">
        <v>514</v>
      </c>
      <c r="C158" s="20" t="s">
        <v>515</v>
      </c>
      <c r="D158" s="21" t="s">
        <v>516</v>
      </c>
      <c r="E158" s="37"/>
      <c r="F158" s="23">
        <v>6600</v>
      </c>
      <c r="G158" s="35"/>
      <c r="H158" s="38">
        <f t="shared" si="10"/>
        <v>23100</v>
      </c>
      <c r="I158" s="11"/>
      <c r="J158" s="26">
        <v>1500</v>
      </c>
      <c r="K158" s="27">
        <v>1500</v>
      </c>
      <c r="L158" s="26">
        <v>1000</v>
      </c>
      <c r="M158" s="27">
        <v>1000</v>
      </c>
      <c r="N158" s="26">
        <v>5000</v>
      </c>
      <c r="O158" s="27">
        <v>5000</v>
      </c>
      <c r="P158" s="26">
        <v>8000</v>
      </c>
      <c r="Q158" s="27">
        <v>0</v>
      </c>
      <c r="R158" s="28"/>
      <c r="S158" s="27"/>
      <c r="T158" s="26"/>
      <c r="U158" s="27"/>
      <c r="V158" s="29">
        <v>4620</v>
      </c>
      <c r="W158" s="27">
        <v>0</v>
      </c>
      <c r="X158" s="29">
        <v>4620</v>
      </c>
      <c r="Y158" s="27">
        <v>0</v>
      </c>
      <c r="Z158" s="29">
        <v>4620</v>
      </c>
      <c r="AA158" s="27">
        <v>0</v>
      </c>
      <c r="AB158" s="29">
        <v>4620</v>
      </c>
      <c r="AC158" s="27">
        <v>26480</v>
      </c>
      <c r="AD158" s="29">
        <v>4620</v>
      </c>
      <c r="AE158" s="27"/>
      <c r="AF158" s="29">
        <v>4620</v>
      </c>
      <c r="AG158" s="27"/>
      <c r="AH158" s="29">
        <v>4620</v>
      </c>
      <c r="AI158" s="27"/>
      <c r="AJ158" s="29">
        <v>4620</v>
      </c>
      <c r="AK158" s="27"/>
      <c r="AL158" s="29">
        <v>4620</v>
      </c>
      <c r="AM158" s="27"/>
      <c r="AN158" s="28"/>
      <c r="AO158" s="27"/>
      <c r="AP158" s="28"/>
      <c r="AQ158" s="27"/>
      <c r="AR158" s="28"/>
      <c r="AS158" s="27"/>
      <c r="AT158" s="28"/>
      <c r="AU158" s="27"/>
      <c r="AV158" s="28"/>
      <c r="AW158" s="27"/>
      <c r="AX158" s="28"/>
      <c r="AY158" s="27"/>
      <c r="AZ158" s="28"/>
      <c r="BA158" s="27"/>
      <c r="BB158" s="28"/>
      <c r="BC158" s="27"/>
      <c r="BD158" s="28"/>
      <c r="BE158" s="27"/>
      <c r="BF158" s="28"/>
      <c r="BG158" s="27"/>
      <c r="BH158" s="28"/>
      <c r="BI158" s="27"/>
      <c r="BJ158" s="28"/>
      <c r="BK158" s="27"/>
      <c r="BL158" s="28"/>
      <c r="BM158" s="27"/>
      <c r="BN158" s="28"/>
      <c r="BO158" s="27"/>
      <c r="BP158" s="28"/>
      <c r="BQ158" s="27"/>
      <c r="BR158" s="28"/>
      <c r="BS158" s="27"/>
      <c r="BT158" s="28"/>
      <c r="BU158" s="27"/>
      <c r="BV158" s="28"/>
      <c r="BW158" s="27"/>
      <c r="BX158" s="28"/>
      <c r="BY158" s="27"/>
      <c r="BZ158" s="28"/>
      <c r="CA158" s="27"/>
      <c r="CB158" s="26"/>
      <c r="CC158" s="27"/>
      <c r="CD158" s="26"/>
      <c r="CE158" s="27"/>
      <c r="CF158" s="26"/>
      <c r="CG158" s="27"/>
      <c r="CH158" s="26"/>
      <c r="CI158" s="27"/>
      <c r="CJ158" s="26"/>
      <c r="CK158" s="27"/>
      <c r="CL158" s="26"/>
      <c r="CM158" s="27"/>
      <c r="CN158" s="30"/>
      <c r="CO158" s="31">
        <f t="shared" si="9"/>
        <v>57080</v>
      </c>
      <c r="CP158" s="31">
        <f t="shared" si="9"/>
        <v>33980</v>
      </c>
      <c r="CQ158" s="32">
        <f t="shared" si="11"/>
        <v>23100</v>
      </c>
    </row>
    <row r="159" spans="1:95" ht="25.5" customHeight="1">
      <c r="A159" s="18"/>
      <c r="B159" s="61"/>
      <c r="D159" s="63"/>
      <c r="E159" s="64"/>
      <c r="F159" s="65"/>
      <c r="H159" s="38">
        <f t="shared" si="10"/>
        <v>0</v>
      </c>
      <c r="I159" s="66"/>
      <c r="J159" s="67"/>
      <c r="K159" s="68"/>
      <c r="L159" s="67"/>
      <c r="M159" s="68"/>
      <c r="N159" s="67"/>
      <c r="O159" s="68"/>
      <c r="P159" s="67"/>
      <c r="Q159" s="68"/>
      <c r="R159" s="69"/>
      <c r="S159" s="68"/>
      <c r="T159" s="67"/>
      <c r="U159" s="68"/>
      <c r="V159" s="70"/>
      <c r="W159" s="68"/>
      <c r="X159" s="69"/>
      <c r="Y159" s="68"/>
      <c r="Z159" s="69"/>
      <c r="AA159" s="68"/>
      <c r="AB159" s="69"/>
      <c r="AC159" s="68"/>
      <c r="AD159" s="69"/>
      <c r="AE159" s="68"/>
      <c r="AF159" s="69"/>
      <c r="AG159" s="71"/>
      <c r="AH159" s="69"/>
      <c r="AI159" s="68"/>
      <c r="AJ159" s="69"/>
      <c r="AK159" s="68"/>
      <c r="AL159" s="69"/>
      <c r="AM159" s="68"/>
      <c r="AN159" s="69"/>
      <c r="AO159" s="68"/>
      <c r="AP159" s="69"/>
      <c r="AQ159" s="68"/>
      <c r="AR159" s="69"/>
      <c r="AS159" s="72"/>
      <c r="AT159" s="69"/>
      <c r="AU159" s="72"/>
      <c r="AV159" s="69"/>
      <c r="AW159" s="72"/>
      <c r="AX159" s="69"/>
      <c r="AY159" s="72"/>
      <c r="AZ159" s="69"/>
      <c r="BA159" s="72"/>
      <c r="BB159" s="69"/>
      <c r="BC159" s="72"/>
      <c r="BD159" s="69"/>
      <c r="BE159" s="72"/>
      <c r="BF159" s="69"/>
      <c r="BG159" s="72"/>
      <c r="BH159" s="69"/>
      <c r="BI159" s="72"/>
      <c r="BJ159" s="69"/>
      <c r="BK159" s="72"/>
      <c r="BL159" s="69"/>
      <c r="BM159" s="72"/>
      <c r="BN159" s="69"/>
      <c r="BO159" s="72"/>
      <c r="BP159" s="69"/>
      <c r="BQ159" s="72"/>
      <c r="BR159" s="69"/>
      <c r="BS159" s="72"/>
      <c r="BT159" s="69"/>
      <c r="BU159" s="72"/>
      <c r="BV159" s="69"/>
      <c r="BW159" s="72"/>
      <c r="BX159" s="69"/>
      <c r="BY159" s="72"/>
      <c r="BZ159" s="69"/>
      <c r="CA159" s="72"/>
      <c r="CB159" s="73"/>
      <c r="CC159" s="72"/>
      <c r="CD159" s="73"/>
      <c r="CE159" s="72"/>
      <c r="CF159" s="73"/>
      <c r="CG159" s="72"/>
      <c r="CH159" s="73"/>
      <c r="CI159" s="72"/>
      <c r="CJ159" s="73"/>
      <c r="CK159" s="72"/>
      <c r="CL159" s="73"/>
      <c r="CM159" s="72"/>
      <c r="CN159" s="74"/>
      <c r="CO159" s="31">
        <f t="shared" si="9"/>
        <v>0</v>
      </c>
      <c r="CP159" s="31">
        <f t="shared" si="9"/>
        <v>0</v>
      </c>
      <c r="CQ159" s="32">
        <f t="shared" si="11"/>
        <v>0</v>
      </c>
    </row>
    <row r="160" spans="1:95" ht="25.5" customHeight="1">
      <c r="A160" s="18"/>
      <c r="B160" s="61"/>
      <c r="D160" s="63"/>
      <c r="E160" s="64"/>
      <c r="F160" s="65"/>
      <c r="H160" s="38">
        <f t="shared" si="10"/>
        <v>0</v>
      </c>
      <c r="I160" s="66"/>
      <c r="J160" s="67"/>
      <c r="K160" s="68"/>
      <c r="L160" s="67"/>
      <c r="M160" s="68"/>
      <c r="N160" s="67"/>
      <c r="O160" s="68"/>
      <c r="P160" s="67"/>
      <c r="Q160" s="68"/>
      <c r="R160" s="69"/>
      <c r="S160" s="68"/>
      <c r="T160" s="67"/>
      <c r="U160" s="68"/>
      <c r="V160" s="70"/>
      <c r="W160" s="68"/>
      <c r="X160" s="69"/>
      <c r="Y160" s="68"/>
      <c r="Z160" s="69"/>
      <c r="AA160" s="68"/>
      <c r="AB160" s="69"/>
      <c r="AC160" s="68"/>
      <c r="AD160" s="69"/>
      <c r="AE160" s="68"/>
      <c r="AF160" s="69"/>
      <c r="AG160" s="71"/>
      <c r="AH160" s="69"/>
      <c r="AI160" s="68"/>
      <c r="AJ160" s="69"/>
      <c r="AK160" s="68"/>
      <c r="AL160" s="69"/>
      <c r="AM160" s="68"/>
      <c r="AN160" s="69"/>
      <c r="AO160" s="68"/>
      <c r="AP160" s="69"/>
      <c r="AQ160" s="68"/>
      <c r="AR160" s="69"/>
      <c r="AS160" s="72"/>
      <c r="AT160" s="69"/>
      <c r="AU160" s="72"/>
      <c r="AV160" s="69"/>
      <c r="AW160" s="72"/>
      <c r="AX160" s="69"/>
      <c r="AY160" s="72"/>
      <c r="AZ160" s="69"/>
      <c r="BA160" s="72"/>
      <c r="BB160" s="69"/>
      <c r="BC160" s="72"/>
      <c r="BD160" s="69"/>
      <c r="BE160" s="72"/>
      <c r="BF160" s="69"/>
      <c r="BG160" s="72"/>
      <c r="BH160" s="69"/>
      <c r="BI160" s="72"/>
      <c r="BJ160" s="69"/>
      <c r="BK160" s="72"/>
      <c r="BL160" s="69"/>
      <c r="BM160" s="72"/>
      <c r="BN160" s="69"/>
      <c r="BO160" s="72"/>
      <c r="BP160" s="69"/>
      <c r="BQ160" s="72"/>
      <c r="BR160" s="69"/>
      <c r="BS160" s="72"/>
      <c r="BT160" s="69"/>
      <c r="BU160" s="72"/>
      <c r="BV160" s="69"/>
      <c r="BW160" s="72"/>
      <c r="BX160" s="69"/>
      <c r="BY160" s="72"/>
      <c r="BZ160" s="69"/>
      <c r="CA160" s="72"/>
      <c r="CB160" s="73"/>
      <c r="CC160" s="72"/>
      <c r="CD160" s="73"/>
      <c r="CE160" s="72"/>
      <c r="CF160" s="73"/>
      <c r="CG160" s="72"/>
      <c r="CH160" s="73"/>
      <c r="CI160" s="72"/>
      <c r="CJ160" s="73"/>
      <c r="CK160" s="72"/>
      <c r="CL160" s="73"/>
      <c r="CM160" s="72"/>
      <c r="CN160" s="74"/>
      <c r="CO160" s="31">
        <f t="shared" si="9"/>
        <v>0</v>
      </c>
      <c r="CP160" s="31">
        <f t="shared" si="9"/>
        <v>0</v>
      </c>
      <c r="CQ160" s="32">
        <f t="shared" si="11"/>
        <v>0</v>
      </c>
    </row>
    <row r="161" spans="1:95" ht="25.5" customHeight="1">
      <c r="A161" s="18"/>
      <c r="B161" s="61"/>
      <c r="D161" s="63"/>
      <c r="E161" s="64"/>
      <c r="F161" s="65"/>
      <c r="H161" s="38">
        <f t="shared" si="10"/>
        <v>0</v>
      </c>
      <c r="I161" s="66"/>
      <c r="J161" s="67"/>
      <c r="K161" s="68"/>
      <c r="L161" s="67"/>
      <c r="M161" s="68"/>
      <c r="N161" s="67"/>
      <c r="O161" s="68"/>
      <c r="P161" s="67"/>
      <c r="Q161" s="68"/>
      <c r="R161" s="69"/>
      <c r="S161" s="68"/>
      <c r="T161" s="67"/>
      <c r="U161" s="68"/>
      <c r="V161" s="70"/>
      <c r="W161" s="68"/>
      <c r="X161" s="69"/>
      <c r="Y161" s="68"/>
      <c r="Z161" s="69"/>
      <c r="AA161" s="68"/>
      <c r="AB161" s="69"/>
      <c r="AC161" s="68"/>
      <c r="AD161" s="69"/>
      <c r="AE161" s="68"/>
      <c r="AF161" s="69"/>
      <c r="AG161" s="71"/>
      <c r="AH161" s="69"/>
      <c r="AI161" s="68"/>
      <c r="AJ161" s="69"/>
      <c r="AK161" s="68"/>
      <c r="AL161" s="69"/>
      <c r="AM161" s="68"/>
      <c r="AN161" s="69"/>
      <c r="AO161" s="68"/>
      <c r="AP161" s="69"/>
      <c r="AQ161" s="68"/>
      <c r="AR161" s="69"/>
      <c r="AS161" s="72"/>
      <c r="AT161" s="69"/>
      <c r="AU161" s="72"/>
      <c r="AV161" s="69"/>
      <c r="AW161" s="72"/>
      <c r="AX161" s="69"/>
      <c r="AY161" s="72"/>
      <c r="AZ161" s="69"/>
      <c r="BA161" s="72"/>
      <c r="BB161" s="69"/>
      <c r="BC161" s="72"/>
      <c r="BD161" s="69"/>
      <c r="BE161" s="72"/>
      <c r="BF161" s="69"/>
      <c r="BG161" s="72"/>
      <c r="BH161" s="69"/>
      <c r="BI161" s="72"/>
      <c r="BJ161" s="69"/>
      <c r="BK161" s="72"/>
      <c r="BL161" s="69"/>
      <c r="BM161" s="72"/>
      <c r="BN161" s="69"/>
      <c r="BO161" s="72"/>
      <c r="BP161" s="69"/>
      <c r="BQ161" s="72"/>
      <c r="BR161" s="69"/>
      <c r="BS161" s="72"/>
      <c r="BT161" s="69"/>
      <c r="BU161" s="72"/>
      <c r="BV161" s="69"/>
      <c r="BW161" s="72"/>
      <c r="BX161" s="69"/>
      <c r="BY161" s="72"/>
      <c r="BZ161" s="69"/>
      <c r="CA161" s="72"/>
      <c r="CB161" s="73"/>
      <c r="CC161" s="72"/>
      <c r="CD161" s="73"/>
      <c r="CE161" s="72"/>
      <c r="CF161" s="73"/>
      <c r="CG161" s="72"/>
      <c r="CH161" s="73"/>
      <c r="CI161" s="72"/>
      <c r="CJ161" s="73"/>
      <c r="CK161" s="72"/>
      <c r="CL161" s="73"/>
      <c r="CM161" s="72"/>
      <c r="CN161" s="74"/>
      <c r="CO161" s="31">
        <f t="shared" si="9"/>
        <v>0</v>
      </c>
      <c r="CP161" s="31">
        <f t="shared" si="9"/>
        <v>0</v>
      </c>
      <c r="CQ161" s="32">
        <f t="shared" si="11"/>
        <v>0</v>
      </c>
    </row>
    <row r="162" spans="1:95" ht="25.5" customHeight="1">
      <c r="A162" s="18"/>
      <c r="B162" s="61"/>
      <c r="D162" s="63"/>
      <c r="E162" s="64"/>
      <c r="F162" s="65"/>
      <c r="H162" s="38">
        <f t="shared" si="10"/>
        <v>0</v>
      </c>
      <c r="I162" s="66"/>
      <c r="J162" s="67"/>
      <c r="K162" s="68"/>
      <c r="L162" s="67"/>
      <c r="M162" s="68"/>
      <c r="N162" s="67"/>
      <c r="O162" s="68"/>
      <c r="P162" s="67"/>
      <c r="Q162" s="68"/>
      <c r="R162" s="69"/>
      <c r="S162" s="68"/>
      <c r="T162" s="67"/>
      <c r="U162" s="68"/>
      <c r="V162" s="70"/>
      <c r="W162" s="68"/>
      <c r="X162" s="69"/>
      <c r="Y162" s="68"/>
      <c r="Z162" s="69"/>
      <c r="AA162" s="68"/>
      <c r="AB162" s="69"/>
      <c r="AC162" s="68"/>
      <c r="AD162" s="69"/>
      <c r="AE162" s="68"/>
      <c r="AF162" s="69"/>
      <c r="AG162" s="71"/>
      <c r="AH162" s="69"/>
      <c r="AI162" s="68"/>
      <c r="AJ162" s="69"/>
      <c r="AK162" s="68"/>
      <c r="AL162" s="69"/>
      <c r="AM162" s="68"/>
      <c r="AN162" s="69"/>
      <c r="AO162" s="68"/>
      <c r="AP162" s="69"/>
      <c r="AQ162" s="68"/>
      <c r="AR162" s="69"/>
      <c r="AS162" s="72"/>
      <c r="AT162" s="69"/>
      <c r="AU162" s="72"/>
      <c r="AV162" s="69"/>
      <c r="AW162" s="72"/>
      <c r="AX162" s="69"/>
      <c r="AY162" s="72"/>
      <c r="AZ162" s="69"/>
      <c r="BA162" s="72"/>
      <c r="BB162" s="69"/>
      <c r="BC162" s="72"/>
      <c r="BD162" s="69"/>
      <c r="BE162" s="72"/>
      <c r="BF162" s="69"/>
      <c r="BG162" s="72"/>
      <c r="BH162" s="69"/>
      <c r="BI162" s="72"/>
      <c r="BJ162" s="69"/>
      <c r="BK162" s="72"/>
      <c r="BL162" s="69"/>
      <c r="BM162" s="72"/>
      <c r="BN162" s="69"/>
      <c r="BO162" s="72"/>
      <c r="BP162" s="69"/>
      <c r="BQ162" s="72"/>
      <c r="BR162" s="69"/>
      <c r="BS162" s="72"/>
      <c r="BT162" s="69"/>
      <c r="BU162" s="72"/>
      <c r="BV162" s="69"/>
      <c r="BW162" s="72"/>
      <c r="BX162" s="69"/>
      <c r="BY162" s="72"/>
      <c r="BZ162" s="69"/>
      <c r="CA162" s="72"/>
      <c r="CB162" s="73"/>
      <c r="CC162" s="72"/>
      <c r="CD162" s="73"/>
      <c r="CE162" s="72"/>
      <c r="CF162" s="73"/>
      <c r="CG162" s="72"/>
      <c r="CH162" s="73"/>
      <c r="CI162" s="72"/>
      <c r="CJ162" s="73"/>
      <c r="CK162" s="72"/>
      <c r="CL162" s="73"/>
      <c r="CM162" s="72"/>
      <c r="CN162" s="74"/>
      <c r="CO162" s="31">
        <f t="shared" si="9"/>
        <v>0</v>
      </c>
      <c r="CP162" s="31">
        <f t="shared" si="9"/>
        <v>0</v>
      </c>
      <c r="CQ162" s="32">
        <f t="shared" si="11"/>
        <v>0</v>
      </c>
    </row>
    <row r="163" spans="1:95" ht="25.5" customHeight="1">
      <c r="A163" s="18"/>
      <c r="B163" s="61"/>
      <c r="D163" s="63"/>
      <c r="E163" s="64"/>
      <c r="F163" s="65"/>
      <c r="H163" s="38">
        <f t="shared" si="10"/>
        <v>0</v>
      </c>
      <c r="I163" s="66"/>
      <c r="J163" s="67"/>
      <c r="K163" s="68"/>
      <c r="L163" s="67"/>
      <c r="M163" s="68"/>
      <c r="N163" s="67"/>
      <c r="O163" s="68"/>
      <c r="P163" s="67"/>
      <c r="Q163" s="68"/>
      <c r="R163" s="69"/>
      <c r="S163" s="68"/>
      <c r="T163" s="67"/>
      <c r="U163" s="68"/>
      <c r="V163" s="70"/>
      <c r="W163" s="68"/>
      <c r="X163" s="69"/>
      <c r="Y163" s="68"/>
      <c r="Z163" s="69"/>
      <c r="AA163" s="68"/>
      <c r="AB163" s="69"/>
      <c r="AC163" s="68"/>
      <c r="AD163" s="69"/>
      <c r="AE163" s="68"/>
      <c r="AF163" s="69"/>
      <c r="AG163" s="71"/>
      <c r="AH163" s="69"/>
      <c r="AI163" s="68"/>
      <c r="AJ163" s="69"/>
      <c r="AK163" s="68"/>
      <c r="AL163" s="69"/>
      <c r="AM163" s="68"/>
      <c r="AN163" s="69"/>
      <c r="AO163" s="68"/>
      <c r="AP163" s="69"/>
      <c r="AQ163" s="68"/>
      <c r="AR163" s="69"/>
      <c r="AS163" s="72"/>
      <c r="AT163" s="69"/>
      <c r="AU163" s="72"/>
      <c r="AV163" s="69"/>
      <c r="AW163" s="72"/>
      <c r="AX163" s="69"/>
      <c r="AY163" s="72"/>
      <c r="AZ163" s="69"/>
      <c r="BA163" s="72"/>
      <c r="BB163" s="69"/>
      <c r="BC163" s="72"/>
      <c r="BD163" s="69"/>
      <c r="BE163" s="72"/>
      <c r="BF163" s="69"/>
      <c r="BG163" s="72"/>
      <c r="BH163" s="69"/>
      <c r="BI163" s="72"/>
      <c r="BJ163" s="69"/>
      <c r="BK163" s="72"/>
      <c r="BL163" s="69"/>
      <c r="BM163" s="72"/>
      <c r="BN163" s="69"/>
      <c r="BO163" s="72"/>
      <c r="BP163" s="69"/>
      <c r="BQ163" s="72"/>
      <c r="BR163" s="69"/>
      <c r="BS163" s="72"/>
      <c r="BT163" s="69"/>
      <c r="BU163" s="72"/>
      <c r="BV163" s="69"/>
      <c r="BW163" s="72"/>
      <c r="BX163" s="69"/>
      <c r="BY163" s="72"/>
      <c r="BZ163" s="69"/>
      <c r="CA163" s="72"/>
      <c r="CB163" s="73"/>
      <c r="CC163" s="72"/>
      <c r="CD163" s="73"/>
      <c r="CE163" s="72"/>
      <c r="CF163" s="73"/>
      <c r="CG163" s="72"/>
      <c r="CH163" s="73"/>
      <c r="CI163" s="72"/>
      <c r="CJ163" s="73"/>
      <c r="CK163" s="72"/>
      <c r="CL163" s="73"/>
      <c r="CM163" s="72"/>
      <c r="CN163" s="74"/>
      <c r="CO163" s="31">
        <f t="shared" si="9"/>
        <v>0</v>
      </c>
      <c r="CP163" s="31">
        <f t="shared" si="9"/>
        <v>0</v>
      </c>
      <c r="CQ163" s="32">
        <f t="shared" si="11"/>
        <v>0</v>
      </c>
    </row>
    <row r="164" spans="1:95" ht="25.5" customHeight="1">
      <c r="A164" s="18"/>
      <c r="B164" s="61"/>
      <c r="D164" s="63"/>
      <c r="E164" s="64"/>
      <c r="F164" s="65"/>
      <c r="H164" s="38">
        <f t="shared" si="10"/>
        <v>0</v>
      </c>
      <c r="I164" s="66"/>
      <c r="J164" s="67"/>
      <c r="K164" s="68"/>
      <c r="L164" s="67"/>
      <c r="M164" s="68"/>
      <c r="N164" s="67"/>
      <c r="O164" s="68"/>
      <c r="P164" s="67"/>
      <c r="Q164" s="68"/>
      <c r="R164" s="69"/>
      <c r="S164" s="68"/>
      <c r="T164" s="67"/>
      <c r="U164" s="68"/>
      <c r="V164" s="70"/>
      <c r="W164" s="68"/>
      <c r="X164" s="69"/>
      <c r="Y164" s="68"/>
      <c r="Z164" s="69"/>
      <c r="AA164" s="68"/>
      <c r="AB164" s="69"/>
      <c r="AC164" s="68"/>
      <c r="AD164" s="69"/>
      <c r="AE164" s="68"/>
      <c r="AF164" s="69"/>
      <c r="AG164" s="71"/>
      <c r="AH164" s="69"/>
      <c r="AI164" s="68"/>
      <c r="AJ164" s="69"/>
      <c r="AK164" s="68"/>
      <c r="AL164" s="69"/>
      <c r="AM164" s="68"/>
      <c r="AN164" s="69"/>
      <c r="AO164" s="68"/>
      <c r="AP164" s="69"/>
      <c r="AQ164" s="68"/>
      <c r="AR164" s="69"/>
      <c r="AS164" s="72"/>
      <c r="AT164" s="69"/>
      <c r="AU164" s="72"/>
      <c r="AV164" s="69"/>
      <c r="AW164" s="72"/>
      <c r="AX164" s="69"/>
      <c r="AY164" s="72"/>
      <c r="AZ164" s="69"/>
      <c r="BA164" s="72"/>
      <c r="BB164" s="69"/>
      <c r="BC164" s="72"/>
      <c r="BD164" s="69"/>
      <c r="BE164" s="72"/>
      <c r="BF164" s="69"/>
      <c r="BG164" s="72"/>
      <c r="BH164" s="69"/>
      <c r="BI164" s="72"/>
      <c r="BJ164" s="69"/>
      <c r="BK164" s="72"/>
      <c r="BL164" s="69"/>
      <c r="BM164" s="72"/>
      <c r="BN164" s="69"/>
      <c r="BO164" s="72"/>
      <c r="BP164" s="69"/>
      <c r="BQ164" s="72"/>
      <c r="BR164" s="69"/>
      <c r="BS164" s="72"/>
      <c r="BT164" s="69"/>
      <c r="BU164" s="72"/>
      <c r="BV164" s="69"/>
      <c r="BW164" s="72"/>
      <c r="BX164" s="69"/>
      <c r="BY164" s="72"/>
      <c r="BZ164" s="69"/>
      <c r="CA164" s="72"/>
      <c r="CB164" s="73"/>
      <c r="CC164" s="72"/>
      <c r="CD164" s="73"/>
      <c r="CE164" s="72"/>
      <c r="CF164" s="73"/>
      <c r="CG164" s="72"/>
      <c r="CH164" s="73"/>
      <c r="CI164" s="72"/>
      <c r="CJ164" s="73"/>
      <c r="CK164" s="72"/>
      <c r="CL164" s="73"/>
      <c r="CM164" s="72"/>
      <c r="CN164" s="74"/>
      <c r="CO164" s="31">
        <f t="shared" si="9"/>
        <v>0</v>
      </c>
      <c r="CP164" s="31">
        <f t="shared" si="9"/>
        <v>0</v>
      </c>
      <c r="CQ164" s="32">
        <f t="shared" si="11"/>
        <v>0</v>
      </c>
    </row>
    <row r="165" spans="1:95" ht="40.5" customHeight="1" thickBot="1">
      <c r="A165" s="302" t="s">
        <v>517</v>
      </c>
      <c r="B165" s="303"/>
      <c r="C165" s="303"/>
      <c r="D165" s="303"/>
      <c r="E165" s="75"/>
      <c r="F165" s="76">
        <f>SUM(F4:F158)</f>
        <v>838700</v>
      </c>
      <c r="G165" s="304">
        <f>SUM(H4:H158)</f>
        <v>1282700</v>
      </c>
      <c r="H165" s="305"/>
      <c r="I165" s="77"/>
      <c r="J165" s="78"/>
      <c r="K165" s="78"/>
      <c r="L165" s="78"/>
      <c r="M165" s="78"/>
      <c r="N165" s="78"/>
      <c r="O165" s="78"/>
      <c r="P165" s="78"/>
      <c r="Q165" s="78"/>
      <c r="R165" s="78"/>
      <c r="S165" s="78"/>
      <c r="T165" s="78"/>
      <c r="U165" s="78"/>
      <c r="V165" s="78"/>
      <c r="W165" s="78"/>
      <c r="X165" s="78"/>
      <c r="Y165" s="78"/>
      <c r="Z165" s="78"/>
      <c r="AA165" s="78"/>
      <c r="AB165" s="79">
        <f>AB4+AB5+AB6+AB7+AB8+AB9+AB10+AB11+AB12+AB13+AB14+AB15+AB16+AB17+AB18+AB19+AB20+AB21+AB22+AB23+AB24+AB25+AB26+AB27+AB28+AB29+AB30+AB31+AB32+AB33+AB34+AB35+AB36+AB37+AB38+AB39+AB40+AB41+AB42+AB43+AB44+AB45+AB46+AB47+AB48+AB49+AB50+AB51+AB52+AB53+AB54+AB55+AB56+AB57+AB58+AB59+AB60+AB61+AB62+AB63+AB64+AB65+AB66+AB67+AB68+AB69+AB70+AB71+AB72+AB73+AB74+AB75+AB76+AB77+AB78+AB79+AB80+AB81+AB82+AB83+AB84+AB85+AB86+AB87+AB88+AB89+AB90+AB91+AB92+AB93+AB94+AB95+AB96+AB97+AB98+AB99+AB100+AB101+AB102+AB103+AB104+AB105+AB106+AB107+AB108+AB109+AB110+AB111+AB112+AB113+AB114+AB115+AB116+AB117+AB118+AB119+AB120+AB121+AB122+AB123+AB124+AB125+AB126+AB127+AB128+AB129+AB130+AB131+AB132+AB133+AB134+AB135+AB136+AB137+AB138+AB139+AB140+AB141+AB142+AB143+AB144+AB145+AB146+AB147+AB148+AB149+AB150+AB151+AB152+AB153+AB154+AB155+AB156+AB157+AB158</f>
        <v>609210</v>
      </c>
      <c r="AC165" s="80">
        <f t="shared" ref="AC165:BK165" si="12">AC4+AC5+AC6+AC7+AC8+AC9+AC10+AC11+AC12+AC13+AC14+AC15+AC16+AC17+AC18+AC19+AC20+AC21+AC22+AC23+AC24+AC25+AC26+AC27+AC28+AC29+AC30+AC31+AC32+AC33+AC34+AC35+AC36+AC37+AC38+AC39+AC40+AC41+AC42+AC43+AC44+AC45+AC46+AC47+AC48+AC49+AC50+AC51+AC52+AC53+AC54+AC55+AC56+AC57+AC58+AC59+AC60+AC61+AC62+AC63+AC64+AC65+AC66+AC67+AC68+AC69+AC70+AC71+AC72+AC73+AC74+AC75+AC76+AC77+AC78+AC79+AC80+AC81+AC82+AC83+AC84+AC85+AC86+AC87+AC88+AC89+AC90+AC91+AC92+AC93+AC94+AC95+AC96+AC97+AC98+AC99+AC100+AC101+AC102+AC103+AC104+AC105+AC106+AC107+AC108+AC109+AC110+AC111+AC112+AC113+AC114+AC115+AC116+AC117+AC118+AC119+AC120+AC121+AC122+AC123+AC124+AC125+AC126+AC127+AC128+AC129+AC130+AC131+AC132+AC133+AC134+AC135+AC136+AC137+AC138+AC139+AC140+AC141+AC142+AC143+AC144+AC145+AC146+AC147+AC148+AC149+AC150+AC151+AC152+AC153+AC154+AC155+AC156+AC157+AC158</f>
        <v>1306340</v>
      </c>
      <c r="AD165" s="81">
        <f t="shared" si="12"/>
        <v>609570</v>
      </c>
      <c r="AE165" s="81">
        <f t="shared" si="12"/>
        <v>343940</v>
      </c>
      <c r="AF165" s="81">
        <f t="shared" si="12"/>
        <v>600950</v>
      </c>
      <c r="AG165" s="81">
        <f t="shared" si="12"/>
        <v>318950</v>
      </c>
      <c r="AH165" s="81">
        <f t="shared" si="12"/>
        <v>582470</v>
      </c>
      <c r="AI165" s="80">
        <f t="shared" si="12"/>
        <v>244040</v>
      </c>
      <c r="AJ165" s="80">
        <f t="shared" si="12"/>
        <v>582470</v>
      </c>
      <c r="AK165" s="81">
        <f t="shared" si="12"/>
        <v>435140</v>
      </c>
      <c r="AL165" s="81">
        <f t="shared" si="12"/>
        <v>582470</v>
      </c>
      <c r="AM165" s="79">
        <f t="shared" si="12"/>
        <v>864070</v>
      </c>
      <c r="AN165" s="79">
        <f t="shared" si="12"/>
        <v>0</v>
      </c>
      <c r="AO165" s="79">
        <f t="shared" si="12"/>
        <v>0</v>
      </c>
      <c r="AP165" s="79">
        <f t="shared" si="12"/>
        <v>0</v>
      </c>
      <c r="AQ165" s="79">
        <f t="shared" si="12"/>
        <v>0</v>
      </c>
      <c r="AR165" s="79">
        <f t="shared" si="12"/>
        <v>0</v>
      </c>
      <c r="AS165" s="79">
        <f t="shared" si="12"/>
        <v>0</v>
      </c>
      <c r="AT165" s="79">
        <f t="shared" si="12"/>
        <v>0</v>
      </c>
      <c r="AU165" s="79">
        <f t="shared" si="12"/>
        <v>0</v>
      </c>
      <c r="AV165" s="79">
        <f t="shared" si="12"/>
        <v>0</v>
      </c>
      <c r="AW165" s="79">
        <f t="shared" si="12"/>
        <v>0</v>
      </c>
      <c r="AX165" s="79">
        <f t="shared" si="12"/>
        <v>0</v>
      </c>
      <c r="AY165" s="79">
        <f t="shared" si="12"/>
        <v>0</v>
      </c>
      <c r="AZ165" s="79">
        <f t="shared" si="12"/>
        <v>0</v>
      </c>
      <c r="BA165" s="79">
        <f t="shared" si="12"/>
        <v>0</v>
      </c>
      <c r="BB165" s="79">
        <f t="shared" si="12"/>
        <v>0</v>
      </c>
      <c r="BC165" s="79">
        <f t="shared" si="12"/>
        <v>0</v>
      </c>
      <c r="BD165" s="79">
        <f t="shared" si="12"/>
        <v>0</v>
      </c>
      <c r="BE165" s="79">
        <f t="shared" si="12"/>
        <v>0</v>
      </c>
      <c r="BF165" s="79">
        <f t="shared" si="12"/>
        <v>0</v>
      </c>
      <c r="BG165" s="79">
        <f t="shared" si="12"/>
        <v>0</v>
      </c>
      <c r="BH165" s="79">
        <f t="shared" si="12"/>
        <v>0</v>
      </c>
      <c r="BI165" s="79">
        <f t="shared" si="12"/>
        <v>0</v>
      </c>
      <c r="BJ165" s="79">
        <f t="shared" si="12"/>
        <v>0</v>
      </c>
      <c r="BK165" s="79">
        <f t="shared" si="12"/>
        <v>0</v>
      </c>
      <c r="BL165" s="82"/>
      <c r="BM165" s="82"/>
      <c r="BN165" s="82"/>
      <c r="BO165" s="82"/>
      <c r="BP165" s="82"/>
      <c r="BQ165" s="82"/>
      <c r="BR165" s="82"/>
      <c r="BS165" s="82"/>
      <c r="BT165" s="82"/>
      <c r="BU165" s="82"/>
      <c r="BV165" s="82"/>
      <c r="BW165" s="82"/>
      <c r="BX165" s="82"/>
      <c r="BY165" s="82"/>
      <c r="BZ165" s="82"/>
      <c r="CA165" s="82"/>
      <c r="CB165" s="82"/>
      <c r="CC165" s="82"/>
      <c r="CD165" s="82"/>
      <c r="CE165" s="82"/>
      <c r="CF165" s="82"/>
      <c r="CG165" s="82"/>
      <c r="CH165" s="82"/>
      <c r="CI165" s="82"/>
      <c r="CJ165" s="82"/>
      <c r="CK165" s="82"/>
      <c r="CL165" s="82"/>
      <c r="CM165" s="82"/>
      <c r="CN165" s="83"/>
      <c r="CO165" s="84">
        <f>SUM(CO4:CO158)</f>
        <v>7747770</v>
      </c>
      <c r="CP165" s="31">
        <f>SUM(CP4:CP158)</f>
        <v>6465070</v>
      </c>
      <c r="CQ165" s="85">
        <f t="shared" si="11"/>
        <v>1282700</v>
      </c>
    </row>
    <row r="166" spans="1:95" ht="30" customHeight="1" thickTop="1">
      <c r="A166" s="306" t="s">
        <v>518</v>
      </c>
      <c r="B166" s="307"/>
      <c r="C166" s="307"/>
      <c r="D166" s="307"/>
      <c r="E166" s="307"/>
      <c r="F166" s="307"/>
      <c r="G166" s="307"/>
      <c r="H166" s="308"/>
      <c r="I166" s="312"/>
      <c r="J166" s="294" t="s">
        <v>1</v>
      </c>
      <c r="K166" s="294"/>
      <c r="L166" s="292" t="s">
        <v>2</v>
      </c>
      <c r="M166" s="292"/>
      <c r="N166" s="292" t="s">
        <v>519</v>
      </c>
      <c r="O166" s="292"/>
      <c r="P166" s="292" t="s">
        <v>4</v>
      </c>
      <c r="Q166" s="292"/>
      <c r="R166" s="294" t="s">
        <v>520</v>
      </c>
      <c r="S166" s="294"/>
      <c r="T166" s="296" t="s">
        <v>6</v>
      </c>
      <c r="U166" s="297"/>
      <c r="V166" s="300" t="s">
        <v>7</v>
      </c>
      <c r="W166" s="288"/>
      <c r="X166" s="286" t="s">
        <v>521</v>
      </c>
      <c r="Y166" s="286"/>
      <c r="Z166" s="288" t="s">
        <v>9</v>
      </c>
      <c r="AA166" s="288"/>
      <c r="AB166" s="286" t="s">
        <v>10</v>
      </c>
      <c r="AC166" s="286"/>
      <c r="AD166" s="288" t="s">
        <v>11</v>
      </c>
      <c r="AE166" s="288"/>
      <c r="AF166" s="286" t="s">
        <v>522</v>
      </c>
      <c r="AG166" s="286"/>
      <c r="AH166" s="290" t="s">
        <v>13</v>
      </c>
      <c r="AI166" s="290"/>
      <c r="AJ166" s="290" t="s">
        <v>523</v>
      </c>
      <c r="AK166" s="290"/>
      <c r="AL166" s="290" t="s">
        <v>524</v>
      </c>
      <c r="AM166" s="290"/>
      <c r="AN166" s="86"/>
      <c r="AO166" s="86"/>
      <c r="AP166" s="86"/>
      <c r="AQ166" s="87"/>
      <c r="AR166" s="278"/>
      <c r="AS166" s="278"/>
      <c r="AT166" s="278"/>
      <c r="AU166" s="278"/>
      <c r="AV166" s="278"/>
      <c r="AW166" s="278"/>
      <c r="AX166" s="278"/>
      <c r="AY166" s="278"/>
      <c r="AZ166" s="278"/>
      <c r="BA166" s="278"/>
      <c r="BB166" s="278"/>
      <c r="BC166" s="278"/>
      <c r="BD166" s="278"/>
      <c r="BE166" s="278"/>
      <c r="BF166" s="278"/>
      <c r="BG166" s="278"/>
      <c r="BH166" s="278"/>
      <c r="BI166" s="278"/>
      <c r="BJ166" s="278"/>
      <c r="BK166" s="278"/>
      <c r="BL166" s="278"/>
      <c r="BM166" s="278"/>
      <c r="BN166" s="278"/>
      <c r="BO166" s="278"/>
      <c r="BP166" s="88" t="s">
        <v>525</v>
      </c>
      <c r="BQ166" s="89"/>
      <c r="BR166" s="89"/>
      <c r="BS166" s="89"/>
      <c r="BT166" s="89"/>
      <c r="BU166" s="89"/>
      <c r="BV166" s="89"/>
      <c r="BW166" s="89"/>
      <c r="BX166" s="89"/>
      <c r="BY166" s="89"/>
      <c r="BZ166" s="89"/>
      <c r="CA166" s="89"/>
      <c r="CB166" s="89"/>
      <c r="CC166" s="89"/>
      <c r="CD166" s="89"/>
      <c r="CE166" s="89"/>
      <c r="CF166" s="89"/>
      <c r="CG166" s="89"/>
      <c r="CH166" s="89"/>
      <c r="CI166" s="89"/>
      <c r="CJ166" s="89"/>
      <c r="CK166" s="89"/>
      <c r="CL166" s="89"/>
      <c r="CM166" s="90"/>
      <c r="CN166" s="279"/>
      <c r="CO166" s="282" t="s">
        <v>526</v>
      </c>
      <c r="CP166" s="282" t="s">
        <v>527</v>
      </c>
      <c r="CQ166" s="284" t="s">
        <v>30</v>
      </c>
    </row>
    <row r="167" spans="1:95" ht="73.5" customHeight="1" thickBot="1">
      <c r="A167" s="309"/>
      <c r="B167" s="310"/>
      <c r="C167" s="310"/>
      <c r="D167" s="310"/>
      <c r="E167" s="310"/>
      <c r="F167" s="310"/>
      <c r="G167" s="310"/>
      <c r="H167" s="311"/>
      <c r="I167" s="313"/>
      <c r="J167" s="295"/>
      <c r="K167" s="295"/>
      <c r="L167" s="293"/>
      <c r="M167" s="293"/>
      <c r="N167" s="293"/>
      <c r="O167" s="293"/>
      <c r="P167" s="293"/>
      <c r="Q167" s="293"/>
      <c r="R167" s="295"/>
      <c r="S167" s="295"/>
      <c r="T167" s="298"/>
      <c r="U167" s="299"/>
      <c r="V167" s="301"/>
      <c r="W167" s="289"/>
      <c r="X167" s="287"/>
      <c r="Y167" s="287"/>
      <c r="Z167" s="289"/>
      <c r="AA167" s="289"/>
      <c r="AB167" s="287"/>
      <c r="AC167" s="287"/>
      <c r="AD167" s="289"/>
      <c r="AE167" s="289"/>
      <c r="AF167" s="287"/>
      <c r="AG167" s="287"/>
      <c r="AH167" s="291"/>
      <c r="AI167" s="291"/>
      <c r="AJ167" s="291"/>
      <c r="AK167" s="291"/>
      <c r="AL167" s="291"/>
      <c r="AM167" s="291"/>
      <c r="AN167" s="267" t="s">
        <v>16</v>
      </c>
      <c r="AO167" s="267"/>
      <c r="AP167" s="266" t="s">
        <v>17</v>
      </c>
      <c r="AQ167" s="266"/>
      <c r="AR167" s="267" t="s">
        <v>18</v>
      </c>
      <c r="AS167" s="267"/>
      <c r="AT167" s="266" t="s">
        <v>19</v>
      </c>
      <c r="AU167" s="266"/>
      <c r="AV167" s="267" t="s">
        <v>20</v>
      </c>
      <c r="AW167" s="267"/>
      <c r="AX167" s="266" t="s">
        <v>21</v>
      </c>
      <c r="AY167" s="266"/>
      <c r="AZ167" s="267" t="s">
        <v>528</v>
      </c>
      <c r="BA167" s="267"/>
      <c r="BB167" s="266" t="s">
        <v>23</v>
      </c>
      <c r="BC167" s="266"/>
      <c r="BD167" s="267"/>
      <c r="BE167" s="267"/>
      <c r="BF167" s="266"/>
      <c r="BG167" s="266"/>
      <c r="BH167" s="267"/>
      <c r="BI167" s="267"/>
      <c r="BJ167" s="266"/>
      <c r="BK167" s="266"/>
      <c r="BL167" s="267"/>
      <c r="BM167" s="267"/>
      <c r="BN167" s="266"/>
      <c r="BO167" s="266"/>
      <c r="BP167" s="91"/>
      <c r="BQ167" s="86"/>
      <c r="BR167" s="86"/>
      <c r="BS167" s="86"/>
      <c r="BT167" s="86"/>
      <c r="BU167" s="86"/>
      <c r="BV167" s="86"/>
      <c r="BW167" s="86"/>
      <c r="BX167" s="86"/>
      <c r="BY167" s="86"/>
      <c r="BZ167" s="86"/>
      <c r="CA167" s="86"/>
      <c r="CB167" s="86"/>
      <c r="CC167" s="86"/>
      <c r="CD167" s="86"/>
      <c r="CE167" s="86"/>
      <c r="CF167" s="86"/>
      <c r="CG167" s="86"/>
      <c r="CH167" s="86"/>
      <c r="CI167" s="86"/>
      <c r="CJ167" s="86"/>
      <c r="CK167" s="86"/>
      <c r="CL167" s="86"/>
      <c r="CM167" s="87"/>
      <c r="CN167" s="280"/>
      <c r="CO167" s="283"/>
      <c r="CP167" s="283"/>
      <c r="CQ167" s="285"/>
    </row>
    <row r="168" spans="1:95" ht="57" customHeight="1" thickTop="1">
      <c r="A168" s="4" t="s">
        <v>31</v>
      </c>
      <c r="B168" s="5" t="s">
        <v>32</v>
      </c>
      <c r="C168" s="6" t="s">
        <v>33</v>
      </c>
      <c r="D168" s="7" t="s">
        <v>34</v>
      </c>
      <c r="E168" s="6" t="s">
        <v>35</v>
      </c>
      <c r="F168" s="8" t="s">
        <v>36</v>
      </c>
      <c r="G168" s="9" t="s">
        <v>529</v>
      </c>
      <c r="H168" s="10" t="s">
        <v>38</v>
      </c>
      <c r="I168" s="11"/>
      <c r="J168" s="12" t="s">
        <v>39</v>
      </c>
      <c r="K168" s="13" t="s">
        <v>40</v>
      </c>
      <c r="L168" s="12" t="s">
        <v>39</v>
      </c>
      <c r="M168" s="13" t="s">
        <v>40</v>
      </c>
      <c r="N168" s="12" t="s">
        <v>39</v>
      </c>
      <c r="O168" s="13" t="s">
        <v>40</v>
      </c>
      <c r="P168" s="12" t="s">
        <v>39</v>
      </c>
      <c r="Q168" s="13" t="s">
        <v>40</v>
      </c>
      <c r="R168" s="12" t="s">
        <v>39</v>
      </c>
      <c r="S168" s="13" t="s">
        <v>40</v>
      </c>
      <c r="T168" s="12" t="s">
        <v>39</v>
      </c>
      <c r="U168" s="13" t="s">
        <v>40</v>
      </c>
      <c r="V168" s="12" t="s">
        <v>39</v>
      </c>
      <c r="W168" s="13" t="s">
        <v>40</v>
      </c>
      <c r="X168" s="12" t="s">
        <v>39</v>
      </c>
      <c r="Y168" s="13" t="s">
        <v>40</v>
      </c>
      <c r="Z168" s="12" t="s">
        <v>39</v>
      </c>
      <c r="AA168" s="13" t="s">
        <v>40</v>
      </c>
      <c r="AB168" s="12" t="s">
        <v>39</v>
      </c>
      <c r="AC168" s="13" t="s">
        <v>40</v>
      </c>
      <c r="AD168" s="12" t="s">
        <v>39</v>
      </c>
      <c r="AE168" s="13" t="s">
        <v>40</v>
      </c>
      <c r="AF168" s="12" t="s">
        <v>39</v>
      </c>
      <c r="AG168" s="13" t="s">
        <v>40</v>
      </c>
      <c r="AH168" s="12" t="s">
        <v>39</v>
      </c>
      <c r="AI168" s="13" t="s">
        <v>40</v>
      </c>
      <c r="AJ168" s="12" t="s">
        <v>39</v>
      </c>
      <c r="AK168" s="13" t="s">
        <v>40</v>
      </c>
      <c r="AL168" s="12" t="s">
        <v>39</v>
      </c>
      <c r="AM168" s="13" t="s">
        <v>40</v>
      </c>
      <c r="AN168" s="12" t="s">
        <v>39</v>
      </c>
      <c r="AO168" s="13" t="s">
        <v>40</v>
      </c>
      <c r="AP168" s="12" t="s">
        <v>39</v>
      </c>
      <c r="AQ168" s="13" t="s">
        <v>40</v>
      </c>
      <c r="AR168" s="12" t="s">
        <v>39</v>
      </c>
      <c r="AS168" s="13" t="s">
        <v>40</v>
      </c>
      <c r="AT168" s="12" t="s">
        <v>39</v>
      </c>
      <c r="AU168" s="13" t="s">
        <v>40</v>
      </c>
      <c r="AV168" s="12" t="s">
        <v>39</v>
      </c>
      <c r="AW168" s="13" t="s">
        <v>40</v>
      </c>
      <c r="AX168" s="12" t="s">
        <v>39</v>
      </c>
      <c r="AY168" s="13" t="s">
        <v>40</v>
      </c>
      <c r="AZ168" s="12" t="s">
        <v>39</v>
      </c>
      <c r="BA168" s="13" t="s">
        <v>40</v>
      </c>
      <c r="BB168" s="12" t="s">
        <v>39</v>
      </c>
      <c r="BC168" s="13" t="s">
        <v>40</v>
      </c>
      <c r="BD168" s="12" t="s">
        <v>39</v>
      </c>
      <c r="BE168" s="13" t="s">
        <v>40</v>
      </c>
      <c r="BF168" s="12" t="s">
        <v>39</v>
      </c>
      <c r="BG168" s="13" t="s">
        <v>40</v>
      </c>
      <c r="BH168" s="12" t="s">
        <v>39</v>
      </c>
      <c r="BI168" s="13" t="s">
        <v>40</v>
      </c>
      <c r="BJ168" s="12" t="s">
        <v>39</v>
      </c>
      <c r="BK168" s="13" t="s">
        <v>40</v>
      </c>
      <c r="BL168" s="12" t="s">
        <v>39</v>
      </c>
      <c r="BM168" s="13" t="s">
        <v>40</v>
      </c>
      <c r="BN168" s="12" t="s">
        <v>39</v>
      </c>
      <c r="BO168" s="13" t="s">
        <v>40</v>
      </c>
      <c r="BP168" s="17" t="s">
        <v>39</v>
      </c>
      <c r="BQ168" s="13" t="s">
        <v>40</v>
      </c>
      <c r="BR168" s="17" t="s">
        <v>39</v>
      </c>
      <c r="BS168" s="13" t="s">
        <v>40</v>
      </c>
      <c r="BT168" s="12" t="s">
        <v>39</v>
      </c>
      <c r="BU168" s="13" t="s">
        <v>40</v>
      </c>
      <c r="BV168" s="12" t="s">
        <v>39</v>
      </c>
      <c r="BW168" s="13" t="s">
        <v>40</v>
      </c>
      <c r="BX168" s="12" t="s">
        <v>39</v>
      </c>
      <c r="BY168" s="13" t="s">
        <v>40</v>
      </c>
      <c r="BZ168" s="12" t="s">
        <v>39</v>
      </c>
      <c r="CA168" s="13" t="s">
        <v>40</v>
      </c>
      <c r="CB168" s="12" t="s">
        <v>39</v>
      </c>
      <c r="CC168" s="13" t="s">
        <v>40</v>
      </c>
      <c r="CD168" s="12" t="s">
        <v>39</v>
      </c>
      <c r="CE168" s="13" t="s">
        <v>40</v>
      </c>
      <c r="CF168" s="12" t="s">
        <v>39</v>
      </c>
      <c r="CG168" s="13" t="s">
        <v>40</v>
      </c>
      <c r="CH168" s="12" t="s">
        <v>39</v>
      </c>
      <c r="CI168" s="13" t="s">
        <v>40</v>
      </c>
      <c r="CJ168" s="12" t="s">
        <v>39</v>
      </c>
      <c r="CK168" s="13" t="s">
        <v>40</v>
      </c>
      <c r="CL168" s="12" t="s">
        <v>39</v>
      </c>
      <c r="CM168" s="13" t="s">
        <v>40</v>
      </c>
      <c r="CN168" s="281"/>
      <c r="CO168" s="283"/>
      <c r="CP168" s="283"/>
      <c r="CQ168" s="285"/>
    </row>
    <row r="169" spans="1:95" ht="25.5" customHeight="1">
      <c r="A169" s="41">
        <v>1</v>
      </c>
      <c r="B169" s="92" t="s">
        <v>530</v>
      </c>
      <c r="C169" s="93" t="s">
        <v>531</v>
      </c>
      <c r="D169" s="93" t="s">
        <v>532</v>
      </c>
      <c r="E169" s="93"/>
      <c r="F169" s="94">
        <v>3100</v>
      </c>
      <c r="G169" s="34" t="s">
        <v>56</v>
      </c>
      <c r="H169" s="25">
        <f t="shared" ref="H169:H194" si="13">CQ169</f>
        <v>4340</v>
      </c>
      <c r="I169" s="11"/>
      <c r="J169" s="26">
        <v>1500</v>
      </c>
      <c r="K169" s="27">
        <v>1500</v>
      </c>
      <c r="L169" s="26">
        <v>1000</v>
      </c>
      <c r="M169" s="27">
        <v>1000</v>
      </c>
      <c r="N169" s="26">
        <v>5000</v>
      </c>
      <c r="O169" s="27">
        <v>5000</v>
      </c>
      <c r="P169" s="26">
        <v>8000</v>
      </c>
      <c r="Q169" s="27">
        <f>1500+0</f>
        <v>1500</v>
      </c>
      <c r="R169" s="26"/>
      <c r="S169" s="27"/>
      <c r="T169" s="26"/>
      <c r="U169" s="27"/>
      <c r="V169" s="29">
        <v>2170</v>
      </c>
      <c r="W169" s="27">
        <v>0</v>
      </c>
      <c r="X169" s="29">
        <v>2170</v>
      </c>
      <c r="Y169" s="27">
        <v>0</v>
      </c>
      <c r="Z169" s="29">
        <v>2170</v>
      </c>
      <c r="AA169" s="27">
        <v>0</v>
      </c>
      <c r="AB169" s="29">
        <v>2170</v>
      </c>
      <c r="AC169" s="27">
        <v>15180</v>
      </c>
      <c r="AD169" s="29">
        <v>2170</v>
      </c>
      <c r="AE169" s="27"/>
      <c r="AF169" s="29">
        <v>2170</v>
      </c>
      <c r="AG169" s="27"/>
      <c r="AH169" s="29">
        <v>2170</v>
      </c>
      <c r="AI169" s="27"/>
      <c r="AJ169" s="29">
        <v>2170</v>
      </c>
      <c r="AK169" s="27"/>
      <c r="AL169" s="29">
        <v>2170</v>
      </c>
      <c r="AM169" s="27">
        <v>6510</v>
      </c>
      <c r="AN169" s="28"/>
      <c r="AO169" s="27"/>
      <c r="AP169" s="28"/>
      <c r="AQ169" s="27"/>
      <c r="AR169" s="28"/>
      <c r="AS169" s="27"/>
      <c r="AT169" s="28"/>
      <c r="AU169" s="27"/>
      <c r="AV169" s="28"/>
      <c r="AW169" s="27"/>
      <c r="AX169" s="28"/>
      <c r="AY169" s="27"/>
      <c r="AZ169" s="28"/>
      <c r="BA169" s="27"/>
      <c r="BB169" s="28"/>
      <c r="BC169" s="27"/>
      <c r="BD169" s="28"/>
      <c r="BE169" s="27"/>
      <c r="BF169" s="28"/>
      <c r="BG169" s="27"/>
      <c r="BH169" s="28"/>
      <c r="BI169" s="27"/>
      <c r="BJ169" s="28"/>
      <c r="BK169" s="27"/>
      <c r="BL169" s="28"/>
      <c r="BM169" s="27"/>
      <c r="BN169" s="28"/>
      <c r="BO169" s="27"/>
      <c r="BP169" s="28"/>
      <c r="BQ169" s="27"/>
      <c r="BR169" s="28"/>
      <c r="BS169" s="27"/>
      <c r="BT169" s="28"/>
      <c r="BU169" s="27"/>
      <c r="BV169" s="28"/>
      <c r="BW169" s="27"/>
      <c r="BX169" s="28"/>
      <c r="BY169" s="27"/>
      <c r="BZ169" s="28"/>
      <c r="CA169" s="27"/>
      <c r="CB169" s="26"/>
      <c r="CC169" s="27"/>
      <c r="CD169" s="26"/>
      <c r="CE169" s="27"/>
      <c r="CF169" s="26"/>
      <c r="CG169" s="27"/>
      <c r="CH169" s="26"/>
      <c r="CI169" s="27"/>
      <c r="CJ169" s="26"/>
      <c r="CK169" s="27"/>
      <c r="CL169" s="26"/>
      <c r="CM169" s="27"/>
      <c r="CN169" s="30"/>
      <c r="CO169" s="31">
        <f t="shared" ref="CO169:CP194" si="14">CL169+CJ169+CH169+CF169+CD169+CB169+BZ169+BX169+BV169+BT169+BR169+BP169+BN169+BL169+BJ169+BH169+BF169+BD169+BB169+AZ169+AX169+AV169+AT169+AR169+AP169+AN169+AL169+AJ169+AH169+AF169+AD169+AB169+Z169+X169+V169+T169+R169+N169+L169+J169+P169</f>
        <v>35030</v>
      </c>
      <c r="CP169" s="31">
        <f t="shared" si="14"/>
        <v>30690</v>
      </c>
      <c r="CQ169" s="32">
        <f>CO169-CP169</f>
        <v>4340</v>
      </c>
    </row>
    <row r="170" spans="1:95" ht="25.5" customHeight="1">
      <c r="A170" s="41">
        <v>2</v>
      </c>
      <c r="B170" s="92" t="s">
        <v>281</v>
      </c>
      <c r="C170" s="93" t="s">
        <v>533</v>
      </c>
      <c r="D170" s="93" t="s">
        <v>534</v>
      </c>
      <c r="E170" s="93"/>
      <c r="F170" s="94">
        <v>4100</v>
      </c>
      <c r="G170" s="34" t="s">
        <v>49</v>
      </c>
      <c r="H170" s="95">
        <f t="shared" si="13"/>
        <v>9370</v>
      </c>
      <c r="I170" s="11"/>
      <c r="J170" s="26">
        <v>1500</v>
      </c>
      <c r="K170" s="27">
        <v>1500</v>
      </c>
      <c r="L170" s="26">
        <v>1000</v>
      </c>
      <c r="M170" s="27">
        <v>1000</v>
      </c>
      <c r="N170" s="26">
        <v>5000</v>
      </c>
      <c r="O170" s="27">
        <v>5000</v>
      </c>
      <c r="P170" s="26">
        <v>8000</v>
      </c>
      <c r="Q170" s="27">
        <v>1500</v>
      </c>
      <c r="R170" s="26"/>
      <c r="S170" s="27"/>
      <c r="T170" s="26"/>
      <c r="U170" s="27"/>
      <c r="V170" s="29">
        <v>2870</v>
      </c>
      <c r="W170" s="27">
        <v>0</v>
      </c>
      <c r="X170" s="29">
        <v>2870</v>
      </c>
      <c r="Y170" s="27">
        <v>2870</v>
      </c>
      <c r="Z170" s="29">
        <v>2870</v>
      </c>
      <c r="AA170" s="27">
        <f>2870+0</f>
        <v>2870</v>
      </c>
      <c r="AB170" s="29">
        <v>2870</v>
      </c>
      <c r="AC170" s="27">
        <v>2870</v>
      </c>
      <c r="AD170" s="29">
        <v>2870</v>
      </c>
      <c r="AE170" s="27">
        <v>2870</v>
      </c>
      <c r="AF170" s="29">
        <v>2870</v>
      </c>
      <c r="AG170" s="27">
        <v>2870</v>
      </c>
      <c r="AH170" s="29">
        <v>2870</v>
      </c>
      <c r="AI170" s="27">
        <v>2870</v>
      </c>
      <c r="AJ170" s="29">
        <v>2870</v>
      </c>
      <c r="AK170" s="27"/>
      <c r="AL170" s="29">
        <v>2870</v>
      </c>
      <c r="AM170" s="27">
        <f>2870+2870</f>
        <v>5740</v>
      </c>
      <c r="AN170" s="28"/>
      <c r="AO170" s="27"/>
      <c r="AP170" s="28"/>
      <c r="AQ170" s="27"/>
      <c r="AR170" s="28"/>
      <c r="AS170" s="27"/>
      <c r="AT170" s="28"/>
      <c r="AU170" s="27"/>
      <c r="AV170" s="28"/>
      <c r="AW170" s="27"/>
      <c r="AX170" s="28"/>
      <c r="AY170" s="27"/>
      <c r="AZ170" s="28"/>
      <c r="BA170" s="27"/>
      <c r="BB170" s="28"/>
      <c r="BC170" s="27"/>
      <c r="BD170" s="28"/>
      <c r="BE170" s="27"/>
      <c r="BF170" s="28"/>
      <c r="BG170" s="27"/>
      <c r="BH170" s="28"/>
      <c r="BI170" s="27"/>
      <c r="BJ170" s="28"/>
      <c r="BK170" s="27"/>
      <c r="BL170" s="28"/>
      <c r="BM170" s="27"/>
      <c r="BN170" s="28"/>
      <c r="BO170" s="27"/>
      <c r="BP170" s="28"/>
      <c r="BQ170" s="27"/>
      <c r="BR170" s="28"/>
      <c r="BS170" s="27"/>
      <c r="BT170" s="28"/>
      <c r="BU170" s="27"/>
      <c r="BV170" s="28"/>
      <c r="BW170" s="27"/>
      <c r="BX170" s="28"/>
      <c r="BY170" s="27"/>
      <c r="BZ170" s="28"/>
      <c r="CA170" s="27"/>
      <c r="CB170" s="26"/>
      <c r="CC170" s="27"/>
      <c r="CD170" s="26"/>
      <c r="CE170" s="27"/>
      <c r="CF170" s="26"/>
      <c r="CG170" s="27"/>
      <c r="CH170" s="26"/>
      <c r="CI170" s="27"/>
      <c r="CJ170" s="26"/>
      <c r="CK170" s="27"/>
      <c r="CL170" s="26"/>
      <c r="CM170" s="27"/>
      <c r="CN170" s="30"/>
      <c r="CO170" s="31">
        <f t="shared" si="14"/>
        <v>41330</v>
      </c>
      <c r="CP170" s="31">
        <f t="shared" si="14"/>
        <v>31960</v>
      </c>
      <c r="CQ170" s="32">
        <f t="shared" ref="CQ170:CQ194" si="15">CO170-CP170</f>
        <v>9370</v>
      </c>
    </row>
    <row r="171" spans="1:95" ht="25.5" customHeight="1">
      <c r="A171" s="41">
        <v>3</v>
      </c>
      <c r="B171" s="92" t="s">
        <v>535</v>
      </c>
      <c r="C171" s="93" t="s">
        <v>536</v>
      </c>
      <c r="D171" s="93" t="s">
        <v>537</v>
      </c>
      <c r="E171" s="53" t="s">
        <v>410</v>
      </c>
      <c r="F171" s="94">
        <v>4700</v>
      </c>
      <c r="G171" s="35"/>
      <c r="H171" s="25">
        <f t="shared" si="13"/>
        <v>-560</v>
      </c>
      <c r="I171" s="11"/>
      <c r="J171" s="26">
        <v>1500</v>
      </c>
      <c r="K171" s="27">
        <v>1500</v>
      </c>
      <c r="L171" s="26">
        <v>1000</v>
      </c>
      <c r="M171" s="27">
        <v>1000</v>
      </c>
      <c r="N171" s="26">
        <v>5000</v>
      </c>
      <c r="O171" s="27">
        <v>5000</v>
      </c>
      <c r="P171" s="26">
        <v>8000</v>
      </c>
      <c r="Q171" s="27">
        <v>1500</v>
      </c>
      <c r="R171" s="26"/>
      <c r="S171" s="27"/>
      <c r="T171" s="26"/>
      <c r="U171" s="27"/>
      <c r="V171" s="29">
        <v>3290</v>
      </c>
      <c r="W171" s="27">
        <v>0</v>
      </c>
      <c r="X171" s="29">
        <v>3290</v>
      </c>
      <c r="Y171" s="27">
        <v>0</v>
      </c>
      <c r="Z171" s="29">
        <v>3290</v>
      </c>
      <c r="AA171" s="27"/>
      <c r="AB171" s="29">
        <v>3290</v>
      </c>
      <c r="AC171" s="27">
        <v>7140</v>
      </c>
      <c r="AD171" s="29">
        <v>3290</v>
      </c>
      <c r="AE171" s="27"/>
      <c r="AF171" s="29">
        <v>3290</v>
      </c>
      <c r="AG171" s="27"/>
      <c r="AH171" s="29">
        <v>3290</v>
      </c>
      <c r="AI171" s="27">
        <v>22950</v>
      </c>
      <c r="AJ171" s="29">
        <v>3290</v>
      </c>
      <c r="AK171" s="27"/>
      <c r="AL171" s="29">
        <v>3290</v>
      </c>
      <c r="AM171" s="27">
        <v>6580</v>
      </c>
      <c r="AN171" s="28"/>
      <c r="AO171" s="27"/>
      <c r="AP171" s="28"/>
      <c r="AQ171" s="27"/>
      <c r="AR171" s="28"/>
      <c r="AS171" s="27"/>
      <c r="AT171" s="28"/>
      <c r="AU171" s="27"/>
      <c r="AV171" s="28"/>
      <c r="AW171" s="27"/>
      <c r="AX171" s="28"/>
      <c r="AY171" s="27"/>
      <c r="AZ171" s="28"/>
      <c r="BA171" s="27"/>
      <c r="BB171" s="28"/>
      <c r="BC171" s="27"/>
      <c r="BD171" s="28"/>
      <c r="BE171" s="27"/>
      <c r="BF171" s="28"/>
      <c r="BG171" s="27"/>
      <c r="BH171" s="28"/>
      <c r="BI171" s="27"/>
      <c r="BJ171" s="28"/>
      <c r="BK171" s="27"/>
      <c r="BL171" s="28"/>
      <c r="BM171" s="27"/>
      <c r="BN171" s="28"/>
      <c r="BO171" s="27"/>
      <c r="BP171" s="28"/>
      <c r="BQ171" s="27"/>
      <c r="BR171" s="28"/>
      <c r="BS171" s="27"/>
      <c r="BT171" s="28"/>
      <c r="BU171" s="27"/>
      <c r="BV171" s="28"/>
      <c r="BW171" s="27"/>
      <c r="BX171" s="28"/>
      <c r="BY171" s="27"/>
      <c r="BZ171" s="28"/>
      <c r="CA171" s="27"/>
      <c r="CB171" s="26"/>
      <c r="CC171" s="27"/>
      <c r="CD171" s="26"/>
      <c r="CE171" s="27"/>
      <c r="CF171" s="26"/>
      <c r="CG171" s="27"/>
      <c r="CH171" s="26"/>
      <c r="CI171" s="27"/>
      <c r="CJ171" s="26"/>
      <c r="CK171" s="27"/>
      <c r="CL171" s="26"/>
      <c r="CM171" s="27"/>
      <c r="CN171" s="30"/>
      <c r="CO171" s="31">
        <f t="shared" si="14"/>
        <v>45110</v>
      </c>
      <c r="CP171" s="31">
        <f t="shared" si="14"/>
        <v>45670</v>
      </c>
      <c r="CQ171" s="32">
        <f t="shared" si="15"/>
        <v>-560</v>
      </c>
    </row>
    <row r="172" spans="1:95" ht="25.5" customHeight="1">
      <c r="A172" s="41">
        <v>4</v>
      </c>
      <c r="B172" s="92" t="s">
        <v>538</v>
      </c>
      <c r="C172" s="93" t="s">
        <v>539</v>
      </c>
      <c r="D172" s="93" t="s">
        <v>540</v>
      </c>
      <c r="E172" s="93"/>
      <c r="F172" s="94">
        <v>5100</v>
      </c>
      <c r="G172" s="35"/>
      <c r="H172" s="25">
        <f t="shared" si="13"/>
        <v>0</v>
      </c>
      <c r="I172" s="11"/>
      <c r="J172" s="26">
        <v>1500</v>
      </c>
      <c r="K172" s="27">
        <v>1500</v>
      </c>
      <c r="L172" s="26">
        <v>1000</v>
      </c>
      <c r="M172" s="27">
        <v>1000</v>
      </c>
      <c r="N172" s="26">
        <v>5000</v>
      </c>
      <c r="O172" s="27">
        <v>5000</v>
      </c>
      <c r="P172" s="26">
        <v>8000</v>
      </c>
      <c r="Q172" s="27">
        <f>1500+0</f>
        <v>1500</v>
      </c>
      <c r="R172" s="26"/>
      <c r="S172" s="27"/>
      <c r="T172" s="26"/>
      <c r="U172" s="27"/>
      <c r="V172" s="29">
        <v>3570</v>
      </c>
      <c r="W172" s="27">
        <v>3570</v>
      </c>
      <c r="X172" s="29">
        <v>3570</v>
      </c>
      <c r="Y172" s="27">
        <v>3570</v>
      </c>
      <c r="Z172" s="29">
        <v>3570</v>
      </c>
      <c r="AA172" s="27">
        <v>3570</v>
      </c>
      <c r="AB172" s="29">
        <v>3570</v>
      </c>
      <c r="AC172" s="27">
        <f>3570+6500</f>
        <v>10070</v>
      </c>
      <c r="AD172" s="29">
        <v>3570</v>
      </c>
      <c r="AE172" s="27">
        <v>3570</v>
      </c>
      <c r="AF172" s="29">
        <v>3570</v>
      </c>
      <c r="AG172" s="27">
        <v>3570</v>
      </c>
      <c r="AH172" s="29">
        <v>3570</v>
      </c>
      <c r="AI172" s="27"/>
      <c r="AJ172" s="29">
        <v>3570</v>
      </c>
      <c r="AK172" s="27">
        <v>7140</v>
      </c>
      <c r="AL172" s="29">
        <v>3570</v>
      </c>
      <c r="AM172" s="27">
        <v>3570</v>
      </c>
      <c r="AN172" s="28"/>
      <c r="AO172" s="96"/>
      <c r="AP172" s="28"/>
      <c r="AQ172" s="27"/>
      <c r="AR172" s="28"/>
      <c r="AS172" s="27"/>
      <c r="AT172" s="28"/>
      <c r="AU172" s="27"/>
      <c r="AV172" s="28"/>
      <c r="AW172" s="27"/>
      <c r="AX172" s="28"/>
      <c r="AY172" s="27"/>
      <c r="AZ172" s="28"/>
      <c r="BA172" s="27"/>
      <c r="BB172" s="28"/>
      <c r="BC172" s="27"/>
      <c r="BD172" s="28"/>
      <c r="BE172" s="27"/>
      <c r="BF172" s="28"/>
      <c r="BG172" s="27"/>
      <c r="BH172" s="28"/>
      <c r="BI172" s="27"/>
      <c r="BJ172" s="28"/>
      <c r="BK172" s="27"/>
      <c r="BL172" s="28"/>
      <c r="BM172" s="27"/>
      <c r="BN172" s="28"/>
      <c r="BO172" s="27"/>
      <c r="BP172" s="28"/>
      <c r="BQ172" s="27"/>
      <c r="BR172" s="28"/>
      <c r="BS172" s="27"/>
      <c r="BT172" s="28"/>
      <c r="BU172" s="27"/>
      <c r="BV172" s="28"/>
      <c r="BW172" s="27"/>
      <c r="BX172" s="28"/>
      <c r="BY172" s="27"/>
      <c r="BZ172" s="28"/>
      <c r="CA172" s="27"/>
      <c r="CB172" s="26"/>
      <c r="CC172" s="27"/>
      <c r="CD172" s="26"/>
      <c r="CE172" s="27"/>
      <c r="CF172" s="26"/>
      <c r="CG172" s="27"/>
      <c r="CH172" s="26"/>
      <c r="CI172" s="27"/>
      <c r="CJ172" s="26"/>
      <c r="CK172" s="27"/>
      <c r="CL172" s="26"/>
      <c r="CM172" s="27"/>
      <c r="CN172" s="30"/>
      <c r="CO172" s="31">
        <f t="shared" si="14"/>
        <v>47630</v>
      </c>
      <c r="CP172" s="31">
        <f t="shared" si="14"/>
        <v>47630</v>
      </c>
      <c r="CQ172" s="32">
        <f t="shared" si="15"/>
        <v>0</v>
      </c>
    </row>
    <row r="173" spans="1:95" ht="25.5" customHeight="1">
      <c r="A173" s="41">
        <v>5</v>
      </c>
      <c r="B173" s="92" t="s">
        <v>541</v>
      </c>
      <c r="C173" s="93" t="s">
        <v>542</v>
      </c>
      <c r="D173" s="93" t="s">
        <v>543</v>
      </c>
      <c r="E173" s="93"/>
      <c r="F173" s="94">
        <v>5100</v>
      </c>
      <c r="G173" s="35"/>
      <c r="H173" s="25">
        <f t="shared" si="13"/>
        <v>3570</v>
      </c>
      <c r="I173" s="11"/>
      <c r="J173" s="26">
        <v>1500</v>
      </c>
      <c r="K173" s="27">
        <v>1500</v>
      </c>
      <c r="L173" s="26">
        <v>1000</v>
      </c>
      <c r="M173" s="27">
        <v>1000</v>
      </c>
      <c r="N173" s="26">
        <v>5000</v>
      </c>
      <c r="O173" s="27">
        <v>5000</v>
      </c>
      <c r="P173" s="26">
        <v>8000</v>
      </c>
      <c r="Q173" s="27">
        <f>1500+0</f>
        <v>1500</v>
      </c>
      <c r="R173" s="26"/>
      <c r="S173" s="27"/>
      <c r="T173" s="26"/>
      <c r="U173" s="27"/>
      <c r="V173" s="29">
        <v>3570</v>
      </c>
      <c r="W173" s="27">
        <v>10070</v>
      </c>
      <c r="X173" s="29">
        <v>3570</v>
      </c>
      <c r="Y173" s="27">
        <v>3570</v>
      </c>
      <c r="Z173" s="29">
        <v>3570</v>
      </c>
      <c r="AA173" s="27">
        <v>0</v>
      </c>
      <c r="AB173" s="29">
        <v>3570</v>
      </c>
      <c r="AC173" s="27">
        <f>3570+3570</f>
        <v>7140</v>
      </c>
      <c r="AD173" s="29">
        <v>3570</v>
      </c>
      <c r="AE173" s="27">
        <v>3570</v>
      </c>
      <c r="AF173" s="29">
        <v>3570</v>
      </c>
      <c r="AG173" s="27"/>
      <c r="AH173" s="29">
        <v>3570</v>
      </c>
      <c r="AI173" s="27"/>
      <c r="AJ173" s="29">
        <v>3570</v>
      </c>
      <c r="AK173" s="27"/>
      <c r="AL173" s="29">
        <v>3570</v>
      </c>
      <c r="AM173" s="27">
        <v>10710</v>
      </c>
      <c r="AN173" s="28"/>
      <c r="AO173" s="27"/>
      <c r="AP173" s="28"/>
      <c r="AQ173" s="27"/>
      <c r="AR173" s="28"/>
      <c r="AS173" s="27"/>
      <c r="AT173" s="28"/>
      <c r="AU173" s="27"/>
      <c r="AV173" s="28"/>
      <c r="AW173" s="27"/>
      <c r="AX173" s="28"/>
      <c r="AY173" s="27"/>
      <c r="AZ173" s="28"/>
      <c r="BA173" s="27"/>
      <c r="BB173" s="28"/>
      <c r="BC173" s="27"/>
      <c r="BD173" s="28"/>
      <c r="BE173" s="27"/>
      <c r="BF173" s="28"/>
      <c r="BG173" s="27"/>
      <c r="BH173" s="28"/>
      <c r="BI173" s="27"/>
      <c r="BJ173" s="28"/>
      <c r="BK173" s="27"/>
      <c r="BL173" s="28"/>
      <c r="BM173" s="27"/>
      <c r="BN173" s="28"/>
      <c r="BO173" s="27"/>
      <c r="BP173" s="28"/>
      <c r="BQ173" s="27"/>
      <c r="BR173" s="28"/>
      <c r="BS173" s="27"/>
      <c r="BT173" s="28"/>
      <c r="BU173" s="27"/>
      <c r="BV173" s="28"/>
      <c r="BW173" s="27"/>
      <c r="BX173" s="28"/>
      <c r="BY173" s="27"/>
      <c r="BZ173" s="28"/>
      <c r="CA173" s="27"/>
      <c r="CB173" s="26"/>
      <c r="CC173" s="27"/>
      <c r="CD173" s="26"/>
      <c r="CE173" s="27"/>
      <c r="CF173" s="26"/>
      <c r="CG173" s="27"/>
      <c r="CH173" s="26"/>
      <c r="CI173" s="27"/>
      <c r="CJ173" s="26"/>
      <c r="CK173" s="27"/>
      <c r="CL173" s="26"/>
      <c r="CM173" s="27"/>
      <c r="CN173" s="30"/>
      <c r="CO173" s="31">
        <f t="shared" si="14"/>
        <v>47630</v>
      </c>
      <c r="CP173" s="31">
        <f t="shared" si="14"/>
        <v>44060</v>
      </c>
      <c r="CQ173" s="32">
        <f t="shared" si="15"/>
        <v>3570</v>
      </c>
    </row>
    <row r="174" spans="1:95" ht="25.5" customHeight="1">
      <c r="A174" s="41">
        <v>6</v>
      </c>
      <c r="B174" s="92" t="s">
        <v>544</v>
      </c>
      <c r="C174" s="93" t="s">
        <v>545</v>
      </c>
      <c r="D174" s="93" t="s">
        <v>546</v>
      </c>
      <c r="E174" s="97"/>
      <c r="F174" s="94">
        <v>0</v>
      </c>
      <c r="G174" s="34" t="s">
        <v>60</v>
      </c>
      <c r="H174" s="25">
        <f t="shared" si="13"/>
        <v>0</v>
      </c>
      <c r="I174" s="11"/>
      <c r="J174" s="26">
        <v>1500</v>
      </c>
      <c r="K174" s="27">
        <v>1500</v>
      </c>
      <c r="L174" s="26">
        <v>1000</v>
      </c>
      <c r="M174" s="27">
        <v>500</v>
      </c>
      <c r="N174" s="26">
        <v>5000</v>
      </c>
      <c r="O174" s="27"/>
      <c r="P174" s="26">
        <v>8000</v>
      </c>
      <c r="Q174" s="27"/>
      <c r="R174" s="26"/>
      <c r="S174" s="27"/>
      <c r="T174" s="26"/>
      <c r="U174" s="27"/>
      <c r="V174" s="29"/>
      <c r="W174" s="27"/>
      <c r="X174" s="29"/>
      <c r="Y174" s="27"/>
      <c r="Z174" s="29"/>
      <c r="AA174" s="27"/>
      <c r="AB174" s="29">
        <v>0</v>
      </c>
      <c r="AC174" s="27"/>
      <c r="AD174" s="29">
        <v>0</v>
      </c>
      <c r="AE174" s="27">
        <v>5500</v>
      </c>
      <c r="AF174" s="29">
        <v>0</v>
      </c>
      <c r="AG174" s="27"/>
      <c r="AH174" s="29">
        <v>0</v>
      </c>
      <c r="AI174" s="27"/>
      <c r="AJ174" s="29">
        <v>0</v>
      </c>
      <c r="AK174" s="27">
        <v>4000</v>
      </c>
      <c r="AL174" s="29">
        <v>0</v>
      </c>
      <c r="AM174" s="27">
        <v>4000</v>
      </c>
      <c r="AN174" s="28"/>
      <c r="AO174" s="27"/>
      <c r="AP174" s="28"/>
      <c r="AQ174" s="27"/>
      <c r="AR174" s="28"/>
      <c r="AS174" s="27"/>
      <c r="AT174" s="28"/>
      <c r="AU174" s="27"/>
      <c r="AV174" s="28"/>
      <c r="AW174" s="27"/>
      <c r="AX174" s="28"/>
      <c r="AY174" s="27"/>
      <c r="AZ174" s="28"/>
      <c r="BA174" s="27"/>
      <c r="BB174" s="28"/>
      <c r="BC174" s="27"/>
      <c r="BD174" s="28"/>
      <c r="BE174" s="27"/>
      <c r="BF174" s="28"/>
      <c r="BG174" s="27"/>
      <c r="BH174" s="28"/>
      <c r="BI174" s="27"/>
      <c r="BJ174" s="28"/>
      <c r="BK174" s="27"/>
      <c r="BL174" s="28"/>
      <c r="BM174" s="27"/>
      <c r="BN174" s="28"/>
      <c r="BO174" s="27"/>
      <c r="BP174" s="28"/>
      <c r="BQ174" s="27"/>
      <c r="BR174" s="28"/>
      <c r="BS174" s="27"/>
      <c r="BT174" s="28"/>
      <c r="BU174" s="27"/>
      <c r="BV174" s="28"/>
      <c r="BW174" s="27"/>
      <c r="BX174" s="28"/>
      <c r="BY174" s="27"/>
      <c r="BZ174" s="28"/>
      <c r="CA174" s="27"/>
      <c r="CB174" s="26"/>
      <c r="CC174" s="27"/>
      <c r="CD174" s="26"/>
      <c r="CE174" s="27"/>
      <c r="CF174" s="26"/>
      <c r="CG174" s="27"/>
      <c r="CH174" s="26"/>
      <c r="CI174" s="27"/>
      <c r="CJ174" s="26"/>
      <c r="CK174" s="27"/>
      <c r="CL174" s="26"/>
      <c r="CM174" s="27"/>
      <c r="CN174" s="30"/>
      <c r="CO174" s="31">
        <f t="shared" si="14"/>
        <v>15500</v>
      </c>
      <c r="CP174" s="31">
        <f t="shared" si="14"/>
        <v>15500</v>
      </c>
      <c r="CQ174" s="32">
        <f t="shared" si="15"/>
        <v>0</v>
      </c>
    </row>
    <row r="175" spans="1:95" ht="25.5" customHeight="1">
      <c r="A175" s="41">
        <v>7</v>
      </c>
      <c r="B175" s="92" t="s">
        <v>547</v>
      </c>
      <c r="C175" s="93" t="s">
        <v>548</v>
      </c>
      <c r="D175" s="93" t="s">
        <v>549</v>
      </c>
      <c r="E175" s="44" t="s">
        <v>136</v>
      </c>
      <c r="F175" s="94"/>
      <c r="G175" s="35"/>
      <c r="H175" s="25">
        <f t="shared" si="13"/>
        <v>0</v>
      </c>
      <c r="I175" s="11"/>
      <c r="J175" s="26">
        <v>1500</v>
      </c>
      <c r="K175" s="27">
        <v>1500</v>
      </c>
      <c r="L175" s="26">
        <v>1000</v>
      </c>
      <c r="M175" s="27">
        <v>1000</v>
      </c>
      <c r="N175" s="26">
        <v>5000</v>
      </c>
      <c r="O175" s="27">
        <v>5000</v>
      </c>
      <c r="P175" s="26">
        <v>4000</v>
      </c>
      <c r="Q175" s="27">
        <f>1500+0</f>
        <v>1500</v>
      </c>
      <c r="R175" s="26"/>
      <c r="S175" s="27"/>
      <c r="T175" s="26"/>
      <c r="U175" s="27"/>
      <c r="V175" s="29">
        <v>3570</v>
      </c>
      <c r="W175" s="27"/>
      <c r="X175" s="29">
        <v>3570</v>
      </c>
      <c r="Y175" s="27"/>
      <c r="Z175" s="29">
        <v>3570</v>
      </c>
      <c r="AA175" s="27"/>
      <c r="AB175" s="29">
        <v>3570</v>
      </c>
      <c r="AC175" s="27"/>
      <c r="AD175" s="29"/>
      <c r="AE175" s="27">
        <v>16780</v>
      </c>
      <c r="AF175" s="29"/>
      <c r="AG175" s="27"/>
      <c r="AH175" s="29"/>
      <c r="AI175" s="27"/>
      <c r="AJ175" s="29"/>
      <c r="AK175" s="27"/>
      <c r="AL175" s="29"/>
      <c r="AM175" s="27"/>
      <c r="AN175" s="28"/>
      <c r="AO175" s="27"/>
      <c r="AP175" s="28"/>
      <c r="AQ175" s="27"/>
      <c r="AR175" s="28"/>
      <c r="AS175" s="27"/>
      <c r="AT175" s="28"/>
      <c r="AU175" s="27"/>
      <c r="AV175" s="28"/>
      <c r="AW175" s="27"/>
      <c r="AX175" s="28"/>
      <c r="AY175" s="27"/>
      <c r="AZ175" s="28"/>
      <c r="BA175" s="27"/>
      <c r="BB175" s="28"/>
      <c r="BC175" s="27"/>
      <c r="BD175" s="28"/>
      <c r="BE175" s="27"/>
      <c r="BF175" s="28"/>
      <c r="BG175" s="27"/>
      <c r="BH175" s="28"/>
      <c r="BI175" s="27"/>
      <c r="BJ175" s="28"/>
      <c r="BK175" s="27"/>
      <c r="BL175" s="28"/>
      <c r="BM175" s="27"/>
      <c r="BN175" s="28"/>
      <c r="BO175" s="27"/>
      <c r="BP175" s="28"/>
      <c r="BQ175" s="27"/>
      <c r="BR175" s="28"/>
      <c r="BS175" s="27"/>
      <c r="BT175" s="28"/>
      <c r="BU175" s="27"/>
      <c r="BV175" s="28"/>
      <c r="BW175" s="27"/>
      <c r="BX175" s="28"/>
      <c r="BY175" s="27"/>
      <c r="BZ175" s="28"/>
      <c r="CA175" s="27"/>
      <c r="CB175" s="26"/>
      <c r="CC175" s="27"/>
      <c r="CD175" s="26"/>
      <c r="CE175" s="27"/>
      <c r="CF175" s="26"/>
      <c r="CG175" s="27"/>
      <c r="CH175" s="26"/>
      <c r="CI175" s="27"/>
      <c r="CJ175" s="26"/>
      <c r="CK175" s="27"/>
      <c r="CL175" s="26"/>
      <c r="CM175" s="27"/>
      <c r="CN175" s="30"/>
      <c r="CO175" s="31">
        <f t="shared" si="14"/>
        <v>25780</v>
      </c>
      <c r="CP175" s="31">
        <f t="shared" si="14"/>
        <v>25780</v>
      </c>
      <c r="CQ175" s="32">
        <f t="shared" si="15"/>
        <v>0</v>
      </c>
    </row>
    <row r="176" spans="1:95" ht="25.5" customHeight="1">
      <c r="A176" s="41">
        <v>8</v>
      </c>
      <c r="B176" s="92" t="s">
        <v>550</v>
      </c>
      <c r="C176" s="93" t="s">
        <v>551</v>
      </c>
      <c r="D176" s="93" t="s">
        <v>552</v>
      </c>
      <c r="E176" s="97"/>
      <c r="F176" s="94">
        <v>2550</v>
      </c>
      <c r="G176" s="35" t="s">
        <v>553</v>
      </c>
      <c r="H176" s="25">
        <f t="shared" si="13"/>
        <v>2785</v>
      </c>
      <c r="I176" s="11"/>
      <c r="J176" s="26">
        <v>1500</v>
      </c>
      <c r="K176" s="27">
        <v>1500</v>
      </c>
      <c r="L176" s="26">
        <v>1000</v>
      </c>
      <c r="M176" s="27">
        <v>1000</v>
      </c>
      <c r="N176" s="26">
        <v>5000</v>
      </c>
      <c r="O176" s="27">
        <v>5000</v>
      </c>
      <c r="P176" s="26">
        <v>8000</v>
      </c>
      <c r="Q176" s="27">
        <f>1500+0+0</f>
        <v>1500</v>
      </c>
      <c r="R176" s="26"/>
      <c r="S176" s="27"/>
      <c r="T176" s="26"/>
      <c r="U176" s="27"/>
      <c r="V176" s="29">
        <v>1785</v>
      </c>
      <c r="W176" s="27">
        <v>0</v>
      </c>
      <c r="X176" s="29">
        <v>1785</v>
      </c>
      <c r="Y176" s="27">
        <f>3285+0</f>
        <v>3285</v>
      </c>
      <c r="Z176" s="29">
        <v>1785</v>
      </c>
      <c r="AA176" s="27">
        <v>3570</v>
      </c>
      <c r="AB176" s="29">
        <v>1785</v>
      </c>
      <c r="AC176" s="27">
        <v>2785</v>
      </c>
      <c r="AD176" s="29">
        <v>1785</v>
      </c>
      <c r="AE176" s="27">
        <v>2785</v>
      </c>
      <c r="AF176" s="29">
        <v>1785</v>
      </c>
      <c r="AG176" s="27">
        <v>2785</v>
      </c>
      <c r="AH176" s="29">
        <v>1785</v>
      </c>
      <c r="AI176" s="27"/>
      <c r="AJ176" s="29">
        <v>1785</v>
      </c>
      <c r="AK176" s="27">
        <v>4570</v>
      </c>
      <c r="AL176" s="29">
        <v>1785</v>
      </c>
      <c r="AM176" s="27"/>
      <c r="AN176" s="28"/>
      <c r="AO176" s="27"/>
      <c r="AP176" s="28"/>
      <c r="AQ176" s="27"/>
      <c r="AR176" s="28"/>
      <c r="AS176" s="27"/>
      <c r="AT176" s="28"/>
      <c r="AU176" s="27"/>
      <c r="AV176" s="28"/>
      <c r="AW176" s="27"/>
      <c r="AX176" s="28"/>
      <c r="AY176" s="27"/>
      <c r="AZ176" s="28"/>
      <c r="BA176" s="27"/>
      <c r="BB176" s="28"/>
      <c r="BC176" s="27"/>
      <c r="BD176" s="28"/>
      <c r="BE176" s="27"/>
      <c r="BF176" s="28"/>
      <c r="BG176" s="27"/>
      <c r="BH176" s="28"/>
      <c r="BI176" s="27"/>
      <c r="BJ176" s="28"/>
      <c r="BK176" s="27"/>
      <c r="BL176" s="28"/>
      <c r="BM176" s="27"/>
      <c r="BN176" s="28"/>
      <c r="BO176" s="27"/>
      <c r="BP176" s="28"/>
      <c r="BQ176" s="27"/>
      <c r="BR176" s="28"/>
      <c r="BS176" s="27"/>
      <c r="BT176" s="28"/>
      <c r="BU176" s="27"/>
      <c r="BV176" s="28"/>
      <c r="BW176" s="27"/>
      <c r="BX176" s="28"/>
      <c r="BY176" s="27"/>
      <c r="BZ176" s="28"/>
      <c r="CA176" s="27"/>
      <c r="CB176" s="26"/>
      <c r="CC176" s="27"/>
      <c r="CD176" s="26"/>
      <c r="CE176" s="27"/>
      <c r="CF176" s="26"/>
      <c r="CG176" s="27"/>
      <c r="CH176" s="26"/>
      <c r="CI176" s="27"/>
      <c r="CJ176" s="26"/>
      <c r="CK176" s="27"/>
      <c r="CL176" s="26"/>
      <c r="CM176" s="27"/>
      <c r="CN176" s="30"/>
      <c r="CO176" s="31">
        <f t="shared" si="14"/>
        <v>31565</v>
      </c>
      <c r="CP176" s="31">
        <f t="shared" si="14"/>
        <v>28780</v>
      </c>
      <c r="CQ176" s="32">
        <f t="shared" si="15"/>
        <v>2785</v>
      </c>
    </row>
    <row r="177" spans="1:95" ht="25.5" customHeight="1">
      <c r="A177" s="41">
        <v>9</v>
      </c>
      <c r="B177" s="92" t="s">
        <v>554</v>
      </c>
      <c r="C177" s="93" t="s">
        <v>555</v>
      </c>
      <c r="D177" s="93" t="s">
        <v>556</v>
      </c>
      <c r="E177" s="22" t="s">
        <v>45</v>
      </c>
      <c r="F177" s="94">
        <v>4700</v>
      </c>
      <c r="H177" s="38">
        <f t="shared" si="13"/>
        <v>-2520</v>
      </c>
      <c r="I177" s="11"/>
      <c r="J177" s="26">
        <v>1500</v>
      </c>
      <c r="K177" s="27">
        <v>1500</v>
      </c>
      <c r="L177" s="26">
        <v>1000</v>
      </c>
      <c r="M177" s="27">
        <v>1000</v>
      </c>
      <c r="N177" s="26">
        <v>5000</v>
      </c>
      <c r="O177" s="27">
        <v>5000</v>
      </c>
      <c r="P177" s="26">
        <v>8000</v>
      </c>
      <c r="Q177" s="27">
        <f>1500+0</f>
        <v>1500</v>
      </c>
      <c r="R177" s="26"/>
      <c r="S177" s="27"/>
      <c r="T177" s="26"/>
      <c r="U177" s="27"/>
      <c r="V177" s="29">
        <v>3290</v>
      </c>
      <c r="W177" s="27">
        <v>10070</v>
      </c>
      <c r="X177" s="29">
        <v>3290</v>
      </c>
      <c r="Y177" s="27">
        <v>3570</v>
      </c>
      <c r="Z177" s="29">
        <v>3290</v>
      </c>
      <c r="AA177" s="27">
        <v>3570</v>
      </c>
      <c r="AB177" s="29">
        <v>3290</v>
      </c>
      <c r="AC177" s="27">
        <v>3570</v>
      </c>
      <c r="AD177" s="29">
        <v>3290</v>
      </c>
      <c r="AE177" s="27">
        <v>3570</v>
      </c>
      <c r="AF177" s="29">
        <v>3290</v>
      </c>
      <c r="AG177" s="27">
        <v>3570</v>
      </c>
      <c r="AH177" s="29">
        <v>3290</v>
      </c>
      <c r="AI177" s="27">
        <v>3570</v>
      </c>
      <c r="AJ177" s="29">
        <v>3290</v>
      </c>
      <c r="AK177" s="27">
        <v>3570</v>
      </c>
      <c r="AL177" s="29">
        <v>3290</v>
      </c>
      <c r="AM177" s="27">
        <v>3570</v>
      </c>
      <c r="AN177" s="28"/>
      <c r="AO177" s="27"/>
      <c r="AP177" s="28"/>
      <c r="AQ177" s="27"/>
      <c r="AR177" s="28"/>
      <c r="AS177" s="27"/>
      <c r="AT177" s="28"/>
      <c r="AU177" s="27"/>
      <c r="AV177" s="28"/>
      <c r="AW177" s="27"/>
      <c r="AX177" s="28"/>
      <c r="AY177" s="27"/>
      <c r="AZ177" s="28"/>
      <c r="BA177" s="27"/>
      <c r="BB177" s="28"/>
      <c r="BC177" s="27"/>
      <c r="BD177" s="28"/>
      <c r="BE177" s="27"/>
      <c r="BF177" s="28"/>
      <c r="BG177" s="27"/>
      <c r="BH177" s="28"/>
      <c r="BI177" s="27"/>
      <c r="BJ177" s="28"/>
      <c r="BK177" s="27"/>
      <c r="BL177" s="28"/>
      <c r="BM177" s="27"/>
      <c r="BN177" s="28"/>
      <c r="BO177" s="27"/>
      <c r="BP177" s="28"/>
      <c r="BQ177" s="27"/>
      <c r="BR177" s="28"/>
      <c r="BS177" s="27"/>
      <c r="BT177" s="28"/>
      <c r="BU177" s="27"/>
      <c r="BV177" s="28"/>
      <c r="BW177" s="27"/>
      <c r="BX177" s="28"/>
      <c r="BY177" s="27"/>
      <c r="BZ177" s="28"/>
      <c r="CA177" s="27"/>
      <c r="CB177" s="26"/>
      <c r="CC177" s="27"/>
      <c r="CD177" s="26"/>
      <c r="CE177" s="27"/>
      <c r="CF177" s="26"/>
      <c r="CG177" s="27"/>
      <c r="CH177" s="26"/>
      <c r="CI177" s="27"/>
      <c r="CJ177" s="26"/>
      <c r="CK177" s="27"/>
      <c r="CL177" s="26"/>
      <c r="CM177" s="27"/>
      <c r="CN177" s="30"/>
      <c r="CO177" s="31">
        <f t="shared" si="14"/>
        <v>45110</v>
      </c>
      <c r="CP177" s="31">
        <f t="shared" si="14"/>
        <v>47630</v>
      </c>
      <c r="CQ177" s="32">
        <f t="shared" si="15"/>
        <v>-2520</v>
      </c>
    </row>
    <row r="178" spans="1:95" ht="25.5" customHeight="1">
      <c r="A178" s="41">
        <v>10</v>
      </c>
      <c r="B178" s="92" t="s">
        <v>557</v>
      </c>
      <c r="C178" s="93" t="s">
        <v>558</v>
      </c>
      <c r="D178" s="93" t="s">
        <v>559</v>
      </c>
      <c r="E178" s="97"/>
      <c r="F178" s="94">
        <v>5100</v>
      </c>
      <c r="G178" s="35"/>
      <c r="H178" s="25">
        <f t="shared" si="13"/>
        <v>38630</v>
      </c>
      <c r="I178" s="11"/>
      <c r="J178" s="26">
        <v>1500</v>
      </c>
      <c r="K178" s="27">
        <v>1500</v>
      </c>
      <c r="L178" s="26">
        <v>1000</v>
      </c>
      <c r="M178" s="27">
        <v>1000</v>
      </c>
      <c r="N178" s="26">
        <v>5000</v>
      </c>
      <c r="O178" s="27">
        <v>5000</v>
      </c>
      <c r="P178" s="26">
        <v>8000</v>
      </c>
      <c r="Q178" s="27">
        <v>1500</v>
      </c>
      <c r="R178" s="26"/>
      <c r="S178" s="27"/>
      <c r="T178" s="26"/>
      <c r="U178" s="27"/>
      <c r="V178" s="29">
        <v>3570</v>
      </c>
      <c r="W178" s="27"/>
      <c r="X178" s="29">
        <v>3570</v>
      </c>
      <c r="Y178" s="27"/>
      <c r="Z178" s="29">
        <v>3570</v>
      </c>
      <c r="AA178" s="27"/>
      <c r="AB178" s="29">
        <v>3570</v>
      </c>
      <c r="AC178" s="27"/>
      <c r="AD178" s="29">
        <v>3570</v>
      </c>
      <c r="AE178" s="27"/>
      <c r="AF178" s="29">
        <v>3570</v>
      </c>
      <c r="AG178" s="27"/>
      <c r="AH178" s="29">
        <v>3570</v>
      </c>
      <c r="AI178" s="27"/>
      <c r="AJ178" s="29">
        <v>3570</v>
      </c>
      <c r="AK178" s="27"/>
      <c r="AL178" s="29">
        <v>3570</v>
      </c>
      <c r="AM178" s="27"/>
      <c r="AN178" s="28"/>
      <c r="AO178" s="27"/>
      <c r="AP178" s="28"/>
      <c r="AQ178" s="27"/>
      <c r="AR178" s="28"/>
      <c r="AS178" s="27"/>
      <c r="AT178" s="28"/>
      <c r="AU178" s="27"/>
      <c r="AV178" s="28"/>
      <c r="AW178" s="27"/>
      <c r="AX178" s="28"/>
      <c r="AY178" s="27"/>
      <c r="AZ178" s="28"/>
      <c r="BA178" s="27"/>
      <c r="BB178" s="28"/>
      <c r="BC178" s="27"/>
      <c r="BD178" s="28"/>
      <c r="BE178" s="27"/>
      <c r="BF178" s="28"/>
      <c r="BG178" s="27"/>
      <c r="BH178" s="28"/>
      <c r="BI178" s="27"/>
      <c r="BJ178" s="28"/>
      <c r="BK178" s="27"/>
      <c r="BL178" s="28"/>
      <c r="BM178" s="27"/>
      <c r="BN178" s="28"/>
      <c r="BO178" s="27"/>
      <c r="BP178" s="28"/>
      <c r="BQ178" s="27"/>
      <c r="BR178" s="28"/>
      <c r="BS178" s="27"/>
      <c r="BT178" s="28"/>
      <c r="BU178" s="27"/>
      <c r="BV178" s="28"/>
      <c r="BW178" s="27"/>
      <c r="BX178" s="28"/>
      <c r="BY178" s="27"/>
      <c r="BZ178" s="28"/>
      <c r="CA178" s="27"/>
      <c r="CB178" s="26"/>
      <c r="CC178" s="27"/>
      <c r="CD178" s="26"/>
      <c r="CE178" s="27"/>
      <c r="CF178" s="26"/>
      <c r="CG178" s="27"/>
      <c r="CH178" s="26"/>
      <c r="CI178" s="27"/>
      <c r="CJ178" s="26"/>
      <c r="CK178" s="27"/>
      <c r="CL178" s="26"/>
      <c r="CM178" s="27"/>
      <c r="CN178" s="30"/>
      <c r="CO178" s="31">
        <f t="shared" si="14"/>
        <v>47630</v>
      </c>
      <c r="CP178" s="31">
        <f t="shared" si="14"/>
        <v>9000</v>
      </c>
      <c r="CQ178" s="32">
        <f t="shared" si="15"/>
        <v>38630</v>
      </c>
    </row>
    <row r="179" spans="1:95" ht="25.5" customHeight="1">
      <c r="A179" s="41">
        <v>11</v>
      </c>
      <c r="B179" s="92" t="s">
        <v>560</v>
      </c>
      <c r="C179" s="93" t="s">
        <v>561</v>
      </c>
      <c r="D179" s="93" t="s">
        <v>562</v>
      </c>
      <c r="E179" s="97"/>
      <c r="F179" s="94">
        <v>2550</v>
      </c>
      <c r="G179" s="34" t="s">
        <v>98</v>
      </c>
      <c r="H179" s="25">
        <f t="shared" si="13"/>
        <v>6500</v>
      </c>
      <c r="I179" s="11"/>
      <c r="J179" s="26">
        <v>1500</v>
      </c>
      <c r="K179" s="27">
        <v>1500</v>
      </c>
      <c r="L179" s="26">
        <v>1000</v>
      </c>
      <c r="M179" s="27">
        <v>1000</v>
      </c>
      <c r="N179" s="26">
        <v>5000</v>
      </c>
      <c r="O179" s="27">
        <v>5000</v>
      </c>
      <c r="P179" s="26">
        <v>8000</v>
      </c>
      <c r="Q179" s="27">
        <v>1500</v>
      </c>
      <c r="R179" s="26"/>
      <c r="S179" s="27"/>
      <c r="T179" s="26"/>
      <c r="U179" s="27"/>
      <c r="V179" s="29">
        <v>1785</v>
      </c>
      <c r="W179" s="27">
        <v>0</v>
      </c>
      <c r="X179" s="29">
        <v>1785</v>
      </c>
      <c r="Y179" s="27">
        <v>0</v>
      </c>
      <c r="Z179" s="29">
        <v>1785</v>
      </c>
      <c r="AA179" s="27">
        <v>0</v>
      </c>
      <c r="AB179" s="29">
        <v>1785</v>
      </c>
      <c r="AC179" s="27">
        <v>7140</v>
      </c>
      <c r="AD179" s="29">
        <v>1785</v>
      </c>
      <c r="AE179" s="27"/>
      <c r="AF179" s="29">
        <v>1785</v>
      </c>
      <c r="AG179" s="27"/>
      <c r="AH179" s="29">
        <v>1785</v>
      </c>
      <c r="AI179" s="27"/>
      <c r="AJ179" s="29">
        <v>1785</v>
      </c>
      <c r="AK179" s="27"/>
      <c r="AL179" s="29">
        <v>1785</v>
      </c>
      <c r="AM179" s="27">
        <v>8925</v>
      </c>
      <c r="AN179" s="28"/>
      <c r="AO179" s="27"/>
      <c r="AP179" s="28"/>
      <c r="AQ179" s="27"/>
      <c r="AR179" s="28"/>
      <c r="AS179" s="27"/>
      <c r="AT179" s="28"/>
      <c r="AU179" s="27"/>
      <c r="AV179" s="28"/>
      <c r="AW179" s="27"/>
      <c r="AX179" s="28"/>
      <c r="AY179" s="27"/>
      <c r="AZ179" s="28"/>
      <c r="BA179" s="27"/>
      <c r="BB179" s="28"/>
      <c r="BC179" s="27"/>
      <c r="BD179" s="28"/>
      <c r="BE179" s="27"/>
      <c r="BF179" s="28"/>
      <c r="BG179" s="27"/>
      <c r="BH179" s="28"/>
      <c r="BI179" s="27"/>
      <c r="BJ179" s="28"/>
      <c r="BK179" s="27"/>
      <c r="BL179" s="28"/>
      <c r="BM179" s="27"/>
      <c r="BN179" s="28"/>
      <c r="BO179" s="27"/>
      <c r="BP179" s="28"/>
      <c r="BQ179" s="27"/>
      <c r="BR179" s="28"/>
      <c r="BS179" s="27"/>
      <c r="BT179" s="28"/>
      <c r="BU179" s="27"/>
      <c r="BV179" s="28"/>
      <c r="BW179" s="27"/>
      <c r="BX179" s="28"/>
      <c r="BY179" s="27"/>
      <c r="BZ179" s="28"/>
      <c r="CA179" s="27"/>
      <c r="CB179" s="26"/>
      <c r="CC179" s="27"/>
      <c r="CD179" s="26"/>
      <c r="CE179" s="27"/>
      <c r="CF179" s="26"/>
      <c r="CG179" s="27"/>
      <c r="CH179" s="26"/>
      <c r="CI179" s="27"/>
      <c r="CJ179" s="26"/>
      <c r="CK179" s="27"/>
      <c r="CL179" s="26"/>
      <c r="CM179" s="27"/>
      <c r="CN179" s="30"/>
      <c r="CO179" s="31">
        <f t="shared" si="14"/>
        <v>31565</v>
      </c>
      <c r="CP179" s="31">
        <f t="shared" si="14"/>
        <v>25065</v>
      </c>
      <c r="CQ179" s="32">
        <f t="shared" si="15"/>
        <v>6500</v>
      </c>
    </row>
    <row r="180" spans="1:95" ht="25.5" customHeight="1">
      <c r="A180" s="41">
        <v>12</v>
      </c>
      <c r="B180" s="92" t="s">
        <v>563</v>
      </c>
      <c r="C180" s="93" t="s">
        <v>564</v>
      </c>
      <c r="D180" s="93" t="s">
        <v>565</v>
      </c>
      <c r="E180" s="97"/>
      <c r="F180" s="94">
        <v>5100</v>
      </c>
      <c r="G180" s="35"/>
      <c r="H180" s="38">
        <f t="shared" si="13"/>
        <v>0</v>
      </c>
      <c r="I180" s="11"/>
      <c r="J180" s="26">
        <v>1500</v>
      </c>
      <c r="K180" s="27">
        <v>1500</v>
      </c>
      <c r="L180" s="26">
        <v>1000</v>
      </c>
      <c r="M180" s="27">
        <v>1000</v>
      </c>
      <c r="N180" s="26">
        <v>5000</v>
      </c>
      <c r="O180" s="27">
        <v>5000</v>
      </c>
      <c r="P180" s="26">
        <v>8000</v>
      </c>
      <c r="Q180" s="27">
        <v>0</v>
      </c>
      <c r="R180" s="26"/>
      <c r="S180" s="27"/>
      <c r="T180" s="26"/>
      <c r="U180" s="27"/>
      <c r="V180" s="29">
        <v>3570</v>
      </c>
      <c r="W180" s="27">
        <v>0</v>
      </c>
      <c r="X180" s="29">
        <v>3570</v>
      </c>
      <c r="Y180" s="27">
        <v>0</v>
      </c>
      <c r="Z180" s="29">
        <v>3570</v>
      </c>
      <c r="AA180" s="27">
        <f>13000+5710</f>
        <v>18710</v>
      </c>
      <c r="AB180" s="29">
        <v>3570</v>
      </c>
      <c r="AC180" s="27">
        <v>3570</v>
      </c>
      <c r="AD180" s="29">
        <v>3570</v>
      </c>
      <c r="AE180" s="27"/>
      <c r="AF180" s="29">
        <v>3570</v>
      </c>
      <c r="AG180" s="27">
        <v>7140</v>
      </c>
      <c r="AH180" s="29">
        <v>3570</v>
      </c>
      <c r="AI180" s="27"/>
      <c r="AJ180" s="29">
        <v>3570</v>
      </c>
      <c r="AK180" s="27"/>
      <c r="AL180" s="29">
        <v>3570</v>
      </c>
      <c r="AM180" s="27">
        <v>10710</v>
      </c>
      <c r="AN180" s="28"/>
      <c r="AO180" s="27"/>
      <c r="AP180" s="28"/>
      <c r="AQ180" s="27"/>
      <c r="AR180" s="28"/>
      <c r="AS180" s="27"/>
      <c r="AT180" s="28"/>
      <c r="AU180" s="27"/>
      <c r="AV180" s="28"/>
      <c r="AW180" s="27"/>
      <c r="AX180" s="28"/>
      <c r="AY180" s="27"/>
      <c r="AZ180" s="28"/>
      <c r="BA180" s="27"/>
      <c r="BB180" s="28"/>
      <c r="BC180" s="27"/>
      <c r="BD180" s="28"/>
      <c r="BE180" s="27"/>
      <c r="BF180" s="28"/>
      <c r="BG180" s="27"/>
      <c r="BH180" s="28"/>
      <c r="BI180" s="27"/>
      <c r="BJ180" s="28"/>
      <c r="BK180" s="27"/>
      <c r="BL180" s="28"/>
      <c r="BM180" s="27"/>
      <c r="BN180" s="28"/>
      <c r="BO180" s="27"/>
      <c r="BP180" s="28"/>
      <c r="BQ180" s="27"/>
      <c r="BR180" s="28"/>
      <c r="BS180" s="27"/>
      <c r="BT180" s="28"/>
      <c r="BU180" s="27"/>
      <c r="BV180" s="28"/>
      <c r="BW180" s="27"/>
      <c r="BX180" s="28"/>
      <c r="BY180" s="27"/>
      <c r="BZ180" s="28"/>
      <c r="CA180" s="27"/>
      <c r="CB180" s="26"/>
      <c r="CC180" s="27"/>
      <c r="CD180" s="26"/>
      <c r="CE180" s="27"/>
      <c r="CF180" s="26"/>
      <c r="CG180" s="27"/>
      <c r="CH180" s="26"/>
      <c r="CI180" s="27"/>
      <c r="CJ180" s="26"/>
      <c r="CK180" s="27"/>
      <c r="CL180" s="26"/>
      <c r="CM180" s="27"/>
      <c r="CN180" s="30"/>
      <c r="CO180" s="31">
        <f t="shared" si="14"/>
        <v>47630</v>
      </c>
      <c r="CP180" s="31">
        <f t="shared" si="14"/>
        <v>47630</v>
      </c>
      <c r="CQ180" s="32">
        <f t="shared" si="15"/>
        <v>0</v>
      </c>
    </row>
    <row r="181" spans="1:95" ht="25.5" customHeight="1">
      <c r="A181" s="41">
        <v>13</v>
      </c>
      <c r="B181" s="98" t="s">
        <v>566</v>
      </c>
      <c r="C181" s="93" t="s">
        <v>567</v>
      </c>
      <c r="D181" s="93" t="s">
        <v>568</v>
      </c>
      <c r="E181" s="97"/>
      <c r="F181" s="94">
        <v>5100</v>
      </c>
      <c r="G181" s="35"/>
      <c r="H181" s="25">
        <f t="shared" si="13"/>
        <v>14280</v>
      </c>
      <c r="I181" s="11"/>
      <c r="J181" s="26">
        <v>1500</v>
      </c>
      <c r="K181" s="27">
        <v>1500</v>
      </c>
      <c r="L181" s="26">
        <v>1000</v>
      </c>
      <c r="M181" s="27">
        <v>1000</v>
      </c>
      <c r="N181" s="26">
        <v>5000</v>
      </c>
      <c r="O181" s="27">
        <v>5000</v>
      </c>
      <c r="P181" s="26">
        <v>8000</v>
      </c>
      <c r="Q181" s="27">
        <v>0</v>
      </c>
      <c r="R181" s="26"/>
      <c r="S181" s="27"/>
      <c r="T181" s="26"/>
      <c r="U181" s="27">
        <v>8000</v>
      </c>
      <c r="V181" s="29">
        <v>3570</v>
      </c>
      <c r="W181" s="27">
        <v>3570</v>
      </c>
      <c r="X181" s="29">
        <v>3570</v>
      </c>
      <c r="Y181" s="27">
        <v>3570</v>
      </c>
      <c r="Z181" s="29">
        <v>3570</v>
      </c>
      <c r="AA181" s="27"/>
      <c r="AB181" s="29">
        <v>3570</v>
      </c>
      <c r="AC181" s="27">
        <v>3570</v>
      </c>
      <c r="AD181" s="29">
        <v>3570</v>
      </c>
      <c r="AE181" s="27">
        <v>3570</v>
      </c>
      <c r="AF181" s="29">
        <v>3570</v>
      </c>
      <c r="AG181" s="27"/>
      <c r="AH181" s="29">
        <v>3570</v>
      </c>
      <c r="AI181" s="27">
        <v>3570</v>
      </c>
      <c r="AJ181" s="29">
        <v>3570</v>
      </c>
      <c r="AK181" s="27"/>
      <c r="AL181" s="29">
        <v>3570</v>
      </c>
      <c r="AM181" s="27"/>
      <c r="AN181" s="28"/>
      <c r="AO181" s="27"/>
      <c r="AP181" s="28"/>
      <c r="AQ181" s="27"/>
      <c r="AR181" s="28"/>
      <c r="AS181" s="27"/>
      <c r="AT181" s="28"/>
      <c r="AU181" s="27"/>
      <c r="AV181" s="28"/>
      <c r="AW181" s="27"/>
      <c r="AX181" s="28"/>
      <c r="AY181" s="27"/>
      <c r="AZ181" s="28"/>
      <c r="BA181" s="27"/>
      <c r="BB181" s="28"/>
      <c r="BC181" s="27"/>
      <c r="BD181" s="28"/>
      <c r="BE181" s="27"/>
      <c r="BF181" s="28"/>
      <c r="BG181" s="27"/>
      <c r="BH181" s="28"/>
      <c r="BI181" s="27"/>
      <c r="BJ181" s="28"/>
      <c r="BK181" s="27"/>
      <c r="BL181" s="28"/>
      <c r="BM181" s="27"/>
      <c r="BN181" s="28"/>
      <c r="BO181" s="27"/>
      <c r="BP181" s="28"/>
      <c r="BQ181" s="27"/>
      <c r="BR181" s="28"/>
      <c r="BS181" s="27"/>
      <c r="BT181" s="28"/>
      <c r="BU181" s="27"/>
      <c r="BV181" s="28"/>
      <c r="BW181" s="27"/>
      <c r="BX181" s="28"/>
      <c r="BY181" s="27"/>
      <c r="BZ181" s="28"/>
      <c r="CA181" s="27"/>
      <c r="CB181" s="26"/>
      <c r="CC181" s="27"/>
      <c r="CD181" s="26"/>
      <c r="CE181" s="27"/>
      <c r="CF181" s="26"/>
      <c r="CG181" s="27"/>
      <c r="CH181" s="26"/>
      <c r="CI181" s="27"/>
      <c r="CJ181" s="26"/>
      <c r="CK181" s="27"/>
      <c r="CL181" s="26"/>
      <c r="CM181" s="27"/>
      <c r="CN181" s="30"/>
      <c r="CO181" s="31">
        <f t="shared" si="14"/>
        <v>47630</v>
      </c>
      <c r="CP181" s="31">
        <f t="shared" si="14"/>
        <v>33350</v>
      </c>
      <c r="CQ181" s="32">
        <f t="shared" si="15"/>
        <v>14280</v>
      </c>
    </row>
    <row r="182" spans="1:95" ht="25.5" customHeight="1">
      <c r="A182" s="41">
        <v>14</v>
      </c>
      <c r="B182" s="92" t="s">
        <v>569</v>
      </c>
      <c r="C182" s="93" t="s">
        <v>570</v>
      </c>
      <c r="D182" s="93" t="s">
        <v>571</v>
      </c>
      <c r="E182" s="99"/>
      <c r="F182" s="94">
        <v>4100</v>
      </c>
      <c r="G182" s="35" t="s">
        <v>553</v>
      </c>
      <c r="H182" s="38">
        <f t="shared" si="13"/>
        <v>0</v>
      </c>
      <c r="I182" s="11"/>
      <c r="J182" s="26">
        <v>1500</v>
      </c>
      <c r="K182" s="27">
        <v>1500</v>
      </c>
      <c r="L182" s="26">
        <v>1000</v>
      </c>
      <c r="M182" s="27">
        <v>1000</v>
      </c>
      <c r="N182" s="26">
        <v>5000</v>
      </c>
      <c r="O182" s="27">
        <v>5000</v>
      </c>
      <c r="P182" s="26">
        <v>8000</v>
      </c>
      <c r="Q182" s="27">
        <v>0</v>
      </c>
      <c r="R182" s="26"/>
      <c r="S182" s="27"/>
      <c r="T182" s="26"/>
      <c r="U182" s="27"/>
      <c r="V182" s="29">
        <v>2870</v>
      </c>
      <c r="W182" s="27">
        <v>0</v>
      </c>
      <c r="X182" s="29">
        <v>2870</v>
      </c>
      <c r="Y182" s="27">
        <v>0</v>
      </c>
      <c r="Z182" s="29">
        <v>2870</v>
      </c>
      <c r="AA182" s="27">
        <v>0</v>
      </c>
      <c r="AB182" s="29">
        <v>2870</v>
      </c>
      <c r="AC182" s="27">
        <f>10870+8610</f>
        <v>19480</v>
      </c>
      <c r="AD182" s="29">
        <v>2870</v>
      </c>
      <c r="AE182" s="27"/>
      <c r="AF182" s="29">
        <v>2870</v>
      </c>
      <c r="AG182" s="27"/>
      <c r="AH182" s="29">
        <v>2870</v>
      </c>
      <c r="AI182" s="27"/>
      <c r="AJ182" s="29">
        <v>2870</v>
      </c>
      <c r="AK182" s="27"/>
      <c r="AL182" s="29">
        <v>2870</v>
      </c>
      <c r="AM182" s="27">
        <v>14350</v>
      </c>
      <c r="AN182" s="28"/>
      <c r="AO182" s="27"/>
      <c r="AP182" s="28"/>
      <c r="AQ182" s="27"/>
      <c r="AR182" s="28"/>
      <c r="AS182" s="27"/>
      <c r="AT182" s="28"/>
      <c r="AU182" s="27"/>
      <c r="AV182" s="28"/>
      <c r="AW182" s="27"/>
      <c r="AX182" s="28"/>
      <c r="AY182" s="27"/>
      <c r="AZ182" s="28"/>
      <c r="BA182" s="27"/>
      <c r="BB182" s="28"/>
      <c r="BC182" s="27"/>
      <c r="BD182" s="28"/>
      <c r="BE182" s="27"/>
      <c r="BF182" s="28"/>
      <c r="BG182" s="27"/>
      <c r="BH182" s="28"/>
      <c r="BI182" s="27"/>
      <c r="BJ182" s="28"/>
      <c r="BK182" s="27"/>
      <c r="BL182" s="28"/>
      <c r="BM182" s="27"/>
      <c r="BN182" s="28"/>
      <c r="BO182" s="27"/>
      <c r="BP182" s="28"/>
      <c r="BQ182" s="27"/>
      <c r="BR182" s="28"/>
      <c r="BS182" s="27"/>
      <c r="BT182" s="28"/>
      <c r="BU182" s="27"/>
      <c r="BV182" s="28"/>
      <c r="BW182" s="27"/>
      <c r="BX182" s="28"/>
      <c r="BY182" s="27"/>
      <c r="BZ182" s="28"/>
      <c r="CA182" s="27"/>
      <c r="CB182" s="26"/>
      <c r="CC182" s="27"/>
      <c r="CD182" s="26"/>
      <c r="CE182" s="27"/>
      <c r="CF182" s="26"/>
      <c r="CG182" s="27"/>
      <c r="CH182" s="26"/>
      <c r="CI182" s="27"/>
      <c r="CJ182" s="26"/>
      <c r="CK182" s="27"/>
      <c r="CL182" s="26"/>
      <c r="CM182" s="27"/>
      <c r="CN182" s="30"/>
      <c r="CO182" s="31">
        <f t="shared" si="14"/>
        <v>41330</v>
      </c>
      <c r="CP182" s="31">
        <f t="shared" si="14"/>
        <v>41330</v>
      </c>
      <c r="CQ182" s="32">
        <f t="shared" si="15"/>
        <v>0</v>
      </c>
    </row>
    <row r="183" spans="1:95" ht="25.5" customHeight="1">
      <c r="A183" s="41">
        <v>15</v>
      </c>
      <c r="B183" s="92" t="s">
        <v>572</v>
      </c>
      <c r="C183" s="93" t="s">
        <v>573</v>
      </c>
      <c r="D183" s="93" t="s">
        <v>574</v>
      </c>
      <c r="E183" s="97"/>
      <c r="F183" s="94">
        <v>5100</v>
      </c>
      <c r="G183" s="35"/>
      <c r="H183" s="25">
        <f t="shared" si="13"/>
        <v>0</v>
      </c>
      <c r="I183" s="11"/>
      <c r="J183" s="26">
        <v>1500</v>
      </c>
      <c r="K183" s="27">
        <v>1500</v>
      </c>
      <c r="L183" s="26">
        <v>1000</v>
      </c>
      <c r="M183" s="27">
        <v>1000</v>
      </c>
      <c r="N183" s="26">
        <v>5000</v>
      </c>
      <c r="O183" s="27">
        <v>5000</v>
      </c>
      <c r="P183" s="26">
        <v>8000</v>
      </c>
      <c r="Q183" s="27">
        <v>8000</v>
      </c>
      <c r="R183" s="26"/>
      <c r="S183" s="27"/>
      <c r="T183" s="26"/>
      <c r="U183" s="27"/>
      <c r="V183" s="29">
        <v>3570</v>
      </c>
      <c r="W183" s="27">
        <v>0</v>
      </c>
      <c r="X183" s="29">
        <v>3570</v>
      </c>
      <c r="Y183" s="27">
        <v>0</v>
      </c>
      <c r="Z183" s="29">
        <v>3570</v>
      </c>
      <c r="AA183" s="27">
        <v>0</v>
      </c>
      <c r="AB183" s="29">
        <v>3570</v>
      </c>
      <c r="AC183" s="27">
        <v>18480</v>
      </c>
      <c r="AD183" s="29">
        <v>3570</v>
      </c>
      <c r="AE183" s="27">
        <v>0</v>
      </c>
      <c r="AF183" s="29">
        <v>3570</v>
      </c>
      <c r="AG183" s="27"/>
      <c r="AH183" s="29">
        <v>3570</v>
      </c>
      <c r="AI183" s="27"/>
      <c r="AJ183" s="29">
        <v>3570</v>
      </c>
      <c r="AK183" s="27"/>
      <c r="AL183" s="29">
        <v>3570</v>
      </c>
      <c r="AM183" s="27">
        <v>13650</v>
      </c>
      <c r="AN183" s="28"/>
      <c r="AO183" s="27"/>
      <c r="AP183" s="28"/>
      <c r="AQ183" s="27"/>
      <c r="AR183" s="28"/>
      <c r="AS183" s="27"/>
      <c r="AT183" s="28"/>
      <c r="AU183" s="27"/>
      <c r="AV183" s="28"/>
      <c r="AW183" s="27"/>
      <c r="AX183" s="28"/>
      <c r="AY183" s="27"/>
      <c r="AZ183" s="28"/>
      <c r="BA183" s="27"/>
      <c r="BB183" s="28"/>
      <c r="BC183" s="27"/>
      <c r="BD183" s="28"/>
      <c r="BE183" s="27"/>
      <c r="BF183" s="28"/>
      <c r="BG183" s="27"/>
      <c r="BH183" s="28"/>
      <c r="BI183" s="27"/>
      <c r="BJ183" s="28"/>
      <c r="BK183" s="27"/>
      <c r="BL183" s="28"/>
      <c r="BM183" s="27"/>
      <c r="BN183" s="28"/>
      <c r="BO183" s="27"/>
      <c r="BP183" s="28"/>
      <c r="BQ183" s="27"/>
      <c r="BR183" s="28"/>
      <c r="BS183" s="27"/>
      <c r="BT183" s="28"/>
      <c r="BU183" s="27"/>
      <c r="BV183" s="28"/>
      <c r="BW183" s="27"/>
      <c r="BX183" s="28"/>
      <c r="BY183" s="27"/>
      <c r="BZ183" s="28"/>
      <c r="CA183" s="27"/>
      <c r="CB183" s="26"/>
      <c r="CC183" s="27"/>
      <c r="CD183" s="26"/>
      <c r="CE183" s="27"/>
      <c r="CF183" s="26"/>
      <c r="CG183" s="27"/>
      <c r="CH183" s="26"/>
      <c r="CI183" s="27"/>
      <c r="CJ183" s="26"/>
      <c r="CK183" s="27"/>
      <c r="CL183" s="26"/>
      <c r="CM183" s="27"/>
      <c r="CN183" s="30"/>
      <c r="CO183" s="31">
        <f t="shared" si="14"/>
        <v>47630</v>
      </c>
      <c r="CP183" s="31">
        <f t="shared" si="14"/>
        <v>47630</v>
      </c>
      <c r="CQ183" s="32">
        <f t="shared" si="15"/>
        <v>0</v>
      </c>
    </row>
    <row r="184" spans="1:95" ht="25.5" customHeight="1">
      <c r="A184" s="41">
        <v>16</v>
      </c>
      <c r="B184" s="92" t="s">
        <v>575</v>
      </c>
      <c r="C184" s="93" t="s">
        <v>576</v>
      </c>
      <c r="D184" s="93" t="s">
        <v>577</v>
      </c>
      <c r="E184" s="97"/>
      <c r="F184" s="94">
        <v>5100</v>
      </c>
      <c r="G184" s="35"/>
      <c r="H184" s="25">
        <f t="shared" si="13"/>
        <v>41130</v>
      </c>
      <c r="I184" s="11"/>
      <c r="J184" s="26">
        <v>1500</v>
      </c>
      <c r="K184" s="27">
        <v>1500</v>
      </c>
      <c r="L184" s="26">
        <v>1000</v>
      </c>
      <c r="M184" s="27">
        <v>1000</v>
      </c>
      <c r="N184" s="26">
        <v>5000</v>
      </c>
      <c r="O184" s="27">
        <v>4000</v>
      </c>
      <c r="P184" s="26">
        <v>8000</v>
      </c>
      <c r="Q184" s="27"/>
      <c r="R184" s="26"/>
      <c r="S184" s="27"/>
      <c r="T184" s="26"/>
      <c r="U184" s="27"/>
      <c r="V184" s="29">
        <v>3570</v>
      </c>
      <c r="W184" s="27"/>
      <c r="X184" s="29">
        <v>3570</v>
      </c>
      <c r="Y184" s="27"/>
      <c r="Z184" s="29">
        <v>3570</v>
      </c>
      <c r="AA184" s="27"/>
      <c r="AB184" s="29">
        <v>3570</v>
      </c>
      <c r="AC184" s="27"/>
      <c r="AD184" s="29">
        <v>3570</v>
      </c>
      <c r="AE184" s="27"/>
      <c r="AF184" s="29">
        <v>3570</v>
      </c>
      <c r="AG184" s="27"/>
      <c r="AH184" s="29">
        <v>3570</v>
      </c>
      <c r="AI184" s="27"/>
      <c r="AJ184" s="29">
        <v>3570</v>
      </c>
      <c r="AK184" s="27"/>
      <c r="AL184" s="29">
        <v>3570</v>
      </c>
      <c r="AM184" s="27"/>
      <c r="AN184" s="28"/>
      <c r="AO184" s="27"/>
      <c r="AP184" s="28"/>
      <c r="AQ184" s="27"/>
      <c r="AR184" s="28"/>
      <c r="AS184" s="27"/>
      <c r="AT184" s="28"/>
      <c r="AU184" s="27"/>
      <c r="AV184" s="28"/>
      <c r="AW184" s="27"/>
      <c r="AX184" s="28"/>
      <c r="AY184" s="27"/>
      <c r="AZ184" s="28"/>
      <c r="BA184" s="27"/>
      <c r="BB184" s="28"/>
      <c r="BC184" s="27"/>
      <c r="BD184" s="28"/>
      <c r="BE184" s="27"/>
      <c r="BF184" s="28"/>
      <c r="BG184" s="27"/>
      <c r="BH184" s="28"/>
      <c r="BI184" s="27"/>
      <c r="BJ184" s="28"/>
      <c r="BK184" s="27"/>
      <c r="BL184" s="28"/>
      <c r="BM184" s="27"/>
      <c r="BN184" s="28"/>
      <c r="BO184" s="27"/>
      <c r="BP184" s="28"/>
      <c r="BQ184" s="27"/>
      <c r="BR184" s="28"/>
      <c r="BS184" s="27"/>
      <c r="BT184" s="28"/>
      <c r="BU184" s="27"/>
      <c r="BV184" s="28"/>
      <c r="BW184" s="27"/>
      <c r="BX184" s="28"/>
      <c r="BY184" s="27"/>
      <c r="BZ184" s="28"/>
      <c r="CA184" s="27"/>
      <c r="CB184" s="26"/>
      <c r="CC184" s="27"/>
      <c r="CD184" s="26"/>
      <c r="CE184" s="27"/>
      <c r="CF184" s="26"/>
      <c r="CG184" s="27"/>
      <c r="CH184" s="26"/>
      <c r="CI184" s="27"/>
      <c r="CJ184" s="26"/>
      <c r="CK184" s="27"/>
      <c r="CL184" s="26"/>
      <c r="CM184" s="27"/>
      <c r="CN184" s="30"/>
      <c r="CO184" s="31">
        <f t="shared" si="14"/>
        <v>47630</v>
      </c>
      <c r="CP184" s="31">
        <f t="shared" si="14"/>
        <v>6500</v>
      </c>
      <c r="CQ184" s="32">
        <f t="shared" si="15"/>
        <v>41130</v>
      </c>
    </row>
    <row r="185" spans="1:95" ht="25.5" customHeight="1">
      <c r="A185" s="41">
        <v>17</v>
      </c>
      <c r="B185" s="92" t="s">
        <v>578</v>
      </c>
      <c r="C185" s="93" t="s">
        <v>579</v>
      </c>
      <c r="D185" s="93" t="s">
        <v>580</v>
      </c>
      <c r="E185" s="97"/>
      <c r="F185" s="94">
        <v>5100</v>
      </c>
      <c r="G185" s="35"/>
      <c r="H185" s="25">
        <f t="shared" si="13"/>
        <v>8000</v>
      </c>
      <c r="I185" s="25">
        <f>CR185</f>
        <v>0</v>
      </c>
      <c r="J185" s="26">
        <v>1500</v>
      </c>
      <c r="K185" s="27">
        <v>1500</v>
      </c>
      <c r="L185" s="26">
        <v>1000</v>
      </c>
      <c r="M185" s="27">
        <v>1000</v>
      </c>
      <c r="N185" s="26">
        <v>5000</v>
      </c>
      <c r="O185" s="27">
        <v>5000</v>
      </c>
      <c r="P185" s="26">
        <v>8000</v>
      </c>
      <c r="Q185" s="27"/>
      <c r="R185" s="26"/>
      <c r="S185" s="27"/>
      <c r="T185" s="26"/>
      <c r="U185" s="27"/>
      <c r="V185" s="29">
        <v>3570</v>
      </c>
      <c r="W185" s="27">
        <v>0</v>
      </c>
      <c r="X185" s="29">
        <v>3570</v>
      </c>
      <c r="Y185" s="27">
        <f>3570+0</f>
        <v>3570</v>
      </c>
      <c r="Z185" s="29">
        <v>3570</v>
      </c>
      <c r="AA185" s="27">
        <f>3570+0</f>
        <v>3570</v>
      </c>
      <c r="AB185" s="29">
        <v>3570</v>
      </c>
      <c r="AC185" s="27">
        <f>3570+3570</f>
        <v>7140</v>
      </c>
      <c r="AD185" s="29">
        <v>3570</v>
      </c>
      <c r="AE185" s="27">
        <v>3570</v>
      </c>
      <c r="AF185" s="29">
        <v>3570</v>
      </c>
      <c r="AG185" s="27"/>
      <c r="AH185" s="29">
        <v>3570</v>
      </c>
      <c r="AI185" s="27"/>
      <c r="AJ185" s="29">
        <v>3570</v>
      </c>
      <c r="AK185" s="27">
        <v>7140</v>
      </c>
      <c r="AL185" s="29">
        <v>3570</v>
      </c>
      <c r="AM185" s="27">
        <v>7140</v>
      </c>
      <c r="AN185" s="28"/>
      <c r="AO185" s="27"/>
      <c r="AP185" s="28"/>
      <c r="AQ185" s="27"/>
      <c r="AR185" s="28"/>
      <c r="AS185" s="27"/>
      <c r="AT185" s="28"/>
      <c r="AU185" s="27"/>
      <c r="AV185" s="28"/>
      <c r="AW185" s="27"/>
      <c r="AX185" s="28"/>
      <c r="AY185" s="27"/>
      <c r="AZ185" s="28"/>
      <c r="BA185" s="27"/>
      <c r="BB185" s="28"/>
      <c r="BC185" s="27"/>
      <c r="BD185" s="28"/>
      <c r="BE185" s="27"/>
      <c r="BF185" s="28"/>
      <c r="BG185" s="27"/>
      <c r="BH185" s="28"/>
      <c r="BI185" s="27"/>
      <c r="BJ185" s="28"/>
      <c r="BK185" s="27"/>
      <c r="BL185" s="28"/>
      <c r="BM185" s="27"/>
      <c r="BN185" s="28"/>
      <c r="BO185" s="27"/>
      <c r="BP185" s="28"/>
      <c r="BQ185" s="27"/>
      <c r="BR185" s="28"/>
      <c r="BS185" s="27"/>
      <c r="BT185" s="28"/>
      <c r="BU185" s="27"/>
      <c r="BV185" s="28"/>
      <c r="BW185" s="27"/>
      <c r="BX185" s="28"/>
      <c r="BY185" s="27"/>
      <c r="BZ185" s="28"/>
      <c r="CA185" s="27"/>
      <c r="CB185" s="28"/>
      <c r="CC185" s="27"/>
      <c r="CD185" s="28"/>
      <c r="CE185" s="27"/>
      <c r="CF185" s="28"/>
      <c r="CG185" s="27"/>
      <c r="CH185" s="28"/>
      <c r="CI185" s="27"/>
      <c r="CJ185" s="26"/>
      <c r="CK185" s="27"/>
      <c r="CL185" s="26"/>
      <c r="CM185" s="27"/>
      <c r="CN185" s="30"/>
      <c r="CO185" s="31">
        <f t="shared" si="14"/>
        <v>47630</v>
      </c>
      <c r="CP185" s="31">
        <f t="shared" si="14"/>
        <v>39630</v>
      </c>
      <c r="CQ185" s="32">
        <f t="shared" si="15"/>
        <v>8000</v>
      </c>
    </row>
    <row r="186" spans="1:95" ht="25.5" customHeight="1">
      <c r="A186" s="41">
        <v>18</v>
      </c>
      <c r="B186" s="92" t="s">
        <v>581</v>
      </c>
      <c r="C186" s="100" t="s">
        <v>582</v>
      </c>
      <c r="D186" s="100" t="s">
        <v>583</v>
      </c>
      <c r="E186" s="101"/>
      <c r="F186" s="102">
        <v>5100</v>
      </c>
      <c r="H186" s="25">
        <f t="shared" si="13"/>
        <v>0</v>
      </c>
      <c r="I186" s="66"/>
      <c r="J186" s="67">
        <v>1500</v>
      </c>
      <c r="K186" s="68">
        <v>1500</v>
      </c>
      <c r="L186" s="67">
        <v>1000</v>
      </c>
      <c r="M186" s="68">
        <v>1000</v>
      </c>
      <c r="N186" s="67">
        <v>5000</v>
      </c>
      <c r="O186" s="68">
        <v>5000</v>
      </c>
      <c r="P186" s="67">
        <v>8000</v>
      </c>
      <c r="Q186" s="68">
        <v>0</v>
      </c>
      <c r="R186" s="67"/>
      <c r="S186" s="68"/>
      <c r="T186" s="67"/>
      <c r="U186" s="68"/>
      <c r="V186" s="70">
        <v>3570</v>
      </c>
      <c r="W186" s="68">
        <v>0</v>
      </c>
      <c r="X186" s="69">
        <v>3570</v>
      </c>
      <c r="Y186" s="68">
        <v>7140</v>
      </c>
      <c r="Z186" s="69">
        <v>3570</v>
      </c>
      <c r="AA186" s="68">
        <f>8000+0</f>
        <v>8000</v>
      </c>
      <c r="AB186" s="69">
        <v>3570</v>
      </c>
      <c r="AC186" s="68">
        <v>7140</v>
      </c>
      <c r="AD186" s="69">
        <v>3570</v>
      </c>
      <c r="AE186" s="68">
        <v>3570</v>
      </c>
      <c r="AF186" s="69">
        <v>3570</v>
      </c>
      <c r="AG186" s="71"/>
      <c r="AH186" s="69">
        <v>3570</v>
      </c>
      <c r="AI186" s="68">
        <v>7140</v>
      </c>
      <c r="AJ186" s="69">
        <v>3570</v>
      </c>
      <c r="AK186" s="68"/>
      <c r="AL186" s="69">
        <v>3570</v>
      </c>
      <c r="AM186" s="68">
        <v>7140</v>
      </c>
      <c r="AN186" s="69"/>
      <c r="AO186" s="68"/>
      <c r="AP186" s="69"/>
      <c r="AQ186" s="68"/>
      <c r="AR186" s="69"/>
      <c r="AS186" s="72"/>
      <c r="AT186" s="69"/>
      <c r="AU186" s="72"/>
      <c r="AV186" s="69"/>
      <c r="AW186" s="72"/>
      <c r="AX186" s="69"/>
      <c r="AY186" s="72"/>
      <c r="AZ186" s="69"/>
      <c r="BA186" s="72"/>
      <c r="BB186" s="69"/>
      <c r="BC186" s="72"/>
      <c r="BD186" s="69"/>
      <c r="BE186" s="72"/>
      <c r="BF186" s="69"/>
      <c r="BG186" s="72"/>
      <c r="BH186" s="69"/>
      <c r="BI186" s="72"/>
      <c r="BJ186" s="69"/>
      <c r="BK186" s="72"/>
      <c r="BL186" s="69"/>
      <c r="BM186" s="72"/>
      <c r="BN186" s="69"/>
      <c r="BO186" s="72"/>
      <c r="BP186" s="69"/>
      <c r="BQ186" s="72"/>
      <c r="BR186" s="69"/>
      <c r="BS186" s="72"/>
      <c r="BT186" s="69"/>
      <c r="BU186" s="72"/>
      <c r="BV186" s="69"/>
      <c r="BW186" s="72"/>
      <c r="BX186" s="69"/>
      <c r="BY186" s="72"/>
      <c r="BZ186" s="69"/>
      <c r="CA186" s="72"/>
      <c r="CB186" s="73"/>
      <c r="CC186" s="72"/>
      <c r="CD186" s="73"/>
      <c r="CE186" s="72"/>
      <c r="CF186" s="73"/>
      <c r="CG186" s="72"/>
      <c r="CH186" s="73"/>
      <c r="CI186" s="72"/>
      <c r="CJ186" s="73"/>
      <c r="CK186" s="72"/>
      <c r="CL186" s="73"/>
      <c r="CM186" s="72"/>
      <c r="CN186" s="74"/>
      <c r="CO186" s="31">
        <f t="shared" si="14"/>
        <v>47630</v>
      </c>
      <c r="CP186" s="31">
        <f t="shared" si="14"/>
        <v>47630</v>
      </c>
      <c r="CQ186" s="32">
        <f t="shared" si="15"/>
        <v>0</v>
      </c>
    </row>
    <row r="187" spans="1:95" ht="25.5" customHeight="1">
      <c r="A187" s="41">
        <v>19</v>
      </c>
      <c r="B187" s="103"/>
      <c r="C187" s="100"/>
      <c r="D187" s="100"/>
      <c r="E187" s="101"/>
      <c r="F187" s="102"/>
      <c r="H187" s="25">
        <f t="shared" si="13"/>
        <v>0</v>
      </c>
      <c r="I187" s="66"/>
      <c r="J187" s="67"/>
      <c r="K187" s="68"/>
      <c r="L187" s="67"/>
      <c r="M187" s="68"/>
      <c r="N187" s="67"/>
      <c r="O187" s="68"/>
      <c r="P187" s="67"/>
      <c r="Q187" s="68"/>
      <c r="R187" s="67"/>
      <c r="S187" s="68"/>
      <c r="T187" s="67"/>
      <c r="U187" s="68"/>
      <c r="V187" s="70"/>
      <c r="W187" s="68"/>
      <c r="X187" s="69"/>
      <c r="Y187" s="68"/>
      <c r="Z187" s="69"/>
      <c r="AA187" s="68"/>
      <c r="AB187" s="69"/>
      <c r="AC187" s="68"/>
      <c r="AD187" s="69"/>
      <c r="AE187" s="68"/>
      <c r="AF187" s="69"/>
      <c r="AG187" s="71"/>
      <c r="AH187" s="69"/>
      <c r="AI187" s="68"/>
      <c r="AJ187" s="69"/>
      <c r="AK187" s="68"/>
      <c r="AL187" s="69"/>
      <c r="AM187" s="68"/>
      <c r="AN187" s="69"/>
      <c r="AO187" s="68"/>
      <c r="AP187" s="69"/>
      <c r="AQ187" s="68"/>
      <c r="AR187" s="69"/>
      <c r="AS187" s="72"/>
      <c r="AT187" s="69"/>
      <c r="AU187" s="72"/>
      <c r="AV187" s="69"/>
      <c r="AW187" s="72"/>
      <c r="AX187" s="69"/>
      <c r="AY187" s="72"/>
      <c r="AZ187" s="69"/>
      <c r="BA187" s="72"/>
      <c r="BB187" s="69"/>
      <c r="BC187" s="72"/>
      <c r="BD187" s="69"/>
      <c r="BE187" s="72"/>
      <c r="BF187" s="69"/>
      <c r="BG187" s="72"/>
      <c r="BH187" s="69"/>
      <c r="BI187" s="72"/>
      <c r="BJ187" s="69"/>
      <c r="BK187" s="72"/>
      <c r="BL187" s="69"/>
      <c r="BM187" s="72"/>
      <c r="BN187" s="69"/>
      <c r="BO187" s="72"/>
      <c r="BP187" s="69"/>
      <c r="BQ187" s="72"/>
      <c r="BR187" s="69"/>
      <c r="BS187" s="72"/>
      <c r="BT187" s="69"/>
      <c r="BU187" s="72"/>
      <c r="BV187" s="69"/>
      <c r="BW187" s="72"/>
      <c r="BX187" s="69"/>
      <c r="BY187" s="72"/>
      <c r="BZ187" s="69"/>
      <c r="CA187" s="72"/>
      <c r="CB187" s="73"/>
      <c r="CC187" s="72"/>
      <c r="CD187" s="73"/>
      <c r="CE187" s="72"/>
      <c r="CF187" s="73"/>
      <c r="CG187" s="72"/>
      <c r="CH187" s="73"/>
      <c r="CI187" s="72"/>
      <c r="CJ187" s="73"/>
      <c r="CK187" s="72"/>
      <c r="CL187" s="73"/>
      <c r="CM187" s="72"/>
      <c r="CN187" s="74"/>
      <c r="CO187" s="31">
        <f t="shared" si="14"/>
        <v>0</v>
      </c>
      <c r="CP187" s="31">
        <f t="shared" si="14"/>
        <v>0</v>
      </c>
      <c r="CQ187" s="32">
        <f t="shared" si="15"/>
        <v>0</v>
      </c>
    </row>
    <row r="188" spans="1:95" ht="25.5" customHeight="1">
      <c r="A188" s="41">
        <v>20</v>
      </c>
      <c r="B188" s="103"/>
      <c r="C188" s="100"/>
      <c r="D188" s="100"/>
      <c r="E188" s="100"/>
      <c r="F188" s="102"/>
      <c r="H188" s="25">
        <f t="shared" si="13"/>
        <v>0</v>
      </c>
      <c r="I188" s="66"/>
      <c r="J188" s="67"/>
      <c r="K188" s="68"/>
      <c r="L188" s="67"/>
      <c r="M188" s="68"/>
      <c r="N188" s="67"/>
      <c r="O188" s="68"/>
      <c r="P188" s="67"/>
      <c r="Q188" s="68"/>
      <c r="R188" s="67"/>
      <c r="S188" s="68"/>
      <c r="T188" s="67"/>
      <c r="U188" s="68"/>
      <c r="V188" s="70"/>
      <c r="W188" s="68"/>
      <c r="X188" s="69"/>
      <c r="Y188" s="68"/>
      <c r="Z188" s="69"/>
      <c r="AA188" s="68"/>
      <c r="AB188" s="69"/>
      <c r="AC188" s="68"/>
      <c r="AD188" s="69"/>
      <c r="AE188" s="68"/>
      <c r="AF188" s="69"/>
      <c r="AG188" s="71"/>
      <c r="AH188" s="69"/>
      <c r="AI188" s="68"/>
      <c r="AJ188" s="69"/>
      <c r="AK188" s="68"/>
      <c r="AL188" s="69"/>
      <c r="AM188" s="68"/>
      <c r="AN188" s="69"/>
      <c r="AO188" s="68"/>
      <c r="AP188" s="69"/>
      <c r="AQ188" s="68"/>
      <c r="AR188" s="69"/>
      <c r="AS188" s="72"/>
      <c r="AT188" s="69"/>
      <c r="AU188" s="72"/>
      <c r="AV188" s="69"/>
      <c r="AW188" s="72"/>
      <c r="AX188" s="69"/>
      <c r="AY188" s="72"/>
      <c r="AZ188" s="69"/>
      <c r="BA188" s="72"/>
      <c r="BB188" s="69"/>
      <c r="BC188" s="72"/>
      <c r="BD188" s="69"/>
      <c r="BE188" s="72"/>
      <c r="BF188" s="69"/>
      <c r="BG188" s="72"/>
      <c r="BH188" s="69"/>
      <c r="BI188" s="72"/>
      <c r="BJ188" s="69"/>
      <c r="BK188" s="72"/>
      <c r="BL188" s="69"/>
      <c r="BM188" s="72"/>
      <c r="BN188" s="69"/>
      <c r="BO188" s="72"/>
      <c r="BP188" s="69"/>
      <c r="BQ188" s="72"/>
      <c r="BR188" s="69"/>
      <c r="BS188" s="72"/>
      <c r="BT188" s="69"/>
      <c r="BU188" s="72"/>
      <c r="BV188" s="69"/>
      <c r="BW188" s="72"/>
      <c r="BX188" s="69"/>
      <c r="BY188" s="72"/>
      <c r="BZ188" s="69"/>
      <c r="CA188" s="72"/>
      <c r="CB188" s="73"/>
      <c r="CC188" s="72"/>
      <c r="CD188" s="73"/>
      <c r="CE188" s="72"/>
      <c r="CF188" s="73"/>
      <c r="CG188" s="72"/>
      <c r="CH188" s="73"/>
      <c r="CI188" s="72"/>
      <c r="CJ188" s="73"/>
      <c r="CK188" s="72"/>
      <c r="CL188" s="73"/>
      <c r="CM188" s="72"/>
      <c r="CN188" s="74"/>
      <c r="CO188" s="31">
        <f t="shared" si="14"/>
        <v>0</v>
      </c>
      <c r="CP188" s="31">
        <f t="shared" si="14"/>
        <v>0</v>
      </c>
      <c r="CQ188" s="32">
        <f t="shared" si="15"/>
        <v>0</v>
      </c>
    </row>
    <row r="189" spans="1:95" ht="25.5" customHeight="1">
      <c r="A189" s="41">
        <v>21</v>
      </c>
      <c r="B189" s="103"/>
      <c r="C189" s="100"/>
      <c r="D189" s="100"/>
      <c r="E189" s="100"/>
      <c r="F189" s="102"/>
      <c r="H189" s="25">
        <f t="shared" si="13"/>
        <v>0</v>
      </c>
      <c r="I189" s="66"/>
      <c r="J189" s="67"/>
      <c r="K189" s="68"/>
      <c r="L189" s="67"/>
      <c r="M189" s="68"/>
      <c r="N189" s="67"/>
      <c r="O189" s="68"/>
      <c r="P189" s="67"/>
      <c r="Q189" s="68"/>
      <c r="R189" s="67"/>
      <c r="S189" s="68"/>
      <c r="T189" s="67"/>
      <c r="U189" s="68"/>
      <c r="V189" s="70"/>
      <c r="W189" s="68"/>
      <c r="X189" s="69"/>
      <c r="Y189" s="68"/>
      <c r="Z189" s="69"/>
      <c r="AA189" s="68"/>
      <c r="AB189" s="69"/>
      <c r="AC189" s="68"/>
      <c r="AD189" s="69"/>
      <c r="AE189" s="68"/>
      <c r="AF189" s="69"/>
      <c r="AG189" s="71"/>
      <c r="AH189" s="69"/>
      <c r="AI189" s="68"/>
      <c r="AJ189" s="69"/>
      <c r="AK189" s="68"/>
      <c r="AL189" s="69"/>
      <c r="AM189" s="68"/>
      <c r="AN189" s="69"/>
      <c r="AO189" s="68"/>
      <c r="AP189" s="69"/>
      <c r="AQ189" s="68"/>
      <c r="AR189" s="69"/>
      <c r="AS189" s="72"/>
      <c r="AT189" s="69"/>
      <c r="AU189" s="72"/>
      <c r="AV189" s="69"/>
      <c r="AW189" s="72"/>
      <c r="AX189" s="69"/>
      <c r="AY189" s="72"/>
      <c r="AZ189" s="69"/>
      <c r="BA189" s="72"/>
      <c r="BB189" s="69"/>
      <c r="BC189" s="72"/>
      <c r="BD189" s="69"/>
      <c r="BE189" s="72"/>
      <c r="BF189" s="69"/>
      <c r="BG189" s="72"/>
      <c r="BH189" s="69"/>
      <c r="BI189" s="72"/>
      <c r="BJ189" s="69"/>
      <c r="BK189" s="72"/>
      <c r="BL189" s="69"/>
      <c r="BM189" s="72"/>
      <c r="BN189" s="69"/>
      <c r="BO189" s="72"/>
      <c r="BP189" s="69"/>
      <c r="BQ189" s="72"/>
      <c r="BR189" s="69"/>
      <c r="BS189" s="72"/>
      <c r="BT189" s="69"/>
      <c r="BU189" s="72"/>
      <c r="BV189" s="69"/>
      <c r="BW189" s="72"/>
      <c r="BX189" s="69"/>
      <c r="BY189" s="72"/>
      <c r="BZ189" s="69"/>
      <c r="CA189" s="72"/>
      <c r="CB189" s="73"/>
      <c r="CC189" s="72"/>
      <c r="CD189" s="73"/>
      <c r="CE189" s="72"/>
      <c r="CF189" s="73"/>
      <c r="CG189" s="72"/>
      <c r="CH189" s="73"/>
      <c r="CI189" s="72"/>
      <c r="CJ189" s="73"/>
      <c r="CK189" s="72"/>
      <c r="CL189" s="73"/>
      <c r="CM189" s="72"/>
      <c r="CN189" s="74"/>
      <c r="CO189" s="31">
        <f t="shared" si="14"/>
        <v>0</v>
      </c>
      <c r="CP189" s="31">
        <f t="shared" si="14"/>
        <v>0</v>
      </c>
      <c r="CQ189" s="32">
        <f t="shared" si="15"/>
        <v>0</v>
      </c>
    </row>
    <row r="190" spans="1:95" ht="25.5" customHeight="1">
      <c r="A190" s="41">
        <v>22</v>
      </c>
      <c r="B190" s="103"/>
      <c r="C190" s="100"/>
      <c r="D190" s="100"/>
      <c r="E190" s="100"/>
      <c r="F190" s="102"/>
      <c r="H190" s="25">
        <f t="shared" si="13"/>
        <v>0</v>
      </c>
      <c r="I190" s="66"/>
      <c r="J190" s="67"/>
      <c r="K190" s="68"/>
      <c r="L190" s="67"/>
      <c r="M190" s="68"/>
      <c r="N190" s="67"/>
      <c r="O190" s="68"/>
      <c r="P190" s="67"/>
      <c r="Q190" s="68"/>
      <c r="R190" s="67"/>
      <c r="S190" s="68"/>
      <c r="T190" s="67"/>
      <c r="U190" s="68"/>
      <c r="V190" s="70"/>
      <c r="W190" s="68"/>
      <c r="X190" s="69"/>
      <c r="Y190" s="68"/>
      <c r="Z190" s="69"/>
      <c r="AA190" s="68"/>
      <c r="AB190" s="69"/>
      <c r="AC190" s="68"/>
      <c r="AD190" s="69"/>
      <c r="AE190" s="68"/>
      <c r="AF190" s="69"/>
      <c r="AG190" s="71"/>
      <c r="AH190" s="69"/>
      <c r="AI190" s="68"/>
      <c r="AJ190" s="69"/>
      <c r="AK190" s="68"/>
      <c r="AL190" s="69"/>
      <c r="AM190" s="68"/>
      <c r="AN190" s="69"/>
      <c r="AO190" s="68"/>
      <c r="AP190" s="69"/>
      <c r="AQ190" s="68"/>
      <c r="AR190" s="69"/>
      <c r="AS190" s="72"/>
      <c r="AT190" s="69"/>
      <c r="AU190" s="72"/>
      <c r="AV190" s="69"/>
      <c r="AW190" s="72"/>
      <c r="AX190" s="69"/>
      <c r="AY190" s="72"/>
      <c r="AZ190" s="69"/>
      <c r="BA190" s="72"/>
      <c r="BB190" s="69"/>
      <c r="BC190" s="72"/>
      <c r="BD190" s="69"/>
      <c r="BE190" s="72"/>
      <c r="BF190" s="69"/>
      <c r="BG190" s="72"/>
      <c r="BH190" s="69"/>
      <c r="BI190" s="72"/>
      <c r="BJ190" s="69"/>
      <c r="BK190" s="72"/>
      <c r="BL190" s="69"/>
      <c r="BM190" s="72"/>
      <c r="BN190" s="69"/>
      <c r="BO190" s="72"/>
      <c r="BP190" s="69"/>
      <c r="BQ190" s="72"/>
      <c r="BR190" s="69"/>
      <c r="BS190" s="72"/>
      <c r="BT190" s="69"/>
      <c r="BU190" s="72"/>
      <c r="BV190" s="69"/>
      <c r="BW190" s="72"/>
      <c r="BX190" s="69"/>
      <c r="BY190" s="72"/>
      <c r="BZ190" s="69"/>
      <c r="CA190" s="72"/>
      <c r="CB190" s="73"/>
      <c r="CC190" s="72"/>
      <c r="CD190" s="73"/>
      <c r="CE190" s="72"/>
      <c r="CF190" s="73"/>
      <c r="CG190" s="72"/>
      <c r="CH190" s="73"/>
      <c r="CI190" s="72"/>
      <c r="CJ190" s="73"/>
      <c r="CK190" s="72"/>
      <c r="CL190" s="73"/>
      <c r="CM190" s="72"/>
      <c r="CN190" s="74"/>
      <c r="CO190" s="31">
        <f t="shared" si="14"/>
        <v>0</v>
      </c>
      <c r="CP190" s="31">
        <f t="shared" si="14"/>
        <v>0</v>
      </c>
      <c r="CQ190" s="32">
        <f t="shared" si="15"/>
        <v>0</v>
      </c>
    </row>
    <row r="191" spans="1:95" ht="25.5" customHeight="1">
      <c r="A191" s="41">
        <v>23</v>
      </c>
      <c r="B191" s="103"/>
      <c r="C191" s="100"/>
      <c r="D191" s="100"/>
      <c r="E191" s="100"/>
      <c r="F191" s="102"/>
      <c r="H191" s="25">
        <f t="shared" si="13"/>
        <v>0</v>
      </c>
      <c r="I191" s="66"/>
      <c r="J191" s="67"/>
      <c r="K191" s="68"/>
      <c r="L191" s="67"/>
      <c r="M191" s="68"/>
      <c r="N191" s="67"/>
      <c r="O191" s="68"/>
      <c r="P191" s="67"/>
      <c r="Q191" s="68"/>
      <c r="R191" s="67"/>
      <c r="S191" s="68"/>
      <c r="T191" s="67"/>
      <c r="U191" s="68"/>
      <c r="V191" s="70"/>
      <c r="W191" s="68"/>
      <c r="X191" s="69"/>
      <c r="Y191" s="68"/>
      <c r="Z191" s="69"/>
      <c r="AA191" s="68"/>
      <c r="AB191" s="69"/>
      <c r="AC191" s="68"/>
      <c r="AD191" s="69"/>
      <c r="AE191" s="68"/>
      <c r="AF191" s="69"/>
      <c r="AG191" s="71"/>
      <c r="AH191" s="69"/>
      <c r="AI191" s="68"/>
      <c r="AJ191" s="69"/>
      <c r="AK191" s="68"/>
      <c r="AL191" s="69"/>
      <c r="AM191" s="68"/>
      <c r="AN191" s="69"/>
      <c r="AO191" s="68"/>
      <c r="AP191" s="69"/>
      <c r="AQ191" s="68"/>
      <c r="AR191" s="69"/>
      <c r="AS191" s="72"/>
      <c r="AT191" s="69"/>
      <c r="AU191" s="72"/>
      <c r="AV191" s="69"/>
      <c r="AW191" s="72"/>
      <c r="AX191" s="69"/>
      <c r="AY191" s="72"/>
      <c r="AZ191" s="69"/>
      <c r="BA191" s="72"/>
      <c r="BB191" s="69"/>
      <c r="BC191" s="72"/>
      <c r="BD191" s="69"/>
      <c r="BE191" s="72"/>
      <c r="BF191" s="69"/>
      <c r="BG191" s="72"/>
      <c r="BH191" s="69"/>
      <c r="BI191" s="72"/>
      <c r="BJ191" s="69"/>
      <c r="BK191" s="72"/>
      <c r="BL191" s="69"/>
      <c r="BM191" s="72"/>
      <c r="BN191" s="69"/>
      <c r="BO191" s="72"/>
      <c r="BP191" s="69"/>
      <c r="BQ191" s="72"/>
      <c r="BR191" s="69"/>
      <c r="BS191" s="72"/>
      <c r="BT191" s="69"/>
      <c r="BU191" s="72"/>
      <c r="BV191" s="69"/>
      <c r="BW191" s="72"/>
      <c r="BX191" s="69"/>
      <c r="BY191" s="72"/>
      <c r="BZ191" s="69"/>
      <c r="CA191" s="72"/>
      <c r="CB191" s="73"/>
      <c r="CC191" s="72"/>
      <c r="CD191" s="73"/>
      <c r="CE191" s="72"/>
      <c r="CF191" s="73"/>
      <c r="CG191" s="72"/>
      <c r="CH191" s="73"/>
      <c r="CI191" s="72"/>
      <c r="CJ191" s="73"/>
      <c r="CK191" s="72"/>
      <c r="CL191" s="73"/>
      <c r="CM191" s="72"/>
      <c r="CN191" s="74"/>
      <c r="CO191" s="31">
        <f t="shared" si="14"/>
        <v>0</v>
      </c>
      <c r="CP191" s="31">
        <f t="shared" si="14"/>
        <v>0</v>
      </c>
      <c r="CQ191" s="32">
        <f t="shared" si="15"/>
        <v>0</v>
      </c>
    </row>
    <row r="192" spans="1:95" ht="25.5" customHeight="1">
      <c r="A192" s="41">
        <v>24</v>
      </c>
      <c r="B192" s="103"/>
      <c r="C192" s="100"/>
      <c r="D192" s="100"/>
      <c r="E192" s="100"/>
      <c r="F192" s="102"/>
      <c r="H192" s="25">
        <f t="shared" si="13"/>
        <v>0</v>
      </c>
      <c r="I192" s="66"/>
      <c r="J192" s="67"/>
      <c r="K192" s="68"/>
      <c r="L192" s="67"/>
      <c r="M192" s="68"/>
      <c r="N192" s="67"/>
      <c r="O192" s="68"/>
      <c r="P192" s="67"/>
      <c r="Q192" s="68"/>
      <c r="R192" s="67"/>
      <c r="S192" s="68"/>
      <c r="T192" s="67"/>
      <c r="U192" s="68"/>
      <c r="V192" s="70"/>
      <c r="W192" s="68"/>
      <c r="X192" s="69"/>
      <c r="Y192" s="68"/>
      <c r="Z192" s="69"/>
      <c r="AA192" s="68"/>
      <c r="AB192" s="69"/>
      <c r="AC192" s="68"/>
      <c r="AD192" s="69"/>
      <c r="AE192" s="68"/>
      <c r="AF192" s="69"/>
      <c r="AG192" s="71"/>
      <c r="AH192" s="69"/>
      <c r="AI192" s="68"/>
      <c r="AJ192" s="69"/>
      <c r="AK192" s="68"/>
      <c r="AL192" s="69"/>
      <c r="AM192" s="68"/>
      <c r="AN192" s="69"/>
      <c r="AO192" s="68"/>
      <c r="AP192" s="69"/>
      <c r="AQ192" s="68"/>
      <c r="AR192" s="69"/>
      <c r="AS192" s="72"/>
      <c r="AT192" s="69"/>
      <c r="AU192" s="72"/>
      <c r="AV192" s="69"/>
      <c r="AW192" s="72"/>
      <c r="AX192" s="69"/>
      <c r="AY192" s="72"/>
      <c r="AZ192" s="69"/>
      <c r="BA192" s="72"/>
      <c r="BB192" s="69"/>
      <c r="BC192" s="72"/>
      <c r="BD192" s="69"/>
      <c r="BE192" s="72"/>
      <c r="BF192" s="69"/>
      <c r="BG192" s="72"/>
      <c r="BH192" s="69"/>
      <c r="BI192" s="72"/>
      <c r="BJ192" s="69"/>
      <c r="BK192" s="72"/>
      <c r="BL192" s="69"/>
      <c r="BM192" s="72"/>
      <c r="BN192" s="69"/>
      <c r="BO192" s="72"/>
      <c r="BP192" s="69"/>
      <c r="BQ192" s="72"/>
      <c r="BR192" s="69"/>
      <c r="BS192" s="72"/>
      <c r="BT192" s="69"/>
      <c r="BU192" s="72"/>
      <c r="BV192" s="69"/>
      <c r="BW192" s="72"/>
      <c r="BX192" s="69"/>
      <c r="BY192" s="72"/>
      <c r="BZ192" s="69"/>
      <c r="CA192" s="72"/>
      <c r="CB192" s="73"/>
      <c r="CC192" s="72"/>
      <c r="CD192" s="73"/>
      <c r="CE192" s="72"/>
      <c r="CF192" s="73"/>
      <c r="CG192" s="72"/>
      <c r="CH192" s="73"/>
      <c r="CI192" s="72"/>
      <c r="CJ192" s="73"/>
      <c r="CK192" s="72"/>
      <c r="CL192" s="73"/>
      <c r="CM192" s="72"/>
      <c r="CN192" s="74"/>
      <c r="CO192" s="31">
        <f t="shared" si="14"/>
        <v>0</v>
      </c>
      <c r="CP192" s="31">
        <f t="shared" si="14"/>
        <v>0</v>
      </c>
      <c r="CQ192" s="32">
        <f t="shared" si="15"/>
        <v>0</v>
      </c>
    </row>
    <row r="193" spans="1:95" ht="25.5" customHeight="1">
      <c r="A193" s="41">
        <v>25</v>
      </c>
      <c r="B193" s="103"/>
      <c r="C193" s="100"/>
      <c r="D193" s="100"/>
      <c r="E193" s="100"/>
      <c r="F193" s="102"/>
      <c r="H193" s="25">
        <f t="shared" si="13"/>
        <v>0</v>
      </c>
      <c r="I193" s="66"/>
      <c r="J193" s="67"/>
      <c r="K193" s="68"/>
      <c r="L193" s="67"/>
      <c r="M193" s="68"/>
      <c r="N193" s="67"/>
      <c r="O193" s="68"/>
      <c r="P193" s="67"/>
      <c r="Q193" s="68"/>
      <c r="R193" s="67"/>
      <c r="S193" s="68"/>
      <c r="T193" s="67"/>
      <c r="U193" s="68"/>
      <c r="V193" s="70"/>
      <c r="W193" s="68"/>
      <c r="X193" s="69"/>
      <c r="Y193" s="68"/>
      <c r="Z193" s="69"/>
      <c r="AA193" s="68"/>
      <c r="AB193" s="69"/>
      <c r="AC193" s="68"/>
      <c r="AD193" s="69"/>
      <c r="AE193" s="68"/>
      <c r="AF193" s="69"/>
      <c r="AG193" s="71"/>
      <c r="AH193" s="69"/>
      <c r="AI193" s="68"/>
      <c r="AJ193" s="69"/>
      <c r="AK193" s="68"/>
      <c r="AL193" s="69"/>
      <c r="AM193" s="68"/>
      <c r="AN193" s="69"/>
      <c r="AO193" s="68"/>
      <c r="AP193" s="69"/>
      <c r="AQ193" s="68"/>
      <c r="AR193" s="69"/>
      <c r="AS193" s="72"/>
      <c r="AT193" s="69"/>
      <c r="AU193" s="72"/>
      <c r="AV193" s="69"/>
      <c r="AW193" s="72"/>
      <c r="AX193" s="69"/>
      <c r="AY193" s="72"/>
      <c r="AZ193" s="69"/>
      <c r="BA193" s="72"/>
      <c r="BB193" s="69"/>
      <c r="BC193" s="72"/>
      <c r="BD193" s="69"/>
      <c r="BE193" s="72"/>
      <c r="BF193" s="69"/>
      <c r="BG193" s="72"/>
      <c r="BH193" s="69"/>
      <c r="BI193" s="72"/>
      <c r="BJ193" s="69"/>
      <c r="BK193" s="72"/>
      <c r="BL193" s="69"/>
      <c r="BM193" s="72"/>
      <c r="BN193" s="69"/>
      <c r="BO193" s="72"/>
      <c r="BP193" s="69"/>
      <c r="BQ193" s="72"/>
      <c r="BR193" s="69"/>
      <c r="BS193" s="72"/>
      <c r="BT193" s="69"/>
      <c r="BU193" s="72"/>
      <c r="BV193" s="69"/>
      <c r="BW193" s="72"/>
      <c r="BX193" s="69"/>
      <c r="BY193" s="72"/>
      <c r="BZ193" s="69"/>
      <c r="CA193" s="72"/>
      <c r="CB193" s="73"/>
      <c r="CC193" s="72"/>
      <c r="CD193" s="73"/>
      <c r="CE193" s="72"/>
      <c r="CF193" s="73"/>
      <c r="CG193" s="72"/>
      <c r="CH193" s="73"/>
      <c r="CI193" s="72"/>
      <c r="CJ193" s="73"/>
      <c r="CK193" s="72"/>
      <c r="CL193" s="73"/>
      <c r="CM193" s="72"/>
      <c r="CN193" s="74"/>
      <c r="CO193" s="31">
        <f t="shared" si="14"/>
        <v>0</v>
      </c>
      <c r="CP193" s="31">
        <f t="shared" si="14"/>
        <v>0</v>
      </c>
      <c r="CQ193" s="32">
        <f t="shared" si="15"/>
        <v>0</v>
      </c>
    </row>
    <row r="194" spans="1:95" ht="25.5" customHeight="1">
      <c r="A194" s="41">
        <v>26</v>
      </c>
      <c r="B194" s="103"/>
      <c r="C194" s="100"/>
      <c r="D194" s="100"/>
      <c r="E194" s="100"/>
      <c r="F194" s="102"/>
      <c r="H194" s="25">
        <f t="shared" si="13"/>
        <v>0</v>
      </c>
      <c r="I194" s="66"/>
      <c r="J194" s="67"/>
      <c r="K194" s="68"/>
      <c r="L194" s="67"/>
      <c r="M194" s="68"/>
      <c r="N194" s="67"/>
      <c r="O194" s="68"/>
      <c r="P194" s="67"/>
      <c r="Q194" s="68"/>
      <c r="R194" s="67"/>
      <c r="S194" s="68"/>
      <c r="T194" s="67"/>
      <c r="U194" s="68"/>
      <c r="V194" s="70"/>
      <c r="W194" s="68"/>
      <c r="X194" s="69"/>
      <c r="Y194" s="68"/>
      <c r="Z194" s="69"/>
      <c r="AA194" s="68"/>
      <c r="AB194" s="69"/>
      <c r="AC194" s="68"/>
      <c r="AD194" s="69"/>
      <c r="AE194" s="68"/>
      <c r="AF194" s="69"/>
      <c r="AG194" s="71"/>
      <c r="AH194" s="69"/>
      <c r="AI194" s="68"/>
      <c r="AJ194" s="69"/>
      <c r="AK194" s="68"/>
      <c r="AL194" s="69"/>
      <c r="AM194" s="68"/>
      <c r="AN194" s="69"/>
      <c r="AO194" s="68"/>
      <c r="AP194" s="69"/>
      <c r="AQ194" s="68"/>
      <c r="AR194" s="69"/>
      <c r="AS194" s="72"/>
      <c r="AT194" s="69"/>
      <c r="AU194" s="72"/>
      <c r="AV194" s="69"/>
      <c r="AW194" s="72"/>
      <c r="AX194" s="69"/>
      <c r="AY194" s="72"/>
      <c r="AZ194" s="69"/>
      <c r="BA194" s="72"/>
      <c r="BB194" s="69"/>
      <c r="BC194" s="72"/>
      <c r="BD194" s="69"/>
      <c r="BE194" s="72"/>
      <c r="BF194" s="69"/>
      <c r="BG194" s="72"/>
      <c r="BH194" s="69"/>
      <c r="BI194" s="72"/>
      <c r="BJ194" s="69"/>
      <c r="BK194" s="72"/>
      <c r="BL194" s="69"/>
      <c r="BM194" s="72"/>
      <c r="BN194" s="69"/>
      <c r="BO194" s="72"/>
      <c r="BP194" s="69"/>
      <c r="BQ194" s="72"/>
      <c r="BR194" s="69"/>
      <c r="BS194" s="72"/>
      <c r="BT194" s="69"/>
      <c r="BU194" s="72"/>
      <c r="BV194" s="69"/>
      <c r="BW194" s="72"/>
      <c r="BX194" s="69"/>
      <c r="BY194" s="72"/>
      <c r="BZ194" s="69"/>
      <c r="CA194" s="72"/>
      <c r="CB194" s="73"/>
      <c r="CC194" s="72"/>
      <c r="CD194" s="73"/>
      <c r="CE194" s="72"/>
      <c r="CF194" s="73"/>
      <c r="CG194" s="72"/>
      <c r="CH194" s="73"/>
      <c r="CI194" s="72"/>
      <c r="CJ194" s="73"/>
      <c r="CK194" s="72"/>
      <c r="CL194" s="73"/>
      <c r="CM194" s="72"/>
      <c r="CN194" s="74"/>
      <c r="CO194" s="31">
        <f t="shared" si="14"/>
        <v>0</v>
      </c>
      <c r="CP194" s="31">
        <f t="shared" si="14"/>
        <v>0</v>
      </c>
      <c r="CQ194" s="32">
        <f t="shared" si="15"/>
        <v>0</v>
      </c>
    </row>
    <row r="195" spans="1:95" ht="39.75" customHeight="1" thickBot="1">
      <c r="A195" s="268" t="s">
        <v>517</v>
      </c>
      <c r="B195" s="269"/>
      <c r="C195" s="269"/>
      <c r="D195" s="269"/>
      <c r="E195" s="270"/>
      <c r="F195" s="104">
        <f>F169+F170+F171+F172+F173+F174+F175+F176+F177+F178+F179+F180+F181+F182+F183+F184+F185+F186+F187+F188</f>
        <v>71700</v>
      </c>
      <c r="G195" s="271">
        <f>CQ195</f>
        <v>125525</v>
      </c>
      <c r="H195" s="272"/>
      <c r="I195" s="77"/>
      <c r="J195" s="78"/>
      <c r="K195" s="78"/>
      <c r="L195" s="78"/>
      <c r="M195" s="78"/>
      <c r="N195" s="78"/>
      <c r="O195" s="78"/>
      <c r="P195" s="78"/>
      <c r="Q195" s="78"/>
      <c r="R195" s="78"/>
      <c r="S195" s="78"/>
      <c r="T195" s="78"/>
      <c r="U195" s="78"/>
      <c r="V195" s="78"/>
      <c r="W195" s="78"/>
      <c r="X195" s="78"/>
      <c r="Y195" s="78"/>
      <c r="Z195" s="78"/>
      <c r="AA195" s="78"/>
      <c r="AB195" s="79">
        <f>AB169+AB170+AB171+AB172+AB173+AB174+AB175+AB176+AB177+AB178+AB179+AB180+AB181+AB182+AB183+AB184+AB185+AB186+AB187+AB188</f>
        <v>53760</v>
      </c>
      <c r="AC195" s="79">
        <f t="shared" ref="AC195:BE195" si="16">AC169+AC170+AC171+AC172+AC173+AC174+AC175+AC176+AC177+AC178+AC179+AC180+AC181+AC182+AC183+AC184+AC185+AC186+AC187+AC188</f>
        <v>115275</v>
      </c>
      <c r="AD195" s="79">
        <f t="shared" si="16"/>
        <v>50190</v>
      </c>
      <c r="AE195" s="79">
        <f t="shared" si="16"/>
        <v>49355</v>
      </c>
      <c r="AF195" s="79">
        <f t="shared" si="16"/>
        <v>50190</v>
      </c>
      <c r="AG195" s="79">
        <f t="shared" si="16"/>
        <v>19935</v>
      </c>
      <c r="AH195" s="79">
        <f t="shared" si="16"/>
        <v>50190</v>
      </c>
      <c r="AI195" s="79">
        <f t="shared" si="16"/>
        <v>40100</v>
      </c>
      <c r="AJ195" s="79">
        <f t="shared" si="16"/>
        <v>50190</v>
      </c>
      <c r="AK195" s="79">
        <f t="shared" si="16"/>
        <v>26420</v>
      </c>
      <c r="AL195" s="79">
        <f t="shared" si="16"/>
        <v>50190</v>
      </c>
      <c r="AM195" s="79">
        <f t="shared" si="16"/>
        <v>102595</v>
      </c>
      <c r="AN195" s="79">
        <f t="shared" si="16"/>
        <v>0</v>
      </c>
      <c r="AO195" s="79">
        <f t="shared" si="16"/>
        <v>0</v>
      </c>
      <c r="AP195" s="79">
        <f t="shared" si="16"/>
        <v>0</v>
      </c>
      <c r="AQ195" s="79">
        <f t="shared" si="16"/>
        <v>0</v>
      </c>
      <c r="AR195" s="79">
        <f t="shared" si="16"/>
        <v>0</v>
      </c>
      <c r="AS195" s="79">
        <f t="shared" si="16"/>
        <v>0</v>
      </c>
      <c r="AT195" s="79">
        <f t="shared" si="16"/>
        <v>0</v>
      </c>
      <c r="AU195" s="79">
        <f t="shared" si="16"/>
        <v>0</v>
      </c>
      <c r="AV195" s="79">
        <f t="shared" si="16"/>
        <v>0</v>
      </c>
      <c r="AW195" s="79">
        <f t="shared" si="16"/>
        <v>0</v>
      </c>
      <c r="AX195" s="79">
        <f t="shared" si="16"/>
        <v>0</v>
      </c>
      <c r="AY195" s="79">
        <f t="shared" si="16"/>
        <v>0</v>
      </c>
      <c r="AZ195" s="79">
        <f t="shared" si="16"/>
        <v>0</v>
      </c>
      <c r="BA195" s="79">
        <f t="shared" si="16"/>
        <v>0</v>
      </c>
      <c r="BB195" s="79">
        <f t="shared" si="16"/>
        <v>0</v>
      </c>
      <c r="BC195" s="79">
        <f t="shared" si="16"/>
        <v>0</v>
      </c>
      <c r="BD195" s="79">
        <f t="shared" si="16"/>
        <v>0</v>
      </c>
      <c r="BE195" s="79">
        <f t="shared" si="16"/>
        <v>0</v>
      </c>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c r="CI195" s="82"/>
      <c r="CJ195" s="82"/>
      <c r="CK195" s="82"/>
      <c r="CL195" s="82"/>
      <c r="CM195" s="82"/>
      <c r="CN195" s="83"/>
      <c r="CO195" s="105">
        <f>CO169+CO170+CO171+CO172+CO173+CO174+CO175+CO176+CO177+CO178+CO179+CO180+CO181+CO182+CO183+CO184+CO185+CO186</f>
        <v>740990</v>
      </c>
      <c r="CP195" s="105">
        <f>CP169+CP170+CP171+CP172+CP173+CP174+CP175+CP176+CP177+CP178+CP179+CP180+CP181+CP182+CP183+CP184+CP185+CP186</f>
        <v>615465</v>
      </c>
      <c r="CQ195" s="105">
        <f>CQ169+CQ170+CQ171+CQ172+CQ173+CQ174+CQ175+CQ176+CQ177+CQ178+CQ179+CQ180+CQ181+CQ182+CQ183+CQ184+CQ185+CQ186</f>
        <v>125525</v>
      </c>
    </row>
    <row r="196" spans="1:95" ht="44.25" customHeight="1" thickBot="1">
      <c r="A196" s="273" t="s">
        <v>584</v>
      </c>
      <c r="B196" s="274"/>
      <c r="C196" s="274"/>
      <c r="D196" s="274"/>
      <c r="E196" s="274"/>
      <c r="F196" s="274"/>
      <c r="G196" s="275"/>
      <c r="H196" s="106">
        <f>G165+G195</f>
        <v>1408225</v>
      </c>
      <c r="I196" s="107"/>
      <c r="AF196" s="276"/>
      <c r="AG196" s="277"/>
      <c r="CO196" s="108"/>
      <c r="CP196" s="108"/>
      <c r="CQ196" s="108"/>
    </row>
    <row r="198" spans="1:95" ht="24.75">
      <c r="CO198" s="114">
        <f>CO165+CO195</f>
        <v>8488760</v>
      </c>
      <c r="CP198" s="114">
        <f>CP165+CP195</f>
        <v>7080535</v>
      </c>
      <c r="CQ198" s="115">
        <f>CO198-CP198</f>
        <v>1408225</v>
      </c>
    </row>
  </sheetData>
  <autoFilter ref="G1:G196"/>
  <mergeCells count="91">
    <mergeCell ref="P1:Q2"/>
    <mergeCell ref="A1:H2"/>
    <mergeCell ref="I1:I2"/>
    <mergeCell ref="J1:K2"/>
    <mergeCell ref="L1:M2"/>
    <mergeCell ref="N1:O2"/>
    <mergeCell ref="AN1:AO2"/>
    <mergeCell ref="R1:S2"/>
    <mergeCell ref="T1:U2"/>
    <mergeCell ref="V1:W2"/>
    <mergeCell ref="X1:Y2"/>
    <mergeCell ref="Z1:AA2"/>
    <mergeCell ref="AB1:AC2"/>
    <mergeCell ref="AD1:AE2"/>
    <mergeCell ref="AF1:AG2"/>
    <mergeCell ref="AH1:AI2"/>
    <mergeCell ref="AJ1:AK2"/>
    <mergeCell ref="AL1:AM2"/>
    <mergeCell ref="BH1:BI2"/>
    <mergeCell ref="BJ1:BK2"/>
    <mergeCell ref="BL1:BM1"/>
    <mergeCell ref="AP1:AQ2"/>
    <mergeCell ref="AR1:AS2"/>
    <mergeCell ref="AT1:AU2"/>
    <mergeCell ref="AV1:AW2"/>
    <mergeCell ref="AX1:AY2"/>
    <mergeCell ref="AZ1:BA2"/>
    <mergeCell ref="BP1:CM1"/>
    <mergeCell ref="CN1:CN3"/>
    <mergeCell ref="CO1:CO3"/>
    <mergeCell ref="CP1:CP3"/>
    <mergeCell ref="CQ1:CQ3"/>
    <mergeCell ref="BP2:BQ2"/>
    <mergeCell ref="BR2:BS2"/>
    <mergeCell ref="BT2:BU2"/>
    <mergeCell ref="CH2:CI2"/>
    <mergeCell ref="CJ2:CK2"/>
    <mergeCell ref="CL2:CM2"/>
    <mergeCell ref="A165:D165"/>
    <mergeCell ref="G165:H165"/>
    <mergeCell ref="BV2:BW2"/>
    <mergeCell ref="BX2:BY2"/>
    <mergeCell ref="BZ2:CA2"/>
    <mergeCell ref="CB2:CC2"/>
    <mergeCell ref="CD2:CE2"/>
    <mergeCell ref="CF2:CG2"/>
    <mergeCell ref="BL2:BM2"/>
    <mergeCell ref="BN2:BO2"/>
    <mergeCell ref="BB1:BC2"/>
    <mergeCell ref="BD1:BE2"/>
    <mergeCell ref="BF1:BG2"/>
    <mergeCell ref="AR166:BO166"/>
    <mergeCell ref="CN166:CN168"/>
    <mergeCell ref="CO166:CO168"/>
    <mergeCell ref="CP166:CP168"/>
    <mergeCell ref="CQ166:CQ168"/>
    <mergeCell ref="AR167:AS167"/>
    <mergeCell ref="AT167:AU167"/>
    <mergeCell ref="AV167:AW167"/>
    <mergeCell ref="A196:G196"/>
    <mergeCell ref="AF196:AG196"/>
    <mergeCell ref="AX167:AY167"/>
    <mergeCell ref="AZ167:BA167"/>
    <mergeCell ref="BB167:BC167"/>
    <mergeCell ref="AN167:AO167"/>
    <mergeCell ref="AP167:AQ167"/>
    <mergeCell ref="AB166:AC167"/>
    <mergeCell ref="AD166:AE167"/>
    <mergeCell ref="AF166:AG167"/>
    <mergeCell ref="AH166:AI167"/>
    <mergeCell ref="AJ166:AK167"/>
    <mergeCell ref="AL166:AM167"/>
    <mergeCell ref="P166:Q167"/>
    <mergeCell ref="R166:S167"/>
    <mergeCell ref="T166:U167"/>
    <mergeCell ref="BJ167:BK167"/>
    <mergeCell ref="BL167:BM167"/>
    <mergeCell ref="BN167:BO167"/>
    <mergeCell ref="A195:E195"/>
    <mergeCell ref="G195:H195"/>
    <mergeCell ref="BD167:BE167"/>
    <mergeCell ref="BF167:BG167"/>
    <mergeCell ref="BH167:BI167"/>
    <mergeCell ref="V166:W167"/>
    <mergeCell ref="X166:Y167"/>
    <mergeCell ref="Z166:AA167"/>
    <mergeCell ref="A166:H167"/>
    <mergeCell ref="I166:I167"/>
    <mergeCell ref="J166:K167"/>
    <mergeCell ref="L166:M167"/>
    <mergeCell ref="N166:O167"/>
  </mergeCells>
  <pageMargins left="0.25" right="0" top="0" bottom="0" header="0.5" footer="0.5"/>
  <pageSetup scale="73" orientation="portrait" r:id="rId1"/>
  <headerFooter alignWithMargins="0"/>
  <legacyDrawing r:id="rId2"/>
</worksheet>
</file>

<file path=xl/worksheets/sheet2.xml><?xml version="1.0" encoding="utf-8"?>
<worksheet xmlns="http://schemas.openxmlformats.org/spreadsheetml/2006/main" xmlns:r="http://schemas.openxmlformats.org/officeDocument/2006/relationships">
  <sheetPr>
    <tabColor indexed="40"/>
  </sheetPr>
  <dimension ref="A1:CS313"/>
  <sheetViews>
    <sheetView zoomScale="90" zoomScaleNormal="90" workbookViewId="0">
      <pane xSplit="9" ySplit="3" topLeftCell="J248" activePane="bottomRight" state="frozen"/>
      <selection pane="topRight" activeCell="I1" sqref="I1"/>
      <selection pane="bottomLeft" activeCell="A4" sqref="A4"/>
      <selection pane="bottomRight" sqref="A1:H2"/>
    </sheetView>
  </sheetViews>
  <sheetFormatPr defaultRowHeight="20.25"/>
  <cols>
    <col min="1" max="1" width="7.5703125" style="109" customWidth="1"/>
    <col min="2" max="2" width="27" style="110" customWidth="1"/>
    <col min="3" max="3" width="15.7109375" style="62" customWidth="1"/>
    <col min="4" max="4" width="17.42578125" style="111" customWidth="1"/>
    <col min="5" max="5" width="13.85546875" style="62" customWidth="1"/>
    <col min="6" max="6" width="15.140625" style="112" customWidth="1"/>
    <col min="7" max="7" width="14.5703125" style="24" customWidth="1"/>
    <col min="8" max="8" width="20" style="113" customWidth="1"/>
    <col min="9" max="9" width="0.42578125" style="3" customWidth="1"/>
    <col min="10" max="12" width="11.7109375" style="3" customWidth="1"/>
    <col min="13" max="13" width="11.5703125" style="3" customWidth="1"/>
    <col min="14" max="16" width="11.7109375" style="3" customWidth="1"/>
    <col min="17" max="17" width="11.140625" style="3" customWidth="1"/>
    <col min="18" max="18" width="15.42578125" style="3" customWidth="1"/>
    <col min="19" max="19" width="11.7109375" style="3" customWidth="1"/>
    <col min="20" max="26" width="12.42578125" style="3" customWidth="1"/>
    <col min="27" max="27" width="13.28515625" style="3" customWidth="1"/>
    <col min="28" max="37" width="12.42578125" style="3" customWidth="1"/>
    <col min="38" max="42" width="12.42578125" style="3" hidden="1" customWidth="1"/>
    <col min="43" max="43" width="12.140625" style="3" hidden="1" customWidth="1"/>
    <col min="44" max="44" width="0.7109375" style="3" hidden="1" customWidth="1"/>
    <col min="45" max="67" width="12.42578125" style="3" hidden="1" customWidth="1"/>
    <col min="68" max="68" width="12.140625" style="3" hidden="1" customWidth="1"/>
    <col min="69" max="69" width="0.5703125" style="3" hidden="1" customWidth="1"/>
    <col min="70" max="92" width="12.42578125" style="3" hidden="1" customWidth="1"/>
    <col min="93" max="93" width="13.140625" style="3" hidden="1" customWidth="1"/>
    <col min="94" max="94" width="0.5703125" style="3" customWidth="1"/>
    <col min="95" max="95" width="18.7109375" style="116" customWidth="1"/>
    <col min="96" max="96" width="16.28515625" style="116" customWidth="1"/>
    <col min="97" max="97" width="20.7109375" style="116" customWidth="1"/>
    <col min="98" max="256" width="9.140625" style="3"/>
    <col min="257" max="257" width="7.5703125" style="3" customWidth="1"/>
    <col min="258" max="258" width="27" style="3" customWidth="1"/>
    <col min="259" max="259" width="15.7109375" style="3" customWidth="1"/>
    <col min="260" max="260" width="17.42578125" style="3" customWidth="1"/>
    <col min="261" max="261" width="13.85546875" style="3" customWidth="1"/>
    <col min="262" max="262" width="15.140625" style="3" customWidth="1"/>
    <col min="263" max="263" width="14.5703125" style="3" customWidth="1"/>
    <col min="264" max="264" width="20" style="3" customWidth="1"/>
    <col min="265" max="265" width="0.42578125" style="3" customWidth="1"/>
    <col min="266" max="268" width="11.7109375" style="3" customWidth="1"/>
    <col min="269" max="269" width="11.5703125" style="3" customWidth="1"/>
    <col min="270" max="272" width="11.7109375" style="3" customWidth="1"/>
    <col min="273" max="273" width="11.140625" style="3" customWidth="1"/>
    <col min="274" max="274" width="15.42578125" style="3" customWidth="1"/>
    <col min="275" max="275" width="11.7109375" style="3" customWidth="1"/>
    <col min="276" max="282" width="12.42578125" style="3" customWidth="1"/>
    <col min="283" max="283" width="13.28515625" style="3" customWidth="1"/>
    <col min="284" max="293" width="12.42578125" style="3" customWidth="1"/>
    <col min="294" max="349" width="0" style="3" hidden="1" customWidth="1"/>
    <col min="350" max="350" width="0.5703125" style="3" customWidth="1"/>
    <col min="351" max="351" width="18.7109375" style="3" customWidth="1"/>
    <col min="352" max="352" width="16.28515625" style="3" customWidth="1"/>
    <col min="353" max="353" width="20.7109375" style="3" customWidth="1"/>
    <col min="354" max="512" width="9.140625" style="3"/>
    <col min="513" max="513" width="7.5703125" style="3" customWidth="1"/>
    <col min="514" max="514" width="27" style="3" customWidth="1"/>
    <col min="515" max="515" width="15.7109375" style="3" customWidth="1"/>
    <col min="516" max="516" width="17.42578125" style="3" customWidth="1"/>
    <col min="517" max="517" width="13.85546875" style="3" customWidth="1"/>
    <col min="518" max="518" width="15.140625" style="3" customWidth="1"/>
    <col min="519" max="519" width="14.5703125" style="3" customWidth="1"/>
    <col min="520" max="520" width="20" style="3" customWidth="1"/>
    <col min="521" max="521" width="0.42578125" style="3" customWidth="1"/>
    <col min="522" max="524" width="11.7109375" style="3" customWidth="1"/>
    <col min="525" max="525" width="11.5703125" style="3" customWidth="1"/>
    <col min="526" max="528" width="11.7109375" style="3" customWidth="1"/>
    <col min="529" max="529" width="11.140625" style="3" customWidth="1"/>
    <col min="530" max="530" width="15.42578125" style="3" customWidth="1"/>
    <col min="531" max="531" width="11.7109375" style="3" customWidth="1"/>
    <col min="532" max="538" width="12.42578125" style="3" customWidth="1"/>
    <col min="539" max="539" width="13.28515625" style="3" customWidth="1"/>
    <col min="540" max="549" width="12.42578125" style="3" customWidth="1"/>
    <col min="550" max="605" width="0" style="3" hidden="1" customWidth="1"/>
    <col min="606" max="606" width="0.5703125" style="3" customWidth="1"/>
    <col min="607" max="607" width="18.7109375" style="3" customWidth="1"/>
    <col min="608" max="608" width="16.28515625" style="3" customWidth="1"/>
    <col min="609" max="609" width="20.7109375" style="3" customWidth="1"/>
    <col min="610" max="768" width="9.140625" style="3"/>
    <col min="769" max="769" width="7.5703125" style="3" customWidth="1"/>
    <col min="770" max="770" width="27" style="3" customWidth="1"/>
    <col min="771" max="771" width="15.7109375" style="3" customWidth="1"/>
    <col min="772" max="772" width="17.42578125" style="3" customWidth="1"/>
    <col min="773" max="773" width="13.85546875" style="3" customWidth="1"/>
    <col min="774" max="774" width="15.140625" style="3" customWidth="1"/>
    <col min="775" max="775" width="14.5703125" style="3" customWidth="1"/>
    <col min="776" max="776" width="20" style="3" customWidth="1"/>
    <col min="777" max="777" width="0.42578125" style="3" customWidth="1"/>
    <col min="778" max="780" width="11.7109375" style="3" customWidth="1"/>
    <col min="781" max="781" width="11.5703125" style="3" customWidth="1"/>
    <col min="782" max="784" width="11.7109375" style="3" customWidth="1"/>
    <col min="785" max="785" width="11.140625" style="3" customWidth="1"/>
    <col min="786" max="786" width="15.42578125" style="3" customWidth="1"/>
    <col min="787" max="787" width="11.7109375" style="3" customWidth="1"/>
    <col min="788" max="794" width="12.42578125" style="3" customWidth="1"/>
    <col min="795" max="795" width="13.28515625" style="3" customWidth="1"/>
    <col min="796" max="805" width="12.42578125" style="3" customWidth="1"/>
    <col min="806" max="861" width="0" style="3" hidden="1" customWidth="1"/>
    <col min="862" max="862" width="0.5703125" style="3" customWidth="1"/>
    <col min="863" max="863" width="18.7109375" style="3" customWidth="1"/>
    <col min="864" max="864" width="16.28515625" style="3" customWidth="1"/>
    <col min="865" max="865" width="20.7109375" style="3" customWidth="1"/>
    <col min="866" max="1024" width="9.140625" style="3"/>
    <col min="1025" max="1025" width="7.5703125" style="3" customWidth="1"/>
    <col min="1026" max="1026" width="27" style="3" customWidth="1"/>
    <col min="1027" max="1027" width="15.7109375" style="3" customWidth="1"/>
    <col min="1028" max="1028" width="17.42578125" style="3" customWidth="1"/>
    <col min="1029" max="1029" width="13.85546875" style="3" customWidth="1"/>
    <col min="1030" max="1030" width="15.140625" style="3" customWidth="1"/>
    <col min="1031" max="1031" width="14.5703125" style="3" customWidth="1"/>
    <col min="1032" max="1032" width="20" style="3" customWidth="1"/>
    <col min="1033" max="1033" width="0.42578125" style="3" customWidth="1"/>
    <col min="1034" max="1036" width="11.7109375" style="3" customWidth="1"/>
    <col min="1037" max="1037" width="11.5703125" style="3" customWidth="1"/>
    <col min="1038" max="1040" width="11.7109375" style="3" customWidth="1"/>
    <col min="1041" max="1041" width="11.140625" style="3" customWidth="1"/>
    <col min="1042" max="1042" width="15.42578125" style="3" customWidth="1"/>
    <col min="1043" max="1043" width="11.7109375" style="3" customWidth="1"/>
    <col min="1044" max="1050" width="12.42578125" style="3" customWidth="1"/>
    <col min="1051" max="1051" width="13.28515625" style="3" customWidth="1"/>
    <col min="1052" max="1061" width="12.42578125" style="3" customWidth="1"/>
    <col min="1062" max="1117" width="0" style="3" hidden="1" customWidth="1"/>
    <col min="1118" max="1118" width="0.5703125" style="3" customWidth="1"/>
    <col min="1119" max="1119" width="18.7109375" style="3" customWidth="1"/>
    <col min="1120" max="1120" width="16.28515625" style="3" customWidth="1"/>
    <col min="1121" max="1121" width="20.7109375" style="3" customWidth="1"/>
    <col min="1122" max="1280" width="9.140625" style="3"/>
    <col min="1281" max="1281" width="7.5703125" style="3" customWidth="1"/>
    <col min="1282" max="1282" width="27" style="3" customWidth="1"/>
    <col min="1283" max="1283" width="15.7109375" style="3" customWidth="1"/>
    <col min="1284" max="1284" width="17.42578125" style="3" customWidth="1"/>
    <col min="1285" max="1285" width="13.85546875" style="3" customWidth="1"/>
    <col min="1286" max="1286" width="15.140625" style="3" customWidth="1"/>
    <col min="1287" max="1287" width="14.5703125" style="3" customWidth="1"/>
    <col min="1288" max="1288" width="20" style="3" customWidth="1"/>
    <col min="1289" max="1289" width="0.42578125" style="3" customWidth="1"/>
    <col min="1290" max="1292" width="11.7109375" style="3" customWidth="1"/>
    <col min="1293" max="1293" width="11.5703125" style="3" customWidth="1"/>
    <col min="1294" max="1296" width="11.7109375" style="3" customWidth="1"/>
    <col min="1297" max="1297" width="11.140625" style="3" customWidth="1"/>
    <col min="1298" max="1298" width="15.42578125" style="3" customWidth="1"/>
    <col min="1299" max="1299" width="11.7109375" style="3" customWidth="1"/>
    <col min="1300" max="1306" width="12.42578125" style="3" customWidth="1"/>
    <col min="1307" max="1307" width="13.28515625" style="3" customWidth="1"/>
    <col min="1308" max="1317" width="12.42578125" style="3" customWidth="1"/>
    <col min="1318" max="1373" width="0" style="3" hidden="1" customWidth="1"/>
    <col min="1374" max="1374" width="0.5703125" style="3" customWidth="1"/>
    <col min="1375" max="1375" width="18.7109375" style="3" customWidth="1"/>
    <col min="1376" max="1376" width="16.28515625" style="3" customWidth="1"/>
    <col min="1377" max="1377" width="20.7109375" style="3" customWidth="1"/>
    <col min="1378" max="1536" width="9.140625" style="3"/>
    <col min="1537" max="1537" width="7.5703125" style="3" customWidth="1"/>
    <col min="1538" max="1538" width="27" style="3" customWidth="1"/>
    <col min="1539" max="1539" width="15.7109375" style="3" customWidth="1"/>
    <col min="1540" max="1540" width="17.42578125" style="3" customWidth="1"/>
    <col min="1541" max="1541" width="13.85546875" style="3" customWidth="1"/>
    <col min="1542" max="1542" width="15.140625" style="3" customWidth="1"/>
    <col min="1543" max="1543" width="14.5703125" style="3" customWidth="1"/>
    <col min="1544" max="1544" width="20" style="3" customWidth="1"/>
    <col min="1545" max="1545" width="0.42578125" style="3" customWidth="1"/>
    <col min="1546" max="1548" width="11.7109375" style="3" customWidth="1"/>
    <col min="1549" max="1549" width="11.5703125" style="3" customWidth="1"/>
    <col min="1550" max="1552" width="11.7109375" style="3" customWidth="1"/>
    <col min="1553" max="1553" width="11.140625" style="3" customWidth="1"/>
    <col min="1554" max="1554" width="15.42578125" style="3" customWidth="1"/>
    <col min="1555" max="1555" width="11.7109375" style="3" customWidth="1"/>
    <col min="1556" max="1562" width="12.42578125" style="3" customWidth="1"/>
    <col min="1563" max="1563" width="13.28515625" style="3" customWidth="1"/>
    <col min="1564" max="1573" width="12.42578125" style="3" customWidth="1"/>
    <col min="1574" max="1629" width="0" style="3" hidden="1" customWidth="1"/>
    <col min="1630" max="1630" width="0.5703125" style="3" customWidth="1"/>
    <col min="1631" max="1631" width="18.7109375" style="3" customWidth="1"/>
    <col min="1632" max="1632" width="16.28515625" style="3" customWidth="1"/>
    <col min="1633" max="1633" width="20.7109375" style="3" customWidth="1"/>
    <col min="1634" max="1792" width="9.140625" style="3"/>
    <col min="1793" max="1793" width="7.5703125" style="3" customWidth="1"/>
    <col min="1794" max="1794" width="27" style="3" customWidth="1"/>
    <col min="1795" max="1795" width="15.7109375" style="3" customWidth="1"/>
    <col min="1796" max="1796" width="17.42578125" style="3" customWidth="1"/>
    <col min="1797" max="1797" width="13.85546875" style="3" customWidth="1"/>
    <col min="1798" max="1798" width="15.140625" style="3" customWidth="1"/>
    <col min="1799" max="1799" width="14.5703125" style="3" customWidth="1"/>
    <col min="1800" max="1800" width="20" style="3" customWidth="1"/>
    <col min="1801" max="1801" width="0.42578125" style="3" customWidth="1"/>
    <col min="1802" max="1804" width="11.7109375" style="3" customWidth="1"/>
    <col min="1805" max="1805" width="11.5703125" style="3" customWidth="1"/>
    <col min="1806" max="1808" width="11.7109375" style="3" customWidth="1"/>
    <col min="1809" max="1809" width="11.140625" style="3" customWidth="1"/>
    <col min="1810" max="1810" width="15.42578125" style="3" customWidth="1"/>
    <col min="1811" max="1811" width="11.7109375" style="3" customWidth="1"/>
    <col min="1812" max="1818" width="12.42578125" style="3" customWidth="1"/>
    <col min="1819" max="1819" width="13.28515625" style="3" customWidth="1"/>
    <col min="1820" max="1829" width="12.42578125" style="3" customWidth="1"/>
    <col min="1830" max="1885" width="0" style="3" hidden="1" customWidth="1"/>
    <col min="1886" max="1886" width="0.5703125" style="3" customWidth="1"/>
    <col min="1887" max="1887" width="18.7109375" style="3" customWidth="1"/>
    <col min="1888" max="1888" width="16.28515625" style="3" customWidth="1"/>
    <col min="1889" max="1889" width="20.7109375" style="3" customWidth="1"/>
    <col min="1890" max="2048" width="9.140625" style="3"/>
    <col min="2049" max="2049" width="7.5703125" style="3" customWidth="1"/>
    <col min="2050" max="2050" width="27" style="3" customWidth="1"/>
    <col min="2051" max="2051" width="15.7109375" style="3" customWidth="1"/>
    <col min="2052" max="2052" width="17.42578125" style="3" customWidth="1"/>
    <col min="2053" max="2053" width="13.85546875" style="3" customWidth="1"/>
    <col min="2054" max="2054" width="15.140625" style="3" customWidth="1"/>
    <col min="2055" max="2055" width="14.5703125" style="3" customWidth="1"/>
    <col min="2056" max="2056" width="20" style="3" customWidth="1"/>
    <col min="2057" max="2057" width="0.42578125" style="3" customWidth="1"/>
    <col min="2058" max="2060" width="11.7109375" style="3" customWidth="1"/>
    <col min="2061" max="2061" width="11.5703125" style="3" customWidth="1"/>
    <col min="2062" max="2064" width="11.7109375" style="3" customWidth="1"/>
    <col min="2065" max="2065" width="11.140625" style="3" customWidth="1"/>
    <col min="2066" max="2066" width="15.42578125" style="3" customWidth="1"/>
    <col min="2067" max="2067" width="11.7109375" style="3" customWidth="1"/>
    <col min="2068" max="2074" width="12.42578125" style="3" customWidth="1"/>
    <col min="2075" max="2075" width="13.28515625" style="3" customWidth="1"/>
    <col min="2076" max="2085" width="12.42578125" style="3" customWidth="1"/>
    <col min="2086" max="2141" width="0" style="3" hidden="1" customWidth="1"/>
    <col min="2142" max="2142" width="0.5703125" style="3" customWidth="1"/>
    <col min="2143" max="2143" width="18.7109375" style="3" customWidth="1"/>
    <col min="2144" max="2144" width="16.28515625" style="3" customWidth="1"/>
    <col min="2145" max="2145" width="20.7109375" style="3" customWidth="1"/>
    <col min="2146" max="2304" width="9.140625" style="3"/>
    <col min="2305" max="2305" width="7.5703125" style="3" customWidth="1"/>
    <col min="2306" max="2306" width="27" style="3" customWidth="1"/>
    <col min="2307" max="2307" width="15.7109375" style="3" customWidth="1"/>
    <col min="2308" max="2308" width="17.42578125" style="3" customWidth="1"/>
    <col min="2309" max="2309" width="13.85546875" style="3" customWidth="1"/>
    <col min="2310" max="2310" width="15.140625" style="3" customWidth="1"/>
    <col min="2311" max="2311" width="14.5703125" style="3" customWidth="1"/>
    <col min="2312" max="2312" width="20" style="3" customWidth="1"/>
    <col min="2313" max="2313" width="0.42578125" style="3" customWidth="1"/>
    <col min="2314" max="2316" width="11.7109375" style="3" customWidth="1"/>
    <col min="2317" max="2317" width="11.5703125" style="3" customWidth="1"/>
    <col min="2318" max="2320" width="11.7109375" style="3" customWidth="1"/>
    <col min="2321" max="2321" width="11.140625" style="3" customWidth="1"/>
    <col min="2322" max="2322" width="15.42578125" style="3" customWidth="1"/>
    <col min="2323" max="2323" width="11.7109375" style="3" customWidth="1"/>
    <col min="2324" max="2330" width="12.42578125" style="3" customWidth="1"/>
    <col min="2331" max="2331" width="13.28515625" style="3" customWidth="1"/>
    <col min="2332" max="2341" width="12.42578125" style="3" customWidth="1"/>
    <col min="2342" max="2397" width="0" style="3" hidden="1" customWidth="1"/>
    <col min="2398" max="2398" width="0.5703125" style="3" customWidth="1"/>
    <col min="2399" max="2399" width="18.7109375" style="3" customWidth="1"/>
    <col min="2400" max="2400" width="16.28515625" style="3" customWidth="1"/>
    <col min="2401" max="2401" width="20.7109375" style="3" customWidth="1"/>
    <col min="2402" max="2560" width="9.140625" style="3"/>
    <col min="2561" max="2561" width="7.5703125" style="3" customWidth="1"/>
    <col min="2562" max="2562" width="27" style="3" customWidth="1"/>
    <col min="2563" max="2563" width="15.7109375" style="3" customWidth="1"/>
    <col min="2564" max="2564" width="17.42578125" style="3" customWidth="1"/>
    <col min="2565" max="2565" width="13.85546875" style="3" customWidth="1"/>
    <col min="2566" max="2566" width="15.140625" style="3" customWidth="1"/>
    <col min="2567" max="2567" width="14.5703125" style="3" customWidth="1"/>
    <col min="2568" max="2568" width="20" style="3" customWidth="1"/>
    <col min="2569" max="2569" width="0.42578125" style="3" customWidth="1"/>
    <col min="2570" max="2572" width="11.7109375" style="3" customWidth="1"/>
    <col min="2573" max="2573" width="11.5703125" style="3" customWidth="1"/>
    <col min="2574" max="2576" width="11.7109375" style="3" customWidth="1"/>
    <col min="2577" max="2577" width="11.140625" style="3" customWidth="1"/>
    <col min="2578" max="2578" width="15.42578125" style="3" customWidth="1"/>
    <col min="2579" max="2579" width="11.7109375" style="3" customWidth="1"/>
    <col min="2580" max="2586" width="12.42578125" style="3" customWidth="1"/>
    <col min="2587" max="2587" width="13.28515625" style="3" customWidth="1"/>
    <col min="2588" max="2597" width="12.42578125" style="3" customWidth="1"/>
    <col min="2598" max="2653" width="0" style="3" hidden="1" customWidth="1"/>
    <col min="2654" max="2654" width="0.5703125" style="3" customWidth="1"/>
    <col min="2655" max="2655" width="18.7109375" style="3" customWidth="1"/>
    <col min="2656" max="2656" width="16.28515625" style="3" customWidth="1"/>
    <col min="2657" max="2657" width="20.7109375" style="3" customWidth="1"/>
    <col min="2658" max="2816" width="9.140625" style="3"/>
    <col min="2817" max="2817" width="7.5703125" style="3" customWidth="1"/>
    <col min="2818" max="2818" width="27" style="3" customWidth="1"/>
    <col min="2819" max="2819" width="15.7109375" style="3" customWidth="1"/>
    <col min="2820" max="2820" width="17.42578125" style="3" customWidth="1"/>
    <col min="2821" max="2821" width="13.85546875" style="3" customWidth="1"/>
    <col min="2822" max="2822" width="15.140625" style="3" customWidth="1"/>
    <col min="2823" max="2823" width="14.5703125" style="3" customWidth="1"/>
    <col min="2824" max="2824" width="20" style="3" customWidth="1"/>
    <col min="2825" max="2825" width="0.42578125" style="3" customWidth="1"/>
    <col min="2826" max="2828" width="11.7109375" style="3" customWidth="1"/>
    <col min="2829" max="2829" width="11.5703125" style="3" customWidth="1"/>
    <col min="2830" max="2832" width="11.7109375" style="3" customWidth="1"/>
    <col min="2833" max="2833" width="11.140625" style="3" customWidth="1"/>
    <col min="2834" max="2834" width="15.42578125" style="3" customWidth="1"/>
    <col min="2835" max="2835" width="11.7109375" style="3" customWidth="1"/>
    <col min="2836" max="2842" width="12.42578125" style="3" customWidth="1"/>
    <col min="2843" max="2843" width="13.28515625" style="3" customWidth="1"/>
    <col min="2844" max="2853" width="12.42578125" style="3" customWidth="1"/>
    <col min="2854" max="2909" width="0" style="3" hidden="1" customWidth="1"/>
    <col min="2910" max="2910" width="0.5703125" style="3" customWidth="1"/>
    <col min="2911" max="2911" width="18.7109375" style="3" customWidth="1"/>
    <col min="2912" max="2912" width="16.28515625" style="3" customWidth="1"/>
    <col min="2913" max="2913" width="20.7109375" style="3" customWidth="1"/>
    <col min="2914" max="3072" width="9.140625" style="3"/>
    <col min="3073" max="3073" width="7.5703125" style="3" customWidth="1"/>
    <col min="3074" max="3074" width="27" style="3" customWidth="1"/>
    <col min="3075" max="3075" width="15.7109375" style="3" customWidth="1"/>
    <col min="3076" max="3076" width="17.42578125" style="3" customWidth="1"/>
    <col min="3077" max="3077" width="13.85546875" style="3" customWidth="1"/>
    <col min="3078" max="3078" width="15.140625" style="3" customWidth="1"/>
    <col min="3079" max="3079" width="14.5703125" style="3" customWidth="1"/>
    <col min="3080" max="3080" width="20" style="3" customWidth="1"/>
    <col min="3081" max="3081" width="0.42578125" style="3" customWidth="1"/>
    <col min="3082" max="3084" width="11.7109375" style="3" customWidth="1"/>
    <col min="3085" max="3085" width="11.5703125" style="3" customWidth="1"/>
    <col min="3086" max="3088" width="11.7109375" style="3" customWidth="1"/>
    <col min="3089" max="3089" width="11.140625" style="3" customWidth="1"/>
    <col min="3090" max="3090" width="15.42578125" style="3" customWidth="1"/>
    <col min="3091" max="3091" width="11.7109375" style="3" customWidth="1"/>
    <col min="3092" max="3098" width="12.42578125" style="3" customWidth="1"/>
    <col min="3099" max="3099" width="13.28515625" style="3" customWidth="1"/>
    <col min="3100" max="3109" width="12.42578125" style="3" customWidth="1"/>
    <col min="3110" max="3165" width="0" style="3" hidden="1" customWidth="1"/>
    <col min="3166" max="3166" width="0.5703125" style="3" customWidth="1"/>
    <col min="3167" max="3167" width="18.7109375" style="3" customWidth="1"/>
    <col min="3168" max="3168" width="16.28515625" style="3" customWidth="1"/>
    <col min="3169" max="3169" width="20.7109375" style="3" customWidth="1"/>
    <col min="3170" max="3328" width="9.140625" style="3"/>
    <col min="3329" max="3329" width="7.5703125" style="3" customWidth="1"/>
    <col min="3330" max="3330" width="27" style="3" customWidth="1"/>
    <col min="3331" max="3331" width="15.7109375" style="3" customWidth="1"/>
    <col min="3332" max="3332" width="17.42578125" style="3" customWidth="1"/>
    <col min="3333" max="3333" width="13.85546875" style="3" customWidth="1"/>
    <col min="3334" max="3334" width="15.140625" style="3" customWidth="1"/>
    <col min="3335" max="3335" width="14.5703125" style="3" customWidth="1"/>
    <col min="3336" max="3336" width="20" style="3" customWidth="1"/>
    <col min="3337" max="3337" width="0.42578125" style="3" customWidth="1"/>
    <col min="3338" max="3340" width="11.7109375" style="3" customWidth="1"/>
    <col min="3341" max="3341" width="11.5703125" style="3" customWidth="1"/>
    <col min="3342" max="3344" width="11.7109375" style="3" customWidth="1"/>
    <col min="3345" max="3345" width="11.140625" style="3" customWidth="1"/>
    <col min="3346" max="3346" width="15.42578125" style="3" customWidth="1"/>
    <col min="3347" max="3347" width="11.7109375" style="3" customWidth="1"/>
    <col min="3348" max="3354" width="12.42578125" style="3" customWidth="1"/>
    <col min="3355" max="3355" width="13.28515625" style="3" customWidth="1"/>
    <col min="3356" max="3365" width="12.42578125" style="3" customWidth="1"/>
    <col min="3366" max="3421" width="0" style="3" hidden="1" customWidth="1"/>
    <col min="3422" max="3422" width="0.5703125" style="3" customWidth="1"/>
    <col min="3423" max="3423" width="18.7109375" style="3" customWidth="1"/>
    <col min="3424" max="3424" width="16.28515625" style="3" customWidth="1"/>
    <col min="3425" max="3425" width="20.7109375" style="3" customWidth="1"/>
    <col min="3426" max="3584" width="9.140625" style="3"/>
    <col min="3585" max="3585" width="7.5703125" style="3" customWidth="1"/>
    <col min="3586" max="3586" width="27" style="3" customWidth="1"/>
    <col min="3587" max="3587" width="15.7109375" style="3" customWidth="1"/>
    <col min="3588" max="3588" width="17.42578125" style="3" customWidth="1"/>
    <col min="3589" max="3589" width="13.85546875" style="3" customWidth="1"/>
    <col min="3590" max="3590" width="15.140625" style="3" customWidth="1"/>
    <col min="3591" max="3591" width="14.5703125" style="3" customWidth="1"/>
    <col min="3592" max="3592" width="20" style="3" customWidth="1"/>
    <col min="3593" max="3593" width="0.42578125" style="3" customWidth="1"/>
    <col min="3594" max="3596" width="11.7109375" style="3" customWidth="1"/>
    <col min="3597" max="3597" width="11.5703125" style="3" customWidth="1"/>
    <col min="3598" max="3600" width="11.7109375" style="3" customWidth="1"/>
    <col min="3601" max="3601" width="11.140625" style="3" customWidth="1"/>
    <col min="3602" max="3602" width="15.42578125" style="3" customWidth="1"/>
    <col min="3603" max="3603" width="11.7109375" style="3" customWidth="1"/>
    <col min="3604" max="3610" width="12.42578125" style="3" customWidth="1"/>
    <col min="3611" max="3611" width="13.28515625" style="3" customWidth="1"/>
    <col min="3612" max="3621" width="12.42578125" style="3" customWidth="1"/>
    <col min="3622" max="3677" width="0" style="3" hidden="1" customWidth="1"/>
    <col min="3678" max="3678" width="0.5703125" style="3" customWidth="1"/>
    <col min="3679" max="3679" width="18.7109375" style="3" customWidth="1"/>
    <col min="3680" max="3680" width="16.28515625" style="3" customWidth="1"/>
    <col min="3681" max="3681" width="20.7109375" style="3" customWidth="1"/>
    <col min="3682" max="3840" width="9.140625" style="3"/>
    <col min="3841" max="3841" width="7.5703125" style="3" customWidth="1"/>
    <col min="3842" max="3842" width="27" style="3" customWidth="1"/>
    <col min="3843" max="3843" width="15.7109375" style="3" customWidth="1"/>
    <col min="3844" max="3844" width="17.42578125" style="3" customWidth="1"/>
    <col min="3845" max="3845" width="13.85546875" style="3" customWidth="1"/>
    <col min="3846" max="3846" width="15.140625" style="3" customWidth="1"/>
    <col min="3847" max="3847" width="14.5703125" style="3" customWidth="1"/>
    <col min="3848" max="3848" width="20" style="3" customWidth="1"/>
    <col min="3849" max="3849" width="0.42578125" style="3" customWidth="1"/>
    <col min="3850" max="3852" width="11.7109375" style="3" customWidth="1"/>
    <col min="3853" max="3853" width="11.5703125" style="3" customWidth="1"/>
    <col min="3854" max="3856" width="11.7109375" style="3" customWidth="1"/>
    <col min="3857" max="3857" width="11.140625" style="3" customWidth="1"/>
    <col min="3858" max="3858" width="15.42578125" style="3" customWidth="1"/>
    <col min="3859" max="3859" width="11.7109375" style="3" customWidth="1"/>
    <col min="3860" max="3866" width="12.42578125" style="3" customWidth="1"/>
    <col min="3867" max="3867" width="13.28515625" style="3" customWidth="1"/>
    <col min="3868" max="3877" width="12.42578125" style="3" customWidth="1"/>
    <col min="3878" max="3933" width="0" style="3" hidden="1" customWidth="1"/>
    <col min="3934" max="3934" width="0.5703125" style="3" customWidth="1"/>
    <col min="3935" max="3935" width="18.7109375" style="3" customWidth="1"/>
    <col min="3936" max="3936" width="16.28515625" style="3" customWidth="1"/>
    <col min="3937" max="3937" width="20.7109375" style="3" customWidth="1"/>
    <col min="3938" max="4096" width="9.140625" style="3"/>
    <col min="4097" max="4097" width="7.5703125" style="3" customWidth="1"/>
    <col min="4098" max="4098" width="27" style="3" customWidth="1"/>
    <col min="4099" max="4099" width="15.7109375" style="3" customWidth="1"/>
    <col min="4100" max="4100" width="17.42578125" style="3" customWidth="1"/>
    <col min="4101" max="4101" width="13.85546875" style="3" customWidth="1"/>
    <col min="4102" max="4102" width="15.140625" style="3" customWidth="1"/>
    <col min="4103" max="4103" width="14.5703125" style="3" customWidth="1"/>
    <col min="4104" max="4104" width="20" style="3" customWidth="1"/>
    <col min="4105" max="4105" width="0.42578125" style="3" customWidth="1"/>
    <col min="4106" max="4108" width="11.7109375" style="3" customWidth="1"/>
    <col min="4109" max="4109" width="11.5703125" style="3" customWidth="1"/>
    <col min="4110" max="4112" width="11.7109375" style="3" customWidth="1"/>
    <col min="4113" max="4113" width="11.140625" style="3" customWidth="1"/>
    <col min="4114" max="4114" width="15.42578125" style="3" customWidth="1"/>
    <col min="4115" max="4115" width="11.7109375" style="3" customWidth="1"/>
    <col min="4116" max="4122" width="12.42578125" style="3" customWidth="1"/>
    <col min="4123" max="4123" width="13.28515625" style="3" customWidth="1"/>
    <col min="4124" max="4133" width="12.42578125" style="3" customWidth="1"/>
    <col min="4134" max="4189" width="0" style="3" hidden="1" customWidth="1"/>
    <col min="4190" max="4190" width="0.5703125" style="3" customWidth="1"/>
    <col min="4191" max="4191" width="18.7109375" style="3" customWidth="1"/>
    <col min="4192" max="4192" width="16.28515625" style="3" customWidth="1"/>
    <col min="4193" max="4193" width="20.7109375" style="3" customWidth="1"/>
    <col min="4194" max="4352" width="9.140625" style="3"/>
    <col min="4353" max="4353" width="7.5703125" style="3" customWidth="1"/>
    <col min="4354" max="4354" width="27" style="3" customWidth="1"/>
    <col min="4355" max="4355" width="15.7109375" style="3" customWidth="1"/>
    <col min="4356" max="4356" width="17.42578125" style="3" customWidth="1"/>
    <col min="4357" max="4357" width="13.85546875" style="3" customWidth="1"/>
    <col min="4358" max="4358" width="15.140625" style="3" customWidth="1"/>
    <col min="4359" max="4359" width="14.5703125" style="3" customWidth="1"/>
    <col min="4360" max="4360" width="20" style="3" customWidth="1"/>
    <col min="4361" max="4361" width="0.42578125" style="3" customWidth="1"/>
    <col min="4362" max="4364" width="11.7109375" style="3" customWidth="1"/>
    <col min="4365" max="4365" width="11.5703125" style="3" customWidth="1"/>
    <col min="4366" max="4368" width="11.7109375" style="3" customWidth="1"/>
    <col min="4369" max="4369" width="11.140625" style="3" customWidth="1"/>
    <col min="4370" max="4370" width="15.42578125" style="3" customWidth="1"/>
    <col min="4371" max="4371" width="11.7109375" style="3" customWidth="1"/>
    <col min="4372" max="4378" width="12.42578125" style="3" customWidth="1"/>
    <col min="4379" max="4379" width="13.28515625" style="3" customWidth="1"/>
    <col min="4380" max="4389" width="12.42578125" style="3" customWidth="1"/>
    <col min="4390" max="4445" width="0" style="3" hidden="1" customWidth="1"/>
    <col min="4446" max="4446" width="0.5703125" style="3" customWidth="1"/>
    <col min="4447" max="4447" width="18.7109375" style="3" customWidth="1"/>
    <col min="4448" max="4448" width="16.28515625" style="3" customWidth="1"/>
    <col min="4449" max="4449" width="20.7109375" style="3" customWidth="1"/>
    <col min="4450" max="4608" width="9.140625" style="3"/>
    <col min="4609" max="4609" width="7.5703125" style="3" customWidth="1"/>
    <col min="4610" max="4610" width="27" style="3" customWidth="1"/>
    <col min="4611" max="4611" width="15.7109375" style="3" customWidth="1"/>
    <col min="4612" max="4612" width="17.42578125" style="3" customWidth="1"/>
    <col min="4613" max="4613" width="13.85546875" style="3" customWidth="1"/>
    <col min="4614" max="4614" width="15.140625" style="3" customWidth="1"/>
    <col min="4615" max="4615" width="14.5703125" style="3" customWidth="1"/>
    <col min="4616" max="4616" width="20" style="3" customWidth="1"/>
    <col min="4617" max="4617" width="0.42578125" style="3" customWidth="1"/>
    <col min="4618" max="4620" width="11.7109375" style="3" customWidth="1"/>
    <col min="4621" max="4621" width="11.5703125" style="3" customWidth="1"/>
    <col min="4622" max="4624" width="11.7109375" style="3" customWidth="1"/>
    <col min="4625" max="4625" width="11.140625" style="3" customWidth="1"/>
    <col min="4626" max="4626" width="15.42578125" style="3" customWidth="1"/>
    <col min="4627" max="4627" width="11.7109375" style="3" customWidth="1"/>
    <col min="4628" max="4634" width="12.42578125" style="3" customWidth="1"/>
    <col min="4635" max="4635" width="13.28515625" style="3" customWidth="1"/>
    <col min="4636" max="4645" width="12.42578125" style="3" customWidth="1"/>
    <col min="4646" max="4701" width="0" style="3" hidden="1" customWidth="1"/>
    <col min="4702" max="4702" width="0.5703125" style="3" customWidth="1"/>
    <col min="4703" max="4703" width="18.7109375" style="3" customWidth="1"/>
    <col min="4704" max="4704" width="16.28515625" style="3" customWidth="1"/>
    <col min="4705" max="4705" width="20.7109375" style="3" customWidth="1"/>
    <col min="4706" max="4864" width="9.140625" style="3"/>
    <col min="4865" max="4865" width="7.5703125" style="3" customWidth="1"/>
    <col min="4866" max="4866" width="27" style="3" customWidth="1"/>
    <col min="4867" max="4867" width="15.7109375" style="3" customWidth="1"/>
    <col min="4868" max="4868" width="17.42578125" style="3" customWidth="1"/>
    <col min="4869" max="4869" width="13.85546875" style="3" customWidth="1"/>
    <col min="4870" max="4870" width="15.140625" style="3" customWidth="1"/>
    <col min="4871" max="4871" width="14.5703125" style="3" customWidth="1"/>
    <col min="4872" max="4872" width="20" style="3" customWidth="1"/>
    <col min="4873" max="4873" width="0.42578125" style="3" customWidth="1"/>
    <col min="4874" max="4876" width="11.7109375" style="3" customWidth="1"/>
    <col min="4877" max="4877" width="11.5703125" style="3" customWidth="1"/>
    <col min="4878" max="4880" width="11.7109375" style="3" customWidth="1"/>
    <col min="4881" max="4881" width="11.140625" style="3" customWidth="1"/>
    <col min="4882" max="4882" width="15.42578125" style="3" customWidth="1"/>
    <col min="4883" max="4883" width="11.7109375" style="3" customWidth="1"/>
    <col min="4884" max="4890" width="12.42578125" style="3" customWidth="1"/>
    <col min="4891" max="4891" width="13.28515625" style="3" customWidth="1"/>
    <col min="4892" max="4901" width="12.42578125" style="3" customWidth="1"/>
    <col min="4902" max="4957" width="0" style="3" hidden="1" customWidth="1"/>
    <col min="4958" max="4958" width="0.5703125" style="3" customWidth="1"/>
    <col min="4959" max="4959" width="18.7109375" style="3" customWidth="1"/>
    <col min="4960" max="4960" width="16.28515625" style="3" customWidth="1"/>
    <col min="4961" max="4961" width="20.7109375" style="3" customWidth="1"/>
    <col min="4962" max="5120" width="9.140625" style="3"/>
    <col min="5121" max="5121" width="7.5703125" style="3" customWidth="1"/>
    <col min="5122" max="5122" width="27" style="3" customWidth="1"/>
    <col min="5123" max="5123" width="15.7109375" style="3" customWidth="1"/>
    <col min="5124" max="5124" width="17.42578125" style="3" customWidth="1"/>
    <col min="5125" max="5125" width="13.85546875" style="3" customWidth="1"/>
    <col min="5126" max="5126" width="15.140625" style="3" customWidth="1"/>
    <col min="5127" max="5127" width="14.5703125" style="3" customWidth="1"/>
    <col min="5128" max="5128" width="20" style="3" customWidth="1"/>
    <col min="5129" max="5129" width="0.42578125" style="3" customWidth="1"/>
    <col min="5130" max="5132" width="11.7109375" style="3" customWidth="1"/>
    <col min="5133" max="5133" width="11.5703125" style="3" customWidth="1"/>
    <col min="5134" max="5136" width="11.7109375" style="3" customWidth="1"/>
    <col min="5137" max="5137" width="11.140625" style="3" customWidth="1"/>
    <col min="5138" max="5138" width="15.42578125" style="3" customWidth="1"/>
    <col min="5139" max="5139" width="11.7109375" style="3" customWidth="1"/>
    <col min="5140" max="5146" width="12.42578125" style="3" customWidth="1"/>
    <col min="5147" max="5147" width="13.28515625" style="3" customWidth="1"/>
    <col min="5148" max="5157" width="12.42578125" style="3" customWidth="1"/>
    <col min="5158" max="5213" width="0" style="3" hidden="1" customWidth="1"/>
    <col min="5214" max="5214" width="0.5703125" style="3" customWidth="1"/>
    <col min="5215" max="5215" width="18.7109375" style="3" customWidth="1"/>
    <col min="5216" max="5216" width="16.28515625" style="3" customWidth="1"/>
    <col min="5217" max="5217" width="20.7109375" style="3" customWidth="1"/>
    <col min="5218" max="5376" width="9.140625" style="3"/>
    <col min="5377" max="5377" width="7.5703125" style="3" customWidth="1"/>
    <col min="5378" max="5378" width="27" style="3" customWidth="1"/>
    <col min="5379" max="5379" width="15.7109375" style="3" customWidth="1"/>
    <col min="5380" max="5380" width="17.42578125" style="3" customWidth="1"/>
    <col min="5381" max="5381" width="13.85546875" style="3" customWidth="1"/>
    <col min="5382" max="5382" width="15.140625" style="3" customWidth="1"/>
    <col min="5383" max="5383" width="14.5703125" style="3" customWidth="1"/>
    <col min="5384" max="5384" width="20" style="3" customWidth="1"/>
    <col min="5385" max="5385" width="0.42578125" style="3" customWidth="1"/>
    <col min="5386" max="5388" width="11.7109375" style="3" customWidth="1"/>
    <col min="5389" max="5389" width="11.5703125" style="3" customWidth="1"/>
    <col min="5390" max="5392" width="11.7109375" style="3" customWidth="1"/>
    <col min="5393" max="5393" width="11.140625" style="3" customWidth="1"/>
    <col min="5394" max="5394" width="15.42578125" style="3" customWidth="1"/>
    <col min="5395" max="5395" width="11.7109375" style="3" customWidth="1"/>
    <col min="5396" max="5402" width="12.42578125" style="3" customWidth="1"/>
    <col min="5403" max="5403" width="13.28515625" style="3" customWidth="1"/>
    <col min="5404" max="5413" width="12.42578125" style="3" customWidth="1"/>
    <col min="5414" max="5469" width="0" style="3" hidden="1" customWidth="1"/>
    <col min="5470" max="5470" width="0.5703125" style="3" customWidth="1"/>
    <col min="5471" max="5471" width="18.7109375" style="3" customWidth="1"/>
    <col min="5472" max="5472" width="16.28515625" style="3" customWidth="1"/>
    <col min="5473" max="5473" width="20.7109375" style="3" customWidth="1"/>
    <col min="5474" max="5632" width="9.140625" style="3"/>
    <col min="5633" max="5633" width="7.5703125" style="3" customWidth="1"/>
    <col min="5634" max="5634" width="27" style="3" customWidth="1"/>
    <col min="5635" max="5635" width="15.7109375" style="3" customWidth="1"/>
    <col min="5636" max="5636" width="17.42578125" style="3" customWidth="1"/>
    <col min="5637" max="5637" width="13.85546875" style="3" customWidth="1"/>
    <col min="5638" max="5638" width="15.140625" style="3" customWidth="1"/>
    <col min="5639" max="5639" width="14.5703125" style="3" customWidth="1"/>
    <col min="5640" max="5640" width="20" style="3" customWidth="1"/>
    <col min="5641" max="5641" width="0.42578125" style="3" customWidth="1"/>
    <col min="5642" max="5644" width="11.7109375" style="3" customWidth="1"/>
    <col min="5645" max="5645" width="11.5703125" style="3" customWidth="1"/>
    <col min="5646" max="5648" width="11.7109375" style="3" customWidth="1"/>
    <col min="5649" max="5649" width="11.140625" style="3" customWidth="1"/>
    <col min="5650" max="5650" width="15.42578125" style="3" customWidth="1"/>
    <col min="5651" max="5651" width="11.7109375" style="3" customWidth="1"/>
    <col min="5652" max="5658" width="12.42578125" style="3" customWidth="1"/>
    <col min="5659" max="5659" width="13.28515625" style="3" customWidth="1"/>
    <col min="5660" max="5669" width="12.42578125" style="3" customWidth="1"/>
    <col min="5670" max="5725" width="0" style="3" hidden="1" customWidth="1"/>
    <col min="5726" max="5726" width="0.5703125" style="3" customWidth="1"/>
    <col min="5727" max="5727" width="18.7109375" style="3" customWidth="1"/>
    <col min="5728" max="5728" width="16.28515625" style="3" customWidth="1"/>
    <col min="5729" max="5729" width="20.7109375" style="3" customWidth="1"/>
    <col min="5730" max="5888" width="9.140625" style="3"/>
    <col min="5889" max="5889" width="7.5703125" style="3" customWidth="1"/>
    <col min="5890" max="5890" width="27" style="3" customWidth="1"/>
    <col min="5891" max="5891" width="15.7109375" style="3" customWidth="1"/>
    <col min="5892" max="5892" width="17.42578125" style="3" customWidth="1"/>
    <col min="5893" max="5893" width="13.85546875" style="3" customWidth="1"/>
    <col min="5894" max="5894" width="15.140625" style="3" customWidth="1"/>
    <col min="5895" max="5895" width="14.5703125" style="3" customWidth="1"/>
    <col min="5896" max="5896" width="20" style="3" customWidth="1"/>
    <col min="5897" max="5897" width="0.42578125" style="3" customWidth="1"/>
    <col min="5898" max="5900" width="11.7109375" style="3" customWidth="1"/>
    <col min="5901" max="5901" width="11.5703125" style="3" customWidth="1"/>
    <col min="5902" max="5904" width="11.7109375" style="3" customWidth="1"/>
    <col min="5905" max="5905" width="11.140625" style="3" customWidth="1"/>
    <col min="5906" max="5906" width="15.42578125" style="3" customWidth="1"/>
    <col min="5907" max="5907" width="11.7109375" style="3" customWidth="1"/>
    <col min="5908" max="5914" width="12.42578125" style="3" customWidth="1"/>
    <col min="5915" max="5915" width="13.28515625" style="3" customWidth="1"/>
    <col min="5916" max="5925" width="12.42578125" style="3" customWidth="1"/>
    <col min="5926" max="5981" width="0" style="3" hidden="1" customWidth="1"/>
    <col min="5982" max="5982" width="0.5703125" style="3" customWidth="1"/>
    <col min="5983" max="5983" width="18.7109375" style="3" customWidth="1"/>
    <col min="5984" max="5984" width="16.28515625" style="3" customWidth="1"/>
    <col min="5985" max="5985" width="20.7109375" style="3" customWidth="1"/>
    <col min="5986" max="6144" width="9.140625" style="3"/>
    <col min="6145" max="6145" width="7.5703125" style="3" customWidth="1"/>
    <col min="6146" max="6146" width="27" style="3" customWidth="1"/>
    <col min="6147" max="6147" width="15.7109375" style="3" customWidth="1"/>
    <col min="6148" max="6148" width="17.42578125" style="3" customWidth="1"/>
    <col min="6149" max="6149" width="13.85546875" style="3" customWidth="1"/>
    <col min="6150" max="6150" width="15.140625" style="3" customWidth="1"/>
    <col min="6151" max="6151" width="14.5703125" style="3" customWidth="1"/>
    <col min="6152" max="6152" width="20" style="3" customWidth="1"/>
    <col min="6153" max="6153" width="0.42578125" style="3" customWidth="1"/>
    <col min="6154" max="6156" width="11.7109375" style="3" customWidth="1"/>
    <col min="6157" max="6157" width="11.5703125" style="3" customWidth="1"/>
    <col min="6158" max="6160" width="11.7109375" style="3" customWidth="1"/>
    <col min="6161" max="6161" width="11.140625" style="3" customWidth="1"/>
    <col min="6162" max="6162" width="15.42578125" style="3" customWidth="1"/>
    <col min="6163" max="6163" width="11.7109375" style="3" customWidth="1"/>
    <col min="6164" max="6170" width="12.42578125" style="3" customWidth="1"/>
    <col min="6171" max="6171" width="13.28515625" style="3" customWidth="1"/>
    <col min="6172" max="6181" width="12.42578125" style="3" customWidth="1"/>
    <col min="6182" max="6237" width="0" style="3" hidden="1" customWidth="1"/>
    <col min="6238" max="6238" width="0.5703125" style="3" customWidth="1"/>
    <col min="6239" max="6239" width="18.7109375" style="3" customWidth="1"/>
    <col min="6240" max="6240" width="16.28515625" style="3" customWidth="1"/>
    <col min="6241" max="6241" width="20.7109375" style="3" customWidth="1"/>
    <col min="6242" max="6400" width="9.140625" style="3"/>
    <col min="6401" max="6401" width="7.5703125" style="3" customWidth="1"/>
    <col min="6402" max="6402" width="27" style="3" customWidth="1"/>
    <col min="6403" max="6403" width="15.7109375" style="3" customWidth="1"/>
    <col min="6404" max="6404" width="17.42578125" style="3" customWidth="1"/>
    <col min="6405" max="6405" width="13.85546875" style="3" customWidth="1"/>
    <col min="6406" max="6406" width="15.140625" style="3" customWidth="1"/>
    <col min="6407" max="6407" width="14.5703125" style="3" customWidth="1"/>
    <col min="6408" max="6408" width="20" style="3" customWidth="1"/>
    <col min="6409" max="6409" width="0.42578125" style="3" customWidth="1"/>
    <col min="6410" max="6412" width="11.7109375" style="3" customWidth="1"/>
    <col min="6413" max="6413" width="11.5703125" style="3" customWidth="1"/>
    <col min="6414" max="6416" width="11.7109375" style="3" customWidth="1"/>
    <col min="6417" max="6417" width="11.140625" style="3" customWidth="1"/>
    <col min="6418" max="6418" width="15.42578125" style="3" customWidth="1"/>
    <col min="6419" max="6419" width="11.7109375" style="3" customWidth="1"/>
    <col min="6420" max="6426" width="12.42578125" style="3" customWidth="1"/>
    <col min="6427" max="6427" width="13.28515625" style="3" customWidth="1"/>
    <col min="6428" max="6437" width="12.42578125" style="3" customWidth="1"/>
    <col min="6438" max="6493" width="0" style="3" hidden="1" customWidth="1"/>
    <col min="6494" max="6494" width="0.5703125" style="3" customWidth="1"/>
    <col min="6495" max="6495" width="18.7109375" style="3" customWidth="1"/>
    <col min="6496" max="6496" width="16.28515625" style="3" customWidth="1"/>
    <col min="6497" max="6497" width="20.7109375" style="3" customWidth="1"/>
    <col min="6498" max="6656" width="9.140625" style="3"/>
    <col min="6657" max="6657" width="7.5703125" style="3" customWidth="1"/>
    <col min="6658" max="6658" width="27" style="3" customWidth="1"/>
    <col min="6659" max="6659" width="15.7109375" style="3" customWidth="1"/>
    <col min="6660" max="6660" width="17.42578125" style="3" customWidth="1"/>
    <col min="6661" max="6661" width="13.85546875" style="3" customWidth="1"/>
    <col min="6662" max="6662" width="15.140625" style="3" customWidth="1"/>
    <col min="6663" max="6663" width="14.5703125" style="3" customWidth="1"/>
    <col min="6664" max="6664" width="20" style="3" customWidth="1"/>
    <col min="6665" max="6665" width="0.42578125" style="3" customWidth="1"/>
    <col min="6666" max="6668" width="11.7109375" style="3" customWidth="1"/>
    <col min="6669" max="6669" width="11.5703125" style="3" customWidth="1"/>
    <col min="6670" max="6672" width="11.7109375" style="3" customWidth="1"/>
    <col min="6673" max="6673" width="11.140625" style="3" customWidth="1"/>
    <col min="6674" max="6674" width="15.42578125" style="3" customWidth="1"/>
    <col min="6675" max="6675" width="11.7109375" style="3" customWidth="1"/>
    <col min="6676" max="6682" width="12.42578125" style="3" customWidth="1"/>
    <col min="6683" max="6683" width="13.28515625" style="3" customWidth="1"/>
    <col min="6684" max="6693" width="12.42578125" style="3" customWidth="1"/>
    <col min="6694" max="6749" width="0" style="3" hidden="1" customWidth="1"/>
    <col min="6750" max="6750" width="0.5703125" style="3" customWidth="1"/>
    <col min="6751" max="6751" width="18.7109375" style="3" customWidth="1"/>
    <col min="6752" max="6752" width="16.28515625" style="3" customWidth="1"/>
    <col min="6753" max="6753" width="20.7109375" style="3" customWidth="1"/>
    <col min="6754" max="6912" width="9.140625" style="3"/>
    <col min="6913" max="6913" width="7.5703125" style="3" customWidth="1"/>
    <col min="6914" max="6914" width="27" style="3" customWidth="1"/>
    <col min="6915" max="6915" width="15.7109375" style="3" customWidth="1"/>
    <col min="6916" max="6916" width="17.42578125" style="3" customWidth="1"/>
    <col min="6917" max="6917" width="13.85546875" style="3" customWidth="1"/>
    <col min="6918" max="6918" width="15.140625" style="3" customWidth="1"/>
    <col min="6919" max="6919" width="14.5703125" style="3" customWidth="1"/>
    <col min="6920" max="6920" width="20" style="3" customWidth="1"/>
    <col min="6921" max="6921" width="0.42578125" style="3" customWidth="1"/>
    <col min="6922" max="6924" width="11.7109375" style="3" customWidth="1"/>
    <col min="6925" max="6925" width="11.5703125" style="3" customWidth="1"/>
    <col min="6926" max="6928" width="11.7109375" style="3" customWidth="1"/>
    <col min="6929" max="6929" width="11.140625" style="3" customWidth="1"/>
    <col min="6930" max="6930" width="15.42578125" style="3" customWidth="1"/>
    <col min="6931" max="6931" width="11.7109375" style="3" customWidth="1"/>
    <col min="6932" max="6938" width="12.42578125" style="3" customWidth="1"/>
    <col min="6939" max="6939" width="13.28515625" style="3" customWidth="1"/>
    <col min="6940" max="6949" width="12.42578125" style="3" customWidth="1"/>
    <col min="6950" max="7005" width="0" style="3" hidden="1" customWidth="1"/>
    <col min="7006" max="7006" width="0.5703125" style="3" customWidth="1"/>
    <col min="7007" max="7007" width="18.7109375" style="3" customWidth="1"/>
    <col min="7008" max="7008" width="16.28515625" style="3" customWidth="1"/>
    <col min="7009" max="7009" width="20.7109375" style="3" customWidth="1"/>
    <col min="7010" max="7168" width="9.140625" style="3"/>
    <col min="7169" max="7169" width="7.5703125" style="3" customWidth="1"/>
    <col min="7170" max="7170" width="27" style="3" customWidth="1"/>
    <col min="7171" max="7171" width="15.7109375" style="3" customWidth="1"/>
    <col min="7172" max="7172" width="17.42578125" style="3" customWidth="1"/>
    <col min="7173" max="7173" width="13.85546875" style="3" customWidth="1"/>
    <col min="7174" max="7174" width="15.140625" style="3" customWidth="1"/>
    <col min="7175" max="7175" width="14.5703125" style="3" customWidth="1"/>
    <col min="7176" max="7176" width="20" style="3" customWidth="1"/>
    <col min="7177" max="7177" width="0.42578125" style="3" customWidth="1"/>
    <col min="7178" max="7180" width="11.7109375" style="3" customWidth="1"/>
    <col min="7181" max="7181" width="11.5703125" style="3" customWidth="1"/>
    <col min="7182" max="7184" width="11.7109375" style="3" customWidth="1"/>
    <col min="7185" max="7185" width="11.140625" style="3" customWidth="1"/>
    <col min="7186" max="7186" width="15.42578125" style="3" customWidth="1"/>
    <col min="7187" max="7187" width="11.7109375" style="3" customWidth="1"/>
    <col min="7188" max="7194" width="12.42578125" style="3" customWidth="1"/>
    <col min="7195" max="7195" width="13.28515625" style="3" customWidth="1"/>
    <col min="7196" max="7205" width="12.42578125" style="3" customWidth="1"/>
    <col min="7206" max="7261" width="0" style="3" hidden="1" customWidth="1"/>
    <col min="7262" max="7262" width="0.5703125" style="3" customWidth="1"/>
    <col min="7263" max="7263" width="18.7109375" style="3" customWidth="1"/>
    <col min="7264" max="7264" width="16.28515625" style="3" customWidth="1"/>
    <col min="7265" max="7265" width="20.7109375" style="3" customWidth="1"/>
    <col min="7266" max="7424" width="9.140625" style="3"/>
    <col min="7425" max="7425" width="7.5703125" style="3" customWidth="1"/>
    <col min="7426" max="7426" width="27" style="3" customWidth="1"/>
    <col min="7427" max="7427" width="15.7109375" style="3" customWidth="1"/>
    <col min="7428" max="7428" width="17.42578125" style="3" customWidth="1"/>
    <col min="7429" max="7429" width="13.85546875" style="3" customWidth="1"/>
    <col min="7430" max="7430" width="15.140625" style="3" customWidth="1"/>
    <col min="7431" max="7431" width="14.5703125" style="3" customWidth="1"/>
    <col min="7432" max="7432" width="20" style="3" customWidth="1"/>
    <col min="7433" max="7433" width="0.42578125" style="3" customWidth="1"/>
    <col min="7434" max="7436" width="11.7109375" style="3" customWidth="1"/>
    <col min="7437" max="7437" width="11.5703125" style="3" customWidth="1"/>
    <col min="7438" max="7440" width="11.7109375" style="3" customWidth="1"/>
    <col min="7441" max="7441" width="11.140625" style="3" customWidth="1"/>
    <col min="7442" max="7442" width="15.42578125" style="3" customWidth="1"/>
    <col min="7443" max="7443" width="11.7109375" style="3" customWidth="1"/>
    <col min="7444" max="7450" width="12.42578125" style="3" customWidth="1"/>
    <col min="7451" max="7451" width="13.28515625" style="3" customWidth="1"/>
    <col min="7452" max="7461" width="12.42578125" style="3" customWidth="1"/>
    <col min="7462" max="7517" width="0" style="3" hidden="1" customWidth="1"/>
    <col min="7518" max="7518" width="0.5703125" style="3" customWidth="1"/>
    <col min="7519" max="7519" width="18.7109375" style="3" customWidth="1"/>
    <col min="7520" max="7520" width="16.28515625" style="3" customWidth="1"/>
    <col min="7521" max="7521" width="20.7109375" style="3" customWidth="1"/>
    <col min="7522" max="7680" width="9.140625" style="3"/>
    <col min="7681" max="7681" width="7.5703125" style="3" customWidth="1"/>
    <col min="7682" max="7682" width="27" style="3" customWidth="1"/>
    <col min="7683" max="7683" width="15.7109375" style="3" customWidth="1"/>
    <col min="7684" max="7684" width="17.42578125" style="3" customWidth="1"/>
    <col min="7685" max="7685" width="13.85546875" style="3" customWidth="1"/>
    <col min="7686" max="7686" width="15.140625" style="3" customWidth="1"/>
    <col min="7687" max="7687" width="14.5703125" style="3" customWidth="1"/>
    <col min="7688" max="7688" width="20" style="3" customWidth="1"/>
    <col min="7689" max="7689" width="0.42578125" style="3" customWidth="1"/>
    <col min="7690" max="7692" width="11.7109375" style="3" customWidth="1"/>
    <col min="7693" max="7693" width="11.5703125" style="3" customWidth="1"/>
    <col min="7694" max="7696" width="11.7109375" style="3" customWidth="1"/>
    <col min="7697" max="7697" width="11.140625" style="3" customWidth="1"/>
    <col min="7698" max="7698" width="15.42578125" style="3" customWidth="1"/>
    <col min="7699" max="7699" width="11.7109375" style="3" customWidth="1"/>
    <col min="7700" max="7706" width="12.42578125" style="3" customWidth="1"/>
    <col min="7707" max="7707" width="13.28515625" style="3" customWidth="1"/>
    <col min="7708" max="7717" width="12.42578125" style="3" customWidth="1"/>
    <col min="7718" max="7773" width="0" style="3" hidden="1" customWidth="1"/>
    <col min="7774" max="7774" width="0.5703125" style="3" customWidth="1"/>
    <col min="7775" max="7775" width="18.7109375" style="3" customWidth="1"/>
    <col min="7776" max="7776" width="16.28515625" style="3" customWidth="1"/>
    <col min="7777" max="7777" width="20.7109375" style="3" customWidth="1"/>
    <col min="7778" max="7936" width="9.140625" style="3"/>
    <col min="7937" max="7937" width="7.5703125" style="3" customWidth="1"/>
    <col min="7938" max="7938" width="27" style="3" customWidth="1"/>
    <col min="7939" max="7939" width="15.7109375" style="3" customWidth="1"/>
    <col min="7940" max="7940" width="17.42578125" style="3" customWidth="1"/>
    <col min="7941" max="7941" width="13.85546875" style="3" customWidth="1"/>
    <col min="7942" max="7942" width="15.140625" style="3" customWidth="1"/>
    <col min="7943" max="7943" width="14.5703125" style="3" customWidth="1"/>
    <col min="7944" max="7944" width="20" style="3" customWidth="1"/>
    <col min="7945" max="7945" width="0.42578125" style="3" customWidth="1"/>
    <col min="7946" max="7948" width="11.7109375" style="3" customWidth="1"/>
    <col min="7949" max="7949" width="11.5703125" style="3" customWidth="1"/>
    <col min="7950" max="7952" width="11.7109375" style="3" customWidth="1"/>
    <col min="7953" max="7953" width="11.140625" style="3" customWidth="1"/>
    <col min="7954" max="7954" width="15.42578125" style="3" customWidth="1"/>
    <col min="7955" max="7955" width="11.7109375" style="3" customWidth="1"/>
    <col min="7956" max="7962" width="12.42578125" style="3" customWidth="1"/>
    <col min="7963" max="7963" width="13.28515625" style="3" customWidth="1"/>
    <col min="7964" max="7973" width="12.42578125" style="3" customWidth="1"/>
    <col min="7974" max="8029" width="0" style="3" hidden="1" customWidth="1"/>
    <col min="8030" max="8030" width="0.5703125" style="3" customWidth="1"/>
    <col min="8031" max="8031" width="18.7109375" style="3" customWidth="1"/>
    <col min="8032" max="8032" width="16.28515625" style="3" customWidth="1"/>
    <col min="8033" max="8033" width="20.7109375" style="3" customWidth="1"/>
    <col min="8034" max="8192" width="9.140625" style="3"/>
    <col min="8193" max="8193" width="7.5703125" style="3" customWidth="1"/>
    <col min="8194" max="8194" width="27" style="3" customWidth="1"/>
    <col min="8195" max="8195" width="15.7109375" style="3" customWidth="1"/>
    <col min="8196" max="8196" width="17.42578125" style="3" customWidth="1"/>
    <col min="8197" max="8197" width="13.85546875" style="3" customWidth="1"/>
    <col min="8198" max="8198" width="15.140625" style="3" customWidth="1"/>
    <col min="8199" max="8199" width="14.5703125" style="3" customWidth="1"/>
    <col min="8200" max="8200" width="20" style="3" customWidth="1"/>
    <col min="8201" max="8201" width="0.42578125" style="3" customWidth="1"/>
    <col min="8202" max="8204" width="11.7109375" style="3" customWidth="1"/>
    <col min="8205" max="8205" width="11.5703125" style="3" customWidth="1"/>
    <col min="8206" max="8208" width="11.7109375" style="3" customWidth="1"/>
    <col min="8209" max="8209" width="11.140625" style="3" customWidth="1"/>
    <col min="8210" max="8210" width="15.42578125" style="3" customWidth="1"/>
    <col min="8211" max="8211" width="11.7109375" style="3" customWidth="1"/>
    <col min="8212" max="8218" width="12.42578125" style="3" customWidth="1"/>
    <col min="8219" max="8219" width="13.28515625" style="3" customWidth="1"/>
    <col min="8220" max="8229" width="12.42578125" style="3" customWidth="1"/>
    <col min="8230" max="8285" width="0" style="3" hidden="1" customWidth="1"/>
    <col min="8286" max="8286" width="0.5703125" style="3" customWidth="1"/>
    <col min="8287" max="8287" width="18.7109375" style="3" customWidth="1"/>
    <col min="8288" max="8288" width="16.28515625" style="3" customWidth="1"/>
    <col min="8289" max="8289" width="20.7109375" style="3" customWidth="1"/>
    <col min="8290" max="8448" width="9.140625" style="3"/>
    <col min="8449" max="8449" width="7.5703125" style="3" customWidth="1"/>
    <col min="8450" max="8450" width="27" style="3" customWidth="1"/>
    <col min="8451" max="8451" width="15.7109375" style="3" customWidth="1"/>
    <col min="8452" max="8452" width="17.42578125" style="3" customWidth="1"/>
    <col min="8453" max="8453" width="13.85546875" style="3" customWidth="1"/>
    <col min="8454" max="8454" width="15.140625" style="3" customWidth="1"/>
    <col min="8455" max="8455" width="14.5703125" style="3" customWidth="1"/>
    <col min="8456" max="8456" width="20" style="3" customWidth="1"/>
    <col min="8457" max="8457" width="0.42578125" style="3" customWidth="1"/>
    <col min="8458" max="8460" width="11.7109375" style="3" customWidth="1"/>
    <col min="8461" max="8461" width="11.5703125" style="3" customWidth="1"/>
    <col min="8462" max="8464" width="11.7109375" style="3" customWidth="1"/>
    <col min="8465" max="8465" width="11.140625" style="3" customWidth="1"/>
    <col min="8466" max="8466" width="15.42578125" style="3" customWidth="1"/>
    <col min="8467" max="8467" width="11.7109375" style="3" customWidth="1"/>
    <col min="8468" max="8474" width="12.42578125" style="3" customWidth="1"/>
    <col min="8475" max="8475" width="13.28515625" style="3" customWidth="1"/>
    <col min="8476" max="8485" width="12.42578125" style="3" customWidth="1"/>
    <col min="8486" max="8541" width="0" style="3" hidden="1" customWidth="1"/>
    <col min="8542" max="8542" width="0.5703125" style="3" customWidth="1"/>
    <col min="8543" max="8543" width="18.7109375" style="3" customWidth="1"/>
    <col min="8544" max="8544" width="16.28515625" style="3" customWidth="1"/>
    <col min="8545" max="8545" width="20.7109375" style="3" customWidth="1"/>
    <col min="8546" max="8704" width="9.140625" style="3"/>
    <col min="8705" max="8705" width="7.5703125" style="3" customWidth="1"/>
    <col min="8706" max="8706" width="27" style="3" customWidth="1"/>
    <col min="8707" max="8707" width="15.7109375" style="3" customWidth="1"/>
    <col min="8708" max="8708" width="17.42578125" style="3" customWidth="1"/>
    <col min="8709" max="8709" width="13.85546875" style="3" customWidth="1"/>
    <col min="8710" max="8710" width="15.140625" style="3" customWidth="1"/>
    <col min="8711" max="8711" width="14.5703125" style="3" customWidth="1"/>
    <col min="8712" max="8712" width="20" style="3" customWidth="1"/>
    <col min="8713" max="8713" width="0.42578125" style="3" customWidth="1"/>
    <col min="8714" max="8716" width="11.7109375" style="3" customWidth="1"/>
    <col min="8717" max="8717" width="11.5703125" style="3" customWidth="1"/>
    <col min="8718" max="8720" width="11.7109375" style="3" customWidth="1"/>
    <col min="8721" max="8721" width="11.140625" style="3" customWidth="1"/>
    <col min="8722" max="8722" width="15.42578125" style="3" customWidth="1"/>
    <col min="8723" max="8723" width="11.7109375" style="3" customWidth="1"/>
    <col min="8724" max="8730" width="12.42578125" style="3" customWidth="1"/>
    <col min="8731" max="8731" width="13.28515625" style="3" customWidth="1"/>
    <col min="8732" max="8741" width="12.42578125" style="3" customWidth="1"/>
    <col min="8742" max="8797" width="0" style="3" hidden="1" customWidth="1"/>
    <col min="8798" max="8798" width="0.5703125" style="3" customWidth="1"/>
    <col min="8799" max="8799" width="18.7109375" style="3" customWidth="1"/>
    <col min="8800" max="8800" width="16.28515625" style="3" customWidth="1"/>
    <col min="8801" max="8801" width="20.7109375" style="3" customWidth="1"/>
    <col min="8802" max="8960" width="9.140625" style="3"/>
    <col min="8961" max="8961" width="7.5703125" style="3" customWidth="1"/>
    <col min="8962" max="8962" width="27" style="3" customWidth="1"/>
    <col min="8963" max="8963" width="15.7109375" style="3" customWidth="1"/>
    <col min="8964" max="8964" width="17.42578125" style="3" customWidth="1"/>
    <col min="8965" max="8965" width="13.85546875" style="3" customWidth="1"/>
    <col min="8966" max="8966" width="15.140625" style="3" customWidth="1"/>
    <col min="8967" max="8967" width="14.5703125" style="3" customWidth="1"/>
    <col min="8968" max="8968" width="20" style="3" customWidth="1"/>
    <col min="8969" max="8969" width="0.42578125" style="3" customWidth="1"/>
    <col min="8970" max="8972" width="11.7109375" style="3" customWidth="1"/>
    <col min="8973" max="8973" width="11.5703125" style="3" customWidth="1"/>
    <col min="8974" max="8976" width="11.7109375" style="3" customWidth="1"/>
    <col min="8977" max="8977" width="11.140625" style="3" customWidth="1"/>
    <col min="8978" max="8978" width="15.42578125" style="3" customWidth="1"/>
    <col min="8979" max="8979" width="11.7109375" style="3" customWidth="1"/>
    <col min="8980" max="8986" width="12.42578125" style="3" customWidth="1"/>
    <col min="8987" max="8987" width="13.28515625" style="3" customWidth="1"/>
    <col min="8988" max="8997" width="12.42578125" style="3" customWidth="1"/>
    <col min="8998" max="9053" width="0" style="3" hidden="1" customWidth="1"/>
    <col min="9054" max="9054" width="0.5703125" style="3" customWidth="1"/>
    <col min="9055" max="9055" width="18.7109375" style="3" customWidth="1"/>
    <col min="9056" max="9056" width="16.28515625" style="3" customWidth="1"/>
    <col min="9057" max="9057" width="20.7109375" style="3" customWidth="1"/>
    <col min="9058" max="9216" width="9.140625" style="3"/>
    <col min="9217" max="9217" width="7.5703125" style="3" customWidth="1"/>
    <col min="9218" max="9218" width="27" style="3" customWidth="1"/>
    <col min="9219" max="9219" width="15.7109375" style="3" customWidth="1"/>
    <col min="9220" max="9220" width="17.42578125" style="3" customWidth="1"/>
    <col min="9221" max="9221" width="13.85546875" style="3" customWidth="1"/>
    <col min="9222" max="9222" width="15.140625" style="3" customWidth="1"/>
    <col min="9223" max="9223" width="14.5703125" style="3" customWidth="1"/>
    <col min="9224" max="9224" width="20" style="3" customWidth="1"/>
    <col min="9225" max="9225" width="0.42578125" style="3" customWidth="1"/>
    <col min="9226" max="9228" width="11.7109375" style="3" customWidth="1"/>
    <col min="9229" max="9229" width="11.5703125" style="3" customWidth="1"/>
    <col min="9230" max="9232" width="11.7109375" style="3" customWidth="1"/>
    <col min="9233" max="9233" width="11.140625" style="3" customWidth="1"/>
    <col min="9234" max="9234" width="15.42578125" style="3" customWidth="1"/>
    <col min="9235" max="9235" width="11.7109375" style="3" customWidth="1"/>
    <col min="9236" max="9242" width="12.42578125" style="3" customWidth="1"/>
    <col min="9243" max="9243" width="13.28515625" style="3" customWidth="1"/>
    <col min="9244" max="9253" width="12.42578125" style="3" customWidth="1"/>
    <col min="9254" max="9309" width="0" style="3" hidden="1" customWidth="1"/>
    <col min="9310" max="9310" width="0.5703125" style="3" customWidth="1"/>
    <col min="9311" max="9311" width="18.7109375" style="3" customWidth="1"/>
    <col min="9312" max="9312" width="16.28515625" style="3" customWidth="1"/>
    <col min="9313" max="9313" width="20.7109375" style="3" customWidth="1"/>
    <col min="9314" max="9472" width="9.140625" style="3"/>
    <col min="9473" max="9473" width="7.5703125" style="3" customWidth="1"/>
    <col min="9474" max="9474" width="27" style="3" customWidth="1"/>
    <col min="9475" max="9475" width="15.7109375" style="3" customWidth="1"/>
    <col min="9476" max="9476" width="17.42578125" style="3" customWidth="1"/>
    <col min="9477" max="9477" width="13.85546875" style="3" customWidth="1"/>
    <col min="9478" max="9478" width="15.140625" style="3" customWidth="1"/>
    <col min="9479" max="9479" width="14.5703125" style="3" customWidth="1"/>
    <col min="9480" max="9480" width="20" style="3" customWidth="1"/>
    <col min="9481" max="9481" width="0.42578125" style="3" customWidth="1"/>
    <col min="9482" max="9484" width="11.7109375" style="3" customWidth="1"/>
    <col min="9485" max="9485" width="11.5703125" style="3" customWidth="1"/>
    <col min="9486" max="9488" width="11.7109375" style="3" customWidth="1"/>
    <col min="9489" max="9489" width="11.140625" style="3" customWidth="1"/>
    <col min="9490" max="9490" width="15.42578125" style="3" customWidth="1"/>
    <col min="9491" max="9491" width="11.7109375" style="3" customWidth="1"/>
    <col min="9492" max="9498" width="12.42578125" style="3" customWidth="1"/>
    <col min="9499" max="9499" width="13.28515625" style="3" customWidth="1"/>
    <col min="9500" max="9509" width="12.42578125" style="3" customWidth="1"/>
    <col min="9510" max="9565" width="0" style="3" hidden="1" customWidth="1"/>
    <col min="9566" max="9566" width="0.5703125" style="3" customWidth="1"/>
    <col min="9567" max="9567" width="18.7109375" style="3" customWidth="1"/>
    <col min="9568" max="9568" width="16.28515625" style="3" customWidth="1"/>
    <col min="9569" max="9569" width="20.7109375" style="3" customWidth="1"/>
    <col min="9570" max="9728" width="9.140625" style="3"/>
    <col min="9729" max="9729" width="7.5703125" style="3" customWidth="1"/>
    <col min="9730" max="9730" width="27" style="3" customWidth="1"/>
    <col min="9731" max="9731" width="15.7109375" style="3" customWidth="1"/>
    <col min="9732" max="9732" width="17.42578125" style="3" customWidth="1"/>
    <col min="9733" max="9733" width="13.85546875" style="3" customWidth="1"/>
    <col min="9734" max="9734" width="15.140625" style="3" customWidth="1"/>
    <col min="9735" max="9735" width="14.5703125" style="3" customWidth="1"/>
    <col min="9736" max="9736" width="20" style="3" customWidth="1"/>
    <col min="9737" max="9737" width="0.42578125" style="3" customWidth="1"/>
    <col min="9738" max="9740" width="11.7109375" style="3" customWidth="1"/>
    <col min="9741" max="9741" width="11.5703125" style="3" customWidth="1"/>
    <col min="9742" max="9744" width="11.7109375" style="3" customWidth="1"/>
    <col min="9745" max="9745" width="11.140625" style="3" customWidth="1"/>
    <col min="9746" max="9746" width="15.42578125" style="3" customWidth="1"/>
    <col min="9747" max="9747" width="11.7109375" style="3" customWidth="1"/>
    <col min="9748" max="9754" width="12.42578125" style="3" customWidth="1"/>
    <col min="9755" max="9755" width="13.28515625" style="3" customWidth="1"/>
    <col min="9756" max="9765" width="12.42578125" style="3" customWidth="1"/>
    <col min="9766" max="9821" width="0" style="3" hidden="1" customWidth="1"/>
    <col min="9822" max="9822" width="0.5703125" style="3" customWidth="1"/>
    <col min="9823" max="9823" width="18.7109375" style="3" customWidth="1"/>
    <col min="9824" max="9824" width="16.28515625" style="3" customWidth="1"/>
    <col min="9825" max="9825" width="20.7109375" style="3" customWidth="1"/>
    <col min="9826" max="9984" width="9.140625" style="3"/>
    <col min="9985" max="9985" width="7.5703125" style="3" customWidth="1"/>
    <col min="9986" max="9986" width="27" style="3" customWidth="1"/>
    <col min="9987" max="9987" width="15.7109375" style="3" customWidth="1"/>
    <col min="9988" max="9988" width="17.42578125" style="3" customWidth="1"/>
    <col min="9989" max="9989" width="13.85546875" style="3" customWidth="1"/>
    <col min="9990" max="9990" width="15.140625" style="3" customWidth="1"/>
    <col min="9991" max="9991" width="14.5703125" style="3" customWidth="1"/>
    <col min="9992" max="9992" width="20" style="3" customWidth="1"/>
    <col min="9993" max="9993" width="0.42578125" style="3" customWidth="1"/>
    <col min="9994" max="9996" width="11.7109375" style="3" customWidth="1"/>
    <col min="9997" max="9997" width="11.5703125" style="3" customWidth="1"/>
    <col min="9998" max="10000" width="11.7109375" style="3" customWidth="1"/>
    <col min="10001" max="10001" width="11.140625" style="3" customWidth="1"/>
    <col min="10002" max="10002" width="15.42578125" style="3" customWidth="1"/>
    <col min="10003" max="10003" width="11.7109375" style="3" customWidth="1"/>
    <col min="10004" max="10010" width="12.42578125" style="3" customWidth="1"/>
    <col min="10011" max="10011" width="13.28515625" style="3" customWidth="1"/>
    <col min="10012" max="10021" width="12.42578125" style="3" customWidth="1"/>
    <col min="10022" max="10077" width="0" style="3" hidden="1" customWidth="1"/>
    <col min="10078" max="10078" width="0.5703125" style="3" customWidth="1"/>
    <col min="10079" max="10079" width="18.7109375" style="3" customWidth="1"/>
    <col min="10080" max="10080" width="16.28515625" style="3" customWidth="1"/>
    <col min="10081" max="10081" width="20.7109375" style="3" customWidth="1"/>
    <col min="10082" max="10240" width="9.140625" style="3"/>
    <col min="10241" max="10241" width="7.5703125" style="3" customWidth="1"/>
    <col min="10242" max="10242" width="27" style="3" customWidth="1"/>
    <col min="10243" max="10243" width="15.7109375" style="3" customWidth="1"/>
    <col min="10244" max="10244" width="17.42578125" style="3" customWidth="1"/>
    <col min="10245" max="10245" width="13.85546875" style="3" customWidth="1"/>
    <col min="10246" max="10246" width="15.140625" style="3" customWidth="1"/>
    <col min="10247" max="10247" width="14.5703125" style="3" customWidth="1"/>
    <col min="10248" max="10248" width="20" style="3" customWidth="1"/>
    <col min="10249" max="10249" width="0.42578125" style="3" customWidth="1"/>
    <col min="10250" max="10252" width="11.7109375" style="3" customWidth="1"/>
    <col min="10253" max="10253" width="11.5703125" style="3" customWidth="1"/>
    <col min="10254" max="10256" width="11.7109375" style="3" customWidth="1"/>
    <col min="10257" max="10257" width="11.140625" style="3" customWidth="1"/>
    <col min="10258" max="10258" width="15.42578125" style="3" customWidth="1"/>
    <col min="10259" max="10259" width="11.7109375" style="3" customWidth="1"/>
    <col min="10260" max="10266" width="12.42578125" style="3" customWidth="1"/>
    <col min="10267" max="10267" width="13.28515625" style="3" customWidth="1"/>
    <col min="10268" max="10277" width="12.42578125" style="3" customWidth="1"/>
    <col min="10278" max="10333" width="0" style="3" hidden="1" customWidth="1"/>
    <col min="10334" max="10334" width="0.5703125" style="3" customWidth="1"/>
    <col min="10335" max="10335" width="18.7109375" style="3" customWidth="1"/>
    <col min="10336" max="10336" width="16.28515625" style="3" customWidth="1"/>
    <col min="10337" max="10337" width="20.7109375" style="3" customWidth="1"/>
    <col min="10338" max="10496" width="9.140625" style="3"/>
    <col min="10497" max="10497" width="7.5703125" style="3" customWidth="1"/>
    <col min="10498" max="10498" width="27" style="3" customWidth="1"/>
    <col min="10499" max="10499" width="15.7109375" style="3" customWidth="1"/>
    <col min="10500" max="10500" width="17.42578125" style="3" customWidth="1"/>
    <col min="10501" max="10501" width="13.85546875" style="3" customWidth="1"/>
    <col min="10502" max="10502" width="15.140625" style="3" customWidth="1"/>
    <col min="10503" max="10503" width="14.5703125" style="3" customWidth="1"/>
    <col min="10504" max="10504" width="20" style="3" customWidth="1"/>
    <col min="10505" max="10505" width="0.42578125" style="3" customWidth="1"/>
    <col min="10506" max="10508" width="11.7109375" style="3" customWidth="1"/>
    <col min="10509" max="10509" width="11.5703125" style="3" customWidth="1"/>
    <col min="10510" max="10512" width="11.7109375" style="3" customWidth="1"/>
    <col min="10513" max="10513" width="11.140625" style="3" customWidth="1"/>
    <col min="10514" max="10514" width="15.42578125" style="3" customWidth="1"/>
    <col min="10515" max="10515" width="11.7109375" style="3" customWidth="1"/>
    <col min="10516" max="10522" width="12.42578125" style="3" customWidth="1"/>
    <col min="10523" max="10523" width="13.28515625" style="3" customWidth="1"/>
    <col min="10524" max="10533" width="12.42578125" style="3" customWidth="1"/>
    <col min="10534" max="10589" width="0" style="3" hidden="1" customWidth="1"/>
    <col min="10590" max="10590" width="0.5703125" style="3" customWidth="1"/>
    <col min="10591" max="10591" width="18.7109375" style="3" customWidth="1"/>
    <col min="10592" max="10592" width="16.28515625" style="3" customWidth="1"/>
    <col min="10593" max="10593" width="20.7109375" style="3" customWidth="1"/>
    <col min="10594" max="10752" width="9.140625" style="3"/>
    <col min="10753" max="10753" width="7.5703125" style="3" customWidth="1"/>
    <col min="10754" max="10754" width="27" style="3" customWidth="1"/>
    <col min="10755" max="10755" width="15.7109375" style="3" customWidth="1"/>
    <col min="10756" max="10756" width="17.42578125" style="3" customWidth="1"/>
    <col min="10757" max="10757" width="13.85546875" style="3" customWidth="1"/>
    <col min="10758" max="10758" width="15.140625" style="3" customWidth="1"/>
    <col min="10759" max="10759" width="14.5703125" style="3" customWidth="1"/>
    <col min="10760" max="10760" width="20" style="3" customWidth="1"/>
    <col min="10761" max="10761" width="0.42578125" style="3" customWidth="1"/>
    <col min="10762" max="10764" width="11.7109375" style="3" customWidth="1"/>
    <col min="10765" max="10765" width="11.5703125" style="3" customWidth="1"/>
    <col min="10766" max="10768" width="11.7109375" style="3" customWidth="1"/>
    <col min="10769" max="10769" width="11.140625" style="3" customWidth="1"/>
    <col min="10770" max="10770" width="15.42578125" style="3" customWidth="1"/>
    <col min="10771" max="10771" width="11.7109375" style="3" customWidth="1"/>
    <col min="10772" max="10778" width="12.42578125" style="3" customWidth="1"/>
    <col min="10779" max="10779" width="13.28515625" style="3" customWidth="1"/>
    <col min="10780" max="10789" width="12.42578125" style="3" customWidth="1"/>
    <col min="10790" max="10845" width="0" style="3" hidden="1" customWidth="1"/>
    <col min="10846" max="10846" width="0.5703125" style="3" customWidth="1"/>
    <col min="10847" max="10847" width="18.7109375" style="3" customWidth="1"/>
    <col min="10848" max="10848" width="16.28515625" style="3" customWidth="1"/>
    <col min="10849" max="10849" width="20.7109375" style="3" customWidth="1"/>
    <col min="10850" max="11008" width="9.140625" style="3"/>
    <col min="11009" max="11009" width="7.5703125" style="3" customWidth="1"/>
    <col min="11010" max="11010" width="27" style="3" customWidth="1"/>
    <col min="11011" max="11011" width="15.7109375" style="3" customWidth="1"/>
    <col min="11012" max="11012" width="17.42578125" style="3" customWidth="1"/>
    <col min="11013" max="11013" width="13.85546875" style="3" customWidth="1"/>
    <col min="11014" max="11014" width="15.140625" style="3" customWidth="1"/>
    <col min="11015" max="11015" width="14.5703125" style="3" customWidth="1"/>
    <col min="11016" max="11016" width="20" style="3" customWidth="1"/>
    <col min="11017" max="11017" width="0.42578125" style="3" customWidth="1"/>
    <col min="11018" max="11020" width="11.7109375" style="3" customWidth="1"/>
    <col min="11021" max="11021" width="11.5703125" style="3" customWidth="1"/>
    <col min="11022" max="11024" width="11.7109375" style="3" customWidth="1"/>
    <col min="11025" max="11025" width="11.140625" style="3" customWidth="1"/>
    <col min="11026" max="11026" width="15.42578125" style="3" customWidth="1"/>
    <col min="11027" max="11027" width="11.7109375" style="3" customWidth="1"/>
    <col min="11028" max="11034" width="12.42578125" style="3" customWidth="1"/>
    <col min="11035" max="11035" width="13.28515625" style="3" customWidth="1"/>
    <col min="11036" max="11045" width="12.42578125" style="3" customWidth="1"/>
    <col min="11046" max="11101" width="0" style="3" hidden="1" customWidth="1"/>
    <col min="11102" max="11102" width="0.5703125" style="3" customWidth="1"/>
    <col min="11103" max="11103" width="18.7109375" style="3" customWidth="1"/>
    <col min="11104" max="11104" width="16.28515625" style="3" customWidth="1"/>
    <col min="11105" max="11105" width="20.7109375" style="3" customWidth="1"/>
    <col min="11106" max="11264" width="9.140625" style="3"/>
    <col min="11265" max="11265" width="7.5703125" style="3" customWidth="1"/>
    <col min="11266" max="11266" width="27" style="3" customWidth="1"/>
    <col min="11267" max="11267" width="15.7109375" style="3" customWidth="1"/>
    <col min="11268" max="11268" width="17.42578125" style="3" customWidth="1"/>
    <col min="11269" max="11269" width="13.85546875" style="3" customWidth="1"/>
    <col min="11270" max="11270" width="15.140625" style="3" customWidth="1"/>
    <col min="11271" max="11271" width="14.5703125" style="3" customWidth="1"/>
    <col min="11272" max="11272" width="20" style="3" customWidth="1"/>
    <col min="11273" max="11273" width="0.42578125" style="3" customWidth="1"/>
    <col min="11274" max="11276" width="11.7109375" style="3" customWidth="1"/>
    <col min="11277" max="11277" width="11.5703125" style="3" customWidth="1"/>
    <col min="11278" max="11280" width="11.7109375" style="3" customWidth="1"/>
    <col min="11281" max="11281" width="11.140625" style="3" customWidth="1"/>
    <col min="11282" max="11282" width="15.42578125" style="3" customWidth="1"/>
    <col min="11283" max="11283" width="11.7109375" style="3" customWidth="1"/>
    <col min="11284" max="11290" width="12.42578125" style="3" customWidth="1"/>
    <col min="11291" max="11291" width="13.28515625" style="3" customWidth="1"/>
    <col min="11292" max="11301" width="12.42578125" style="3" customWidth="1"/>
    <col min="11302" max="11357" width="0" style="3" hidden="1" customWidth="1"/>
    <col min="11358" max="11358" width="0.5703125" style="3" customWidth="1"/>
    <col min="11359" max="11359" width="18.7109375" style="3" customWidth="1"/>
    <col min="11360" max="11360" width="16.28515625" style="3" customWidth="1"/>
    <col min="11361" max="11361" width="20.7109375" style="3" customWidth="1"/>
    <col min="11362" max="11520" width="9.140625" style="3"/>
    <col min="11521" max="11521" width="7.5703125" style="3" customWidth="1"/>
    <col min="11522" max="11522" width="27" style="3" customWidth="1"/>
    <col min="11523" max="11523" width="15.7109375" style="3" customWidth="1"/>
    <col min="11524" max="11524" width="17.42578125" style="3" customWidth="1"/>
    <col min="11525" max="11525" width="13.85546875" style="3" customWidth="1"/>
    <col min="11526" max="11526" width="15.140625" style="3" customWidth="1"/>
    <col min="11527" max="11527" width="14.5703125" style="3" customWidth="1"/>
    <col min="11528" max="11528" width="20" style="3" customWidth="1"/>
    <col min="11529" max="11529" width="0.42578125" style="3" customWidth="1"/>
    <col min="11530" max="11532" width="11.7109375" style="3" customWidth="1"/>
    <col min="11533" max="11533" width="11.5703125" style="3" customWidth="1"/>
    <col min="11534" max="11536" width="11.7109375" style="3" customWidth="1"/>
    <col min="11537" max="11537" width="11.140625" style="3" customWidth="1"/>
    <col min="11538" max="11538" width="15.42578125" style="3" customWidth="1"/>
    <col min="11539" max="11539" width="11.7109375" style="3" customWidth="1"/>
    <col min="11540" max="11546" width="12.42578125" style="3" customWidth="1"/>
    <col min="11547" max="11547" width="13.28515625" style="3" customWidth="1"/>
    <col min="11548" max="11557" width="12.42578125" style="3" customWidth="1"/>
    <col min="11558" max="11613" width="0" style="3" hidden="1" customWidth="1"/>
    <col min="11614" max="11614" width="0.5703125" style="3" customWidth="1"/>
    <col min="11615" max="11615" width="18.7109375" style="3" customWidth="1"/>
    <col min="11616" max="11616" width="16.28515625" style="3" customWidth="1"/>
    <col min="11617" max="11617" width="20.7109375" style="3" customWidth="1"/>
    <col min="11618" max="11776" width="9.140625" style="3"/>
    <col min="11777" max="11777" width="7.5703125" style="3" customWidth="1"/>
    <col min="11778" max="11778" width="27" style="3" customWidth="1"/>
    <col min="11779" max="11779" width="15.7109375" style="3" customWidth="1"/>
    <col min="11780" max="11780" width="17.42578125" style="3" customWidth="1"/>
    <col min="11781" max="11781" width="13.85546875" style="3" customWidth="1"/>
    <col min="11782" max="11782" width="15.140625" style="3" customWidth="1"/>
    <col min="11783" max="11783" width="14.5703125" style="3" customWidth="1"/>
    <col min="11784" max="11784" width="20" style="3" customWidth="1"/>
    <col min="11785" max="11785" width="0.42578125" style="3" customWidth="1"/>
    <col min="11786" max="11788" width="11.7109375" style="3" customWidth="1"/>
    <col min="11789" max="11789" width="11.5703125" style="3" customWidth="1"/>
    <col min="11790" max="11792" width="11.7109375" style="3" customWidth="1"/>
    <col min="11793" max="11793" width="11.140625" style="3" customWidth="1"/>
    <col min="11794" max="11794" width="15.42578125" style="3" customWidth="1"/>
    <col min="11795" max="11795" width="11.7109375" style="3" customWidth="1"/>
    <col min="11796" max="11802" width="12.42578125" style="3" customWidth="1"/>
    <col min="11803" max="11803" width="13.28515625" style="3" customWidth="1"/>
    <col min="11804" max="11813" width="12.42578125" style="3" customWidth="1"/>
    <col min="11814" max="11869" width="0" style="3" hidden="1" customWidth="1"/>
    <col min="11870" max="11870" width="0.5703125" style="3" customWidth="1"/>
    <col min="11871" max="11871" width="18.7109375" style="3" customWidth="1"/>
    <col min="11872" max="11872" width="16.28515625" style="3" customWidth="1"/>
    <col min="11873" max="11873" width="20.7109375" style="3" customWidth="1"/>
    <col min="11874" max="12032" width="9.140625" style="3"/>
    <col min="12033" max="12033" width="7.5703125" style="3" customWidth="1"/>
    <col min="12034" max="12034" width="27" style="3" customWidth="1"/>
    <col min="12035" max="12035" width="15.7109375" style="3" customWidth="1"/>
    <col min="12036" max="12036" width="17.42578125" style="3" customWidth="1"/>
    <col min="12037" max="12037" width="13.85546875" style="3" customWidth="1"/>
    <col min="12038" max="12038" width="15.140625" style="3" customWidth="1"/>
    <col min="12039" max="12039" width="14.5703125" style="3" customWidth="1"/>
    <col min="12040" max="12040" width="20" style="3" customWidth="1"/>
    <col min="12041" max="12041" width="0.42578125" style="3" customWidth="1"/>
    <col min="12042" max="12044" width="11.7109375" style="3" customWidth="1"/>
    <col min="12045" max="12045" width="11.5703125" style="3" customWidth="1"/>
    <col min="12046" max="12048" width="11.7109375" style="3" customWidth="1"/>
    <col min="12049" max="12049" width="11.140625" style="3" customWidth="1"/>
    <col min="12050" max="12050" width="15.42578125" style="3" customWidth="1"/>
    <col min="12051" max="12051" width="11.7109375" style="3" customWidth="1"/>
    <col min="12052" max="12058" width="12.42578125" style="3" customWidth="1"/>
    <col min="12059" max="12059" width="13.28515625" style="3" customWidth="1"/>
    <col min="12060" max="12069" width="12.42578125" style="3" customWidth="1"/>
    <col min="12070" max="12125" width="0" style="3" hidden="1" customWidth="1"/>
    <col min="12126" max="12126" width="0.5703125" style="3" customWidth="1"/>
    <col min="12127" max="12127" width="18.7109375" style="3" customWidth="1"/>
    <col min="12128" max="12128" width="16.28515625" style="3" customWidth="1"/>
    <col min="12129" max="12129" width="20.7109375" style="3" customWidth="1"/>
    <col min="12130" max="12288" width="9.140625" style="3"/>
    <col min="12289" max="12289" width="7.5703125" style="3" customWidth="1"/>
    <col min="12290" max="12290" width="27" style="3" customWidth="1"/>
    <col min="12291" max="12291" width="15.7109375" style="3" customWidth="1"/>
    <col min="12292" max="12292" width="17.42578125" style="3" customWidth="1"/>
    <col min="12293" max="12293" width="13.85546875" style="3" customWidth="1"/>
    <col min="12294" max="12294" width="15.140625" style="3" customWidth="1"/>
    <col min="12295" max="12295" width="14.5703125" style="3" customWidth="1"/>
    <col min="12296" max="12296" width="20" style="3" customWidth="1"/>
    <col min="12297" max="12297" width="0.42578125" style="3" customWidth="1"/>
    <col min="12298" max="12300" width="11.7109375" style="3" customWidth="1"/>
    <col min="12301" max="12301" width="11.5703125" style="3" customWidth="1"/>
    <col min="12302" max="12304" width="11.7109375" style="3" customWidth="1"/>
    <col min="12305" max="12305" width="11.140625" style="3" customWidth="1"/>
    <col min="12306" max="12306" width="15.42578125" style="3" customWidth="1"/>
    <col min="12307" max="12307" width="11.7109375" style="3" customWidth="1"/>
    <col min="12308" max="12314" width="12.42578125" style="3" customWidth="1"/>
    <col min="12315" max="12315" width="13.28515625" style="3" customWidth="1"/>
    <col min="12316" max="12325" width="12.42578125" style="3" customWidth="1"/>
    <col min="12326" max="12381" width="0" style="3" hidden="1" customWidth="1"/>
    <col min="12382" max="12382" width="0.5703125" style="3" customWidth="1"/>
    <col min="12383" max="12383" width="18.7109375" style="3" customWidth="1"/>
    <col min="12384" max="12384" width="16.28515625" style="3" customWidth="1"/>
    <col min="12385" max="12385" width="20.7109375" style="3" customWidth="1"/>
    <col min="12386" max="12544" width="9.140625" style="3"/>
    <col min="12545" max="12545" width="7.5703125" style="3" customWidth="1"/>
    <col min="12546" max="12546" width="27" style="3" customWidth="1"/>
    <col min="12547" max="12547" width="15.7109375" style="3" customWidth="1"/>
    <col min="12548" max="12548" width="17.42578125" style="3" customWidth="1"/>
    <col min="12549" max="12549" width="13.85546875" style="3" customWidth="1"/>
    <col min="12550" max="12550" width="15.140625" style="3" customWidth="1"/>
    <col min="12551" max="12551" width="14.5703125" style="3" customWidth="1"/>
    <col min="12552" max="12552" width="20" style="3" customWidth="1"/>
    <col min="12553" max="12553" width="0.42578125" style="3" customWidth="1"/>
    <col min="12554" max="12556" width="11.7109375" style="3" customWidth="1"/>
    <col min="12557" max="12557" width="11.5703125" style="3" customWidth="1"/>
    <col min="12558" max="12560" width="11.7109375" style="3" customWidth="1"/>
    <col min="12561" max="12561" width="11.140625" style="3" customWidth="1"/>
    <col min="12562" max="12562" width="15.42578125" style="3" customWidth="1"/>
    <col min="12563" max="12563" width="11.7109375" style="3" customWidth="1"/>
    <col min="12564" max="12570" width="12.42578125" style="3" customWidth="1"/>
    <col min="12571" max="12571" width="13.28515625" style="3" customWidth="1"/>
    <col min="12572" max="12581" width="12.42578125" style="3" customWidth="1"/>
    <col min="12582" max="12637" width="0" style="3" hidden="1" customWidth="1"/>
    <col min="12638" max="12638" width="0.5703125" style="3" customWidth="1"/>
    <col min="12639" max="12639" width="18.7109375" style="3" customWidth="1"/>
    <col min="12640" max="12640" width="16.28515625" style="3" customWidth="1"/>
    <col min="12641" max="12641" width="20.7109375" style="3" customWidth="1"/>
    <col min="12642" max="12800" width="9.140625" style="3"/>
    <col min="12801" max="12801" width="7.5703125" style="3" customWidth="1"/>
    <col min="12802" max="12802" width="27" style="3" customWidth="1"/>
    <col min="12803" max="12803" width="15.7109375" style="3" customWidth="1"/>
    <col min="12804" max="12804" width="17.42578125" style="3" customWidth="1"/>
    <col min="12805" max="12805" width="13.85546875" style="3" customWidth="1"/>
    <col min="12806" max="12806" width="15.140625" style="3" customWidth="1"/>
    <col min="12807" max="12807" width="14.5703125" style="3" customWidth="1"/>
    <col min="12808" max="12808" width="20" style="3" customWidth="1"/>
    <col min="12809" max="12809" width="0.42578125" style="3" customWidth="1"/>
    <col min="12810" max="12812" width="11.7109375" style="3" customWidth="1"/>
    <col min="12813" max="12813" width="11.5703125" style="3" customWidth="1"/>
    <col min="12814" max="12816" width="11.7109375" style="3" customWidth="1"/>
    <col min="12817" max="12817" width="11.140625" style="3" customWidth="1"/>
    <col min="12818" max="12818" width="15.42578125" style="3" customWidth="1"/>
    <col min="12819" max="12819" width="11.7109375" style="3" customWidth="1"/>
    <col min="12820" max="12826" width="12.42578125" style="3" customWidth="1"/>
    <col min="12827" max="12827" width="13.28515625" style="3" customWidth="1"/>
    <col min="12828" max="12837" width="12.42578125" style="3" customWidth="1"/>
    <col min="12838" max="12893" width="0" style="3" hidden="1" customWidth="1"/>
    <col min="12894" max="12894" width="0.5703125" style="3" customWidth="1"/>
    <col min="12895" max="12895" width="18.7109375" style="3" customWidth="1"/>
    <col min="12896" max="12896" width="16.28515625" style="3" customWidth="1"/>
    <col min="12897" max="12897" width="20.7109375" style="3" customWidth="1"/>
    <col min="12898" max="13056" width="9.140625" style="3"/>
    <col min="13057" max="13057" width="7.5703125" style="3" customWidth="1"/>
    <col min="13058" max="13058" width="27" style="3" customWidth="1"/>
    <col min="13059" max="13059" width="15.7109375" style="3" customWidth="1"/>
    <col min="13060" max="13060" width="17.42578125" style="3" customWidth="1"/>
    <col min="13061" max="13061" width="13.85546875" style="3" customWidth="1"/>
    <col min="13062" max="13062" width="15.140625" style="3" customWidth="1"/>
    <col min="13063" max="13063" width="14.5703125" style="3" customWidth="1"/>
    <col min="13064" max="13064" width="20" style="3" customWidth="1"/>
    <col min="13065" max="13065" width="0.42578125" style="3" customWidth="1"/>
    <col min="13066" max="13068" width="11.7109375" style="3" customWidth="1"/>
    <col min="13069" max="13069" width="11.5703125" style="3" customWidth="1"/>
    <col min="13070" max="13072" width="11.7109375" style="3" customWidth="1"/>
    <col min="13073" max="13073" width="11.140625" style="3" customWidth="1"/>
    <col min="13074" max="13074" width="15.42578125" style="3" customWidth="1"/>
    <col min="13075" max="13075" width="11.7109375" style="3" customWidth="1"/>
    <col min="13076" max="13082" width="12.42578125" style="3" customWidth="1"/>
    <col min="13083" max="13083" width="13.28515625" style="3" customWidth="1"/>
    <col min="13084" max="13093" width="12.42578125" style="3" customWidth="1"/>
    <col min="13094" max="13149" width="0" style="3" hidden="1" customWidth="1"/>
    <col min="13150" max="13150" width="0.5703125" style="3" customWidth="1"/>
    <col min="13151" max="13151" width="18.7109375" style="3" customWidth="1"/>
    <col min="13152" max="13152" width="16.28515625" style="3" customWidth="1"/>
    <col min="13153" max="13153" width="20.7109375" style="3" customWidth="1"/>
    <col min="13154" max="13312" width="9.140625" style="3"/>
    <col min="13313" max="13313" width="7.5703125" style="3" customWidth="1"/>
    <col min="13314" max="13314" width="27" style="3" customWidth="1"/>
    <col min="13315" max="13315" width="15.7109375" style="3" customWidth="1"/>
    <col min="13316" max="13316" width="17.42578125" style="3" customWidth="1"/>
    <col min="13317" max="13317" width="13.85546875" style="3" customWidth="1"/>
    <col min="13318" max="13318" width="15.140625" style="3" customWidth="1"/>
    <col min="13319" max="13319" width="14.5703125" style="3" customWidth="1"/>
    <col min="13320" max="13320" width="20" style="3" customWidth="1"/>
    <col min="13321" max="13321" width="0.42578125" style="3" customWidth="1"/>
    <col min="13322" max="13324" width="11.7109375" style="3" customWidth="1"/>
    <col min="13325" max="13325" width="11.5703125" style="3" customWidth="1"/>
    <col min="13326" max="13328" width="11.7109375" style="3" customWidth="1"/>
    <col min="13329" max="13329" width="11.140625" style="3" customWidth="1"/>
    <col min="13330" max="13330" width="15.42578125" style="3" customWidth="1"/>
    <col min="13331" max="13331" width="11.7109375" style="3" customWidth="1"/>
    <col min="13332" max="13338" width="12.42578125" style="3" customWidth="1"/>
    <col min="13339" max="13339" width="13.28515625" style="3" customWidth="1"/>
    <col min="13340" max="13349" width="12.42578125" style="3" customWidth="1"/>
    <col min="13350" max="13405" width="0" style="3" hidden="1" customWidth="1"/>
    <col min="13406" max="13406" width="0.5703125" style="3" customWidth="1"/>
    <col min="13407" max="13407" width="18.7109375" style="3" customWidth="1"/>
    <col min="13408" max="13408" width="16.28515625" style="3" customWidth="1"/>
    <col min="13409" max="13409" width="20.7109375" style="3" customWidth="1"/>
    <col min="13410" max="13568" width="9.140625" style="3"/>
    <col min="13569" max="13569" width="7.5703125" style="3" customWidth="1"/>
    <col min="13570" max="13570" width="27" style="3" customWidth="1"/>
    <col min="13571" max="13571" width="15.7109375" style="3" customWidth="1"/>
    <col min="13572" max="13572" width="17.42578125" style="3" customWidth="1"/>
    <col min="13573" max="13573" width="13.85546875" style="3" customWidth="1"/>
    <col min="13574" max="13574" width="15.140625" style="3" customWidth="1"/>
    <col min="13575" max="13575" width="14.5703125" style="3" customWidth="1"/>
    <col min="13576" max="13576" width="20" style="3" customWidth="1"/>
    <col min="13577" max="13577" width="0.42578125" style="3" customWidth="1"/>
    <col min="13578" max="13580" width="11.7109375" style="3" customWidth="1"/>
    <col min="13581" max="13581" width="11.5703125" style="3" customWidth="1"/>
    <col min="13582" max="13584" width="11.7109375" style="3" customWidth="1"/>
    <col min="13585" max="13585" width="11.140625" style="3" customWidth="1"/>
    <col min="13586" max="13586" width="15.42578125" style="3" customWidth="1"/>
    <col min="13587" max="13587" width="11.7109375" style="3" customWidth="1"/>
    <col min="13588" max="13594" width="12.42578125" style="3" customWidth="1"/>
    <col min="13595" max="13595" width="13.28515625" style="3" customWidth="1"/>
    <col min="13596" max="13605" width="12.42578125" style="3" customWidth="1"/>
    <col min="13606" max="13661" width="0" style="3" hidden="1" customWidth="1"/>
    <col min="13662" max="13662" width="0.5703125" style="3" customWidth="1"/>
    <col min="13663" max="13663" width="18.7109375" style="3" customWidth="1"/>
    <col min="13664" max="13664" width="16.28515625" style="3" customWidth="1"/>
    <col min="13665" max="13665" width="20.7109375" style="3" customWidth="1"/>
    <col min="13666" max="13824" width="9.140625" style="3"/>
    <col min="13825" max="13825" width="7.5703125" style="3" customWidth="1"/>
    <col min="13826" max="13826" width="27" style="3" customWidth="1"/>
    <col min="13827" max="13827" width="15.7109375" style="3" customWidth="1"/>
    <col min="13828" max="13828" width="17.42578125" style="3" customWidth="1"/>
    <col min="13829" max="13829" width="13.85546875" style="3" customWidth="1"/>
    <col min="13830" max="13830" width="15.140625" style="3" customWidth="1"/>
    <col min="13831" max="13831" width="14.5703125" style="3" customWidth="1"/>
    <col min="13832" max="13832" width="20" style="3" customWidth="1"/>
    <col min="13833" max="13833" width="0.42578125" style="3" customWidth="1"/>
    <col min="13834" max="13836" width="11.7109375" style="3" customWidth="1"/>
    <col min="13837" max="13837" width="11.5703125" style="3" customWidth="1"/>
    <col min="13838" max="13840" width="11.7109375" style="3" customWidth="1"/>
    <col min="13841" max="13841" width="11.140625" style="3" customWidth="1"/>
    <col min="13842" max="13842" width="15.42578125" style="3" customWidth="1"/>
    <col min="13843" max="13843" width="11.7109375" style="3" customWidth="1"/>
    <col min="13844" max="13850" width="12.42578125" style="3" customWidth="1"/>
    <col min="13851" max="13851" width="13.28515625" style="3" customWidth="1"/>
    <col min="13852" max="13861" width="12.42578125" style="3" customWidth="1"/>
    <col min="13862" max="13917" width="0" style="3" hidden="1" customWidth="1"/>
    <col min="13918" max="13918" width="0.5703125" style="3" customWidth="1"/>
    <col min="13919" max="13919" width="18.7109375" style="3" customWidth="1"/>
    <col min="13920" max="13920" width="16.28515625" style="3" customWidth="1"/>
    <col min="13921" max="13921" width="20.7109375" style="3" customWidth="1"/>
    <col min="13922" max="14080" width="9.140625" style="3"/>
    <col min="14081" max="14081" width="7.5703125" style="3" customWidth="1"/>
    <col min="14082" max="14082" width="27" style="3" customWidth="1"/>
    <col min="14083" max="14083" width="15.7109375" style="3" customWidth="1"/>
    <col min="14084" max="14084" width="17.42578125" style="3" customWidth="1"/>
    <col min="14085" max="14085" width="13.85546875" style="3" customWidth="1"/>
    <col min="14086" max="14086" width="15.140625" style="3" customWidth="1"/>
    <col min="14087" max="14087" width="14.5703125" style="3" customWidth="1"/>
    <col min="14088" max="14088" width="20" style="3" customWidth="1"/>
    <col min="14089" max="14089" width="0.42578125" style="3" customWidth="1"/>
    <col min="14090" max="14092" width="11.7109375" style="3" customWidth="1"/>
    <col min="14093" max="14093" width="11.5703125" style="3" customWidth="1"/>
    <col min="14094" max="14096" width="11.7109375" style="3" customWidth="1"/>
    <col min="14097" max="14097" width="11.140625" style="3" customWidth="1"/>
    <col min="14098" max="14098" width="15.42578125" style="3" customWidth="1"/>
    <col min="14099" max="14099" width="11.7109375" style="3" customWidth="1"/>
    <col min="14100" max="14106" width="12.42578125" style="3" customWidth="1"/>
    <col min="14107" max="14107" width="13.28515625" style="3" customWidth="1"/>
    <col min="14108" max="14117" width="12.42578125" style="3" customWidth="1"/>
    <col min="14118" max="14173" width="0" style="3" hidden="1" customWidth="1"/>
    <col min="14174" max="14174" width="0.5703125" style="3" customWidth="1"/>
    <col min="14175" max="14175" width="18.7109375" style="3" customWidth="1"/>
    <col min="14176" max="14176" width="16.28515625" style="3" customWidth="1"/>
    <col min="14177" max="14177" width="20.7109375" style="3" customWidth="1"/>
    <col min="14178" max="14336" width="9.140625" style="3"/>
    <col min="14337" max="14337" width="7.5703125" style="3" customWidth="1"/>
    <col min="14338" max="14338" width="27" style="3" customWidth="1"/>
    <col min="14339" max="14339" width="15.7109375" style="3" customWidth="1"/>
    <col min="14340" max="14340" width="17.42578125" style="3" customWidth="1"/>
    <col min="14341" max="14341" width="13.85546875" style="3" customWidth="1"/>
    <col min="14342" max="14342" width="15.140625" style="3" customWidth="1"/>
    <col min="14343" max="14343" width="14.5703125" style="3" customWidth="1"/>
    <col min="14344" max="14344" width="20" style="3" customWidth="1"/>
    <col min="14345" max="14345" width="0.42578125" style="3" customWidth="1"/>
    <col min="14346" max="14348" width="11.7109375" style="3" customWidth="1"/>
    <col min="14349" max="14349" width="11.5703125" style="3" customWidth="1"/>
    <col min="14350" max="14352" width="11.7109375" style="3" customWidth="1"/>
    <col min="14353" max="14353" width="11.140625" style="3" customWidth="1"/>
    <col min="14354" max="14354" width="15.42578125" style="3" customWidth="1"/>
    <col min="14355" max="14355" width="11.7109375" style="3" customWidth="1"/>
    <col min="14356" max="14362" width="12.42578125" style="3" customWidth="1"/>
    <col min="14363" max="14363" width="13.28515625" style="3" customWidth="1"/>
    <col min="14364" max="14373" width="12.42578125" style="3" customWidth="1"/>
    <col min="14374" max="14429" width="0" style="3" hidden="1" customWidth="1"/>
    <col min="14430" max="14430" width="0.5703125" style="3" customWidth="1"/>
    <col min="14431" max="14431" width="18.7109375" style="3" customWidth="1"/>
    <col min="14432" max="14432" width="16.28515625" style="3" customWidth="1"/>
    <col min="14433" max="14433" width="20.7109375" style="3" customWidth="1"/>
    <col min="14434" max="14592" width="9.140625" style="3"/>
    <col min="14593" max="14593" width="7.5703125" style="3" customWidth="1"/>
    <col min="14594" max="14594" width="27" style="3" customWidth="1"/>
    <col min="14595" max="14595" width="15.7109375" style="3" customWidth="1"/>
    <col min="14596" max="14596" width="17.42578125" style="3" customWidth="1"/>
    <col min="14597" max="14597" width="13.85546875" style="3" customWidth="1"/>
    <col min="14598" max="14598" width="15.140625" style="3" customWidth="1"/>
    <col min="14599" max="14599" width="14.5703125" style="3" customWidth="1"/>
    <col min="14600" max="14600" width="20" style="3" customWidth="1"/>
    <col min="14601" max="14601" width="0.42578125" style="3" customWidth="1"/>
    <col min="14602" max="14604" width="11.7109375" style="3" customWidth="1"/>
    <col min="14605" max="14605" width="11.5703125" style="3" customWidth="1"/>
    <col min="14606" max="14608" width="11.7109375" style="3" customWidth="1"/>
    <col min="14609" max="14609" width="11.140625" style="3" customWidth="1"/>
    <col min="14610" max="14610" width="15.42578125" style="3" customWidth="1"/>
    <col min="14611" max="14611" width="11.7109375" style="3" customWidth="1"/>
    <col min="14612" max="14618" width="12.42578125" style="3" customWidth="1"/>
    <col min="14619" max="14619" width="13.28515625" style="3" customWidth="1"/>
    <col min="14620" max="14629" width="12.42578125" style="3" customWidth="1"/>
    <col min="14630" max="14685" width="0" style="3" hidden="1" customWidth="1"/>
    <col min="14686" max="14686" width="0.5703125" style="3" customWidth="1"/>
    <col min="14687" max="14687" width="18.7109375" style="3" customWidth="1"/>
    <col min="14688" max="14688" width="16.28515625" style="3" customWidth="1"/>
    <col min="14689" max="14689" width="20.7109375" style="3" customWidth="1"/>
    <col min="14690" max="14848" width="9.140625" style="3"/>
    <col min="14849" max="14849" width="7.5703125" style="3" customWidth="1"/>
    <col min="14850" max="14850" width="27" style="3" customWidth="1"/>
    <col min="14851" max="14851" width="15.7109375" style="3" customWidth="1"/>
    <col min="14852" max="14852" width="17.42578125" style="3" customWidth="1"/>
    <col min="14853" max="14853" width="13.85546875" style="3" customWidth="1"/>
    <col min="14854" max="14854" width="15.140625" style="3" customWidth="1"/>
    <col min="14855" max="14855" width="14.5703125" style="3" customWidth="1"/>
    <col min="14856" max="14856" width="20" style="3" customWidth="1"/>
    <col min="14857" max="14857" width="0.42578125" style="3" customWidth="1"/>
    <col min="14858" max="14860" width="11.7109375" style="3" customWidth="1"/>
    <col min="14861" max="14861" width="11.5703125" style="3" customWidth="1"/>
    <col min="14862" max="14864" width="11.7109375" style="3" customWidth="1"/>
    <col min="14865" max="14865" width="11.140625" style="3" customWidth="1"/>
    <col min="14866" max="14866" width="15.42578125" style="3" customWidth="1"/>
    <col min="14867" max="14867" width="11.7109375" style="3" customWidth="1"/>
    <col min="14868" max="14874" width="12.42578125" style="3" customWidth="1"/>
    <col min="14875" max="14875" width="13.28515625" style="3" customWidth="1"/>
    <col min="14876" max="14885" width="12.42578125" style="3" customWidth="1"/>
    <col min="14886" max="14941" width="0" style="3" hidden="1" customWidth="1"/>
    <col min="14942" max="14942" width="0.5703125" style="3" customWidth="1"/>
    <col min="14943" max="14943" width="18.7109375" style="3" customWidth="1"/>
    <col min="14944" max="14944" width="16.28515625" style="3" customWidth="1"/>
    <col min="14945" max="14945" width="20.7109375" style="3" customWidth="1"/>
    <col min="14946" max="15104" width="9.140625" style="3"/>
    <col min="15105" max="15105" width="7.5703125" style="3" customWidth="1"/>
    <col min="15106" max="15106" width="27" style="3" customWidth="1"/>
    <col min="15107" max="15107" width="15.7109375" style="3" customWidth="1"/>
    <col min="15108" max="15108" width="17.42578125" style="3" customWidth="1"/>
    <col min="15109" max="15109" width="13.85546875" style="3" customWidth="1"/>
    <col min="15110" max="15110" width="15.140625" style="3" customWidth="1"/>
    <col min="15111" max="15111" width="14.5703125" style="3" customWidth="1"/>
    <col min="15112" max="15112" width="20" style="3" customWidth="1"/>
    <col min="15113" max="15113" width="0.42578125" style="3" customWidth="1"/>
    <col min="15114" max="15116" width="11.7109375" style="3" customWidth="1"/>
    <col min="15117" max="15117" width="11.5703125" style="3" customWidth="1"/>
    <col min="15118" max="15120" width="11.7109375" style="3" customWidth="1"/>
    <col min="15121" max="15121" width="11.140625" style="3" customWidth="1"/>
    <col min="15122" max="15122" width="15.42578125" style="3" customWidth="1"/>
    <col min="15123" max="15123" width="11.7109375" style="3" customWidth="1"/>
    <col min="15124" max="15130" width="12.42578125" style="3" customWidth="1"/>
    <col min="15131" max="15131" width="13.28515625" style="3" customWidth="1"/>
    <col min="15132" max="15141" width="12.42578125" style="3" customWidth="1"/>
    <col min="15142" max="15197" width="0" style="3" hidden="1" customWidth="1"/>
    <col min="15198" max="15198" width="0.5703125" style="3" customWidth="1"/>
    <col min="15199" max="15199" width="18.7109375" style="3" customWidth="1"/>
    <col min="15200" max="15200" width="16.28515625" style="3" customWidth="1"/>
    <col min="15201" max="15201" width="20.7109375" style="3" customWidth="1"/>
    <col min="15202" max="15360" width="9.140625" style="3"/>
    <col min="15361" max="15361" width="7.5703125" style="3" customWidth="1"/>
    <col min="15362" max="15362" width="27" style="3" customWidth="1"/>
    <col min="15363" max="15363" width="15.7109375" style="3" customWidth="1"/>
    <col min="15364" max="15364" width="17.42578125" style="3" customWidth="1"/>
    <col min="15365" max="15365" width="13.85546875" style="3" customWidth="1"/>
    <col min="15366" max="15366" width="15.140625" style="3" customWidth="1"/>
    <col min="15367" max="15367" width="14.5703125" style="3" customWidth="1"/>
    <col min="15368" max="15368" width="20" style="3" customWidth="1"/>
    <col min="15369" max="15369" width="0.42578125" style="3" customWidth="1"/>
    <col min="15370" max="15372" width="11.7109375" style="3" customWidth="1"/>
    <col min="15373" max="15373" width="11.5703125" style="3" customWidth="1"/>
    <col min="15374" max="15376" width="11.7109375" style="3" customWidth="1"/>
    <col min="15377" max="15377" width="11.140625" style="3" customWidth="1"/>
    <col min="15378" max="15378" width="15.42578125" style="3" customWidth="1"/>
    <col min="15379" max="15379" width="11.7109375" style="3" customWidth="1"/>
    <col min="15380" max="15386" width="12.42578125" style="3" customWidth="1"/>
    <col min="15387" max="15387" width="13.28515625" style="3" customWidth="1"/>
    <col min="15388" max="15397" width="12.42578125" style="3" customWidth="1"/>
    <col min="15398" max="15453" width="0" style="3" hidden="1" customWidth="1"/>
    <col min="15454" max="15454" width="0.5703125" style="3" customWidth="1"/>
    <col min="15455" max="15455" width="18.7109375" style="3" customWidth="1"/>
    <col min="15456" max="15456" width="16.28515625" style="3" customWidth="1"/>
    <col min="15457" max="15457" width="20.7109375" style="3" customWidth="1"/>
    <col min="15458" max="15616" width="9.140625" style="3"/>
    <col min="15617" max="15617" width="7.5703125" style="3" customWidth="1"/>
    <col min="15618" max="15618" width="27" style="3" customWidth="1"/>
    <col min="15619" max="15619" width="15.7109375" style="3" customWidth="1"/>
    <col min="15620" max="15620" width="17.42578125" style="3" customWidth="1"/>
    <col min="15621" max="15621" width="13.85546875" style="3" customWidth="1"/>
    <col min="15622" max="15622" width="15.140625" style="3" customWidth="1"/>
    <col min="15623" max="15623" width="14.5703125" style="3" customWidth="1"/>
    <col min="15624" max="15624" width="20" style="3" customWidth="1"/>
    <col min="15625" max="15625" width="0.42578125" style="3" customWidth="1"/>
    <col min="15626" max="15628" width="11.7109375" style="3" customWidth="1"/>
    <col min="15629" max="15629" width="11.5703125" style="3" customWidth="1"/>
    <col min="15630" max="15632" width="11.7109375" style="3" customWidth="1"/>
    <col min="15633" max="15633" width="11.140625" style="3" customWidth="1"/>
    <col min="15634" max="15634" width="15.42578125" style="3" customWidth="1"/>
    <col min="15635" max="15635" width="11.7109375" style="3" customWidth="1"/>
    <col min="15636" max="15642" width="12.42578125" style="3" customWidth="1"/>
    <col min="15643" max="15643" width="13.28515625" style="3" customWidth="1"/>
    <col min="15644" max="15653" width="12.42578125" style="3" customWidth="1"/>
    <col min="15654" max="15709" width="0" style="3" hidden="1" customWidth="1"/>
    <col min="15710" max="15710" width="0.5703125" style="3" customWidth="1"/>
    <col min="15711" max="15711" width="18.7109375" style="3" customWidth="1"/>
    <col min="15712" max="15712" width="16.28515625" style="3" customWidth="1"/>
    <col min="15713" max="15713" width="20.7109375" style="3" customWidth="1"/>
    <col min="15714" max="15872" width="9.140625" style="3"/>
    <col min="15873" max="15873" width="7.5703125" style="3" customWidth="1"/>
    <col min="15874" max="15874" width="27" style="3" customWidth="1"/>
    <col min="15875" max="15875" width="15.7109375" style="3" customWidth="1"/>
    <col min="15876" max="15876" width="17.42578125" style="3" customWidth="1"/>
    <col min="15877" max="15877" width="13.85546875" style="3" customWidth="1"/>
    <col min="15878" max="15878" width="15.140625" style="3" customWidth="1"/>
    <col min="15879" max="15879" width="14.5703125" style="3" customWidth="1"/>
    <col min="15880" max="15880" width="20" style="3" customWidth="1"/>
    <col min="15881" max="15881" width="0.42578125" style="3" customWidth="1"/>
    <col min="15882" max="15884" width="11.7109375" style="3" customWidth="1"/>
    <col min="15885" max="15885" width="11.5703125" style="3" customWidth="1"/>
    <col min="15886" max="15888" width="11.7109375" style="3" customWidth="1"/>
    <col min="15889" max="15889" width="11.140625" style="3" customWidth="1"/>
    <col min="15890" max="15890" width="15.42578125" style="3" customWidth="1"/>
    <col min="15891" max="15891" width="11.7109375" style="3" customWidth="1"/>
    <col min="15892" max="15898" width="12.42578125" style="3" customWidth="1"/>
    <col min="15899" max="15899" width="13.28515625" style="3" customWidth="1"/>
    <col min="15900" max="15909" width="12.42578125" style="3" customWidth="1"/>
    <col min="15910" max="15965" width="0" style="3" hidden="1" customWidth="1"/>
    <col min="15966" max="15966" width="0.5703125" style="3" customWidth="1"/>
    <col min="15967" max="15967" width="18.7109375" style="3" customWidth="1"/>
    <col min="15968" max="15968" width="16.28515625" style="3" customWidth="1"/>
    <col min="15969" max="15969" width="20.7109375" style="3" customWidth="1"/>
    <col min="15970" max="16128" width="9.140625" style="3"/>
    <col min="16129" max="16129" width="7.5703125" style="3" customWidth="1"/>
    <col min="16130" max="16130" width="27" style="3" customWidth="1"/>
    <col min="16131" max="16131" width="15.7109375" style="3" customWidth="1"/>
    <col min="16132" max="16132" width="17.42578125" style="3" customWidth="1"/>
    <col min="16133" max="16133" width="13.85546875" style="3" customWidth="1"/>
    <col min="16134" max="16134" width="15.140625" style="3" customWidth="1"/>
    <col min="16135" max="16135" width="14.5703125" style="3" customWidth="1"/>
    <col min="16136" max="16136" width="20" style="3" customWidth="1"/>
    <col min="16137" max="16137" width="0.42578125" style="3" customWidth="1"/>
    <col min="16138" max="16140" width="11.7109375" style="3" customWidth="1"/>
    <col min="16141" max="16141" width="11.5703125" style="3" customWidth="1"/>
    <col min="16142" max="16144" width="11.7109375" style="3" customWidth="1"/>
    <col min="16145" max="16145" width="11.140625" style="3" customWidth="1"/>
    <col min="16146" max="16146" width="15.42578125" style="3" customWidth="1"/>
    <col min="16147" max="16147" width="11.7109375" style="3" customWidth="1"/>
    <col min="16148" max="16154" width="12.42578125" style="3" customWidth="1"/>
    <col min="16155" max="16155" width="13.28515625" style="3" customWidth="1"/>
    <col min="16156" max="16165" width="12.42578125" style="3" customWidth="1"/>
    <col min="16166" max="16221" width="0" style="3" hidden="1" customWidth="1"/>
    <col min="16222" max="16222" width="0.5703125" style="3" customWidth="1"/>
    <col min="16223" max="16223" width="18.7109375" style="3" customWidth="1"/>
    <col min="16224" max="16224" width="16.28515625" style="3" customWidth="1"/>
    <col min="16225" max="16225" width="20.7109375" style="3" customWidth="1"/>
    <col min="16226" max="16384" width="9.140625" style="3"/>
  </cols>
  <sheetData>
    <row r="1" spans="1:97" ht="29.25" customHeight="1" thickTop="1">
      <c r="A1" s="369" t="s">
        <v>585</v>
      </c>
      <c r="B1" s="370"/>
      <c r="C1" s="370"/>
      <c r="D1" s="370"/>
      <c r="E1" s="370"/>
      <c r="F1" s="370"/>
      <c r="G1" s="370"/>
      <c r="H1" s="371"/>
      <c r="I1" s="312"/>
      <c r="J1" s="294" t="s">
        <v>1</v>
      </c>
      <c r="K1" s="294"/>
      <c r="L1" s="292" t="s">
        <v>2</v>
      </c>
      <c r="M1" s="292"/>
      <c r="N1" s="292" t="s">
        <v>3</v>
      </c>
      <c r="O1" s="292"/>
      <c r="P1" s="292" t="s">
        <v>4</v>
      </c>
      <c r="Q1" s="292"/>
      <c r="R1" s="344" t="s">
        <v>5</v>
      </c>
      <c r="S1" s="294"/>
      <c r="T1" s="288" t="s">
        <v>586</v>
      </c>
      <c r="U1" s="288"/>
      <c r="V1" s="288" t="s">
        <v>587</v>
      </c>
      <c r="W1" s="288"/>
      <c r="X1" s="288" t="s">
        <v>588</v>
      </c>
      <c r="Y1" s="288"/>
      <c r="Z1" s="286" t="s">
        <v>589</v>
      </c>
      <c r="AA1" s="286"/>
      <c r="AB1" s="288" t="s">
        <v>590</v>
      </c>
      <c r="AC1" s="288"/>
      <c r="AD1" s="286" t="s">
        <v>591</v>
      </c>
      <c r="AE1" s="286"/>
      <c r="AF1" s="288" t="s">
        <v>592</v>
      </c>
      <c r="AG1" s="288"/>
      <c r="AH1" s="355" t="s">
        <v>593</v>
      </c>
      <c r="AI1" s="355"/>
      <c r="AJ1" s="357" t="s">
        <v>594</v>
      </c>
      <c r="AK1" s="357"/>
      <c r="AL1" s="117"/>
      <c r="AM1" s="117"/>
      <c r="AN1" s="117"/>
      <c r="AO1" s="117"/>
      <c r="AP1" s="117"/>
      <c r="AQ1" s="118"/>
      <c r="AR1" s="279"/>
      <c r="AS1" s="354" t="s">
        <v>595</v>
      </c>
      <c r="AT1" s="354"/>
      <c r="AU1" s="354"/>
      <c r="AV1" s="354"/>
      <c r="AW1" s="354"/>
      <c r="AX1" s="354"/>
      <c r="AY1" s="354" t="s">
        <v>596</v>
      </c>
      <c r="AZ1" s="354"/>
      <c r="BA1" s="354"/>
      <c r="BB1" s="354"/>
      <c r="BC1" s="354"/>
      <c r="BD1" s="354"/>
      <c r="BE1" s="354"/>
      <c r="BF1" s="354"/>
      <c r="BG1" s="354"/>
      <c r="BH1" s="354"/>
      <c r="BI1" s="354"/>
      <c r="BJ1" s="354"/>
      <c r="BK1" s="354"/>
      <c r="BL1" s="354"/>
      <c r="BM1" s="354"/>
      <c r="BN1" s="354"/>
      <c r="BO1" s="354"/>
      <c r="BP1" s="354"/>
      <c r="BQ1" s="359"/>
      <c r="BR1" s="354" t="s">
        <v>597</v>
      </c>
      <c r="BS1" s="354"/>
      <c r="BT1" s="354"/>
      <c r="BU1" s="354"/>
      <c r="BV1" s="354"/>
      <c r="BW1" s="354"/>
      <c r="BX1" s="354" t="s">
        <v>598</v>
      </c>
      <c r="BY1" s="354"/>
      <c r="BZ1" s="354"/>
      <c r="CA1" s="354"/>
      <c r="CB1" s="354"/>
      <c r="CC1" s="354"/>
      <c r="CD1" s="354"/>
      <c r="CE1" s="354"/>
      <c r="CF1" s="354"/>
      <c r="CG1" s="354"/>
      <c r="CH1" s="354"/>
      <c r="CI1" s="354"/>
      <c r="CJ1" s="354"/>
      <c r="CK1" s="354"/>
      <c r="CL1" s="354"/>
      <c r="CM1" s="354"/>
      <c r="CN1" s="354"/>
      <c r="CO1" s="354"/>
      <c r="CP1" s="279"/>
      <c r="CQ1" s="316" t="s">
        <v>599</v>
      </c>
      <c r="CR1" s="316" t="s">
        <v>600</v>
      </c>
      <c r="CS1" s="318" t="s">
        <v>30</v>
      </c>
    </row>
    <row r="2" spans="1:97" ht="75" customHeight="1">
      <c r="A2" s="372"/>
      <c r="B2" s="373"/>
      <c r="C2" s="373"/>
      <c r="D2" s="373"/>
      <c r="E2" s="373"/>
      <c r="F2" s="373"/>
      <c r="G2" s="373"/>
      <c r="H2" s="374"/>
      <c r="I2" s="313"/>
      <c r="J2" s="295"/>
      <c r="K2" s="295"/>
      <c r="L2" s="293"/>
      <c r="M2" s="293"/>
      <c r="N2" s="293"/>
      <c r="O2" s="293"/>
      <c r="P2" s="293"/>
      <c r="Q2" s="293"/>
      <c r="R2" s="295"/>
      <c r="S2" s="295"/>
      <c r="T2" s="289"/>
      <c r="U2" s="289"/>
      <c r="V2" s="289"/>
      <c r="W2" s="289"/>
      <c r="X2" s="289"/>
      <c r="Y2" s="289"/>
      <c r="Z2" s="287"/>
      <c r="AA2" s="287"/>
      <c r="AB2" s="289"/>
      <c r="AC2" s="289"/>
      <c r="AD2" s="287"/>
      <c r="AE2" s="287"/>
      <c r="AF2" s="289"/>
      <c r="AG2" s="289"/>
      <c r="AH2" s="356"/>
      <c r="AI2" s="356"/>
      <c r="AJ2" s="358"/>
      <c r="AK2" s="358"/>
      <c r="AL2" s="345" t="s">
        <v>601</v>
      </c>
      <c r="AM2" s="345"/>
      <c r="AN2" s="351" t="s">
        <v>602</v>
      </c>
      <c r="AO2" s="351"/>
      <c r="AP2" s="345" t="s">
        <v>603</v>
      </c>
      <c r="AQ2" s="345"/>
      <c r="AR2" s="280"/>
      <c r="AS2" s="351" t="s">
        <v>604</v>
      </c>
      <c r="AT2" s="351"/>
      <c r="AU2" s="345" t="s">
        <v>41</v>
      </c>
      <c r="AV2" s="345"/>
      <c r="AW2" s="351" t="s">
        <v>605</v>
      </c>
      <c r="AX2" s="351"/>
      <c r="AY2" s="352" t="s">
        <v>606</v>
      </c>
      <c r="AZ2" s="352"/>
      <c r="BA2" s="353" t="s">
        <v>607</v>
      </c>
      <c r="BB2" s="353"/>
      <c r="BC2" s="352" t="s">
        <v>608</v>
      </c>
      <c r="BD2" s="352"/>
      <c r="BE2" s="353" t="s">
        <v>609</v>
      </c>
      <c r="BF2" s="353"/>
      <c r="BG2" s="352" t="s">
        <v>610</v>
      </c>
      <c r="BH2" s="352"/>
      <c r="BI2" s="353" t="s">
        <v>611</v>
      </c>
      <c r="BJ2" s="353"/>
      <c r="BK2" s="352" t="s">
        <v>601</v>
      </c>
      <c r="BL2" s="352"/>
      <c r="BM2" s="353" t="s">
        <v>602</v>
      </c>
      <c r="BN2" s="353"/>
      <c r="BO2" s="352" t="s">
        <v>603</v>
      </c>
      <c r="BP2" s="352"/>
      <c r="BQ2" s="360"/>
      <c r="BR2" s="351" t="s">
        <v>604</v>
      </c>
      <c r="BS2" s="351"/>
      <c r="BT2" s="345" t="s">
        <v>41</v>
      </c>
      <c r="BU2" s="345"/>
      <c r="BV2" s="351" t="s">
        <v>612</v>
      </c>
      <c r="BW2" s="351"/>
      <c r="BX2" s="345" t="s">
        <v>606</v>
      </c>
      <c r="BY2" s="345"/>
      <c r="BZ2" s="351" t="s">
        <v>607</v>
      </c>
      <c r="CA2" s="351"/>
      <c r="CB2" s="345" t="s">
        <v>608</v>
      </c>
      <c r="CC2" s="345"/>
      <c r="CD2" s="351" t="s">
        <v>609</v>
      </c>
      <c r="CE2" s="351"/>
      <c r="CF2" s="345" t="s">
        <v>610</v>
      </c>
      <c r="CG2" s="345"/>
      <c r="CH2" s="351" t="s">
        <v>611</v>
      </c>
      <c r="CI2" s="351"/>
      <c r="CJ2" s="345" t="s">
        <v>601</v>
      </c>
      <c r="CK2" s="345"/>
      <c r="CL2" s="351" t="s">
        <v>602</v>
      </c>
      <c r="CM2" s="351"/>
      <c r="CN2" s="345" t="s">
        <v>603</v>
      </c>
      <c r="CO2" s="345"/>
      <c r="CP2" s="280"/>
      <c r="CQ2" s="317"/>
      <c r="CR2" s="317"/>
      <c r="CS2" s="319"/>
    </row>
    <row r="3" spans="1:97" ht="39" customHeight="1">
      <c r="A3" s="119" t="s">
        <v>31</v>
      </c>
      <c r="B3" s="120" t="s">
        <v>613</v>
      </c>
      <c r="C3" s="121" t="s">
        <v>33</v>
      </c>
      <c r="D3" s="121" t="s">
        <v>34</v>
      </c>
      <c r="E3" s="121" t="s">
        <v>35</v>
      </c>
      <c r="F3" s="122" t="s">
        <v>36</v>
      </c>
      <c r="G3" s="123" t="s">
        <v>37</v>
      </c>
      <c r="H3" s="124" t="s">
        <v>38</v>
      </c>
      <c r="I3" s="11"/>
      <c r="J3" s="12" t="s">
        <v>39</v>
      </c>
      <c r="K3" s="13" t="s">
        <v>40</v>
      </c>
      <c r="L3" s="12" t="s">
        <v>39</v>
      </c>
      <c r="M3" s="13" t="s">
        <v>40</v>
      </c>
      <c r="N3" s="12" t="s">
        <v>39</v>
      </c>
      <c r="O3" s="13" t="s">
        <v>40</v>
      </c>
      <c r="P3" s="12" t="s">
        <v>39</v>
      </c>
      <c r="Q3" s="13" t="s">
        <v>40</v>
      </c>
      <c r="R3" s="12" t="s">
        <v>39</v>
      </c>
      <c r="S3" s="13" t="s">
        <v>40</v>
      </c>
      <c r="T3" s="17" t="s">
        <v>39</v>
      </c>
      <c r="U3" s="13" t="s">
        <v>40</v>
      </c>
      <c r="V3" s="12" t="s">
        <v>39</v>
      </c>
      <c r="W3" s="13" t="s">
        <v>40</v>
      </c>
      <c r="X3" s="12" t="s">
        <v>39</v>
      </c>
      <c r="Y3" s="13" t="s">
        <v>40</v>
      </c>
      <c r="Z3" s="12" t="s">
        <v>39</v>
      </c>
      <c r="AA3" s="13"/>
      <c r="AB3" s="12" t="s">
        <v>39</v>
      </c>
      <c r="AC3" s="13" t="s">
        <v>40</v>
      </c>
      <c r="AD3" s="12" t="s">
        <v>39</v>
      </c>
      <c r="AE3" s="13" t="s">
        <v>40</v>
      </c>
      <c r="AF3" s="12" t="s">
        <v>39</v>
      </c>
      <c r="AG3" s="13" t="s">
        <v>40</v>
      </c>
      <c r="AH3" s="12" t="s">
        <v>39</v>
      </c>
      <c r="AI3" s="13" t="s">
        <v>40</v>
      </c>
      <c r="AJ3" s="12" t="s">
        <v>39</v>
      </c>
      <c r="AK3" s="13" t="s">
        <v>40</v>
      </c>
      <c r="AL3" s="12" t="s">
        <v>39</v>
      </c>
      <c r="AM3" s="13" t="s">
        <v>40</v>
      </c>
      <c r="AN3" s="16" t="s">
        <v>41</v>
      </c>
      <c r="AO3" s="13" t="s">
        <v>40</v>
      </c>
      <c r="AP3" s="12" t="s">
        <v>39</v>
      </c>
      <c r="AQ3" s="13" t="s">
        <v>40</v>
      </c>
      <c r="AR3" s="125"/>
      <c r="AS3" s="12" t="s">
        <v>39</v>
      </c>
      <c r="AT3" s="13" t="s">
        <v>40</v>
      </c>
      <c r="AU3" s="12" t="s">
        <v>39</v>
      </c>
      <c r="AV3" s="13" t="s">
        <v>40</v>
      </c>
      <c r="AW3" s="12" t="s">
        <v>39</v>
      </c>
      <c r="AX3" s="13" t="s">
        <v>40</v>
      </c>
      <c r="AY3" s="12" t="s">
        <v>39</v>
      </c>
      <c r="AZ3" s="13" t="s">
        <v>40</v>
      </c>
      <c r="BA3" s="12" t="s">
        <v>39</v>
      </c>
      <c r="BB3" s="13" t="s">
        <v>40</v>
      </c>
      <c r="BC3" s="12" t="s">
        <v>39</v>
      </c>
      <c r="BD3" s="13" t="s">
        <v>40</v>
      </c>
      <c r="BE3" s="12" t="s">
        <v>39</v>
      </c>
      <c r="BF3" s="13" t="s">
        <v>40</v>
      </c>
      <c r="BG3" s="12" t="s">
        <v>39</v>
      </c>
      <c r="BH3" s="13" t="s">
        <v>40</v>
      </c>
      <c r="BI3" s="12" t="s">
        <v>39</v>
      </c>
      <c r="BJ3" s="13" t="s">
        <v>40</v>
      </c>
      <c r="BK3" s="12" t="s">
        <v>39</v>
      </c>
      <c r="BL3" s="13" t="s">
        <v>40</v>
      </c>
      <c r="BM3" s="12" t="s">
        <v>39</v>
      </c>
      <c r="BN3" s="13" t="s">
        <v>40</v>
      </c>
      <c r="BO3" s="12" t="s">
        <v>39</v>
      </c>
      <c r="BP3" s="13" t="s">
        <v>40</v>
      </c>
      <c r="BQ3" s="360"/>
      <c r="BR3" s="17" t="s">
        <v>39</v>
      </c>
      <c r="BS3" s="13" t="s">
        <v>40</v>
      </c>
      <c r="BT3" s="17" t="s">
        <v>39</v>
      </c>
      <c r="BU3" s="13" t="s">
        <v>40</v>
      </c>
      <c r="BV3" s="12" t="s">
        <v>39</v>
      </c>
      <c r="BW3" s="13" t="s">
        <v>40</v>
      </c>
      <c r="BX3" s="12" t="s">
        <v>39</v>
      </c>
      <c r="BY3" s="13" t="s">
        <v>40</v>
      </c>
      <c r="BZ3" s="12" t="s">
        <v>39</v>
      </c>
      <c r="CA3" s="13" t="s">
        <v>40</v>
      </c>
      <c r="CB3" s="12" t="s">
        <v>39</v>
      </c>
      <c r="CC3" s="13" t="s">
        <v>40</v>
      </c>
      <c r="CD3" s="12" t="s">
        <v>39</v>
      </c>
      <c r="CE3" s="13" t="s">
        <v>40</v>
      </c>
      <c r="CF3" s="12" t="s">
        <v>39</v>
      </c>
      <c r="CG3" s="13" t="s">
        <v>40</v>
      </c>
      <c r="CH3" s="12" t="s">
        <v>39</v>
      </c>
      <c r="CI3" s="13" t="s">
        <v>40</v>
      </c>
      <c r="CJ3" s="12" t="s">
        <v>39</v>
      </c>
      <c r="CK3" s="13" t="s">
        <v>40</v>
      </c>
      <c r="CL3" s="12" t="s">
        <v>39</v>
      </c>
      <c r="CM3" s="13" t="s">
        <v>40</v>
      </c>
      <c r="CN3" s="12" t="s">
        <v>39</v>
      </c>
      <c r="CO3" s="13" t="s">
        <v>40</v>
      </c>
      <c r="CP3" s="281"/>
      <c r="CQ3" s="317"/>
      <c r="CR3" s="317"/>
      <c r="CS3" s="319"/>
    </row>
    <row r="4" spans="1:97" ht="25.5" customHeight="1">
      <c r="A4" s="18">
        <v>1</v>
      </c>
      <c r="B4" s="19" t="s">
        <v>614</v>
      </c>
      <c r="C4" s="20" t="s">
        <v>615</v>
      </c>
      <c r="D4" s="126" t="s">
        <v>616</v>
      </c>
      <c r="E4" s="33"/>
      <c r="F4" s="94">
        <v>0</v>
      </c>
      <c r="G4" s="127" t="s">
        <v>60</v>
      </c>
      <c r="H4" s="38">
        <f t="shared" ref="H4:H67" si="0">CS4</f>
        <v>0</v>
      </c>
      <c r="I4" s="11"/>
      <c r="J4" s="26">
        <v>1500</v>
      </c>
      <c r="K4" s="27">
        <v>1500</v>
      </c>
      <c r="L4" s="26">
        <v>1000</v>
      </c>
      <c r="M4" s="27">
        <v>1000</v>
      </c>
      <c r="N4" s="26">
        <v>5000</v>
      </c>
      <c r="O4" s="27">
        <v>5000</v>
      </c>
      <c r="P4" s="26">
        <v>8000</v>
      </c>
      <c r="Q4" s="27">
        <f>1500+0</f>
        <v>1500</v>
      </c>
      <c r="R4" s="26"/>
      <c r="S4" s="27"/>
      <c r="T4" s="29">
        <v>0</v>
      </c>
      <c r="U4" s="27"/>
      <c r="V4" s="29">
        <v>0</v>
      </c>
      <c r="W4" s="27"/>
      <c r="X4" s="29">
        <v>0</v>
      </c>
      <c r="Y4" s="27"/>
      <c r="Z4" s="29">
        <v>0</v>
      </c>
      <c r="AA4" s="27">
        <v>6500</v>
      </c>
      <c r="AB4" s="29">
        <v>0</v>
      </c>
      <c r="AC4" s="27"/>
      <c r="AD4" s="29">
        <v>0</v>
      </c>
      <c r="AE4" s="27"/>
      <c r="AF4" s="29">
        <v>0</v>
      </c>
      <c r="AG4" s="27"/>
      <c r="AH4" s="29">
        <v>0</v>
      </c>
      <c r="AI4" s="27"/>
      <c r="AJ4" s="29">
        <v>0</v>
      </c>
      <c r="AK4" s="27"/>
      <c r="AL4" s="128"/>
      <c r="AM4" s="27"/>
      <c r="AN4" s="128"/>
      <c r="AO4" s="27"/>
      <c r="AP4" s="128"/>
      <c r="AQ4" s="27"/>
      <c r="AR4" s="125"/>
      <c r="AS4" s="128"/>
      <c r="AT4" s="27"/>
      <c r="AU4" s="128"/>
      <c r="AV4" s="27"/>
      <c r="AW4" s="128"/>
      <c r="AX4" s="27"/>
      <c r="AY4" s="128"/>
      <c r="AZ4" s="27"/>
      <c r="BA4" s="128"/>
      <c r="BB4" s="27"/>
      <c r="BC4" s="128"/>
      <c r="BD4" s="27"/>
      <c r="BE4" s="128"/>
      <c r="BF4" s="27"/>
      <c r="BG4" s="128"/>
      <c r="BH4" s="27"/>
      <c r="BI4" s="128"/>
      <c r="BJ4" s="27"/>
      <c r="BK4" s="128"/>
      <c r="BL4" s="27"/>
      <c r="BM4" s="128"/>
      <c r="BN4" s="27"/>
      <c r="BO4" s="28"/>
      <c r="BP4" s="27"/>
      <c r="BQ4" s="30"/>
      <c r="BR4" s="28"/>
      <c r="BS4" s="27"/>
      <c r="BT4" s="28"/>
      <c r="BU4" s="27"/>
      <c r="BV4" s="28"/>
      <c r="BW4" s="27"/>
      <c r="BX4" s="28"/>
      <c r="BY4" s="27"/>
      <c r="BZ4" s="28"/>
      <c r="CA4" s="27"/>
      <c r="CB4" s="28"/>
      <c r="CC4" s="27"/>
      <c r="CD4" s="26"/>
      <c r="CE4" s="27"/>
      <c r="CF4" s="26"/>
      <c r="CG4" s="27"/>
      <c r="CH4" s="26"/>
      <c r="CI4" s="27"/>
      <c r="CJ4" s="26"/>
      <c r="CK4" s="27"/>
      <c r="CL4" s="26"/>
      <c r="CM4" s="27"/>
      <c r="CN4" s="26"/>
      <c r="CO4" s="27"/>
      <c r="CP4" s="30"/>
      <c r="CQ4" s="31">
        <f t="shared" ref="CQ4:CR67" si="1">CN4+CL4+CJ4+CH4+CF4+CD4+CB4+BZ4+BX4+BV4+BT4+BR4+BO4+BM4+BK4+BI4+BG4+BE4+BC4+BA4+AY4+AW4+AU4+AS4+AP4+AN4+AL4+AJ4+AH4+AF4+AD4+AB4+Z4+X4+V4+T4+R4+N4+L4+J4+P4</f>
        <v>15500</v>
      </c>
      <c r="CR4" s="31">
        <f t="shared" si="1"/>
        <v>15500</v>
      </c>
      <c r="CS4" s="32">
        <f t="shared" ref="CS4:CS67" si="2">CQ4-CR4</f>
        <v>0</v>
      </c>
    </row>
    <row r="5" spans="1:97" ht="25.5" customHeight="1">
      <c r="A5" s="129">
        <v>2</v>
      </c>
      <c r="B5" s="36" t="s">
        <v>617</v>
      </c>
      <c r="C5" s="20" t="s">
        <v>618</v>
      </c>
      <c r="D5" s="126" t="s">
        <v>619</v>
      </c>
      <c r="E5" s="37"/>
      <c r="F5" s="94">
        <v>6600</v>
      </c>
      <c r="G5" s="127"/>
      <c r="H5" s="38">
        <f t="shared" si="0"/>
        <v>27720</v>
      </c>
      <c r="I5" s="11"/>
      <c r="J5" s="26">
        <v>1500</v>
      </c>
      <c r="K5" s="27">
        <v>1500</v>
      </c>
      <c r="L5" s="26">
        <v>1000</v>
      </c>
      <c r="M5" s="27">
        <v>1000</v>
      </c>
      <c r="N5" s="26">
        <v>5000</v>
      </c>
      <c r="O5" s="27">
        <v>5000</v>
      </c>
      <c r="P5" s="26">
        <v>8000</v>
      </c>
      <c r="Q5" s="27">
        <f>1500+0</f>
        <v>1500</v>
      </c>
      <c r="R5" s="26"/>
      <c r="S5" s="27"/>
      <c r="T5" s="29">
        <v>4620</v>
      </c>
      <c r="U5" s="27">
        <v>0</v>
      </c>
      <c r="V5" s="29">
        <v>4620</v>
      </c>
      <c r="W5" s="27">
        <v>0</v>
      </c>
      <c r="X5" s="29">
        <v>4620</v>
      </c>
      <c r="Y5" s="27"/>
      <c r="Z5" s="29">
        <v>4620</v>
      </c>
      <c r="AA5" s="27">
        <v>15740</v>
      </c>
      <c r="AB5" s="29">
        <v>4620</v>
      </c>
      <c r="AC5" s="27"/>
      <c r="AD5" s="29">
        <v>4620</v>
      </c>
      <c r="AE5" s="27"/>
      <c r="AF5" s="29">
        <v>4620</v>
      </c>
      <c r="AG5" s="27"/>
      <c r="AH5" s="29">
        <v>4620</v>
      </c>
      <c r="AI5" s="27"/>
      <c r="AJ5" s="29">
        <v>4620</v>
      </c>
      <c r="AK5" s="27">
        <v>4620</v>
      </c>
      <c r="AL5" s="128"/>
      <c r="AM5" s="27"/>
      <c r="AN5" s="128"/>
      <c r="AO5" s="27"/>
      <c r="AP5" s="128"/>
      <c r="AQ5" s="27"/>
      <c r="AR5" s="125"/>
      <c r="AS5" s="128"/>
      <c r="AT5" s="27"/>
      <c r="AU5" s="128"/>
      <c r="AV5" s="27"/>
      <c r="AW5" s="128"/>
      <c r="AX5" s="27"/>
      <c r="AY5" s="128"/>
      <c r="AZ5" s="27"/>
      <c r="BA5" s="128"/>
      <c r="BB5" s="27"/>
      <c r="BC5" s="128"/>
      <c r="BD5" s="27"/>
      <c r="BE5" s="128"/>
      <c r="BF5" s="27"/>
      <c r="BG5" s="128"/>
      <c r="BH5" s="27"/>
      <c r="BI5" s="128"/>
      <c r="BJ5" s="27"/>
      <c r="BK5" s="128"/>
      <c r="BL5" s="27"/>
      <c r="BM5" s="128"/>
      <c r="BN5" s="27"/>
      <c r="BO5" s="28"/>
      <c r="BP5" s="27"/>
      <c r="BQ5" s="30"/>
      <c r="BR5" s="28"/>
      <c r="BS5" s="27"/>
      <c r="BT5" s="28"/>
      <c r="BU5" s="27"/>
      <c r="BV5" s="28"/>
      <c r="BW5" s="27"/>
      <c r="BX5" s="28"/>
      <c r="BY5" s="27"/>
      <c r="BZ5" s="28"/>
      <c r="CA5" s="27"/>
      <c r="CB5" s="28"/>
      <c r="CC5" s="27"/>
      <c r="CD5" s="26"/>
      <c r="CE5" s="27"/>
      <c r="CF5" s="26"/>
      <c r="CG5" s="27"/>
      <c r="CH5" s="26"/>
      <c r="CI5" s="27"/>
      <c r="CJ5" s="26"/>
      <c r="CK5" s="27"/>
      <c r="CL5" s="26"/>
      <c r="CM5" s="27"/>
      <c r="CN5" s="26"/>
      <c r="CO5" s="27"/>
      <c r="CP5" s="30"/>
      <c r="CQ5" s="31">
        <f t="shared" si="1"/>
        <v>57080</v>
      </c>
      <c r="CR5" s="31">
        <f t="shared" si="1"/>
        <v>29360</v>
      </c>
      <c r="CS5" s="32">
        <f t="shared" si="2"/>
        <v>27720</v>
      </c>
    </row>
    <row r="6" spans="1:97" ht="24.75" customHeight="1">
      <c r="A6" s="18">
        <v>3</v>
      </c>
      <c r="B6" s="36" t="s">
        <v>620</v>
      </c>
      <c r="C6" s="20" t="s">
        <v>621</v>
      </c>
      <c r="D6" s="126" t="s">
        <v>622</v>
      </c>
      <c r="E6" s="37"/>
      <c r="F6" s="94">
        <v>6600</v>
      </c>
      <c r="G6" s="127"/>
      <c r="H6" s="38">
        <f t="shared" si="0"/>
        <v>4620</v>
      </c>
      <c r="I6" s="11"/>
      <c r="J6" s="26">
        <v>1500</v>
      </c>
      <c r="K6" s="27">
        <v>1500</v>
      </c>
      <c r="L6" s="26">
        <v>1000</v>
      </c>
      <c r="M6" s="27">
        <v>1000</v>
      </c>
      <c r="N6" s="26">
        <v>5000</v>
      </c>
      <c r="O6" s="27">
        <v>5000</v>
      </c>
      <c r="P6" s="26">
        <v>8000</v>
      </c>
      <c r="Q6" s="27">
        <f>1500+0</f>
        <v>1500</v>
      </c>
      <c r="R6" s="26"/>
      <c r="S6" s="27"/>
      <c r="T6" s="29">
        <v>4620</v>
      </c>
      <c r="U6" s="27">
        <v>0</v>
      </c>
      <c r="V6" s="29">
        <v>4620</v>
      </c>
      <c r="W6" s="27">
        <v>0</v>
      </c>
      <c r="X6" s="29">
        <v>4620</v>
      </c>
      <c r="Y6" s="27">
        <v>0</v>
      </c>
      <c r="Z6" s="29">
        <v>4620</v>
      </c>
      <c r="AA6" s="27">
        <v>24980</v>
      </c>
      <c r="AB6" s="29">
        <v>4620</v>
      </c>
      <c r="AC6" s="27"/>
      <c r="AD6" s="29">
        <v>4620</v>
      </c>
      <c r="AE6" s="27"/>
      <c r="AF6" s="29">
        <v>4620</v>
      </c>
      <c r="AG6" s="27"/>
      <c r="AH6" s="29">
        <v>4620</v>
      </c>
      <c r="AI6" s="27"/>
      <c r="AJ6" s="29">
        <v>4620</v>
      </c>
      <c r="AK6" s="27">
        <v>18480</v>
      </c>
      <c r="AL6" s="128"/>
      <c r="AM6" s="27"/>
      <c r="AN6" s="128"/>
      <c r="AO6" s="27"/>
      <c r="AP6" s="128"/>
      <c r="AQ6" s="27"/>
      <c r="AR6" s="125"/>
      <c r="AS6" s="128"/>
      <c r="AT6" s="27"/>
      <c r="AU6" s="128"/>
      <c r="AV6" s="27"/>
      <c r="AW6" s="128"/>
      <c r="AX6" s="27"/>
      <c r="AY6" s="128"/>
      <c r="AZ6" s="27"/>
      <c r="BA6" s="128"/>
      <c r="BB6" s="27"/>
      <c r="BC6" s="128"/>
      <c r="BD6" s="27"/>
      <c r="BE6" s="128"/>
      <c r="BF6" s="27"/>
      <c r="BG6" s="128"/>
      <c r="BH6" s="27"/>
      <c r="BI6" s="128"/>
      <c r="BJ6" s="27"/>
      <c r="BK6" s="128"/>
      <c r="BL6" s="27"/>
      <c r="BM6" s="128"/>
      <c r="BN6" s="27"/>
      <c r="BO6" s="28"/>
      <c r="BP6" s="27"/>
      <c r="BQ6" s="30"/>
      <c r="BR6" s="28"/>
      <c r="BS6" s="27"/>
      <c r="BT6" s="28"/>
      <c r="BU6" s="27"/>
      <c r="BV6" s="28"/>
      <c r="BW6" s="27"/>
      <c r="BX6" s="28"/>
      <c r="BY6" s="27"/>
      <c r="BZ6" s="28"/>
      <c r="CA6" s="27"/>
      <c r="CB6" s="28"/>
      <c r="CC6" s="27"/>
      <c r="CD6" s="26"/>
      <c r="CE6" s="27"/>
      <c r="CF6" s="26"/>
      <c r="CG6" s="27"/>
      <c r="CH6" s="26"/>
      <c r="CI6" s="27"/>
      <c r="CJ6" s="26"/>
      <c r="CK6" s="27"/>
      <c r="CL6" s="26"/>
      <c r="CM6" s="27"/>
      <c r="CN6" s="26"/>
      <c r="CO6" s="27"/>
      <c r="CP6" s="30"/>
      <c r="CQ6" s="31">
        <f t="shared" si="1"/>
        <v>57080</v>
      </c>
      <c r="CR6" s="31">
        <f t="shared" si="1"/>
        <v>52460</v>
      </c>
      <c r="CS6" s="32">
        <f t="shared" si="2"/>
        <v>4620</v>
      </c>
    </row>
    <row r="7" spans="1:97" ht="25.5" customHeight="1">
      <c r="A7" s="129">
        <v>4</v>
      </c>
      <c r="B7" s="36" t="s">
        <v>623</v>
      </c>
      <c r="C7" s="20" t="s">
        <v>624</v>
      </c>
      <c r="D7" s="126" t="s">
        <v>625</v>
      </c>
      <c r="E7" s="33"/>
      <c r="F7" s="94">
        <v>6600</v>
      </c>
      <c r="G7" s="127"/>
      <c r="H7" s="25">
        <f t="shared" si="0"/>
        <v>4620</v>
      </c>
      <c r="I7" s="11"/>
      <c r="J7" s="26">
        <v>1500</v>
      </c>
      <c r="K7" s="27">
        <v>1500</v>
      </c>
      <c r="L7" s="26">
        <v>1000</v>
      </c>
      <c r="M7" s="27">
        <v>1000</v>
      </c>
      <c r="N7" s="26">
        <v>5000</v>
      </c>
      <c r="O7" s="27">
        <v>5000</v>
      </c>
      <c r="P7" s="26">
        <v>8000</v>
      </c>
      <c r="Q7" s="27">
        <f>1500+0</f>
        <v>1500</v>
      </c>
      <c r="R7" s="26"/>
      <c r="S7" s="27"/>
      <c r="T7" s="29">
        <v>4620</v>
      </c>
      <c r="U7" s="130">
        <v>11120</v>
      </c>
      <c r="V7" s="29">
        <v>4620</v>
      </c>
      <c r="W7" s="27">
        <v>0</v>
      </c>
      <c r="X7" s="29">
        <v>4620</v>
      </c>
      <c r="Y7" s="27">
        <v>0</v>
      </c>
      <c r="Z7" s="29">
        <v>4620</v>
      </c>
      <c r="AA7" s="27">
        <v>13860</v>
      </c>
      <c r="AB7" s="29">
        <v>4620</v>
      </c>
      <c r="AC7" s="27"/>
      <c r="AD7" s="29">
        <v>4620</v>
      </c>
      <c r="AE7" s="27"/>
      <c r="AF7" s="29">
        <v>4620</v>
      </c>
      <c r="AG7" s="27"/>
      <c r="AH7" s="29">
        <v>4620</v>
      </c>
      <c r="AI7" s="27"/>
      <c r="AJ7" s="29">
        <v>4620</v>
      </c>
      <c r="AK7" s="27">
        <v>18480</v>
      </c>
      <c r="AL7" s="128"/>
      <c r="AM7" s="27"/>
      <c r="AN7" s="128"/>
      <c r="AO7" s="27"/>
      <c r="AP7" s="128"/>
      <c r="AQ7" s="27"/>
      <c r="AR7" s="125"/>
      <c r="AS7" s="128"/>
      <c r="AT7" s="27"/>
      <c r="AU7" s="128"/>
      <c r="AV7" s="27"/>
      <c r="AW7" s="128"/>
      <c r="AX7" s="27"/>
      <c r="AY7" s="128"/>
      <c r="AZ7" s="27"/>
      <c r="BA7" s="128"/>
      <c r="BB7" s="27"/>
      <c r="BC7" s="128"/>
      <c r="BD7" s="27"/>
      <c r="BE7" s="128"/>
      <c r="BF7" s="27"/>
      <c r="BG7" s="128"/>
      <c r="BH7" s="27"/>
      <c r="BI7" s="128"/>
      <c r="BJ7" s="27"/>
      <c r="BK7" s="128"/>
      <c r="BL7" s="27"/>
      <c r="BM7" s="128"/>
      <c r="BN7" s="27"/>
      <c r="BO7" s="28"/>
      <c r="BP7" s="27"/>
      <c r="BQ7" s="30"/>
      <c r="BR7" s="28"/>
      <c r="BS7" s="27"/>
      <c r="BT7" s="28"/>
      <c r="BU7" s="27"/>
      <c r="BV7" s="28"/>
      <c r="BW7" s="27"/>
      <c r="BX7" s="28"/>
      <c r="BY7" s="27"/>
      <c r="BZ7" s="28"/>
      <c r="CA7" s="27"/>
      <c r="CB7" s="28"/>
      <c r="CC7" s="27"/>
      <c r="CD7" s="26"/>
      <c r="CE7" s="27"/>
      <c r="CF7" s="26"/>
      <c r="CG7" s="27"/>
      <c r="CH7" s="26"/>
      <c r="CI7" s="27"/>
      <c r="CJ7" s="26"/>
      <c r="CK7" s="27"/>
      <c r="CL7" s="26"/>
      <c r="CM7" s="27"/>
      <c r="CN7" s="26"/>
      <c r="CO7" s="27"/>
      <c r="CP7" s="30"/>
      <c r="CQ7" s="31">
        <f t="shared" si="1"/>
        <v>57080</v>
      </c>
      <c r="CR7" s="31">
        <f t="shared" si="1"/>
        <v>52460</v>
      </c>
      <c r="CS7" s="32">
        <f t="shared" si="2"/>
        <v>4620</v>
      </c>
    </row>
    <row r="8" spans="1:97" ht="25.5" customHeight="1">
      <c r="A8" s="18">
        <v>5</v>
      </c>
      <c r="B8" s="131" t="s">
        <v>626</v>
      </c>
      <c r="C8" s="20" t="s">
        <v>627</v>
      </c>
      <c r="D8" s="126" t="s">
        <v>628</v>
      </c>
      <c r="E8" s="33"/>
      <c r="F8" s="94">
        <v>6600</v>
      </c>
      <c r="G8" s="127"/>
      <c r="H8" s="25">
        <f t="shared" si="0"/>
        <v>26220</v>
      </c>
      <c r="I8" s="11"/>
      <c r="J8" s="26">
        <v>1500</v>
      </c>
      <c r="K8" s="27">
        <v>1500</v>
      </c>
      <c r="L8" s="26">
        <v>1000</v>
      </c>
      <c r="M8" s="27">
        <v>1000</v>
      </c>
      <c r="N8" s="26">
        <v>5000</v>
      </c>
      <c r="O8" s="27">
        <v>5000</v>
      </c>
      <c r="P8" s="26">
        <v>8000</v>
      </c>
      <c r="Q8" s="27">
        <v>1500</v>
      </c>
      <c r="R8" s="26"/>
      <c r="S8" s="27"/>
      <c r="T8" s="29">
        <v>4620</v>
      </c>
      <c r="U8" s="27"/>
      <c r="V8" s="29">
        <v>4620</v>
      </c>
      <c r="W8" s="27">
        <v>0</v>
      </c>
      <c r="X8" s="29">
        <v>4620</v>
      </c>
      <c r="Y8" s="27"/>
      <c r="Z8" s="29">
        <v>4620</v>
      </c>
      <c r="AA8" s="27">
        <v>12620</v>
      </c>
      <c r="AB8" s="29">
        <v>4620</v>
      </c>
      <c r="AC8" s="27">
        <v>4620</v>
      </c>
      <c r="AD8" s="29">
        <v>4620</v>
      </c>
      <c r="AE8" s="27"/>
      <c r="AF8" s="29">
        <v>4620</v>
      </c>
      <c r="AG8" s="27"/>
      <c r="AH8" s="29">
        <v>4620</v>
      </c>
      <c r="AI8" s="27"/>
      <c r="AJ8" s="29">
        <v>4620</v>
      </c>
      <c r="AK8" s="27">
        <v>4620</v>
      </c>
      <c r="AL8" s="128"/>
      <c r="AM8" s="27"/>
      <c r="AN8" s="128"/>
      <c r="AO8" s="27"/>
      <c r="AP8" s="128"/>
      <c r="AQ8" s="27"/>
      <c r="AR8" s="125"/>
      <c r="AS8" s="128"/>
      <c r="AT8" s="27"/>
      <c r="AU8" s="128"/>
      <c r="AV8" s="27"/>
      <c r="AW8" s="128"/>
      <c r="AX8" s="27"/>
      <c r="AY8" s="128"/>
      <c r="AZ8" s="27"/>
      <c r="BA8" s="128"/>
      <c r="BB8" s="27"/>
      <c r="BC8" s="128"/>
      <c r="BD8" s="27"/>
      <c r="BE8" s="128"/>
      <c r="BF8" s="27"/>
      <c r="BG8" s="128"/>
      <c r="BH8" s="27"/>
      <c r="BI8" s="128"/>
      <c r="BJ8" s="27"/>
      <c r="BK8" s="128"/>
      <c r="BL8" s="27"/>
      <c r="BM8" s="128"/>
      <c r="BN8" s="27"/>
      <c r="BO8" s="28"/>
      <c r="BP8" s="27"/>
      <c r="BQ8" s="30"/>
      <c r="BR8" s="28"/>
      <c r="BS8" s="27"/>
      <c r="BT8" s="28"/>
      <c r="BU8" s="27"/>
      <c r="BV8" s="28"/>
      <c r="BW8" s="27"/>
      <c r="BX8" s="28"/>
      <c r="BY8" s="27"/>
      <c r="BZ8" s="28"/>
      <c r="CA8" s="27"/>
      <c r="CB8" s="28"/>
      <c r="CC8" s="27"/>
      <c r="CD8" s="26"/>
      <c r="CE8" s="27"/>
      <c r="CF8" s="26"/>
      <c r="CG8" s="27"/>
      <c r="CH8" s="26"/>
      <c r="CI8" s="27"/>
      <c r="CJ8" s="26"/>
      <c r="CK8" s="27"/>
      <c r="CL8" s="26"/>
      <c r="CM8" s="27"/>
      <c r="CN8" s="26"/>
      <c r="CO8" s="27"/>
      <c r="CP8" s="30"/>
      <c r="CQ8" s="31">
        <f t="shared" si="1"/>
        <v>57080</v>
      </c>
      <c r="CR8" s="31">
        <f t="shared" si="1"/>
        <v>30860</v>
      </c>
      <c r="CS8" s="32">
        <f t="shared" si="2"/>
        <v>26220</v>
      </c>
    </row>
    <row r="9" spans="1:97" ht="25.5" customHeight="1">
      <c r="A9" s="129">
        <v>6</v>
      </c>
      <c r="B9" s="36" t="s">
        <v>629</v>
      </c>
      <c r="C9" s="20" t="s">
        <v>630</v>
      </c>
      <c r="D9" s="126" t="s">
        <v>631</v>
      </c>
      <c r="E9" s="132" t="s">
        <v>410</v>
      </c>
      <c r="F9" s="94">
        <v>6200</v>
      </c>
      <c r="H9" s="25">
        <f t="shared" si="0"/>
        <v>0</v>
      </c>
      <c r="I9" s="11"/>
      <c r="J9" s="26">
        <v>1500</v>
      </c>
      <c r="K9" s="27">
        <v>1500</v>
      </c>
      <c r="L9" s="26">
        <v>1000</v>
      </c>
      <c r="M9" s="27">
        <v>1000</v>
      </c>
      <c r="N9" s="26">
        <v>5000</v>
      </c>
      <c r="O9" s="27">
        <v>5000</v>
      </c>
      <c r="P9" s="26">
        <v>8000</v>
      </c>
      <c r="Q9" s="27">
        <v>1500</v>
      </c>
      <c r="R9" s="26"/>
      <c r="S9" s="27"/>
      <c r="T9" s="29">
        <v>4340</v>
      </c>
      <c r="U9" s="27">
        <v>11120</v>
      </c>
      <c r="V9" s="29">
        <v>4340</v>
      </c>
      <c r="W9" s="27">
        <v>4620</v>
      </c>
      <c r="X9" s="29">
        <v>4340</v>
      </c>
      <c r="Y9" s="27">
        <v>4620</v>
      </c>
      <c r="Z9" s="29">
        <v>4340</v>
      </c>
      <c r="AA9" s="27">
        <v>4620</v>
      </c>
      <c r="AB9" s="29">
        <v>4340</v>
      </c>
      <c r="AC9" s="27">
        <v>3220</v>
      </c>
      <c r="AD9" s="29">
        <v>4340</v>
      </c>
      <c r="AE9" s="27">
        <v>4340</v>
      </c>
      <c r="AF9" s="29">
        <v>4340</v>
      </c>
      <c r="AG9" s="27">
        <v>4340</v>
      </c>
      <c r="AH9" s="29">
        <v>4340</v>
      </c>
      <c r="AI9" s="27">
        <v>4340</v>
      </c>
      <c r="AJ9" s="29">
        <v>4340</v>
      </c>
      <c r="AK9" s="27">
        <v>4340</v>
      </c>
      <c r="AL9" s="128"/>
      <c r="AM9" s="27"/>
      <c r="AN9" s="128"/>
      <c r="AO9" s="27"/>
      <c r="AP9" s="128"/>
      <c r="AQ9" s="27"/>
      <c r="AR9" s="125"/>
      <c r="AS9" s="128"/>
      <c r="AT9" s="27"/>
      <c r="AU9" s="128"/>
      <c r="AV9" s="27"/>
      <c r="AW9" s="128"/>
      <c r="AX9" s="27"/>
      <c r="AY9" s="128"/>
      <c r="AZ9" s="27"/>
      <c r="BA9" s="128"/>
      <c r="BB9" s="27"/>
      <c r="BC9" s="128"/>
      <c r="BD9" s="27"/>
      <c r="BE9" s="128"/>
      <c r="BF9" s="27"/>
      <c r="BG9" s="128"/>
      <c r="BH9" s="27"/>
      <c r="BI9" s="128"/>
      <c r="BJ9" s="27"/>
      <c r="BK9" s="128"/>
      <c r="BL9" s="27"/>
      <c r="BM9" s="128"/>
      <c r="BN9" s="27"/>
      <c r="BO9" s="28"/>
      <c r="BP9" s="27"/>
      <c r="BQ9" s="30"/>
      <c r="BR9" s="28"/>
      <c r="BS9" s="27"/>
      <c r="BT9" s="28"/>
      <c r="BU9" s="27"/>
      <c r="BV9" s="28"/>
      <c r="BW9" s="27"/>
      <c r="BX9" s="28"/>
      <c r="BY9" s="27"/>
      <c r="BZ9" s="28"/>
      <c r="CA9" s="27"/>
      <c r="CB9" s="28"/>
      <c r="CC9" s="27"/>
      <c r="CD9" s="26"/>
      <c r="CE9" s="27"/>
      <c r="CF9" s="26"/>
      <c r="CG9" s="27"/>
      <c r="CH9" s="26"/>
      <c r="CI9" s="27"/>
      <c r="CJ9" s="26"/>
      <c r="CK9" s="27"/>
      <c r="CL9" s="26"/>
      <c r="CM9" s="27"/>
      <c r="CN9" s="26"/>
      <c r="CO9" s="27"/>
      <c r="CP9" s="30"/>
      <c r="CQ9" s="31">
        <f t="shared" si="1"/>
        <v>54560</v>
      </c>
      <c r="CR9" s="31">
        <f t="shared" si="1"/>
        <v>54560</v>
      </c>
      <c r="CS9" s="32">
        <f t="shared" si="2"/>
        <v>0</v>
      </c>
    </row>
    <row r="10" spans="1:97" ht="25.5" customHeight="1">
      <c r="A10" s="18">
        <v>7</v>
      </c>
      <c r="B10" s="36" t="s">
        <v>632</v>
      </c>
      <c r="C10" s="20" t="s">
        <v>633</v>
      </c>
      <c r="D10" s="126" t="s">
        <v>634</v>
      </c>
      <c r="E10" s="132" t="s">
        <v>410</v>
      </c>
      <c r="F10" s="94">
        <v>6200</v>
      </c>
      <c r="H10" s="38">
        <f t="shared" si="0"/>
        <v>17360</v>
      </c>
      <c r="I10" s="11"/>
      <c r="J10" s="26">
        <v>1500</v>
      </c>
      <c r="K10" s="27">
        <v>1500</v>
      </c>
      <c r="L10" s="26">
        <v>1000</v>
      </c>
      <c r="M10" s="27">
        <v>1000</v>
      </c>
      <c r="N10" s="26">
        <v>5000</v>
      </c>
      <c r="O10" s="27">
        <v>5000</v>
      </c>
      <c r="P10" s="26">
        <v>8000</v>
      </c>
      <c r="Q10" s="27">
        <v>1500</v>
      </c>
      <c r="R10" s="26"/>
      <c r="S10" s="27"/>
      <c r="T10" s="29">
        <v>4340</v>
      </c>
      <c r="U10" s="27">
        <v>0</v>
      </c>
      <c r="V10" s="29">
        <v>4340</v>
      </c>
      <c r="W10" s="27">
        <v>9240</v>
      </c>
      <c r="X10" s="29">
        <v>4340</v>
      </c>
      <c r="Y10" s="27">
        <v>0</v>
      </c>
      <c r="Z10" s="29">
        <v>4340</v>
      </c>
      <c r="AA10" s="27">
        <v>4620</v>
      </c>
      <c r="AB10" s="29">
        <v>4340</v>
      </c>
      <c r="AC10" s="27"/>
      <c r="AD10" s="29">
        <v>4340</v>
      </c>
      <c r="AE10" s="27">
        <v>14340</v>
      </c>
      <c r="AF10" s="29">
        <v>4340</v>
      </c>
      <c r="AG10" s="27"/>
      <c r="AH10" s="29">
        <v>4340</v>
      </c>
      <c r="AI10" s="27"/>
      <c r="AJ10" s="29">
        <v>4340</v>
      </c>
      <c r="AK10" s="27"/>
      <c r="AL10" s="128"/>
      <c r="AM10" s="27"/>
      <c r="AN10" s="128"/>
      <c r="AO10" s="27"/>
      <c r="AP10" s="128"/>
      <c r="AQ10" s="27"/>
      <c r="AR10" s="125"/>
      <c r="AS10" s="128"/>
      <c r="AT10" s="27"/>
      <c r="AU10" s="128"/>
      <c r="AV10" s="27"/>
      <c r="AW10" s="128"/>
      <c r="AX10" s="27"/>
      <c r="AY10" s="128"/>
      <c r="AZ10" s="27"/>
      <c r="BA10" s="128"/>
      <c r="BB10" s="27"/>
      <c r="BC10" s="128"/>
      <c r="BD10" s="27"/>
      <c r="BE10" s="128"/>
      <c r="BF10" s="27"/>
      <c r="BG10" s="128"/>
      <c r="BH10" s="27"/>
      <c r="BI10" s="128"/>
      <c r="BJ10" s="27"/>
      <c r="BK10" s="128"/>
      <c r="BL10" s="27"/>
      <c r="BM10" s="128"/>
      <c r="BN10" s="27"/>
      <c r="BO10" s="28"/>
      <c r="BP10" s="27"/>
      <c r="BQ10" s="30"/>
      <c r="BR10" s="28"/>
      <c r="BS10" s="27"/>
      <c r="BT10" s="28"/>
      <c r="BU10" s="27"/>
      <c r="BV10" s="28"/>
      <c r="BW10" s="27"/>
      <c r="BX10" s="28"/>
      <c r="BY10" s="27"/>
      <c r="BZ10" s="28"/>
      <c r="CA10" s="27"/>
      <c r="CB10" s="28"/>
      <c r="CC10" s="27"/>
      <c r="CD10" s="26"/>
      <c r="CE10" s="27"/>
      <c r="CF10" s="26"/>
      <c r="CG10" s="27"/>
      <c r="CH10" s="26"/>
      <c r="CI10" s="27"/>
      <c r="CJ10" s="26"/>
      <c r="CK10" s="27"/>
      <c r="CL10" s="26"/>
      <c r="CM10" s="27"/>
      <c r="CN10" s="26"/>
      <c r="CO10" s="27"/>
      <c r="CP10" s="30"/>
      <c r="CQ10" s="31">
        <f t="shared" si="1"/>
        <v>54560</v>
      </c>
      <c r="CR10" s="31">
        <f t="shared" si="1"/>
        <v>37200</v>
      </c>
      <c r="CS10" s="32">
        <f t="shared" si="2"/>
        <v>17360</v>
      </c>
    </row>
    <row r="11" spans="1:97" ht="25.5" customHeight="1">
      <c r="A11" s="129">
        <v>8</v>
      </c>
      <c r="B11" s="36" t="s">
        <v>635</v>
      </c>
      <c r="C11" s="20" t="s">
        <v>636</v>
      </c>
      <c r="D11" s="126" t="s">
        <v>637</v>
      </c>
      <c r="E11" s="132"/>
      <c r="F11" s="94">
        <v>6600</v>
      </c>
      <c r="H11" s="25">
        <f t="shared" si="0"/>
        <v>0</v>
      </c>
      <c r="I11" s="11"/>
      <c r="J11" s="26">
        <v>1500</v>
      </c>
      <c r="K11" s="27">
        <v>1500</v>
      </c>
      <c r="L11" s="26">
        <v>1000</v>
      </c>
      <c r="M11" s="27">
        <v>1000</v>
      </c>
      <c r="N11" s="26">
        <v>5000</v>
      </c>
      <c r="O11" s="27">
        <v>5000</v>
      </c>
      <c r="P11" s="26">
        <v>8000</v>
      </c>
      <c r="Q11" s="27">
        <v>1500</v>
      </c>
      <c r="R11" s="26"/>
      <c r="S11" s="27"/>
      <c r="T11" s="29">
        <v>4620</v>
      </c>
      <c r="U11" s="133">
        <v>4620</v>
      </c>
      <c r="V11" s="29">
        <v>4620</v>
      </c>
      <c r="W11" s="27">
        <v>4620</v>
      </c>
      <c r="X11" s="29">
        <v>4620</v>
      </c>
      <c r="Y11" s="27">
        <v>4620</v>
      </c>
      <c r="Z11" s="29">
        <v>4620</v>
      </c>
      <c r="AA11" s="27">
        <v>4620</v>
      </c>
      <c r="AB11" s="29">
        <v>4620</v>
      </c>
      <c r="AC11" s="27">
        <v>11120</v>
      </c>
      <c r="AD11" s="29">
        <v>4620</v>
      </c>
      <c r="AE11" s="27">
        <v>4620</v>
      </c>
      <c r="AF11" s="29">
        <v>4620</v>
      </c>
      <c r="AG11" s="27">
        <v>4620</v>
      </c>
      <c r="AH11" s="29">
        <v>4620</v>
      </c>
      <c r="AI11" s="27">
        <v>4620</v>
      </c>
      <c r="AJ11" s="29">
        <v>4620</v>
      </c>
      <c r="AK11" s="27">
        <v>4620</v>
      </c>
      <c r="AL11" s="128"/>
      <c r="AM11" s="27"/>
      <c r="AN11" s="128"/>
      <c r="AO11" s="27"/>
      <c r="AP11" s="128"/>
      <c r="AQ11" s="27"/>
      <c r="AR11" s="125"/>
      <c r="AS11" s="128"/>
      <c r="AT11" s="27"/>
      <c r="AU11" s="128"/>
      <c r="AV11" s="27"/>
      <c r="AW11" s="128"/>
      <c r="AX11" s="27"/>
      <c r="AY11" s="128"/>
      <c r="AZ11" s="27"/>
      <c r="BA11" s="128"/>
      <c r="BB11" s="27"/>
      <c r="BC11" s="128"/>
      <c r="BD11" s="27"/>
      <c r="BE11" s="128"/>
      <c r="BF11" s="27"/>
      <c r="BG11" s="128"/>
      <c r="BH11" s="27"/>
      <c r="BI11" s="128"/>
      <c r="BJ11" s="27"/>
      <c r="BK11" s="128"/>
      <c r="BL11" s="27"/>
      <c r="BM11" s="128"/>
      <c r="BN11" s="27"/>
      <c r="BO11" s="28"/>
      <c r="BP11" s="27"/>
      <c r="BQ11" s="30"/>
      <c r="BR11" s="28"/>
      <c r="BS11" s="27"/>
      <c r="BT11" s="28"/>
      <c r="BU11" s="27"/>
      <c r="BV11" s="28"/>
      <c r="BW11" s="27"/>
      <c r="BX11" s="28"/>
      <c r="BY11" s="27"/>
      <c r="BZ11" s="28"/>
      <c r="CA11" s="27"/>
      <c r="CB11" s="28"/>
      <c r="CC11" s="27"/>
      <c r="CD11" s="26"/>
      <c r="CE11" s="27"/>
      <c r="CF11" s="26"/>
      <c r="CG11" s="27"/>
      <c r="CH11" s="26"/>
      <c r="CI11" s="27"/>
      <c r="CJ11" s="26"/>
      <c r="CK11" s="27"/>
      <c r="CL11" s="26"/>
      <c r="CM11" s="27"/>
      <c r="CN11" s="26"/>
      <c r="CO11" s="27"/>
      <c r="CP11" s="30"/>
      <c r="CQ11" s="31">
        <f t="shared" si="1"/>
        <v>57080</v>
      </c>
      <c r="CR11" s="31">
        <f t="shared" si="1"/>
        <v>57080</v>
      </c>
      <c r="CS11" s="32">
        <f t="shared" si="2"/>
        <v>0</v>
      </c>
    </row>
    <row r="12" spans="1:97" ht="25.5" customHeight="1">
      <c r="A12" s="18">
        <v>9</v>
      </c>
      <c r="B12" s="36" t="s">
        <v>638</v>
      </c>
      <c r="C12" s="20" t="s">
        <v>639</v>
      </c>
      <c r="D12" s="126" t="s">
        <v>640</v>
      </c>
      <c r="E12" s="132" t="s">
        <v>410</v>
      </c>
      <c r="F12" s="94">
        <v>6200</v>
      </c>
      <c r="H12" s="25">
        <f t="shared" si="0"/>
        <v>4340</v>
      </c>
      <c r="I12" s="11"/>
      <c r="J12" s="26">
        <v>1500</v>
      </c>
      <c r="K12" s="27">
        <v>1500</v>
      </c>
      <c r="L12" s="26">
        <v>1000</v>
      </c>
      <c r="M12" s="27">
        <v>1000</v>
      </c>
      <c r="N12" s="26">
        <v>5000</v>
      </c>
      <c r="O12" s="27">
        <v>5000</v>
      </c>
      <c r="P12" s="26">
        <v>8000</v>
      </c>
      <c r="Q12" s="27">
        <v>8000</v>
      </c>
      <c r="R12" s="26"/>
      <c r="S12" s="27"/>
      <c r="T12" s="29">
        <v>4340</v>
      </c>
      <c r="U12" s="27">
        <v>4620</v>
      </c>
      <c r="V12" s="29">
        <v>4340</v>
      </c>
      <c r="W12" s="27">
        <v>4620</v>
      </c>
      <c r="X12" s="29">
        <v>4340</v>
      </c>
      <c r="Y12" s="27">
        <v>4620</v>
      </c>
      <c r="Z12" s="29">
        <v>4340</v>
      </c>
      <c r="AA12" s="27">
        <v>4620</v>
      </c>
      <c r="AB12" s="29">
        <v>4340</v>
      </c>
      <c r="AC12" s="27">
        <v>3220</v>
      </c>
      <c r="AD12" s="29">
        <v>4340</v>
      </c>
      <c r="AE12" s="27">
        <v>4340</v>
      </c>
      <c r="AF12" s="29">
        <v>4340</v>
      </c>
      <c r="AG12" s="27">
        <f>4340+4340</f>
        <v>8680</v>
      </c>
      <c r="AH12" s="29">
        <v>4340</v>
      </c>
      <c r="AI12" s="27"/>
      <c r="AJ12" s="29">
        <v>4340</v>
      </c>
      <c r="AK12" s="27"/>
      <c r="AL12" s="128"/>
      <c r="AM12" s="27"/>
      <c r="AN12" s="128"/>
      <c r="AO12" s="27"/>
      <c r="AP12" s="128"/>
      <c r="AQ12" s="27"/>
      <c r="AR12" s="125"/>
      <c r="AS12" s="128"/>
      <c r="AT12" s="27"/>
      <c r="AU12" s="128"/>
      <c r="AV12" s="27"/>
      <c r="AW12" s="128"/>
      <c r="AX12" s="27"/>
      <c r="AY12" s="128"/>
      <c r="AZ12" s="27"/>
      <c r="BA12" s="128"/>
      <c r="BB12" s="27"/>
      <c r="BC12" s="128"/>
      <c r="BD12" s="27"/>
      <c r="BE12" s="128"/>
      <c r="BF12" s="27"/>
      <c r="BG12" s="128"/>
      <c r="BH12" s="27"/>
      <c r="BI12" s="128"/>
      <c r="BJ12" s="27"/>
      <c r="BK12" s="128"/>
      <c r="BL12" s="27"/>
      <c r="BM12" s="128"/>
      <c r="BN12" s="27"/>
      <c r="BO12" s="28"/>
      <c r="BP12" s="27"/>
      <c r="BQ12" s="30"/>
      <c r="BR12" s="28"/>
      <c r="BS12" s="27"/>
      <c r="BT12" s="28"/>
      <c r="BU12" s="27"/>
      <c r="BV12" s="28"/>
      <c r="BW12" s="27"/>
      <c r="BX12" s="28"/>
      <c r="BY12" s="27"/>
      <c r="BZ12" s="28"/>
      <c r="CA12" s="27"/>
      <c r="CB12" s="28"/>
      <c r="CC12" s="27"/>
      <c r="CD12" s="26"/>
      <c r="CE12" s="27"/>
      <c r="CF12" s="26"/>
      <c r="CG12" s="27"/>
      <c r="CH12" s="26"/>
      <c r="CI12" s="27"/>
      <c r="CJ12" s="26"/>
      <c r="CK12" s="27"/>
      <c r="CL12" s="26"/>
      <c r="CM12" s="27"/>
      <c r="CN12" s="26"/>
      <c r="CO12" s="27"/>
      <c r="CP12" s="30"/>
      <c r="CQ12" s="31">
        <f t="shared" si="1"/>
        <v>54560</v>
      </c>
      <c r="CR12" s="31">
        <f t="shared" si="1"/>
        <v>50220</v>
      </c>
      <c r="CS12" s="32">
        <f t="shared" si="2"/>
        <v>4340</v>
      </c>
    </row>
    <row r="13" spans="1:97" ht="25.5" customHeight="1">
      <c r="A13" s="129">
        <v>10</v>
      </c>
      <c r="B13" s="36" t="s">
        <v>641</v>
      </c>
      <c r="C13" s="20" t="s">
        <v>642</v>
      </c>
      <c r="D13" s="126" t="s">
        <v>643</v>
      </c>
      <c r="E13" s="33"/>
      <c r="F13" s="94">
        <v>6600</v>
      </c>
      <c r="G13" s="127"/>
      <c r="H13" s="25">
        <f t="shared" si="0"/>
        <v>0</v>
      </c>
      <c r="I13" s="11"/>
      <c r="J13" s="26">
        <v>1500</v>
      </c>
      <c r="K13" s="27">
        <v>1500</v>
      </c>
      <c r="L13" s="26">
        <v>1000</v>
      </c>
      <c r="M13" s="27">
        <v>1000</v>
      </c>
      <c r="N13" s="26">
        <v>5000</v>
      </c>
      <c r="O13" s="27">
        <v>5000</v>
      </c>
      <c r="P13" s="26">
        <v>8000</v>
      </c>
      <c r="Q13" s="27">
        <v>8000</v>
      </c>
      <c r="R13" s="26"/>
      <c r="S13" s="27"/>
      <c r="T13" s="29">
        <v>4620</v>
      </c>
      <c r="U13" s="27">
        <v>0</v>
      </c>
      <c r="V13" s="29">
        <v>4620</v>
      </c>
      <c r="W13" s="27">
        <v>9240</v>
      </c>
      <c r="X13" s="29">
        <v>4620</v>
      </c>
      <c r="Y13" s="27">
        <v>4620</v>
      </c>
      <c r="Z13" s="29">
        <v>4620</v>
      </c>
      <c r="AA13" s="27">
        <v>4620</v>
      </c>
      <c r="AB13" s="29">
        <v>4620</v>
      </c>
      <c r="AC13" s="27">
        <v>4620</v>
      </c>
      <c r="AD13" s="29">
        <v>4620</v>
      </c>
      <c r="AE13" s="27">
        <v>4620</v>
      </c>
      <c r="AF13" s="29">
        <v>4620</v>
      </c>
      <c r="AG13" s="27">
        <v>4620</v>
      </c>
      <c r="AH13" s="29">
        <v>4620</v>
      </c>
      <c r="AI13" s="27"/>
      <c r="AJ13" s="29">
        <v>4620</v>
      </c>
      <c r="AK13" s="27">
        <f>4620+4620</f>
        <v>9240</v>
      </c>
      <c r="AL13" s="128"/>
      <c r="AM13" s="27"/>
      <c r="AN13" s="128"/>
      <c r="AO13" s="27"/>
      <c r="AP13" s="128"/>
      <c r="AQ13" s="27"/>
      <c r="AR13" s="125"/>
      <c r="AS13" s="128"/>
      <c r="AT13" s="27"/>
      <c r="AU13" s="128"/>
      <c r="AV13" s="27"/>
      <c r="AW13" s="128"/>
      <c r="AX13" s="27"/>
      <c r="AY13" s="128"/>
      <c r="AZ13" s="27"/>
      <c r="BA13" s="128"/>
      <c r="BB13" s="27"/>
      <c r="BC13" s="128"/>
      <c r="BD13" s="27"/>
      <c r="BE13" s="128"/>
      <c r="BF13" s="27"/>
      <c r="BG13" s="128"/>
      <c r="BH13" s="27"/>
      <c r="BI13" s="128"/>
      <c r="BJ13" s="27"/>
      <c r="BK13" s="128"/>
      <c r="BL13" s="27"/>
      <c r="BM13" s="128"/>
      <c r="BN13" s="27"/>
      <c r="BO13" s="28"/>
      <c r="BP13" s="27"/>
      <c r="BQ13" s="30"/>
      <c r="BR13" s="28"/>
      <c r="BS13" s="27"/>
      <c r="BT13" s="28"/>
      <c r="BU13" s="27"/>
      <c r="BV13" s="28"/>
      <c r="BW13" s="27"/>
      <c r="BX13" s="28"/>
      <c r="BY13" s="27"/>
      <c r="BZ13" s="28"/>
      <c r="CA13" s="27"/>
      <c r="CB13" s="28"/>
      <c r="CC13" s="27"/>
      <c r="CD13" s="26"/>
      <c r="CE13" s="27"/>
      <c r="CF13" s="26"/>
      <c r="CG13" s="27"/>
      <c r="CH13" s="26"/>
      <c r="CI13" s="27"/>
      <c r="CJ13" s="26"/>
      <c r="CK13" s="27"/>
      <c r="CL13" s="26"/>
      <c r="CM13" s="27"/>
      <c r="CN13" s="26"/>
      <c r="CO13" s="27"/>
      <c r="CP13" s="30"/>
      <c r="CQ13" s="31">
        <f t="shared" si="1"/>
        <v>57080</v>
      </c>
      <c r="CR13" s="31">
        <f t="shared" si="1"/>
        <v>57080</v>
      </c>
      <c r="CS13" s="32">
        <f t="shared" si="2"/>
        <v>0</v>
      </c>
    </row>
    <row r="14" spans="1:97" ht="25.5" customHeight="1">
      <c r="A14" s="18">
        <v>11</v>
      </c>
      <c r="B14" s="134" t="s">
        <v>644</v>
      </c>
      <c r="C14" s="20" t="s">
        <v>645</v>
      </c>
      <c r="D14" s="126" t="s">
        <v>646</v>
      </c>
      <c r="E14" s="33"/>
      <c r="F14" s="94">
        <v>6600</v>
      </c>
      <c r="G14" s="127"/>
      <c r="H14" s="25">
        <f t="shared" si="0"/>
        <v>4620</v>
      </c>
      <c r="I14" s="11"/>
      <c r="J14" s="26">
        <v>1500</v>
      </c>
      <c r="K14" s="27">
        <v>1500</v>
      </c>
      <c r="L14" s="26">
        <v>1000</v>
      </c>
      <c r="M14" s="27">
        <v>1000</v>
      </c>
      <c r="N14" s="26">
        <v>5000</v>
      </c>
      <c r="O14" s="27">
        <v>5000</v>
      </c>
      <c r="P14" s="26">
        <v>8000</v>
      </c>
      <c r="Q14" s="27">
        <v>8000</v>
      </c>
      <c r="R14" s="26"/>
      <c r="S14" s="27"/>
      <c r="T14" s="29">
        <v>4620</v>
      </c>
      <c r="U14" s="27">
        <v>4620</v>
      </c>
      <c r="V14" s="29">
        <v>4620</v>
      </c>
      <c r="W14" s="27">
        <v>0</v>
      </c>
      <c r="X14" s="29">
        <v>4620</v>
      </c>
      <c r="Y14" s="27">
        <v>4620</v>
      </c>
      <c r="Z14" s="29">
        <v>4620</v>
      </c>
      <c r="AA14" s="27">
        <f>4620+4620</f>
        <v>9240</v>
      </c>
      <c r="AB14" s="29">
        <v>4620</v>
      </c>
      <c r="AC14" s="27"/>
      <c r="AD14" s="29">
        <v>4620</v>
      </c>
      <c r="AE14" s="27"/>
      <c r="AF14" s="29">
        <v>4620</v>
      </c>
      <c r="AG14" s="27">
        <v>9240</v>
      </c>
      <c r="AH14" s="29">
        <v>4620</v>
      </c>
      <c r="AI14" s="27"/>
      <c r="AJ14" s="29">
        <v>4620</v>
      </c>
      <c r="AK14" s="27">
        <v>9240</v>
      </c>
      <c r="AL14" s="128"/>
      <c r="AM14" s="27"/>
      <c r="AN14" s="128"/>
      <c r="AO14" s="27"/>
      <c r="AP14" s="128"/>
      <c r="AQ14" s="27"/>
      <c r="AR14" s="125"/>
      <c r="AS14" s="128"/>
      <c r="AT14" s="27"/>
      <c r="AU14" s="128"/>
      <c r="AV14" s="27"/>
      <c r="AW14" s="128"/>
      <c r="AX14" s="27"/>
      <c r="AY14" s="128"/>
      <c r="AZ14" s="27"/>
      <c r="BA14" s="128"/>
      <c r="BB14" s="27"/>
      <c r="BC14" s="128"/>
      <c r="BD14" s="27"/>
      <c r="BE14" s="128"/>
      <c r="BF14" s="27"/>
      <c r="BG14" s="128"/>
      <c r="BH14" s="27"/>
      <c r="BI14" s="128"/>
      <c r="BJ14" s="27"/>
      <c r="BK14" s="128"/>
      <c r="BL14" s="27"/>
      <c r="BM14" s="128"/>
      <c r="BN14" s="27"/>
      <c r="BO14" s="28"/>
      <c r="BP14" s="27"/>
      <c r="BQ14" s="30"/>
      <c r="BR14" s="28"/>
      <c r="BS14" s="27"/>
      <c r="BT14" s="28"/>
      <c r="BU14" s="27"/>
      <c r="BV14" s="28"/>
      <c r="BW14" s="27"/>
      <c r="BX14" s="28"/>
      <c r="BY14" s="27"/>
      <c r="BZ14" s="28"/>
      <c r="CA14" s="27"/>
      <c r="CB14" s="28"/>
      <c r="CC14" s="27"/>
      <c r="CD14" s="26"/>
      <c r="CE14" s="27"/>
      <c r="CF14" s="26"/>
      <c r="CG14" s="27"/>
      <c r="CH14" s="26"/>
      <c r="CI14" s="27"/>
      <c r="CJ14" s="26"/>
      <c r="CK14" s="27"/>
      <c r="CL14" s="26"/>
      <c r="CM14" s="27"/>
      <c r="CN14" s="26"/>
      <c r="CO14" s="27"/>
      <c r="CP14" s="30"/>
      <c r="CQ14" s="31">
        <f t="shared" si="1"/>
        <v>57080</v>
      </c>
      <c r="CR14" s="31">
        <f t="shared" si="1"/>
        <v>52460</v>
      </c>
      <c r="CS14" s="32">
        <f t="shared" si="2"/>
        <v>4620</v>
      </c>
    </row>
    <row r="15" spans="1:97" ht="25.5" customHeight="1">
      <c r="A15" s="129">
        <v>12</v>
      </c>
      <c r="B15" s="36" t="s">
        <v>647</v>
      </c>
      <c r="C15" s="20" t="s">
        <v>648</v>
      </c>
      <c r="D15" s="126" t="s">
        <v>649</v>
      </c>
      <c r="E15" s="33"/>
      <c r="F15" s="94">
        <v>4600</v>
      </c>
      <c r="G15" s="127" t="s">
        <v>56</v>
      </c>
      <c r="H15" s="25">
        <f t="shared" si="0"/>
        <v>3220</v>
      </c>
      <c r="I15" s="11"/>
      <c r="J15" s="26">
        <v>1500</v>
      </c>
      <c r="K15" s="27">
        <v>1500</v>
      </c>
      <c r="L15" s="26">
        <v>1000</v>
      </c>
      <c r="M15" s="27">
        <v>1000</v>
      </c>
      <c r="N15" s="26">
        <v>5000</v>
      </c>
      <c r="O15" s="27">
        <v>5000</v>
      </c>
      <c r="P15" s="26">
        <v>8000</v>
      </c>
      <c r="Q15" s="27">
        <v>1500</v>
      </c>
      <c r="R15" s="26"/>
      <c r="S15" s="27"/>
      <c r="T15" s="29">
        <v>3220</v>
      </c>
      <c r="U15" s="27">
        <v>9720</v>
      </c>
      <c r="V15" s="29">
        <v>3220</v>
      </c>
      <c r="W15" s="27">
        <v>3220</v>
      </c>
      <c r="X15" s="29">
        <v>3220</v>
      </c>
      <c r="Y15" s="27">
        <v>3220</v>
      </c>
      <c r="Z15" s="29">
        <v>3220</v>
      </c>
      <c r="AA15" s="27">
        <v>3220</v>
      </c>
      <c r="AB15" s="29">
        <v>3220</v>
      </c>
      <c r="AC15" s="27">
        <v>3220</v>
      </c>
      <c r="AD15" s="29">
        <v>3220</v>
      </c>
      <c r="AE15" s="27">
        <v>3220</v>
      </c>
      <c r="AF15" s="29">
        <v>3220</v>
      </c>
      <c r="AG15" s="27"/>
      <c r="AH15" s="29">
        <v>3220</v>
      </c>
      <c r="AI15" s="27">
        <v>6440</v>
      </c>
      <c r="AJ15" s="29">
        <v>3220</v>
      </c>
      <c r="AK15" s="27"/>
      <c r="AL15" s="128"/>
      <c r="AM15" s="27"/>
      <c r="AN15" s="128"/>
      <c r="AO15" s="27"/>
      <c r="AP15" s="128"/>
      <c r="AQ15" s="27"/>
      <c r="AR15" s="125"/>
      <c r="AS15" s="128"/>
      <c r="AT15" s="27"/>
      <c r="AU15" s="128"/>
      <c r="AV15" s="27"/>
      <c r="AW15" s="128"/>
      <c r="AX15" s="27"/>
      <c r="AY15" s="128"/>
      <c r="AZ15" s="27"/>
      <c r="BA15" s="128"/>
      <c r="BB15" s="27"/>
      <c r="BC15" s="128"/>
      <c r="BD15" s="27"/>
      <c r="BE15" s="128"/>
      <c r="BF15" s="27"/>
      <c r="BG15" s="128"/>
      <c r="BH15" s="27"/>
      <c r="BI15" s="128"/>
      <c r="BJ15" s="27"/>
      <c r="BK15" s="128"/>
      <c r="BL15" s="27"/>
      <c r="BM15" s="128"/>
      <c r="BN15" s="27"/>
      <c r="BO15" s="28"/>
      <c r="BP15" s="27"/>
      <c r="BQ15" s="30"/>
      <c r="BR15" s="28"/>
      <c r="BS15" s="27"/>
      <c r="BT15" s="28"/>
      <c r="BU15" s="27"/>
      <c r="BV15" s="28"/>
      <c r="BW15" s="27"/>
      <c r="BX15" s="28"/>
      <c r="BY15" s="27"/>
      <c r="BZ15" s="28"/>
      <c r="CA15" s="27"/>
      <c r="CB15" s="28"/>
      <c r="CC15" s="27"/>
      <c r="CD15" s="26"/>
      <c r="CE15" s="27"/>
      <c r="CF15" s="26"/>
      <c r="CG15" s="27"/>
      <c r="CH15" s="26"/>
      <c r="CI15" s="27"/>
      <c r="CJ15" s="26"/>
      <c r="CK15" s="27"/>
      <c r="CL15" s="26"/>
      <c r="CM15" s="27"/>
      <c r="CN15" s="26"/>
      <c r="CO15" s="27"/>
      <c r="CP15" s="30"/>
      <c r="CQ15" s="31">
        <f t="shared" si="1"/>
        <v>44480</v>
      </c>
      <c r="CR15" s="31">
        <f t="shared" si="1"/>
        <v>41260</v>
      </c>
      <c r="CS15" s="32">
        <f t="shared" si="2"/>
        <v>3220</v>
      </c>
    </row>
    <row r="16" spans="1:97" ht="25.5" customHeight="1">
      <c r="A16" s="18">
        <v>13</v>
      </c>
      <c r="B16" s="36" t="s">
        <v>650</v>
      </c>
      <c r="C16" s="20" t="s">
        <v>651</v>
      </c>
      <c r="D16" s="126" t="s">
        <v>652</v>
      </c>
      <c r="E16" s="33"/>
      <c r="F16" s="94">
        <v>6600</v>
      </c>
      <c r="G16" s="127"/>
      <c r="H16" s="25">
        <f t="shared" si="0"/>
        <v>0</v>
      </c>
      <c r="I16" s="11"/>
      <c r="J16" s="26">
        <v>1500</v>
      </c>
      <c r="K16" s="27">
        <v>1500</v>
      </c>
      <c r="L16" s="26">
        <v>1000</v>
      </c>
      <c r="M16" s="27">
        <v>1000</v>
      </c>
      <c r="N16" s="26">
        <v>5000</v>
      </c>
      <c r="O16" s="27">
        <v>5000</v>
      </c>
      <c r="P16" s="26">
        <v>8000</v>
      </c>
      <c r="Q16" s="27">
        <f>1500+0</f>
        <v>1500</v>
      </c>
      <c r="R16" s="26"/>
      <c r="S16" s="27"/>
      <c r="T16" s="29">
        <v>4620</v>
      </c>
      <c r="U16" s="27">
        <v>0</v>
      </c>
      <c r="V16" s="29">
        <v>4620</v>
      </c>
      <c r="W16" s="27">
        <v>0</v>
      </c>
      <c r="X16" s="29">
        <v>4620</v>
      </c>
      <c r="Y16" s="27">
        <v>0</v>
      </c>
      <c r="Z16" s="29">
        <v>4620</v>
      </c>
      <c r="AA16" s="27">
        <v>20360</v>
      </c>
      <c r="AB16" s="29">
        <v>4620</v>
      </c>
      <c r="AC16" s="27"/>
      <c r="AD16" s="29">
        <v>4620</v>
      </c>
      <c r="AE16" s="27"/>
      <c r="AF16" s="29">
        <v>4620</v>
      </c>
      <c r="AG16" s="27"/>
      <c r="AH16" s="29">
        <v>4620</v>
      </c>
      <c r="AI16" s="27"/>
      <c r="AJ16" s="29">
        <v>4620</v>
      </c>
      <c r="AK16" s="27">
        <v>27720</v>
      </c>
      <c r="AL16" s="128"/>
      <c r="AM16" s="27"/>
      <c r="AN16" s="128"/>
      <c r="AO16" s="27"/>
      <c r="AP16" s="128"/>
      <c r="AQ16" s="27"/>
      <c r="AR16" s="125"/>
      <c r="AS16" s="128"/>
      <c r="AT16" s="27"/>
      <c r="AU16" s="128"/>
      <c r="AV16" s="27"/>
      <c r="AW16" s="128"/>
      <c r="AX16" s="27"/>
      <c r="AY16" s="128"/>
      <c r="AZ16" s="27"/>
      <c r="BA16" s="128"/>
      <c r="BB16" s="27"/>
      <c r="BC16" s="128"/>
      <c r="BD16" s="27"/>
      <c r="BE16" s="128"/>
      <c r="BF16" s="27"/>
      <c r="BG16" s="128"/>
      <c r="BH16" s="27"/>
      <c r="BI16" s="128"/>
      <c r="BJ16" s="27"/>
      <c r="BK16" s="128"/>
      <c r="BL16" s="27"/>
      <c r="BM16" s="128"/>
      <c r="BN16" s="27"/>
      <c r="BO16" s="28"/>
      <c r="BP16" s="27"/>
      <c r="BQ16" s="30"/>
      <c r="BR16" s="28"/>
      <c r="BS16" s="27"/>
      <c r="BT16" s="28"/>
      <c r="BU16" s="27"/>
      <c r="BV16" s="28"/>
      <c r="BW16" s="27"/>
      <c r="BX16" s="28"/>
      <c r="BY16" s="27"/>
      <c r="BZ16" s="28"/>
      <c r="CA16" s="27"/>
      <c r="CB16" s="28"/>
      <c r="CC16" s="27"/>
      <c r="CD16" s="26"/>
      <c r="CE16" s="27"/>
      <c r="CF16" s="26"/>
      <c r="CG16" s="27"/>
      <c r="CH16" s="26"/>
      <c r="CI16" s="27"/>
      <c r="CJ16" s="26"/>
      <c r="CK16" s="27"/>
      <c r="CL16" s="26"/>
      <c r="CM16" s="27"/>
      <c r="CN16" s="26"/>
      <c r="CO16" s="27"/>
      <c r="CP16" s="30"/>
      <c r="CQ16" s="31">
        <f t="shared" si="1"/>
        <v>57080</v>
      </c>
      <c r="CR16" s="31">
        <f t="shared" si="1"/>
        <v>57080</v>
      </c>
      <c r="CS16" s="32">
        <f t="shared" si="2"/>
        <v>0</v>
      </c>
    </row>
    <row r="17" spans="1:97" ht="25.5" customHeight="1">
      <c r="A17" s="129">
        <v>14</v>
      </c>
      <c r="B17" s="36" t="s">
        <v>653</v>
      </c>
      <c r="C17" s="20" t="s">
        <v>654</v>
      </c>
      <c r="D17" s="126" t="s">
        <v>655</v>
      </c>
      <c r="E17" s="132" t="s">
        <v>410</v>
      </c>
      <c r="F17" s="94">
        <v>6200</v>
      </c>
      <c r="H17" s="25">
        <f t="shared" si="0"/>
        <v>0</v>
      </c>
      <c r="I17" s="11"/>
      <c r="J17" s="26">
        <v>1500</v>
      </c>
      <c r="K17" s="27">
        <v>1500</v>
      </c>
      <c r="L17" s="26">
        <v>1000</v>
      </c>
      <c r="M17" s="27">
        <v>1000</v>
      </c>
      <c r="N17" s="26">
        <v>5000</v>
      </c>
      <c r="O17" s="27">
        <v>5000</v>
      </c>
      <c r="P17" s="26">
        <v>8000</v>
      </c>
      <c r="Q17" s="27">
        <f>1500+0</f>
        <v>1500</v>
      </c>
      <c r="R17" s="26"/>
      <c r="S17" s="27"/>
      <c r="T17" s="29">
        <v>4340</v>
      </c>
      <c r="U17" s="27">
        <v>0</v>
      </c>
      <c r="V17" s="29">
        <v>4340</v>
      </c>
      <c r="W17" s="27">
        <v>15740</v>
      </c>
      <c r="X17" s="29">
        <v>4340</v>
      </c>
      <c r="Y17" s="27">
        <v>0</v>
      </c>
      <c r="Z17" s="29">
        <v>4340</v>
      </c>
      <c r="AA17" s="27">
        <f>3780+4340</f>
        <v>8120</v>
      </c>
      <c r="AB17" s="29">
        <v>4340</v>
      </c>
      <c r="AC17" s="27">
        <v>4340</v>
      </c>
      <c r="AD17" s="29">
        <v>4340</v>
      </c>
      <c r="AE17" s="27">
        <v>4340</v>
      </c>
      <c r="AF17" s="29">
        <v>4340</v>
      </c>
      <c r="AG17" s="27">
        <v>8680</v>
      </c>
      <c r="AH17" s="29">
        <v>4340</v>
      </c>
      <c r="AI17" s="27">
        <v>4340</v>
      </c>
      <c r="AJ17" s="29">
        <v>4340</v>
      </c>
      <c r="AK17" s="27"/>
      <c r="AL17" s="128"/>
      <c r="AM17" s="27"/>
      <c r="AN17" s="128"/>
      <c r="AO17" s="27"/>
      <c r="AP17" s="128"/>
      <c r="AQ17" s="27"/>
      <c r="AR17" s="125"/>
      <c r="AS17" s="128"/>
      <c r="AT17" s="27"/>
      <c r="AU17" s="128"/>
      <c r="AV17" s="27"/>
      <c r="AW17" s="128"/>
      <c r="AX17" s="27"/>
      <c r="AY17" s="128"/>
      <c r="AZ17" s="27"/>
      <c r="BA17" s="128"/>
      <c r="BB17" s="27"/>
      <c r="BC17" s="128"/>
      <c r="BD17" s="27"/>
      <c r="BE17" s="128"/>
      <c r="BF17" s="27"/>
      <c r="BG17" s="128"/>
      <c r="BH17" s="27"/>
      <c r="BI17" s="128"/>
      <c r="BJ17" s="27"/>
      <c r="BK17" s="128"/>
      <c r="BL17" s="27"/>
      <c r="BM17" s="128"/>
      <c r="BN17" s="27"/>
      <c r="BO17" s="28"/>
      <c r="BP17" s="27"/>
      <c r="BQ17" s="30"/>
      <c r="BR17" s="28"/>
      <c r="BS17" s="27"/>
      <c r="BT17" s="28"/>
      <c r="BU17" s="27"/>
      <c r="BV17" s="28"/>
      <c r="BW17" s="27"/>
      <c r="BX17" s="28"/>
      <c r="BY17" s="27"/>
      <c r="BZ17" s="28"/>
      <c r="CA17" s="27"/>
      <c r="CB17" s="28"/>
      <c r="CC17" s="27"/>
      <c r="CD17" s="26"/>
      <c r="CE17" s="27"/>
      <c r="CF17" s="26"/>
      <c r="CG17" s="27"/>
      <c r="CH17" s="26"/>
      <c r="CI17" s="27"/>
      <c r="CJ17" s="26"/>
      <c r="CK17" s="27"/>
      <c r="CL17" s="26"/>
      <c r="CM17" s="27"/>
      <c r="CN17" s="26"/>
      <c r="CO17" s="27"/>
      <c r="CP17" s="30"/>
      <c r="CQ17" s="31">
        <f t="shared" si="1"/>
        <v>54560</v>
      </c>
      <c r="CR17" s="31">
        <f t="shared" si="1"/>
        <v>54560</v>
      </c>
      <c r="CS17" s="32">
        <f t="shared" si="2"/>
        <v>0</v>
      </c>
    </row>
    <row r="18" spans="1:97" ht="25.5" customHeight="1">
      <c r="A18" s="18">
        <v>15</v>
      </c>
      <c r="B18" s="36" t="s">
        <v>656</v>
      </c>
      <c r="C18" s="20" t="s">
        <v>657</v>
      </c>
      <c r="D18" s="126" t="s">
        <v>658</v>
      </c>
      <c r="E18" s="33"/>
      <c r="F18" s="94">
        <v>6600</v>
      </c>
      <c r="G18" s="127"/>
      <c r="H18" s="25">
        <f t="shared" si="0"/>
        <v>4620</v>
      </c>
      <c r="I18" s="11"/>
      <c r="J18" s="26">
        <v>1500</v>
      </c>
      <c r="K18" s="27">
        <v>1500</v>
      </c>
      <c r="L18" s="26">
        <v>1000</v>
      </c>
      <c r="M18" s="27">
        <v>1000</v>
      </c>
      <c r="N18" s="26">
        <v>5000</v>
      </c>
      <c r="O18" s="27">
        <v>5000</v>
      </c>
      <c r="P18" s="26">
        <v>8000</v>
      </c>
      <c r="Q18" s="27">
        <v>1500</v>
      </c>
      <c r="R18" s="26"/>
      <c r="S18" s="27"/>
      <c r="T18" s="29">
        <v>4620</v>
      </c>
      <c r="U18" s="27">
        <v>11120</v>
      </c>
      <c r="V18" s="29">
        <v>4620</v>
      </c>
      <c r="W18" s="27">
        <v>4620</v>
      </c>
      <c r="X18" s="29">
        <v>4620</v>
      </c>
      <c r="Y18" s="27">
        <v>0</v>
      </c>
      <c r="Z18" s="29">
        <v>4620</v>
      </c>
      <c r="AA18" s="27">
        <v>9240</v>
      </c>
      <c r="AB18" s="29">
        <v>4620</v>
      </c>
      <c r="AC18" s="27">
        <v>4620</v>
      </c>
      <c r="AD18" s="29">
        <v>4620</v>
      </c>
      <c r="AE18" s="27">
        <v>4620</v>
      </c>
      <c r="AF18" s="29">
        <v>4620</v>
      </c>
      <c r="AG18" s="27"/>
      <c r="AH18" s="29">
        <v>4620</v>
      </c>
      <c r="AI18" s="27">
        <v>9240</v>
      </c>
      <c r="AJ18" s="29">
        <v>4620</v>
      </c>
      <c r="AK18" s="27"/>
      <c r="AL18" s="128"/>
      <c r="AM18" s="27"/>
      <c r="AN18" s="128"/>
      <c r="AO18" s="27"/>
      <c r="AP18" s="128"/>
      <c r="AQ18" s="27"/>
      <c r="AR18" s="125"/>
      <c r="AS18" s="128"/>
      <c r="AT18" s="27"/>
      <c r="AU18" s="128"/>
      <c r="AV18" s="27"/>
      <c r="AW18" s="128"/>
      <c r="AX18" s="27"/>
      <c r="AY18" s="128"/>
      <c r="AZ18" s="27"/>
      <c r="BA18" s="128"/>
      <c r="BB18" s="27"/>
      <c r="BC18" s="128"/>
      <c r="BD18" s="27"/>
      <c r="BE18" s="128"/>
      <c r="BF18" s="27"/>
      <c r="BG18" s="128"/>
      <c r="BH18" s="27"/>
      <c r="BI18" s="128"/>
      <c r="BJ18" s="27"/>
      <c r="BK18" s="128"/>
      <c r="BL18" s="27"/>
      <c r="BM18" s="128"/>
      <c r="BN18" s="27"/>
      <c r="BO18" s="28"/>
      <c r="BP18" s="27"/>
      <c r="BQ18" s="30"/>
      <c r="BR18" s="28"/>
      <c r="BS18" s="27"/>
      <c r="BT18" s="28"/>
      <c r="BU18" s="27"/>
      <c r="BV18" s="28"/>
      <c r="BW18" s="27"/>
      <c r="BX18" s="28"/>
      <c r="BY18" s="27"/>
      <c r="BZ18" s="28"/>
      <c r="CA18" s="27"/>
      <c r="CB18" s="28"/>
      <c r="CC18" s="27"/>
      <c r="CD18" s="26"/>
      <c r="CE18" s="27"/>
      <c r="CF18" s="26"/>
      <c r="CG18" s="27"/>
      <c r="CH18" s="26"/>
      <c r="CI18" s="27"/>
      <c r="CJ18" s="26"/>
      <c r="CK18" s="27"/>
      <c r="CL18" s="26"/>
      <c r="CM18" s="27"/>
      <c r="CN18" s="26"/>
      <c r="CO18" s="27"/>
      <c r="CP18" s="30"/>
      <c r="CQ18" s="31">
        <f t="shared" si="1"/>
        <v>57080</v>
      </c>
      <c r="CR18" s="31">
        <f t="shared" si="1"/>
        <v>52460</v>
      </c>
      <c r="CS18" s="32">
        <f t="shared" si="2"/>
        <v>4620</v>
      </c>
    </row>
    <row r="19" spans="1:97" ht="25.5" customHeight="1">
      <c r="A19" s="129">
        <v>16</v>
      </c>
      <c r="B19" s="36" t="s">
        <v>659</v>
      </c>
      <c r="C19" s="20" t="s">
        <v>660</v>
      </c>
      <c r="D19" s="126" t="s">
        <v>661</v>
      </c>
      <c r="E19" s="33"/>
      <c r="F19" s="94">
        <v>6600</v>
      </c>
      <c r="G19" s="127"/>
      <c r="H19" s="25">
        <f t="shared" si="0"/>
        <v>4620</v>
      </c>
      <c r="I19" s="11"/>
      <c r="J19" s="26">
        <v>1500</v>
      </c>
      <c r="K19" s="27">
        <v>1500</v>
      </c>
      <c r="L19" s="26">
        <v>1000</v>
      </c>
      <c r="M19" s="27">
        <v>500</v>
      </c>
      <c r="N19" s="26">
        <v>5000</v>
      </c>
      <c r="O19" s="27">
        <v>0</v>
      </c>
      <c r="P19" s="26">
        <v>8000</v>
      </c>
      <c r="Q19" s="27">
        <v>0</v>
      </c>
      <c r="R19" s="26"/>
      <c r="S19" s="27"/>
      <c r="T19" s="29">
        <v>4620</v>
      </c>
      <c r="U19" s="27">
        <f>5500+8000+0</f>
        <v>13500</v>
      </c>
      <c r="V19" s="29">
        <v>4620</v>
      </c>
      <c r="W19" s="27">
        <v>0</v>
      </c>
      <c r="X19" s="29">
        <v>4620</v>
      </c>
      <c r="Y19" s="27">
        <v>0</v>
      </c>
      <c r="Z19" s="29">
        <v>4620</v>
      </c>
      <c r="AA19" s="27">
        <v>18480</v>
      </c>
      <c r="AB19" s="29">
        <v>4620</v>
      </c>
      <c r="AC19" s="27"/>
      <c r="AD19" s="29">
        <v>4620</v>
      </c>
      <c r="AE19" s="27"/>
      <c r="AF19" s="29">
        <v>4620</v>
      </c>
      <c r="AG19" s="27">
        <v>18480</v>
      </c>
      <c r="AH19" s="29">
        <v>4620</v>
      </c>
      <c r="AI19" s="27"/>
      <c r="AJ19" s="29">
        <v>4620</v>
      </c>
      <c r="AK19" s="27"/>
      <c r="AL19" s="128"/>
      <c r="AM19" s="27"/>
      <c r="AN19" s="128"/>
      <c r="AO19" s="27"/>
      <c r="AP19" s="128"/>
      <c r="AQ19" s="27"/>
      <c r="AR19" s="125"/>
      <c r="AS19" s="128"/>
      <c r="AT19" s="27"/>
      <c r="AU19" s="128"/>
      <c r="AV19" s="27"/>
      <c r="AW19" s="128"/>
      <c r="AX19" s="27"/>
      <c r="AY19" s="128"/>
      <c r="AZ19" s="27"/>
      <c r="BA19" s="128"/>
      <c r="BB19" s="27"/>
      <c r="BC19" s="128"/>
      <c r="BD19" s="27"/>
      <c r="BE19" s="128"/>
      <c r="BF19" s="27"/>
      <c r="BG19" s="128"/>
      <c r="BH19" s="27"/>
      <c r="BI19" s="128"/>
      <c r="BJ19" s="27"/>
      <c r="BK19" s="128"/>
      <c r="BL19" s="27"/>
      <c r="BM19" s="128"/>
      <c r="BN19" s="27"/>
      <c r="BO19" s="28"/>
      <c r="BP19" s="27"/>
      <c r="BQ19" s="30"/>
      <c r="BR19" s="28"/>
      <c r="BS19" s="27"/>
      <c r="BT19" s="28"/>
      <c r="BU19" s="27"/>
      <c r="BV19" s="28"/>
      <c r="BW19" s="27"/>
      <c r="BX19" s="28"/>
      <c r="BY19" s="27"/>
      <c r="BZ19" s="28"/>
      <c r="CA19" s="27"/>
      <c r="CB19" s="28"/>
      <c r="CC19" s="27"/>
      <c r="CD19" s="26"/>
      <c r="CE19" s="27"/>
      <c r="CF19" s="26"/>
      <c r="CG19" s="27"/>
      <c r="CH19" s="26"/>
      <c r="CI19" s="27"/>
      <c r="CJ19" s="26"/>
      <c r="CK19" s="27"/>
      <c r="CL19" s="26"/>
      <c r="CM19" s="27"/>
      <c r="CN19" s="26"/>
      <c r="CO19" s="27"/>
      <c r="CP19" s="30"/>
      <c r="CQ19" s="31">
        <f t="shared" si="1"/>
        <v>57080</v>
      </c>
      <c r="CR19" s="31">
        <f t="shared" si="1"/>
        <v>52460</v>
      </c>
      <c r="CS19" s="32">
        <f t="shared" si="2"/>
        <v>4620</v>
      </c>
    </row>
    <row r="20" spans="1:97" ht="25.5" customHeight="1">
      <c r="A20" s="18">
        <v>17</v>
      </c>
      <c r="B20" s="36" t="s">
        <v>662</v>
      </c>
      <c r="C20" s="20" t="s">
        <v>663</v>
      </c>
      <c r="D20" s="126" t="s">
        <v>664</v>
      </c>
      <c r="E20" s="132"/>
      <c r="F20" s="94">
        <v>3300</v>
      </c>
      <c r="G20" s="127" t="s">
        <v>98</v>
      </c>
      <c r="H20" s="25">
        <f t="shared" si="0"/>
        <v>20790</v>
      </c>
      <c r="I20" s="11"/>
      <c r="J20" s="26">
        <v>1500</v>
      </c>
      <c r="K20" s="27">
        <v>1500</v>
      </c>
      <c r="L20" s="26">
        <v>1000</v>
      </c>
      <c r="M20" s="27">
        <f>500+0</f>
        <v>500</v>
      </c>
      <c r="N20" s="26">
        <v>5000</v>
      </c>
      <c r="O20" s="27">
        <v>0</v>
      </c>
      <c r="P20" s="26">
        <v>8000</v>
      </c>
      <c r="Q20" s="27">
        <v>0</v>
      </c>
      <c r="R20" s="26"/>
      <c r="S20" s="27"/>
      <c r="T20" s="29">
        <v>2310</v>
      </c>
      <c r="U20" s="27"/>
      <c r="V20" s="29">
        <v>2310</v>
      </c>
      <c r="W20" s="27"/>
      <c r="X20" s="29">
        <v>2310</v>
      </c>
      <c r="Y20" s="27"/>
      <c r="Z20" s="29">
        <v>2310</v>
      </c>
      <c r="AA20" s="27">
        <v>13500</v>
      </c>
      <c r="AB20" s="29">
        <v>2310</v>
      </c>
      <c r="AC20" s="27"/>
      <c r="AD20" s="29">
        <v>2310</v>
      </c>
      <c r="AE20" s="27"/>
      <c r="AF20" s="29">
        <v>2310</v>
      </c>
      <c r="AG20" s="27"/>
      <c r="AH20" s="29">
        <v>2310</v>
      </c>
      <c r="AI20" s="27"/>
      <c r="AJ20" s="29">
        <v>2310</v>
      </c>
      <c r="AK20" s="27"/>
      <c r="AL20" s="128"/>
      <c r="AM20" s="27"/>
      <c r="AN20" s="128"/>
      <c r="AO20" s="27"/>
      <c r="AP20" s="128"/>
      <c r="AQ20" s="27"/>
      <c r="AR20" s="125"/>
      <c r="AS20" s="128"/>
      <c r="AT20" s="27"/>
      <c r="AU20" s="128"/>
      <c r="AV20" s="27"/>
      <c r="AW20" s="128"/>
      <c r="AX20" s="27"/>
      <c r="AY20" s="128"/>
      <c r="AZ20" s="27"/>
      <c r="BA20" s="128"/>
      <c r="BB20" s="27"/>
      <c r="BC20" s="128"/>
      <c r="BD20" s="27"/>
      <c r="BE20" s="128"/>
      <c r="BF20" s="27"/>
      <c r="BG20" s="128"/>
      <c r="BH20" s="27"/>
      <c r="BI20" s="128"/>
      <c r="BJ20" s="27"/>
      <c r="BK20" s="128"/>
      <c r="BL20" s="27"/>
      <c r="BM20" s="128"/>
      <c r="BN20" s="27"/>
      <c r="BO20" s="28"/>
      <c r="BP20" s="27"/>
      <c r="BQ20" s="30"/>
      <c r="BR20" s="28"/>
      <c r="BS20" s="27"/>
      <c r="BT20" s="28"/>
      <c r="BU20" s="27"/>
      <c r="BV20" s="28"/>
      <c r="BW20" s="27"/>
      <c r="BX20" s="28"/>
      <c r="BY20" s="27"/>
      <c r="BZ20" s="28"/>
      <c r="CA20" s="27"/>
      <c r="CB20" s="28"/>
      <c r="CC20" s="27"/>
      <c r="CD20" s="26"/>
      <c r="CE20" s="27"/>
      <c r="CF20" s="26"/>
      <c r="CG20" s="27"/>
      <c r="CH20" s="26"/>
      <c r="CI20" s="27"/>
      <c r="CJ20" s="26"/>
      <c r="CK20" s="27"/>
      <c r="CL20" s="26"/>
      <c r="CM20" s="27"/>
      <c r="CN20" s="26"/>
      <c r="CO20" s="27"/>
      <c r="CP20" s="30"/>
      <c r="CQ20" s="31">
        <f t="shared" si="1"/>
        <v>36290</v>
      </c>
      <c r="CR20" s="31">
        <f t="shared" si="1"/>
        <v>15500</v>
      </c>
      <c r="CS20" s="32">
        <f t="shared" si="2"/>
        <v>20790</v>
      </c>
    </row>
    <row r="21" spans="1:97" ht="25.5" customHeight="1">
      <c r="A21" s="129">
        <v>18</v>
      </c>
      <c r="B21" s="36" t="s">
        <v>665</v>
      </c>
      <c r="C21" s="20" t="s">
        <v>666</v>
      </c>
      <c r="D21" s="126" t="s">
        <v>667</v>
      </c>
      <c r="E21" s="33"/>
      <c r="F21" s="94">
        <v>6600</v>
      </c>
      <c r="G21" s="127"/>
      <c r="H21" s="25">
        <f t="shared" si="0"/>
        <v>17720</v>
      </c>
      <c r="I21" s="11"/>
      <c r="J21" s="26">
        <v>1500</v>
      </c>
      <c r="K21" s="27">
        <v>1500</v>
      </c>
      <c r="L21" s="26">
        <v>1000</v>
      </c>
      <c r="M21" s="27">
        <v>1000</v>
      </c>
      <c r="N21" s="26">
        <v>5000</v>
      </c>
      <c r="O21" s="27">
        <v>5000</v>
      </c>
      <c r="P21" s="26">
        <v>8000</v>
      </c>
      <c r="Q21" s="27">
        <v>8000</v>
      </c>
      <c r="R21" s="26"/>
      <c r="S21" s="27"/>
      <c r="T21" s="29">
        <v>4620</v>
      </c>
      <c r="U21" s="27">
        <v>0</v>
      </c>
      <c r="V21" s="29">
        <v>4620</v>
      </c>
      <c r="W21" s="27">
        <v>9240</v>
      </c>
      <c r="X21" s="29">
        <v>4620</v>
      </c>
      <c r="Y21" s="27">
        <v>0</v>
      </c>
      <c r="Z21" s="29">
        <v>4620</v>
      </c>
      <c r="AA21" s="27">
        <v>4620</v>
      </c>
      <c r="AB21" s="29">
        <v>4620</v>
      </c>
      <c r="AC21" s="27"/>
      <c r="AD21" s="29">
        <v>4620</v>
      </c>
      <c r="AE21" s="27"/>
      <c r="AF21" s="29">
        <v>4620</v>
      </c>
      <c r="AG21" s="27"/>
      <c r="AH21" s="29">
        <v>4620</v>
      </c>
      <c r="AI21" s="27"/>
      <c r="AJ21" s="29">
        <v>4620</v>
      </c>
      <c r="AK21" s="27">
        <v>10000</v>
      </c>
      <c r="AL21" s="128"/>
      <c r="AM21" s="27"/>
      <c r="AN21" s="128"/>
      <c r="AO21" s="27"/>
      <c r="AP21" s="128"/>
      <c r="AQ21" s="27"/>
      <c r="AR21" s="125"/>
      <c r="AS21" s="128"/>
      <c r="AT21" s="27"/>
      <c r="AU21" s="128"/>
      <c r="AV21" s="27"/>
      <c r="AW21" s="128"/>
      <c r="AX21" s="27"/>
      <c r="AY21" s="128"/>
      <c r="AZ21" s="27"/>
      <c r="BA21" s="128"/>
      <c r="BB21" s="27"/>
      <c r="BC21" s="128"/>
      <c r="BD21" s="27"/>
      <c r="BE21" s="128"/>
      <c r="BF21" s="27"/>
      <c r="BG21" s="128"/>
      <c r="BH21" s="27"/>
      <c r="BI21" s="128"/>
      <c r="BJ21" s="27"/>
      <c r="BK21" s="128"/>
      <c r="BL21" s="27"/>
      <c r="BM21" s="128"/>
      <c r="BN21" s="27"/>
      <c r="BO21" s="28"/>
      <c r="BP21" s="27"/>
      <c r="BQ21" s="30"/>
      <c r="BR21" s="28"/>
      <c r="BS21" s="27"/>
      <c r="BT21" s="28"/>
      <c r="BU21" s="27"/>
      <c r="BV21" s="28"/>
      <c r="BW21" s="27"/>
      <c r="BX21" s="28"/>
      <c r="BY21" s="27"/>
      <c r="BZ21" s="28"/>
      <c r="CA21" s="27"/>
      <c r="CB21" s="28"/>
      <c r="CC21" s="27"/>
      <c r="CD21" s="26"/>
      <c r="CE21" s="27"/>
      <c r="CF21" s="26"/>
      <c r="CG21" s="27"/>
      <c r="CH21" s="26"/>
      <c r="CI21" s="27"/>
      <c r="CJ21" s="26"/>
      <c r="CK21" s="27"/>
      <c r="CL21" s="26"/>
      <c r="CM21" s="27"/>
      <c r="CN21" s="26"/>
      <c r="CO21" s="27"/>
      <c r="CP21" s="30"/>
      <c r="CQ21" s="31">
        <f t="shared" si="1"/>
        <v>57080</v>
      </c>
      <c r="CR21" s="31">
        <f t="shared" si="1"/>
        <v>39360</v>
      </c>
      <c r="CS21" s="32">
        <f t="shared" si="2"/>
        <v>17720</v>
      </c>
    </row>
    <row r="22" spans="1:97" ht="25.5" customHeight="1">
      <c r="A22" s="18">
        <v>19</v>
      </c>
      <c r="B22" s="36" t="s">
        <v>668</v>
      </c>
      <c r="C22" s="20" t="s">
        <v>669</v>
      </c>
      <c r="D22" s="126" t="s">
        <v>670</v>
      </c>
      <c r="E22" s="33"/>
      <c r="F22" s="94">
        <v>3300</v>
      </c>
      <c r="G22" s="127" t="s">
        <v>98</v>
      </c>
      <c r="H22" s="25">
        <f t="shared" si="0"/>
        <v>2310</v>
      </c>
      <c r="I22" s="11"/>
      <c r="J22" s="26">
        <v>1500</v>
      </c>
      <c r="K22" s="27">
        <v>1500</v>
      </c>
      <c r="L22" s="26">
        <v>1000</v>
      </c>
      <c r="M22" s="27">
        <v>1000</v>
      </c>
      <c r="N22" s="26">
        <v>5000</v>
      </c>
      <c r="O22" s="27">
        <v>5000</v>
      </c>
      <c r="P22" s="26">
        <v>8000</v>
      </c>
      <c r="Q22" s="27">
        <f>1500+0</f>
        <v>1500</v>
      </c>
      <c r="R22" s="26"/>
      <c r="S22" s="27"/>
      <c r="T22" s="29">
        <v>2310</v>
      </c>
      <c r="U22" s="27">
        <v>2310</v>
      </c>
      <c r="V22" s="29">
        <v>2310</v>
      </c>
      <c r="W22" s="27">
        <v>8810</v>
      </c>
      <c r="X22" s="29">
        <v>2310</v>
      </c>
      <c r="Y22" s="27">
        <v>0</v>
      </c>
      <c r="Z22" s="29">
        <v>2310</v>
      </c>
      <c r="AA22" s="27">
        <v>2310</v>
      </c>
      <c r="AB22" s="29">
        <v>2310</v>
      </c>
      <c r="AC22" s="27"/>
      <c r="AD22" s="29">
        <v>2310</v>
      </c>
      <c r="AE22" s="27"/>
      <c r="AF22" s="29">
        <v>2310</v>
      </c>
      <c r="AG22" s="27"/>
      <c r="AH22" s="29">
        <v>2310</v>
      </c>
      <c r="AI22" s="27"/>
      <c r="AJ22" s="29">
        <v>2310</v>
      </c>
      <c r="AK22" s="27">
        <v>11550</v>
      </c>
      <c r="AL22" s="128"/>
      <c r="AM22" s="27"/>
      <c r="AN22" s="128"/>
      <c r="AO22" s="27"/>
      <c r="AP22" s="128"/>
      <c r="AQ22" s="27"/>
      <c r="AR22" s="125"/>
      <c r="AS22" s="128"/>
      <c r="AT22" s="27"/>
      <c r="AU22" s="128"/>
      <c r="AV22" s="27"/>
      <c r="AW22" s="128"/>
      <c r="AX22" s="27"/>
      <c r="AY22" s="128"/>
      <c r="AZ22" s="27"/>
      <c r="BA22" s="128"/>
      <c r="BB22" s="27"/>
      <c r="BC22" s="128"/>
      <c r="BD22" s="27"/>
      <c r="BE22" s="128"/>
      <c r="BF22" s="27"/>
      <c r="BG22" s="128"/>
      <c r="BH22" s="27"/>
      <c r="BI22" s="128"/>
      <c r="BJ22" s="27"/>
      <c r="BK22" s="128"/>
      <c r="BL22" s="27"/>
      <c r="BM22" s="128"/>
      <c r="BN22" s="27"/>
      <c r="BO22" s="28"/>
      <c r="BP22" s="27"/>
      <c r="BQ22" s="30"/>
      <c r="BR22" s="28"/>
      <c r="BS22" s="27"/>
      <c r="BT22" s="28"/>
      <c r="BU22" s="27"/>
      <c r="BV22" s="28"/>
      <c r="BW22" s="27"/>
      <c r="BX22" s="28"/>
      <c r="BY22" s="27"/>
      <c r="BZ22" s="28"/>
      <c r="CA22" s="27"/>
      <c r="CB22" s="28"/>
      <c r="CC22" s="27"/>
      <c r="CD22" s="26"/>
      <c r="CE22" s="27"/>
      <c r="CF22" s="26"/>
      <c r="CG22" s="27"/>
      <c r="CH22" s="26"/>
      <c r="CI22" s="27"/>
      <c r="CJ22" s="26"/>
      <c r="CK22" s="27"/>
      <c r="CL22" s="26"/>
      <c r="CM22" s="27"/>
      <c r="CN22" s="26"/>
      <c r="CO22" s="27"/>
      <c r="CP22" s="30"/>
      <c r="CQ22" s="31">
        <f t="shared" si="1"/>
        <v>36290</v>
      </c>
      <c r="CR22" s="31">
        <f t="shared" si="1"/>
        <v>33980</v>
      </c>
      <c r="CS22" s="32">
        <f t="shared" si="2"/>
        <v>2310</v>
      </c>
    </row>
    <row r="23" spans="1:97" ht="25.5" customHeight="1">
      <c r="A23" s="129">
        <v>20</v>
      </c>
      <c r="B23" s="36" t="s">
        <v>671</v>
      </c>
      <c r="C23" s="20" t="s">
        <v>672</v>
      </c>
      <c r="D23" s="126" t="s">
        <v>673</v>
      </c>
      <c r="E23" s="33"/>
      <c r="F23" s="94">
        <v>3300</v>
      </c>
      <c r="G23" s="127" t="s">
        <v>98</v>
      </c>
      <c r="H23" s="25">
        <f t="shared" si="0"/>
        <v>0</v>
      </c>
      <c r="I23" s="11"/>
      <c r="J23" s="26">
        <v>1500</v>
      </c>
      <c r="K23" s="27">
        <v>1500</v>
      </c>
      <c r="L23" s="26">
        <v>1000</v>
      </c>
      <c r="M23" s="27">
        <v>1000</v>
      </c>
      <c r="N23" s="26">
        <v>5000</v>
      </c>
      <c r="O23" s="27">
        <v>5000</v>
      </c>
      <c r="P23" s="26">
        <v>8000</v>
      </c>
      <c r="Q23" s="27">
        <f>1500+0</f>
        <v>1500</v>
      </c>
      <c r="R23" s="26"/>
      <c r="S23" s="27"/>
      <c r="T23" s="29">
        <v>2310</v>
      </c>
      <c r="U23" s="27">
        <v>0</v>
      </c>
      <c r="V23" s="29">
        <v>2310</v>
      </c>
      <c r="W23" s="27">
        <v>0</v>
      </c>
      <c r="X23" s="29">
        <v>2310</v>
      </c>
      <c r="Y23" s="27">
        <v>13430</v>
      </c>
      <c r="Z23" s="29">
        <v>2310</v>
      </c>
      <c r="AA23" s="27">
        <v>4620</v>
      </c>
      <c r="AB23" s="29">
        <v>2310</v>
      </c>
      <c r="AC23" s="27">
        <v>0</v>
      </c>
      <c r="AD23" s="29">
        <v>2310</v>
      </c>
      <c r="AE23" s="27"/>
      <c r="AF23" s="29">
        <v>2310</v>
      </c>
      <c r="AG23" s="27"/>
      <c r="AH23" s="29">
        <v>2310</v>
      </c>
      <c r="AI23" s="27">
        <v>6930</v>
      </c>
      <c r="AJ23" s="29">
        <v>2310</v>
      </c>
      <c r="AK23" s="27">
        <v>2310</v>
      </c>
      <c r="AL23" s="128"/>
      <c r="AM23" s="27"/>
      <c r="AN23" s="128"/>
      <c r="AO23" s="27"/>
      <c r="AP23" s="128"/>
      <c r="AQ23" s="27"/>
      <c r="AR23" s="125"/>
      <c r="AS23" s="128"/>
      <c r="AT23" s="27"/>
      <c r="AU23" s="128"/>
      <c r="AV23" s="27"/>
      <c r="AW23" s="128"/>
      <c r="AX23" s="27"/>
      <c r="AY23" s="128"/>
      <c r="AZ23" s="27"/>
      <c r="BA23" s="128"/>
      <c r="BB23" s="27"/>
      <c r="BC23" s="128"/>
      <c r="BD23" s="27"/>
      <c r="BE23" s="128"/>
      <c r="BF23" s="27"/>
      <c r="BG23" s="128"/>
      <c r="BH23" s="27"/>
      <c r="BI23" s="128"/>
      <c r="BJ23" s="27"/>
      <c r="BK23" s="128"/>
      <c r="BL23" s="27"/>
      <c r="BM23" s="128"/>
      <c r="BN23" s="27"/>
      <c r="BO23" s="28"/>
      <c r="BP23" s="27"/>
      <c r="BQ23" s="30"/>
      <c r="BR23" s="28"/>
      <c r="BS23" s="27"/>
      <c r="BT23" s="28"/>
      <c r="BU23" s="27"/>
      <c r="BV23" s="28"/>
      <c r="BW23" s="27"/>
      <c r="BX23" s="28"/>
      <c r="BY23" s="27"/>
      <c r="BZ23" s="28"/>
      <c r="CA23" s="27"/>
      <c r="CB23" s="28"/>
      <c r="CC23" s="27"/>
      <c r="CD23" s="26"/>
      <c r="CE23" s="27"/>
      <c r="CF23" s="26"/>
      <c r="CG23" s="27"/>
      <c r="CH23" s="26"/>
      <c r="CI23" s="27"/>
      <c r="CJ23" s="26"/>
      <c r="CK23" s="27"/>
      <c r="CL23" s="26"/>
      <c r="CM23" s="27"/>
      <c r="CN23" s="26"/>
      <c r="CO23" s="27"/>
      <c r="CP23" s="30"/>
      <c r="CQ23" s="31">
        <f t="shared" si="1"/>
        <v>36290</v>
      </c>
      <c r="CR23" s="31">
        <f t="shared" si="1"/>
        <v>36290</v>
      </c>
      <c r="CS23" s="32">
        <f t="shared" si="2"/>
        <v>0</v>
      </c>
    </row>
    <row r="24" spans="1:97" ht="25.5" customHeight="1">
      <c r="A24" s="18">
        <v>21</v>
      </c>
      <c r="B24" s="36" t="s">
        <v>674</v>
      </c>
      <c r="C24" s="20" t="s">
        <v>675</v>
      </c>
      <c r="D24" s="126" t="s">
        <v>676</v>
      </c>
      <c r="E24" s="33"/>
      <c r="F24" s="94">
        <v>6600</v>
      </c>
      <c r="G24" s="127"/>
      <c r="H24" s="25">
        <f t="shared" si="0"/>
        <v>9080</v>
      </c>
      <c r="I24" s="11"/>
      <c r="J24" s="26">
        <v>1500</v>
      </c>
      <c r="K24" s="27">
        <v>1500</v>
      </c>
      <c r="L24" s="26">
        <v>1000</v>
      </c>
      <c r="M24" s="27">
        <v>1000</v>
      </c>
      <c r="N24" s="26">
        <v>5000</v>
      </c>
      <c r="O24" s="27">
        <v>5000</v>
      </c>
      <c r="P24" s="26">
        <v>8000</v>
      </c>
      <c r="Q24" s="27">
        <f>1500+0</f>
        <v>1500</v>
      </c>
      <c r="R24" s="26"/>
      <c r="S24" s="27"/>
      <c r="T24" s="29">
        <v>4620</v>
      </c>
      <c r="U24" s="27">
        <v>0</v>
      </c>
      <c r="V24" s="29">
        <v>4620</v>
      </c>
      <c r="W24" s="27">
        <v>0</v>
      </c>
      <c r="X24" s="29">
        <v>4620</v>
      </c>
      <c r="Y24" s="27"/>
      <c r="Z24" s="29">
        <v>4620</v>
      </c>
      <c r="AA24" s="27">
        <v>15000</v>
      </c>
      <c r="AB24" s="29">
        <v>4620</v>
      </c>
      <c r="AC24" s="27"/>
      <c r="AD24" s="29">
        <v>4620</v>
      </c>
      <c r="AE24" s="27"/>
      <c r="AF24" s="29">
        <v>4620</v>
      </c>
      <c r="AG24" s="27"/>
      <c r="AH24" s="29">
        <v>4620</v>
      </c>
      <c r="AI24" s="27"/>
      <c r="AJ24" s="29">
        <v>4620</v>
      </c>
      <c r="AK24" s="27">
        <v>24000</v>
      </c>
      <c r="AL24" s="128"/>
      <c r="AM24" s="27"/>
      <c r="AN24" s="128"/>
      <c r="AO24" s="27"/>
      <c r="AP24" s="128"/>
      <c r="AQ24" s="27"/>
      <c r="AR24" s="125"/>
      <c r="AS24" s="128"/>
      <c r="AT24" s="27"/>
      <c r="AU24" s="128"/>
      <c r="AV24" s="27"/>
      <c r="AW24" s="128"/>
      <c r="AX24" s="27"/>
      <c r="AY24" s="128"/>
      <c r="AZ24" s="27"/>
      <c r="BA24" s="128"/>
      <c r="BB24" s="27"/>
      <c r="BC24" s="128"/>
      <c r="BD24" s="27"/>
      <c r="BE24" s="128"/>
      <c r="BF24" s="27"/>
      <c r="BG24" s="128"/>
      <c r="BH24" s="27"/>
      <c r="BI24" s="128"/>
      <c r="BJ24" s="27"/>
      <c r="BK24" s="128"/>
      <c r="BL24" s="27"/>
      <c r="BM24" s="128"/>
      <c r="BN24" s="27"/>
      <c r="BO24" s="28"/>
      <c r="BP24" s="27"/>
      <c r="BQ24" s="30"/>
      <c r="BR24" s="28"/>
      <c r="BS24" s="27"/>
      <c r="BT24" s="28"/>
      <c r="BU24" s="27"/>
      <c r="BV24" s="28"/>
      <c r="BW24" s="27"/>
      <c r="BX24" s="28"/>
      <c r="BY24" s="27"/>
      <c r="BZ24" s="28"/>
      <c r="CA24" s="27"/>
      <c r="CB24" s="28"/>
      <c r="CC24" s="27"/>
      <c r="CD24" s="26"/>
      <c r="CE24" s="27"/>
      <c r="CF24" s="26"/>
      <c r="CG24" s="27"/>
      <c r="CH24" s="26"/>
      <c r="CI24" s="27"/>
      <c r="CJ24" s="26"/>
      <c r="CK24" s="27"/>
      <c r="CL24" s="26"/>
      <c r="CM24" s="27"/>
      <c r="CN24" s="26"/>
      <c r="CO24" s="27"/>
      <c r="CP24" s="30"/>
      <c r="CQ24" s="31">
        <f t="shared" si="1"/>
        <v>57080</v>
      </c>
      <c r="CR24" s="31">
        <f t="shared" si="1"/>
        <v>48000</v>
      </c>
      <c r="CS24" s="32">
        <f t="shared" si="2"/>
        <v>9080</v>
      </c>
    </row>
    <row r="25" spans="1:97" ht="25.5" customHeight="1">
      <c r="A25" s="129">
        <v>22</v>
      </c>
      <c r="B25" s="36" t="s">
        <v>677</v>
      </c>
      <c r="C25" s="20" t="s">
        <v>678</v>
      </c>
      <c r="D25" s="126" t="s">
        <v>679</v>
      </c>
      <c r="E25" s="33"/>
      <c r="F25" s="94">
        <v>5600</v>
      </c>
      <c r="G25" s="127" t="s">
        <v>680</v>
      </c>
      <c r="H25" s="25">
        <f t="shared" si="0"/>
        <v>10720</v>
      </c>
      <c r="I25" s="11"/>
      <c r="J25" s="26">
        <v>1500</v>
      </c>
      <c r="K25" s="27">
        <v>1500</v>
      </c>
      <c r="L25" s="26">
        <v>1000</v>
      </c>
      <c r="M25" s="27">
        <f>500+500</f>
        <v>1000</v>
      </c>
      <c r="N25" s="26">
        <v>5000</v>
      </c>
      <c r="O25" s="27">
        <v>5000</v>
      </c>
      <c r="P25" s="26">
        <v>8000</v>
      </c>
      <c r="Q25" s="27">
        <v>8000</v>
      </c>
      <c r="R25" s="26"/>
      <c r="S25" s="27"/>
      <c r="T25" s="29">
        <v>3920</v>
      </c>
      <c r="U25" s="27">
        <v>0</v>
      </c>
      <c r="V25" s="29">
        <v>3920</v>
      </c>
      <c r="W25" s="27">
        <v>0</v>
      </c>
      <c r="X25" s="29">
        <v>3920</v>
      </c>
      <c r="Y25" s="27">
        <v>0</v>
      </c>
      <c r="Z25" s="29">
        <v>3920</v>
      </c>
      <c r="AA25" s="27">
        <v>14560</v>
      </c>
      <c r="AB25" s="29">
        <v>3920</v>
      </c>
      <c r="AC25" s="27"/>
      <c r="AD25" s="29">
        <v>3920</v>
      </c>
      <c r="AE25" s="27"/>
      <c r="AF25" s="29">
        <v>3920</v>
      </c>
      <c r="AG25" s="27"/>
      <c r="AH25" s="29">
        <v>3920</v>
      </c>
      <c r="AI25" s="27"/>
      <c r="AJ25" s="29">
        <v>3920</v>
      </c>
      <c r="AK25" s="27">
        <v>10000</v>
      </c>
      <c r="AL25" s="128"/>
      <c r="AM25" s="27"/>
      <c r="AN25" s="128"/>
      <c r="AO25" s="27"/>
      <c r="AP25" s="128"/>
      <c r="AQ25" s="27"/>
      <c r="AR25" s="125"/>
      <c r="AS25" s="128"/>
      <c r="AT25" s="27"/>
      <c r="AU25" s="128"/>
      <c r="AV25" s="27"/>
      <c r="AW25" s="128"/>
      <c r="AX25" s="27"/>
      <c r="AY25" s="128"/>
      <c r="AZ25" s="27"/>
      <c r="BA25" s="128"/>
      <c r="BB25" s="27"/>
      <c r="BC25" s="128"/>
      <c r="BD25" s="27"/>
      <c r="BE25" s="128"/>
      <c r="BF25" s="27"/>
      <c r="BG25" s="128"/>
      <c r="BH25" s="27"/>
      <c r="BI25" s="128"/>
      <c r="BJ25" s="27"/>
      <c r="BK25" s="128"/>
      <c r="BL25" s="27"/>
      <c r="BM25" s="128"/>
      <c r="BN25" s="27"/>
      <c r="BO25" s="28"/>
      <c r="BP25" s="27"/>
      <c r="BQ25" s="30"/>
      <c r="BR25" s="28"/>
      <c r="BS25" s="27"/>
      <c r="BT25" s="28"/>
      <c r="BU25" s="27"/>
      <c r="BV25" s="28"/>
      <c r="BW25" s="27"/>
      <c r="BX25" s="28"/>
      <c r="BY25" s="27"/>
      <c r="BZ25" s="28"/>
      <c r="CA25" s="27"/>
      <c r="CB25" s="28"/>
      <c r="CC25" s="27"/>
      <c r="CD25" s="26"/>
      <c r="CE25" s="27"/>
      <c r="CF25" s="26"/>
      <c r="CG25" s="27"/>
      <c r="CH25" s="26"/>
      <c r="CI25" s="27"/>
      <c r="CJ25" s="26"/>
      <c r="CK25" s="27"/>
      <c r="CL25" s="26"/>
      <c r="CM25" s="27"/>
      <c r="CN25" s="26"/>
      <c r="CO25" s="27"/>
      <c r="CP25" s="30"/>
      <c r="CQ25" s="31">
        <f t="shared" si="1"/>
        <v>50780</v>
      </c>
      <c r="CR25" s="31">
        <f t="shared" si="1"/>
        <v>40060</v>
      </c>
      <c r="CS25" s="32">
        <f t="shared" si="2"/>
        <v>10720</v>
      </c>
    </row>
    <row r="26" spans="1:97" ht="25.5" customHeight="1">
      <c r="A26" s="18">
        <v>23</v>
      </c>
      <c r="B26" s="36" t="s">
        <v>681</v>
      </c>
      <c r="C26" s="20" t="s">
        <v>682</v>
      </c>
      <c r="D26" s="126" t="s">
        <v>683</v>
      </c>
      <c r="E26" s="33" t="s">
        <v>410</v>
      </c>
      <c r="F26" s="94">
        <v>6200</v>
      </c>
      <c r="H26" s="25">
        <f t="shared" si="0"/>
        <v>13020</v>
      </c>
      <c r="I26" s="11"/>
      <c r="J26" s="26">
        <v>1500</v>
      </c>
      <c r="K26" s="27">
        <v>1500</v>
      </c>
      <c r="L26" s="26">
        <v>1000</v>
      </c>
      <c r="M26" s="27">
        <f>500+500</f>
        <v>1000</v>
      </c>
      <c r="N26" s="26">
        <v>5000</v>
      </c>
      <c r="O26" s="27">
        <v>5000</v>
      </c>
      <c r="P26" s="26">
        <v>8000</v>
      </c>
      <c r="Q26" s="27">
        <v>0</v>
      </c>
      <c r="R26" s="26"/>
      <c r="S26" s="27"/>
      <c r="T26" s="29">
        <v>4340</v>
      </c>
      <c r="U26" s="27">
        <v>0</v>
      </c>
      <c r="V26" s="29">
        <v>4340</v>
      </c>
      <c r="W26" s="27">
        <v>0</v>
      </c>
      <c r="X26" s="29">
        <v>4340</v>
      </c>
      <c r="Y26" s="27">
        <v>0</v>
      </c>
      <c r="Z26" s="29">
        <v>4340</v>
      </c>
      <c r="AA26" s="27">
        <v>25360</v>
      </c>
      <c r="AB26" s="29">
        <v>4340</v>
      </c>
      <c r="AC26" s="27">
        <v>4340</v>
      </c>
      <c r="AD26" s="29">
        <v>4340</v>
      </c>
      <c r="AE26" s="27"/>
      <c r="AF26" s="29">
        <v>4340</v>
      </c>
      <c r="AG26" s="27"/>
      <c r="AH26" s="29">
        <v>4340</v>
      </c>
      <c r="AI26" s="27"/>
      <c r="AJ26" s="29">
        <v>4340</v>
      </c>
      <c r="AK26" s="27">
        <v>4340</v>
      </c>
      <c r="AL26" s="128"/>
      <c r="AM26" s="27"/>
      <c r="AN26" s="128"/>
      <c r="AO26" s="27"/>
      <c r="AP26" s="128"/>
      <c r="AQ26" s="27"/>
      <c r="AR26" s="125"/>
      <c r="AS26" s="128"/>
      <c r="AT26" s="27"/>
      <c r="AU26" s="128"/>
      <c r="AV26" s="27"/>
      <c r="AW26" s="128"/>
      <c r="AX26" s="27"/>
      <c r="AY26" s="128"/>
      <c r="AZ26" s="27"/>
      <c r="BA26" s="128"/>
      <c r="BB26" s="27"/>
      <c r="BC26" s="128"/>
      <c r="BD26" s="27"/>
      <c r="BE26" s="128"/>
      <c r="BF26" s="27"/>
      <c r="BG26" s="128"/>
      <c r="BH26" s="27"/>
      <c r="BI26" s="128"/>
      <c r="BJ26" s="27"/>
      <c r="BK26" s="128"/>
      <c r="BL26" s="27"/>
      <c r="BM26" s="128"/>
      <c r="BN26" s="27"/>
      <c r="BO26" s="28"/>
      <c r="BP26" s="27"/>
      <c r="BQ26" s="30"/>
      <c r="BR26" s="28"/>
      <c r="BS26" s="27"/>
      <c r="BT26" s="28"/>
      <c r="BU26" s="27"/>
      <c r="BV26" s="28"/>
      <c r="BW26" s="27"/>
      <c r="BX26" s="28"/>
      <c r="BY26" s="27"/>
      <c r="BZ26" s="28"/>
      <c r="CA26" s="27"/>
      <c r="CB26" s="28"/>
      <c r="CC26" s="27"/>
      <c r="CD26" s="26"/>
      <c r="CE26" s="27"/>
      <c r="CF26" s="26"/>
      <c r="CG26" s="27"/>
      <c r="CH26" s="26"/>
      <c r="CI26" s="27"/>
      <c r="CJ26" s="26"/>
      <c r="CK26" s="27"/>
      <c r="CL26" s="26"/>
      <c r="CM26" s="27"/>
      <c r="CN26" s="26"/>
      <c r="CO26" s="27"/>
      <c r="CP26" s="30"/>
      <c r="CQ26" s="31">
        <f t="shared" si="1"/>
        <v>54560</v>
      </c>
      <c r="CR26" s="31">
        <f t="shared" si="1"/>
        <v>41540</v>
      </c>
      <c r="CS26" s="32">
        <f t="shared" si="2"/>
        <v>13020</v>
      </c>
    </row>
    <row r="27" spans="1:97" ht="25.5" customHeight="1">
      <c r="A27" s="129">
        <v>24</v>
      </c>
      <c r="B27" s="36" t="s">
        <v>684</v>
      </c>
      <c r="C27" s="20" t="s">
        <v>685</v>
      </c>
      <c r="D27" s="126" t="s">
        <v>686</v>
      </c>
      <c r="E27" s="33" t="s">
        <v>410</v>
      </c>
      <c r="F27" s="94">
        <v>6200</v>
      </c>
      <c r="H27" s="25">
        <f t="shared" si="0"/>
        <v>4340</v>
      </c>
      <c r="I27" s="11"/>
      <c r="J27" s="26">
        <v>1500</v>
      </c>
      <c r="K27" s="27">
        <v>1500</v>
      </c>
      <c r="L27" s="26">
        <v>1000</v>
      </c>
      <c r="M27" s="27">
        <v>1000</v>
      </c>
      <c r="N27" s="26">
        <v>5000</v>
      </c>
      <c r="O27" s="27">
        <v>5000</v>
      </c>
      <c r="P27" s="26">
        <v>8000</v>
      </c>
      <c r="Q27" s="27">
        <v>1500</v>
      </c>
      <c r="R27" s="26"/>
      <c r="S27" s="27"/>
      <c r="T27" s="29">
        <v>4340</v>
      </c>
      <c r="U27" s="27">
        <f>6500+4620</f>
        <v>11120</v>
      </c>
      <c r="V27" s="29">
        <v>4340</v>
      </c>
      <c r="W27" s="27">
        <v>0</v>
      </c>
      <c r="X27" s="29">
        <v>4340</v>
      </c>
      <c r="Y27" s="27">
        <v>0</v>
      </c>
      <c r="Z27" s="29">
        <v>4340</v>
      </c>
      <c r="AA27" s="27">
        <v>12740</v>
      </c>
      <c r="AB27" s="29">
        <v>4340</v>
      </c>
      <c r="AC27" s="27"/>
      <c r="AD27" s="29">
        <v>4340</v>
      </c>
      <c r="AE27" s="27"/>
      <c r="AF27" s="29">
        <v>4340</v>
      </c>
      <c r="AG27" s="27"/>
      <c r="AH27" s="29">
        <v>4340</v>
      </c>
      <c r="AI27" s="27"/>
      <c r="AJ27" s="29">
        <v>4340</v>
      </c>
      <c r="AK27" s="27">
        <v>17360</v>
      </c>
      <c r="AL27" s="128"/>
      <c r="AM27" s="27"/>
      <c r="AN27" s="128"/>
      <c r="AO27" s="27"/>
      <c r="AP27" s="128"/>
      <c r="AQ27" s="27"/>
      <c r="AR27" s="125"/>
      <c r="AS27" s="128"/>
      <c r="AT27" s="27"/>
      <c r="AU27" s="128"/>
      <c r="AV27" s="27"/>
      <c r="AW27" s="128"/>
      <c r="AX27" s="27"/>
      <c r="AY27" s="128"/>
      <c r="AZ27" s="27"/>
      <c r="BA27" s="128"/>
      <c r="BB27" s="27"/>
      <c r="BC27" s="128"/>
      <c r="BD27" s="27"/>
      <c r="BE27" s="128"/>
      <c r="BF27" s="27"/>
      <c r="BG27" s="128"/>
      <c r="BH27" s="27"/>
      <c r="BI27" s="128"/>
      <c r="BJ27" s="27"/>
      <c r="BK27" s="128"/>
      <c r="BL27" s="27"/>
      <c r="BM27" s="128"/>
      <c r="BN27" s="27"/>
      <c r="BO27" s="28"/>
      <c r="BP27" s="27"/>
      <c r="BQ27" s="30"/>
      <c r="BR27" s="28"/>
      <c r="BS27" s="27"/>
      <c r="BT27" s="28"/>
      <c r="BU27" s="27"/>
      <c r="BV27" s="28"/>
      <c r="BW27" s="27"/>
      <c r="BX27" s="28"/>
      <c r="BY27" s="27"/>
      <c r="BZ27" s="28"/>
      <c r="CA27" s="27"/>
      <c r="CB27" s="28"/>
      <c r="CC27" s="27"/>
      <c r="CD27" s="26"/>
      <c r="CE27" s="27"/>
      <c r="CF27" s="26"/>
      <c r="CG27" s="27"/>
      <c r="CH27" s="26"/>
      <c r="CI27" s="27"/>
      <c r="CJ27" s="26"/>
      <c r="CK27" s="27"/>
      <c r="CL27" s="26"/>
      <c r="CM27" s="27"/>
      <c r="CN27" s="26"/>
      <c r="CO27" s="27"/>
      <c r="CP27" s="30"/>
      <c r="CQ27" s="31">
        <f t="shared" si="1"/>
        <v>54560</v>
      </c>
      <c r="CR27" s="31">
        <f t="shared" si="1"/>
        <v>50220</v>
      </c>
      <c r="CS27" s="32">
        <f t="shared" si="2"/>
        <v>4340</v>
      </c>
    </row>
    <row r="28" spans="1:97" ht="25.5" customHeight="1">
      <c r="A28" s="18">
        <v>25</v>
      </c>
      <c r="B28" s="36" t="s">
        <v>687</v>
      </c>
      <c r="C28" s="20" t="s">
        <v>688</v>
      </c>
      <c r="D28" s="126" t="s">
        <v>689</v>
      </c>
      <c r="E28" s="33"/>
      <c r="F28" s="94">
        <v>6600</v>
      </c>
      <c r="G28" s="127"/>
      <c r="H28" s="25">
        <f t="shared" si="0"/>
        <v>17100</v>
      </c>
      <c r="I28" s="11"/>
      <c r="J28" s="26">
        <v>1500</v>
      </c>
      <c r="K28" s="27">
        <v>1500</v>
      </c>
      <c r="L28" s="26">
        <v>1000</v>
      </c>
      <c r="M28" s="27">
        <v>1000</v>
      </c>
      <c r="N28" s="26">
        <v>5000</v>
      </c>
      <c r="O28" s="27">
        <v>5000</v>
      </c>
      <c r="P28" s="26">
        <v>8000</v>
      </c>
      <c r="Q28" s="27">
        <f>1500+0</f>
        <v>1500</v>
      </c>
      <c r="R28" s="26"/>
      <c r="S28" s="27"/>
      <c r="T28" s="29">
        <v>4620</v>
      </c>
      <c r="U28" s="27">
        <v>0</v>
      </c>
      <c r="V28" s="29">
        <v>4620</v>
      </c>
      <c r="W28" s="27">
        <v>0</v>
      </c>
      <c r="X28" s="29">
        <v>4620</v>
      </c>
      <c r="Y28" s="27">
        <f>11740+0</f>
        <v>11740</v>
      </c>
      <c r="Z28" s="29">
        <v>4620</v>
      </c>
      <c r="AA28" s="27">
        <v>9240</v>
      </c>
      <c r="AB28" s="29">
        <v>4620</v>
      </c>
      <c r="AC28" s="27"/>
      <c r="AD28" s="29">
        <v>4620</v>
      </c>
      <c r="AE28" s="27"/>
      <c r="AF28" s="29">
        <v>4620</v>
      </c>
      <c r="AG28" s="27"/>
      <c r="AH28" s="29">
        <v>4620</v>
      </c>
      <c r="AI28" s="27"/>
      <c r="AJ28" s="29">
        <v>4620</v>
      </c>
      <c r="AK28" s="27">
        <v>10000</v>
      </c>
      <c r="AL28" s="128"/>
      <c r="AM28" s="27"/>
      <c r="AN28" s="128"/>
      <c r="AO28" s="27"/>
      <c r="AP28" s="128"/>
      <c r="AQ28" s="27"/>
      <c r="AR28" s="125"/>
      <c r="AS28" s="128"/>
      <c r="AT28" s="27"/>
      <c r="AU28" s="128"/>
      <c r="AV28" s="27"/>
      <c r="AW28" s="128"/>
      <c r="AX28" s="27"/>
      <c r="AY28" s="128"/>
      <c r="AZ28" s="27"/>
      <c r="BA28" s="128"/>
      <c r="BB28" s="27"/>
      <c r="BC28" s="128"/>
      <c r="BD28" s="27"/>
      <c r="BE28" s="128"/>
      <c r="BF28" s="27"/>
      <c r="BG28" s="128"/>
      <c r="BH28" s="27"/>
      <c r="BI28" s="128"/>
      <c r="BJ28" s="27"/>
      <c r="BK28" s="128"/>
      <c r="BL28" s="27"/>
      <c r="BM28" s="128"/>
      <c r="BN28" s="27"/>
      <c r="BO28" s="28"/>
      <c r="BP28" s="27"/>
      <c r="BQ28" s="30"/>
      <c r="BR28" s="28"/>
      <c r="BS28" s="27"/>
      <c r="BT28" s="28"/>
      <c r="BU28" s="27"/>
      <c r="BV28" s="28"/>
      <c r="BW28" s="27"/>
      <c r="BX28" s="28"/>
      <c r="BY28" s="27"/>
      <c r="BZ28" s="28"/>
      <c r="CA28" s="27"/>
      <c r="CB28" s="28"/>
      <c r="CC28" s="27"/>
      <c r="CD28" s="26"/>
      <c r="CE28" s="27"/>
      <c r="CF28" s="26"/>
      <c r="CG28" s="27"/>
      <c r="CH28" s="26"/>
      <c r="CI28" s="27"/>
      <c r="CJ28" s="26"/>
      <c r="CK28" s="27"/>
      <c r="CL28" s="26"/>
      <c r="CM28" s="27"/>
      <c r="CN28" s="26"/>
      <c r="CO28" s="27"/>
      <c r="CP28" s="30"/>
      <c r="CQ28" s="31">
        <f t="shared" si="1"/>
        <v>57080</v>
      </c>
      <c r="CR28" s="31">
        <f t="shared" si="1"/>
        <v>39980</v>
      </c>
      <c r="CS28" s="32">
        <f t="shared" si="2"/>
        <v>17100</v>
      </c>
    </row>
    <row r="29" spans="1:97" ht="25.5" customHeight="1">
      <c r="A29" s="129">
        <v>26</v>
      </c>
      <c r="B29" s="36" t="s">
        <v>690</v>
      </c>
      <c r="C29" s="20" t="s">
        <v>691</v>
      </c>
      <c r="D29" s="126" t="s">
        <v>692</v>
      </c>
      <c r="E29" s="33"/>
      <c r="F29" s="94">
        <v>6600</v>
      </c>
      <c r="G29" s="127"/>
      <c r="H29" s="25">
        <f t="shared" si="0"/>
        <v>4620</v>
      </c>
      <c r="I29" s="11"/>
      <c r="J29" s="26">
        <v>1500</v>
      </c>
      <c r="K29" s="27">
        <v>1500</v>
      </c>
      <c r="L29" s="26">
        <v>1000</v>
      </c>
      <c r="M29" s="27">
        <v>1000</v>
      </c>
      <c r="N29" s="26">
        <v>5000</v>
      </c>
      <c r="O29" s="27">
        <v>5000</v>
      </c>
      <c r="P29" s="26">
        <v>8000</v>
      </c>
      <c r="Q29" s="27">
        <f>1500+0</f>
        <v>1500</v>
      </c>
      <c r="R29" s="26"/>
      <c r="S29" s="27"/>
      <c r="T29" s="29">
        <v>4620</v>
      </c>
      <c r="U29" s="27">
        <v>0</v>
      </c>
      <c r="V29" s="29">
        <v>4620</v>
      </c>
      <c r="W29" s="27">
        <f>6500+0</f>
        <v>6500</v>
      </c>
      <c r="X29" s="29">
        <v>4620</v>
      </c>
      <c r="Y29" s="27">
        <v>0</v>
      </c>
      <c r="Z29" s="29">
        <v>4620</v>
      </c>
      <c r="AA29" s="27">
        <v>13860</v>
      </c>
      <c r="AB29" s="29">
        <v>4620</v>
      </c>
      <c r="AC29" s="27"/>
      <c r="AD29" s="29">
        <v>4620</v>
      </c>
      <c r="AE29" s="27"/>
      <c r="AF29" s="29">
        <v>4620</v>
      </c>
      <c r="AG29" s="27"/>
      <c r="AH29" s="29">
        <v>4620</v>
      </c>
      <c r="AI29" s="27">
        <v>9240</v>
      </c>
      <c r="AJ29" s="29">
        <v>4620</v>
      </c>
      <c r="AK29" s="27">
        <v>13860</v>
      </c>
      <c r="AL29" s="128"/>
      <c r="AM29" s="27"/>
      <c r="AN29" s="128"/>
      <c r="AO29" s="27"/>
      <c r="AP29" s="128"/>
      <c r="AQ29" s="27"/>
      <c r="AR29" s="125"/>
      <c r="AS29" s="128"/>
      <c r="AT29" s="27"/>
      <c r="AU29" s="128"/>
      <c r="AV29" s="27"/>
      <c r="AW29" s="128"/>
      <c r="AX29" s="27"/>
      <c r="AY29" s="128"/>
      <c r="AZ29" s="27"/>
      <c r="BA29" s="128"/>
      <c r="BB29" s="27"/>
      <c r="BC29" s="128"/>
      <c r="BD29" s="27"/>
      <c r="BE29" s="128"/>
      <c r="BF29" s="27"/>
      <c r="BG29" s="128"/>
      <c r="BH29" s="27"/>
      <c r="BI29" s="128"/>
      <c r="BJ29" s="27"/>
      <c r="BK29" s="128"/>
      <c r="BL29" s="27"/>
      <c r="BM29" s="128"/>
      <c r="BN29" s="27"/>
      <c r="BO29" s="28"/>
      <c r="BP29" s="27"/>
      <c r="BQ29" s="30"/>
      <c r="BR29" s="28"/>
      <c r="BS29" s="27"/>
      <c r="BT29" s="28"/>
      <c r="BU29" s="27"/>
      <c r="BV29" s="28"/>
      <c r="BW29" s="27"/>
      <c r="BX29" s="28"/>
      <c r="BY29" s="27"/>
      <c r="BZ29" s="28"/>
      <c r="CA29" s="27"/>
      <c r="CB29" s="28"/>
      <c r="CC29" s="27"/>
      <c r="CD29" s="26"/>
      <c r="CE29" s="27"/>
      <c r="CF29" s="26"/>
      <c r="CG29" s="27"/>
      <c r="CH29" s="26"/>
      <c r="CI29" s="27"/>
      <c r="CJ29" s="26"/>
      <c r="CK29" s="27"/>
      <c r="CL29" s="26"/>
      <c r="CM29" s="27"/>
      <c r="CN29" s="26"/>
      <c r="CO29" s="27"/>
      <c r="CP29" s="30"/>
      <c r="CQ29" s="31">
        <f t="shared" si="1"/>
        <v>57080</v>
      </c>
      <c r="CR29" s="31">
        <f t="shared" si="1"/>
        <v>52460</v>
      </c>
      <c r="CS29" s="32">
        <f t="shared" si="2"/>
        <v>4620</v>
      </c>
    </row>
    <row r="30" spans="1:97" ht="25.5" customHeight="1">
      <c r="A30" s="18">
        <v>27</v>
      </c>
      <c r="B30" s="36" t="s">
        <v>693</v>
      </c>
      <c r="C30" s="20" t="s">
        <v>694</v>
      </c>
      <c r="D30" s="126" t="s">
        <v>695</v>
      </c>
      <c r="E30" s="33"/>
      <c r="F30" s="94">
        <v>6600</v>
      </c>
      <c r="G30" s="127"/>
      <c r="H30" s="25">
        <f t="shared" si="0"/>
        <v>0</v>
      </c>
      <c r="I30" s="11"/>
      <c r="J30" s="26">
        <v>1500</v>
      </c>
      <c r="K30" s="27">
        <v>1500</v>
      </c>
      <c r="L30" s="26">
        <v>1000</v>
      </c>
      <c r="M30" s="27">
        <v>1000</v>
      </c>
      <c r="N30" s="26">
        <v>5000</v>
      </c>
      <c r="O30" s="27">
        <v>5000</v>
      </c>
      <c r="P30" s="26">
        <v>8000</v>
      </c>
      <c r="Q30" s="27">
        <v>8000</v>
      </c>
      <c r="R30" s="26"/>
      <c r="S30" s="27"/>
      <c r="T30" s="29">
        <v>4620</v>
      </c>
      <c r="U30" s="27">
        <v>0</v>
      </c>
      <c r="V30" s="29">
        <v>4620</v>
      </c>
      <c r="W30" s="27">
        <v>0</v>
      </c>
      <c r="X30" s="29">
        <v>4620</v>
      </c>
      <c r="Y30" s="27">
        <v>0</v>
      </c>
      <c r="Z30" s="29">
        <v>4620</v>
      </c>
      <c r="AA30" s="27">
        <v>18480</v>
      </c>
      <c r="AB30" s="29">
        <v>4620</v>
      </c>
      <c r="AC30" s="27"/>
      <c r="AD30" s="29">
        <v>4620</v>
      </c>
      <c r="AE30" s="27"/>
      <c r="AF30" s="29">
        <v>4620</v>
      </c>
      <c r="AG30" s="27"/>
      <c r="AH30" s="29">
        <v>4620</v>
      </c>
      <c r="AI30" s="27"/>
      <c r="AJ30" s="29">
        <v>4620</v>
      </c>
      <c r="AK30" s="27">
        <v>23100</v>
      </c>
      <c r="AL30" s="128"/>
      <c r="AM30" s="27"/>
      <c r="AN30" s="128"/>
      <c r="AO30" s="27"/>
      <c r="AP30" s="128"/>
      <c r="AQ30" s="27"/>
      <c r="AR30" s="125"/>
      <c r="AS30" s="128"/>
      <c r="AT30" s="27"/>
      <c r="AU30" s="128"/>
      <c r="AV30" s="27"/>
      <c r="AW30" s="128"/>
      <c r="AX30" s="27"/>
      <c r="AY30" s="128"/>
      <c r="AZ30" s="27"/>
      <c r="BA30" s="128"/>
      <c r="BB30" s="27"/>
      <c r="BC30" s="128"/>
      <c r="BD30" s="27"/>
      <c r="BE30" s="128"/>
      <c r="BF30" s="27"/>
      <c r="BG30" s="128"/>
      <c r="BH30" s="27"/>
      <c r="BI30" s="128"/>
      <c r="BJ30" s="27"/>
      <c r="BK30" s="128"/>
      <c r="BL30" s="27"/>
      <c r="BM30" s="128"/>
      <c r="BN30" s="27"/>
      <c r="BO30" s="28"/>
      <c r="BP30" s="27"/>
      <c r="BQ30" s="30"/>
      <c r="BR30" s="28"/>
      <c r="BS30" s="27"/>
      <c r="BT30" s="28"/>
      <c r="BU30" s="27"/>
      <c r="BV30" s="28"/>
      <c r="BW30" s="27"/>
      <c r="BX30" s="28"/>
      <c r="BY30" s="27"/>
      <c r="BZ30" s="28"/>
      <c r="CA30" s="27"/>
      <c r="CB30" s="28"/>
      <c r="CC30" s="27"/>
      <c r="CD30" s="26"/>
      <c r="CE30" s="27"/>
      <c r="CF30" s="26"/>
      <c r="CG30" s="27"/>
      <c r="CH30" s="26"/>
      <c r="CI30" s="27"/>
      <c r="CJ30" s="26"/>
      <c r="CK30" s="27"/>
      <c r="CL30" s="26"/>
      <c r="CM30" s="27"/>
      <c r="CN30" s="26"/>
      <c r="CO30" s="27"/>
      <c r="CP30" s="30"/>
      <c r="CQ30" s="31">
        <f t="shared" si="1"/>
        <v>57080</v>
      </c>
      <c r="CR30" s="31">
        <f t="shared" si="1"/>
        <v>57080</v>
      </c>
      <c r="CS30" s="32">
        <f t="shared" si="2"/>
        <v>0</v>
      </c>
    </row>
    <row r="31" spans="1:97" ht="25.5" customHeight="1">
      <c r="A31" s="129">
        <v>28</v>
      </c>
      <c r="B31" s="36" t="s">
        <v>696</v>
      </c>
      <c r="C31" s="20" t="s">
        <v>697</v>
      </c>
      <c r="D31" s="126" t="s">
        <v>698</v>
      </c>
      <c r="E31" s="37"/>
      <c r="F31" s="94">
        <v>6600</v>
      </c>
      <c r="G31" s="127"/>
      <c r="H31" s="38">
        <f t="shared" si="0"/>
        <v>0</v>
      </c>
      <c r="I31" s="11"/>
      <c r="J31" s="26">
        <v>1500</v>
      </c>
      <c r="K31" s="27">
        <v>1500</v>
      </c>
      <c r="L31" s="26">
        <v>1000</v>
      </c>
      <c r="M31" s="27">
        <v>1000</v>
      </c>
      <c r="N31" s="26">
        <v>5000</v>
      </c>
      <c r="O31" s="27">
        <v>5000</v>
      </c>
      <c r="P31" s="26">
        <v>8000</v>
      </c>
      <c r="Q31" s="27">
        <f>1500+0</f>
        <v>1500</v>
      </c>
      <c r="R31" s="26"/>
      <c r="S31" s="27"/>
      <c r="T31" s="29">
        <v>4620</v>
      </c>
      <c r="U31" s="27">
        <v>0</v>
      </c>
      <c r="V31" s="29">
        <v>4620</v>
      </c>
      <c r="W31" s="27">
        <v>0</v>
      </c>
      <c r="X31" s="29">
        <v>4620</v>
      </c>
      <c r="Y31" s="27">
        <v>0</v>
      </c>
      <c r="Z31" s="29">
        <v>4620</v>
      </c>
      <c r="AA31" s="27">
        <v>24980</v>
      </c>
      <c r="AB31" s="29">
        <v>4620</v>
      </c>
      <c r="AC31" s="27">
        <v>4620</v>
      </c>
      <c r="AD31" s="29">
        <v>4620</v>
      </c>
      <c r="AE31" s="27"/>
      <c r="AF31" s="29">
        <v>4620</v>
      </c>
      <c r="AG31" s="27"/>
      <c r="AH31" s="29">
        <v>4620</v>
      </c>
      <c r="AI31" s="27"/>
      <c r="AJ31" s="29">
        <v>4620</v>
      </c>
      <c r="AK31" s="27">
        <v>18480</v>
      </c>
      <c r="AL31" s="128"/>
      <c r="AM31" s="27"/>
      <c r="AN31" s="128"/>
      <c r="AO31" s="27"/>
      <c r="AP31" s="128"/>
      <c r="AQ31" s="27"/>
      <c r="AR31" s="125"/>
      <c r="AS31" s="128"/>
      <c r="AT31" s="27"/>
      <c r="AU31" s="128"/>
      <c r="AV31" s="27"/>
      <c r="AW31" s="128"/>
      <c r="AX31" s="27"/>
      <c r="AY31" s="128"/>
      <c r="AZ31" s="27"/>
      <c r="BA31" s="128"/>
      <c r="BB31" s="27"/>
      <c r="BC31" s="128"/>
      <c r="BD31" s="27"/>
      <c r="BE31" s="128"/>
      <c r="BF31" s="27"/>
      <c r="BG31" s="128"/>
      <c r="BH31" s="27"/>
      <c r="BI31" s="128"/>
      <c r="BJ31" s="27"/>
      <c r="BK31" s="128"/>
      <c r="BL31" s="27"/>
      <c r="BM31" s="128"/>
      <c r="BN31" s="27"/>
      <c r="BO31" s="28"/>
      <c r="BP31" s="27"/>
      <c r="BQ31" s="30"/>
      <c r="BR31" s="28"/>
      <c r="BS31" s="27"/>
      <c r="BT31" s="28"/>
      <c r="BU31" s="27"/>
      <c r="BV31" s="28"/>
      <c r="BW31" s="27"/>
      <c r="BX31" s="28"/>
      <c r="BY31" s="27"/>
      <c r="BZ31" s="28"/>
      <c r="CA31" s="27"/>
      <c r="CB31" s="28"/>
      <c r="CC31" s="27"/>
      <c r="CD31" s="26"/>
      <c r="CE31" s="27"/>
      <c r="CF31" s="26"/>
      <c r="CG31" s="27"/>
      <c r="CH31" s="26"/>
      <c r="CI31" s="27"/>
      <c r="CJ31" s="26"/>
      <c r="CK31" s="27"/>
      <c r="CL31" s="26"/>
      <c r="CM31" s="27"/>
      <c r="CN31" s="26"/>
      <c r="CO31" s="27"/>
      <c r="CP31" s="30"/>
      <c r="CQ31" s="31">
        <f t="shared" si="1"/>
        <v>57080</v>
      </c>
      <c r="CR31" s="31">
        <f t="shared" si="1"/>
        <v>57080</v>
      </c>
      <c r="CS31" s="32">
        <f t="shared" si="2"/>
        <v>0</v>
      </c>
    </row>
    <row r="32" spans="1:97" ht="25.5" customHeight="1">
      <c r="A32" s="18">
        <v>29</v>
      </c>
      <c r="B32" s="135" t="s">
        <v>173</v>
      </c>
      <c r="C32" s="20" t="s">
        <v>174</v>
      </c>
      <c r="D32" s="126" t="s">
        <v>175</v>
      </c>
      <c r="E32" s="33"/>
      <c r="F32" s="94">
        <v>5600</v>
      </c>
      <c r="G32" s="127" t="s">
        <v>49</v>
      </c>
      <c r="H32" s="25">
        <f t="shared" si="0"/>
        <v>26040</v>
      </c>
      <c r="I32" s="11"/>
      <c r="J32" s="26">
        <v>1500</v>
      </c>
      <c r="K32" s="27">
        <v>1500</v>
      </c>
      <c r="L32" s="26">
        <v>1000</v>
      </c>
      <c r="M32" s="27">
        <v>1000</v>
      </c>
      <c r="N32" s="26">
        <v>5000</v>
      </c>
      <c r="O32" s="27">
        <v>5000</v>
      </c>
      <c r="P32" s="26">
        <v>8000</v>
      </c>
      <c r="Q32" s="27">
        <f>1500+0</f>
        <v>1500</v>
      </c>
      <c r="R32" s="26"/>
      <c r="S32" s="27"/>
      <c r="T32" s="29">
        <v>3920</v>
      </c>
      <c r="U32" s="27"/>
      <c r="V32" s="29">
        <v>3920</v>
      </c>
      <c r="W32" s="27"/>
      <c r="X32" s="29">
        <v>3920</v>
      </c>
      <c r="Y32" s="27"/>
      <c r="Z32" s="29">
        <v>3920</v>
      </c>
      <c r="AA32" s="27">
        <f>6500+9240</f>
        <v>15740</v>
      </c>
      <c r="AB32" s="29">
        <v>3920</v>
      </c>
      <c r="AC32" s="27"/>
      <c r="AD32" s="29">
        <v>3920</v>
      </c>
      <c r="AE32" s="27"/>
      <c r="AF32" s="29">
        <v>3920</v>
      </c>
      <c r="AG32" s="27"/>
      <c r="AH32" s="29">
        <v>3920</v>
      </c>
      <c r="AI32" s="27"/>
      <c r="AJ32" s="29">
        <v>3920</v>
      </c>
      <c r="AK32" s="27"/>
      <c r="AL32" s="128"/>
      <c r="AM32" s="27"/>
      <c r="AN32" s="128"/>
      <c r="AO32" s="27"/>
      <c r="AP32" s="128"/>
      <c r="AQ32" s="27"/>
      <c r="AR32" s="125"/>
      <c r="AS32" s="128"/>
      <c r="AT32" s="27"/>
      <c r="AU32" s="128"/>
      <c r="AV32" s="27"/>
      <c r="AW32" s="128"/>
      <c r="AX32" s="27"/>
      <c r="AY32" s="128"/>
      <c r="AZ32" s="27"/>
      <c r="BA32" s="128"/>
      <c r="BB32" s="27"/>
      <c r="BC32" s="128"/>
      <c r="BD32" s="27"/>
      <c r="BE32" s="128"/>
      <c r="BF32" s="27"/>
      <c r="BG32" s="128"/>
      <c r="BH32" s="27"/>
      <c r="BI32" s="128"/>
      <c r="BJ32" s="27"/>
      <c r="BK32" s="128"/>
      <c r="BL32" s="27"/>
      <c r="BM32" s="128"/>
      <c r="BN32" s="27"/>
      <c r="BO32" s="28"/>
      <c r="BP32" s="27"/>
      <c r="BQ32" s="30"/>
      <c r="BR32" s="28"/>
      <c r="BS32" s="27"/>
      <c r="BT32" s="28"/>
      <c r="BU32" s="27"/>
      <c r="BV32" s="28"/>
      <c r="BW32" s="27"/>
      <c r="BX32" s="28"/>
      <c r="BY32" s="27"/>
      <c r="BZ32" s="28"/>
      <c r="CA32" s="27"/>
      <c r="CB32" s="28"/>
      <c r="CC32" s="27"/>
      <c r="CD32" s="26"/>
      <c r="CE32" s="27"/>
      <c r="CF32" s="26"/>
      <c r="CG32" s="27"/>
      <c r="CH32" s="26"/>
      <c r="CI32" s="27"/>
      <c r="CJ32" s="26"/>
      <c r="CK32" s="27"/>
      <c r="CL32" s="26"/>
      <c r="CM32" s="27"/>
      <c r="CN32" s="26"/>
      <c r="CO32" s="27"/>
      <c r="CP32" s="30"/>
      <c r="CQ32" s="31">
        <f t="shared" si="1"/>
        <v>50780</v>
      </c>
      <c r="CR32" s="31">
        <f t="shared" si="1"/>
        <v>24740</v>
      </c>
      <c r="CS32" s="32">
        <f t="shared" si="2"/>
        <v>26040</v>
      </c>
    </row>
    <row r="33" spans="1:97" ht="25.5" customHeight="1">
      <c r="A33" s="129">
        <v>30</v>
      </c>
      <c r="B33" s="36" t="s">
        <v>699</v>
      </c>
      <c r="C33" s="20" t="s">
        <v>700</v>
      </c>
      <c r="D33" s="126" t="s">
        <v>701</v>
      </c>
      <c r="E33" s="33" t="s">
        <v>410</v>
      </c>
      <c r="F33" s="94">
        <v>6200</v>
      </c>
      <c r="H33" s="25">
        <f t="shared" si="0"/>
        <v>560</v>
      </c>
      <c r="I33" s="11"/>
      <c r="J33" s="26">
        <v>1500</v>
      </c>
      <c r="K33" s="27">
        <v>1500</v>
      </c>
      <c r="L33" s="26">
        <v>1000</v>
      </c>
      <c r="M33" s="27">
        <v>1000</v>
      </c>
      <c r="N33" s="26">
        <v>5000</v>
      </c>
      <c r="O33" s="27">
        <v>5000</v>
      </c>
      <c r="P33" s="26">
        <v>8000</v>
      </c>
      <c r="Q33" s="27">
        <f>1500+0</f>
        <v>1500</v>
      </c>
      <c r="R33" s="26"/>
      <c r="S33" s="27"/>
      <c r="T33" s="29">
        <v>4340</v>
      </c>
      <c r="U33" s="27">
        <v>0</v>
      </c>
      <c r="V33" s="29">
        <v>4340</v>
      </c>
      <c r="W33" s="27">
        <v>0</v>
      </c>
      <c r="X33" s="29">
        <v>4340</v>
      </c>
      <c r="Y33" s="27">
        <v>0</v>
      </c>
      <c r="Z33" s="29">
        <v>4340</v>
      </c>
      <c r="AA33" s="27">
        <f>15000+6000</f>
        <v>21000</v>
      </c>
      <c r="AB33" s="29">
        <v>4340</v>
      </c>
      <c r="AC33" s="27">
        <v>2000</v>
      </c>
      <c r="AD33" s="29">
        <v>4340</v>
      </c>
      <c r="AE33" s="27"/>
      <c r="AF33" s="29">
        <v>4340</v>
      </c>
      <c r="AG33" s="27"/>
      <c r="AH33" s="29">
        <v>4340</v>
      </c>
      <c r="AI33" s="27">
        <v>16000</v>
      </c>
      <c r="AJ33" s="29">
        <v>4340</v>
      </c>
      <c r="AK33" s="27">
        <v>6000</v>
      </c>
      <c r="AL33" s="128"/>
      <c r="AM33" s="27"/>
      <c r="AN33" s="128"/>
      <c r="AO33" s="27"/>
      <c r="AP33" s="128"/>
      <c r="AQ33" s="27"/>
      <c r="AR33" s="125"/>
      <c r="AS33" s="128"/>
      <c r="AT33" s="27"/>
      <c r="AU33" s="128"/>
      <c r="AV33" s="27"/>
      <c r="AW33" s="128"/>
      <c r="AX33" s="27"/>
      <c r="AY33" s="128"/>
      <c r="AZ33" s="27"/>
      <c r="BA33" s="128"/>
      <c r="BB33" s="27"/>
      <c r="BC33" s="128"/>
      <c r="BD33" s="27"/>
      <c r="BE33" s="128"/>
      <c r="BF33" s="27"/>
      <c r="BG33" s="128"/>
      <c r="BH33" s="27"/>
      <c r="BI33" s="128"/>
      <c r="BJ33" s="27"/>
      <c r="BK33" s="128"/>
      <c r="BL33" s="27"/>
      <c r="BM33" s="128"/>
      <c r="BN33" s="27"/>
      <c r="BO33" s="28"/>
      <c r="BP33" s="27"/>
      <c r="BQ33" s="30"/>
      <c r="BR33" s="28"/>
      <c r="BS33" s="27"/>
      <c r="BT33" s="28"/>
      <c r="BU33" s="27"/>
      <c r="BV33" s="28"/>
      <c r="BW33" s="27"/>
      <c r="BX33" s="28"/>
      <c r="BY33" s="27"/>
      <c r="BZ33" s="28"/>
      <c r="CA33" s="27"/>
      <c r="CB33" s="28"/>
      <c r="CC33" s="27"/>
      <c r="CD33" s="26"/>
      <c r="CE33" s="27"/>
      <c r="CF33" s="26"/>
      <c r="CG33" s="27"/>
      <c r="CH33" s="26"/>
      <c r="CI33" s="27"/>
      <c r="CJ33" s="26"/>
      <c r="CK33" s="27"/>
      <c r="CL33" s="26"/>
      <c r="CM33" s="27"/>
      <c r="CN33" s="26"/>
      <c r="CO33" s="27"/>
      <c r="CP33" s="30"/>
      <c r="CQ33" s="31">
        <f t="shared" si="1"/>
        <v>54560</v>
      </c>
      <c r="CR33" s="31">
        <f t="shared" si="1"/>
        <v>54000</v>
      </c>
      <c r="CS33" s="32">
        <f t="shared" si="2"/>
        <v>560</v>
      </c>
    </row>
    <row r="34" spans="1:97" ht="25.5" customHeight="1">
      <c r="A34" s="18">
        <v>31</v>
      </c>
      <c r="B34" s="36" t="s">
        <v>702</v>
      </c>
      <c r="C34" s="20" t="s">
        <v>703</v>
      </c>
      <c r="D34" s="126" t="s">
        <v>704</v>
      </c>
      <c r="E34" s="33"/>
      <c r="F34" s="94">
        <v>6600</v>
      </c>
      <c r="G34" s="127"/>
      <c r="H34" s="25">
        <f t="shared" si="0"/>
        <v>0</v>
      </c>
      <c r="I34" s="11"/>
      <c r="J34" s="26">
        <v>1500</v>
      </c>
      <c r="K34" s="27">
        <v>1500</v>
      </c>
      <c r="L34" s="26">
        <v>1000</v>
      </c>
      <c r="M34" s="27">
        <v>1000</v>
      </c>
      <c r="N34" s="26">
        <v>5000</v>
      </c>
      <c r="O34" s="27">
        <v>5000</v>
      </c>
      <c r="P34" s="26">
        <v>8000</v>
      </c>
      <c r="Q34" s="27">
        <v>8000</v>
      </c>
      <c r="R34" s="26"/>
      <c r="S34" s="27"/>
      <c r="T34" s="29">
        <v>4620</v>
      </c>
      <c r="U34" s="27">
        <v>0</v>
      </c>
      <c r="V34" s="29">
        <v>4620</v>
      </c>
      <c r="W34" s="27">
        <v>0</v>
      </c>
      <c r="X34" s="29">
        <v>4620</v>
      </c>
      <c r="Y34" s="27">
        <v>0</v>
      </c>
      <c r="Z34" s="29">
        <v>4620</v>
      </c>
      <c r="AA34" s="27">
        <v>18480</v>
      </c>
      <c r="AB34" s="29">
        <v>4620</v>
      </c>
      <c r="AC34" s="27"/>
      <c r="AD34" s="29">
        <v>4620</v>
      </c>
      <c r="AE34" s="27"/>
      <c r="AF34" s="29">
        <v>4620</v>
      </c>
      <c r="AG34" s="27"/>
      <c r="AH34" s="29">
        <v>4620</v>
      </c>
      <c r="AI34" s="27">
        <v>18480</v>
      </c>
      <c r="AJ34" s="29">
        <v>4620</v>
      </c>
      <c r="AK34" s="27">
        <v>4620</v>
      </c>
      <c r="AL34" s="128"/>
      <c r="AM34" s="27"/>
      <c r="AN34" s="128"/>
      <c r="AO34" s="27"/>
      <c r="AP34" s="128"/>
      <c r="AQ34" s="27"/>
      <c r="AR34" s="125"/>
      <c r="AS34" s="128"/>
      <c r="AT34" s="27"/>
      <c r="AU34" s="128"/>
      <c r="AV34" s="27"/>
      <c r="AW34" s="128"/>
      <c r="AX34" s="27"/>
      <c r="AY34" s="128"/>
      <c r="AZ34" s="27"/>
      <c r="BA34" s="128"/>
      <c r="BB34" s="27"/>
      <c r="BC34" s="128"/>
      <c r="BD34" s="27"/>
      <c r="BE34" s="128"/>
      <c r="BF34" s="27"/>
      <c r="BG34" s="128"/>
      <c r="BH34" s="27"/>
      <c r="BI34" s="128"/>
      <c r="BJ34" s="27"/>
      <c r="BK34" s="128"/>
      <c r="BL34" s="27"/>
      <c r="BM34" s="128"/>
      <c r="BN34" s="27"/>
      <c r="BO34" s="28"/>
      <c r="BP34" s="27"/>
      <c r="BQ34" s="30"/>
      <c r="BR34" s="28"/>
      <c r="BS34" s="27"/>
      <c r="BT34" s="28"/>
      <c r="BU34" s="27"/>
      <c r="BV34" s="28"/>
      <c r="BW34" s="27"/>
      <c r="BX34" s="28"/>
      <c r="BY34" s="27"/>
      <c r="BZ34" s="28"/>
      <c r="CA34" s="27"/>
      <c r="CB34" s="28"/>
      <c r="CC34" s="27"/>
      <c r="CD34" s="26"/>
      <c r="CE34" s="27"/>
      <c r="CF34" s="26"/>
      <c r="CG34" s="27"/>
      <c r="CH34" s="26"/>
      <c r="CI34" s="27"/>
      <c r="CJ34" s="26"/>
      <c r="CK34" s="27"/>
      <c r="CL34" s="26"/>
      <c r="CM34" s="27"/>
      <c r="CN34" s="26"/>
      <c r="CO34" s="27"/>
      <c r="CP34" s="30"/>
      <c r="CQ34" s="31">
        <f t="shared" si="1"/>
        <v>57080</v>
      </c>
      <c r="CR34" s="31">
        <f t="shared" si="1"/>
        <v>57080</v>
      </c>
      <c r="CS34" s="32">
        <f t="shared" si="2"/>
        <v>0</v>
      </c>
    </row>
    <row r="35" spans="1:97" ht="25.5" customHeight="1">
      <c r="A35" s="129">
        <v>32</v>
      </c>
      <c r="B35" s="36" t="s">
        <v>705</v>
      </c>
      <c r="C35" s="20" t="s">
        <v>706</v>
      </c>
      <c r="D35" s="126" t="s">
        <v>707</v>
      </c>
      <c r="E35" s="132" t="s">
        <v>680</v>
      </c>
      <c r="F35" s="94">
        <v>2600</v>
      </c>
      <c r="G35" s="127" t="s">
        <v>56</v>
      </c>
      <c r="H35" s="25">
        <f t="shared" si="0"/>
        <v>17780</v>
      </c>
      <c r="I35" s="11"/>
      <c r="J35" s="26">
        <v>1500</v>
      </c>
      <c r="K35" s="27">
        <v>1500</v>
      </c>
      <c r="L35" s="26">
        <v>1000</v>
      </c>
      <c r="M35" s="27">
        <v>1000</v>
      </c>
      <c r="N35" s="26">
        <v>5000</v>
      </c>
      <c r="O35" s="27">
        <v>2500</v>
      </c>
      <c r="P35" s="26">
        <v>8000</v>
      </c>
      <c r="Q35" s="27"/>
      <c r="R35" s="26"/>
      <c r="S35" s="27"/>
      <c r="T35" s="29">
        <v>1820</v>
      </c>
      <c r="U35" s="27">
        <v>0</v>
      </c>
      <c r="V35" s="29">
        <v>1820</v>
      </c>
      <c r="W35" s="27">
        <v>0</v>
      </c>
      <c r="X35" s="29">
        <v>1820</v>
      </c>
      <c r="Y35" s="27">
        <v>0</v>
      </c>
      <c r="Z35" s="29">
        <v>1820</v>
      </c>
      <c r="AA35" s="27">
        <v>5460</v>
      </c>
      <c r="AB35" s="29">
        <v>1820</v>
      </c>
      <c r="AC35" s="27"/>
      <c r="AD35" s="29">
        <v>1820</v>
      </c>
      <c r="AE35" s="27"/>
      <c r="AF35" s="29">
        <v>1820</v>
      </c>
      <c r="AG35" s="27"/>
      <c r="AH35" s="29">
        <v>1820</v>
      </c>
      <c r="AI35" s="27"/>
      <c r="AJ35" s="29">
        <v>1820</v>
      </c>
      <c r="AK35" s="27">
        <v>3640</v>
      </c>
      <c r="AL35" s="128"/>
      <c r="AM35" s="27"/>
      <c r="AN35" s="128"/>
      <c r="AO35" s="27"/>
      <c r="AP35" s="128"/>
      <c r="AQ35" s="27"/>
      <c r="AR35" s="125"/>
      <c r="AS35" s="128"/>
      <c r="AT35" s="27"/>
      <c r="AU35" s="128"/>
      <c r="AV35" s="27"/>
      <c r="AW35" s="128"/>
      <c r="AX35" s="27"/>
      <c r="AY35" s="128"/>
      <c r="AZ35" s="27"/>
      <c r="BA35" s="128"/>
      <c r="BB35" s="27"/>
      <c r="BC35" s="128"/>
      <c r="BD35" s="27"/>
      <c r="BE35" s="128"/>
      <c r="BF35" s="27"/>
      <c r="BG35" s="128"/>
      <c r="BH35" s="27"/>
      <c r="BI35" s="128"/>
      <c r="BJ35" s="27"/>
      <c r="BK35" s="128"/>
      <c r="BL35" s="27"/>
      <c r="BM35" s="128"/>
      <c r="BN35" s="27"/>
      <c r="BO35" s="28"/>
      <c r="BP35" s="27"/>
      <c r="BQ35" s="30"/>
      <c r="BR35" s="28"/>
      <c r="BS35" s="27"/>
      <c r="BT35" s="28"/>
      <c r="BU35" s="27"/>
      <c r="BV35" s="28"/>
      <c r="BW35" s="27"/>
      <c r="BX35" s="28"/>
      <c r="BY35" s="27"/>
      <c r="BZ35" s="28"/>
      <c r="CA35" s="27"/>
      <c r="CB35" s="28"/>
      <c r="CC35" s="27"/>
      <c r="CD35" s="26"/>
      <c r="CE35" s="27"/>
      <c r="CF35" s="26"/>
      <c r="CG35" s="27"/>
      <c r="CH35" s="26"/>
      <c r="CI35" s="27"/>
      <c r="CJ35" s="26"/>
      <c r="CK35" s="27"/>
      <c r="CL35" s="26"/>
      <c r="CM35" s="27"/>
      <c r="CN35" s="26"/>
      <c r="CO35" s="27"/>
      <c r="CP35" s="30"/>
      <c r="CQ35" s="31">
        <f t="shared" si="1"/>
        <v>31880</v>
      </c>
      <c r="CR35" s="31">
        <f t="shared" si="1"/>
        <v>14100</v>
      </c>
      <c r="CS35" s="32">
        <f t="shared" si="2"/>
        <v>17780</v>
      </c>
    </row>
    <row r="36" spans="1:97" ht="25.5" customHeight="1">
      <c r="A36" s="18">
        <v>33</v>
      </c>
      <c r="B36" s="36" t="s">
        <v>708</v>
      </c>
      <c r="C36" s="20" t="s">
        <v>709</v>
      </c>
      <c r="D36" s="126" t="s">
        <v>710</v>
      </c>
      <c r="E36" s="33"/>
      <c r="F36" s="94">
        <v>3300</v>
      </c>
      <c r="G36" s="127" t="s">
        <v>98</v>
      </c>
      <c r="H36" s="25">
        <f t="shared" si="0"/>
        <v>2520</v>
      </c>
      <c r="I36" s="11"/>
      <c r="J36" s="26">
        <v>1500</v>
      </c>
      <c r="K36" s="27">
        <v>1500</v>
      </c>
      <c r="L36" s="26">
        <v>1000</v>
      </c>
      <c r="M36" s="27">
        <v>1000</v>
      </c>
      <c r="N36" s="26">
        <v>5000</v>
      </c>
      <c r="O36" s="27">
        <v>5000</v>
      </c>
      <c r="P36" s="26">
        <v>8000</v>
      </c>
      <c r="Q36" s="27">
        <f>1500+6500</f>
        <v>8000</v>
      </c>
      <c r="R36" s="26"/>
      <c r="S36" s="27"/>
      <c r="T36" s="29">
        <v>2310</v>
      </c>
      <c r="U36" s="27">
        <v>0</v>
      </c>
      <c r="V36" s="29">
        <v>2310</v>
      </c>
      <c r="W36" s="27">
        <v>4620</v>
      </c>
      <c r="X36" s="29">
        <v>2310</v>
      </c>
      <c r="Y36" s="27">
        <v>1470</v>
      </c>
      <c r="Z36" s="29">
        <v>2310</v>
      </c>
      <c r="AA36" s="27">
        <v>2030</v>
      </c>
      <c r="AB36" s="29">
        <v>2310</v>
      </c>
      <c r="AC36" s="27">
        <v>2030</v>
      </c>
      <c r="AD36" s="29">
        <v>2310</v>
      </c>
      <c r="AE36" s="27">
        <v>2030</v>
      </c>
      <c r="AF36" s="29">
        <v>2310</v>
      </c>
      <c r="AG36" s="27"/>
      <c r="AH36" s="29">
        <v>2310</v>
      </c>
      <c r="AI36" s="27">
        <v>4060</v>
      </c>
      <c r="AJ36" s="29">
        <v>2310</v>
      </c>
      <c r="AK36" s="27">
        <v>2030</v>
      </c>
      <c r="AL36" s="128"/>
      <c r="AM36" s="27"/>
      <c r="AN36" s="128"/>
      <c r="AO36" s="27"/>
      <c r="AP36" s="128"/>
      <c r="AQ36" s="27"/>
      <c r="AR36" s="125"/>
      <c r="AS36" s="128"/>
      <c r="AT36" s="27"/>
      <c r="AU36" s="128"/>
      <c r="AV36" s="27"/>
      <c r="AW36" s="128"/>
      <c r="AX36" s="27"/>
      <c r="AY36" s="128"/>
      <c r="AZ36" s="27"/>
      <c r="BA36" s="128"/>
      <c r="BB36" s="27"/>
      <c r="BC36" s="128"/>
      <c r="BD36" s="27"/>
      <c r="BE36" s="128"/>
      <c r="BF36" s="27"/>
      <c r="BG36" s="128"/>
      <c r="BH36" s="27"/>
      <c r="BI36" s="128"/>
      <c r="BJ36" s="27"/>
      <c r="BK36" s="128"/>
      <c r="BL36" s="27"/>
      <c r="BM36" s="128"/>
      <c r="BN36" s="27"/>
      <c r="BO36" s="28"/>
      <c r="BP36" s="27"/>
      <c r="BQ36" s="30"/>
      <c r="BR36" s="28"/>
      <c r="BS36" s="27"/>
      <c r="BT36" s="28"/>
      <c r="BU36" s="27"/>
      <c r="BV36" s="28"/>
      <c r="BW36" s="27"/>
      <c r="BX36" s="28"/>
      <c r="BY36" s="27"/>
      <c r="BZ36" s="28"/>
      <c r="CA36" s="27"/>
      <c r="CB36" s="28"/>
      <c r="CC36" s="27"/>
      <c r="CD36" s="26"/>
      <c r="CE36" s="27"/>
      <c r="CF36" s="26"/>
      <c r="CG36" s="27"/>
      <c r="CH36" s="26"/>
      <c r="CI36" s="27"/>
      <c r="CJ36" s="26"/>
      <c r="CK36" s="27"/>
      <c r="CL36" s="26"/>
      <c r="CM36" s="27"/>
      <c r="CN36" s="26"/>
      <c r="CO36" s="27"/>
      <c r="CP36" s="30"/>
      <c r="CQ36" s="31">
        <f t="shared" si="1"/>
        <v>36290</v>
      </c>
      <c r="CR36" s="31">
        <f t="shared" si="1"/>
        <v>33770</v>
      </c>
      <c r="CS36" s="32">
        <f t="shared" si="2"/>
        <v>2520</v>
      </c>
    </row>
    <row r="37" spans="1:97" ht="25.5" customHeight="1">
      <c r="A37" s="129">
        <v>34</v>
      </c>
      <c r="B37" s="36" t="s">
        <v>711</v>
      </c>
      <c r="C37" s="20" t="s">
        <v>712</v>
      </c>
      <c r="D37" s="126" t="s">
        <v>713</v>
      </c>
      <c r="E37" s="33"/>
      <c r="F37" s="94">
        <v>4000</v>
      </c>
      <c r="G37" s="127" t="s">
        <v>680</v>
      </c>
      <c r="H37" s="25">
        <f t="shared" si="0"/>
        <v>2800</v>
      </c>
      <c r="I37" s="11"/>
      <c r="J37" s="26">
        <v>1500</v>
      </c>
      <c r="K37" s="27">
        <v>1500</v>
      </c>
      <c r="L37" s="26">
        <v>1000</v>
      </c>
      <c r="M37" s="27">
        <v>1000</v>
      </c>
      <c r="N37" s="26">
        <v>5000</v>
      </c>
      <c r="O37" s="27">
        <v>5000</v>
      </c>
      <c r="P37" s="26">
        <v>8000</v>
      </c>
      <c r="Q37" s="27">
        <v>1500</v>
      </c>
      <c r="R37" s="26"/>
      <c r="S37" s="27"/>
      <c r="T37" s="29">
        <v>2800</v>
      </c>
      <c r="U37" s="27">
        <v>9300</v>
      </c>
      <c r="V37" s="29">
        <v>2800</v>
      </c>
      <c r="W37" s="27">
        <v>2800</v>
      </c>
      <c r="X37" s="29">
        <v>2800</v>
      </c>
      <c r="Y37" s="27">
        <v>2800</v>
      </c>
      <c r="Z37" s="29">
        <v>2800</v>
      </c>
      <c r="AA37" s="27">
        <v>2800</v>
      </c>
      <c r="AB37" s="29">
        <v>2800</v>
      </c>
      <c r="AC37" s="27">
        <v>2800</v>
      </c>
      <c r="AD37" s="29">
        <v>2800</v>
      </c>
      <c r="AE37" s="27">
        <v>2800</v>
      </c>
      <c r="AF37" s="29">
        <v>2800</v>
      </c>
      <c r="AG37" s="27">
        <v>2800</v>
      </c>
      <c r="AH37" s="29">
        <v>2800</v>
      </c>
      <c r="AI37" s="27"/>
      <c r="AJ37" s="29">
        <v>2800</v>
      </c>
      <c r="AK37" s="27">
        <v>2800</v>
      </c>
      <c r="AL37" s="128"/>
      <c r="AM37" s="27"/>
      <c r="AN37" s="128"/>
      <c r="AO37" s="27"/>
      <c r="AP37" s="128"/>
      <c r="AQ37" s="27"/>
      <c r="AR37" s="125"/>
      <c r="AS37" s="128"/>
      <c r="AT37" s="27"/>
      <c r="AU37" s="128"/>
      <c r="AV37" s="27"/>
      <c r="AW37" s="128"/>
      <c r="AX37" s="27"/>
      <c r="AY37" s="128"/>
      <c r="AZ37" s="27"/>
      <c r="BA37" s="128"/>
      <c r="BB37" s="27"/>
      <c r="BC37" s="128"/>
      <c r="BD37" s="27"/>
      <c r="BE37" s="128"/>
      <c r="BF37" s="27"/>
      <c r="BG37" s="128"/>
      <c r="BH37" s="27"/>
      <c r="BI37" s="128"/>
      <c r="BJ37" s="27"/>
      <c r="BK37" s="128"/>
      <c r="BL37" s="27"/>
      <c r="BM37" s="128"/>
      <c r="BN37" s="27"/>
      <c r="BO37" s="28"/>
      <c r="BP37" s="27"/>
      <c r="BQ37" s="30"/>
      <c r="BR37" s="28"/>
      <c r="BS37" s="27"/>
      <c r="BT37" s="28"/>
      <c r="BU37" s="27"/>
      <c r="BV37" s="28"/>
      <c r="BW37" s="27"/>
      <c r="BX37" s="28"/>
      <c r="BY37" s="27"/>
      <c r="BZ37" s="28"/>
      <c r="CA37" s="27"/>
      <c r="CB37" s="28"/>
      <c r="CC37" s="27"/>
      <c r="CD37" s="26"/>
      <c r="CE37" s="27"/>
      <c r="CF37" s="26"/>
      <c r="CG37" s="27"/>
      <c r="CH37" s="26"/>
      <c r="CI37" s="27"/>
      <c r="CJ37" s="26"/>
      <c r="CK37" s="27"/>
      <c r="CL37" s="26"/>
      <c r="CM37" s="27"/>
      <c r="CN37" s="26"/>
      <c r="CO37" s="27"/>
      <c r="CP37" s="30"/>
      <c r="CQ37" s="31">
        <f t="shared" si="1"/>
        <v>40700</v>
      </c>
      <c r="CR37" s="31">
        <f t="shared" si="1"/>
        <v>37900</v>
      </c>
      <c r="CS37" s="32">
        <f t="shared" si="2"/>
        <v>2800</v>
      </c>
    </row>
    <row r="38" spans="1:97" ht="25.5" customHeight="1">
      <c r="A38" s="18">
        <v>35</v>
      </c>
      <c r="B38" s="36" t="s">
        <v>714</v>
      </c>
      <c r="C38" s="20" t="s">
        <v>715</v>
      </c>
      <c r="D38" s="126" t="s">
        <v>716</v>
      </c>
      <c r="E38" s="37"/>
      <c r="F38" s="94">
        <v>6600</v>
      </c>
      <c r="G38" s="127"/>
      <c r="H38" s="38">
        <f t="shared" si="0"/>
        <v>25360</v>
      </c>
      <c r="I38" s="11"/>
      <c r="J38" s="26">
        <v>1500</v>
      </c>
      <c r="K38" s="27">
        <v>1500</v>
      </c>
      <c r="L38" s="26">
        <v>1000</v>
      </c>
      <c r="M38" s="27">
        <v>1000</v>
      </c>
      <c r="N38" s="26">
        <v>5000</v>
      </c>
      <c r="O38" s="27">
        <v>1500</v>
      </c>
      <c r="P38" s="26">
        <v>8000</v>
      </c>
      <c r="Q38" s="27"/>
      <c r="R38" s="26"/>
      <c r="S38" s="27"/>
      <c r="T38" s="29">
        <v>4620</v>
      </c>
      <c r="U38" s="27">
        <v>0</v>
      </c>
      <c r="V38" s="29">
        <v>4620</v>
      </c>
      <c r="W38" s="27">
        <v>0</v>
      </c>
      <c r="X38" s="29">
        <v>4620</v>
      </c>
      <c r="Y38" s="27"/>
      <c r="Z38" s="29">
        <v>4620</v>
      </c>
      <c r="AA38" s="27">
        <v>9240</v>
      </c>
      <c r="AB38" s="29">
        <v>4620</v>
      </c>
      <c r="AC38" s="27"/>
      <c r="AD38" s="29">
        <v>4620</v>
      </c>
      <c r="AE38" s="27"/>
      <c r="AF38" s="29">
        <v>4620</v>
      </c>
      <c r="AG38" s="27"/>
      <c r="AH38" s="29">
        <v>4620</v>
      </c>
      <c r="AI38" s="27"/>
      <c r="AJ38" s="29">
        <v>4620</v>
      </c>
      <c r="AK38" s="27">
        <v>18480</v>
      </c>
      <c r="AL38" s="128"/>
      <c r="AM38" s="27"/>
      <c r="AN38" s="128"/>
      <c r="AO38" s="27"/>
      <c r="AP38" s="128"/>
      <c r="AQ38" s="27"/>
      <c r="AR38" s="125"/>
      <c r="AS38" s="128"/>
      <c r="AT38" s="27"/>
      <c r="AU38" s="128"/>
      <c r="AV38" s="27"/>
      <c r="AW38" s="128"/>
      <c r="AX38" s="27"/>
      <c r="AY38" s="128"/>
      <c r="AZ38" s="27"/>
      <c r="BA38" s="128"/>
      <c r="BB38" s="27"/>
      <c r="BC38" s="128"/>
      <c r="BD38" s="27"/>
      <c r="BE38" s="128"/>
      <c r="BF38" s="27"/>
      <c r="BG38" s="128"/>
      <c r="BH38" s="27"/>
      <c r="BI38" s="128"/>
      <c r="BJ38" s="27"/>
      <c r="BK38" s="128"/>
      <c r="BL38" s="27"/>
      <c r="BM38" s="128"/>
      <c r="BN38" s="27"/>
      <c r="BO38" s="28"/>
      <c r="BP38" s="27"/>
      <c r="BQ38" s="30"/>
      <c r="BR38" s="28"/>
      <c r="BS38" s="27"/>
      <c r="BT38" s="28"/>
      <c r="BU38" s="27"/>
      <c r="BV38" s="28"/>
      <c r="BW38" s="27"/>
      <c r="BX38" s="28"/>
      <c r="BY38" s="27"/>
      <c r="BZ38" s="28"/>
      <c r="CA38" s="27"/>
      <c r="CB38" s="28"/>
      <c r="CC38" s="27"/>
      <c r="CD38" s="26"/>
      <c r="CE38" s="27"/>
      <c r="CF38" s="26"/>
      <c r="CG38" s="27"/>
      <c r="CH38" s="26"/>
      <c r="CI38" s="27"/>
      <c r="CJ38" s="26"/>
      <c r="CK38" s="27"/>
      <c r="CL38" s="26"/>
      <c r="CM38" s="27"/>
      <c r="CN38" s="26"/>
      <c r="CO38" s="27"/>
      <c r="CP38" s="30"/>
      <c r="CQ38" s="31">
        <f t="shared" si="1"/>
        <v>57080</v>
      </c>
      <c r="CR38" s="31">
        <f t="shared" si="1"/>
        <v>31720</v>
      </c>
      <c r="CS38" s="32">
        <f t="shared" si="2"/>
        <v>25360</v>
      </c>
    </row>
    <row r="39" spans="1:97" ht="25.5" customHeight="1">
      <c r="A39" s="129">
        <v>36</v>
      </c>
      <c r="B39" s="36" t="s">
        <v>717</v>
      </c>
      <c r="C39" s="20" t="s">
        <v>718</v>
      </c>
      <c r="D39" s="126" t="s">
        <v>719</v>
      </c>
      <c r="E39" s="33" t="s">
        <v>410</v>
      </c>
      <c r="F39" s="94">
        <v>6200</v>
      </c>
      <c r="H39" s="25">
        <f t="shared" si="0"/>
        <v>4340</v>
      </c>
      <c r="I39" s="11"/>
      <c r="J39" s="26">
        <v>1500</v>
      </c>
      <c r="K39" s="27">
        <v>1500</v>
      </c>
      <c r="L39" s="26">
        <v>1000</v>
      </c>
      <c r="M39" s="27">
        <v>1000</v>
      </c>
      <c r="N39" s="26">
        <v>5000</v>
      </c>
      <c r="O39" s="27">
        <v>5000</v>
      </c>
      <c r="P39" s="26">
        <v>8000</v>
      </c>
      <c r="Q39" s="27">
        <v>1500</v>
      </c>
      <c r="R39" s="26"/>
      <c r="S39" s="27"/>
      <c r="T39" s="29">
        <v>4340</v>
      </c>
      <c r="U39" s="27"/>
      <c r="V39" s="29">
        <v>4340</v>
      </c>
      <c r="W39" s="27"/>
      <c r="X39" s="29">
        <v>4340</v>
      </c>
      <c r="Y39" s="27">
        <f>7000+6000</f>
        <v>13000</v>
      </c>
      <c r="Z39" s="29">
        <v>4340</v>
      </c>
      <c r="AA39" s="27"/>
      <c r="AB39" s="29">
        <v>4340</v>
      </c>
      <c r="AC39" s="27">
        <v>10000</v>
      </c>
      <c r="AD39" s="29">
        <v>4340</v>
      </c>
      <c r="AE39" s="27"/>
      <c r="AF39" s="29">
        <v>4340</v>
      </c>
      <c r="AG39" s="27">
        <f>7800+6080</f>
        <v>13880</v>
      </c>
      <c r="AH39" s="29">
        <v>4340</v>
      </c>
      <c r="AI39" s="27">
        <v>4340</v>
      </c>
      <c r="AJ39" s="29">
        <v>4340</v>
      </c>
      <c r="AK39" s="27"/>
      <c r="AL39" s="128"/>
      <c r="AM39" s="27"/>
      <c r="AN39" s="128"/>
      <c r="AO39" s="27"/>
      <c r="AP39" s="128"/>
      <c r="AQ39" s="27"/>
      <c r="AR39" s="125"/>
      <c r="AS39" s="128"/>
      <c r="AT39" s="27"/>
      <c r="AU39" s="128"/>
      <c r="AV39" s="27"/>
      <c r="AW39" s="128"/>
      <c r="AX39" s="27"/>
      <c r="AY39" s="128"/>
      <c r="AZ39" s="27"/>
      <c r="BA39" s="128"/>
      <c r="BB39" s="27"/>
      <c r="BC39" s="128"/>
      <c r="BD39" s="27"/>
      <c r="BE39" s="128"/>
      <c r="BF39" s="27"/>
      <c r="BG39" s="128"/>
      <c r="BH39" s="27"/>
      <c r="BI39" s="128"/>
      <c r="BJ39" s="27"/>
      <c r="BK39" s="128"/>
      <c r="BL39" s="27"/>
      <c r="BM39" s="128"/>
      <c r="BN39" s="27"/>
      <c r="BO39" s="28"/>
      <c r="BP39" s="27"/>
      <c r="BQ39" s="30"/>
      <c r="BR39" s="28"/>
      <c r="BS39" s="27"/>
      <c r="BT39" s="28"/>
      <c r="BU39" s="27"/>
      <c r="BV39" s="28"/>
      <c r="BW39" s="27"/>
      <c r="BX39" s="28"/>
      <c r="BY39" s="27"/>
      <c r="BZ39" s="28"/>
      <c r="CA39" s="27"/>
      <c r="CB39" s="28"/>
      <c r="CC39" s="27"/>
      <c r="CD39" s="26"/>
      <c r="CE39" s="27"/>
      <c r="CF39" s="26"/>
      <c r="CG39" s="27"/>
      <c r="CH39" s="26"/>
      <c r="CI39" s="27"/>
      <c r="CJ39" s="26"/>
      <c r="CK39" s="27"/>
      <c r="CL39" s="26"/>
      <c r="CM39" s="27"/>
      <c r="CN39" s="26"/>
      <c r="CO39" s="27"/>
      <c r="CP39" s="30"/>
      <c r="CQ39" s="31">
        <f t="shared" si="1"/>
        <v>54560</v>
      </c>
      <c r="CR39" s="31">
        <f t="shared" si="1"/>
        <v>50220</v>
      </c>
      <c r="CS39" s="32">
        <f t="shared" si="2"/>
        <v>4340</v>
      </c>
    </row>
    <row r="40" spans="1:97" ht="25.5" customHeight="1">
      <c r="A40" s="18">
        <v>37</v>
      </c>
      <c r="B40" s="36" t="s">
        <v>720</v>
      </c>
      <c r="C40" s="20" t="s">
        <v>721</v>
      </c>
      <c r="D40" s="126" t="s">
        <v>722</v>
      </c>
      <c r="E40" s="33"/>
      <c r="F40" s="94">
        <v>0</v>
      </c>
      <c r="G40" s="127" t="s">
        <v>680</v>
      </c>
      <c r="H40" s="25">
        <f t="shared" si="0"/>
        <v>0</v>
      </c>
      <c r="I40" s="11"/>
      <c r="J40" s="26">
        <v>1500</v>
      </c>
      <c r="K40" s="27">
        <v>1500</v>
      </c>
      <c r="L40" s="26">
        <v>1000</v>
      </c>
      <c r="M40" s="27">
        <v>1000</v>
      </c>
      <c r="N40" s="26">
        <v>5000</v>
      </c>
      <c r="O40" s="27">
        <v>2500</v>
      </c>
      <c r="P40" s="26">
        <v>8000</v>
      </c>
      <c r="Q40" s="27">
        <v>0</v>
      </c>
      <c r="R40" s="26"/>
      <c r="S40" s="27"/>
      <c r="T40" s="29">
        <v>0</v>
      </c>
      <c r="U40" s="27"/>
      <c r="V40" s="29">
        <v>0</v>
      </c>
      <c r="W40" s="27"/>
      <c r="X40" s="29">
        <v>0</v>
      </c>
      <c r="Y40" s="27"/>
      <c r="Z40" s="29">
        <v>0</v>
      </c>
      <c r="AA40" s="27">
        <v>10500</v>
      </c>
      <c r="AB40" s="29">
        <v>0</v>
      </c>
      <c r="AC40" s="27"/>
      <c r="AD40" s="29">
        <v>0</v>
      </c>
      <c r="AE40" s="27"/>
      <c r="AF40" s="29">
        <v>0</v>
      </c>
      <c r="AG40" s="27"/>
      <c r="AH40" s="29">
        <v>0</v>
      </c>
      <c r="AI40" s="27"/>
      <c r="AJ40" s="29">
        <v>0</v>
      </c>
      <c r="AK40" s="27"/>
      <c r="AL40" s="128"/>
      <c r="AM40" s="27"/>
      <c r="AN40" s="128"/>
      <c r="AO40" s="27"/>
      <c r="AP40" s="128"/>
      <c r="AQ40" s="27"/>
      <c r="AR40" s="125"/>
      <c r="AS40" s="128"/>
      <c r="AT40" s="27"/>
      <c r="AU40" s="128"/>
      <c r="AV40" s="27"/>
      <c r="AW40" s="128"/>
      <c r="AX40" s="27"/>
      <c r="AY40" s="128"/>
      <c r="AZ40" s="27"/>
      <c r="BA40" s="128"/>
      <c r="BB40" s="27"/>
      <c r="BC40" s="128"/>
      <c r="BD40" s="27"/>
      <c r="BE40" s="128"/>
      <c r="BF40" s="27"/>
      <c r="BG40" s="128"/>
      <c r="BH40" s="27"/>
      <c r="BI40" s="128"/>
      <c r="BJ40" s="27"/>
      <c r="BK40" s="128"/>
      <c r="BL40" s="27"/>
      <c r="BM40" s="128"/>
      <c r="BN40" s="27"/>
      <c r="BO40" s="28"/>
      <c r="BP40" s="27"/>
      <c r="BQ40" s="30"/>
      <c r="BR40" s="28"/>
      <c r="BS40" s="27"/>
      <c r="BT40" s="28"/>
      <c r="BU40" s="27"/>
      <c r="BV40" s="28"/>
      <c r="BW40" s="27"/>
      <c r="BX40" s="28"/>
      <c r="BY40" s="27"/>
      <c r="BZ40" s="28"/>
      <c r="CA40" s="27"/>
      <c r="CB40" s="28"/>
      <c r="CC40" s="27"/>
      <c r="CD40" s="26"/>
      <c r="CE40" s="27"/>
      <c r="CF40" s="26"/>
      <c r="CG40" s="27"/>
      <c r="CH40" s="26"/>
      <c r="CI40" s="27"/>
      <c r="CJ40" s="26"/>
      <c r="CK40" s="27"/>
      <c r="CL40" s="26"/>
      <c r="CM40" s="27"/>
      <c r="CN40" s="26"/>
      <c r="CO40" s="27"/>
      <c r="CP40" s="30"/>
      <c r="CQ40" s="31">
        <f t="shared" si="1"/>
        <v>15500</v>
      </c>
      <c r="CR40" s="31">
        <f t="shared" si="1"/>
        <v>15500</v>
      </c>
      <c r="CS40" s="32">
        <f t="shared" si="2"/>
        <v>0</v>
      </c>
    </row>
    <row r="41" spans="1:97" ht="25.5" customHeight="1">
      <c r="A41" s="129">
        <v>38</v>
      </c>
      <c r="B41" s="36" t="s">
        <v>723</v>
      </c>
      <c r="C41" s="20" t="s">
        <v>724</v>
      </c>
      <c r="D41" s="126" t="s">
        <v>725</v>
      </c>
      <c r="E41" s="33"/>
      <c r="F41" s="94">
        <v>6600</v>
      </c>
      <c r="G41" s="127"/>
      <c r="H41" s="25">
        <f t="shared" si="0"/>
        <v>24980</v>
      </c>
      <c r="I41" s="11"/>
      <c r="J41" s="26">
        <v>1500</v>
      </c>
      <c r="K41" s="27">
        <v>1500</v>
      </c>
      <c r="L41" s="26">
        <v>1000</v>
      </c>
      <c r="M41" s="27">
        <v>1000</v>
      </c>
      <c r="N41" s="26">
        <v>5000</v>
      </c>
      <c r="O41" s="27">
        <v>5000</v>
      </c>
      <c r="P41" s="26">
        <v>8000</v>
      </c>
      <c r="Q41" s="27">
        <v>1500</v>
      </c>
      <c r="R41" s="26"/>
      <c r="S41" s="27"/>
      <c r="T41" s="29">
        <v>4620</v>
      </c>
      <c r="U41" s="27">
        <v>0</v>
      </c>
      <c r="V41" s="29">
        <v>4620</v>
      </c>
      <c r="W41" s="27">
        <v>0</v>
      </c>
      <c r="X41" s="29">
        <v>4620</v>
      </c>
      <c r="Y41" s="27"/>
      <c r="Z41" s="29">
        <v>4620</v>
      </c>
      <c r="AA41" s="27">
        <v>9240</v>
      </c>
      <c r="AB41" s="29">
        <v>4620</v>
      </c>
      <c r="AC41" s="27"/>
      <c r="AD41" s="29">
        <v>4620</v>
      </c>
      <c r="AE41" s="27"/>
      <c r="AF41" s="29">
        <v>4620</v>
      </c>
      <c r="AG41" s="27"/>
      <c r="AH41" s="29">
        <v>4620</v>
      </c>
      <c r="AI41" s="27"/>
      <c r="AJ41" s="29">
        <v>4620</v>
      </c>
      <c r="AK41" s="27">
        <v>13860</v>
      </c>
      <c r="AL41" s="128"/>
      <c r="AM41" s="27"/>
      <c r="AN41" s="128"/>
      <c r="AO41" s="27"/>
      <c r="AP41" s="128"/>
      <c r="AQ41" s="27"/>
      <c r="AR41" s="125"/>
      <c r="AS41" s="128"/>
      <c r="AT41" s="27"/>
      <c r="AU41" s="128"/>
      <c r="AV41" s="27"/>
      <c r="AW41" s="128"/>
      <c r="AX41" s="27"/>
      <c r="AY41" s="128"/>
      <c r="AZ41" s="27"/>
      <c r="BA41" s="128"/>
      <c r="BB41" s="27"/>
      <c r="BC41" s="128"/>
      <c r="BD41" s="27"/>
      <c r="BE41" s="128"/>
      <c r="BF41" s="27"/>
      <c r="BG41" s="128"/>
      <c r="BH41" s="27"/>
      <c r="BI41" s="128"/>
      <c r="BJ41" s="27"/>
      <c r="BK41" s="128"/>
      <c r="BL41" s="27"/>
      <c r="BM41" s="128"/>
      <c r="BN41" s="27"/>
      <c r="BO41" s="28"/>
      <c r="BP41" s="27"/>
      <c r="BQ41" s="30"/>
      <c r="BR41" s="28"/>
      <c r="BS41" s="27"/>
      <c r="BT41" s="28"/>
      <c r="BU41" s="27"/>
      <c r="BV41" s="28"/>
      <c r="BW41" s="27"/>
      <c r="BX41" s="28"/>
      <c r="BY41" s="27"/>
      <c r="BZ41" s="28"/>
      <c r="CA41" s="27"/>
      <c r="CB41" s="28"/>
      <c r="CC41" s="27"/>
      <c r="CD41" s="26"/>
      <c r="CE41" s="27"/>
      <c r="CF41" s="26"/>
      <c r="CG41" s="27"/>
      <c r="CH41" s="26"/>
      <c r="CI41" s="27"/>
      <c r="CJ41" s="26"/>
      <c r="CK41" s="27"/>
      <c r="CL41" s="26"/>
      <c r="CM41" s="27"/>
      <c r="CN41" s="26"/>
      <c r="CO41" s="27"/>
      <c r="CP41" s="30"/>
      <c r="CQ41" s="31">
        <f t="shared" si="1"/>
        <v>57080</v>
      </c>
      <c r="CR41" s="31">
        <f t="shared" si="1"/>
        <v>32100</v>
      </c>
      <c r="CS41" s="32">
        <f t="shared" si="2"/>
        <v>24980</v>
      </c>
    </row>
    <row r="42" spans="1:97" ht="25.5" customHeight="1">
      <c r="A42" s="18">
        <v>39</v>
      </c>
      <c r="B42" s="36" t="s">
        <v>726</v>
      </c>
      <c r="C42" s="20" t="s">
        <v>727</v>
      </c>
      <c r="D42" s="126" t="s">
        <v>728</v>
      </c>
      <c r="E42" s="33"/>
      <c r="F42" s="94">
        <v>3300</v>
      </c>
      <c r="G42" s="127" t="s">
        <v>98</v>
      </c>
      <c r="H42" s="25">
        <f t="shared" si="0"/>
        <v>2310</v>
      </c>
      <c r="I42" s="11"/>
      <c r="J42" s="26">
        <v>1500</v>
      </c>
      <c r="K42" s="27">
        <v>1500</v>
      </c>
      <c r="L42" s="26">
        <v>1000</v>
      </c>
      <c r="M42" s="27">
        <v>1000</v>
      </c>
      <c r="N42" s="26">
        <v>5000</v>
      </c>
      <c r="O42" s="27">
        <v>5000</v>
      </c>
      <c r="P42" s="26">
        <v>8000</v>
      </c>
      <c r="Q42" s="27">
        <f>1500+0</f>
        <v>1500</v>
      </c>
      <c r="R42" s="26"/>
      <c r="S42" s="27"/>
      <c r="T42" s="29">
        <v>2310</v>
      </c>
      <c r="U42" s="27">
        <v>2310</v>
      </c>
      <c r="V42" s="29">
        <v>2310</v>
      </c>
      <c r="W42" s="27">
        <v>8810</v>
      </c>
      <c r="X42" s="29">
        <v>2310</v>
      </c>
      <c r="Y42" s="27">
        <v>2310</v>
      </c>
      <c r="Z42" s="29">
        <v>2310</v>
      </c>
      <c r="AA42" s="27">
        <v>2310</v>
      </c>
      <c r="AB42" s="29">
        <v>2310</v>
      </c>
      <c r="AC42" s="27">
        <v>2310</v>
      </c>
      <c r="AD42" s="29">
        <v>2310</v>
      </c>
      <c r="AE42" s="27">
        <v>2310</v>
      </c>
      <c r="AF42" s="29">
        <v>2310</v>
      </c>
      <c r="AG42" s="27"/>
      <c r="AH42" s="29">
        <v>2310</v>
      </c>
      <c r="AI42" s="27"/>
      <c r="AJ42" s="29">
        <v>2310</v>
      </c>
      <c r="AK42" s="27">
        <f>2310+2310</f>
        <v>4620</v>
      </c>
      <c r="AL42" s="128"/>
      <c r="AM42" s="27"/>
      <c r="AN42" s="128"/>
      <c r="AO42" s="27"/>
      <c r="AP42" s="128"/>
      <c r="AQ42" s="27"/>
      <c r="AR42" s="125"/>
      <c r="AS42" s="128"/>
      <c r="AT42" s="27"/>
      <c r="AU42" s="128"/>
      <c r="AV42" s="27"/>
      <c r="AW42" s="128"/>
      <c r="AX42" s="27"/>
      <c r="AY42" s="128"/>
      <c r="AZ42" s="27"/>
      <c r="BA42" s="128"/>
      <c r="BB42" s="27"/>
      <c r="BC42" s="128"/>
      <c r="BD42" s="27"/>
      <c r="BE42" s="128"/>
      <c r="BF42" s="27"/>
      <c r="BG42" s="128"/>
      <c r="BH42" s="27"/>
      <c r="BI42" s="128"/>
      <c r="BJ42" s="27"/>
      <c r="BK42" s="128"/>
      <c r="BL42" s="27"/>
      <c r="BM42" s="128"/>
      <c r="BN42" s="27"/>
      <c r="BO42" s="28"/>
      <c r="BP42" s="27"/>
      <c r="BQ42" s="30"/>
      <c r="BR42" s="28"/>
      <c r="BS42" s="27"/>
      <c r="BT42" s="28"/>
      <c r="BU42" s="27"/>
      <c r="BV42" s="28"/>
      <c r="BW42" s="27"/>
      <c r="BX42" s="28"/>
      <c r="BY42" s="27"/>
      <c r="BZ42" s="28"/>
      <c r="CA42" s="27"/>
      <c r="CB42" s="28"/>
      <c r="CC42" s="27"/>
      <c r="CD42" s="26"/>
      <c r="CE42" s="27"/>
      <c r="CF42" s="26"/>
      <c r="CG42" s="27"/>
      <c r="CH42" s="26"/>
      <c r="CI42" s="27"/>
      <c r="CJ42" s="26"/>
      <c r="CK42" s="27"/>
      <c r="CL42" s="26"/>
      <c r="CM42" s="27"/>
      <c r="CN42" s="26"/>
      <c r="CO42" s="27"/>
      <c r="CP42" s="30"/>
      <c r="CQ42" s="31">
        <f t="shared" si="1"/>
        <v>36290</v>
      </c>
      <c r="CR42" s="31">
        <f t="shared" si="1"/>
        <v>33980</v>
      </c>
      <c r="CS42" s="32">
        <f t="shared" si="2"/>
        <v>2310</v>
      </c>
    </row>
    <row r="43" spans="1:97" ht="25.5" customHeight="1">
      <c r="A43" s="129">
        <v>40</v>
      </c>
      <c r="B43" s="36" t="s">
        <v>729</v>
      </c>
      <c r="C43" s="20" t="s">
        <v>730</v>
      </c>
      <c r="D43" s="126" t="s">
        <v>731</v>
      </c>
      <c r="E43" s="33"/>
      <c r="F43" s="94">
        <v>3300</v>
      </c>
      <c r="G43" s="127" t="s">
        <v>98</v>
      </c>
      <c r="H43" s="25">
        <f t="shared" si="0"/>
        <v>0</v>
      </c>
      <c r="I43" s="11"/>
      <c r="J43" s="26">
        <v>1500</v>
      </c>
      <c r="K43" s="27">
        <v>1500</v>
      </c>
      <c r="L43" s="26">
        <v>1000</v>
      </c>
      <c r="M43" s="27">
        <v>1000</v>
      </c>
      <c r="N43" s="26">
        <v>5000</v>
      </c>
      <c r="O43" s="27">
        <v>5000</v>
      </c>
      <c r="P43" s="26">
        <v>8000</v>
      </c>
      <c r="Q43" s="27">
        <v>1500</v>
      </c>
      <c r="R43" s="26"/>
      <c r="S43" s="27"/>
      <c r="T43" s="29">
        <v>2310</v>
      </c>
      <c r="U43" s="27">
        <v>8810</v>
      </c>
      <c r="V43" s="29">
        <v>2310</v>
      </c>
      <c r="W43" s="27">
        <v>2310</v>
      </c>
      <c r="X43" s="29">
        <v>2310</v>
      </c>
      <c r="Y43" s="27">
        <v>2310</v>
      </c>
      <c r="Z43" s="29">
        <v>2310</v>
      </c>
      <c r="AA43" s="27">
        <v>2310</v>
      </c>
      <c r="AB43" s="29">
        <v>2310</v>
      </c>
      <c r="AC43" s="27">
        <v>2310</v>
      </c>
      <c r="AD43" s="29">
        <v>2310</v>
      </c>
      <c r="AE43" s="27">
        <v>2310</v>
      </c>
      <c r="AF43" s="29">
        <v>2310</v>
      </c>
      <c r="AG43" s="27">
        <v>2310</v>
      </c>
      <c r="AH43" s="29">
        <v>2310</v>
      </c>
      <c r="AI43" s="27"/>
      <c r="AJ43" s="29">
        <v>2310</v>
      </c>
      <c r="AK43" s="27">
        <v>4620</v>
      </c>
      <c r="AL43" s="128"/>
      <c r="AM43" s="27"/>
      <c r="AN43" s="128"/>
      <c r="AO43" s="27"/>
      <c r="AP43" s="128"/>
      <c r="AQ43" s="27"/>
      <c r="AR43" s="125"/>
      <c r="AS43" s="128"/>
      <c r="AT43" s="27"/>
      <c r="AU43" s="128"/>
      <c r="AV43" s="27"/>
      <c r="AW43" s="128"/>
      <c r="AX43" s="27"/>
      <c r="AY43" s="128"/>
      <c r="AZ43" s="27"/>
      <c r="BA43" s="128"/>
      <c r="BB43" s="27"/>
      <c r="BC43" s="128"/>
      <c r="BD43" s="27"/>
      <c r="BE43" s="128"/>
      <c r="BF43" s="27"/>
      <c r="BG43" s="128"/>
      <c r="BH43" s="27"/>
      <c r="BI43" s="128"/>
      <c r="BJ43" s="27"/>
      <c r="BK43" s="128"/>
      <c r="BL43" s="27"/>
      <c r="BM43" s="128"/>
      <c r="BN43" s="27"/>
      <c r="BO43" s="28"/>
      <c r="BP43" s="27"/>
      <c r="BQ43" s="30"/>
      <c r="BR43" s="28"/>
      <c r="BS43" s="27"/>
      <c r="BT43" s="28"/>
      <c r="BU43" s="27"/>
      <c r="BV43" s="28"/>
      <c r="BW43" s="27"/>
      <c r="BX43" s="28"/>
      <c r="BY43" s="27"/>
      <c r="BZ43" s="28"/>
      <c r="CA43" s="27"/>
      <c r="CB43" s="28"/>
      <c r="CC43" s="27"/>
      <c r="CD43" s="26"/>
      <c r="CE43" s="27"/>
      <c r="CF43" s="26"/>
      <c r="CG43" s="27"/>
      <c r="CH43" s="26"/>
      <c r="CI43" s="27"/>
      <c r="CJ43" s="26"/>
      <c r="CK43" s="27"/>
      <c r="CL43" s="26"/>
      <c r="CM43" s="27"/>
      <c r="CN43" s="26"/>
      <c r="CO43" s="27"/>
      <c r="CP43" s="30"/>
      <c r="CQ43" s="31">
        <f t="shared" si="1"/>
        <v>36290</v>
      </c>
      <c r="CR43" s="31">
        <f t="shared" si="1"/>
        <v>36290</v>
      </c>
      <c r="CS43" s="32">
        <f t="shared" si="2"/>
        <v>0</v>
      </c>
    </row>
    <row r="44" spans="1:97" ht="25.5" customHeight="1">
      <c r="A44" s="18">
        <v>41</v>
      </c>
      <c r="B44" s="36" t="s">
        <v>732</v>
      </c>
      <c r="C44" s="20" t="s">
        <v>733</v>
      </c>
      <c r="D44" s="126" t="s">
        <v>734</v>
      </c>
      <c r="E44" s="33" t="s">
        <v>410</v>
      </c>
      <c r="F44" s="94">
        <v>6200</v>
      </c>
      <c r="H44" s="25">
        <f t="shared" si="0"/>
        <v>4340</v>
      </c>
      <c r="I44" s="11"/>
      <c r="J44" s="26">
        <v>1500</v>
      </c>
      <c r="K44" s="27">
        <v>1500</v>
      </c>
      <c r="L44" s="26">
        <v>1000</v>
      </c>
      <c r="M44" s="27">
        <v>1000</v>
      </c>
      <c r="N44" s="26">
        <v>5000</v>
      </c>
      <c r="O44" s="27">
        <v>5000</v>
      </c>
      <c r="P44" s="26">
        <v>8000</v>
      </c>
      <c r="Q44" s="27">
        <f>1500+0</f>
        <v>1500</v>
      </c>
      <c r="R44" s="26"/>
      <c r="S44" s="27"/>
      <c r="T44" s="29">
        <v>4340</v>
      </c>
      <c r="U44" s="27">
        <v>0</v>
      </c>
      <c r="V44" s="29">
        <v>4340</v>
      </c>
      <c r="W44" s="27">
        <v>0</v>
      </c>
      <c r="X44" s="29">
        <v>4340</v>
      </c>
      <c r="Y44" s="27">
        <v>0</v>
      </c>
      <c r="Z44" s="29">
        <v>4340</v>
      </c>
      <c r="AA44" s="27">
        <f>10840+13020</f>
        <v>23860</v>
      </c>
      <c r="AB44" s="29">
        <v>4340</v>
      </c>
      <c r="AC44" s="27">
        <v>4340</v>
      </c>
      <c r="AD44" s="29">
        <v>4340</v>
      </c>
      <c r="AE44" s="27">
        <v>4340</v>
      </c>
      <c r="AF44" s="29">
        <v>4340</v>
      </c>
      <c r="AG44" s="27"/>
      <c r="AH44" s="29">
        <v>4340</v>
      </c>
      <c r="AI44" s="27"/>
      <c r="AJ44" s="29">
        <v>4340</v>
      </c>
      <c r="AK44" s="27">
        <v>8680</v>
      </c>
      <c r="AL44" s="128"/>
      <c r="AM44" s="27"/>
      <c r="AN44" s="128"/>
      <c r="AO44" s="27"/>
      <c r="AP44" s="128"/>
      <c r="AQ44" s="27"/>
      <c r="AR44" s="125"/>
      <c r="AS44" s="128"/>
      <c r="AT44" s="27"/>
      <c r="AU44" s="128"/>
      <c r="AV44" s="27"/>
      <c r="AW44" s="128"/>
      <c r="AX44" s="27"/>
      <c r="AY44" s="128"/>
      <c r="AZ44" s="27"/>
      <c r="BA44" s="128"/>
      <c r="BB44" s="27"/>
      <c r="BC44" s="128"/>
      <c r="BD44" s="27"/>
      <c r="BE44" s="128"/>
      <c r="BF44" s="27"/>
      <c r="BG44" s="128"/>
      <c r="BH44" s="27"/>
      <c r="BI44" s="128"/>
      <c r="BJ44" s="27"/>
      <c r="BK44" s="128"/>
      <c r="BL44" s="27"/>
      <c r="BM44" s="128"/>
      <c r="BN44" s="27"/>
      <c r="BO44" s="28"/>
      <c r="BP44" s="27"/>
      <c r="BQ44" s="30"/>
      <c r="BR44" s="28"/>
      <c r="BS44" s="27"/>
      <c r="BT44" s="28"/>
      <c r="BU44" s="27"/>
      <c r="BV44" s="28"/>
      <c r="BW44" s="27"/>
      <c r="BX44" s="28"/>
      <c r="BY44" s="27"/>
      <c r="BZ44" s="28"/>
      <c r="CA44" s="27"/>
      <c r="CB44" s="28"/>
      <c r="CC44" s="27"/>
      <c r="CD44" s="26"/>
      <c r="CE44" s="27"/>
      <c r="CF44" s="26"/>
      <c r="CG44" s="27"/>
      <c r="CH44" s="26"/>
      <c r="CI44" s="27"/>
      <c r="CJ44" s="26"/>
      <c r="CK44" s="27"/>
      <c r="CL44" s="26"/>
      <c r="CM44" s="27"/>
      <c r="CN44" s="26"/>
      <c r="CO44" s="27"/>
      <c r="CP44" s="30"/>
      <c r="CQ44" s="31">
        <f t="shared" si="1"/>
        <v>54560</v>
      </c>
      <c r="CR44" s="31">
        <f t="shared" si="1"/>
        <v>50220</v>
      </c>
      <c r="CS44" s="32">
        <f t="shared" si="2"/>
        <v>4340</v>
      </c>
    </row>
    <row r="45" spans="1:97" ht="25.5" customHeight="1">
      <c r="A45" s="129">
        <v>42</v>
      </c>
      <c r="B45" s="36" t="s">
        <v>735</v>
      </c>
      <c r="C45" s="20" t="s">
        <v>736</v>
      </c>
      <c r="D45" s="126" t="s">
        <v>737</v>
      </c>
      <c r="E45" s="132" t="s">
        <v>410</v>
      </c>
      <c r="F45" s="94">
        <v>6200</v>
      </c>
      <c r="H45" s="38">
        <f t="shared" si="0"/>
        <v>0</v>
      </c>
      <c r="I45" s="11"/>
      <c r="J45" s="26">
        <v>1500</v>
      </c>
      <c r="K45" s="27">
        <v>1500</v>
      </c>
      <c r="L45" s="26">
        <v>1000</v>
      </c>
      <c r="M45" s="27">
        <v>1000</v>
      </c>
      <c r="N45" s="26">
        <v>5000</v>
      </c>
      <c r="O45" s="27">
        <v>5000</v>
      </c>
      <c r="P45" s="26">
        <v>8000</v>
      </c>
      <c r="Q45" s="27">
        <v>1500</v>
      </c>
      <c r="R45" s="26"/>
      <c r="S45" s="27"/>
      <c r="T45" s="29">
        <v>4340</v>
      </c>
      <c r="U45" s="27">
        <f>6500+4620</f>
        <v>11120</v>
      </c>
      <c r="V45" s="29">
        <v>4340</v>
      </c>
      <c r="W45" s="27">
        <f>4620+3780</f>
        <v>8400</v>
      </c>
      <c r="X45" s="29">
        <v>4340</v>
      </c>
      <c r="Y45" s="27">
        <v>0</v>
      </c>
      <c r="Z45" s="29">
        <v>4340</v>
      </c>
      <c r="AA45" s="27">
        <v>4340</v>
      </c>
      <c r="AB45" s="29">
        <v>4340</v>
      </c>
      <c r="AC45" s="27">
        <v>4340</v>
      </c>
      <c r="AD45" s="29">
        <v>4340</v>
      </c>
      <c r="AE45" s="27">
        <v>4340</v>
      </c>
      <c r="AF45" s="29">
        <v>4340</v>
      </c>
      <c r="AG45" s="27">
        <v>4340</v>
      </c>
      <c r="AH45" s="29">
        <v>4340</v>
      </c>
      <c r="AI45" s="27">
        <v>4340</v>
      </c>
      <c r="AJ45" s="29">
        <v>4340</v>
      </c>
      <c r="AK45" s="27">
        <v>4340</v>
      </c>
      <c r="AL45" s="128"/>
      <c r="AM45" s="27"/>
      <c r="AN45" s="128"/>
      <c r="AO45" s="27"/>
      <c r="AP45" s="128"/>
      <c r="AQ45" s="27"/>
      <c r="AR45" s="125"/>
      <c r="AS45" s="128"/>
      <c r="AT45" s="27"/>
      <c r="AU45" s="128"/>
      <c r="AV45" s="27"/>
      <c r="AW45" s="128"/>
      <c r="AX45" s="27"/>
      <c r="AY45" s="128"/>
      <c r="AZ45" s="27"/>
      <c r="BA45" s="128"/>
      <c r="BB45" s="27"/>
      <c r="BC45" s="128"/>
      <c r="BD45" s="27"/>
      <c r="BE45" s="128"/>
      <c r="BF45" s="27"/>
      <c r="BG45" s="128"/>
      <c r="BH45" s="27"/>
      <c r="BI45" s="128"/>
      <c r="BJ45" s="27"/>
      <c r="BK45" s="128"/>
      <c r="BL45" s="27"/>
      <c r="BM45" s="128"/>
      <c r="BN45" s="27"/>
      <c r="BO45" s="28"/>
      <c r="BP45" s="27"/>
      <c r="BQ45" s="30"/>
      <c r="BR45" s="28"/>
      <c r="BS45" s="27"/>
      <c r="BT45" s="28"/>
      <c r="BU45" s="27"/>
      <c r="BV45" s="28"/>
      <c r="BW45" s="27"/>
      <c r="BX45" s="28"/>
      <c r="BY45" s="27"/>
      <c r="BZ45" s="28"/>
      <c r="CA45" s="27"/>
      <c r="CB45" s="28"/>
      <c r="CC45" s="27"/>
      <c r="CD45" s="26"/>
      <c r="CE45" s="27"/>
      <c r="CF45" s="26"/>
      <c r="CG45" s="27"/>
      <c r="CH45" s="26"/>
      <c r="CI45" s="27"/>
      <c r="CJ45" s="26"/>
      <c r="CK45" s="27"/>
      <c r="CL45" s="26"/>
      <c r="CM45" s="27"/>
      <c r="CN45" s="26"/>
      <c r="CO45" s="27"/>
      <c r="CP45" s="30"/>
      <c r="CQ45" s="31">
        <f t="shared" si="1"/>
        <v>54560</v>
      </c>
      <c r="CR45" s="31">
        <f t="shared" si="1"/>
        <v>54560</v>
      </c>
      <c r="CS45" s="32">
        <f t="shared" si="2"/>
        <v>0</v>
      </c>
    </row>
    <row r="46" spans="1:97" ht="25.5" customHeight="1">
      <c r="A46" s="18">
        <v>43</v>
      </c>
      <c r="B46" s="36" t="s">
        <v>738</v>
      </c>
      <c r="C46" s="20" t="s">
        <v>739</v>
      </c>
      <c r="D46" s="126" t="s">
        <v>740</v>
      </c>
      <c r="E46" s="33" t="s">
        <v>410</v>
      </c>
      <c r="F46" s="94">
        <v>6200</v>
      </c>
      <c r="H46" s="25">
        <f t="shared" si="0"/>
        <v>4340</v>
      </c>
      <c r="I46" s="11"/>
      <c r="J46" s="26">
        <v>1500</v>
      </c>
      <c r="K46" s="27">
        <v>1500</v>
      </c>
      <c r="L46" s="26">
        <v>1000</v>
      </c>
      <c r="M46" s="27">
        <v>1000</v>
      </c>
      <c r="N46" s="26">
        <v>5000</v>
      </c>
      <c r="O46" s="27">
        <v>5000</v>
      </c>
      <c r="P46" s="26">
        <v>8000</v>
      </c>
      <c r="Q46" s="27">
        <v>8000</v>
      </c>
      <c r="R46" s="26"/>
      <c r="S46" s="27"/>
      <c r="T46" s="29">
        <v>4340</v>
      </c>
      <c r="U46" s="27">
        <v>4620</v>
      </c>
      <c r="V46" s="29">
        <v>4340</v>
      </c>
      <c r="W46" s="27">
        <v>4620</v>
      </c>
      <c r="X46" s="29">
        <v>4340</v>
      </c>
      <c r="Y46" s="27">
        <v>4620</v>
      </c>
      <c r="Z46" s="29">
        <v>4340</v>
      </c>
      <c r="AA46" s="27">
        <v>4620</v>
      </c>
      <c r="AB46" s="29">
        <v>4340</v>
      </c>
      <c r="AC46" s="27"/>
      <c r="AD46" s="29">
        <v>4340</v>
      </c>
      <c r="AE46" s="27">
        <v>4620</v>
      </c>
      <c r="AF46" s="29">
        <v>4340</v>
      </c>
      <c r="AG46" s="27">
        <v>4620</v>
      </c>
      <c r="AH46" s="29">
        <v>4340</v>
      </c>
      <c r="AI46" s="27">
        <v>7000</v>
      </c>
      <c r="AJ46" s="29">
        <v>4340</v>
      </c>
      <c r="AK46" s="27"/>
      <c r="AL46" s="128"/>
      <c r="AM46" s="27"/>
      <c r="AN46" s="128"/>
      <c r="AO46" s="27"/>
      <c r="AP46" s="128"/>
      <c r="AQ46" s="27"/>
      <c r="AR46" s="125"/>
      <c r="AS46" s="128"/>
      <c r="AT46" s="27"/>
      <c r="AU46" s="128"/>
      <c r="AV46" s="27"/>
      <c r="AW46" s="128"/>
      <c r="AX46" s="27"/>
      <c r="AY46" s="128"/>
      <c r="AZ46" s="27"/>
      <c r="BA46" s="128"/>
      <c r="BB46" s="27"/>
      <c r="BC46" s="128"/>
      <c r="BD46" s="27"/>
      <c r="BE46" s="128"/>
      <c r="BF46" s="27"/>
      <c r="BG46" s="128"/>
      <c r="BH46" s="27"/>
      <c r="BI46" s="128"/>
      <c r="BJ46" s="27"/>
      <c r="BK46" s="128"/>
      <c r="BL46" s="27"/>
      <c r="BM46" s="128"/>
      <c r="BN46" s="27"/>
      <c r="BO46" s="28"/>
      <c r="BP46" s="27"/>
      <c r="BQ46" s="30"/>
      <c r="BR46" s="28"/>
      <c r="BS46" s="27"/>
      <c r="BT46" s="28"/>
      <c r="BU46" s="27"/>
      <c r="BV46" s="28"/>
      <c r="BW46" s="27"/>
      <c r="BX46" s="28"/>
      <c r="BY46" s="27"/>
      <c r="BZ46" s="28"/>
      <c r="CA46" s="27"/>
      <c r="CB46" s="28"/>
      <c r="CC46" s="27"/>
      <c r="CD46" s="26"/>
      <c r="CE46" s="27"/>
      <c r="CF46" s="26"/>
      <c r="CG46" s="27"/>
      <c r="CH46" s="26"/>
      <c r="CI46" s="27"/>
      <c r="CJ46" s="26"/>
      <c r="CK46" s="27"/>
      <c r="CL46" s="26"/>
      <c r="CM46" s="27"/>
      <c r="CN46" s="26"/>
      <c r="CO46" s="27"/>
      <c r="CP46" s="30"/>
      <c r="CQ46" s="31">
        <f t="shared" si="1"/>
        <v>54560</v>
      </c>
      <c r="CR46" s="31">
        <f t="shared" si="1"/>
        <v>50220</v>
      </c>
      <c r="CS46" s="32">
        <f t="shared" si="2"/>
        <v>4340</v>
      </c>
    </row>
    <row r="47" spans="1:97" ht="25.5" customHeight="1">
      <c r="A47" s="129">
        <v>44</v>
      </c>
      <c r="B47" s="36" t="s">
        <v>741</v>
      </c>
      <c r="C47" s="20" t="s">
        <v>742</v>
      </c>
      <c r="D47" s="126" t="s">
        <v>743</v>
      </c>
      <c r="E47" s="33" t="s">
        <v>410</v>
      </c>
      <c r="F47" s="94">
        <v>6200</v>
      </c>
      <c r="H47" s="25">
        <f t="shared" si="0"/>
        <v>4340</v>
      </c>
      <c r="I47" s="11"/>
      <c r="J47" s="26">
        <v>1500</v>
      </c>
      <c r="K47" s="27">
        <v>1500</v>
      </c>
      <c r="L47" s="26">
        <v>1000</v>
      </c>
      <c r="M47" s="27">
        <v>1000</v>
      </c>
      <c r="N47" s="26">
        <v>5000</v>
      </c>
      <c r="O47" s="27">
        <f>1500+3500</f>
        <v>5000</v>
      </c>
      <c r="P47" s="26">
        <v>8000</v>
      </c>
      <c r="Q47" s="27">
        <v>1500</v>
      </c>
      <c r="R47" s="26"/>
      <c r="S47" s="27"/>
      <c r="T47" s="29">
        <v>4340</v>
      </c>
      <c r="U47" s="27">
        <f>6500+0</f>
        <v>6500</v>
      </c>
      <c r="V47" s="29">
        <v>4340</v>
      </c>
      <c r="W47" s="27">
        <v>0</v>
      </c>
      <c r="X47" s="29">
        <v>4340</v>
      </c>
      <c r="Y47" s="27">
        <f>8680+0</f>
        <v>8680</v>
      </c>
      <c r="Z47" s="29">
        <v>4340</v>
      </c>
      <c r="AA47" s="27">
        <v>8680</v>
      </c>
      <c r="AB47" s="29">
        <v>4340</v>
      </c>
      <c r="AC47" s="27"/>
      <c r="AD47" s="29">
        <v>4340</v>
      </c>
      <c r="AE47" s="27">
        <v>4340</v>
      </c>
      <c r="AF47" s="29">
        <v>4340</v>
      </c>
      <c r="AG47" s="27">
        <v>4340</v>
      </c>
      <c r="AH47" s="29">
        <v>4340</v>
      </c>
      <c r="AI47" s="27">
        <v>4340</v>
      </c>
      <c r="AJ47" s="29">
        <v>4340</v>
      </c>
      <c r="AK47" s="27">
        <v>4340</v>
      </c>
      <c r="AL47" s="128"/>
      <c r="AM47" s="27"/>
      <c r="AN47" s="128"/>
      <c r="AO47" s="27"/>
      <c r="AP47" s="128"/>
      <c r="AQ47" s="27"/>
      <c r="AR47" s="125"/>
      <c r="AS47" s="128"/>
      <c r="AT47" s="27"/>
      <c r="AU47" s="128"/>
      <c r="AV47" s="27"/>
      <c r="AW47" s="128"/>
      <c r="AX47" s="27"/>
      <c r="AY47" s="128"/>
      <c r="AZ47" s="27"/>
      <c r="BA47" s="128"/>
      <c r="BB47" s="27"/>
      <c r="BC47" s="128"/>
      <c r="BD47" s="27"/>
      <c r="BE47" s="128"/>
      <c r="BF47" s="27"/>
      <c r="BG47" s="128"/>
      <c r="BH47" s="27"/>
      <c r="BI47" s="128"/>
      <c r="BJ47" s="27"/>
      <c r="BK47" s="128"/>
      <c r="BL47" s="27"/>
      <c r="BM47" s="128"/>
      <c r="BN47" s="27"/>
      <c r="BO47" s="28"/>
      <c r="BP47" s="27"/>
      <c r="BQ47" s="30"/>
      <c r="BR47" s="28"/>
      <c r="BS47" s="27"/>
      <c r="BT47" s="28"/>
      <c r="BU47" s="27"/>
      <c r="BV47" s="28"/>
      <c r="BW47" s="27"/>
      <c r="BX47" s="28"/>
      <c r="BY47" s="27"/>
      <c r="BZ47" s="28"/>
      <c r="CA47" s="27"/>
      <c r="CB47" s="28"/>
      <c r="CC47" s="27"/>
      <c r="CD47" s="26"/>
      <c r="CE47" s="27"/>
      <c r="CF47" s="26"/>
      <c r="CG47" s="27"/>
      <c r="CH47" s="26"/>
      <c r="CI47" s="27"/>
      <c r="CJ47" s="26"/>
      <c r="CK47" s="27"/>
      <c r="CL47" s="26"/>
      <c r="CM47" s="27"/>
      <c r="CN47" s="26"/>
      <c r="CO47" s="27"/>
      <c r="CP47" s="30"/>
      <c r="CQ47" s="31">
        <f t="shared" si="1"/>
        <v>54560</v>
      </c>
      <c r="CR47" s="31">
        <f t="shared" si="1"/>
        <v>50220</v>
      </c>
      <c r="CS47" s="32">
        <f t="shared" si="2"/>
        <v>4340</v>
      </c>
    </row>
    <row r="48" spans="1:97" ht="25.5" customHeight="1">
      <c r="A48" s="18">
        <v>45</v>
      </c>
      <c r="B48" s="36" t="s">
        <v>744</v>
      </c>
      <c r="C48" s="20" t="s">
        <v>745</v>
      </c>
      <c r="D48" s="126" t="s">
        <v>746</v>
      </c>
      <c r="E48" s="33"/>
      <c r="F48" s="94">
        <v>6600</v>
      </c>
      <c r="G48" s="127"/>
      <c r="H48" s="25">
        <f t="shared" si="0"/>
        <v>9240</v>
      </c>
      <c r="I48" s="11"/>
      <c r="J48" s="26">
        <v>1500</v>
      </c>
      <c r="K48" s="27">
        <v>1500</v>
      </c>
      <c r="L48" s="26">
        <v>1000</v>
      </c>
      <c r="M48" s="27">
        <v>1000</v>
      </c>
      <c r="N48" s="26">
        <v>5000</v>
      </c>
      <c r="O48" s="27">
        <v>5000</v>
      </c>
      <c r="P48" s="26">
        <v>8000</v>
      </c>
      <c r="Q48" s="27">
        <v>1500</v>
      </c>
      <c r="R48" s="26"/>
      <c r="S48" s="27"/>
      <c r="T48" s="29">
        <v>4620</v>
      </c>
      <c r="U48" s="133">
        <v>11120</v>
      </c>
      <c r="V48" s="29">
        <v>4620</v>
      </c>
      <c r="W48" s="27">
        <v>4620</v>
      </c>
      <c r="X48" s="29">
        <v>4620</v>
      </c>
      <c r="Y48" s="27">
        <v>4620</v>
      </c>
      <c r="Z48" s="29">
        <v>4620</v>
      </c>
      <c r="AA48" s="27">
        <v>4620</v>
      </c>
      <c r="AB48" s="29">
        <v>4620</v>
      </c>
      <c r="AC48" s="27">
        <v>4620</v>
      </c>
      <c r="AD48" s="29">
        <v>4620</v>
      </c>
      <c r="AE48" s="27">
        <v>4620</v>
      </c>
      <c r="AF48" s="29">
        <v>4620</v>
      </c>
      <c r="AG48" s="27">
        <v>4620</v>
      </c>
      <c r="AH48" s="29">
        <v>4620</v>
      </c>
      <c r="AI48" s="27"/>
      <c r="AJ48" s="29">
        <v>4620</v>
      </c>
      <c r="AK48" s="27"/>
      <c r="AL48" s="128"/>
      <c r="AM48" s="27"/>
      <c r="AN48" s="128"/>
      <c r="AO48" s="27"/>
      <c r="AP48" s="128"/>
      <c r="AQ48" s="27"/>
      <c r="AR48" s="125"/>
      <c r="AS48" s="128"/>
      <c r="AT48" s="27"/>
      <c r="AU48" s="128"/>
      <c r="AV48" s="27"/>
      <c r="AW48" s="128"/>
      <c r="AX48" s="27"/>
      <c r="AY48" s="128"/>
      <c r="AZ48" s="27"/>
      <c r="BA48" s="128"/>
      <c r="BB48" s="27"/>
      <c r="BC48" s="128"/>
      <c r="BD48" s="27"/>
      <c r="BE48" s="128"/>
      <c r="BF48" s="27"/>
      <c r="BG48" s="128"/>
      <c r="BH48" s="27"/>
      <c r="BI48" s="128"/>
      <c r="BJ48" s="27"/>
      <c r="BK48" s="128"/>
      <c r="BL48" s="27"/>
      <c r="BM48" s="128"/>
      <c r="BN48" s="27"/>
      <c r="BO48" s="28"/>
      <c r="BP48" s="27"/>
      <c r="BQ48" s="30"/>
      <c r="BR48" s="28"/>
      <c r="BS48" s="27"/>
      <c r="BT48" s="28"/>
      <c r="BU48" s="27"/>
      <c r="BV48" s="28"/>
      <c r="BW48" s="27"/>
      <c r="BX48" s="28"/>
      <c r="BY48" s="27"/>
      <c r="BZ48" s="28"/>
      <c r="CA48" s="27"/>
      <c r="CB48" s="28"/>
      <c r="CC48" s="27"/>
      <c r="CD48" s="26"/>
      <c r="CE48" s="27"/>
      <c r="CF48" s="26"/>
      <c r="CG48" s="27"/>
      <c r="CH48" s="26"/>
      <c r="CI48" s="27"/>
      <c r="CJ48" s="26"/>
      <c r="CK48" s="27"/>
      <c r="CL48" s="26"/>
      <c r="CM48" s="27"/>
      <c r="CN48" s="26"/>
      <c r="CO48" s="27"/>
      <c r="CP48" s="30"/>
      <c r="CQ48" s="31">
        <f t="shared" si="1"/>
        <v>57080</v>
      </c>
      <c r="CR48" s="31">
        <f t="shared" si="1"/>
        <v>47840</v>
      </c>
      <c r="CS48" s="32">
        <f t="shared" si="2"/>
        <v>9240</v>
      </c>
    </row>
    <row r="49" spans="1:97" ht="25.5" customHeight="1">
      <c r="A49" s="129">
        <v>46</v>
      </c>
      <c r="B49" s="36" t="s">
        <v>747</v>
      </c>
      <c r="C49" s="20" t="s">
        <v>748</v>
      </c>
      <c r="D49" s="126" t="s">
        <v>749</v>
      </c>
      <c r="E49" s="33" t="s">
        <v>750</v>
      </c>
      <c r="F49" s="94">
        <v>6200</v>
      </c>
      <c r="G49" s="127"/>
      <c r="H49" s="25">
        <f t="shared" si="0"/>
        <v>16830</v>
      </c>
      <c r="I49" s="11"/>
      <c r="J49" s="26">
        <v>1500</v>
      </c>
      <c r="K49" s="27">
        <v>1500</v>
      </c>
      <c r="L49" s="26">
        <v>1000</v>
      </c>
      <c r="M49" s="27">
        <v>1000</v>
      </c>
      <c r="N49" s="26">
        <v>5000</v>
      </c>
      <c r="O49" s="27">
        <v>5000</v>
      </c>
      <c r="P49" s="26">
        <v>8000</v>
      </c>
      <c r="Q49" s="27">
        <f>1500+0</f>
        <v>1500</v>
      </c>
      <c r="R49" s="26"/>
      <c r="S49" s="27"/>
      <c r="T49" s="29">
        <v>4340</v>
      </c>
      <c r="U49" s="27">
        <v>0</v>
      </c>
      <c r="V49" s="29">
        <v>4340</v>
      </c>
      <c r="W49" s="27"/>
      <c r="X49" s="29">
        <v>4340</v>
      </c>
      <c r="Y49" s="27"/>
      <c r="Z49" s="29">
        <v>4340</v>
      </c>
      <c r="AA49" s="27">
        <v>10000</v>
      </c>
      <c r="AB49" s="29">
        <v>4340</v>
      </c>
      <c r="AC49" s="27">
        <v>10050</v>
      </c>
      <c r="AD49" s="29">
        <v>4340</v>
      </c>
      <c r="AE49" s="27"/>
      <c r="AF49" s="29">
        <v>4340</v>
      </c>
      <c r="AG49" s="27"/>
      <c r="AH49" s="29">
        <v>4340</v>
      </c>
      <c r="AI49" s="27"/>
      <c r="AJ49" s="29">
        <v>4340</v>
      </c>
      <c r="AK49" s="27">
        <v>8680</v>
      </c>
      <c r="AL49" s="128"/>
      <c r="AM49" s="27"/>
      <c r="AN49" s="128"/>
      <c r="AO49" s="27"/>
      <c r="AP49" s="128"/>
      <c r="AQ49" s="27"/>
      <c r="AR49" s="125"/>
      <c r="AS49" s="128"/>
      <c r="AT49" s="27"/>
      <c r="AU49" s="128"/>
      <c r="AV49" s="27"/>
      <c r="AW49" s="128"/>
      <c r="AX49" s="27"/>
      <c r="AY49" s="128"/>
      <c r="AZ49" s="27"/>
      <c r="BA49" s="128"/>
      <c r="BB49" s="27"/>
      <c r="BC49" s="128"/>
      <c r="BD49" s="27"/>
      <c r="BE49" s="128"/>
      <c r="BF49" s="27"/>
      <c r="BG49" s="128"/>
      <c r="BH49" s="27"/>
      <c r="BI49" s="128"/>
      <c r="BJ49" s="27"/>
      <c r="BK49" s="128"/>
      <c r="BL49" s="27"/>
      <c r="BM49" s="128"/>
      <c r="BN49" s="27"/>
      <c r="BO49" s="28"/>
      <c r="BP49" s="27"/>
      <c r="BQ49" s="30"/>
      <c r="BR49" s="28"/>
      <c r="BS49" s="27"/>
      <c r="BT49" s="28"/>
      <c r="BU49" s="27"/>
      <c r="BV49" s="28"/>
      <c r="BW49" s="27"/>
      <c r="BX49" s="28"/>
      <c r="BY49" s="27"/>
      <c r="BZ49" s="28"/>
      <c r="CA49" s="27"/>
      <c r="CB49" s="28"/>
      <c r="CC49" s="27"/>
      <c r="CD49" s="26"/>
      <c r="CE49" s="27"/>
      <c r="CF49" s="26"/>
      <c r="CG49" s="27"/>
      <c r="CH49" s="26"/>
      <c r="CI49" s="27"/>
      <c r="CJ49" s="26"/>
      <c r="CK49" s="27"/>
      <c r="CL49" s="26"/>
      <c r="CM49" s="27"/>
      <c r="CN49" s="26"/>
      <c r="CO49" s="27"/>
      <c r="CP49" s="30"/>
      <c r="CQ49" s="31">
        <f t="shared" si="1"/>
        <v>54560</v>
      </c>
      <c r="CR49" s="31">
        <f t="shared" si="1"/>
        <v>37730</v>
      </c>
      <c r="CS49" s="32">
        <f t="shared" si="2"/>
        <v>16830</v>
      </c>
    </row>
    <row r="50" spans="1:97" ht="25.5" customHeight="1">
      <c r="A50" s="18">
        <v>47</v>
      </c>
      <c r="B50" s="36" t="s">
        <v>751</v>
      </c>
      <c r="C50" s="20" t="s">
        <v>752</v>
      </c>
      <c r="D50" s="126" t="s">
        <v>753</v>
      </c>
      <c r="E50" s="33"/>
      <c r="F50" s="94">
        <v>6600</v>
      </c>
      <c r="G50" s="127"/>
      <c r="H50" s="25">
        <f t="shared" si="0"/>
        <v>18480</v>
      </c>
      <c r="I50" s="11"/>
      <c r="J50" s="26">
        <v>1500</v>
      </c>
      <c r="K50" s="27">
        <v>1500</v>
      </c>
      <c r="L50" s="26">
        <v>1000</v>
      </c>
      <c r="M50" s="27">
        <v>1000</v>
      </c>
      <c r="N50" s="26">
        <v>5000</v>
      </c>
      <c r="O50" s="27">
        <v>5000</v>
      </c>
      <c r="P50" s="26">
        <v>8000</v>
      </c>
      <c r="Q50" s="27">
        <f>1500+0</f>
        <v>1500</v>
      </c>
      <c r="R50" s="26"/>
      <c r="S50" s="27"/>
      <c r="T50" s="29">
        <v>4620</v>
      </c>
      <c r="U50" s="27">
        <v>0</v>
      </c>
      <c r="V50" s="29">
        <v>4620</v>
      </c>
      <c r="W50" s="27">
        <v>15740</v>
      </c>
      <c r="X50" s="29">
        <v>4620</v>
      </c>
      <c r="Y50" s="27">
        <v>0</v>
      </c>
      <c r="Z50" s="29">
        <v>4620</v>
      </c>
      <c r="AA50" s="27">
        <v>6000</v>
      </c>
      <c r="AB50" s="29">
        <v>4620</v>
      </c>
      <c r="AC50" s="27">
        <v>7860</v>
      </c>
      <c r="AD50" s="29">
        <v>4620</v>
      </c>
      <c r="AE50" s="27"/>
      <c r="AF50" s="29">
        <v>4620</v>
      </c>
      <c r="AG50" s="27"/>
      <c r="AH50" s="29">
        <v>4620</v>
      </c>
      <c r="AI50" s="27"/>
      <c r="AJ50" s="29">
        <v>4620</v>
      </c>
      <c r="AK50" s="27"/>
      <c r="AL50" s="128"/>
      <c r="AM50" s="27"/>
      <c r="AN50" s="128"/>
      <c r="AO50" s="27"/>
      <c r="AP50" s="128"/>
      <c r="AQ50" s="27"/>
      <c r="AR50" s="125"/>
      <c r="AS50" s="128"/>
      <c r="AT50" s="27"/>
      <c r="AU50" s="128"/>
      <c r="AV50" s="27"/>
      <c r="AW50" s="128"/>
      <c r="AX50" s="27"/>
      <c r="AY50" s="128"/>
      <c r="AZ50" s="27"/>
      <c r="BA50" s="128"/>
      <c r="BB50" s="27"/>
      <c r="BC50" s="128"/>
      <c r="BD50" s="27"/>
      <c r="BE50" s="128"/>
      <c r="BF50" s="27"/>
      <c r="BG50" s="128"/>
      <c r="BH50" s="27"/>
      <c r="BI50" s="128"/>
      <c r="BJ50" s="27"/>
      <c r="BK50" s="128"/>
      <c r="BL50" s="27"/>
      <c r="BM50" s="128"/>
      <c r="BN50" s="27"/>
      <c r="BO50" s="28"/>
      <c r="BP50" s="27"/>
      <c r="BQ50" s="30"/>
      <c r="BR50" s="28"/>
      <c r="BS50" s="27"/>
      <c r="BT50" s="28"/>
      <c r="BU50" s="27"/>
      <c r="BV50" s="28"/>
      <c r="BW50" s="27"/>
      <c r="BX50" s="28"/>
      <c r="BY50" s="27"/>
      <c r="BZ50" s="28"/>
      <c r="CA50" s="27"/>
      <c r="CB50" s="28"/>
      <c r="CC50" s="27"/>
      <c r="CD50" s="26"/>
      <c r="CE50" s="27"/>
      <c r="CF50" s="26"/>
      <c r="CG50" s="27"/>
      <c r="CH50" s="26"/>
      <c r="CI50" s="27"/>
      <c r="CJ50" s="26"/>
      <c r="CK50" s="27"/>
      <c r="CL50" s="26"/>
      <c r="CM50" s="27"/>
      <c r="CN50" s="26"/>
      <c r="CO50" s="27"/>
      <c r="CP50" s="30"/>
      <c r="CQ50" s="31">
        <f t="shared" si="1"/>
        <v>57080</v>
      </c>
      <c r="CR50" s="31">
        <f t="shared" si="1"/>
        <v>38600</v>
      </c>
      <c r="CS50" s="32">
        <f t="shared" si="2"/>
        <v>18480</v>
      </c>
    </row>
    <row r="51" spans="1:97" ht="25.5" customHeight="1">
      <c r="A51" s="129">
        <v>48</v>
      </c>
      <c r="B51" s="36" t="s">
        <v>754</v>
      </c>
      <c r="C51" s="20" t="s">
        <v>755</v>
      </c>
      <c r="D51" s="126" t="s">
        <v>756</v>
      </c>
      <c r="E51" s="33"/>
      <c r="F51" s="94">
        <v>2600</v>
      </c>
      <c r="G51" s="127" t="s">
        <v>64</v>
      </c>
      <c r="H51" s="25">
        <f t="shared" si="0"/>
        <v>8060</v>
      </c>
      <c r="I51" s="11"/>
      <c r="J51" s="26">
        <v>1500</v>
      </c>
      <c r="K51" s="27">
        <v>1500</v>
      </c>
      <c r="L51" s="26">
        <v>1000</v>
      </c>
      <c r="M51" s="27">
        <v>1000</v>
      </c>
      <c r="N51" s="26">
        <v>5000</v>
      </c>
      <c r="O51" s="27">
        <f>1500+0</f>
        <v>1500</v>
      </c>
      <c r="P51" s="26">
        <v>8000</v>
      </c>
      <c r="Q51" s="27"/>
      <c r="R51" s="26"/>
      <c r="S51" s="27"/>
      <c r="T51" s="29">
        <v>1820</v>
      </c>
      <c r="U51" s="27">
        <v>0</v>
      </c>
      <c r="V51" s="29">
        <v>1820</v>
      </c>
      <c r="W51" s="27">
        <v>1820</v>
      </c>
      <c r="X51" s="29">
        <v>1820</v>
      </c>
      <c r="Y51" s="27">
        <v>1820</v>
      </c>
      <c r="Z51" s="29">
        <v>1820</v>
      </c>
      <c r="AA51" s="27">
        <f>1820+4000</f>
        <v>5820</v>
      </c>
      <c r="AB51" s="29">
        <v>1820</v>
      </c>
      <c r="AC51" s="27">
        <v>5740</v>
      </c>
      <c r="AD51" s="29">
        <v>1820</v>
      </c>
      <c r="AE51" s="27"/>
      <c r="AF51" s="29">
        <v>1820</v>
      </c>
      <c r="AG51" s="27">
        <v>3080</v>
      </c>
      <c r="AH51" s="29">
        <v>1820</v>
      </c>
      <c r="AI51" s="27"/>
      <c r="AJ51" s="29">
        <v>1820</v>
      </c>
      <c r="AK51" s="27">
        <v>1540</v>
      </c>
      <c r="AL51" s="128"/>
      <c r="AM51" s="27"/>
      <c r="AN51" s="128"/>
      <c r="AO51" s="27"/>
      <c r="AP51" s="128"/>
      <c r="AQ51" s="27"/>
      <c r="AR51" s="125"/>
      <c r="AS51" s="128"/>
      <c r="AT51" s="27"/>
      <c r="AU51" s="128"/>
      <c r="AV51" s="27"/>
      <c r="AW51" s="128"/>
      <c r="AX51" s="27"/>
      <c r="AY51" s="128"/>
      <c r="AZ51" s="27"/>
      <c r="BA51" s="128"/>
      <c r="BB51" s="27"/>
      <c r="BC51" s="128"/>
      <c r="BD51" s="27"/>
      <c r="BE51" s="128"/>
      <c r="BF51" s="27"/>
      <c r="BG51" s="128"/>
      <c r="BH51" s="27"/>
      <c r="BI51" s="128"/>
      <c r="BJ51" s="27"/>
      <c r="BK51" s="128"/>
      <c r="BL51" s="27"/>
      <c r="BM51" s="128"/>
      <c r="BN51" s="27"/>
      <c r="BO51" s="28"/>
      <c r="BP51" s="27"/>
      <c r="BQ51" s="30"/>
      <c r="BR51" s="28"/>
      <c r="BS51" s="27"/>
      <c r="BT51" s="28"/>
      <c r="BU51" s="27"/>
      <c r="BV51" s="28"/>
      <c r="BW51" s="27"/>
      <c r="BX51" s="28"/>
      <c r="BY51" s="27"/>
      <c r="BZ51" s="28"/>
      <c r="CA51" s="27"/>
      <c r="CB51" s="28"/>
      <c r="CC51" s="27"/>
      <c r="CD51" s="26"/>
      <c r="CE51" s="27"/>
      <c r="CF51" s="26"/>
      <c r="CG51" s="27"/>
      <c r="CH51" s="26"/>
      <c r="CI51" s="27"/>
      <c r="CJ51" s="26"/>
      <c r="CK51" s="27"/>
      <c r="CL51" s="26"/>
      <c r="CM51" s="27"/>
      <c r="CN51" s="26"/>
      <c r="CO51" s="27"/>
      <c r="CP51" s="30"/>
      <c r="CQ51" s="31">
        <f t="shared" si="1"/>
        <v>31880</v>
      </c>
      <c r="CR51" s="31">
        <f t="shared" si="1"/>
        <v>23820</v>
      </c>
      <c r="CS51" s="32">
        <f t="shared" si="2"/>
        <v>8060</v>
      </c>
    </row>
    <row r="52" spans="1:97" ht="25.5" customHeight="1">
      <c r="A52" s="18">
        <v>49</v>
      </c>
      <c r="B52" s="36" t="s">
        <v>757</v>
      </c>
      <c r="C52" s="20" t="s">
        <v>758</v>
      </c>
      <c r="D52" s="126" t="s">
        <v>759</v>
      </c>
      <c r="E52" s="33"/>
      <c r="F52" s="94">
        <v>6600</v>
      </c>
      <c r="G52" s="127"/>
      <c r="H52" s="25">
        <f t="shared" si="0"/>
        <v>18480</v>
      </c>
      <c r="I52" s="11"/>
      <c r="J52" s="26">
        <v>1500</v>
      </c>
      <c r="K52" s="27">
        <v>1500</v>
      </c>
      <c r="L52" s="26">
        <v>1000</v>
      </c>
      <c r="M52" s="27">
        <v>1000</v>
      </c>
      <c r="N52" s="26">
        <v>5000</v>
      </c>
      <c r="O52" s="27">
        <v>5000</v>
      </c>
      <c r="P52" s="26">
        <v>8000</v>
      </c>
      <c r="Q52" s="27">
        <f>1500+0</f>
        <v>1500</v>
      </c>
      <c r="R52" s="26"/>
      <c r="S52" s="27"/>
      <c r="T52" s="29">
        <v>4620</v>
      </c>
      <c r="U52" s="27">
        <v>0</v>
      </c>
      <c r="V52" s="29">
        <v>4620</v>
      </c>
      <c r="W52" s="27">
        <f>4620+0</f>
        <v>4620</v>
      </c>
      <c r="X52" s="29">
        <v>4620</v>
      </c>
      <c r="Y52" s="27">
        <v>0</v>
      </c>
      <c r="Z52" s="29">
        <v>4620</v>
      </c>
      <c r="AA52" s="27">
        <v>20360</v>
      </c>
      <c r="AB52" s="29">
        <v>4620</v>
      </c>
      <c r="AC52" s="27"/>
      <c r="AD52" s="29">
        <v>4620</v>
      </c>
      <c r="AE52" s="27"/>
      <c r="AF52" s="29">
        <v>4620</v>
      </c>
      <c r="AG52" s="27"/>
      <c r="AH52" s="29">
        <v>4620</v>
      </c>
      <c r="AI52" s="27"/>
      <c r="AJ52" s="29">
        <v>4620</v>
      </c>
      <c r="AK52" s="27">
        <v>4620</v>
      </c>
      <c r="AL52" s="128"/>
      <c r="AM52" s="27"/>
      <c r="AN52" s="128"/>
      <c r="AO52" s="27"/>
      <c r="AP52" s="128"/>
      <c r="AQ52" s="27"/>
      <c r="AR52" s="125"/>
      <c r="AS52" s="128"/>
      <c r="AT52" s="27"/>
      <c r="AU52" s="128"/>
      <c r="AV52" s="27"/>
      <c r="AW52" s="128"/>
      <c r="AX52" s="27"/>
      <c r="AY52" s="128"/>
      <c r="AZ52" s="27"/>
      <c r="BA52" s="128"/>
      <c r="BB52" s="27"/>
      <c r="BC52" s="128"/>
      <c r="BD52" s="27"/>
      <c r="BE52" s="128"/>
      <c r="BF52" s="27"/>
      <c r="BG52" s="128"/>
      <c r="BH52" s="27"/>
      <c r="BI52" s="128"/>
      <c r="BJ52" s="27"/>
      <c r="BK52" s="128"/>
      <c r="BL52" s="27"/>
      <c r="BM52" s="128"/>
      <c r="BN52" s="27"/>
      <c r="BO52" s="28"/>
      <c r="BP52" s="27"/>
      <c r="BQ52" s="30"/>
      <c r="BR52" s="28"/>
      <c r="BS52" s="27"/>
      <c r="BT52" s="28"/>
      <c r="BU52" s="27"/>
      <c r="BV52" s="28"/>
      <c r="BW52" s="27"/>
      <c r="BX52" s="28"/>
      <c r="BY52" s="27"/>
      <c r="BZ52" s="28"/>
      <c r="CA52" s="27"/>
      <c r="CB52" s="28"/>
      <c r="CC52" s="27"/>
      <c r="CD52" s="26"/>
      <c r="CE52" s="27"/>
      <c r="CF52" s="26"/>
      <c r="CG52" s="27"/>
      <c r="CH52" s="26"/>
      <c r="CI52" s="27"/>
      <c r="CJ52" s="26"/>
      <c r="CK52" s="27"/>
      <c r="CL52" s="26"/>
      <c r="CM52" s="27"/>
      <c r="CN52" s="26"/>
      <c r="CO52" s="27"/>
      <c r="CP52" s="30"/>
      <c r="CQ52" s="31">
        <f t="shared" si="1"/>
        <v>57080</v>
      </c>
      <c r="CR52" s="31">
        <f t="shared" si="1"/>
        <v>38600</v>
      </c>
      <c r="CS52" s="32">
        <f t="shared" si="2"/>
        <v>18480</v>
      </c>
    </row>
    <row r="53" spans="1:97" ht="25.5" customHeight="1">
      <c r="A53" s="129">
        <v>50</v>
      </c>
      <c r="B53" s="36" t="s">
        <v>760</v>
      </c>
      <c r="C53" s="20" t="s">
        <v>761</v>
      </c>
      <c r="D53" s="126" t="s">
        <v>762</v>
      </c>
      <c r="E53" s="33"/>
      <c r="F53" s="94">
        <v>6600</v>
      </c>
      <c r="G53" s="127"/>
      <c r="H53" s="25">
        <f t="shared" si="0"/>
        <v>4620</v>
      </c>
      <c r="I53" s="11"/>
      <c r="J53" s="26">
        <v>1500</v>
      </c>
      <c r="K53" s="27">
        <v>1500</v>
      </c>
      <c r="L53" s="26">
        <v>1000</v>
      </c>
      <c r="M53" s="27">
        <v>1000</v>
      </c>
      <c r="N53" s="26">
        <v>5000</v>
      </c>
      <c r="O53" s="27">
        <v>5000</v>
      </c>
      <c r="P53" s="26">
        <v>8000</v>
      </c>
      <c r="Q53" s="27">
        <v>1500</v>
      </c>
      <c r="R53" s="26"/>
      <c r="S53" s="27"/>
      <c r="T53" s="29">
        <v>4620</v>
      </c>
      <c r="U53" s="27">
        <v>0</v>
      </c>
      <c r="V53" s="29">
        <v>4620</v>
      </c>
      <c r="W53" s="27">
        <v>0</v>
      </c>
      <c r="X53" s="29">
        <v>4620</v>
      </c>
      <c r="Y53" s="27"/>
      <c r="Z53" s="29">
        <v>4620</v>
      </c>
      <c r="AA53" s="27">
        <v>9200</v>
      </c>
      <c r="AB53" s="29">
        <v>4620</v>
      </c>
      <c r="AC53" s="27">
        <v>16000</v>
      </c>
      <c r="AD53" s="29">
        <v>4620</v>
      </c>
      <c r="AE53" s="27"/>
      <c r="AF53" s="29">
        <v>4620</v>
      </c>
      <c r="AG53" s="27"/>
      <c r="AH53" s="29">
        <v>4620</v>
      </c>
      <c r="AI53" s="27"/>
      <c r="AJ53" s="29">
        <v>4620</v>
      </c>
      <c r="AK53" s="27">
        <v>18260</v>
      </c>
      <c r="AL53" s="128"/>
      <c r="AM53" s="27"/>
      <c r="AN53" s="128"/>
      <c r="AO53" s="27"/>
      <c r="AP53" s="128"/>
      <c r="AQ53" s="27"/>
      <c r="AR53" s="125"/>
      <c r="AS53" s="128"/>
      <c r="AT53" s="27"/>
      <c r="AU53" s="128"/>
      <c r="AV53" s="27"/>
      <c r="AW53" s="128"/>
      <c r="AX53" s="27"/>
      <c r="AY53" s="128"/>
      <c r="AZ53" s="27"/>
      <c r="BA53" s="128"/>
      <c r="BB53" s="27"/>
      <c r="BC53" s="128"/>
      <c r="BD53" s="27"/>
      <c r="BE53" s="128"/>
      <c r="BF53" s="27"/>
      <c r="BG53" s="128"/>
      <c r="BH53" s="27"/>
      <c r="BI53" s="128"/>
      <c r="BJ53" s="27"/>
      <c r="BK53" s="128"/>
      <c r="BL53" s="27"/>
      <c r="BM53" s="128"/>
      <c r="BN53" s="27"/>
      <c r="BO53" s="28"/>
      <c r="BP53" s="27"/>
      <c r="BQ53" s="30"/>
      <c r="BR53" s="28"/>
      <c r="BS53" s="27"/>
      <c r="BT53" s="28"/>
      <c r="BU53" s="27"/>
      <c r="BV53" s="28"/>
      <c r="BW53" s="27"/>
      <c r="BX53" s="28"/>
      <c r="BY53" s="27"/>
      <c r="BZ53" s="28"/>
      <c r="CA53" s="27"/>
      <c r="CB53" s="28"/>
      <c r="CC53" s="27"/>
      <c r="CD53" s="26"/>
      <c r="CE53" s="27"/>
      <c r="CF53" s="26"/>
      <c r="CG53" s="27"/>
      <c r="CH53" s="26"/>
      <c r="CI53" s="27"/>
      <c r="CJ53" s="26"/>
      <c r="CK53" s="27"/>
      <c r="CL53" s="26"/>
      <c r="CM53" s="27"/>
      <c r="CN53" s="26"/>
      <c r="CO53" s="27"/>
      <c r="CP53" s="30"/>
      <c r="CQ53" s="31">
        <f t="shared" si="1"/>
        <v>57080</v>
      </c>
      <c r="CR53" s="31">
        <f t="shared" si="1"/>
        <v>52460</v>
      </c>
      <c r="CS53" s="32">
        <f t="shared" si="2"/>
        <v>4620</v>
      </c>
    </row>
    <row r="54" spans="1:97" ht="25.5" customHeight="1">
      <c r="A54" s="18">
        <v>51</v>
      </c>
      <c r="B54" s="36" t="s">
        <v>763</v>
      </c>
      <c r="C54" s="20" t="s">
        <v>764</v>
      </c>
      <c r="D54" s="136" t="s">
        <v>765</v>
      </c>
      <c r="E54" s="37"/>
      <c r="F54" s="94">
        <v>6600</v>
      </c>
      <c r="G54" s="127"/>
      <c r="H54" s="137">
        <f t="shared" si="0"/>
        <v>26820</v>
      </c>
      <c r="I54" s="11"/>
      <c r="J54" s="26">
        <v>1500</v>
      </c>
      <c r="K54" s="27">
        <v>1500</v>
      </c>
      <c r="L54" s="26">
        <v>1000</v>
      </c>
      <c r="M54" s="27">
        <v>1000</v>
      </c>
      <c r="N54" s="26">
        <v>5000</v>
      </c>
      <c r="O54" s="27">
        <v>5000</v>
      </c>
      <c r="P54" s="26">
        <v>8000</v>
      </c>
      <c r="Q54" s="27">
        <v>1500</v>
      </c>
      <c r="R54" s="26"/>
      <c r="S54" s="27"/>
      <c r="T54" s="29">
        <v>4620</v>
      </c>
      <c r="U54" s="27">
        <v>0</v>
      </c>
      <c r="V54" s="29">
        <v>4620</v>
      </c>
      <c r="W54" s="27">
        <v>0</v>
      </c>
      <c r="X54" s="29">
        <v>4620</v>
      </c>
      <c r="Y54" s="27">
        <v>0</v>
      </c>
      <c r="Z54" s="29">
        <v>4620</v>
      </c>
      <c r="AA54" s="27">
        <v>14180</v>
      </c>
      <c r="AB54" s="29">
        <v>4620</v>
      </c>
      <c r="AC54" s="27">
        <v>7080</v>
      </c>
      <c r="AD54" s="29">
        <v>4620</v>
      </c>
      <c r="AE54" s="27"/>
      <c r="AF54" s="29">
        <v>4620</v>
      </c>
      <c r="AG54" s="27"/>
      <c r="AH54" s="29">
        <v>4620</v>
      </c>
      <c r="AI54" s="27"/>
      <c r="AJ54" s="29">
        <v>4620</v>
      </c>
      <c r="AK54" s="27"/>
      <c r="AL54" s="128"/>
      <c r="AM54" s="27"/>
      <c r="AN54" s="128"/>
      <c r="AO54" s="27"/>
      <c r="AP54" s="128"/>
      <c r="AQ54" s="27"/>
      <c r="AR54" s="125"/>
      <c r="AS54" s="128"/>
      <c r="AT54" s="27"/>
      <c r="AU54" s="128"/>
      <c r="AV54" s="27"/>
      <c r="AW54" s="128"/>
      <c r="AX54" s="27"/>
      <c r="AY54" s="128"/>
      <c r="AZ54" s="27"/>
      <c r="BA54" s="128"/>
      <c r="BB54" s="27"/>
      <c r="BC54" s="128"/>
      <c r="BD54" s="27"/>
      <c r="BE54" s="128"/>
      <c r="BF54" s="27"/>
      <c r="BG54" s="128"/>
      <c r="BH54" s="27"/>
      <c r="BI54" s="128"/>
      <c r="BJ54" s="27"/>
      <c r="BK54" s="128"/>
      <c r="BL54" s="27"/>
      <c r="BM54" s="128"/>
      <c r="BN54" s="27"/>
      <c r="BO54" s="28"/>
      <c r="BP54" s="27"/>
      <c r="BQ54" s="30"/>
      <c r="BR54" s="28"/>
      <c r="BS54" s="27"/>
      <c r="BT54" s="28"/>
      <c r="BU54" s="27"/>
      <c r="BV54" s="28"/>
      <c r="BW54" s="27"/>
      <c r="BX54" s="28"/>
      <c r="BY54" s="27"/>
      <c r="BZ54" s="28"/>
      <c r="CA54" s="27"/>
      <c r="CB54" s="28"/>
      <c r="CC54" s="27"/>
      <c r="CD54" s="26"/>
      <c r="CE54" s="27"/>
      <c r="CF54" s="26"/>
      <c r="CG54" s="27"/>
      <c r="CH54" s="26"/>
      <c r="CI54" s="27"/>
      <c r="CJ54" s="26"/>
      <c r="CK54" s="27"/>
      <c r="CL54" s="26"/>
      <c r="CM54" s="27"/>
      <c r="CN54" s="26"/>
      <c r="CO54" s="27"/>
      <c r="CP54" s="30"/>
      <c r="CQ54" s="31">
        <f t="shared" si="1"/>
        <v>57080</v>
      </c>
      <c r="CR54" s="31">
        <f t="shared" si="1"/>
        <v>30260</v>
      </c>
      <c r="CS54" s="32">
        <f t="shared" si="2"/>
        <v>26820</v>
      </c>
    </row>
    <row r="55" spans="1:97" ht="25.5" customHeight="1">
      <c r="A55" s="129">
        <v>52</v>
      </c>
      <c r="B55" s="36" t="s">
        <v>766</v>
      </c>
      <c r="C55" s="20" t="s">
        <v>767</v>
      </c>
      <c r="D55" s="126" t="s">
        <v>768</v>
      </c>
      <c r="E55" s="33"/>
      <c r="F55" s="94">
        <v>6600</v>
      </c>
      <c r="G55" s="127"/>
      <c r="H55" s="25">
        <f t="shared" si="0"/>
        <v>0</v>
      </c>
      <c r="I55" s="11"/>
      <c r="J55" s="26">
        <v>1500</v>
      </c>
      <c r="K55" s="27">
        <v>1500</v>
      </c>
      <c r="L55" s="26">
        <v>1000</v>
      </c>
      <c r="M55" s="27">
        <v>1000</v>
      </c>
      <c r="N55" s="26">
        <v>5000</v>
      </c>
      <c r="O55" s="27">
        <v>5000</v>
      </c>
      <c r="P55" s="26">
        <v>8000</v>
      </c>
      <c r="Q55" s="27">
        <f>1500+0</f>
        <v>1500</v>
      </c>
      <c r="R55" s="26"/>
      <c r="S55" s="27"/>
      <c r="T55" s="29">
        <v>4620</v>
      </c>
      <c r="U55" s="133">
        <v>7620</v>
      </c>
      <c r="V55" s="29">
        <v>4620</v>
      </c>
      <c r="W55" s="27">
        <v>8120</v>
      </c>
      <c r="X55" s="29">
        <v>4620</v>
      </c>
      <c r="Y55" s="27">
        <v>0</v>
      </c>
      <c r="Z55" s="29">
        <v>4620</v>
      </c>
      <c r="AA55" s="27">
        <f>4620+4620</f>
        <v>9240</v>
      </c>
      <c r="AB55" s="29">
        <v>4620</v>
      </c>
      <c r="AC55" s="27"/>
      <c r="AD55" s="29">
        <v>4620</v>
      </c>
      <c r="AE55" s="27">
        <v>9240</v>
      </c>
      <c r="AF55" s="29">
        <v>4620</v>
      </c>
      <c r="AG55" s="27">
        <v>4620</v>
      </c>
      <c r="AH55" s="29">
        <v>4620</v>
      </c>
      <c r="AI55" s="27">
        <v>4620</v>
      </c>
      <c r="AJ55" s="29">
        <v>4620</v>
      </c>
      <c r="AK55" s="27">
        <v>4620</v>
      </c>
      <c r="AL55" s="128"/>
      <c r="AM55" s="27"/>
      <c r="AN55" s="128"/>
      <c r="AO55" s="27"/>
      <c r="AP55" s="128"/>
      <c r="AQ55" s="27"/>
      <c r="AR55" s="125"/>
      <c r="AS55" s="128"/>
      <c r="AT55" s="27"/>
      <c r="AU55" s="128"/>
      <c r="AV55" s="27"/>
      <c r="AW55" s="128"/>
      <c r="AX55" s="27"/>
      <c r="AY55" s="128"/>
      <c r="AZ55" s="27"/>
      <c r="BA55" s="128"/>
      <c r="BB55" s="27"/>
      <c r="BC55" s="128"/>
      <c r="BD55" s="27"/>
      <c r="BE55" s="128"/>
      <c r="BF55" s="27"/>
      <c r="BG55" s="128"/>
      <c r="BH55" s="27"/>
      <c r="BI55" s="128"/>
      <c r="BJ55" s="27"/>
      <c r="BK55" s="128"/>
      <c r="BL55" s="27"/>
      <c r="BM55" s="128"/>
      <c r="BN55" s="27"/>
      <c r="BO55" s="28"/>
      <c r="BP55" s="27"/>
      <c r="BQ55" s="30"/>
      <c r="BR55" s="28"/>
      <c r="BS55" s="27"/>
      <c r="BT55" s="28"/>
      <c r="BU55" s="27"/>
      <c r="BV55" s="28"/>
      <c r="BW55" s="27"/>
      <c r="BX55" s="28"/>
      <c r="BY55" s="27"/>
      <c r="BZ55" s="28"/>
      <c r="CA55" s="27"/>
      <c r="CB55" s="28"/>
      <c r="CC55" s="27"/>
      <c r="CD55" s="26"/>
      <c r="CE55" s="27"/>
      <c r="CF55" s="26"/>
      <c r="CG55" s="27"/>
      <c r="CH55" s="26"/>
      <c r="CI55" s="27"/>
      <c r="CJ55" s="26"/>
      <c r="CK55" s="27"/>
      <c r="CL55" s="26"/>
      <c r="CM55" s="27"/>
      <c r="CN55" s="26"/>
      <c r="CO55" s="27"/>
      <c r="CP55" s="30"/>
      <c r="CQ55" s="31">
        <f t="shared" si="1"/>
        <v>57080</v>
      </c>
      <c r="CR55" s="31">
        <f t="shared" si="1"/>
        <v>57080</v>
      </c>
      <c r="CS55" s="32">
        <f t="shared" si="2"/>
        <v>0</v>
      </c>
    </row>
    <row r="56" spans="1:97" ht="25.5" customHeight="1">
      <c r="A56" s="18">
        <v>53</v>
      </c>
      <c r="B56" s="36" t="s">
        <v>769</v>
      </c>
      <c r="C56" s="20" t="s">
        <v>770</v>
      </c>
      <c r="D56" s="126" t="s">
        <v>771</v>
      </c>
      <c r="E56" s="33"/>
      <c r="F56" s="94">
        <v>6600</v>
      </c>
      <c r="G56" s="127"/>
      <c r="H56" s="25">
        <f t="shared" si="0"/>
        <v>4620</v>
      </c>
      <c r="I56" s="11"/>
      <c r="J56" s="26">
        <v>1500</v>
      </c>
      <c r="K56" s="27">
        <v>1500</v>
      </c>
      <c r="L56" s="26">
        <v>1000</v>
      </c>
      <c r="M56" s="27">
        <v>1000</v>
      </c>
      <c r="N56" s="26">
        <v>5000</v>
      </c>
      <c r="O56" s="27">
        <v>5000</v>
      </c>
      <c r="P56" s="26">
        <v>8000</v>
      </c>
      <c r="Q56" s="27">
        <v>8000</v>
      </c>
      <c r="R56" s="26"/>
      <c r="S56" s="27"/>
      <c r="T56" s="29">
        <v>4620</v>
      </c>
      <c r="U56" s="133">
        <v>4620</v>
      </c>
      <c r="V56" s="29">
        <v>4620</v>
      </c>
      <c r="W56" s="27">
        <v>4620</v>
      </c>
      <c r="X56" s="29">
        <v>4620</v>
      </c>
      <c r="Y56" s="27">
        <v>4620</v>
      </c>
      <c r="Z56" s="29">
        <v>4620</v>
      </c>
      <c r="AA56" s="27">
        <v>4620</v>
      </c>
      <c r="AB56" s="29">
        <v>4620</v>
      </c>
      <c r="AC56" s="27">
        <v>4620</v>
      </c>
      <c r="AD56" s="29">
        <v>4620</v>
      </c>
      <c r="AE56" s="27">
        <v>4620</v>
      </c>
      <c r="AF56" s="29">
        <v>4620</v>
      </c>
      <c r="AG56" s="27">
        <v>4620</v>
      </c>
      <c r="AH56" s="29">
        <v>4620</v>
      </c>
      <c r="AI56" s="27">
        <v>4620</v>
      </c>
      <c r="AJ56" s="29">
        <v>4620</v>
      </c>
      <c r="AK56" s="27"/>
      <c r="AL56" s="128"/>
      <c r="AM56" s="27"/>
      <c r="AN56" s="128"/>
      <c r="AO56" s="27"/>
      <c r="AP56" s="128"/>
      <c r="AQ56" s="27"/>
      <c r="AR56" s="125"/>
      <c r="AS56" s="128"/>
      <c r="AT56" s="27"/>
      <c r="AU56" s="128"/>
      <c r="AV56" s="27"/>
      <c r="AW56" s="128"/>
      <c r="AX56" s="27"/>
      <c r="AY56" s="128"/>
      <c r="AZ56" s="27"/>
      <c r="BA56" s="128"/>
      <c r="BB56" s="27"/>
      <c r="BC56" s="128"/>
      <c r="BD56" s="27"/>
      <c r="BE56" s="128"/>
      <c r="BF56" s="27"/>
      <c r="BG56" s="128"/>
      <c r="BH56" s="27"/>
      <c r="BI56" s="128"/>
      <c r="BJ56" s="27"/>
      <c r="BK56" s="128"/>
      <c r="BL56" s="27"/>
      <c r="BM56" s="128"/>
      <c r="BN56" s="27"/>
      <c r="BO56" s="28"/>
      <c r="BP56" s="27"/>
      <c r="BQ56" s="30"/>
      <c r="BR56" s="28"/>
      <c r="BS56" s="27"/>
      <c r="BT56" s="28"/>
      <c r="BU56" s="27"/>
      <c r="BV56" s="28"/>
      <c r="BW56" s="27"/>
      <c r="BX56" s="28"/>
      <c r="BY56" s="27"/>
      <c r="BZ56" s="28"/>
      <c r="CA56" s="27"/>
      <c r="CB56" s="28"/>
      <c r="CC56" s="27"/>
      <c r="CD56" s="26"/>
      <c r="CE56" s="27"/>
      <c r="CF56" s="26"/>
      <c r="CG56" s="27"/>
      <c r="CH56" s="26"/>
      <c r="CI56" s="27"/>
      <c r="CJ56" s="26"/>
      <c r="CK56" s="27"/>
      <c r="CL56" s="26"/>
      <c r="CM56" s="27"/>
      <c r="CN56" s="26"/>
      <c r="CO56" s="27"/>
      <c r="CP56" s="30"/>
      <c r="CQ56" s="31">
        <f t="shared" si="1"/>
        <v>57080</v>
      </c>
      <c r="CR56" s="31">
        <f t="shared" si="1"/>
        <v>52460</v>
      </c>
      <c r="CS56" s="32">
        <f t="shared" si="2"/>
        <v>4620</v>
      </c>
    </row>
    <row r="57" spans="1:97" ht="25.5" customHeight="1">
      <c r="A57" s="129">
        <v>54</v>
      </c>
      <c r="B57" s="36" t="s">
        <v>772</v>
      </c>
      <c r="C57" s="20" t="s">
        <v>773</v>
      </c>
      <c r="D57" s="126" t="s">
        <v>774</v>
      </c>
      <c r="E57" s="33"/>
      <c r="F57" s="94">
        <v>6600</v>
      </c>
      <c r="G57" s="127"/>
      <c r="H57" s="25">
        <f t="shared" si="0"/>
        <v>4620</v>
      </c>
      <c r="I57" s="11"/>
      <c r="J57" s="26">
        <v>1500</v>
      </c>
      <c r="K57" s="27">
        <v>1500</v>
      </c>
      <c r="L57" s="26">
        <v>1000</v>
      </c>
      <c r="M57" s="27">
        <v>1000</v>
      </c>
      <c r="N57" s="26">
        <v>5000</v>
      </c>
      <c r="O57" s="27">
        <v>5000</v>
      </c>
      <c r="P57" s="26">
        <v>8000</v>
      </c>
      <c r="Q57" s="27">
        <v>8000</v>
      </c>
      <c r="R57" s="26"/>
      <c r="S57" s="27"/>
      <c r="T57" s="29">
        <v>4620</v>
      </c>
      <c r="U57" s="133">
        <v>4620</v>
      </c>
      <c r="V57" s="29">
        <v>4620</v>
      </c>
      <c r="W57" s="27"/>
      <c r="X57" s="29">
        <v>4620</v>
      </c>
      <c r="Y57" s="138">
        <f>4620+0</f>
        <v>4620</v>
      </c>
      <c r="Z57" s="29">
        <v>4620</v>
      </c>
      <c r="AA57" s="27">
        <v>9240</v>
      </c>
      <c r="AB57" s="29">
        <v>4620</v>
      </c>
      <c r="AC57" s="27">
        <v>4620</v>
      </c>
      <c r="AD57" s="29">
        <v>4620</v>
      </c>
      <c r="AE57" s="27"/>
      <c r="AF57" s="29">
        <v>4620</v>
      </c>
      <c r="AG57" s="27">
        <v>4620</v>
      </c>
      <c r="AH57" s="29">
        <v>4620</v>
      </c>
      <c r="AI57" s="27">
        <v>4620</v>
      </c>
      <c r="AJ57" s="29">
        <v>4620</v>
      </c>
      <c r="AK57" s="27">
        <v>4620</v>
      </c>
      <c r="AL57" s="128"/>
      <c r="AM57" s="27"/>
      <c r="AN57" s="128"/>
      <c r="AO57" s="27"/>
      <c r="AP57" s="128"/>
      <c r="AQ57" s="27"/>
      <c r="AR57" s="125"/>
      <c r="AS57" s="128"/>
      <c r="AT57" s="27"/>
      <c r="AU57" s="128"/>
      <c r="AV57" s="27"/>
      <c r="AW57" s="128"/>
      <c r="AX57" s="27"/>
      <c r="AY57" s="128"/>
      <c r="AZ57" s="27"/>
      <c r="BA57" s="128"/>
      <c r="BB57" s="27"/>
      <c r="BC57" s="128"/>
      <c r="BD57" s="27"/>
      <c r="BE57" s="128"/>
      <c r="BF57" s="27"/>
      <c r="BG57" s="128"/>
      <c r="BH57" s="27"/>
      <c r="BI57" s="128"/>
      <c r="BJ57" s="27"/>
      <c r="BK57" s="128"/>
      <c r="BL57" s="27"/>
      <c r="BM57" s="128"/>
      <c r="BN57" s="27"/>
      <c r="BO57" s="28"/>
      <c r="BP57" s="27"/>
      <c r="BQ57" s="30"/>
      <c r="BR57" s="28"/>
      <c r="BS57" s="27"/>
      <c r="BT57" s="28"/>
      <c r="BU57" s="27"/>
      <c r="BV57" s="28"/>
      <c r="BW57" s="27"/>
      <c r="BX57" s="28"/>
      <c r="BY57" s="27"/>
      <c r="BZ57" s="28"/>
      <c r="CA57" s="27"/>
      <c r="CB57" s="28"/>
      <c r="CC57" s="27"/>
      <c r="CD57" s="26"/>
      <c r="CE57" s="27"/>
      <c r="CF57" s="26"/>
      <c r="CG57" s="27"/>
      <c r="CH57" s="26"/>
      <c r="CI57" s="27"/>
      <c r="CJ57" s="26"/>
      <c r="CK57" s="27"/>
      <c r="CL57" s="26"/>
      <c r="CM57" s="27"/>
      <c r="CN57" s="26"/>
      <c r="CO57" s="27"/>
      <c r="CP57" s="30"/>
      <c r="CQ57" s="31">
        <f t="shared" si="1"/>
        <v>57080</v>
      </c>
      <c r="CR57" s="31">
        <f t="shared" si="1"/>
        <v>52460</v>
      </c>
      <c r="CS57" s="32">
        <f t="shared" si="2"/>
        <v>4620</v>
      </c>
    </row>
    <row r="58" spans="1:97" ht="25.5" customHeight="1">
      <c r="A58" s="18">
        <v>55</v>
      </c>
      <c r="B58" s="36" t="s">
        <v>775</v>
      </c>
      <c r="C58" s="20" t="s">
        <v>776</v>
      </c>
      <c r="D58" s="139" t="s">
        <v>777</v>
      </c>
      <c r="E58" s="33"/>
      <c r="F58" s="94">
        <v>6600</v>
      </c>
      <c r="G58" s="127"/>
      <c r="H58" s="25">
        <f t="shared" si="0"/>
        <v>0</v>
      </c>
      <c r="I58" s="11"/>
      <c r="J58" s="26">
        <v>1500</v>
      </c>
      <c r="K58" s="27">
        <v>1500</v>
      </c>
      <c r="L58" s="26">
        <v>1000</v>
      </c>
      <c r="M58" s="27">
        <v>1000</v>
      </c>
      <c r="N58" s="26">
        <v>5000</v>
      </c>
      <c r="O58" s="27">
        <v>5000</v>
      </c>
      <c r="P58" s="26">
        <v>8000</v>
      </c>
      <c r="Q58" s="27">
        <v>1500</v>
      </c>
      <c r="R58" s="26"/>
      <c r="S58" s="27"/>
      <c r="T58" s="29">
        <v>4620</v>
      </c>
      <c r="U58" s="27">
        <v>11120</v>
      </c>
      <c r="V58" s="29">
        <v>4620</v>
      </c>
      <c r="W58" s="27">
        <v>4620</v>
      </c>
      <c r="X58" s="29">
        <v>4620</v>
      </c>
      <c r="Y58" s="27">
        <v>4620</v>
      </c>
      <c r="Z58" s="29">
        <v>4620</v>
      </c>
      <c r="AA58" s="27">
        <v>4620</v>
      </c>
      <c r="AB58" s="29">
        <v>4620</v>
      </c>
      <c r="AC58" s="27">
        <v>4620</v>
      </c>
      <c r="AD58" s="29">
        <v>4620</v>
      </c>
      <c r="AE58" s="27"/>
      <c r="AF58" s="29">
        <v>4620</v>
      </c>
      <c r="AG58" s="27"/>
      <c r="AH58" s="29">
        <v>4620</v>
      </c>
      <c r="AI58" s="27"/>
      <c r="AJ58" s="29">
        <v>4620</v>
      </c>
      <c r="AK58" s="27">
        <v>18480</v>
      </c>
      <c r="AL58" s="128"/>
      <c r="AM58" s="27"/>
      <c r="AN58" s="128"/>
      <c r="AO58" s="27"/>
      <c r="AP58" s="128"/>
      <c r="AQ58" s="27"/>
      <c r="AR58" s="125"/>
      <c r="AS58" s="128"/>
      <c r="AT58" s="27"/>
      <c r="AU58" s="128"/>
      <c r="AV58" s="27"/>
      <c r="AW58" s="128"/>
      <c r="AX58" s="27"/>
      <c r="AY58" s="128"/>
      <c r="AZ58" s="27"/>
      <c r="BA58" s="128"/>
      <c r="BB58" s="27"/>
      <c r="BC58" s="128"/>
      <c r="BD58" s="27"/>
      <c r="BE58" s="128"/>
      <c r="BF58" s="27"/>
      <c r="BG58" s="128"/>
      <c r="BH58" s="27"/>
      <c r="BI58" s="128"/>
      <c r="BJ58" s="27"/>
      <c r="BK58" s="128"/>
      <c r="BL58" s="27"/>
      <c r="BM58" s="128"/>
      <c r="BN58" s="27"/>
      <c r="BO58" s="28"/>
      <c r="BP58" s="27"/>
      <c r="BQ58" s="30"/>
      <c r="BR58" s="28"/>
      <c r="BS58" s="27"/>
      <c r="BT58" s="28"/>
      <c r="BU58" s="27"/>
      <c r="BV58" s="28"/>
      <c r="BW58" s="27"/>
      <c r="BX58" s="28"/>
      <c r="BY58" s="27"/>
      <c r="BZ58" s="28"/>
      <c r="CA58" s="27"/>
      <c r="CB58" s="28"/>
      <c r="CC58" s="27"/>
      <c r="CD58" s="26"/>
      <c r="CE58" s="27"/>
      <c r="CF58" s="26"/>
      <c r="CG58" s="27"/>
      <c r="CH58" s="26"/>
      <c r="CI58" s="27"/>
      <c r="CJ58" s="26"/>
      <c r="CK58" s="27"/>
      <c r="CL58" s="26"/>
      <c r="CM58" s="27"/>
      <c r="CN58" s="26"/>
      <c r="CO58" s="27"/>
      <c r="CP58" s="30"/>
      <c r="CQ58" s="31">
        <f t="shared" si="1"/>
        <v>57080</v>
      </c>
      <c r="CR58" s="31">
        <f t="shared" si="1"/>
        <v>57080</v>
      </c>
      <c r="CS58" s="32">
        <f t="shared" si="2"/>
        <v>0</v>
      </c>
    </row>
    <row r="59" spans="1:97" ht="25.5" customHeight="1">
      <c r="A59" s="129">
        <v>56</v>
      </c>
      <c r="B59" s="36" t="s">
        <v>778</v>
      </c>
      <c r="C59" s="20" t="s">
        <v>779</v>
      </c>
      <c r="D59" s="126" t="s">
        <v>780</v>
      </c>
      <c r="E59" s="33"/>
      <c r="F59" s="94">
        <v>6600</v>
      </c>
      <c r="G59" s="127"/>
      <c r="H59" s="137">
        <f t="shared" si="0"/>
        <v>4620</v>
      </c>
      <c r="I59" s="11"/>
      <c r="J59" s="26">
        <v>1500</v>
      </c>
      <c r="K59" s="27">
        <v>1500</v>
      </c>
      <c r="L59" s="26">
        <v>1000</v>
      </c>
      <c r="M59" s="27">
        <v>1000</v>
      </c>
      <c r="N59" s="26">
        <v>5000</v>
      </c>
      <c r="O59" s="27">
        <v>5000</v>
      </c>
      <c r="P59" s="26">
        <v>8000</v>
      </c>
      <c r="Q59" s="27">
        <v>1500</v>
      </c>
      <c r="R59" s="26"/>
      <c r="S59" s="27"/>
      <c r="T59" s="29">
        <v>4620</v>
      </c>
      <c r="U59" s="27">
        <v>11120</v>
      </c>
      <c r="V59" s="29">
        <v>4620</v>
      </c>
      <c r="W59" s="27">
        <v>4620</v>
      </c>
      <c r="X59" s="29">
        <v>4620</v>
      </c>
      <c r="Y59" s="27">
        <v>0</v>
      </c>
      <c r="Z59" s="29">
        <v>4620</v>
      </c>
      <c r="AA59" s="27">
        <v>9240</v>
      </c>
      <c r="AB59" s="29">
        <v>4620</v>
      </c>
      <c r="AC59" s="27"/>
      <c r="AD59" s="29">
        <v>4620</v>
      </c>
      <c r="AE59" s="27"/>
      <c r="AF59" s="29">
        <v>4620</v>
      </c>
      <c r="AG59" s="27"/>
      <c r="AH59" s="29">
        <v>4620</v>
      </c>
      <c r="AI59" s="27"/>
      <c r="AJ59" s="29">
        <v>4620</v>
      </c>
      <c r="AK59" s="27">
        <v>18480</v>
      </c>
      <c r="AL59" s="128"/>
      <c r="AM59" s="27"/>
      <c r="AN59" s="128"/>
      <c r="AO59" s="27"/>
      <c r="AP59" s="128"/>
      <c r="AQ59" s="27"/>
      <c r="AR59" s="125"/>
      <c r="AS59" s="128"/>
      <c r="AT59" s="27"/>
      <c r="AU59" s="128"/>
      <c r="AV59" s="27"/>
      <c r="AW59" s="128"/>
      <c r="AX59" s="27"/>
      <c r="AY59" s="128"/>
      <c r="AZ59" s="27"/>
      <c r="BA59" s="128"/>
      <c r="BB59" s="27"/>
      <c r="BC59" s="128"/>
      <c r="BD59" s="27"/>
      <c r="BE59" s="128"/>
      <c r="BF59" s="27"/>
      <c r="BG59" s="128"/>
      <c r="BH59" s="27"/>
      <c r="BI59" s="128"/>
      <c r="BJ59" s="27"/>
      <c r="BK59" s="128"/>
      <c r="BL59" s="27"/>
      <c r="BM59" s="128"/>
      <c r="BN59" s="27"/>
      <c r="BO59" s="28"/>
      <c r="BP59" s="27"/>
      <c r="BQ59" s="30"/>
      <c r="BR59" s="28"/>
      <c r="BS59" s="27"/>
      <c r="BT59" s="28"/>
      <c r="BU59" s="27"/>
      <c r="BV59" s="28"/>
      <c r="BW59" s="27"/>
      <c r="BX59" s="28"/>
      <c r="BY59" s="27"/>
      <c r="BZ59" s="28"/>
      <c r="CA59" s="27"/>
      <c r="CB59" s="28"/>
      <c r="CC59" s="27"/>
      <c r="CD59" s="26"/>
      <c r="CE59" s="27"/>
      <c r="CF59" s="26"/>
      <c r="CG59" s="27"/>
      <c r="CH59" s="26"/>
      <c r="CI59" s="27"/>
      <c r="CJ59" s="26"/>
      <c r="CK59" s="27"/>
      <c r="CL59" s="26"/>
      <c r="CM59" s="27"/>
      <c r="CN59" s="26"/>
      <c r="CO59" s="27"/>
      <c r="CP59" s="30"/>
      <c r="CQ59" s="31">
        <f t="shared" si="1"/>
        <v>57080</v>
      </c>
      <c r="CR59" s="31">
        <f t="shared" si="1"/>
        <v>52460</v>
      </c>
      <c r="CS59" s="32">
        <f t="shared" si="2"/>
        <v>4620</v>
      </c>
    </row>
    <row r="60" spans="1:97" ht="25.5" customHeight="1">
      <c r="A60" s="18">
        <v>57</v>
      </c>
      <c r="B60" s="36" t="s">
        <v>781</v>
      </c>
      <c r="C60" s="20" t="s">
        <v>782</v>
      </c>
      <c r="D60" s="126" t="s">
        <v>783</v>
      </c>
      <c r="E60" s="33"/>
      <c r="F60" s="94">
        <v>6600</v>
      </c>
      <c r="G60" s="127"/>
      <c r="H60" s="25">
        <f t="shared" si="0"/>
        <v>0</v>
      </c>
      <c r="I60" s="11"/>
      <c r="J60" s="26">
        <v>1500</v>
      </c>
      <c r="K60" s="27">
        <v>1500</v>
      </c>
      <c r="L60" s="26">
        <v>1000</v>
      </c>
      <c r="M60" s="27">
        <v>1000</v>
      </c>
      <c r="N60" s="26">
        <v>5000</v>
      </c>
      <c r="O60" s="27">
        <v>5000</v>
      </c>
      <c r="P60" s="26">
        <v>8000</v>
      </c>
      <c r="Q60" s="27">
        <v>1500</v>
      </c>
      <c r="R60" s="26"/>
      <c r="S60" s="27"/>
      <c r="T60" s="29">
        <v>4620</v>
      </c>
      <c r="U60" s="27">
        <v>11120</v>
      </c>
      <c r="V60" s="29">
        <v>4620</v>
      </c>
      <c r="W60" s="27">
        <v>4620</v>
      </c>
      <c r="X60" s="29">
        <v>4620</v>
      </c>
      <c r="Y60" s="27">
        <v>4620</v>
      </c>
      <c r="Z60" s="29">
        <v>4620</v>
      </c>
      <c r="AA60" s="27">
        <v>4620</v>
      </c>
      <c r="AB60" s="29">
        <v>4620</v>
      </c>
      <c r="AC60" s="27"/>
      <c r="AD60" s="29">
        <v>4620</v>
      </c>
      <c r="AE60" s="27">
        <v>4620</v>
      </c>
      <c r="AF60" s="29">
        <v>4620</v>
      </c>
      <c r="AG60" s="27"/>
      <c r="AH60" s="29">
        <v>4620</v>
      </c>
      <c r="AI60" s="27"/>
      <c r="AJ60" s="29">
        <v>4620</v>
      </c>
      <c r="AK60" s="27">
        <v>18480</v>
      </c>
      <c r="AL60" s="128"/>
      <c r="AM60" s="27"/>
      <c r="AN60" s="128"/>
      <c r="AO60" s="27"/>
      <c r="AP60" s="128"/>
      <c r="AQ60" s="27"/>
      <c r="AR60" s="125"/>
      <c r="AS60" s="128"/>
      <c r="AT60" s="27"/>
      <c r="AU60" s="128"/>
      <c r="AV60" s="27"/>
      <c r="AW60" s="128"/>
      <c r="AX60" s="27"/>
      <c r="AY60" s="128"/>
      <c r="AZ60" s="27"/>
      <c r="BA60" s="128"/>
      <c r="BB60" s="27"/>
      <c r="BC60" s="128"/>
      <c r="BD60" s="27"/>
      <c r="BE60" s="128"/>
      <c r="BF60" s="27"/>
      <c r="BG60" s="128"/>
      <c r="BH60" s="27"/>
      <c r="BI60" s="128"/>
      <c r="BJ60" s="27"/>
      <c r="BK60" s="128"/>
      <c r="BL60" s="27"/>
      <c r="BM60" s="128"/>
      <c r="BN60" s="27"/>
      <c r="BO60" s="28"/>
      <c r="BP60" s="27"/>
      <c r="BQ60" s="30"/>
      <c r="BR60" s="28"/>
      <c r="BS60" s="27"/>
      <c r="BT60" s="28"/>
      <c r="BU60" s="27"/>
      <c r="BV60" s="28"/>
      <c r="BW60" s="27"/>
      <c r="BX60" s="28"/>
      <c r="BY60" s="27"/>
      <c r="BZ60" s="28"/>
      <c r="CA60" s="27"/>
      <c r="CB60" s="28"/>
      <c r="CC60" s="27"/>
      <c r="CD60" s="26"/>
      <c r="CE60" s="27"/>
      <c r="CF60" s="26"/>
      <c r="CG60" s="27"/>
      <c r="CH60" s="26"/>
      <c r="CI60" s="27"/>
      <c r="CJ60" s="26"/>
      <c r="CK60" s="27"/>
      <c r="CL60" s="26"/>
      <c r="CM60" s="27"/>
      <c r="CN60" s="26"/>
      <c r="CO60" s="27"/>
      <c r="CP60" s="30"/>
      <c r="CQ60" s="31">
        <f t="shared" si="1"/>
        <v>57080</v>
      </c>
      <c r="CR60" s="31">
        <f t="shared" si="1"/>
        <v>57080</v>
      </c>
      <c r="CS60" s="32">
        <f t="shared" si="2"/>
        <v>0</v>
      </c>
    </row>
    <row r="61" spans="1:97" ht="25.5" customHeight="1">
      <c r="A61" s="129">
        <v>58</v>
      </c>
      <c r="B61" s="36" t="s">
        <v>784</v>
      </c>
      <c r="C61" s="20" t="s">
        <v>785</v>
      </c>
      <c r="D61" s="126" t="s">
        <v>786</v>
      </c>
      <c r="E61" s="132" t="s">
        <v>410</v>
      </c>
      <c r="F61" s="94">
        <v>6200</v>
      </c>
      <c r="H61" s="25">
        <f t="shared" si="0"/>
        <v>4340</v>
      </c>
      <c r="I61" s="11"/>
      <c r="J61" s="26">
        <v>1500</v>
      </c>
      <c r="K61" s="27">
        <v>1500</v>
      </c>
      <c r="L61" s="26">
        <v>1000</v>
      </c>
      <c r="M61" s="27">
        <v>1000</v>
      </c>
      <c r="N61" s="26">
        <v>5000</v>
      </c>
      <c r="O61" s="27">
        <v>5000</v>
      </c>
      <c r="P61" s="26">
        <v>8000</v>
      </c>
      <c r="Q61" s="27">
        <v>1500</v>
      </c>
      <c r="R61" s="26"/>
      <c r="S61" s="27"/>
      <c r="T61" s="29">
        <v>4340</v>
      </c>
      <c r="U61" s="27">
        <v>0</v>
      </c>
      <c r="V61" s="29">
        <v>4340</v>
      </c>
      <c r="W61" s="27">
        <v>0</v>
      </c>
      <c r="X61" s="29">
        <v>4340</v>
      </c>
      <c r="Y61" s="27">
        <v>0</v>
      </c>
      <c r="Z61" s="29">
        <v>4340</v>
      </c>
      <c r="AA61" s="27">
        <v>17360</v>
      </c>
      <c r="AB61" s="29">
        <v>4340</v>
      </c>
      <c r="AC61" s="27"/>
      <c r="AD61" s="29">
        <v>4340</v>
      </c>
      <c r="AE61" s="27"/>
      <c r="AF61" s="29">
        <v>4340</v>
      </c>
      <c r="AG61" s="27"/>
      <c r="AH61" s="29">
        <v>4340</v>
      </c>
      <c r="AI61" s="27">
        <v>17360</v>
      </c>
      <c r="AJ61" s="29">
        <v>4340</v>
      </c>
      <c r="AK61" s="27">
        <v>6500</v>
      </c>
      <c r="AL61" s="128"/>
      <c r="AM61" s="27"/>
      <c r="AN61" s="128"/>
      <c r="AO61" s="27"/>
      <c r="AP61" s="128"/>
      <c r="AQ61" s="27"/>
      <c r="AR61" s="125"/>
      <c r="AS61" s="128"/>
      <c r="AT61" s="27"/>
      <c r="AU61" s="128"/>
      <c r="AV61" s="27"/>
      <c r="AW61" s="128"/>
      <c r="AX61" s="27"/>
      <c r="AY61" s="128"/>
      <c r="AZ61" s="27"/>
      <c r="BA61" s="128"/>
      <c r="BB61" s="27"/>
      <c r="BC61" s="128"/>
      <c r="BD61" s="27"/>
      <c r="BE61" s="128"/>
      <c r="BF61" s="27"/>
      <c r="BG61" s="128"/>
      <c r="BH61" s="27"/>
      <c r="BI61" s="128"/>
      <c r="BJ61" s="27"/>
      <c r="BK61" s="128"/>
      <c r="BL61" s="27"/>
      <c r="BM61" s="128"/>
      <c r="BN61" s="27"/>
      <c r="BO61" s="28"/>
      <c r="BP61" s="27"/>
      <c r="BQ61" s="30"/>
      <c r="BR61" s="28"/>
      <c r="BS61" s="27"/>
      <c r="BT61" s="28"/>
      <c r="BU61" s="27"/>
      <c r="BV61" s="28"/>
      <c r="BW61" s="27"/>
      <c r="BX61" s="28"/>
      <c r="BY61" s="27"/>
      <c r="BZ61" s="28"/>
      <c r="CA61" s="27"/>
      <c r="CB61" s="28"/>
      <c r="CC61" s="27"/>
      <c r="CD61" s="26"/>
      <c r="CE61" s="27"/>
      <c r="CF61" s="26"/>
      <c r="CG61" s="27"/>
      <c r="CH61" s="26"/>
      <c r="CI61" s="27"/>
      <c r="CJ61" s="26"/>
      <c r="CK61" s="27"/>
      <c r="CL61" s="26"/>
      <c r="CM61" s="27"/>
      <c r="CN61" s="26"/>
      <c r="CO61" s="27"/>
      <c r="CP61" s="30"/>
      <c r="CQ61" s="31">
        <f t="shared" si="1"/>
        <v>54560</v>
      </c>
      <c r="CR61" s="31">
        <f t="shared" si="1"/>
        <v>50220</v>
      </c>
      <c r="CS61" s="32">
        <f t="shared" si="2"/>
        <v>4340</v>
      </c>
    </row>
    <row r="62" spans="1:97" ht="25.5" customHeight="1">
      <c r="A62" s="18">
        <v>59</v>
      </c>
      <c r="B62" s="36" t="s">
        <v>787</v>
      </c>
      <c r="C62" s="20" t="s">
        <v>788</v>
      </c>
      <c r="D62" s="126" t="s">
        <v>789</v>
      </c>
      <c r="E62" s="33"/>
      <c r="F62" s="94">
        <v>6600</v>
      </c>
      <c r="G62" s="127"/>
      <c r="H62" s="38">
        <f t="shared" si="0"/>
        <v>18480</v>
      </c>
      <c r="I62" s="11"/>
      <c r="J62" s="26">
        <v>1500</v>
      </c>
      <c r="K62" s="27">
        <v>1500</v>
      </c>
      <c r="L62" s="26">
        <v>1000</v>
      </c>
      <c r="M62" s="27">
        <v>1000</v>
      </c>
      <c r="N62" s="26">
        <v>5000</v>
      </c>
      <c r="O62" s="27">
        <v>5000</v>
      </c>
      <c r="P62" s="26">
        <v>8000</v>
      </c>
      <c r="Q62" s="27">
        <v>8000</v>
      </c>
      <c r="R62" s="26"/>
      <c r="S62" s="27"/>
      <c r="T62" s="29">
        <v>4620</v>
      </c>
      <c r="U62" s="133">
        <v>4620</v>
      </c>
      <c r="V62" s="29">
        <v>4620</v>
      </c>
      <c r="W62" s="27">
        <v>4620</v>
      </c>
      <c r="X62" s="29">
        <v>4620</v>
      </c>
      <c r="Y62" s="27">
        <v>4620</v>
      </c>
      <c r="Z62" s="29">
        <v>4620</v>
      </c>
      <c r="AA62" s="27">
        <v>4620</v>
      </c>
      <c r="AB62" s="29">
        <v>4620</v>
      </c>
      <c r="AC62" s="27"/>
      <c r="AD62" s="29">
        <v>4620</v>
      </c>
      <c r="AE62" s="27">
        <v>4620</v>
      </c>
      <c r="AF62" s="29">
        <v>4620</v>
      </c>
      <c r="AG62" s="27"/>
      <c r="AH62" s="29">
        <v>4620</v>
      </c>
      <c r="AI62" s="27"/>
      <c r="AJ62" s="29">
        <v>4620</v>
      </c>
      <c r="AK62" s="27"/>
      <c r="AL62" s="128"/>
      <c r="AM62" s="27"/>
      <c r="AN62" s="128"/>
      <c r="AO62" s="27"/>
      <c r="AP62" s="128"/>
      <c r="AQ62" s="27"/>
      <c r="AR62" s="125"/>
      <c r="AS62" s="128"/>
      <c r="AT62" s="27"/>
      <c r="AU62" s="128"/>
      <c r="AV62" s="27"/>
      <c r="AW62" s="128"/>
      <c r="AX62" s="27"/>
      <c r="AY62" s="128"/>
      <c r="AZ62" s="27"/>
      <c r="BA62" s="128"/>
      <c r="BB62" s="27"/>
      <c r="BC62" s="128"/>
      <c r="BD62" s="27"/>
      <c r="BE62" s="128"/>
      <c r="BF62" s="27"/>
      <c r="BG62" s="128"/>
      <c r="BH62" s="27"/>
      <c r="BI62" s="128"/>
      <c r="BJ62" s="27"/>
      <c r="BK62" s="128"/>
      <c r="BL62" s="27"/>
      <c r="BM62" s="128"/>
      <c r="BN62" s="27"/>
      <c r="BO62" s="28"/>
      <c r="BP62" s="27"/>
      <c r="BQ62" s="30"/>
      <c r="BR62" s="28"/>
      <c r="BS62" s="27"/>
      <c r="BT62" s="28"/>
      <c r="BU62" s="27"/>
      <c r="BV62" s="28"/>
      <c r="BW62" s="27"/>
      <c r="BX62" s="28"/>
      <c r="BY62" s="27"/>
      <c r="BZ62" s="28"/>
      <c r="CA62" s="27"/>
      <c r="CB62" s="28"/>
      <c r="CC62" s="27"/>
      <c r="CD62" s="26"/>
      <c r="CE62" s="27"/>
      <c r="CF62" s="26"/>
      <c r="CG62" s="27"/>
      <c r="CH62" s="26"/>
      <c r="CI62" s="27"/>
      <c r="CJ62" s="26"/>
      <c r="CK62" s="27"/>
      <c r="CL62" s="26"/>
      <c r="CM62" s="27"/>
      <c r="CN62" s="26"/>
      <c r="CO62" s="27"/>
      <c r="CP62" s="30"/>
      <c r="CQ62" s="31">
        <f t="shared" si="1"/>
        <v>57080</v>
      </c>
      <c r="CR62" s="31">
        <f t="shared" si="1"/>
        <v>38600</v>
      </c>
      <c r="CS62" s="32">
        <f t="shared" si="2"/>
        <v>18480</v>
      </c>
    </row>
    <row r="63" spans="1:97" ht="25.5" customHeight="1">
      <c r="A63" s="129">
        <v>60</v>
      </c>
      <c r="B63" s="36" t="s">
        <v>790</v>
      </c>
      <c r="C63" s="20" t="s">
        <v>791</v>
      </c>
      <c r="D63" s="126" t="s">
        <v>792</v>
      </c>
      <c r="E63" s="33"/>
      <c r="F63" s="94">
        <v>6600</v>
      </c>
      <c r="G63" s="127"/>
      <c r="H63" s="25">
        <f t="shared" si="0"/>
        <v>0</v>
      </c>
      <c r="I63" s="11"/>
      <c r="J63" s="26">
        <v>1500</v>
      </c>
      <c r="K63" s="27">
        <v>1500</v>
      </c>
      <c r="L63" s="26">
        <v>1000</v>
      </c>
      <c r="M63" s="27">
        <v>1000</v>
      </c>
      <c r="N63" s="26">
        <v>5000</v>
      </c>
      <c r="O63" s="27">
        <v>5000</v>
      </c>
      <c r="P63" s="26">
        <v>8000</v>
      </c>
      <c r="Q63" s="27">
        <f>1500+0</f>
        <v>1500</v>
      </c>
      <c r="R63" s="26"/>
      <c r="S63" s="27"/>
      <c r="T63" s="29">
        <v>4620</v>
      </c>
      <c r="U63" s="27">
        <v>4620</v>
      </c>
      <c r="V63" s="29">
        <v>4620</v>
      </c>
      <c r="W63" s="27">
        <v>11120</v>
      </c>
      <c r="X63" s="29">
        <v>4620</v>
      </c>
      <c r="Y63" s="27">
        <v>4620</v>
      </c>
      <c r="Z63" s="29">
        <v>4620</v>
      </c>
      <c r="AA63" s="27">
        <v>4620</v>
      </c>
      <c r="AB63" s="29">
        <v>4620</v>
      </c>
      <c r="AC63" s="27"/>
      <c r="AD63" s="29">
        <v>4620</v>
      </c>
      <c r="AE63" s="27">
        <v>4620</v>
      </c>
      <c r="AF63" s="29">
        <v>4620</v>
      </c>
      <c r="AG63" s="27"/>
      <c r="AH63" s="29">
        <v>4620</v>
      </c>
      <c r="AI63" s="27">
        <v>13860</v>
      </c>
      <c r="AJ63" s="29">
        <v>4620</v>
      </c>
      <c r="AK63" s="27">
        <v>4620</v>
      </c>
      <c r="AL63" s="128"/>
      <c r="AM63" s="27"/>
      <c r="AN63" s="128"/>
      <c r="AO63" s="27"/>
      <c r="AP63" s="128"/>
      <c r="AQ63" s="27"/>
      <c r="AR63" s="125"/>
      <c r="AS63" s="128"/>
      <c r="AT63" s="27"/>
      <c r="AU63" s="128"/>
      <c r="AV63" s="27"/>
      <c r="AW63" s="128"/>
      <c r="AX63" s="27"/>
      <c r="AY63" s="128"/>
      <c r="AZ63" s="27"/>
      <c r="BA63" s="128"/>
      <c r="BB63" s="27"/>
      <c r="BC63" s="128"/>
      <c r="BD63" s="27"/>
      <c r="BE63" s="128"/>
      <c r="BF63" s="27"/>
      <c r="BG63" s="128"/>
      <c r="BH63" s="27"/>
      <c r="BI63" s="128"/>
      <c r="BJ63" s="27"/>
      <c r="BK63" s="128"/>
      <c r="BL63" s="27"/>
      <c r="BM63" s="128"/>
      <c r="BN63" s="27"/>
      <c r="BO63" s="28"/>
      <c r="BP63" s="27"/>
      <c r="BQ63" s="30"/>
      <c r="BR63" s="28"/>
      <c r="BS63" s="27"/>
      <c r="BT63" s="28"/>
      <c r="BU63" s="27"/>
      <c r="BV63" s="28"/>
      <c r="BW63" s="27"/>
      <c r="BX63" s="28"/>
      <c r="BY63" s="27"/>
      <c r="BZ63" s="28"/>
      <c r="CA63" s="27"/>
      <c r="CB63" s="28"/>
      <c r="CC63" s="27"/>
      <c r="CD63" s="26"/>
      <c r="CE63" s="27"/>
      <c r="CF63" s="26"/>
      <c r="CG63" s="27"/>
      <c r="CH63" s="26"/>
      <c r="CI63" s="27"/>
      <c r="CJ63" s="26"/>
      <c r="CK63" s="27"/>
      <c r="CL63" s="26"/>
      <c r="CM63" s="27"/>
      <c r="CN63" s="26"/>
      <c r="CO63" s="27"/>
      <c r="CP63" s="30"/>
      <c r="CQ63" s="31">
        <f t="shared" si="1"/>
        <v>57080</v>
      </c>
      <c r="CR63" s="31">
        <f t="shared" si="1"/>
        <v>57080</v>
      </c>
      <c r="CS63" s="32">
        <f t="shared" si="2"/>
        <v>0</v>
      </c>
    </row>
    <row r="64" spans="1:97" ht="24.75" customHeight="1">
      <c r="A64" s="18">
        <v>61</v>
      </c>
      <c r="B64" s="36" t="s">
        <v>793</v>
      </c>
      <c r="C64" s="20" t="s">
        <v>794</v>
      </c>
      <c r="D64" s="126" t="s">
        <v>795</v>
      </c>
      <c r="E64" s="33"/>
      <c r="F64" s="94">
        <v>6600</v>
      </c>
      <c r="G64" s="127"/>
      <c r="H64" s="25">
        <f t="shared" si="0"/>
        <v>29600</v>
      </c>
      <c r="I64" s="11"/>
      <c r="J64" s="26">
        <v>1500</v>
      </c>
      <c r="K64" s="27">
        <v>1500</v>
      </c>
      <c r="L64" s="26">
        <v>1000</v>
      </c>
      <c r="M64" s="27">
        <v>1000</v>
      </c>
      <c r="N64" s="26">
        <v>5000</v>
      </c>
      <c r="O64" s="27">
        <v>5000</v>
      </c>
      <c r="P64" s="26">
        <v>8000</v>
      </c>
      <c r="Q64" s="27">
        <v>1500</v>
      </c>
      <c r="R64" s="26"/>
      <c r="S64" s="27"/>
      <c r="T64" s="29">
        <v>4620</v>
      </c>
      <c r="U64" s="27">
        <v>0</v>
      </c>
      <c r="V64" s="29">
        <v>4620</v>
      </c>
      <c r="W64" s="27">
        <v>4620</v>
      </c>
      <c r="X64" s="29">
        <v>4620</v>
      </c>
      <c r="Y64" s="27">
        <v>0</v>
      </c>
      <c r="Z64" s="29">
        <v>4620</v>
      </c>
      <c r="AA64" s="27">
        <v>9240</v>
      </c>
      <c r="AB64" s="29">
        <v>4620</v>
      </c>
      <c r="AC64" s="27"/>
      <c r="AD64" s="29">
        <v>4620</v>
      </c>
      <c r="AE64" s="27"/>
      <c r="AF64" s="29">
        <v>4620</v>
      </c>
      <c r="AG64" s="27"/>
      <c r="AH64" s="29">
        <v>4620</v>
      </c>
      <c r="AI64" s="27"/>
      <c r="AJ64" s="29">
        <v>4620</v>
      </c>
      <c r="AK64" s="27">
        <v>4620</v>
      </c>
      <c r="AL64" s="128"/>
      <c r="AM64" s="27"/>
      <c r="AN64" s="128"/>
      <c r="AO64" s="27"/>
      <c r="AP64" s="128"/>
      <c r="AQ64" s="27"/>
      <c r="AR64" s="125"/>
      <c r="AS64" s="128"/>
      <c r="AT64" s="27"/>
      <c r="AU64" s="128"/>
      <c r="AV64" s="27"/>
      <c r="AW64" s="128"/>
      <c r="AX64" s="27"/>
      <c r="AY64" s="128"/>
      <c r="AZ64" s="27"/>
      <c r="BA64" s="128"/>
      <c r="BB64" s="27"/>
      <c r="BC64" s="128"/>
      <c r="BD64" s="27"/>
      <c r="BE64" s="128"/>
      <c r="BF64" s="27"/>
      <c r="BG64" s="128"/>
      <c r="BH64" s="27"/>
      <c r="BI64" s="128"/>
      <c r="BJ64" s="27"/>
      <c r="BK64" s="128"/>
      <c r="BL64" s="27"/>
      <c r="BM64" s="128"/>
      <c r="BN64" s="27"/>
      <c r="BO64" s="28"/>
      <c r="BP64" s="27"/>
      <c r="BQ64" s="30"/>
      <c r="BR64" s="28"/>
      <c r="BS64" s="27"/>
      <c r="BT64" s="28"/>
      <c r="BU64" s="27"/>
      <c r="BV64" s="28"/>
      <c r="BW64" s="27"/>
      <c r="BX64" s="28"/>
      <c r="BY64" s="27"/>
      <c r="BZ64" s="28"/>
      <c r="CA64" s="27"/>
      <c r="CB64" s="28"/>
      <c r="CC64" s="27"/>
      <c r="CD64" s="26"/>
      <c r="CE64" s="27"/>
      <c r="CF64" s="26"/>
      <c r="CG64" s="27"/>
      <c r="CH64" s="26"/>
      <c r="CI64" s="27"/>
      <c r="CJ64" s="26"/>
      <c r="CK64" s="27"/>
      <c r="CL64" s="26"/>
      <c r="CM64" s="27"/>
      <c r="CN64" s="26"/>
      <c r="CO64" s="27"/>
      <c r="CP64" s="30"/>
      <c r="CQ64" s="31">
        <f t="shared" si="1"/>
        <v>57080</v>
      </c>
      <c r="CR64" s="31">
        <f t="shared" si="1"/>
        <v>27480</v>
      </c>
      <c r="CS64" s="32">
        <f t="shared" si="2"/>
        <v>29600</v>
      </c>
    </row>
    <row r="65" spans="1:97" ht="25.5" customHeight="1">
      <c r="A65" s="129">
        <v>62</v>
      </c>
      <c r="B65" s="36" t="s">
        <v>796</v>
      </c>
      <c r="C65" s="20" t="s">
        <v>797</v>
      </c>
      <c r="D65" s="126" t="s">
        <v>798</v>
      </c>
      <c r="E65" s="33"/>
      <c r="F65" s="94">
        <v>6600</v>
      </c>
      <c r="G65" s="127"/>
      <c r="H65" s="25">
        <f t="shared" si="0"/>
        <v>23100</v>
      </c>
      <c r="I65" s="11"/>
      <c r="J65" s="26">
        <v>1500</v>
      </c>
      <c r="K65" s="27">
        <v>1500</v>
      </c>
      <c r="L65" s="26">
        <v>1000</v>
      </c>
      <c r="M65" s="27">
        <v>1000</v>
      </c>
      <c r="N65" s="26">
        <v>5000</v>
      </c>
      <c r="O65" s="27">
        <v>5000</v>
      </c>
      <c r="P65" s="26">
        <v>8000</v>
      </c>
      <c r="Q65" s="27">
        <f>1500+0</f>
        <v>1500</v>
      </c>
      <c r="R65" s="26"/>
      <c r="S65" s="27"/>
      <c r="T65" s="29">
        <v>4620</v>
      </c>
      <c r="U65" s="27">
        <v>0</v>
      </c>
      <c r="V65" s="29">
        <v>4620</v>
      </c>
      <c r="W65" s="27">
        <v>0</v>
      </c>
      <c r="X65" s="29">
        <v>4620</v>
      </c>
      <c r="Y65" s="27">
        <v>0</v>
      </c>
      <c r="Z65" s="29">
        <v>4620</v>
      </c>
      <c r="AA65" s="27">
        <f>24000+980</f>
        <v>24980</v>
      </c>
      <c r="AB65" s="29">
        <v>4620</v>
      </c>
      <c r="AC65" s="27"/>
      <c r="AD65" s="29">
        <v>4620</v>
      </c>
      <c r="AE65" s="27"/>
      <c r="AF65" s="29">
        <v>4620</v>
      </c>
      <c r="AG65" s="27"/>
      <c r="AH65" s="29">
        <v>4620</v>
      </c>
      <c r="AI65" s="27"/>
      <c r="AJ65" s="29">
        <v>4620</v>
      </c>
      <c r="AK65" s="27"/>
      <c r="AL65" s="128"/>
      <c r="AM65" s="27"/>
      <c r="AN65" s="128"/>
      <c r="AO65" s="27"/>
      <c r="AP65" s="128"/>
      <c r="AQ65" s="27"/>
      <c r="AR65" s="125"/>
      <c r="AS65" s="128"/>
      <c r="AT65" s="27"/>
      <c r="AU65" s="128"/>
      <c r="AV65" s="27"/>
      <c r="AW65" s="128"/>
      <c r="AX65" s="27"/>
      <c r="AY65" s="128"/>
      <c r="AZ65" s="27"/>
      <c r="BA65" s="128"/>
      <c r="BB65" s="27"/>
      <c r="BC65" s="128"/>
      <c r="BD65" s="27"/>
      <c r="BE65" s="128"/>
      <c r="BF65" s="27"/>
      <c r="BG65" s="128"/>
      <c r="BH65" s="27"/>
      <c r="BI65" s="128"/>
      <c r="BJ65" s="27"/>
      <c r="BK65" s="128"/>
      <c r="BL65" s="27"/>
      <c r="BM65" s="128"/>
      <c r="BN65" s="27"/>
      <c r="BO65" s="28"/>
      <c r="BP65" s="27"/>
      <c r="BQ65" s="30"/>
      <c r="BR65" s="28"/>
      <c r="BS65" s="27"/>
      <c r="BT65" s="28"/>
      <c r="BU65" s="27"/>
      <c r="BV65" s="28"/>
      <c r="BW65" s="27"/>
      <c r="BX65" s="28"/>
      <c r="BY65" s="27"/>
      <c r="BZ65" s="28"/>
      <c r="CA65" s="27"/>
      <c r="CB65" s="28"/>
      <c r="CC65" s="27"/>
      <c r="CD65" s="26"/>
      <c r="CE65" s="27"/>
      <c r="CF65" s="26"/>
      <c r="CG65" s="27"/>
      <c r="CH65" s="26"/>
      <c r="CI65" s="27"/>
      <c r="CJ65" s="26"/>
      <c r="CK65" s="27"/>
      <c r="CL65" s="26"/>
      <c r="CM65" s="27"/>
      <c r="CN65" s="26"/>
      <c r="CO65" s="27"/>
      <c r="CP65" s="30"/>
      <c r="CQ65" s="31">
        <f t="shared" si="1"/>
        <v>57080</v>
      </c>
      <c r="CR65" s="31">
        <f t="shared" si="1"/>
        <v>33980</v>
      </c>
      <c r="CS65" s="32">
        <f t="shared" si="2"/>
        <v>23100</v>
      </c>
    </row>
    <row r="66" spans="1:97" ht="25.5" customHeight="1">
      <c r="A66" s="18">
        <v>63</v>
      </c>
      <c r="B66" s="36" t="s">
        <v>799</v>
      </c>
      <c r="C66" s="20" t="s">
        <v>800</v>
      </c>
      <c r="D66" s="126" t="s">
        <v>801</v>
      </c>
      <c r="E66" s="33"/>
      <c r="F66" s="94">
        <v>4600</v>
      </c>
      <c r="G66" s="127" t="s">
        <v>680</v>
      </c>
      <c r="H66" s="25">
        <f t="shared" si="0"/>
        <v>3220</v>
      </c>
      <c r="I66" s="11"/>
      <c r="J66" s="26">
        <v>1500</v>
      </c>
      <c r="K66" s="27">
        <v>1500</v>
      </c>
      <c r="L66" s="26">
        <v>1000</v>
      </c>
      <c r="M66" s="27">
        <v>1000</v>
      </c>
      <c r="N66" s="26">
        <v>5000</v>
      </c>
      <c r="O66" s="27">
        <f>1500+0</f>
        <v>1500</v>
      </c>
      <c r="P66" s="26">
        <v>8000</v>
      </c>
      <c r="Q66" s="27">
        <v>0</v>
      </c>
      <c r="R66" s="26"/>
      <c r="S66" s="27"/>
      <c r="T66" s="29">
        <v>3220</v>
      </c>
      <c r="U66" s="27">
        <v>0</v>
      </c>
      <c r="V66" s="29">
        <v>3220</v>
      </c>
      <c r="W66" s="27"/>
      <c r="X66" s="29">
        <v>3220</v>
      </c>
      <c r="Y66" s="27"/>
      <c r="Z66" s="29">
        <v>3220</v>
      </c>
      <c r="AA66" s="27">
        <v>13000</v>
      </c>
      <c r="AB66" s="29">
        <v>3220</v>
      </c>
      <c r="AC66" s="27">
        <v>14600</v>
      </c>
      <c r="AD66" s="29">
        <v>3220</v>
      </c>
      <c r="AE66" s="27"/>
      <c r="AF66" s="29">
        <v>3220</v>
      </c>
      <c r="AG66" s="27"/>
      <c r="AH66" s="29">
        <v>3220</v>
      </c>
      <c r="AI66" s="27"/>
      <c r="AJ66" s="29">
        <v>3220</v>
      </c>
      <c r="AK66" s="27">
        <v>9660</v>
      </c>
      <c r="AL66" s="128"/>
      <c r="AM66" s="27"/>
      <c r="AN66" s="128"/>
      <c r="AO66" s="27"/>
      <c r="AP66" s="128"/>
      <c r="AQ66" s="27"/>
      <c r="AR66" s="125"/>
      <c r="AS66" s="128"/>
      <c r="AT66" s="27"/>
      <c r="AU66" s="128"/>
      <c r="AV66" s="27"/>
      <c r="AW66" s="128"/>
      <c r="AX66" s="27"/>
      <c r="AY66" s="128"/>
      <c r="AZ66" s="27"/>
      <c r="BA66" s="128"/>
      <c r="BB66" s="27"/>
      <c r="BC66" s="128"/>
      <c r="BD66" s="27"/>
      <c r="BE66" s="128"/>
      <c r="BF66" s="27"/>
      <c r="BG66" s="128"/>
      <c r="BH66" s="27"/>
      <c r="BI66" s="128"/>
      <c r="BJ66" s="27"/>
      <c r="BK66" s="128"/>
      <c r="BL66" s="27"/>
      <c r="BM66" s="128"/>
      <c r="BN66" s="27"/>
      <c r="BO66" s="28"/>
      <c r="BP66" s="27"/>
      <c r="BQ66" s="30"/>
      <c r="BR66" s="28"/>
      <c r="BS66" s="27"/>
      <c r="BT66" s="28"/>
      <c r="BU66" s="27"/>
      <c r="BV66" s="28"/>
      <c r="BW66" s="27"/>
      <c r="BX66" s="28"/>
      <c r="BY66" s="27"/>
      <c r="BZ66" s="28"/>
      <c r="CA66" s="27"/>
      <c r="CB66" s="28"/>
      <c r="CC66" s="27"/>
      <c r="CD66" s="26"/>
      <c r="CE66" s="27"/>
      <c r="CF66" s="26"/>
      <c r="CG66" s="27"/>
      <c r="CH66" s="26"/>
      <c r="CI66" s="27"/>
      <c r="CJ66" s="26"/>
      <c r="CK66" s="27"/>
      <c r="CL66" s="26"/>
      <c r="CM66" s="27"/>
      <c r="CN66" s="26"/>
      <c r="CO66" s="27"/>
      <c r="CP66" s="30"/>
      <c r="CQ66" s="31">
        <f t="shared" si="1"/>
        <v>44480</v>
      </c>
      <c r="CR66" s="31">
        <f t="shared" si="1"/>
        <v>41260</v>
      </c>
      <c r="CS66" s="32">
        <f t="shared" si="2"/>
        <v>3220</v>
      </c>
    </row>
    <row r="67" spans="1:97" ht="25.5" customHeight="1">
      <c r="A67" s="129">
        <v>64</v>
      </c>
      <c r="B67" s="36" t="s">
        <v>802</v>
      </c>
      <c r="C67" s="20" t="s">
        <v>803</v>
      </c>
      <c r="D67" s="126" t="s">
        <v>804</v>
      </c>
      <c r="E67" s="33"/>
      <c r="F67" s="94">
        <v>6600</v>
      </c>
      <c r="G67" s="127"/>
      <c r="H67" s="25">
        <f t="shared" si="0"/>
        <v>18480</v>
      </c>
      <c r="I67" s="11"/>
      <c r="J67" s="26">
        <v>1500</v>
      </c>
      <c r="K67" s="27">
        <v>1500</v>
      </c>
      <c r="L67" s="26">
        <v>1000</v>
      </c>
      <c r="M67" s="27">
        <v>1000</v>
      </c>
      <c r="N67" s="26">
        <v>5000</v>
      </c>
      <c r="O67" s="27">
        <v>5000</v>
      </c>
      <c r="P67" s="26">
        <v>8000</v>
      </c>
      <c r="Q67" s="27">
        <v>1500</v>
      </c>
      <c r="R67" s="26"/>
      <c r="S67" s="27"/>
      <c r="T67" s="29">
        <v>4620</v>
      </c>
      <c r="U67" s="27">
        <v>0</v>
      </c>
      <c r="V67" s="29">
        <v>4620</v>
      </c>
      <c r="W67" s="27">
        <v>4620</v>
      </c>
      <c r="X67" s="29">
        <v>4620</v>
      </c>
      <c r="Y67" s="27"/>
      <c r="Z67" s="29">
        <v>4620</v>
      </c>
      <c r="AA67" s="27"/>
      <c r="AB67" s="29">
        <v>4620</v>
      </c>
      <c r="AC67" s="27">
        <v>20360</v>
      </c>
      <c r="AD67" s="29">
        <v>4620</v>
      </c>
      <c r="AE67" s="27"/>
      <c r="AF67" s="29">
        <v>4620</v>
      </c>
      <c r="AG67" s="27">
        <v>4620</v>
      </c>
      <c r="AH67" s="29">
        <v>4620</v>
      </c>
      <c r="AI67" s="27"/>
      <c r="AJ67" s="29">
        <v>4620</v>
      </c>
      <c r="AK67" s="27"/>
      <c r="AL67" s="128"/>
      <c r="AM67" s="27"/>
      <c r="AN67" s="128"/>
      <c r="AO67" s="27"/>
      <c r="AP67" s="128"/>
      <c r="AQ67" s="27"/>
      <c r="AR67" s="125"/>
      <c r="AS67" s="128"/>
      <c r="AT67" s="27"/>
      <c r="AU67" s="128"/>
      <c r="AV67" s="27"/>
      <c r="AW67" s="128"/>
      <c r="AX67" s="27"/>
      <c r="AY67" s="128"/>
      <c r="AZ67" s="27"/>
      <c r="BA67" s="128"/>
      <c r="BB67" s="27"/>
      <c r="BC67" s="128"/>
      <c r="BD67" s="27"/>
      <c r="BE67" s="128"/>
      <c r="BF67" s="27"/>
      <c r="BG67" s="128"/>
      <c r="BH67" s="27"/>
      <c r="BI67" s="128"/>
      <c r="BJ67" s="27"/>
      <c r="BK67" s="128"/>
      <c r="BL67" s="27"/>
      <c r="BM67" s="128"/>
      <c r="BN67" s="27"/>
      <c r="BO67" s="28"/>
      <c r="BP67" s="27"/>
      <c r="BQ67" s="30"/>
      <c r="BR67" s="28"/>
      <c r="BS67" s="27"/>
      <c r="BT67" s="28"/>
      <c r="BU67" s="27"/>
      <c r="BV67" s="28"/>
      <c r="BW67" s="27"/>
      <c r="BX67" s="28"/>
      <c r="BY67" s="27"/>
      <c r="BZ67" s="28"/>
      <c r="CA67" s="27"/>
      <c r="CB67" s="28"/>
      <c r="CC67" s="27"/>
      <c r="CD67" s="26"/>
      <c r="CE67" s="27"/>
      <c r="CF67" s="26"/>
      <c r="CG67" s="27"/>
      <c r="CH67" s="26"/>
      <c r="CI67" s="27"/>
      <c r="CJ67" s="26"/>
      <c r="CK67" s="27"/>
      <c r="CL67" s="26"/>
      <c r="CM67" s="27"/>
      <c r="CN67" s="26"/>
      <c r="CO67" s="27"/>
      <c r="CP67" s="30"/>
      <c r="CQ67" s="31">
        <f t="shared" si="1"/>
        <v>57080</v>
      </c>
      <c r="CR67" s="31">
        <f t="shared" si="1"/>
        <v>38600</v>
      </c>
      <c r="CS67" s="32">
        <f t="shared" si="2"/>
        <v>18480</v>
      </c>
    </row>
    <row r="68" spans="1:97" ht="25.5" customHeight="1">
      <c r="A68" s="18">
        <v>65</v>
      </c>
      <c r="B68" s="36" t="s">
        <v>805</v>
      </c>
      <c r="C68" s="20" t="s">
        <v>806</v>
      </c>
      <c r="D68" s="126" t="s">
        <v>807</v>
      </c>
      <c r="E68" s="33"/>
      <c r="F68" s="94">
        <v>6600</v>
      </c>
      <c r="G68" s="127"/>
      <c r="H68" s="38">
        <f t="shared" ref="H68:H131" si="3">CS68</f>
        <v>23100</v>
      </c>
      <c r="I68" s="11"/>
      <c r="J68" s="26">
        <v>1500</v>
      </c>
      <c r="K68" s="27">
        <v>1500</v>
      </c>
      <c r="L68" s="26">
        <v>1000</v>
      </c>
      <c r="M68" s="27">
        <v>1000</v>
      </c>
      <c r="N68" s="26">
        <v>5000</v>
      </c>
      <c r="O68" s="27">
        <v>5000</v>
      </c>
      <c r="P68" s="26">
        <v>8000</v>
      </c>
      <c r="Q68" s="27">
        <f>1500+0</f>
        <v>1500</v>
      </c>
      <c r="R68" s="26"/>
      <c r="S68" s="27"/>
      <c r="T68" s="29">
        <v>4620</v>
      </c>
      <c r="U68" s="27">
        <v>0</v>
      </c>
      <c r="V68" s="29">
        <v>4620</v>
      </c>
      <c r="W68" s="27">
        <v>0</v>
      </c>
      <c r="X68" s="29">
        <v>4620</v>
      </c>
      <c r="Y68" s="27"/>
      <c r="Z68" s="29">
        <v>4620</v>
      </c>
      <c r="AA68" s="27">
        <v>15740</v>
      </c>
      <c r="AB68" s="29">
        <v>4620</v>
      </c>
      <c r="AC68" s="27">
        <v>9240</v>
      </c>
      <c r="AD68" s="29">
        <v>4620</v>
      </c>
      <c r="AE68" s="27"/>
      <c r="AF68" s="29">
        <v>4620</v>
      </c>
      <c r="AG68" s="27"/>
      <c r="AH68" s="29">
        <v>4620</v>
      </c>
      <c r="AI68" s="27"/>
      <c r="AJ68" s="29">
        <v>4620</v>
      </c>
      <c r="AK68" s="27"/>
      <c r="AL68" s="128"/>
      <c r="AM68" s="27"/>
      <c r="AN68" s="128"/>
      <c r="AO68" s="27"/>
      <c r="AP68" s="128"/>
      <c r="AQ68" s="27"/>
      <c r="AR68" s="125"/>
      <c r="AS68" s="128"/>
      <c r="AT68" s="27"/>
      <c r="AU68" s="128"/>
      <c r="AV68" s="27"/>
      <c r="AW68" s="128"/>
      <c r="AX68" s="27"/>
      <c r="AY68" s="128"/>
      <c r="AZ68" s="27"/>
      <c r="BA68" s="128"/>
      <c r="BB68" s="27"/>
      <c r="BC68" s="128"/>
      <c r="BD68" s="27"/>
      <c r="BE68" s="128"/>
      <c r="BF68" s="27"/>
      <c r="BG68" s="128"/>
      <c r="BH68" s="27"/>
      <c r="BI68" s="128"/>
      <c r="BJ68" s="27"/>
      <c r="BK68" s="128"/>
      <c r="BL68" s="27"/>
      <c r="BM68" s="128"/>
      <c r="BN68" s="27"/>
      <c r="BO68" s="28"/>
      <c r="BP68" s="27"/>
      <c r="BQ68" s="30"/>
      <c r="BR68" s="28"/>
      <c r="BS68" s="27"/>
      <c r="BT68" s="28"/>
      <c r="BU68" s="27"/>
      <c r="BV68" s="28"/>
      <c r="BW68" s="27"/>
      <c r="BX68" s="28"/>
      <c r="BY68" s="27"/>
      <c r="BZ68" s="28"/>
      <c r="CA68" s="27"/>
      <c r="CB68" s="28"/>
      <c r="CC68" s="27"/>
      <c r="CD68" s="26"/>
      <c r="CE68" s="27"/>
      <c r="CF68" s="26"/>
      <c r="CG68" s="27"/>
      <c r="CH68" s="26"/>
      <c r="CI68" s="27"/>
      <c r="CJ68" s="26"/>
      <c r="CK68" s="27"/>
      <c r="CL68" s="26"/>
      <c r="CM68" s="27"/>
      <c r="CN68" s="26"/>
      <c r="CO68" s="27"/>
      <c r="CP68" s="30"/>
      <c r="CQ68" s="31">
        <f t="shared" ref="CQ68:CR131" si="4">CN68+CL68+CJ68+CH68+CF68+CD68+CB68+BZ68+BX68+BV68+BT68+BR68+BO68+BM68+BK68+BI68+BG68+BE68+BC68+BA68+AY68+AW68+AU68+AS68+AP68+AN68+AL68+AJ68+AH68+AF68+AD68+AB68+Z68+X68+V68+T68+R68+N68+L68+J68+P68</f>
        <v>57080</v>
      </c>
      <c r="CR68" s="31">
        <f t="shared" si="4"/>
        <v>33980</v>
      </c>
      <c r="CS68" s="32">
        <f t="shared" ref="CS68:CS131" si="5">CQ68-CR68</f>
        <v>23100</v>
      </c>
    </row>
    <row r="69" spans="1:97" ht="25.5" customHeight="1">
      <c r="A69" s="129">
        <v>66</v>
      </c>
      <c r="B69" s="36" t="s">
        <v>808</v>
      </c>
      <c r="C69" s="20" t="s">
        <v>809</v>
      </c>
      <c r="D69" s="126" t="s">
        <v>810</v>
      </c>
      <c r="E69" s="132" t="s">
        <v>410</v>
      </c>
      <c r="F69" s="94">
        <v>6200</v>
      </c>
      <c r="H69" s="25">
        <f t="shared" si="3"/>
        <v>8680</v>
      </c>
      <c r="I69" s="11"/>
      <c r="J69" s="26">
        <v>1500</v>
      </c>
      <c r="K69" s="27">
        <v>1500</v>
      </c>
      <c r="L69" s="26">
        <v>1000</v>
      </c>
      <c r="M69" s="27">
        <v>1000</v>
      </c>
      <c r="N69" s="26">
        <v>5000</v>
      </c>
      <c r="O69" s="27">
        <v>5000</v>
      </c>
      <c r="P69" s="26">
        <v>8000</v>
      </c>
      <c r="Q69" s="27">
        <f>1500+0</f>
        <v>1500</v>
      </c>
      <c r="R69" s="26"/>
      <c r="S69" s="27"/>
      <c r="T69" s="29">
        <v>4340</v>
      </c>
      <c r="U69" s="27">
        <v>0</v>
      </c>
      <c r="V69" s="29">
        <v>4340</v>
      </c>
      <c r="W69" s="27">
        <v>0</v>
      </c>
      <c r="X69" s="29">
        <v>4340</v>
      </c>
      <c r="Y69" s="27">
        <v>19520</v>
      </c>
      <c r="Z69" s="29">
        <v>4340</v>
      </c>
      <c r="AA69" s="27">
        <v>4340</v>
      </c>
      <c r="AB69" s="29">
        <v>4340</v>
      </c>
      <c r="AC69" s="27"/>
      <c r="AD69" s="29">
        <v>4340</v>
      </c>
      <c r="AE69" s="27">
        <f>4340+4340</f>
        <v>8680</v>
      </c>
      <c r="AF69" s="29">
        <v>4340</v>
      </c>
      <c r="AG69" s="27"/>
      <c r="AH69" s="29">
        <v>4340</v>
      </c>
      <c r="AI69" s="27"/>
      <c r="AJ69" s="29">
        <v>4340</v>
      </c>
      <c r="AK69" s="27">
        <v>4340</v>
      </c>
      <c r="AL69" s="128"/>
      <c r="AM69" s="27"/>
      <c r="AN69" s="128"/>
      <c r="AO69" s="27"/>
      <c r="AP69" s="128"/>
      <c r="AQ69" s="27"/>
      <c r="AR69" s="125"/>
      <c r="AS69" s="128"/>
      <c r="AT69" s="27"/>
      <c r="AU69" s="128"/>
      <c r="AV69" s="27"/>
      <c r="AW69" s="128"/>
      <c r="AX69" s="27"/>
      <c r="AY69" s="128"/>
      <c r="AZ69" s="27"/>
      <c r="BA69" s="128"/>
      <c r="BB69" s="27"/>
      <c r="BC69" s="128"/>
      <c r="BD69" s="27"/>
      <c r="BE69" s="128"/>
      <c r="BF69" s="27"/>
      <c r="BG69" s="128"/>
      <c r="BH69" s="27"/>
      <c r="BI69" s="128"/>
      <c r="BJ69" s="27"/>
      <c r="BK69" s="128"/>
      <c r="BL69" s="27"/>
      <c r="BM69" s="128"/>
      <c r="BN69" s="27"/>
      <c r="BO69" s="28"/>
      <c r="BP69" s="27"/>
      <c r="BQ69" s="30"/>
      <c r="BR69" s="28"/>
      <c r="BS69" s="27"/>
      <c r="BT69" s="28"/>
      <c r="BU69" s="27"/>
      <c r="BV69" s="28"/>
      <c r="BW69" s="27"/>
      <c r="BX69" s="28"/>
      <c r="BY69" s="27"/>
      <c r="BZ69" s="28"/>
      <c r="CA69" s="27"/>
      <c r="CB69" s="28"/>
      <c r="CC69" s="27"/>
      <c r="CD69" s="26"/>
      <c r="CE69" s="27"/>
      <c r="CF69" s="26"/>
      <c r="CG69" s="27"/>
      <c r="CH69" s="26"/>
      <c r="CI69" s="27"/>
      <c r="CJ69" s="26"/>
      <c r="CK69" s="27"/>
      <c r="CL69" s="26"/>
      <c r="CM69" s="27"/>
      <c r="CN69" s="26"/>
      <c r="CO69" s="27"/>
      <c r="CP69" s="30"/>
      <c r="CQ69" s="31">
        <f t="shared" si="4"/>
        <v>54560</v>
      </c>
      <c r="CR69" s="31">
        <f t="shared" si="4"/>
        <v>45880</v>
      </c>
      <c r="CS69" s="32">
        <f t="shared" si="5"/>
        <v>8680</v>
      </c>
    </row>
    <row r="70" spans="1:97" ht="25.5" customHeight="1">
      <c r="A70" s="18">
        <v>67</v>
      </c>
      <c r="B70" s="36" t="s">
        <v>811</v>
      </c>
      <c r="C70" s="20" t="s">
        <v>812</v>
      </c>
      <c r="D70" s="126" t="s">
        <v>813</v>
      </c>
      <c r="E70" s="33"/>
      <c r="F70" s="94">
        <v>6600</v>
      </c>
      <c r="G70" s="127"/>
      <c r="H70" s="25">
        <f t="shared" si="3"/>
        <v>9240</v>
      </c>
      <c r="I70" s="11"/>
      <c r="J70" s="26">
        <v>1500</v>
      </c>
      <c r="K70" s="27">
        <v>1500</v>
      </c>
      <c r="L70" s="26">
        <v>1000</v>
      </c>
      <c r="M70" s="27">
        <v>1000</v>
      </c>
      <c r="N70" s="26">
        <v>5000</v>
      </c>
      <c r="O70" s="27">
        <v>5000</v>
      </c>
      <c r="P70" s="26">
        <v>8000</v>
      </c>
      <c r="Q70" s="27">
        <v>1500</v>
      </c>
      <c r="R70" s="26"/>
      <c r="S70" s="27"/>
      <c r="T70" s="29">
        <v>4620</v>
      </c>
      <c r="U70" s="27">
        <v>11120</v>
      </c>
      <c r="V70" s="29">
        <v>4620</v>
      </c>
      <c r="W70" s="27">
        <v>4620</v>
      </c>
      <c r="X70" s="29">
        <v>4620</v>
      </c>
      <c r="Y70" s="27">
        <v>4620</v>
      </c>
      <c r="Z70" s="29">
        <v>4620</v>
      </c>
      <c r="AA70" s="27">
        <v>4620</v>
      </c>
      <c r="AB70" s="29">
        <v>4620</v>
      </c>
      <c r="AC70" s="27">
        <v>4620</v>
      </c>
      <c r="AD70" s="29">
        <v>4620</v>
      </c>
      <c r="AE70" s="27">
        <v>4620</v>
      </c>
      <c r="AF70" s="29">
        <v>4620</v>
      </c>
      <c r="AG70" s="27">
        <v>4620</v>
      </c>
      <c r="AH70" s="29">
        <v>4620</v>
      </c>
      <c r="AI70" s="27"/>
      <c r="AJ70" s="29">
        <v>4620</v>
      </c>
      <c r="AK70" s="27"/>
      <c r="AL70" s="128"/>
      <c r="AM70" s="27"/>
      <c r="AN70" s="128"/>
      <c r="AO70" s="27"/>
      <c r="AP70" s="128"/>
      <c r="AQ70" s="27"/>
      <c r="AR70" s="125"/>
      <c r="AS70" s="128"/>
      <c r="AT70" s="27"/>
      <c r="AU70" s="128"/>
      <c r="AV70" s="27"/>
      <c r="AW70" s="128"/>
      <c r="AX70" s="27"/>
      <c r="AY70" s="128"/>
      <c r="AZ70" s="27"/>
      <c r="BA70" s="128"/>
      <c r="BB70" s="27"/>
      <c r="BC70" s="128"/>
      <c r="BD70" s="27"/>
      <c r="BE70" s="128"/>
      <c r="BF70" s="27"/>
      <c r="BG70" s="128"/>
      <c r="BH70" s="27"/>
      <c r="BI70" s="128"/>
      <c r="BJ70" s="27"/>
      <c r="BK70" s="128"/>
      <c r="BL70" s="27"/>
      <c r="BM70" s="128"/>
      <c r="BN70" s="27"/>
      <c r="BO70" s="28"/>
      <c r="BP70" s="27"/>
      <c r="BQ70" s="30"/>
      <c r="BR70" s="28"/>
      <c r="BS70" s="27"/>
      <c r="BT70" s="28"/>
      <c r="BU70" s="27"/>
      <c r="BV70" s="28"/>
      <c r="BW70" s="27"/>
      <c r="BX70" s="28"/>
      <c r="BY70" s="27"/>
      <c r="BZ70" s="28"/>
      <c r="CA70" s="27"/>
      <c r="CB70" s="28"/>
      <c r="CC70" s="27"/>
      <c r="CD70" s="26"/>
      <c r="CE70" s="27"/>
      <c r="CF70" s="26"/>
      <c r="CG70" s="27"/>
      <c r="CH70" s="26"/>
      <c r="CI70" s="27"/>
      <c r="CJ70" s="26"/>
      <c r="CK70" s="27"/>
      <c r="CL70" s="26"/>
      <c r="CM70" s="27"/>
      <c r="CN70" s="26"/>
      <c r="CO70" s="27"/>
      <c r="CP70" s="30"/>
      <c r="CQ70" s="31">
        <f t="shared" si="4"/>
        <v>57080</v>
      </c>
      <c r="CR70" s="31">
        <f t="shared" si="4"/>
        <v>47840</v>
      </c>
      <c r="CS70" s="32">
        <f t="shared" si="5"/>
        <v>9240</v>
      </c>
    </row>
    <row r="71" spans="1:97" ht="25.5" customHeight="1">
      <c r="A71" s="129">
        <v>68</v>
      </c>
      <c r="B71" s="36" t="s">
        <v>814</v>
      </c>
      <c r="C71" s="20" t="s">
        <v>815</v>
      </c>
      <c r="D71" s="126" t="s">
        <v>816</v>
      </c>
      <c r="E71" s="33"/>
      <c r="F71" s="94">
        <v>6600</v>
      </c>
      <c r="G71" s="127"/>
      <c r="H71" s="25">
        <f t="shared" si="3"/>
        <v>23100</v>
      </c>
      <c r="I71" s="11"/>
      <c r="J71" s="26">
        <v>1500</v>
      </c>
      <c r="K71" s="27">
        <v>1500</v>
      </c>
      <c r="L71" s="26">
        <v>1000</v>
      </c>
      <c r="M71" s="27">
        <v>1000</v>
      </c>
      <c r="N71" s="26">
        <v>5000</v>
      </c>
      <c r="O71" s="27">
        <v>5000</v>
      </c>
      <c r="P71" s="26">
        <v>8000</v>
      </c>
      <c r="Q71" s="27">
        <f>1500+0</f>
        <v>1500</v>
      </c>
      <c r="R71" s="26"/>
      <c r="S71" s="27"/>
      <c r="T71" s="29">
        <v>4620</v>
      </c>
      <c r="U71" s="27">
        <v>0</v>
      </c>
      <c r="V71" s="29">
        <v>4620</v>
      </c>
      <c r="W71" s="27">
        <v>4620</v>
      </c>
      <c r="X71" s="29">
        <v>4620</v>
      </c>
      <c r="Y71" s="27">
        <f>6500+0</f>
        <v>6500</v>
      </c>
      <c r="Z71" s="29">
        <v>4620</v>
      </c>
      <c r="AA71" s="27">
        <v>4620</v>
      </c>
      <c r="AB71" s="29">
        <v>4620</v>
      </c>
      <c r="AC71" s="27"/>
      <c r="AD71" s="29">
        <v>4620</v>
      </c>
      <c r="AE71" s="27"/>
      <c r="AF71" s="29">
        <v>4620</v>
      </c>
      <c r="AG71" s="27"/>
      <c r="AH71" s="29">
        <v>4620</v>
      </c>
      <c r="AI71" s="27"/>
      <c r="AJ71" s="29">
        <v>4620</v>
      </c>
      <c r="AK71" s="27">
        <v>9240</v>
      </c>
      <c r="AL71" s="128"/>
      <c r="AM71" s="27"/>
      <c r="AN71" s="128"/>
      <c r="AO71" s="27"/>
      <c r="AP71" s="128"/>
      <c r="AQ71" s="27"/>
      <c r="AR71" s="125"/>
      <c r="AS71" s="128"/>
      <c r="AT71" s="27"/>
      <c r="AU71" s="128"/>
      <c r="AV71" s="27"/>
      <c r="AW71" s="128"/>
      <c r="AX71" s="27"/>
      <c r="AY71" s="128"/>
      <c r="AZ71" s="27"/>
      <c r="BA71" s="128"/>
      <c r="BB71" s="27"/>
      <c r="BC71" s="128"/>
      <c r="BD71" s="27"/>
      <c r="BE71" s="128"/>
      <c r="BF71" s="27"/>
      <c r="BG71" s="128"/>
      <c r="BH71" s="27"/>
      <c r="BI71" s="128"/>
      <c r="BJ71" s="27"/>
      <c r="BK71" s="128"/>
      <c r="BL71" s="27"/>
      <c r="BM71" s="128"/>
      <c r="BN71" s="27"/>
      <c r="BO71" s="28"/>
      <c r="BP71" s="27"/>
      <c r="BQ71" s="30"/>
      <c r="BR71" s="28"/>
      <c r="BS71" s="27"/>
      <c r="BT71" s="28"/>
      <c r="BU71" s="27"/>
      <c r="BV71" s="28"/>
      <c r="BW71" s="27"/>
      <c r="BX71" s="28"/>
      <c r="BY71" s="27"/>
      <c r="BZ71" s="28"/>
      <c r="CA71" s="27"/>
      <c r="CB71" s="28"/>
      <c r="CC71" s="27"/>
      <c r="CD71" s="26"/>
      <c r="CE71" s="27"/>
      <c r="CF71" s="26"/>
      <c r="CG71" s="27"/>
      <c r="CH71" s="26"/>
      <c r="CI71" s="27"/>
      <c r="CJ71" s="26"/>
      <c r="CK71" s="27"/>
      <c r="CL71" s="26"/>
      <c r="CM71" s="27"/>
      <c r="CN71" s="26"/>
      <c r="CO71" s="27"/>
      <c r="CP71" s="30"/>
      <c r="CQ71" s="31">
        <f t="shared" si="4"/>
        <v>57080</v>
      </c>
      <c r="CR71" s="31">
        <f t="shared" si="4"/>
        <v>33980</v>
      </c>
      <c r="CS71" s="32">
        <f t="shared" si="5"/>
        <v>23100</v>
      </c>
    </row>
    <row r="72" spans="1:97" ht="25.5" customHeight="1">
      <c r="A72" s="18">
        <v>69</v>
      </c>
      <c r="B72" s="140" t="s">
        <v>817</v>
      </c>
      <c r="C72" s="20" t="s">
        <v>818</v>
      </c>
      <c r="D72" s="126" t="s">
        <v>819</v>
      </c>
      <c r="E72" s="33"/>
      <c r="F72" s="94">
        <v>6600</v>
      </c>
      <c r="G72" s="127"/>
      <c r="H72" s="25">
        <f t="shared" si="3"/>
        <v>0</v>
      </c>
      <c r="I72" s="11"/>
      <c r="J72" s="26">
        <v>1500</v>
      </c>
      <c r="K72" s="27">
        <v>1500</v>
      </c>
      <c r="L72" s="26">
        <v>1000</v>
      </c>
      <c r="M72" s="27">
        <v>1000</v>
      </c>
      <c r="N72" s="26">
        <v>5000</v>
      </c>
      <c r="O72" s="27">
        <v>5000</v>
      </c>
      <c r="P72" s="26">
        <v>8000</v>
      </c>
      <c r="Q72" s="27">
        <f>1500+0</f>
        <v>1500</v>
      </c>
      <c r="R72" s="26"/>
      <c r="S72" s="27"/>
      <c r="T72" s="29">
        <v>4620</v>
      </c>
      <c r="U72" s="27">
        <v>0</v>
      </c>
      <c r="V72" s="29">
        <v>4620</v>
      </c>
      <c r="W72" s="27">
        <v>0</v>
      </c>
      <c r="X72" s="29">
        <v>4620</v>
      </c>
      <c r="Y72" s="27"/>
      <c r="Z72" s="29">
        <v>4620</v>
      </c>
      <c r="AA72" s="27">
        <v>14980</v>
      </c>
      <c r="AB72" s="29">
        <v>4620</v>
      </c>
      <c r="AC72" s="27">
        <v>10000</v>
      </c>
      <c r="AD72" s="29">
        <v>4620</v>
      </c>
      <c r="AE72" s="27"/>
      <c r="AF72" s="29">
        <v>4620</v>
      </c>
      <c r="AG72" s="27"/>
      <c r="AH72" s="29">
        <v>4620</v>
      </c>
      <c r="AI72" s="27"/>
      <c r="AJ72" s="29">
        <v>4620</v>
      </c>
      <c r="AK72" s="27">
        <v>23100</v>
      </c>
      <c r="AL72" s="128"/>
      <c r="AM72" s="27"/>
      <c r="AN72" s="128"/>
      <c r="AO72" s="27"/>
      <c r="AP72" s="128"/>
      <c r="AQ72" s="27"/>
      <c r="AR72" s="125"/>
      <c r="AS72" s="128"/>
      <c r="AT72" s="27"/>
      <c r="AU72" s="128"/>
      <c r="AV72" s="27"/>
      <c r="AW72" s="128"/>
      <c r="AX72" s="27"/>
      <c r="AY72" s="128"/>
      <c r="AZ72" s="27"/>
      <c r="BA72" s="128"/>
      <c r="BB72" s="27"/>
      <c r="BC72" s="128"/>
      <c r="BD72" s="27"/>
      <c r="BE72" s="128"/>
      <c r="BF72" s="27"/>
      <c r="BG72" s="128"/>
      <c r="BH72" s="27"/>
      <c r="BI72" s="128"/>
      <c r="BJ72" s="27"/>
      <c r="BK72" s="128"/>
      <c r="BL72" s="27"/>
      <c r="BM72" s="128"/>
      <c r="BN72" s="27"/>
      <c r="BO72" s="28"/>
      <c r="BP72" s="27"/>
      <c r="BQ72" s="30"/>
      <c r="BR72" s="28"/>
      <c r="BS72" s="27"/>
      <c r="BT72" s="28"/>
      <c r="BU72" s="27"/>
      <c r="BV72" s="28"/>
      <c r="BW72" s="27"/>
      <c r="BX72" s="28"/>
      <c r="BY72" s="27"/>
      <c r="BZ72" s="28"/>
      <c r="CA72" s="27"/>
      <c r="CB72" s="28"/>
      <c r="CC72" s="27"/>
      <c r="CD72" s="26"/>
      <c r="CE72" s="27"/>
      <c r="CF72" s="26"/>
      <c r="CG72" s="27"/>
      <c r="CH72" s="26"/>
      <c r="CI72" s="27"/>
      <c r="CJ72" s="26"/>
      <c r="CK72" s="27"/>
      <c r="CL72" s="26"/>
      <c r="CM72" s="27"/>
      <c r="CN72" s="26"/>
      <c r="CO72" s="27"/>
      <c r="CP72" s="30"/>
      <c r="CQ72" s="31">
        <f t="shared" si="4"/>
        <v>57080</v>
      </c>
      <c r="CR72" s="31">
        <f t="shared" si="4"/>
        <v>57080</v>
      </c>
      <c r="CS72" s="32">
        <f t="shared" si="5"/>
        <v>0</v>
      </c>
    </row>
    <row r="73" spans="1:97" ht="25.5" customHeight="1">
      <c r="A73" s="129">
        <v>70</v>
      </c>
      <c r="B73" s="36" t="s">
        <v>820</v>
      </c>
      <c r="C73" s="20" t="s">
        <v>821</v>
      </c>
      <c r="D73" s="126" t="s">
        <v>822</v>
      </c>
      <c r="E73" s="33"/>
      <c r="F73" s="94">
        <v>6600</v>
      </c>
      <c r="G73" s="127"/>
      <c r="H73" s="25">
        <f t="shared" si="3"/>
        <v>13860</v>
      </c>
      <c r="I73" s="11"/>
      <c r="J73" s="26">
        <v>1500</v>
      </c>
      <c r="K73" s="27">
        <v>1500</v>
      </c>
      <c r="L73" s="26">
        <v>1000</v>
      </c>
      <c r="M73" s="27">
        <v>1000</v>
      </c>
      <c r="N73" s="26">
        <v>5000</v>
      </c>
      <c r="O73" s="27">
        <v>5000</v>
      </c>
      <c r="P73" s="26">
        <v>8000</v>
      </c>
      <c r="Q73" s="27">
        <v>1500</v>
      </c>
      <c r="R73" s="26"/>
      <c r="S73" s="27"/>
      <c r="T73" s="29">
        <v>4620</v>
      </c>
      <c r="U73" s="133">
        <v>4620</v>
      </c>
      <c r="V73" s="29">
        <v>4620</v>
      </c>
      <c r="W73" s="27">
        <v>4620</v>
      </c>
      <c r="X73" s="29">
        <v>4620</v>
      </c>
      <c r="Y73" s="27">
        <v>0</v>
      </c>
      <c r="Z73" s="29">
        <v>4620</v>
      </c>
      <c r="AA73" s="27">
        <v>9240</v>
      </c>
      <c r="AB73" s="29">
        <v>4620</v>
      </c>
      <c r="AC73" s="27">
        <v>6500</v>
      </c>
      <c r="AD73" s="29">
        <v>4620</v>
      </c>
      <c r="AE73" s="27"/>
      <c r="AF73" s="29">
        <v>4620</v>
      </c>
      <c r="AG73" s="27"/>
      <c r="AH73" s="29">
        <v>4620</v>
      </c>
      <c r="AI73" s="27"/>
      <c r="AJ73" s="29">
        <v>4620</v>
      </c>
      <c r="AK73" s="27">
        <v>9240</v>
      </c>
      <c r="AL73" s="128"/>
      <c r="AM73" s="27"/>
      <c r="AN73" s="128"/>
      <c r="AO73" s="27"/>
      <c r="AP73" s="128"/>
      <c r="AQ73" s="27"/>
      <c r="AR73" s="125"/>
      <c r="AS73" s="128"/>
      <c r="AT73" s="27"/>
      <c r="AU73" s="128"/>
      <c r="AV73" s="27"/>
      <c r="AW73" s="128"/>
      <c r="AX73" s="27"/>
      <c r="AY73" s="128"/>
      <c r="AZ73" s="27"/>
      <c r="BA73" s="128"/>
      <c r="BB73" s="27"/>
      <c r="BC73" s="128"/>
      <c r="BD73" s="27"/>
      <c r="BE73" s="128"/>
      <c r="BF73" s="27"/>
      <c r="BG73" s="128"/>
      <c r="BH73" s="27"/>
      <c r="BI73" s="128"/>
      <c r="BJ73" s="27"/>
      <c r="BK73" s="128"/>
      <c r="BL73" s="27"/>
      <c r="BM73" s="128"/>
      <c r="BN73" s="27"/>
      <c r="BO73" s="28"/>
      <c r="BP73" s="27"/>
      <c r="BQ73" s="30"/>
      <c r="BR73" s="28"/>
      <c r="BS73" s="27"/>
      <c r="BT73" s="28"/>
      <c r="BU73" s="27"/>
      <c r="BV73" s="28"/>
      <c r="BW73" s="27"/>
      <c r="BX73" s="28"/>
      <c r="BY73" s="27"/>
      <c r="BZ73" s="28"/>
      <c r="CA73" s="27"/>
      <c r="CB73" s="28"/>
      <c r="CC73" s="27"/>
      <c r="CD73" s="26"/>
      <c r="CE73" s="27"/>
      <c r="CF73" s="26"/>
      <c r="CG73" s="27"/>
      <c r="CH73" s="26"/>
      <c r="CI73" s="27"/>
      <c r="CJ73" s="26"/>
      <c r="CK73" s="27"/>
      <c r="CL73" s="26"/>
      <c r="CM73" s="27"/>
      <c r="CN73" s="26"/>
      <c r="CO73" s="27"/>
      <c r="CP73" s="30"/>
      <c r="CQ73" s="31">
        <f t="shared" si="4"/>
        <v>57080</v>
      </c>
      <c r="CR73" s="31">
        <f t="shared" si="4"/>
        <v>43220</v>
      </c>
      <c r="CS73" s="32">
        <f t="shared" si="5"/>
        <v>13860</v>
      </c>
    </row>
    <row r="74" spans="1:97" ht="25.5" customHeight="1">
      <c r="A74" s="18">
        <v>71</v>
      </c>
      <c r="B74" s="36" t="s">
        <v>823</v>
      </c>
      <c r="C74" s="20" t="s">
        <v>824</v>
      </c>
      <c r="D74" s="126" t="s">
        <v>825</v>
      </c>
      <c r="E74" s="132" t="s">
        <v>410</v>
      </c>
      <c r="F74" s="94">
        <v>6200</v>
      </c>
      <c r="G74" s="127"/>
      <c r="H74" s="25">
        <f t="shared" si="3"/>
        <v>6720</v>
      </c>
      <c r="I74" s="11"/>
      <c r="J74" s="26">
        <v>1500</v>
      </c>
      <c r="K74" s="27">
        <v>1500</v>
      </c>
      <c r="L74" s="26">
        <v>1000</v>
      </c>
      <c r="M74" s="27">
        <v>1000</v>
      </c>
      <c r="N74" s="26">
        <v>5000</v>
      </c>
      <c r="O74" s="27">
        <v>5000</v>
      </c>
      <c r="P74" s="26">
        <v>8000</v>
      </c>
      <c r="Q74" s="27">
        <v>1500</v>
      </c>
      <c r="R74" s="26"/>
      <c r="S74" s="27"/>
      <c r="T74" s="29">
        <v>4340</v>
      </c>
      <c r="U74" s="133">
        <v>4620</v>
      </c>
      <c r="V74" s="29">
        <v>4340</v>
      </c>
      <c r="W74" s="27">
        <v>4620</v>
      </c>
      <c r="X74" s="29">
        <v>4340</v>
      </c>
      <c r="Y74" s="27">
        <v>0</v>
      </c>
      <c r="Z74" s="29">
        <v>4340</v>
      </c>
      <c r="AA74" s="27">
        <v>9240</v>
      </c>
      <c r="AB74" s="29">
        <v>4340</v>
      </c>
      <c r="AC74" s="27">
        <v>6500</v>
      </c>
      <c r="AD74" s="29">
        <v>4340</v>
      </c>
      <c r="AE74" s="27"/>
      <c r="AF74" s="29">
        <v>4340</v>
      </c>
      <c r="AG74" s="27"/>
      <c r="AH74" s="29">
        <v>4340</v>
      </c>
      <c r="AI74" s="27">
        <v>13860</v>
      </c>
      <c r="AJ74" s="29">
        <v>4340</v>
      </c>
      <c r="AK74" s="27"/>
      <c r="AL74" s="128"/>
      <c r="AM74" s="27"/>
      <c r="AN74" s="128"/>
      <c r="AO74" s="27"/>
      <c r="AP74" s="128"/>
      <c r="AQ74" s="27"/>
      <c r="AR74" s="125"/>
      <c r="AS74" s="128"/>
      <c r="AT74" s="27"/>
      <c r="AU74" s="128"/>
      <c r="AV74" s="27"/>
      <c r="AW74" s="128"/>
      <c r="AX74" s="27"/>
      <c r="AY74" s="128"/>
      <c r="AZ74" s="27"/>
      <c r="BA74" s="128"/>
      <c r="BB74" s="27"/>
      <c r="BC74" s="128"/>
      <c r="BD74" s="27"/>
      <c r="BE74" s="128"/>
      <c r="BF74" s="27"/>
      <c r="BG74" s="128"/>
      <c r="BH74" s="27"/>
      <c r="BI74" s="128"/>
      <c r="BJ74" s="27"/>
      <c r="BK74" s="128"/>
      <c r="BL74" s="27"/>
      <c r="BM74" s="128"/>
      <c r="BN74" s="27"/>
      <c r="BO74" s="28"/>
      <c r="BP74" s="27"/>
      <c r="BQ74" s="30"/>
      <c r="BR74" s="28"/>
      <c r="BS74" s="27"/>
      <c r="BT74" s="28"/>
      <c r="BU74" s="27"/>
      <c r="BV74" s="28"/>
      <c r="BW74" s="27"/>
      <c r="BX74" s="28"/>
      <c r="BY74" s="27"/>
      <c r="BZ74" s="28"/>
      <c r="CA74" s="27"/>
      <c r="CB74" s="28"/>
      <c r="CC74" s="27"/>
      <c r="CD74" s="26"/>
      <c r="CE74" s="27"/>
      <c r="CF74" s="26"/>
      <c r="CG74" s="27"/>
      <c r="CH74" s="26"/>
      <c r="CI74" s="27"/>
      <c r="CJ74" s="26"/>
      <c r="CK74" s="27"/>
      <c r="CL74" s="26"/>
      <c r="CM74" s="27"/>
      <c r="CN74" s="26"/>
      <c r="CO74" s="27"/>
      <c r="CP74" s="30"/>
      <c r="CQ74" s="31">
        <f t="shared" si="4"/>
        <v>54560</v>
      </c>
      <c r="CR74" s="31">
        <f t="shared" si="4"/>
        <v>47840</v>
      </c>
      <c r="CS74" s="32">
        <f t="shared" si="5"/>
        <v>6720</v>
      </c>
    </row>
    <row r="75" spans="1:97" ht="25.5" customHeight="1">
      <c r="A75" s="129">
        <v>72</v>
      </c>
      <c r="B75" s="36" t="s">
        <v>826</v>
      </c>
      <c r="C75" s="20" t="s">
        <v>827</v>
      </c>
      <c r="D75" s="126" t="s">
        <v>828</v>
      </c>
      <c r="E75" s="33"/>
      <c r="F75" s="94">
        <v>6600</v>
      </c>
      <c r="G75" s="127"/>
      <c r="H75" s="25">
        <f t="shared" si="3"/>
        <v>0</v>
      </c>
      <c r="I75" s="11"/>
      <c r="J75" s="26">
        <v>1500</v>
      </c>
      <c r="K75" s="27">
        <v>1500</v>
      </c>
      <c r="L75" s="26">
        <v>1000</v>
      </c>
      <c r="M75" s="27">
        <v>1000</v>
      </c>
      <c r="N75" s="26">
        <v>5000</v>
      </c>
      <c r="O75" s="27">
        <v>5000</v>
      </c>
      <c r="P75" s="26">
        <v>8000</v>
      </c>
      <c r="Q75" s="27">
        <f>1500+0</f>
        <v>1500</v>
      </c>
      <c r="R75" s="26"/>
      <c r="S75" s="27"/>
      <c r="T75" s="29">
        <v>4620</v>
      </c>
      <c r="U75" s="27">
        <v>0</v>
      </c>
      <c r="V75" s="29">
        <v>4620</v>
      </c>
      <c r="W75" s="27">
        <v>0</v>
      </c>
      <c r="X75" s="29">
        <v>4620</v>
      </c>
      <c r="Y75" s="27">
        <v>0</v>
      </c>
      <c r="Z75" s="29">
        <v>4620</v>
      </c>
      <c r="AA75" s="27">
        <v>24980</v>
      </c>
      <c r="AB75" s="29">
        <v>4620</v>
      </c>
      <c r="AC75" s="27"/>
      <c r="AD75" s="29">
        <v>4620</v>
      </c>
      <c r="AE75" s="27"/>
      <c r="AF75" s="29">
        <v>4620</v>
      </c>
      <c r="AG75" s="27"/>
      <c r="AH75" s="29">
        <v>4620</v>
      </c>
      <c r="AI75" s="27"/>
      <c r="AJ75" s="29">
        <v>4620</v>
      </c>
      <c r="AK75" s="27">
        <v>23100</v>
      </c>
      <c r="AL75" s="128"/>
      <c r="AM75" s="27"/>
      <c r="AN75" s="128"/>
      <c r="AO75" s="27"/>
      <c r="AP75" s="128"/>
      <c r="AQ75" s="27"/>
      <c r="AR75" s="125"/>
      <c r="AS75" s="128"/>
      <c r="AT75" s="27"/>
      <c r="AU75" s="128"/>
      <c r="AV75" s="27"/>
      <c r="AW75" s="128"/>
      <c r="AX75" s="27"/>
      <c r="AY75" s="128"/>
      <c r="AZ75" s="27"/>
      <c r="BA75" s="128"/>
      <c r="BB75" s="27"/>
      <c r="BC75" s="128"/>
      <c r="BD75" s="27"/>
      <c r="BE75" s="128"/>
      <c r="BF75" s="27"/>
      <c r="BG75" s="128"/>
      <c r="BH75" s="27"/>
      <c r="BI75" s="128"/>
      <c r="BJ75" s="27"/>
      <c r="BK75" s="128"/>
      <c r="BL75" s="27"/>
      <c r="BM75" s="128"/>
      <c r="BN75" s="27"/>
      <c r="BO75" s="28"/>
      <c r="BP75" s="27"/>
      <c r="BQ75" s="30"/>
      <c r="BR75" s="28"/>
      <c r="BS75" s="27"/>
      <c r="BT75" s="28"/>
      <c r="BU75" s="27"/>
      <c r="BV75" s="28"/>
      <c r="BW75" s="27"/>
      <c r="BX75" s="28"/>
      <c r="BY75" s="27"/>
      <c r="BZ75" s="28"/>
      <c r="CA75" s="27"/>
      <c r="CB75" s="28"/>
      <c r="CC75" s="27"/>
      <c r="CD75" s="26"/>
      <c r="CE75" s="27"/>
      <c r="CF75" s="26"/>
      <c r="CG75" s="27"/>
      <c r="CH75" s="26"/>
      <c r="CI75" s="27"/>
      <c r="CJ75" s="26"/>
      <c r="CK75" s="27"/>
      <c r="CL75" s="26"/>
      <c r="CM75" s="27"/>
      <c r="CN75" s="26"/>
      <c r="CO75" s="27"/>
      <c r="CP75" s="30"/>
      <c r="CQ75" s="31">
        <f t="shared" si="4"/>
        <v>57080</v>
      </c>
      <c r="CR75" s="31">
        <f t="shared" si="4"/>
        <v>57080</v>
      </c>
      <c r="CS75" s="32">
        <f t="shared" si="5"/>
        <v>0</v>
      </c>
    </row>
    <row r="76" spans="1:97" ht="25.5" customHeight="1">
      <c r="A76" s="18">
        <v>73</v>
      </c>
      <c r="B76" s="36" t="s">
        <v>829</v>
      </c>
      <c r="C76" s="20" t="s">
        <v>830</v>
      </c>
      <c r="D76" s="126" t="s">
        <v>831</v>
      </c>
      <c r="E76" s="33"/>
      <c r="F76" s="94">
        <v>6600</v>
      </c>
      <c r="G76" s="127"/>
      <c r="H76" s="25">
        <f t="shared" si="3"/>
        <v>4620</v>
      </c>
      <c r="I76" s="11"/>
      <c r="J76" s="26">
        <v>1500</v>
      </c>
      <c r="K76" s="27">
        <v>1500</v>
      </c>
      <c r="L76" s="26">
        <v>1000</v>
      </c>
      <c r="M76" s="27">
        <v>1000</v>
      </c>
      <c r="N76" s="26">
        <v>5000</v>
      </c>
      <c r="O76" s="27">
        <v>5000</v>
      </c>
      <c r="P76" s="26">
        <v>8000</v>
      </c>
      <c r="Q76" s="27">
        <v>8000</v>
      </c>
      <c r="R76" s="26"/>
      <c r="S76" s="27"/>
      <c r="T76" s="29">
        <v>4620</v>
      </c>
      <c r="U76" s="27">
        <v>0</v>
      </c>
      <c r="V76" s="29">
        <v>4620</v>
      </c>
      <c r="W76" s="27">
        <v>0</v>
      </c>
      <c r="X76" s="29">
        <v>4620</v>
      </c>
      <c r="Y76" s="27">
        <v>0</v>
      </c>
      <c r="Z76" s="29">
        <v>4620</v>
      </c>
      <c r="AA76" s="27">
        <v>18480</v>
      </c>
      <c r="AB76" s="29">
        <v>4620</v>
      </c>
      <c r="AC76" s="27"/>
      <c r="AD76" s="29">
        <v>4620</v>
      </c>
      <c r="AE76" s="27"/>
      <c r="AF76" s="29">
        <v>4620</v>
      </c>
      <c r="AG76" s="27"/>
      <c r="AH76" s="29">
        <v>4620</v>
      </c>
      <c r="AI76" s="27">
        <v>18480</v>
      </c>
      <c r="AJ76" s="29">
        <v>4620</v>
      </c>
      <c r="AK76" s="27"/>
      <c r="AL76" s="128"/>
      <c r="AM76" s="27"/>
      <c r="AN76" s="128"/>
      <c r="AO76" s="27"/>
      <c r="AP76" s="128"/>
      <c r="AQ76" s="27"/>
      <c r="AR76" s="125"/>
      <c r="AS76" s="128"/>
      <c r="AT76" s="27"/>
      <c r="AU76" s="128"/>
      <c r="AV76" s="27"/>
      <c r="AW76" s="128"/>
      <c r="AX76" s="27"/>
      <c r="AY76" s="128"/>
      <c r="AZ76" s="27"/>
      <c r="BA76" s="128"/>
      <c r="BB76" s="27"/>
      <c r="BC76" s="128"/>
      <c r="BD76" s="27"/>
      <c r="BE76" s="128"/>
      <c r="BF76" s="27"/>
      <c r="BG76" s="128"/>
      <c r="BH76" s="27"/>
      <c r="BI76" s="128"/>
      <c r="BJ76" s="27"/>
      <c r="BK76" s="128"/>
      <c r="BL76" s="27"/>
      <c r="BM76" s="128"/>
      <c r="BN76" s="27"/>
      <c r="BO76" s="28"/>
      <c r="BP76" s="27"/>
      <c r="BQ76" s="30"/>
      <c r="BR76" s="28"/>
      <c r="BS76" s="27"/>
      <c r="BT76" s="28"/>
      <c r="BU76" s="27"/>
      <c r="BV76" s="28"/>
      <c r="BW76" s="27"/>
      <c r="BX76" s="28"/>
      <c r="BY76" s="27"/>
      <c r="BZ76" s="28"/>
      <c r="CA76" s="27"/>
      <c r="CB76" s="28"/>
      <c r="CC76" s="27"/>
      <c r="CD76" s="26"/>
      <c r="CE76" s="27"/>
      <c r="CF76" s="26"/>
      <c r="CG76" s="27"/>
      <c r="CH76" s="26"/>
      <c r="CI76" s="27"/>
      <c r="CJ76" s="26"/>
      <c r="CK76" s="27"/>
      <c r="CL76" s="26"/>
      <c r="CM76" s="27"/>
      <c r="CN76" s="26"/>
      <c r="CO76" s="27"/>
      <c r="CP76" s="30"/>
      <c r="CQ76" s="31">
        <f t="shared" si="4"/>
        <v>57080</v>
      </c>
      <c r="CR76" s="31">
        <f t="shared" si="4"/>
        <v>52460</v>
      </c>
      <c r="CS76" s="32">
        <f t="shared" si="5"/>
        <v>4620</v>
      </c>
    </row>
    <row r="77" spans="1:97" ht="25.5" customHeight="1">
      <c r="A77" s="129">
        <v>74</v>
      </c>
      <c r="B77" s="36" t="s">
        <v>832</v>
      </c>
      <c r="C77" s="20" t="s">
        <v>833</v>
      </c>
      <c r="D77" s="126" t="s">
        <v>834</v>
      </c>
      <c r="E77" s="33"/>
      <c r="F77" s="94">
        <v>6600</v>
      </c>
      <c r="G77" s="127"/>
      <c r="H77" s="25">
        <f t="shared" si="3"/>
        <v>9240</v>
      </c>
      <c r="I77" s="11"/>
      <c r="J77" s="26">
        <v>1500</v>
      </c>
      <c r="K77" s="27">
        <v>1500</v>
      </c>
      <c r="L77" s="26">
        <v>1000</v>
      </c>
      <c r="M77" s="27">
        <v>1000</v>
      </c>
      <c r="N77" s="26">
        <v>5000</v>
      </c>
      <c r="O77" s="27">
        <v>5000</v>
      </c>
      <c r="P77" s="26">
        <v>8000</v>
      </c>
      <c r="Q77" s="27">
        <v>1500</v>
      </c>
      <c r="R77" s="26"/>
      <c r="S77" s="27"/>
      <c r="T77" s="29">
        <v>4620</v>
      </c>
      <c r="U77" s="133">
        <v>11120</v>
      </c>
      <c r="V77" s="29">
        <v>4620</v>
      </c>
      <c r="W77" s="27">
        <v>0</v>
      </c>
      <c r="X77" s="29">
        <v>4620</v>
      </c>
      <c r="Y77" s="27">
        <v>9240</v>
      </c>
      <c r="Z77" s="29">
        <v>4620</v>
      </c>
      <c r="AA77" s="27">
        <v>4620</v>
      </c>
      <c r="AB77" s="29">
        <v>4620</v>
      </c>
      <c r="AC77" s="27"/>
      <c r="AD77" s="29">
        <v>4620</v>
      </c>
      <c r="AE77" s="27"/>
      <c r="AF77" s="29">
        <v>4620</v>
      </c>
      <c r="AG77" s="27"/>
      <c r="AH77" s="29">
        <v>4620</v>
      </c>
      <c r="AI77" s="27">
        <v>13860</v>
      </c>
      <c r="AJ77" s="29">
        <v>4620</v>
      </c>
      <c r="AK77" s="27"/>
      <c r="AL77" s="128"/>
      <c r="AM77" s="27"/>
      <c r="AN77" s="128"/>
      <c r="AO77" s="27"/>
      <c r="AP77" s="128"/>
      <c r="AQ77" s="27"/>
      <c r="AR77" s="125"/>
      <c r="AS77" s="128"/>
      <c r="AT77" s="27"/>
      <c r="AU77" s="128"/>
      <c r="AV77" s="27"/>
      <c r="AW77" s="128"/>
      <c r="AX77" s="27"/>
      <c r="AY77" s="128"/>
      <c r="AZ77" s="27"/>
      <c r="BA77" s="128"/>
      <c r="BB77" s="27"/>
      <c r="BC77" s="128"/>
      <c r="BD77" s="27"/>
      <c r="BE77" s="128"/>
      <c r="BF77" s="27"/>
      <c r="BG77" s="128"/>
      <c r="BH77" s="27"/>
      <c r="BI77" s="128"/>
      <c r="BJ77" s="27"/>
      <c r="BK77" s="128"/>
      <c r="BL77" s="27"/>
      <c r="BM77" s="128"/>
      <c r="BN77" s="27"/>
      <c r="BO77" s="28"/>
      <c r="BP77" s="27"/>
      <c r="BQ77" s="30"/>
      <c r="BR77" s="28"/>
      <c r="BS77" s="27"/>
      <c r="BT77" s="28"/>
      <c r="BU77" s="27"/>
      <c r="BV77" s="28"/>
      <c r="BW77" s="27"/>
      <c r="BX77" s="28"/>
      <c r="BY77" s="27"/>
      <c r="BZ77" s="28"/>
      <c r="CA77" s="27"/>
      <c r="CB77" s="28"/>
      <c r="CC77" s="27"/>
      <c r="CD77" s="26"/>
      <c r="CE77" s="27"/>
      <c r="CF77" s="26"/>
      <c r="CG77" s="27"/>
      <c r="CH77" s="26"/>
      <c r="CI77" s="27"/>
      <c r="CJ77" s="26"/>
      <c r="CK77" s="27"/>
      <c r="CL77" s="26"/>
      <c r="CM77" s="27"/>
      <c r="CN77" s="26"/>
      <c r="CO77" s="27"/>
      <c r="CP77" s="30"/>
      <c r="CQ77" s="31">
        <f t="shared" si="4"/>
        <v>57080</v>
      </c>
      <c r="CR77" s="31">
        <f t="shared" si="4"/>
        <v>47840</v>
      </c>
      <c r="CS77" s="32">
        <f t="shared" si="5"/>
        <v>9240</v>
      </c>
    </row>
    <row r="78" spans="1:97" ht="27" customHeight="1">
      <c r="A78" s="18">
        <v>75</v>
      </c>
      <c r="B78" s="36" t="s">
        <v>835</v>
      </c>
      <c r="C78" s="20" t="s">
        <v>836</v>
      </c>
      <c r="D78" s="126" t="s">
        <v>837</v>
      </c>
      <c r="E78" s="132" t="s">
        <v>410</v>
      </c>
      <c r="F78" s="94">
        <v>6200</v>
      </c>
      <c r="H78" s="25">
        <f t="shared" si="3"/>
        <v>4340</v>
      </c>
      <c r="I78" s="11"/>
      <c r="J78" s="26">
        <v>1500</v>
      </c>
      <c r="K78" s="27">
        <v>1500</v>
      </c>
      <c r="L78" s="26">
        <v>1000</v>
      </c>
      <c r="M78" s="27">
        <v>1000</v>
      </c>
      <c r="N78" s="26">
        <v>5000</v>
      </c>
      <c r="O78" s="27">
        <v>5000</v>
      </c>
      <c r="P78" s="26">
        <v>8000</v>
      </c>
      <c r="Q78" s="27">
        <f>1500+0</f>
        <v>1500</v>
      </c>
      <c r="R78" s="26"/>
      <c r="S78" s="27"/>
      <c r="T78" s="29">
        <v>4340</v>
      </c>
      <c r="U78" s="133">
        <v>4620</v>
      </c>
      <c r="V78" s="29">
        <v>4340</v>
      </c>
      <c r="W78" s="27">
        <v>4620</v>
      </c>
      <c r="X78" s="29">
        <v>4340</v>
      </c>
      <c r="Y78" s="27">
        <v>4620</v>
      </c>
      <c r="Z78" s="29">
        <v>4340</v>
      </c>
      <c r="AA78" s="27">
        <v>7000</v>
      </c>
      <c r="AB78" s="29">
        <v>4340</v>
      </c>
      <c r="AC78" s="27">
        <v>7570</v>
      </c>
      <c r="AD78" s="29">
        <v>4340</v>
      </c>
      <c r="AE78" s="27">
        <v>4620</v>
      </c>
      <c r="AF78" s="29">
        <v>4340</v>
      </c>
      <c r="AG78" s="27"/>
      <c r="AH78" s="29">
        <v>4340</v>
      </c>
      <c r="AI78" s="27">
        <v>8170</v>
      </c>
      <c r="AJ78" s="29">
        <v>4340</v>
      </c>
      <c r="AK78" s="27"/>
      <c r="AL78" s="128"/>
      <c r="AM78" s="27"/>
      <c r="AN78" s="128"/>
      <c r="AO78" s="27"/>
      <c r="AP78" s="128"/>
      <c r="AQ78" s="27"/>
      <c r="AR78" s="125"/>
      <c r="AS78" s="128"/>
      <c r="AT78" s="27"/>
      <c r="AU78" s="128"/>
      <c r="AV78" s="27"/>
      <c r="AW78" s="128"/>
      <c r="AX78" s="27"/>
      <c r="AY78" s="128"/>
      <c r="AZ78" s="27"/>
      <c r="BA78" s="128"/>
      <c r="BB78" s="27"/>
      <c r="BC78" s="128"/>
      <c r="BD78" s="27"/>
      <c r="BE78" s="128"/>
      <c r="BF78" s="27"/>
      <c r="BG78" s="128"/>
      <c r="BH78" s="27"/>
      <c r="BI78" s="128"/>
      <c r="BJ78" s="27"/>
      <c r="BK78" s="128"/>
      <c r="BL78" s="27"/>
      <c r="BM78" s="128"/>
      <c r="BN78" s="27"/>
      <c r="BO78" s="28"/>
      <c r="BP78" s="27"/>
      <c r="BQ78" s="30"/>
      <c r="BR78" s="28"/>
      <c r="BS78" s="27"/>
      <c r="BT78" s="28"/>
      <c r="BU78" s="27"/>
      <c r="BV78" s="28"/>
      <c r="BW78" s="27"/>
      <c r="BX78" s="28"/>
      <c r="BY78" s="27"/>
      <c r="BZ78" s="28"/>
      <c r="CA78" s="27"/>
      <c r="CB78" s="28"/>
      <c r="CC78" s="27"/>
      <c r="CD78" s="26"/>
      <c r="CE78" s="27"/>
      <c r="CF78" s="26"/>
      <c r="CG78" s="27"/>
      <c r="CH78" s="26"/>
      <c r="CI78" s="27"/>
      <c r="CJ78" s="26"/>
      <c r="CK78" s="27"/>
      <c r="CL78" s="26"/>
      <c r="CM78" s="27"/>
      <c r="CN78" s="26"/>
      <c r="CO78" s="27"/>
      <c r="CP78" s="30"/>
      <c r="CQ78" s="31">
        <f t="shared" si="4"/>
        <v>54560</v>
      </c>
      <c r="CR78" s="31">
        <f t="shared" si="4"/>
        <v>50220</v>
      </c>
      <c r="CS78" s="32">
        <f t="shared" si="5"/>
        <v>4340</v>
      </c>
    </row>
    <row r="79" spans="1:97" ht="25.5" customHeight="1">
      <c r="A79" s="129">
        <v>76</v>
      </c>
      <c r="B79" s="141" t="s">
        <v>838</v>
      </c>
      <c r="C79" s="20" t="s">
        <v>839</v>
      </c>
      <c r="D79" s="126" t="s">
        <v>840</v>
      </c>
      <c r="E79" s="33"/>
      <c r="F79" s="94">
        <v>6600</v>
      </c>
      <c r="G79" s="127"/>
      <c r="H79" s="25">
        <f t="shared" si="3"/>
        <v>13860</v>
      </c>
      <c r="I79" s="11"/>
      <c r="J79" s="26">
        <v>1500</v>
      </c>
      <c r="K79" s="27">
        <v>1500</v>
      </c>
      <c r="L79" s="26">
        <v>1000</v>
      </c>
      <c r="M79" s="27">
        <v>1000</v>
      </c>
      <c r="N79" s="26">
        <v>5000</v>
      </c>
      <c r="O79" s="27">
        <v>5000</v>
      </c>
      <c r="P79" s="26">
        <v>8000</v>
      </c>
      <c r="Q79" s="27">
        <v>1500</v>
      </c>
      <c r="R79" s="26"/>
      <c r="S79" s="27"/>
      <c r="T79" s="29">
        <v>4620</v>
      </c>
      <c r="U79" s="133">
        <v>11120</v>
      </c>
      <c r="V79" s="29">
        <v>4620</v>
      </c>
      <c r="W79" s="27">
        <v>0</v>
      </c>
      <c r="X79" s="29">
        <v>4620</v>
      </c>
      <c r="Y79" s="27">
        <f>4620+0</f>
        <v>4620</v>
      </c>
      <c r="Z79" s="29">
        <v>4620</v>
      </c>
      <c r="AA79" s="27">
        <v>9240</v>
      </c>
      <c r="AB79" s="29">
        <v>4620</v>
      </c>
      <c r="AC79" s="27"/>
      <c r="AD79" s="29">
        <v>4620</v>
      </c>
      <c r="AE79" s="27"/>
      <c r="AF79" s="29">
        <v>4620</v>
      </c>
      <c r="AG79" s="27"/>
      <c r="AH79" s="29">
        <v>4620</v>
      </c>
      <c r="AI79" s="27"/>
      <c r="AJ79" s="29">
        <v>4620</v>
      </c>
      <c r="AK79" s="27">
        <v>9240</v>
      </c>
      <c r="AL79" s="128"/>
      <c r="AM79" s="27"/>
      <c r="AN79" s="128"/>
      <c r="AO79" s="27"/>
      <c r="AP79" s="128"/>
      <c r="AQ79" s="27"/>
      <c r="AR79" s="125"/>
      <c r="AS79" s="128"/>
      <c r="AT79" s="27"/>
      <c r="AU79" s="128"/>
      <c r="AV79" s="27"/>
      <c r="AW79" s="128"/>
      <c r="AX79" s="27"/>
      <c r="AY79" s="128"/>
      <c r="AZ79" s="27"/>
      <c r="BA79" s="128"/>
      <c r="BB79" s="27"/>
      <c r="BC79" s="128"/>
      <c r="BD79" s="27"/>
      <c r="BE79" s="128"/>
      <c r="BF79" s="27"/>
      <c r="BG79" s="128"/>
      <c r="BH79" s="27"/>
      <c r="BI79" s="128"/>
      <c r="BJ79" s="27"/>
      <c r="BK79" s="128"/>
      <c r="BL79" s="27"/>
      <c r="BM79" s="128"/>
      <c r="BN79" s="27"/>
      <c r="BO79" s="28"/>
      <c r="BP79" s="27"/>
      <c r="BQ79" s="30"/>
      <c r="BR79" s="28"/>
      <c r="BS79" s="27"/>
      <c r="BT79" s="28"/>
      <c r="BU79" s="27"/>
      <c r="BV79" s="28"/>
      <c r="BW79" s="27"/>
      <c r="BX79" s="28"/>
      <c r="BY79" s="27"/>
      <c r="BZ79" s="28"/>
      <c r="CA79" s="27"/>
      <c r="CB79" s="28"/>
      <c r="CC79" s="27"/>
      <c r="CD79" s="26"/>
      <c r="CE79" s="27"/>
      <c r="CF79" s="26"/>
      <c r="CG79" s="27"/>
      <c r="CH79" s="26"/>
      <c r="CI79" s="27"/>
      <c r="CJ79" s="26"/>
      <c r="CK79" s="27"/>
      <c r="CL79" s="26"/>
      <c r="CM79" s="27"/>
      <c r="CN79" s="26"/>
      <c r="CO79" s="27"/>
      <c r="CP79" s="30"/>
      <c r="CQ79" s="31">
        <f t="shared" si="4"/>
        <v>57080</v>
      </c>
      <c r="CR79" s="31">
        <f t="shared" si="4"/>
        <v>43220</v>
      </c>
      <c r="CS79" s="32">
        <f t="shared" si="5"/>
        <v>13860</v>
      </c>
    </row>
    <row r="80" spans="1:97" ht="25.5" customHeight="1">
      <c r="A80" s="18">
        <v>77</v>
      </c>
      <c r="B80" s="142" t="s">
        <v>841</v>
      </c>
      <c r="C80" s="20" t="s">
        <v>842</v>
      </c>
      <c r="D80" s="126" t="s">
        <v>843</v>
      </c>
      <c r="E80" s="33"/>
      <c r="F80" s="94">
        <v>6600</v>
      </c>
      <c r="G80" s="127"/>
      <c r="H80" s="25">
        <f t="shared" si="3"/>
        <v>15740</v>
      </c>
      <c r="I80" s="11"/>
      <c r="J80" s="26">
        <v>1500</v>
      </c>
      <c r="K80" s="27">
        <v>1500</v>
      </c>
      <c r="L80" s="26">
        <v>1000</v>
      </c>
      <c r="M80" s="27">
        <v>1000</v>
      </c>
      <c r="N80" s="26">
        <v>5000</v>
      </c>
      <c r="O80" s="27">
        <v>5000</v>
      </c>
      <c r="P80" s="26">
        <v>8000</v>
      </c>
      <c r="Q80" s="27">
        <v>1500</v>
      </c>
      <c r="R80" s="26"/>
      <c r="S80" s="27"/>
      <c r="T80" s="29">
        <v>4620</v>
      </c>
      <c r="U80" s="27">
        <v>0</v>
      </c>
      <c r="V80" s="29">
        <v>4620</v>
      </c>
      <c r="W80" s="27">
        <v>0</v>
      </c>
      <c r="X80" s="29">
        <v>4620</v>
      </c>
      <c r="Y80" s="27"/>
      <c r="Z80" s="29">
        <v>4620</v>
      </c>
      <c r="AA80" s="27">
        <v>9240</v>
      </c>
      <c r="AB80" s="29">
        <v>4620</v>
      </c>
      <c r="AC80" s="27"/>
      <c r="AD80" s="29">
        <v>4620</v>
      </c>
      <c r="AE80" s="27"/>
      <c r="AF80" s="29">
        <v>4620</v>
      </c>
      <c r="AG80" s="27">
        <v>10000</v>
      </c>
      <c r="AH80" s="29">
        <v>4620</v>
      </c>
      <c r="AI80" s="27">
        <v>13100</v>
      </c>
      <c r="AJ80" s="29">
        <v>4620</v>
      </c>
      <c r="AK80" s="27"/>
      <c r="AL80" s="128"/>
      <c r="AM80" s="27"/>
      <c r="AN80" s="128"/>
      <c r="AO80" s="27"/>
      <c r="AP80" s="128"/>
      <c r="AQ80" s="27"/>
      <c r="AR80" s="125"/>
      <c r="AS80" s="128"/>
      <c r="AT80" s="27"/>
      <c r="AU80" s="128"/>
      <c r="AV80" s="27"/>
      <c r="AW80" s="128"/>
      <c r="AX80" s="27"/>
      <c r="AY80" s="128"/>
      <c r="AZ80" s="27"/>
      <c r="BA80" s="128"/>
      <c r="BB80" s="27"/>
      <c r="BC80" s="128"/>
      <c r="BD80" s="27"/>
      <c r="BE80" s="128"/>
      <c r="BF80" s="27"/>
      <c r="BG80" s="128"/>
      <c r="BH80" s="27"/>
      <c r="BI80" s="128"/>
      <c r="BJ80" s="27"/>
      <c r="BK80" s="128"/>
      <c r="BL80" s="27"/>
      <c r="BM80" s="128"/>
      <c r="BN80" s="27"/>
      <c r="BO80" s="28"/>
      <c r="BP80" s="27"/>
      <c r="BQ80" s="30"/>
      <c r="BR80" s="28"/>
      <c r="BS80" s="27"/>
      <c r="BT80" s="28"/>
      <c r="BU80" s="27"/>
      <c r="BV80" s="28"/>
      <c r="BW80" s="27"/>
      <c r="BX80" s="28"/>
      <c r="BY80" s="27"/>
      <c r="BZ80" s="28"/>
      <c r="CA80" s="27"/>
      <c r="CB80" s="28"/>
      <c r="CC80" s="27"/>
      <c r="CD80" s="26"/>
      <c r="CE80" s="27"/>
      <c r="CF80" s="26"/>
      <c r="CG80" s="27"/>
      <c r="CH80" s="26"/>
      <c r="CI80" s="27"/>
      <c r="CJ80" s="26"/>
      <c r="CK80" s="27"/>
      <c r="CL80" s="26"/>
      <c r="CM80" s="27"/>
      <c r="CN80" s="26"/>
      <c r="CO80" s="27"/>
      <c r="CP80" s="30"/>
      <c r="CQ80" s="31">
        <f t="shared" si="4"/>
        <v>57080</v>
      </c>
      <c r="CR80" s="31">
        <f t="shared" si="4"/>
        <v>41340</v>
      </c>
      <c r="CS80" s="32">
        <f t="shared" si="5"/>
        <v>15740</v>
      </c>
    </row>
    <row r="81" spans="1:97" ht="25.5" customHeight="1">
      <c r="A81" s="129">
        <v>78</v>
      </c>
      <c r="B81" s="48" t="s">
        <v>844</v>
      </c>
      <c r="C81" s="20" t="s">
        <v>845</v>
      </c>
      <c r="D81" s="126" t="s">
        <v>846</v>
      </c>
      <c r="E81" s="33"/>
      <c r="F81" s="94">
        <v>0</v>
      </c>
      <c r="G81" s="127" t="s">
        <v>60</v>
      </c>
      <c r="H81" s="25">
        <f t="shared" si="3"/>
        <v>0</v>
      </c>
      <c r="I81" s="11"/>
      <c r="J81" s="26">
        <v>1500</v>
      </c>
      <c r="K81" s="27">
        <v>1500</v>
      </c>
      <c r="L81" s="26">
        <v>1000</v>
      </c>
      <c r="M81" s="27">
        <v>1000</v>
      </c>
      <c r="N81" s="26">
        <v>5000</v>
      </c>
      <c r="O81" s="27">
        <v>5000</v>
      </c>
      <c r="P81" s="26">
        <v>8000</v>
      </c>
      <c r="Q81" s="27">
        <f>1500+0</f>
        <v>1500</v>
      </c>
      <c r="R81" s="26"/>
      <c r="S81" s="27"/>
      <c r="T81" s="29">
        <v>0</v>
      </c>
      <c r="U81" s="27"/>
      <c r="V81" s="29">
        <v>0</v>
      </c>
      <c r="W81" s="27"/>
      <c r="X81" s="29">
        <v>0</v>
      </c>
      <c r="Y81" s="27"/>
      <c r="Z81" s="29">
        <v>0</v>
      </c>
      <c r="AA81" s="27">
        <v>6500</v>
      </c>
      <c r="AB81" s="29">
        <v>0</v>
      </c>
      <c r="AC81" s="27"/>
      <c r="AD81" s="29">
        <v>0</v>
      </c>
      <c r="AE81" s="27"/>
      <c r="AF81" s="29">
        <v>0</v>
      </c>
      <c r="AG81" s="27"/>
      <c r="AH81" s="29">
        <v>0</v>
      </c>
      <c r="AI81" s="27"/>
      <c r="AJ81" s="29">
        <v>0</v>
      </c>
      <c r="AK81" s="27"/>
      <c r="AL81" s="128"/>
      <c r="AM81" s="27"/>
      <c r="AN81" s="128"/>
      <c r="AO81" s="27"/>
      <c r="AP81" s="128"/>
      <c r="AQ81" s="27"/>
      <c r="AR81" s="125"/>
      <c r="AS81" s="128"/>
      <c r="AT81" s="27"/>
      <c r="AU81" s="128"/>
      <c r="AV81" s="27"/>
      <c r="AW81" s="128"/>
      <c r="AX81" s="27"/>
      <c r="AY81" s="128"/>
      <c r="AZ81" s="27"/>
      <c r="BA81" s="128"/>
      <c r="BB81" s="27"/>
      <c r="BC81" s="128"/>
      <c r="BD81" s="27"/>
      <c r="BE81" s="128"/>
      <c r="BF81" s="27"/>
      <c r="BG81" s="128"/>
      <c r="BH81" s="27"/>
      <c r="BI81" s="128"/>
      <c r="BJ81" s="27"/>
      <c r="BK81" s="128"/>
      <c r="BL81" s="27"/>
      <c r="BM81" s="128"/>
      <c r="BN81" s="27"/>
      <c r="BO81" s="28"/>
      <c r="BP81" s="27"/>
      <c r="BQ81" s="30"/>
      <c r="BR81" s="28"/>
      <c r="BS81" s="27"/>
      <c r="BT81" s="28"/>
      <c r="BU81" s="27"/>
      <c r="BV81" s="28"/>
      <c r="BW81" s="27"/>
      <c r="BX81" s="28"/>
      <c r="BY81" s="27"/>
      <c r="BZ81" s="28"/>
      <c r="CA81" s="27"/>
      <c r="CB81" s="28"/>
      <c r="CC81" s="27"/>
      <c r="CD81" s="26"/>
      <c r="CE81" s="27"/>
      <c r="CF81" s="26"/>
      <c r="CG81" s="27"/>
      <c r="CH81" s="26"/>
      <c r="CI81" s="27"/>
      <c r="CJ81" s="26"/>
      <c r="CK81" s="27"/>
      <c r="CL81" s="26"/>
      <c r="CM81" s="27"/>
      <c r="CN81" s="26"/>
      <c r="CO81" s="27"/>
      <c r="CP81" s="30"/>
      <c r="CQ81" s="31">
        <f t="shared" si="4"/>
        <v>15500</v>
      </c>
      <c r="CR81" s="31">
        <f t="shared" si="4"/>
        <v>15500</v>
      </c>
      <c r="CS81" s="32">
        <f t="shared" si="5"/>
        <v>0</v>
      </c>
    </row>
    <row r="82" spans="1:97" ht="25.5" customHeight="1">
      <c r="A82" s="18">
        <v>79</v>
      </c>
      <c r="B82" s="48" t="s">
        <v>847</v>
      </c>
      <c r="C82" s="20" t="s">
        <v>848</v>
      </c>
      <c r="D82" s="126" t="s">
        <v>849</v>
      </c>
      <c r="E82" s="33"/>
      <c r="F82" s="94">
        <v>6600</v>
      </c>
      <c r="G82" s="127"/>
      <c r="H82" s="25">
        <f t="shared" si="3"/>
        <v>0</v>
      </c>
      <c r="I82" s="11"/>
      <c r="J82" s="26">
        <v>1500</v>
      </c>
      <c r="K82" s="27">
        <v>1500</v>
      </c>
      <c r="L82" s="26">
        <v>1000</v>
      </c>
      <c r="M82" s="27">
        <v>1000</v>
      </c>
      <c r="N82" s="26">
        <v>5000</v>
      </c>
      <c r="O82" s="27">
        <v>5000</v>
      </c>
      <c r="P82" s="26">
        <v>8000</v>
      </c>
      <c r="Q82" s="27">
        <f>1500+6500</f>
        <v>8000</v>
      </c>
      <c r="R82" s="26"/>
      <c r="S82" s="27"/>
      <c r="T82" s="29">
        <v>4620</v>
      </c>
      <c r="U82" s="27">
        <v>0</v>
      </c>
      <c r="V82" s="29">
        <v>4620</v>
      </c>
      <c r="W82" s="27">
        <v>0</v>
      </c>
      <c r="X82" s="29">
        <v>4620</v>
      </c>
      <c r="Y82" s="27">
        <f>9240+0</f>
        <v>9240</v>
      </c>
      <c r="Z82" s="29">
        <v>4620</v>
      </c>
      <c r="AA82" s="27">
        <f>9240+0</f>
        <v>9240</v>
      </c>
      <c r="AB82" s="29">
        <v>4620</v>
      </c>
      <c r="AC82" s="27"/>
      <c r="AD82" s="29">
        <v>4620</v>
      </c>
      <c r="AE82" s="27"/>
      <c r="AF82" s="29">
        <v>4620</v>
      </c>
      <c r="AG82" s="27">
        <v>13860</v>
      </c>
      <c r="AH82" s="29">
        <v>4620</v>
      </c>
      <c r="AI82" s="27"/>
      <c r="AJ82" s="29">
        <v>4620</v>
      </c>
      <c r="AK82" s="27">
        <v>9240</v>
      </c>
      <c r="AL82" s="128"/>
      <c r="AM82" s="27"/>
      <c r="AN82" s="128"/>
      <c r="AO82" s="27"/>
      <c r="AP82" s="128"/>
      <c r="AQ82" s="27"/>
      <c r="AR82" s="125"/>
      <c r="AS82" s="128"/>
      <c r="AT82" s="27"/>
      <c r="AU82" s="128"/>
      <c r="AV82" s="27"/>
      <c r="AW82" s="128"/>
      <c r="AX82" s="27"/>
      <c r="AY82" s="128"/>
      <c r="AZ82" s="27"/>
      <c r="BA82" s="128"/>
      <c r="BB82" s="27"/>
      <c r="BC82" s="128"/>
      <c r="BD82" s="27"/>
      <c r="BE82" s="128"/>
      <c r="BF82" s="27"/>
      <c r="BG82" s="128"/>
      <c r="BH82" s="27"/>
      <c r="BI82" s="128"/>
      <c r="BJ82" s="27"/>
      <c r="BK82" s="128"/>
      <c r="BL82" s="27"/>
      <c r="BM82" s="128"/>
      <c r="BN82" s="27"/>
      <c r="BO82" s="28"/>
      <c r="BP82" s="27"/>
      <c r="BQ82" s="30"/>
      <c r="BR82" s="28"/>
      <c r="BS82" s="27"/>
      <c r="BT82" s="28"/>
      <c r="BU82" s="27"/>
      <c r="BV82" s="28"/>
      <c r="BW82" s="27"/>
      <c r="BX82" s="28"/>
      <c r="BY82" s="27"/>
      <c r="BZ82" s="28"/>
      <c r="CA82" s="27"/>
      <c r="CB82" s="28"/>
      <c r="CC82" s="27"/>
      <c r="CD82" s="26"/>
      <c r="CE82" s="27"/>
      <c r="CF82" s="26"/>
      <c r="CG82" s="27"/>
      <c r="CH82" s="26"/>
      <c r="CI82" s="27"/>
      <c r="CJ82" s="26"/>
      <c r="CK82" s="27"/>
      <c r="CL82" s="26"/>
      <c r="CM82" s="27"/>
      <c r="CN82" s="26"/>
      <c r="CO82" s="27"/>
      <c r="CP82" s="30"/>
      <c r="CQ82" s="31">
        <f t="shared" si="4"/>
        <v>57080</v>
      </c>
      <c r="CR82" s="31">
        <f t="shared" si="4"/>
        <v>57080</v>
      </c>
      <c r="CS82" s="32">
        <f t="shared" si="5"/>
        <v>0</v>
      </c>
    </row>
    <row r="83" spans="1:97" ht="25.5" customHeight="1">
      <c r="A83" s="129">
        <v>80</v>
      </c>
      <c r="B83" s="48" t="s">
        <v>850</v>
      </c>
      <c r="C83" s="20" t="s">
        <v>851</v>
      </c>
      <c r="D83" s="126" t="s">
        <v>852</v>
      </c>
      <c r="E83" s="33"/>
      <c r="F83" s="94">
        <v>4600</v>
      </c>
      <c r="G83" s="127" t="s">
        <v>56</v>
      </c>
      <c r="H83" s="25">
        <f t="shared" si="3"/>
        <v>6440</v>
      </c>
      <c r="I83" s="11"/>
      <c r="J83" s="26">
        <v>1500</v>
      </c>
      <c r="K83" s="27">
        <v>1500</v>
      </c>
      <c r="L83" s="26">
        <v>1000</v>
      </c>
      <c r="M83" s="27">
        <v>1000</v>
      </c>
      <c r="N83" s="26">
        <v>5000</v>
      </c>
      <c r="O83" s="27">
        <v>5000</v>
      </c>
      <c r="P83" s="26">
        <v>8000</v>
      </c>
      <c r="Q83" s="27">
        <v>1500</v>
      </c>
      <c r="R83" s="26"/>
      <c r="S83" s="27"/>
      <c r="T83" s="29">
        <v>3220</v>
      </c>
      <c r="U83" s="27">
        <v>9720</v>
      </c>
      <c r="V83" s="29">
        <v>3220</v>
      </c>
      <c r="W83" s="27">
        <v>3220</v>
      </c>
      <c r="X83" s="29">
        <v>3220</v>
      </c>
      <c r="Y83" s="27">
        <v>0</v>
      </c>
      <c r="Z83" s="29">
        <v>3220</v>
      </c>
      <c r="AA83" s="27">
        <v>6440</v>
      </c>
      <c r="AB83" s="29">
        <v>3220</v>
      </c>
      <c r="AC83" s="27"/>
      <c r="AD83" s="29">
        <v>3220</v>
      </c>
      <c r="AE83" s="27">
        <v>6440</v>
      </c>
      <c r="AF83" s="29">
        <v>3220</v>
      </c>
      <c r="AG83" s="27"/>
      <c r="AH83" s="29">
        <v>3220</v>
      </c>
      <c r="AI83" s="27"/>
      <c r="AJ83" s="29">
        <v>3220</v>
      </c>
      <c r="AK83" s="27">
        <v>3220</v>
      </c>
      <c r="AL83" s="128"/>
      <c r="AM83" s="27"/>
      <c r="AN83" s="128"/>
      <c r="AO83" s="27"/>
      <c r="AP83" s="128"/>
      <c r="AQ83" s="27"/>
      <c r="AR83" s="125"/>
      <c r="AS83" s="128"/>
      <c r="AT83" s="27"/>
      <c r="AU83" s="128"/>
      <c r="AV83" s="27"/>
      <c r="AW83" s="128"/>
      <c r="AX83" s="27"/>
      <c r="AY83" s="128"/>
      <c r="AZ83" s="27"/>
      <c r="BA83" s="128"/>
      <c r="BB83" s="27"/>
      <c r="BC83" s="128"/>
      <c r="BD83" s="27"/>
      <c r="BE83" s="128"/>
      <c r="BF83" s="27"/>
      <c r="BG83" s="128"/>
      <c r="BH83" s="27"/>
      <c r="BI83" s="128"/>
      <c r="BJ83" s="27"/>
      <c r="BK83" s="128"/>
      <c r="BL83" s="27"/>
      <c r="BM83" s="128"/>
      <c r="BN83" s="27"/>
      <c r="BO83" s="28"/>
      <c r="BP83" s="27"/>
      <c r="BQ83" s="30"/>
      <c r="BR83" s="28"/>
      <c r="BS83" s="27"/>
      <c r="BT83" s="28"/>
      <c r="BU83" s="27"/>
      <c r="BV83" s="28"/>
      <c r="BW83" s="27"/>
      <c r="BX83" s="28"/>
      <c r="BY83" s="27"/>
      <c r="BZ83" s="28"/>
      <c r="CA83" s="27"/>
      <c r="CB83" s="28"/>
      <c r="CC83" s="27"/>
      <c r="CD83" s="26"/>
      <c r="CE83" s="27"/>
      <c r="CF83" s="26"/>
      <c r="CG83" s="27"/>
      <c r="CH83" s="26"/>
      <c r="CI83" s="27"/>
      <c r="CJ83" s="26"/>
      <c r="CK83" s="27"/>
      <c r="CL83" s="26"/>
      <c r="CM83" s="27"/>
      <c r="CN83" s="26"/>
      <c r="CO83" s="27"/>
      <c r="CP83" s="30"/>
      <c r="CQ83" s="31">
        <f t="shared" si="4"/>
        <v>44480</v>
      </c>
      <c r="CR83" s="31">
        <f t="shared" si="4"/>
        <v>38040</v>
      </c>
      <c r="CS83" s="32">
        <f t="shared" si="5"/>
        <v>6440</v>
      </c>
    </row>
    <row r="84" spans="1:97" ht="25.5" customHeight="1">
      <c r="A84" s="18">
        <v>81</v>
      </c>
      <c r="B84" s="48" t="s">
        <v>853</v>
      </c>
      <c r="C84" s="20" t="s">
        <v>854</v>
      </c>
      <c r="D84" s="126" t="s">
        <v>855</v>
      </c>
      <c r="E84" s="33"/>
      <c r="F84" s="94">
        <v>4600</v>
      </c>
      <c r="G84" s="127" t="s">
        <v>680</v>
      </c>
      <c r="H84" s="25">
        <f t="shared" si="3"/>
        <v>3220</v>
      </c>
      <c r="I84" s="11"/>
      <c r="J84" s="26">
        <v>1500</v>
      </c>
      <c r="K84" s="27">
        <v>1500</v>
      </c>
      <c r="L84" s="26">
        <v>1000</v>
      </c>
      <c r="M84" s="27">
        <v>1000</v>
      </c>
      <c r="N84" s="26">
        <v>5000</v>
      </c>
      <c r="O84" s="27">
        <v>5000</v>
      </c>
      <c r="P84" s="26">
        <v>8000</v>
      </c>
      <c r="Q84" s="27">
        <v>8000</v>
      </c>
      <c r="R84" s="26"/>
      <c r="S84" s="27"/>
      <c r="T84" s="29">
        <v>3220</v>
      </c>
      <c r="U84" s="27">
        <v>0</v>
      </c>
      <c r="V84" s="29">
        <v>3220</v>
      </c>
      <c r="W84" s="27">
        <f>3220+0</f>
        <v>3220</v>
      </c>
      <c r="X84" s="29">
        <v>3220</v>
      </c>
      <c r="Y84" s="27"/>
      <c r="Z84" s="29">
        <v>3220</v>
      </c>
      <c r="AA84" s="27">
        <v>3220</v>
      </c>
      <c r="AB84" s="29">
        <v>3220</v>
      </c>
      <c r="AC84" s="27">
        <v>3220</v>
      </c>
      <c r="AD84" s="29">
        <v>3220</v>
      </c>
      <c r="AE84" s="27">
        <f>3220+3220</f>
        <v>6440</v>
      </c>
      <c r="AF84" s="29">
        <v>3220</v>
      </c>
      <c r="AG84" s="27"/>
      <c r="AH84" s="29">
        <v>3220</v>
      </c>
      <c r="AI84" s="27">
        <v>9660</v>
      </c>
      <c r="AJ84" s="29">
        <v>3220</v>
      </c>
      <c r="AK84" s="27"/>
      <c r="AL84" s="128"/>
      <c r="AM84" s="27"/>
      <c r="AN84" s="128"/>
      <c r="AO84" s="27"/>
      <c r="AP84" s="128"/>
      <c r="AQ84" s="27"/>
      <c r="AR84" s="125"/>
      <c r="AS84" s="128"/>
      <c r="AT84" s="27"/>
      <c r="AU84" s="128"/>
      <c r="AV84" s="27"/>
      <c r="AW84" s="128"/>
      <c r="AX84" s="27"/>
      <c r="AY84" s="128"/>
      <c r="AZ84" s="27"/>
      <c r="BA84" s="128"/>
      <c r="BB84" s="27"/>
      <c r="BC84" s="128"/>
      <c r="BD84" s="27"/>
      <c r="BE84" s="128"/>
      <c r="BF84" s="27"/>
      <c r="BG84" s="128"/>
      <c r="BH84" s="27"/>
      <c r="BI84" s="128"/>
      <c r="BJ84" s="27"/>
      <c r="BK84" s="128"/>
      <c r="BL84" s="27"/>
      <c r="BM84" s="128"/>
      <c r="BN84" s="27"/>
      <c r="BO84" s="28"/>
      <c r="BP84" s="27"/>
      <c r="BQ84" s="30"/>
      <c r="BR84" s="28"/>
      <c r="BS84" s="27"/>
      <c r="BT84" s="28"/>
      <c r="BU84" s="27"/>
      <c r="BV84" s="28"/>
      <c r="BW84" s="27"/>
      <c r="BX84" s="28"/>
      <c r="BY84" s="27"/>
      <c r="BZ84" s="28"/>
      <c r="CA84" s="27"/>
      <c r="CB84" s="28"/>
      <c r="CC84" s="27"/>
      <c r="CD84" s="26"/>
      <c r="CE84" s="27"/>
      <c r="CF84" s="26"/>
      <c r="CG84" s="27"/>
      <c r="CH84" s="26"/>
      <c r="CI84" s="27"/>
      <c r="CJ84" s="26"/>
      <c r="CK84" s="27"/>
      <c r="CL84" s="26"/>
      <c r="CM84" s="27"/>
      <c r="CN84" s="26"/>
      <c r="CO84" s="27"/>
      <c r="CP84" s="30"/>
      <c r="CQ84" s="31">
        <f t="shared" si="4"/>
        <v>44480</v>
      </c>
      <c r="CR84" s="31">
        <f t="shared" si="4"/>
        <v>41260</v>
      </c>
      <c r="CS84" s="32">
        <f t="shared" si="5"/>
        <v>3220</v>
      </c>
    </row>
    <row r="85" spans="1:97" ht="25.5" customHeight="1">
      <c r="A85" s="129">
        <v>82</v>
      </c>
      <c r="B85" s="48" t="s">
        <v>856</v>
      </c>
      <c r="C85" s="20" t="s">
        <v>857</v>
      </c>
      <c r="D85" s="126" t="s">
        <v>858</v>
      </c>
      <c r="E85" s="33"/>
      <c r="F85" s="94">
        <v>6600</v>
      </c>
      <c r="G85" s="127"/>
      <c r="H85" s="25">
        <f t="shared" si="3"/>
        <v>0</v>
      </c>
      <c r="I85" s="11"/>
      <c r="J85" s="26">
        <v>1500</v>
      </c>
      <c r="K85" s="27">
        <v>1500</v>
      </c>
      <c r="L85" s="26">
        <v>1000</v>
      </c>
      <c r="M85" s="27">
        <v>1000</v>
      </c>
      <c r="N85" s="26">
        <v>5000</v>
      </c>
      <c r="O85" s="27">
        <v>5000</v>
      </c>
      <c r="P85" s="26">
        <v>8000</v>
      </c>
      <c r="Q85" s="27">
        <f>1500+6500</f>
        <v>8000</v>
      </c>
      <c r="R85" s="26"/>
      <c r="S85" s="27"/>
      <c r="T85" s="29">
        <v>4620</v>
      </c>
      <c r="U85" s="27">
        <v>0</v>
      </c>
      <c r="V85" s="29">
        <v>4620</v>
      </c>
      <c r="W85" s="27">
        <f>9100+140</f>
        <v>9240</v>
      </c>
      <c r="X85" s="29">
        <v>4620</v>
      </c>
      <c r="Y85" s="27">
        <v>0</v>
      </c>
      <c r="Z85" s="29">
        <v>4620</v>
      </c>
      <c r="AA85" s="27">
        <v>9240</v>
      </c>
      <c r="AB85" s="29">
        <v>4620</v>
      </c>
      <c r="AC85" s="27"/>
      <c r="AD85" s="29">
        <v>4620</v>
      </c>
      <c r="AE85" s="27"/>
      <c r="AF85" s="29">
        <v>4620</v>
      </c>
      <c r="AG85" s="27"/>
      <c r="AH85" s="29">
        <v>4620</v>
      </c>
      <c r="AI85" s="27">
        <v>4620</v>
      </c>
      <c r="AJ85" s="29">
        <v>4620</v>
      </c>
      <c r="AK85" s="27">
        <v>18480</v>
      </c>
      <c r="AL85" s="128"/>
      <c r="AM85" s="27"/>
      <c r="AN85" s="128"/>
      <c r="AO85" s="27"/>
      <c r="AP85" s="128"/>
      <c r="AQ85" s="27"/>
      <c r="AR85" s="125"/>
      <c r="AS85" s="128"/>
      <c r="AT85" s="27"/>
      <c r="AU85" s="128"/>
      <c r="AV85" s="27"/>
      <c r="AW85" s="128"/>
      <c r="AX85" s="27"/>
      <c r="AY85" s="128"/>
      <c r="AZ85" s="27"/>
      <c r="BA85" s="128"/>
      <c r="BB85" s="27"/>
      <c r="BC85" s="128"/>
      <c r="BD85" s="27"/>
      <c r="BE85" s="128"/>
      <c r="BF85" s="27"/>
      <c r="BG85" s="128"/>
      <c r="BH85" s="27"/>
      <c r="BI85" s="128"/>
      <c r="BJ85" s="27"/>
      <c r="BK85" s="128"/>
      <c r="BL85" s="27"/>
      <c r="BM85" s="128"/>
      <c r="BN85" s="27"/>
      <c r="BO85" s="28"/>
      <c r="BP85" s="27"/>
      <c r="BQ85" s="30"/>
      <c r="BR85" s="28"/>
      <c r="BS85" s="27"/>
      <c r="BT85" s="28"/>
      <c r="BU85" s="27"/>
      <c r="BV85" s="28"/>
      <c r="BW85" s="27"/>
      <c r="BX85" s="28"/>
      <c r="BY85" s="27"/>
      <c r="BZ85" s="28"/>
      <c r="CA85" s="27"/>
      <c r="CB85" s="28"/>
      <c r="CC85" s="27"/>
      <c r="CD85" s="26"/>
      <c r="CE85" s="27"/>
      <c r="CF85" s="26"/>
      <c r="CG85" s="27"/>
      <c r="CH85" s="26"/>
      <c r="CI85" s="27"/>
      <c r="CJ85" s="26"/>
      <c r="CK85" s="27"/>
      <c r="CL85" s="26"/>
      <c r="CM85" s="27"/>
      <c r="CN85" s="26"/>
      <c r="CO85" s="27"/>
      <c r="CP85" s="30"/>
      <c r="CQ85" s="31">
        <f t="shared" si="4"/>
        <v>57080</v>
      </c>
      <c r="CR85" s="31">
        <f t="shared" si="4"/>
        <v>57080</v>
      </c>
      <c r="CS85" s="32">
        <f t="shared" si="5"/>
        <v>0</v>
      </c>
    </row>
    <row r="86" spans="1:97" ht="25.5" customHeight="1">
      <c r="A86" s="18">
        <v>83</v>
      </c>
      <c r="B86" s="48" t="s">
        <v>859</v>
      </c>
      <c r="C86" s="20" t="s">
        <v>860</v>
      </c>
      <c r="D86" s="126" t="s">
        <v>861</v>
      </c>
      <c r="E86" s="33"/>
      <c r="F86" s="94">
        <v>6600</v>
      </c>
      <c r="G86" s="127"/>
      <c r="H86" s="25">
        <f t="shared" si="3"/>
        <v>9240</v>
      </c>
      <c r="I86" s="11"/>
      <c r="J86" s="26">
        <v>1500</v>
      </c>
      <c r="K86" s="27">
        <v>1500</v>
      </c>
      <c r="L86" s="26">
        <v>1000</v>
      </c>
      <c r="M86" s="27">
        <v>1000</v>
      </c>
      <c r="N86" s="26">
        <v>5000</v>
      </c>
      <c r="O86" s="27">
        <v>5000</v>
      </c>
      <c r="P86" s="26">
        <v>8000</v>
      </c>
      <c r="Q86" s="27">
        <v>8000</v>
      </c>
      <c r="R86" s="26"/>
      <c r="S86" s="27"/>
      <c r="T86" s="29">
        <v>4620</v>
      </c>
      <c r="U86" s="27">
        <v>0</v>
      </c>
      <c r="V86" s="29">
        <v>4620</v>
      </c>
      <c r="W86" s="27">
        <f>4620+0</f>
        <v>4620</v>
      </c>
      <c r="X86" s="29">
        <v>4620</v>
      </c>
      <c r="Y86" s="27">
        <v>0</v>
      </c>
      <c r="Z86" s="29">
        <v>4620</v>
      </c>
      <c r="AA86" s="27">
        <v>9240</v>
      </c>
      <c r="AB86" s="29">
        <v>4620</v>
      </c>
      <c r="AC86" s="27"/>
      <c r="AD86" s="29">
        <v>4620</v>
      </c>
      <c r="AE86" s="27">
        <v>9240</v>
      </c>
      <c r="AF86" s="29">
        <v>4620</v>
      </c>
      <c r="AG86" s="27"/>
      <c r="AH86" s="29">
        <v>4620</v>
      </c>
      <c r="AI86" s="27"/>
      <c r="AJ86" s="29">
        <v>4620</v>
      </c>
      <c r="AK86" s="27">
        <v>9240</v>
      </c>
      <c r="AL86" s="128"/>
      <c r="AM86" s="27"/>
      <c r="AN86" s="128"/>
      <c r="AO86" s="27"/>
      <c r="AP86" s="128"/>
      <c r="AQ86" s="27"/>
      <c r="AR86" s="125"/>
      <c r="AS86" s="128"/>
      <c r="AT86" s="27"/>
      <c r="AU86" s="128"/>
      <c r="AV86" s="27"/>
      <c r="AW86" s="128"/>
      <c r="AX86" s="27"/>
      <c r="AY86" s="128"/>
      <c r="AZ86" s="27"/>
      <c r="BA86" s="128"/>
      <c r="BB86" s="27"/>
      <c r="BC86" s="128"/>
      <c r="BD86" s="27"/>
      <c r="BE86" s="128"/>
      <c r="BF86" s="27"/>
      <c r="BG86" s="128"/>
      <c r="BH86" s="27"/>
      <c r="BI86" s="128"/>
      <c r="BJ86" s="27"/>
      <c r="BK86" s="128"/>
      <c r="BL86" s="27"/>
      <c r="BM86" s="128"/>
      <c r="BN86" s="27"/>
      <c r="BO86" s="28"/>
      <c r="BP86" s="27"/>
      <c r="BQ86" s="30"/>
      <c r="BR86" s="28"/>
      <c r="BS86" s="27"/>
      <c r="BT86" s="28"/>
      <c r="BU86" s="27"/>
      <c r="BV86" s="28"/>
      <c r="BW86" s="27"/>
      <c r="BX86" s="28"/>
      <c r="BY86" s="27"/>
      <c r="BZ86" s="28"/>
      <c r="CA86" s="27"/>
      <c r="CB86" s="28"/>
      <c r="CC86" s="27"/>
      <c r="CD86" s="26"/>
      <c r="CE86" s="27"/>
      <c r="CF86" s="26"/>
      <c r="CG86" s="27"/>
      <c r="CH86" s="26"/>
      <c r="CI86" s="27"/>
      <c r="CJ86" s="26"/>
      <c r="CK86" s="27"/>
      <c r="CL86" s="26"/>
      <c r="CM86" s="27"/>
      <c r="CN86" s="26"/>
      <c r="CO86" s="27"/>
      <c r="CP86" s="30"/>
      <c r="CQ86" s="31">
        <f t="shared" si="4"/>
        <v>57080</v>
      </c>
      <c r="CR86" s="31">
        <f t="shared" si="4"/>
        <v>47840</v>
      </c>
      <c r="CS86" s="32">
        <f t="shared" si="5"/>
        <v>9240</v>
      </c>
    </row>
    <row r="87" spans="1:97" ht="25.5" customHeight="1">
      <c r="A87" s="129">
        <v>84</v>
      </c>
      <c r="B87" s="48" t="s">
        <v>862</v>
      </c>
      <c r="C87" s="20" t="s">
        <v>863</v>
      </c>
      <c r="D87" s="126" t="s">
        <v>864</v>
      </c>
      <c r="E87" s="33"/>
      <c r="F87" s="94">
        <v>6600</v>
      </c>
      <c r="G87" s="127"/>
      <c r="H87" s="25">
        <f t="shared" si="3"/>
        <v>20360</v>
      </c>
      <c r="I87" s="11"/>
      <c r="J87" s="26">
        <v>1500</v>
      </c>
      <c r="K87" s="27">
        <v>1500</v>
      </c>
      <c r="L87" s="26">
        <v>1000</v>
      </c>
      <c r="M87" s="27">
        <v>1000</v>
      </c>
      <c r="N87" s="26">
        <v>5000</v>
      </c>
      <c r="O87" s="27">
        <v>5000</v>
      </c>
      <c r="P87" s="26">
        <v>8000</v>
      </c>
      <c r="Q87" s="27">
        <f>1500+0</f>
        <v>1500</v>
      </c>
      <c r="R87" s="26"/>
      <c r="S87" s="27"/>
      <c r="T87" s="29">
        <v>4620</v>
      </c>
      <c r="U87" s="27"/>
      <c r="V87" s="29">
        <v>4620</v>
      </c>
      <c r="W87" s="27">
        <v>9240</v>
      </c>
      <c r="X87" s="29">
        <v>4620</v>
      </c>
      <c r="Y87" s="27">
        <v>4620</v>
      </c>
      <c r="Z87" s="29">
        <v>4620</v>
      </c>
      <c r="AA87" s="27">
        <v>4620</v>
      </c>
      <c r="AB87" s="29">
        <v>4620</v>
      </c>
      <c r="AC87" s="27">
        <v>4620</v>
      </c>
      <c r="AD87" s="29">
        <v>4620</v>
      </c>
      <c r="AE87" s="27"/>
      <c r="AF87" s="29">
        <v>4620</v>
      </c>
      <c r="AG87" s="27">
        <v>4620</v>
      </c>
      <c r="AH87" s="29">
        <v>4620</v>
      </c>
      <c r="AI87" s="27"/>
      <c r="AJ87" s="29">
        <v>4620</v>
      </c>
      <c r="AK87" s="27"/>
      <c r="AL87" s="128"/>
      <c r="AM87" s="27"/>
      <c r="AN87" s="128"/>
      <c r="AO87" s="27"/>
      <c r="AP87" s="128"/>
      <c r="AQ87" s="27"/>
      <c r="AR87" s="125"/>
      <c r="AS87" s="128"/>
      <c r="AT87" s="27"/>
      <c r="AU87" s="128"/>
      <c r="AV87" s="27"/>
      <c r="AW87" s="128"/>
      <c r="AX87" s="27"/>
      <c r="AY87" s="128"/>
      <c r="AZ87" s="27"/>
      <c r="BA87" s="128"/>
      <c r="BB87" s="27"/>
      <c r="BC87" s="128"/>
      <c r="BD87" s="27"/>
      <c r="BE87" s="128"/>
      <c r="BF87" s="27"/>
      <c r="BG87" s="128"/>
      <c r="BH87" s="27"/>
      <c r="BI87" s="128"/>
      <c r="BJ87" s="27"/>
      <c r="BK87" s="128"/>
      <c r="BL87" s="27"/>
      <c r="BM87" s="128"/>
      <c r="BN87" s="27"/>
      <c r="BO87" s="28"/>
      <c r="BP87" s="27"/>
      <c r="BQ87" s="30"/>
      <c r="BR87" s="28"/>
      <c r="BS87" s="27"/>
      <c r="BT87" s="28"/>
      <c r="BU87" s="27"/>
      <c r="BV87" s="28"/>
      <c r="BW87" s="27"/>
      <c r="BX87" s="28"/>
      <c r="BY87" s="27"/>
      <c r="BZ87" s="28"/>
      <c r="CA87" s="27"/>
      <c r="CB87" s="28"/>
      <c r="CC87" s="27"/>
      <c r="CD87" s="26"/>
      <c r="CE87" s="27"/>
      <c r="CF87" s="26"/>
      <c r="CG87" s="27"/>
      <c r="CH87" s="26"/>
      <c r="CI87" s="27"/>
      <c r="CJ87" s="26"/>
      <c r="CK87" s="27"/>
      <c r="CL87" s="26"/>
      <c r="CM87" s="27"/>
      <c r="CN87" s="26"/>
      <c r="CO87" s="27"/>
      <c r="CP87" s="30"/>
      <c r="CQ87" s="31">
        <f t="shared" si="4"/>
        <v>57080</v>
      </c>
      <c r="CR87" s="31">
        <f t="shared" si="4"/>
        <v>36720</v>
      </c>
      <c r="CS87" s="32">
        <f t="shared" si="5"/>
        <v>20360</v>
      </c>
    </row>
    <row r="88" spans="1:97" ht="25.5" customHeight="1">
      <c r="A88" s="18">
        <v>85</v>
      </c>
      <c r="B88" s="48" t="s">
        <v>865</v>
      </c>
      <c r="C88" s="20" t="s">
        <v>866</v>
      </c>
      <c r="D88" s="126" t="s">
        <v>867</v>
      </c>
      <c r="E88" s="132" t="s">
        <v>410</v>
      </c>
      <c r="F88" s="94">
        <v>6200</v>
      </c>
      <c r="H88" s="25">
        <f t="shared" si="3"/>
        <v>4050</v>
      </c>
      <c r="I88" s="11"/>
      <c r="J88" s="26">
        <v>1500</v>
      </c>
      <c r="K88" s="27">
        <v>1500</v>
      </c>
      <c r="L88" s="26">
        <v>1000</v>
      </c>
      <c r="M88" s="27">
        <v>1000</v>
      </c>
      <c r="N88" s="26">
        <v>5000</v>
      </c>
      <c r="O88" s="27">
        <v>5000</v>
      </c>
      <c r="P88" s="26">
        <v>8000</v>
      </c>
      <c r="Q88" s="27">
        <f>1500+0</f>
        <v>1500</v>
      </c>
      <c r="R88" s="26"/>
      <c r="S88" s="27"/>
      <c r="T88" s="29">
        <v>4340</v>
      </c>
      <c r="U88" s="27">
        <v>0</v>
      </c>
      <c r="V88" s="29">
        <v>4340</v>
      </c>
      <c r="W88" s="27">
        <v>0</v>
      </c>
      <c r="X88" s="29">
        <v>4340</v>
      </c>
      <c r="Y88" s="27">
        <v>19520</v>
      </c>
      <c r="Z88" s="29">
        <v>4340</v>
      </c>
      <c r="AA88" s="27">
        <v>4320</v>
      </c>
      <c r="AB88" s="29">
        <v>4340</v>
      </c>
      <c r="AC88" s="27">
        <v>4320</v>
      </c>
      <c r="AD88" s="29">
        <v>4340</v>
      </c>
      <c r="AE88" s="27"/>
      <c r="AF88" s="29">
        <v>4340</v>
      </c>
      <c r="AG88" s="27">
        <f>4450+4450</f>
        <v>8900</v>
      </c>
      <c r="AH88" s="29">
        <v>4340</v>
      </c>
      <c r="AI88" s="27">
        <v>4450</v>
      </c>
      <c r="AJ88" s="29">
        <v>4340</v>
      </c>
      <c r="AK88" s="27"/>
      <c r="AL88" s="128"/>
      <c r="AM88" s="27"/>
      <c r="AN88" s="128"/>
      <c r="AO88" s="27"/>
      <c r="AP88" s="128"/>
      <c r="AQ88" s="27"/>
      <c r="AR88" s="125"/>
      <c r="AS88" s="128"/>
      <c r="AT88" s="27"/>
      <c r="AU88" s="128"/>
      <c r="AV88" s="27"/>
      <c r="AW88" s="128"/>
      <c r="AX88" s="27"/>
      <c r="AY88" s="128"/>
      <c r="AZ88" s="27"/>
      <c r="BA88" s="128"/>
      <c r="BB88" s="27"/>
      <c r="BC88" s="128"/>
      <c r="BD88" s="27"/>
      <c r="BE88" s="128"/>
      <c r="BF88" s="27"/>
      <c r="BG88" s="128"/>
      <c r="BH88" s="27"/>
      <c r="BI88" s="128"/>
      <c r="BJ88" s="27"/>
      <c r="BK88" s="128"/>
      <c r="BL88" s="27"/>
      <c r="BM88" s="128"/>
      <c r="BN88" s="27"/>
      <c r="BO88" s="28"/>
      <c r="BP88" s="27"/>
      <c r="BQ88" s="30"/>
      <c r="BR88" s="28"/>
      <c r="BS88" s="27"/>
      <c r="BT88" s="28"/>
      <c r="BU88" s="27"/>
      <c r="BV88" s="28"/>
      <c r="BW88" s="27"/>
      <c r="BX88" s="28"/>
      <c r="BY88" s="27"/>
      <c r="BZ88" s="28"/>
      <c r="CA88" s="27"/>
      <c r="CB88" s="28"/>
      <c r="CC88" s="27"/>
      <c r="CD88" s="26"/>
      <c r="CE88" s="27"/>
      <c r="CF88" s="26"/>
      <c r="CG88" s="27"/>
      <c r="CH88" s="26"/>
      <c r="CI88" s="27"/>
      <c r="CJ88" s="26"/>
      <c r="CK88" s="27"/>
      <c r="CL88" s="26"/>
      <c r="CM88" s="27"/>
      <c r="CN88" s="26"/>
      <c r="CO88" s="27"/>
      <c r="CP88" s="30"/>
      <c r="CQ88" s="31">
        <f t="shared" si="4"/>
        <v>54560</v>
      </c>
      <c r="CR88" s="31">
        <f t="shared" si="4"/>
        <v>50510</v>
      </c>
      <c r="CS88" s="32">
        <f t="shared" si="5"/>
        <v>4050</v>
      </c>
    </row>
    <row r="89" spans="1:97" ht="25.5" customHeight="1">
      <c r="A89" s="129">
        <v>86</v>
      </c>
      <c r="B89" s="48" t="s">
        <v>868</v>
      </c>
      <c r="C89" s="20" t="s">
        <v>869</v>
      </c>
      <c r="D89" s="126" t="s">
        <v>870</v>
      </c>
      <c r="E89" s="33"/>
      <c r="F89" s="94">
        <v>4600</v>
      </c>
      <c r="G89" s="127" t="s">
        <v>680</v>
      </c>
      <c r="H89" s="25">
        <f t="shared" si="3"/>
        <v>3220</v>
      </c>
      <c r="I89" s="11"/>
      <c r="J89" s="26">
        <v>1500</v>
      </c>
      <c r="K89" s="27">
        <v>1500</v>
      </c>
      <c r="L89" s="26">
        <v>1000</v>
      </c>
      <c r="M89" s="27">
        <v>1000</v>
      </c>
      <c r="N89" s="26">
        <v>5000</v>
      </c>
      <c r="O89" s="27">
        <v>5000</v>
      </c>
      <c r="P89" s="26">
        <v>8000</v>
      </c>
      <c r="Q89" s="27">
        <v>1500</v>
      </c>
      <c r="R89" s="26"/>
      <c r="S89" s="27"/>
      <c r="T89" s="29">
        <v>3220</v>
      </c>
      <c r="U89" s="27">
        <v>11120</v>
      </c>
      <c r="V89" s="29">
        <v>3220</v>
      </c>
      <c r="W89" s="27">
        <v>1820</v>
      </c>
      <c r="X89" s="29">
        <v>3220</v>
      </c>
      <c r="Y89" s="27">
        <v>3220</v>
      </c>
      <c r="Z89" s="29">
        <v>3220</v>
      </c>
      <c r="AA89" s="27">
        <v>3220</v>
      </c>
      <c r="AB89" s="29">
        <v>3220</v>
      </c>
      <c r="AC89" s="27">
        <v>3220</v>
      </c>
      <c r="AD89" s="29">
        <v>3220</v>
      </c>
      <c r="AE89" s="27">
        <v>3220</v>
      </c>
      <c r="AF89" s="29">
        <v>3220</v>
      </c>
      <c r="AG89" s="27"/>
      <c r="AH89" s="29">
        <v>3220</v>
      </c>
      <c r="AI89" s="27">
        <v>3220</v>
      </c>
      <c r="AJ89" s="29">
        <v>3220</v>
      </c>
      <c r="AK89" s="27">
        <v>3220</v>
      </c>
      <c r="AL89" s="128"/>
      <c r="AM89" s="27"/>
      <c r="AN89" s="128"/>
      <c r="AO89" s="27"/>
      <c r="AP89" s="128"/>
      <c r="AQ89" s="27"/>
      <c r="AR89" s="125"/>
      <c r="AS89" s="128"/>
      <c r="AT89" s="27"/>
      <c r="AU89" s="128"/>
      <c r="AV89" s="27"/>
      <c r="AW89" s="128"/>
      <c r="AX89" s="27"/>
      <c r="AY89" s="128"/>
      <c r="AZ89" s="27"/>
      <c r="BA89" s="128"/>
      <c r="BB89" s="27"/>
      <c r="BC89" s="128"/>
      <c r="BD89" s="27"/>
      <c r="BE89" s="128"/>
      <c r="BF89" s="27"/>
      <c r="BG89" s="128"/>
      <c r="BH89" s="27"/>
      <c r="BI89" s="128"/>
      <c r="BJ89" s="27"/>
      <c r="BK89" s="128"/>
      <c r="BL89" s="27"/>
      <c r="BM89" s="128"/>
      <c r="BN89" s="27"/>
      <c r="BO89" s="28"/>
      <c r="BP89" s="27"/>
      <c r="BQ89" s="30"/>
      <c r="BR89" s="28"/>
      <c r="BS89" s="27"/>
      <c r="BT89" s="28"/>
      <c r="BU89" s="27"/>
      <c r="BV89" s="28"/>
      <c r="BW89" s="27"/>
      <c r="BX89" s="28"/>
      <c r="BY89" s="27"/>
      <c r="BZ89" s="28"/>
      <c r="CA89" s="27"/>
      <c r="CB89" s="28"/>
      <c r="CC89" s="27"/>
      <c r="CD89" s="26"/>
      <c r="CE89" s="27"/>
      <c r="CF89" s="26"/>
      <c r="CG89" s="27"/>
      <c r="CH89" s="26"/>
      <c r="CI89" s="27"/>
      <c r="CJ89" s="26"/>
      <c r="CK89" s="27"/>
      <c r="CL89" s="26"/>
      <c r="CM89" s="27"/>
      <c r="CN89" s="26"/>
      <c r="CO89" s="27"/>
      <c r="CP89" s="30"/>
      <c r="CQ89" s="31">
        <f t="shared" si="4"/>
        <v>44480</v>
      </c>
      <c r="CR89" s="31">
        <f t="shared" si="4"/>
        <v>41260</v>
      </c>
      <c r="CS89" s="32">
        <f t="shared" si="5"/>
        <v>3220</v>
      </c>
    </row>
    <row r="90" spans="1:97" ht="25.5" customHeight="1">
      <c r="A90" s="18">
        <v>87</v>
      </c>
      <c r="B90" s="48" t="s">
        <v>871</v>
      </c>
      <c r="C90" s="20" t="s">
        <v>872</v>
      </c>
      <c r="D90" s="126" t="s">
        <v>873</v>
      </c>
      <c r="E90" s="132" t="s">
        <v>410</v>
      </c>
      <c r="F90" s="94">
        <v>6200</v>
      </c>
      <c r="H90" s="25">
        <f t="shared" si="3"/>
        <v>15560</v>
      </c>
      <c r="I90" s="11"/>
      <c r="J90" s="26">
        <v>1500</v>
      </c>
      <c r="K90" s="27">
        <v>1500</v>
      </c>
      <c r="L90" s="26">
        <v>1000</v>
      </c>
      <c r="M90" s="27">
        <v>1000</v>
      </c>
      <c r="N90" s="26">
        <v>5000</v>
      </c>
      <c r="O90" s="27">
        <v>5000</v>
      </c>
      <c r="P90" s="26">
        <v>8000</v>
      </c>
      <c r="Q90" s="27">
        <f>1500+0</f>
        <v>1500</v>
      </c>
      <c r="R90" s="26"/>
      <c r="S90" s="27"/>
      <c r="T90" s="29">
        <v>4340</v>
      </c>
      <c r="U90" s="27">
        <v>0</v>
      </c>
      <c r="V90" s="29">
        <v>4340</v>
      </c>
      <c r="W90" s="27">
        <v>0</v>
      </c>
      <c r="X90" s="29">
        <v>4340</v>
      </c>
      <c r="Y90" s="27"/>
      <c r="Z90" s="29">
        <v>4340</v>
      </c>
      <c r="AA90" s="27">
        <v>13000</v>
      </c>
      <c r="AB90" s="29">
        <v>4340</v>
      </c>
      <c r="AC90" s="27">
        <v>5000</v>
      </c>
      <c r="AD90" s="29">
        <v>4340</v>
      </c>
      <c r="AE90" s="27"/>
      <c r="AF90" s="29">
        <v>4340</v>
      </c>
      <c r="AG90" s="27"/>
      <c r="AH90" s="29">
        <v>4340</v>
      </c>
      <c r="AI90" s="27"/>
      <c r="AJ90" s="29">
        <v>4340</v>
      </c>
      <c r="AK90" s="27">
        <v>12000</v>
      </c>
      <c r="AL90" s="128"/>
      <c r="AM90" s="27"/>
      <c r="AN90" s="128"/>
      <c r="AO90" s="27"/>
      <c r="AP90" s="128"/>
      <c r="AQ90" s="27"/>
      <c r="AR90" s="125"/>
      <c r="AS90" s="128"/>
      <c r="AT90" s="27"/>
      <c r="AU90" s="128"/>
      <c r="AV90" s="27"/>
      <c r="AW90" s="128"/>
      <c r="AX90" s="27"/>
      <c r="AY90" s="128"/>
      <c r="AZ90" s="27"/>
      <c r="BA90" s="128"/>
      <c r="BB90" s="27"/>
      <c r="BC90" s="128"/>
      <c r="BD90" s="27"/>
      <c r="BE90" s="128"/>
      <c r="BF90" s="27"/>
      <c r="BG90" s="128"/>
      <c r="BH90" s="27"/>
      <c r="BI90" s="128"/>
      <c r="BJ90" s="27"/>
      <c r="BK90" s="128"/>
      <c r="BL90" s="27"/>
      <c r="BM90" s="128"/>
      <c r="BN90" s="27"/>
      <c r="BO90" s="28"/>
      <c r="BP90" s="27"/>
      <c r="BQ90" s="30"/>
      <c r="BR90" s="28"/>
      <c r="BS90" s="27"/>
      <c r="BT90" s="28"/>
      <c r="BU90" s="27"/>
      <c r="BV90" s="28"/>
      <c r="BW90" s="27"/>
      <c r="BX90" s="28"/>
      <c r="BY90" s="27"/>
      <c r="BZ90" s="28"/>
      <c r="CA90" s="27"/>
      <c r="CB90" s="28"/>
      <c r="CC90" s="27"/>
      <c r="CD90" s="26"/>
      <c r="CE90" s="27"/>
      <c r="CF90" s="26"/>
      <c r="CG90" s="27"/>
      <c r="CH90" s="26"/>
      <c r="CI90" s="27"/>
      <c r="CJ90" s="26"/>
      <c r="CK90" s="27"/>
      <c r="CL90" s="26"/>
      <c r="CM90" s="27"/>
      <c r="CN90" s="26"/>
      <c r="CO90" s="27"/>
      <c r="CP90" s="30"/>
      <c r="CQ90" s="31">
        <f t="shared" si="4"/>
        <v>54560</v>
      </c>
      <c r="CR90" s="31">
        <f t="shared" si="4"/>
        <v>39000</v>
      </c>
      <c r="CS90" s="32">
        <f t="shared" si="5"/>
        <v>15560</v>
      </c>
    </row>
    <row r="91" spans="1:97" ht="25.5" customHeight="1">
      <c r="A91" s="129">
        <v>88</v>
      </c>
      <c r="B91" s="48" t="s">
        <v>874</v>
      </c>
      <c r="C91" s="20" t="s">
        <v>875</v>
      </c>
      <c r="D91" s="126" t="s">
        <v>876</v>
      </c>
      <c r="E91" s="37"/>
      <c r="F91" s="94">
        <v>6600</v>
      </c>
      <c r="G91" s="127"/>
      <c r="H91" s="38">
        <f t="shared" si="3"/>
        <v>0</v>
      </c>
      <c r="I91" s="11"/>
      <c r="J91" s="26">
        <v>1500</v>
      </c>
      <c r="K91" s="27">
        <v>1500</v>
      </c>
      <c r="L91" s="26">
        <v>1000</v>
      </c>
      <c r="M91" s="27">
        <v>1000</v>
      </c>
      <c r="N91" s="26">
        <v>5000</v>
      </c>
      <c r="O91" s="27">
        <f>1500+3500</f>
        <v>5000</v>
      </c>
      <c r="P91" s="26">
        <v>8000</v>
      </c>
      <c r="Q91" s="27">
        <v>3500</v>
      </c>
      <c r="R91" s="26"/>
      <c r="S91" s="27"/>
      <c r="T91" s="29">
        <v>4620</v>
      </c>
      <c r="U91" s="27">
        <v>9120</v>
      </c>
      <c r="V91" s="29">
        <v>4620</v>
      </c>
      <c r="W91" s="27">
        <v>0</v>
      </c>
      <c r="X91" s="29">
        <v>4620</v>
      </c>
      <c r="Y91" s="27">
        <v>0</v>
      </c>
      <c r="Z91" s="29">
        <v>4620</v>
      </c>
      <c r="AA91" s="27">
        <v>13860</v>
      </c>
      <c r="AB91" s="29">
        <v>4620</v>
      </c>
      <c r="AC91" s="27"/>
      <c r="AD91" s="29">
        <v>4620</v>
      </c>
      <c r="AE91" s="27"/>
      <c r="AF91" s="29">
        <v>4620</v>
      </c>
      <c r="AG91" s="27"/>
      <c r="AH91" s="29">
        <v>4620</v>
      </c>
      <c r="AI91" s="27"/>
      <c r="AJ91" s="29">
        <v>4620</v>
      </c>
      <c r="AK91" s="27">
        <v>23100</v>
      </c>
      <c r="AL91" s="128"/>
      <c r="AM91" s="27"/>
      <c r="AN91" s="128"/>
      <c r="AO91" s="27"/>
      <c r="AP91" s="128"/>
      <c r="AQ91" s="27"/>
      <c r="AR91" s="125"/>
      <c r="AS91" s="128"/>
      <c r="AT91" s="27"/>
      <c r="AU91" s="128"/>
      <c r="AV91" s="27"/>
      <c r="AW91" s="128"/>
      <c r="AX91" s="27"/>
      <c r="AY91" s="128"/>
      <c r="AZ91" s="27"/>
      <c r="BA91" s="128"/>
      <c r="BB91" s="27"/>
      <c r="BC91" s="128"/>
      <c r="BD91" s="27"/>
      <c r="BE91" s="128"/>
      <c r="BF91" s="27"/>
      <c r="BG91" s="128"/>
      <c r="BH91" s="27"/>
      <c r="BI91" s="128"/>
      <c r="BJ91" s="27"/>
      <c r="BK91" s="128"/>
      <c r="BL91" s="27"/>
      <c r="BM91" s="128"/>
      <c r="BN91" s="27"/>
      <c r="BO91" s="28"/>
      <c r="BP91" s="27"/>
      <c r="BQ91" s="30"/>
      <c r="BR91" s="28"/>
      <c r="BS91" s="27"/>
      <c r="BT91" s="28"/>
      <c r="BU91" s="27"/>
      <c r="BV91" s="28"/>
      <c r="BW91" s="27"/>
      <c r="BX91" s="28"/>
      <c r="BY91" s="27"/>
      <c r="BZ91" s="28"/>
      <c r="CA91" s="27"/>
      <c r="CB91" s="28"/>
      <c r="CC91" s="27"/>
      <c r="CD91" s="26"/>
      <c r="CE91" s="27"/>
      <c r="CF91" s="26"/>
      <c r="CG91" s="27"/>
      <c r="CH91" s="26"/>
      <c r="CI91" s="27"/>
      <c r="CJ91" s="26"/>
      <c r="CK91" s="27"/>
      <c r="CL91" s="26"/>
      <c r="CM91" s="27"/>
      <c r="CN91" s="26"/>
      <c r="CO91" s="27"/>
      <c r="CP91" s="30"/>
      <c r="CQ91" s="31">
        <f t="shared" si="4"/>
        <v>57080</v>
      </c>
      <c r="CR91" s="31">
        <f t="shared" si="4"/>
        <v>57080</v>
      </c>
      <c r="CS91" s="32">
        <f t="shared" si="5"/>
        <v>0</v>
      </c>
    </row>
    <row r="92" spans="1:97" ht="25.5" customHeight="1">
      <c r="A92" s="18">
        <v>89</v>
      </c>
      <c r="B92" s="48" t="s">
        <v>877</v>
      </c>
      <c r="C92" s="20" t="s">
        <v>878</v>
      </c>
      <c r="D92" s="126" t="s">
        <v>879</v>
      </c>
      <c r="E92" s="33"/>
      <c r="F92" s="94">
        <v>6600</v>
      </c>
      <c r="G92" s="127"/>
      <c r="H92" s="25">
        <f t="shared" si="3"/>
        <v>0</v>
      </c>
      <c r="I92" s="11"/>
      <c r="J92" s="26">
        <v>1500</v>
      </c>
      <c r="K92" s="27">
        <v>1500</v>
      </c>
      <c r="L92" s="26">
        <v>1000</v>
      </c>
      <c r="M92" s="27">
        <v>1000</v>
      </c>
      <c r="N92" s="26">
        <v>5000</v>
      </c>
      <c r="O92" s="27">
        <v>5000</v>
      </c>
      <c r="P92" s="26">
        <v>8000</v>
      </c>
      <c r="Q92" s="27">
        <f>1500+0</f>
        <v>1500</v>
      </c>
      <c r="R92" s="26"/>
      <c r="S92" s="27"/>
      <c r="T92" s="29">
        <v>4620</v>
      </c>
      <c r="U92" s="27">
        <v>0</v>
      </c>
      <c r="V92" s="29">
        <v>4620</v>
      </c>
      <c r="W92" s="27">
        <v>0</v>
      </c>
      <c r="X92" s="29">
        <v>4620</v>
      </c>
      <c r="Y92" s="27">
        <v>0</v>
      </c>
      <c r="Z92" s="29">
        <v>4620</v>
      </c>
      <c r="AA92" s="27">
        <v>24980</v>
      </c>
      <c r="AB92" s="29">
        <v>4620</v>
      </c>
      <c r="AC92" s="27"/>
      <c r="AD92" s="29">
        <v>4620</v>
      </c>
      <c r="AE92" s="27"/>
      <c r="AF92" s="29">
        <v>4620</v>
      </c>
      <c r="AG92" s="27"/>
      <c r="AH92" s="29">
        <v>4620</v>
      </c>
      <c r="AI92" s="27"/>
      <c r="AJ92" s="29">
        <v>4620</v>
      </c>
      <c r="AK92" s="27">
        <v>23100</v>
      </c>
      <c r="AL92" s="128"/>
      <c r="AM92" s="27"/>
      <c r="AN92" s="128"/>
      <c r="AO92" s="27"/>
      <c r="AP92" s="128"/>
      <c r="AQ92" s="27"/>
      <c r="AR92" s="125"/>
      <c r="AS92" s="128"/>
      <c r="AT92" s="27"/>
      <c r="AU92" s="128"/>
      <c r="AV92" s="27"/>
      <c r="AW92" s="128"/>
      <c r="AX92" s="27"/>
      <c r="AY92" s="128"/>
      <c r="AZ92" s="27"/>
      <c r="BA92" s="128"/>
      <c r="BB92" s="27"/>
      <c r="BC92" s="128"/>
      <c r="BD92" s="27"/>
      <c r="BE92" s="128"/>
      <c r="BF92" s="27"/>
      <c r="BG92" s="128"/>
      <c r="BH92" s="27"/>
      <c r="BI92" s="128"/>
      <c r="BJ92" s="27"/>
      <c r="BK92" s="128"/>
      <c r="BL92" s="27"/>
      <c r="BM92" s="128"/>
      <c r="BN92" s="27"/>
      <c r="BO92" s="28"/>
      <c r="BP92" s="27"/>
      <c r="BQ92" s="30"/>
      <c r="BR92" s="28"/>
      <c r="BS92" s="27"/>
      <c r="BT92" s="28"/>
      <c r="BU92" s="27"/>
      <c r="BV92" s="28"/>
      <c r="BW92" s="27"/>
      <c r="BX92" s="28"/>
      <c r="BY92" s="27"/>
      <c r="BZ92" s="28"/>
      <c r="CA92" s="27"/>
      <c r="CB92" s="28"/>
      <c r="CC92" s="27"/>
      <c r="CD92" s="26"/>
      <c r="CE92" s="27"/>
      <c r="CF92" s="26"/>
      <c r="CG92" s="27"/>
      <c r="CH92" s="26"/>
      <c r="CI92" s="27"/>
      <c r="CJ92" s="26"/>
      <c r="CK92" s="27"/>
      <c r="CL92" s="26"/>
      <c r="CM92" s="27"/>
      <c r="CN92" s="26"/>
      <c r="CO92" s="27"/>
      <c r="CP92" s="30"/>
      <c r="CQ92" s="31">
        <f t="shared" si="4"/>
        <v>57080</v>
      </c>
      <c r="CR92" s="31">
        <f t="shared" si="4"/>
        <v>57080</v>
      </c>
      <c r="CS92" s="32">
        <f t="shared" si="5"/>
        <v>0</v>
      </c>
    </row>
    <row r="93" spans="1:97" ht="25.5" customHeight="1">
      <c r="A93" s="129">
        <v>90</v>
      </c>
      <c r="B93" s="48" t="s">
        <v>880</v>
      </c>
      <c r="C93" s="20" t="s">
        <v>881</v>
      </c>
      <c r="D93" s="126" t="s">
        <v>882</v>
      </c>
      <c r="E93" s="33"/>
      <c r="F93" s="94">
        <v>6600</v>
      </c>
      <c r="G93" s="127"/>
      <c r="H93" s="25">
        <f t="shared" si="3"/>
        <v>13860</v>
      </c>
      <c r="I93" s="11"/>
      <c r="J93" s="26">
        <v>1500</v>
      </c>
      <c r="K93" s="27">
        <v>1500</v>
      </c>
      <c r="L93" s="26">
        <v>1000</v>
      </c>
      <c r="M93" s="27">
        <v>1000</v>
      </c>
      <c r="N93" s="26">
        <v>5000</v>
      </c>
      <c r="O93" s="27">
        <v>5000</v>
      </c>
      <c r="P93" s="26">
        <v>8000</v>
      </c>
      <c r="Q93" s="27">
        <f>1500+0</f>
        <v>1500</v>
      </c>
      <c r="R93" s="26"/>
      <c r="S93" s="27"/>
      <c r="T93" s="29">
        <v>4620</v>
      </c>
      <c r="U93" s="27">
        <v>4620</v>
      </c>
      <c r="V93" s="29">
        <v>4620</v>
      </c>
      <c r="W93" s="27">
        <v>0</v>
      </c>
      <c r="X93" s="29">
        <v>4620</v>
      </c>
      <c r="Y93" s="27">
        <v>11120</v>
      </c>
      <c r="Z93" s="29">
        <v>4620</v>
      </c>
      <c r="AA93" s="27"/>
      <c r="AB93" s="29">
        <v>4620</v>
      </c>
      <c r="AC93" s="27">
        <v>9240</v>
      </c>
      <c r="AD93" s="29">
        <v>4620</v>
      </c>
      <c r="AE93" s="27"/>
      <c r="AF93" s="29">
        <v>4620</v>
      </c>
      <c r="AG93" s="27"/>
      <c r="AH93" s="29">
        <v>4620</v>
      </c>
      <c r="AI93" s="27"/>
      <c r="AJ93" s="29">
        <v>4620</v>
      </c>
      <c r="AK93" s="27">
        <v>9240</v>
      </c>
      <c r="AL93" s="128"/>
      <c r="AM93" s="27"/>
      <c r="AN93" s="128"/>
      <c r="AO93" s="27"/>
      <c r="AP93" s="128"/>
      <c r="AQ93" s="27"/>
      <c r="AR93" s="125"/>
      <c r="AS93" s="128"/>
      <c r="AT93" s="27"/>
      <c r="AU93" s="128"/>
      <c r="AV93" s="27"/>
      <c r="AW93" s="128"/>
      <c r="AX93" s="27"/>
      <c r="AY93" s="128"/>
      <c r="AZ93" s="27"/>
      <c r="BA93" s="128"/>
      <c r="BB93" s="27"/>
      <c r="BC93" s="128"/>
      <c r="BD93" s="27"/>
      <c r="BE93" s="128"/>
      <c r="BF93" s="27"/>
      <c r="BG93" s="128"/>
      <c r="BH93" s="27"/>
      <c r="BI93" s="128"/>
      <c r="BJ93" s="27"/>
      <c r="BK93" s="128"/>
      <c r="BL93" s="27"/>
      <c r="BM93" s="128"/>
      <c r="BN93" s="27"/>
      <c r="BO93" s="28"/>
      <c r="BP93" s="27"/>
      <c r="BQ93" s="30"/>
      <c r="BR93" s="28"/>
      <c r="BS93" s="27"/>
      <c r="BT93" s="28"/>
      <c r="BU93" s="27"/>
      <c r="BV93" s="28"/>
      <c r="BW93" s="27"/>
      <c r="BX93" s="28"/>
      <c r="BY93" s="27"/>
      <c r="BZ93" s="28"/>
      <c r="CA93" s="27"/>
      <c r="CB93" s="28"/>
      <c r="CC93" s="27"/>
      <c r="CD93" s="26"/>
      <c r="CE93" s="27"/>
      <c r="CF93" s="26"/>
      <c r="CG93" s="27"/>
      <c r="CH93" s="26"/>
      <c r="CI93" s="27"/>
      <c r="CJ93" s="26"/>
      <c r="CK93" s="27"/>
      <c r="CL93" s="26"/>
      <c r="CM93" s="27"/>
      <c r="CN93" s="26"/>
      <c r="CO93" s="27"/>
      <c r="CP93" s="30"/>
      <c r="CQ93" s="31">
        <f t="shared" si="4"/>
        <v>57080</v>
      </c>
      <c r="CR93" s="31">
        <f t="shared" si="4"/>
        <v>43220</v>
      </c>
      <c r="CS93" s="32">
        <f t="shared" si="5"/>
        <v>13860</v>
      </c>
    </row>
    <row r="94" spans="1:97" ht="25.5" customHeight="1">
      <c r="A94" s="18">
        <v>91</v>
      </c>
      <c r="B94" s="48" t="s">
        <v>883</v>
      </c>
      <c r="C94" s="20" t="s">
        <v>884</v>
      </c>
      <c r="D94" s="126" t="s">
        <v>885</v>
      </c>
      <c r="E94" s="33"/>
      <c r="F94" s="94">
        <v>6600</v>
      </c>
      <c r="G94" s="127"/>
      <c r="H94" s="25">
        <f t="shared" si="3"/>
        <v>4620</v>
      </c>
      <c r="I94" s="11"/>
      <c r="J94" s="26">
        <v>1500</v>
      </c>
      <c r="K94" s="27">
        <v>1500</v>
      </c>
      <c r="L94" s="26">
        <v>1000</v>
      </c>
      <c r="M94" s="27">
        <v>1000</v>
      </c>
      <c r="N94" s="26">
        <v>5000</v>
      </c>
      <c r="O94" s="27">
        <v>5000</v>
      </c>
      <c r="P94" s="26">
        <v>8000</v>
      </c>
      <c r="Q94" s="27">
        <f>1500+0</f>
        <v>1500</v>
      </c>
      <c r="R94" s="26"/>
      <c r="S94" s="27"/>
      <c r="T94" s="29">
        <v>4620</v>
      </c>
      <c r="U94" s="27">
        <v>4620</v>
      </c>
      <c r="V94" s="29">
        <v>4620</v>
      </c>
      <c r="W94" s="27">
        <v>0</v>
      </c>
      <c r="X94" s="29">
        <v>4620</v>
      </c>
      <c r="Y94" s="27">
        <v>0</v>
      </c>
      <c r="Z94" s="29">
        <v>4620</v>
      </c>
      <c r="AA94" s="27">
        <v>15740</v>
      </c>
      <c r="AB94" s="29">
        <v>4620</v>
      </c>
      <c r="AC94" s="27">
        <v>4620</v>
      </c>
      <c r="AD94" s="29">
        <v>4620</v>
      </c>
      <c r="AE94" s="27"/>
      <c r="AF94" s="29">
        <v>4620</v>
      </c>
      <c r="AG94" s="27"/>
      <c r="AH94" s="29">
        <v>4620</v>
      </c>
      <c r="AI94" s="27"/>
      <c r="AJ94" s="29">
        <v>4620</v>
      </c>
      <c r="AK94" s="27">
        <v>18480</v>
      </c>
      <c r="AL94" s="128"/>
      <c r="AM94" s="27"/>
      <c r="AN94" s="128"/>
      <c r="AO94" s="27"/>
      <c r="AP94" s="128"/>
      <c r="AQ94" s="27"/>
      <c r="AR94" s="125"/>
      <c r="AS94" s="128"/>
      <c r="AT94" s="27"/>
      <c r="AU94" s="128"/>
      <c r="AV94" s="27"/>
      <c r="AW94" s="128"/>
      <c r="AX94" s="27"/>
      <c r="AY94" s="128"/>
      <c r="AZ94" s="27"/>
      <c r="BA94" s="128"/>
      <c r="BB94" s="27"/>
      <c r="BC94" s="128"/>
      <c r="BD94" s="27"/>
      <c r="BE94" s="128"/>
      <c r="BF94" s="27"/>
      <c r="BG94" s="128"/>
      <c r="BH94" s="27"/>
      <c r="BI94" s="128"/>
      <c r="BJ94" s="27"/>
      <c r="BK94" s="128"/>
      <c r="BL94" s="27"/>
      <c r="BM94" s="128"/>
      <c r="BN94" s="27"/>
      <c r="BO94" s="28"/>
      <c r="BP94" s="27"/>
      <c r="BQ94" s="30"/>
      <c r="BR94" s="28"/>
      <c r="BS94" s="27"/>
      <c r="BT94" s="28"/>
      <c r="BU94" s="27"/>
      <c r="BV94" s="28"/>
      <c r="BW94" s="27"/>
      <c r="BX94" s="28"/>
      <c r="BY94" s="27"/>
      <c r="BZ94" s="28"/>
      <c r="CA94" s="27"/>
      <c r="CB94" s="28"/>
      <c r="CC94" s="27"/>
      <c r="CD94" s="26"/>
      <c r="CE94" s="27"/>
      <c r="CF94" s="26"/>
      <c r="CG94" s="27"/>
      <c r="CH94" s="26"/>
      <c r="CI94" s="27"/>
      <c r="CJ94" s="26"/>
      <c r="CK94" s="27"/>
      <c r="CL94" s="26"/>
      <c r="CM94" s="27"/>
      <c r="CN94" s="26"/>
      <c r="CO94" s="27"/>
      <c r="CP94" s="30"/>
      <c r="CQ94" s="31">
        <f t="shared" si="4"/>
        <v>57080</v>
      </c>
      <c r="CR94" s="31">
        <f t="shared" si="4"/>
        <v>52460</v>
      </c>
      <c r="CS94" s="32">
        <f t="shared" si="5"/>
        <v>4620</v>
      </c>
    </row>
    <row r="95" spans="1:97" ht="25.5" customHeight="1">
      <c r="A95" s="129">
        <v>92</v>
      </c>
      <c r="B95" s="48" t="s">
        <v>886</v>
      </c>
      <c r="C95" s="20" t="s">
        <v>887</v>
      </c>
      <c r="D95" s="126" t="s">
        <v>888</v>
      </c>
      <c r="E95" s="132" t="s">
        <v>410</v>
      </c>
      <c r="F95" s="94">
        <v>6200</v>
      </c>
      <c r="H95" s="38">
        <f t="shared" si="3"/>
        <v>0</v>
      </c>
      <c r="I95" s="11"/>
      <c r="J95" s="26">
        <v>1500</v>
      </c>
      <c r="K95" s="27">
        <v>1500</v>
      </c>
      <c r="L95" s="26">
        <v>1000</v>
      </c>
      <c r="M95" s="27">
        <v>1000</v>
      </c>
      <c r="N95" s="26">
        <v>5000</v>
      </c>
      <c r="O95" s="27">
        <v>5000</v>
      </c>
      <c r="P95" s="26">
        <v>8000</v>
      </c>
      <c r="Q95" s="27">
        <f>1500+0</f>
        <v>1500</v>
      </c>
      <c r="R95" s="26"/>
      <c r="S95" s="27"/>
      <c r="T95" s="29">
        <v>4340</v>
      </c>
      <c r="U95" s="27">
        <v>4620</v>
      </c>
      <c r="V95" s="29">
        <v>4340</v>
      </c>
      <c r="W95" s="27">
        <v>11120</v>
      </c>
      <c r="X95" s="29">
        <v>4340</v>
      </c>
      <c r="Y95" s="27">
        <v>4620</v>
      </c>
      <c r="Z95" s="29">
        <v>4340</v>
      </c>
      <c r="AA95" s="27">
        <v>3500</v>
      </c>
      <c r="AB95" s="29">
        <v>4340</v>
      </c>
      <c r="AC95" s="27">
        <v>3500</v>
      </c>
      <c r="AD95" s="29">
        <v>4340</v>
      </c>
      <c r="AE95" s="27">
        <v>3500</v>
      </c>
      <c r="AF95" s="29">
        <v>4340</v>
      </c>
      <c r="AG95" s="27">
        <v>3500</v>
      </c>
      <c r="AH95" s="29">
        <v>4340</v>
      </c>
      <c r="AI95" s="27">
        <v>6860</v>
      </c>
      <c r="AJ95" s="29">
        <v>4340</v>
      </c>
      <c r="AK95" s="27">
        <v>4340</v>
      </c>
      <c r="AL95" s="128"/>
      <c r="AM95" s="27"/>
      <c r="AN95" s="128"/>
      <c r="AO95" s="27"/>
      <c r="AP95" s="128"/>
      <c r="AQ95" s="27"/>
      <c r="AR95" s="125"/>
      <c r="AS95" s="128"/>
      <c r="AT95" s="27"/>
      <c r="AU95" s="128"/>
      <c r="AV95" s="27"/>
      <c r="AW95" s="128"/>
      <c r="AX95" s="27"/>
      <c r="AY95" s="128"/>
      <c r="AZ95" s="27"/>
      <c r="BA95" s="128"/>
      <c r="BB95" s="27"/>
      <c r="BC95" s="128"/>
      <c r="BD95" s="27"/>
      <c r="BE95" s="128"/>
      <c r="BF95" s="27"/>
      <c r="BG95" s="128"/>
      <c r="BH95" s="27"/>
      <c r="BI95" s="128"/>
      <c r="BJ95" s="27"/>
      <c r="BK95" s="128"/>
      <c r="BL95" s="27"/>
      <c r="BM95" s="128"/>
      <c r="BN95" s="27"/>
      <c r="BO95" s="28"/>
      <c r="BP95" s="27"/>
      <c r="BQ95" s="30"/>
      <c r="BR95" s="28"/>
      <c r="BS95" s="27"/>
      <c r="BT95" s="28"/>
      <c r="BU95" s="27"/>
      <c r="BV95" s="28"/>
      <c r="BW95" s="27"/>
      <c r="BX95" s="28"/>
      <c r="BY95" s="27"/>
      <c r="BZ95" s="28"/>
      <c r="CA95" s="27"/>
      <c r="CB95" s="28"/>
      <c r="CC95" s="27"/>
      <c r="CD95" s="26"/>
      <c r="CE95" s="27"/>
      <c r="CF95" s="26"/>
      <c r="CG95" s="27"/>
      <c r="CH95" s="26"/>
      <c r="CI95" s="27"/>
      <c r="CJ95" s="26"/>
      <c r="CK95" s="27"/>
      <c r="CL95" s="26"/>
      <c r="CM95" s="27"/>
      <c r="CN95" s="26"/>
      <c r="CO95" s="27"/>
      <c r="CP95" s="30"/>
      <c r="CQ95" s="31">
        <f t="shared" si="4"/>
        <v>54560</v>
      </c>
      <c r="CR95" s="31">
        <f t="shared" si="4"/>
        <v>54560</v>
      </c>
      <c r="CS95" s="32">
        <f t="shared" si="5"/>
        <v>0</v>
      </c>
    </row>
    <row r="96" spans="1:97" ht="25.5" customHeight="1">
      <c r="A96" s="18">
        <v>93</v>
      </c>
      <c r="B96" s="48" t="s">
        <v>889</v>
      </c>
      <c r="C96" s="20" t="s">
        <v>890</v>
      </c>
      <c r="D96" s="126" t="s">
        <v>891</v>
      </c>
      <c r="E96" s="132" t="s">
        <v>410</v>
      </c>
      <c r="F96" s="94">
        <v>6200</v>
      </c>
      <c r="H96" s="38">
        <f t="shared" si="3"/>
        <v>17360</v>
      </c>
      <c r="I96" s="11"/>
      <c r="J96" s="26">
        <v>1500</v>
      </c>
      <c r="K96" s="27">
        <v>1500</v>
      </c>
      <c r="L96" s="26">
        <v>1000</v>
      </c>
      <c r="M96" s="27">
        <v>1000</v>
      </c>
      <c r="N96" s="26">
        <v>5000</v>
      </c>
      <c r="O96" s="27">
        <v>5000</v>
      </c>
      <c r="P96" s="26">
        <v>8000</v>
      </c>
      <c r="Q96" s="27">
        <v>1500</v>
      </c>
      <c r="R96" s="26"/>
      <c r="S96" s="27"/>
      <c r="T96" s="29">
        <v>4340</v>
      </c>
      <c r="U96" s="27">
        <v>0</v>
      </c>
      <c r="V96" s="29">
        <v>4340</v>
      </c>
      <c r="W96" s="27">
        <v>0</v>
      </c>
      <c r="X96" s="29">
        <v>4340</v>
      </c>
      <c r="Y96" s="27">
        <v>0</v>
      </c>
      <c r="Z96" s="29">
        <v>4340</v>
      </c>
      <c r="AA96" s="27">
        <v>17360</v>
      </c>
      <c r="AB96" s="29">
        <v>4340</v>
      </c>
      <c r="AC96" s="27">
        <f>4550+6290</f>
        <v>10840</v>
      </c>
      <c r="AD96" s="29">
        <v>4340</v>
      </c>
      <c r="AE96" s="27"/>
      <c r="AF96" s="29">
        <v>4340</v>
      </c>
      <c r="AG96" s="27"/>
      <c r="AH96" s="29">
        <v>4340</v>
      </c>
      <c r="AI96" s="27"/>
      <c r="AJ96" s="29">
        <v>4340</v>
      </c>
      <c r="AK96" s="27"/>
      <c r="AL96" s="128"/>
      <c r="AM96" s="27"/>
      <c r="AN96" s="128"/>
      <c r="AO96" s="27"/>
      <c r="AP96" s="128"/>
      <c r="AQ96" s="27"/>
      <c r="AR96" s="125"/>
      <c r="AS96" s="128"/>
      <c r="AT96" s="27"/>
      <c r="AU96" s="128"/>
      <c r="AV96" s="27"/>
      <c r="AW96" s="128"/>
      <c r="AX96" s="27"/>
      <c r="AY96" s="128"/>
      <c r="AZ96" s="27"/>
      <c r="BA96" s="128"/>
      <c r="BB96" s="27"/>
      <c r="BC96" s="128"/>
      <c r="BD96" s="27"/>
      <c r="BE96" s="128"/>
      <c r="BF96" s="27"/>
      <c r="BG96" s="128"/>
      <c r="BH96" s="27"/>
      <c r="BI96" s="128"/>
      <c r="BJ96" s="27"/>
      <c r="BK96" s="128"/>
      <c r="BL96" s="27"/>
      <c r="BM96" s="128"/>
      <c r="BN96" s="27"/>
      <c r="BO96" s="28"/>
      <c r="BP96" s="27"/>
      <c r="BQ96" s="30"/>
      <c r="BR96" s="28"/>
      <c r="BS96" s="27"/>
      <c r="BT96" s="28"/>
      <c r="BU96" s="27"/>
      <c r="BV96" s="28"/>
      <c r="BW96" s="27"/>
      <c r="BX96" s="28"/>
      <c r="BY96" s="27"/>
      <c r="BZ96" s="28"/>
      <c r="CA96" s="27"/>
      <c r="CB96" s="28"/>
      <c r="CC96" s="27"/>
      <c r="CD96" s="26"/>
      <c r="CE96" s="27"/>
      <c r="CF96" s="26"/>
      <c r="CG96" s="27"/>
      <c r="CH96" s="26"/>
      <c r="CI96" s="27"/>
      <c r="CJ96" s="26"/>
      <c r="CK96" s="27"/>
      <c r="CL96" s="26"/>
      <c r="CM96" s="27"/>
      <c r="CN96" s="26"/>
      <c r="CO96" s="27"/>
      <c r="CP96" s="30"/>
      <c r="CQ96" s="31">
        <f t="shared" si="4"/>
        <v>54560</v>
      </c>
      <c r="CR96" s="31">
        <f t="shared" si="4"/>
        <v>37200</v>
      </c>
      <c r="CS96" s="32">
        <f t="shared" si="5"/>
        <v>17360</v>
      </c>
    </row>
    <row r="97" spans="1:97" ht="25.5" customHeight="1">
      <c r="A97" s="129">
        <v>94</v>
      </c>
      <c r="B97" s="48" t="s">
        <v>892</v>
      </c>
      <c r="C97" s="20" t="s">
        <v>893</v>
      </c>
      <c r="D97" s="126" t="s">
        <v>894</v>
      </c>
      <c r="E97" s="127" t="s">
        <v>680</v>
      </c>
      <c r="F97" s="143"/>
      <c r="G97" s="44" t="s">
        <v>136</v>
      </c>
      <c r="H97" s="25">
        <f t="shared" si="3"/>
        <v>0</v>
      </c>
      <c r="I97" s="11"/>
      <c r="J97" s="26">
        <v>1500</v>
      </c>
      <c r="K97" s="27">
        <v>1500</v>
      </c>
      <c r="L97" s="26">
        <v>1000</v>
      </c>
      <c r="M97" s="27">
        <v>1000</v>
      </c>
      <c r="N97" s="26">
        <v>5000</v>
      </c>
      <c r="O97" s="27">
        <v>5000</v>
      </c>
      <c r="P97" s="26">
        <v>8000</v>
      </c>
      <c r="Q97" s="27"/>
      <c r="R97" s="26"/>
      <c r="S97" s="27"/>
      <c r="T97" s="29">
        <v>2310</v>
      </c>
      <c r="U97" s="27">
        <v>0</v>
      </c>
      <c r="V97" s="29">
        <v>2310</v>
      </c>
      <c r="W97" s="27">
        <v>0</v>
      </c>
      <c r="X97" s="29">
        <v>2310</v>
      </c>
      <c r="Y97" s="27">
        <v>0</v>
      </c>
      <c r="Z97" s="29">
        <v>2310</v>
      </c>
      <c r="AA97" s="27">
        <v>7240</v>
      </c>
      <c r="AB97" s="29">
        <v>0</v>
      </c>
      <c r="AC97" s="27">
        <v>10000</v>
      </c>
      <c r="AD97" s="29"/>
      <c r="AE97" s="27"/>
      <c r="AF97" s="29"/>
      <c r="AG97" s="27"/>
      <c r="AH97" s="29"/>
      <c r="AI97" s="27"/>
      <c r="AJ97" s="29"/>
      <c r="AK97" s="27"/>
      <c r="AL97" s="128"/>
      <c r="AM97" s="27"/>
      <c r="AN97" s="128"/>
      <c r="AO97" s="27"/>
      <c r="AP97" s="128"/>
      <c r="AQ97" s="27"/>
      <c r="AR97" s="125"/>
      <c r="AS97" s="128"/>
      <c r="AT97" s="27"/>
      <c r="AU97" s="128"/>
      <c r="AV97" s="27"/>
      <c r="AW97" s="128"/>
      <c r="AX97" s="27"/>
      <c r="AY97" s="128"/>
      <c r="AZ97" s="27"/>
      <c r="BA97" s="128"/>
      <c r="BB97" s="27"/>
      <c r="BC97" s="128"/>
      <c r="BD97" s="27"/>
      <c r="BE97" s="128"/>
      <c r="BF97" s="27"/>
      <c r="BG97" s="128"/>
      <c r="BH97" s="27"/>
      <c r="BI97" s="128"/>
      <c r="BJ97" s="27"/>
      <c r="BK97" s="128"/>
      <c r="BL97" s="27"/>
      <c r="BM97" s="128"/>
      <c r="BN97" s="27"/>
      <c r="BO97" s="28"/>
      <c r="BP97" s="27"/>
      <c r="BQ97" s="30"/>
      <c r="BR97" s="28"/>
      <c r="BS97" s="27"/>
      <c r="BT97" s="28"/>
      <c r="BU97" s="27"/>
      <c r="BV97" s="28"/>
      <c r="BW97" s="27"/>
      <c r="BX97" s="28"/>
      <c r="BY97" s="27"/>
      <c r="BZ97" s="28"/>
      <c r="CA97" s="27"/>
      <c r="CB97" s="28"/>
      <c r="CC97" s="27"/>
      <c r="CD97" s="26"/>
      <c r="CE97" s="27"/>
      <c r="CF97" s="26"/>
      <c r="CG97" s="27"/>
      <c r="CH97" s="26"/>
      <c r="CI97" s="27"/>
      <c r="CJ97" s="26"/>
      <c r="CK97" s="27"/>
      <c r="CL97" s="26"/>
      <c r="CM97" s="27"/>
      <c r="CN97" s="26"/>
      <c r="CO97" s="27"/>
      <c r="CP97" s="30"/>
      <c r="CQ97" s="31">
        <f t="shared" si="4"/>
        <v>24740</v>
      </c>
      <c r="CR97" s="31">
        <f t="shared" si="4"/>
        <v>24740</v>
      </c>
      <c r="CS97" s="32">
        <f t="shared" si="5"/>
        <v>0</v>
      </c>
    </row>
    <row r="98" spans="1:97" ht="25.5" customHeight="1">
      <c r="A98" s="18">
        <v>95</v>
      </c>
      <c r="B98" s="48" t="s">
        <v>895</v>
      </c>
      <c r="C98" s="20" t="s">
        <v>896</v>
      </c>
      <c r="D98" s="126" t="s">
        <v>897</v>
      </c>
      <c r="E98" s="33"/>
      <c r="F98" s="94">
        <v>4600</v>
      </c>
      <c r="G98" s="127" t="s">
        <v>680</v>
      </c>
      <c r="H98" s="25">
        <f t="shared" si="3"/>
        <v>0</v>
      </c>
      <c r="I98" s="11"/>
      <c r="J98" s="26">
        <v>1500</v>
      </c>
      <c r="K98" s="27">
        <v>1500</v>
      </c>
      <c r="L98" s="26">
        <v>1000</v>
      </c>
      <c r="M98" s="27">
        <v>1000</v>
      </c>
      <c r="N98" s="26">
        <v>5000</v>
      </c>
      <c r="O98" s="27">
        <v>5000</v>
      </c>
      <c r="P98" s="26">
        <v>8000</v>
      </c>
      <c r="Q98" s="27">
        <v>8000</v>
      </c>
      <c r="R98" s="26"/>
      <c r="S98" s="27"/>
      <c r="T98" s="29">
        <v>3220</v>
      </c>
      <c r="U98" s="27">
        <v>0</v>
      </c>
      <c r="V98" s="29">
        <v>3220</v>
      </c>
      <c r="W98" s="27">
        <v>6440</v>
      </c>
      <c r="X98" s="29">
        <v>3220</v>
      </c>
      <c r="Y98" s="27">
        <v>0</v>
      </c>
      <c r="Z98" s="29">
        <v>3220</v>
      </c>
      <c r="AA98" s="27">
        <v>6440</v>
      </c>
      <c r="AB98" s="29">
        <v>3220</v>
      </c>
      <c r="AC98" s="27"/>
      <c r="AD98" s="29">
        <v>3220</v>
      </c>
      <c r="AE98" s="27">
        <v>6440</v>
      </c>
      <c r="AF98" s="29">
        <v>3220</v>
      </c>
      <c r="AG98" s="27"/>
      <c r="AH98" s="29">
        <v>3220</v>
      </c>
      <c r="AI98" s="27">
        <v>6440</v>
      </c>
      <c r="AJ98" s="29">
        <v>3220</v>
      </c>
      <c r="AK98" s="27">
        <v>3220</v>
      </c>
      <c r="AL98" s="128"/>
      <c r="AM98" s="27"/>
      <c r="AN98" s="128"/>
      <c r="AO98" s="27"/>
      <c r="AP98" s="128"/>
      <c r="AQ98" s="27"/>
      <c r="AR98" s="125"/>
      <c r="AS98" s="128"/>
      <c r="AT98" s="27"/>
      <c r="AU98" s="128"/>
      <c r="AV98" s="27"/>
      <c r="AW98" s="128"/>
      <c r="AX98" s="27"/>
      <c r="AY98" s="128"/>
      <c r="AZ98" s="27"/>
      <c r="BA98" s="128"/>
      <c r="BB98" s="27"/>
      <c r="BC98" s="128"/>
      <c r="BD98" s="27"/>
      <c r="BE98" s="128"/>
      <c r="BF98" s="27"/>
      <c r="BG98" s="128"/>
      <c r="BH98" s="27"/>
      <c r="BI98" s="128"/>
      <c r="BJ98" s="27"/>
      <c r="BK98" s="128"/>
      <c r="BL98" s="27"/>
      <c r="BM98" s="128"/>
      <c r="BN98" s="27"/>
      <c r="BO98" s="28"/>
      <c r="BP98" s="27"/>
      <c r="BQ98" s="30"/>
      <c r="BR98" s="28"/>
      <c r="BS98" s="27"/>
      <c r="BT98" s="28"/>
      <c r="BU98" s="27"/>
      <c r="BV98" s="28"/>
      <c r="BW98" s="27"/>
      <c r="BX98" s="28"/>
      <c r="BY98" s="27"/>
      <c r="BZ98" s="28"/>
      <c r="CA98" s="27"/>
      <c r="CB98" s="28"/>
      <c r="CC98" s="27"/>
      <c r="CD98" s="26"/>
      <c r="CE98" s="27"/>
      <c r="CF98" s="26"/>
      <c r="CG98" s="27"/>
      <c r="CH98" s="26"/>
      <c r="CI98" s="27"/>
      <c r="CJ98" s="26"/>
      <c r="CK98" s="27"/>
      <c r="CL98" s="26"/>
      <c r="CM98" s="27"/>
      <c r="CN98" s="26"/>
      <c r="CO98" s="27"/>
      <c r="CP98" s="30"/>
      <c r="CQ98" s="31">
        <f t="shared" si="4"/>
        <v>44480</v>
      </c>
      <c r="CR98" s="49">
        <f t="shared" si="4"/>
        <v>44480</v>
      </c>
      <c r="CS98" s="32">
        <f t="shared" si="5"/>
        <v>0</v>
      </c>
    </row>
    <row r="99" spans="1:97" ht="25.5" customHeight="1">
      <c r="A99" s="129">
        <v>96</v>
      </c>
      <c r="B99" s="48" t="s">
        <v>898</v>
      </c>
      <c r="C99" s="20" t="s">
        <v>899</v>
      </c>
      <c r="D99" s="126" t="s">
        <v>900</v>
      </c>
      <c r="E99" s="132" t="s">
        <v>410</v>
      </c>
      <c r="F99" s="94">
        <v>6200</v>
      </c>
      <c r="H99" s="25">
        <f t="shared" si="3"/>
        <v>4340</v>
      </c>
      <c r="I99" s="11"/>
      <c r="J99" s="26">
        <v>1500</v>
      </c>
      <c r="K99" s="27">
        <v>1500</v>
      </c>
      <c r="L99" s="26">
        <v>1000</v>
      </c>
      <c r="M99" s="27">
        <v>1000</v>
      </c>
      <c r="N99" s="26">
        <v>5000</v>
      </c>
      <c r="O99" s="27">
        <v>5000</v>
      </c>
      <c r="P99" s="26">
        <v>8000</v>
      </c>
      <c r="Q99" s="27"/>
      <c r="R99" s="26"/>
      <c r="S99" s="27"/>
      <c r="T99" s="29">
        <v>4340</v>
      </c>
      <c r="U99" s="27">
        <v>4620</v>
      </c>
      <c r="V99" s="29">
        <v>4340</v>
      </c>
      <c r="W99" s="27">
        <v>12620</v>
      </c>
      <c r="X99" s="29">
        <v>4340</v>
      </c>
      <c r="Y99" s="27">
        <v>3780</v>
      </c>
      <c r="Z99" s="29">
        <v>4340</v>
      </c>
      <c r="AA99" s="27">
        <v>4340</v>
      </c>
      <c r="AB99" s="29">
        <v>4340</v>
      </c>
      <c r="AC99" s="27">
        <v>4340</v>
      </c>
      <c r="AD99" s="29">
        <v>4340</v>
      </c>
      <c r="AE99" s="27">
        <v>4340</v>
      </c>
      <c r="AF99" s="29">
        <v>4340</v>
      </c>
      <c r="AG99" s="27">
        <v>4340</v>
      </c>
      <c r="AH99" s="29">
        <v>4340</v>
      </c>
      <c r="AI99" s="27">
        <v>4340</v>
      </c>
      <c r="AJ99" s="29">
        <v>4340</v>
      </c>
      <c r="AK99" s="27"/>
      <c r="AL99" s="128"/>
      <c r="AM99" s="27"/>
      <c r="AN99" s="128"/>
      <c r="AO99" s="27"/>
      <c r="AP99" s="128"/>
      <c r="AQ99" s="27"/>
      <c r="AR99" s="125"/>
      <c r="AS99" s="128"/>
      <c r="AT99" s="27"/>
      <c r="AU99" s="128"/>
      <c r="AV99" s="27"/>
      <c r="AW99" s="128"/>
      <c r="AX99" s="27"/>
      <c r="AY99" s="128"/>
      <c r="AZ99" s="27"/>
      <c r="BA99" s="128"/>
      <c r="BB99" s="27"/>
      <c r="BC99" s="128"/>
      <c r="BD99" s="27"/>
      <c r="BE99" s="128"/>
      <c r="BF99" s="27"/>
      <c r="BG99" s="128"/>
      <c r="BH99" s="27"/>
      <c r="BI99" s="128"/>
      <c r="BJ99" s="27"/>
      <c r="BK99" s="128"/>
      <c r="BL99" s="27"/>
      <c r="BM99" s="128"/>
      <c r="BN99" s="27"/>
      <c r="BO99" s="28"/>
      <c r="BP99" s="27"/>
      <c r="BQ99" s="30"/>
      <c r="BR99" s="28"/>
      <c r="BS99" s="27"/>
      <c r="BT99" s="28"/>
      <c r="BU99" s="27"/>
      <c r="BV99" s="28"/>
      <c r="BW99" s="27"/>
      <c r="BX99" s="28"/>
      <c r="BY99" s="27"/>
      <c r="BZ99" s="28"/>
      <c r="CA99" s="27"/>
      <c r="CB99" s="28"/>
      <c r="CC99" s="27"/>
      <c r="CD99" s="26"/>
      <c r="CE99" s="27"/>
      <c r="CF99" s="26"/>
      <c r="CG99" s="27"/>
      <c r="CH99" s="26"/>
      <c r="CI99" s="27"/>
      <c r="CJ99" s="26"/>
      <c r="CK99" s="27"/>
      <c r="CL99" s="26"/>
      <c r="CM99" s="27"/>
      <c r="CN99" s="26"/>
      <c r="CO99" s="27"/>
      <c r="CP99" s="30"/>
      <c r="CQ99" s="31">
        <f t="shared" si="4"/>
        <v>54560</v>
      </c>
      <c r="CR99" s="31">
        <f t="shared" si="4"/>
        <v>50220</v>
      </c>
      <c r="CS99" s="32">
        <f t="shared" si="5"/>
        <v>4340</v>
      </c>
    </row>
    <row r="100" spans="1:97" ht="25.5" customHeight="1">
      <c r="A100" s="18">
        <v>97</v>
      </c>
      <c r="B100" s="48" t="s">
        <v>901</v>
      </c>
      <c r="C100" s="20" t="s">
        <v>902</v>
      </c>
      <c r="D100" s="126" t="s">
        <v>903</v>
      </c>
      <c r="E100" s="132"/>
      <c r="F100" s="94">
        <v>6600</v>
      </c>
      <c r="H100" s="25">
        <f t="shared" si="3"/>
        <v>18480</v>
      </c>
      <c r="I100" s="11"/>
      <c r="J100" s="26">
        <v>1500</v>
      </c>
      <c r="K100" s="27">
        <v>1500</v>
      </c>
      <c r="L100" s="26">
        <v>1000</v>
      </c>
      <c r="M100" s="27">
        <v>1000</v>
      </c>
      <c r="N100" s="26">
        <v>5000</v>
      </c>
      <c r="O100" s="27">
        <v>5000</v>
      </c>
      <c r="P100" s="26">
        <v>8000</v>
      </c>
      <c r="Q100" s="27">
        <v>0</v>
      </c>
      <c r="R100" s="26"/>
      <c r="S100" s="27"/>
      <c r="T100" s="29">
        <v>4620</v>
      </c>
      <c r="U100" s="27">
        <v>0</v>
      </c>
      <c r="V100" s="29">
        <v>4620</v>
      </c>
      <c r="W100" s="27">
        <v>0</v>
      </c>
      <c r="X100" s="29">
        <v>4620</v>
      </c>
      <c r="Y100" s="27"/>
      <c r="Z100" s="29">
        <v>4620</v>
      </c>
      <c r="AA100" s="27">
        <v>17240</v>
      </c>
      <c r="AB100" s="29">
        <v>4620</v>
      </c>
      <c r="AC100" s="27"/>
      <c r="AD100" s="29">
        <v>4620</v>
      </c>
      <c r="AE100" s="27"/>
      <c r="AF100" s="29">
        <v>4620</v>
      </c>
      <c r="AG100" s="27"/>
      <c r="AH100" s="29">
        <v>4620</v>
      </c>
      <c r="AI100" s="27"/>
      <c r="AJ100" s="29">
        <v>4620</v>
      </c>
      <c r="AK100" s="27">
        <v>13860</v>
      </c>
      <c r="AL100" s="128"/>
      <c r="AM100" s="27"/>
      <c r="AN100" s="128"/>
      <c r="AO100" s="27"/>
      <c r="AP100" s="128"/>
      <c r="AQ100" s="27"/>
      <c r="AR100" s="125"/>
      <c r="AS100" s="128"/>
      <c r="AT100" s="27"/>
      <c r="AU100" s="128"/>
      <c r="AV100" s="27"/>
      <c r="AW100" s="128"/>
      <c r="AX100" s="27"/>
      <c r="AY100" s="128"/>
      <c r="AZ100" s="27"/>
      <c r="BA100" s="128"/>
      <c r="BB100" s="27"/>
      <c r="BC100" s="128"/>
      <c r="BD100" s="27"/>
      <c r="BE100" s="128"/>
      <c r="BF100" s="27"/>
      <c r="BG100" s="128"/>
      <c r="BH100" s="27"/>
      <c r="BI100" s="128"/>
      <c r="BJ100" s="27"/>
      <c r="BK100" s="128"/>
      <c r="BL100" s="27"/>
      <c r="BM100" s="128"/>
      <c r="BN100" s="27"/>
      <c r="BO100" s="28"/>
      <c r="BP100" s="27"/>
      <c r="BQ100" s="30"/>
      <c r="BR100" s="28"/>
      <c r="BS100" s="27"/>
      <c r="BT100" s="28"/>
      <c r="BU100" s="27"/>
      <c r="BV100" s="28"/>
      <c r="BW100" s="27"/>
      <c r="BX100" s="28"/>
      <c r="BY100" s="27"/>
      <c r="BZ100" s="28"/>
      <c r="CA100" s="27"/>
      <c r="CB100" s="28"/>
      <c r="CC100" s="27"/>
      <c r="CD100" s="26"/>
      <c r="CE100" s="27"/>
      <c r="CF100" s="26"/>
      <c r="CG100" s="27"/>
      <c r="CH100" s="26"/>
      <c r="CI100" s="27"/>
      <c r="CJ100" s="26"/>
      <c r="CK100" s="27"/>
      <c r="CL100" s="26"/>
      <c r="CM100" s="27"/>
      <c r="CN100" s="26"/>
      <c r="CO100" s="27"/>
      <c r="CP100" s="30"/>
      <c r="CQ100" s="31">
        <f t="shared" si="4"/>
        <v>57080</v>
      </c>
      <c r="CR100" s="31">
        <f t="shared" si="4"/>
        <v>38600</v>
      </c>
      <c r="CS100" s="32">
        <f t="shared" si="5"/>
        <v>18480</v>
      </c>
    </row>
    <row r="101" spans="1:97" ht="25.5" customHeight="1">
      <c r="A101" s="129">
        <v>98</v>
      </c>
      <c r="B101" s="48" t="s">
        <v>904</v>
      </c>
      <c r="C101" s="20" t="s">
        <v>905</v>
      </c>
      <c r="D101" s="126" t="s">
        <v>906</v>
      </c>
      <c r="E101" s="132" t="s">
        <v>410</v>
      </c>
      <c r="F101" s="94">
        <v>6200</v>
      </c>
      <c r="H101" s="25">
        <f t="shared" si="3"/>
        <v>0</v>
      </c>
      <c r="I101" s="11"/>
      <c r="J101" s="26">
        <v>1500</v>
      </c>
      <c r="K101" s="27">
        <v>1500</v>
      </c>
      <c r="L101" s="26">
        <v>1000</v>
      </c>
      <c r="M101" s="27">
        <v>1000</v>
      </c>
      <c r="N101" s="26">
        <v>5000</v>
      </c>
      <c r="O101" s="27">
        <v>5000</v>
      </c>
      <c r="P101" s="26">
        <v>8000</v>
      </c>
      <c r="Q101" s="27">
        <v>0</v>
      </c>
      <c r="R101" s="26"/>
      <c r="S101" s="27"/>
      <c r="T101" s="29">
        <v>4340</v>
      </c>
      <c r="U101" s="27">
        <v>0</v>
      </c>
      <c r="V101" s="29">
        <v>4340</v>
      </c>
      <c r="W101" s="27">
        <v>0</v>
      </c>
      <c r="X101" s="29">
        <v>4340</v>
      </c>
      <c r="Y101" s="27">
        <v>0</v>
      </c>
      <c r="Z101" s="29">
        <v>4340</v>
      </c>
      <c r="AA101" s="27">
        <v>25360</v>
      </c>
      <c r="AB101" s="29">
        <v>4340</v>
      </c>
      <c r="AC101" s="27"/>
      <c r="AD101" s="29">
        <v>4340</v>
      </c>
      <c r="AE101" s="27"/>
      <c r="AF101" s="29">
        <v>4340</v>
      </c>
      <c r="AG101" s="27"/>
      <c r="AH101" s="29">
        <v>4340</v>
      </c>
      <c r="AI101" s="27"/>
      <c r="AJ101" s="29">
        <v>4340</v>
      </c>
      <c r="AK101" s="27">
        <v>21700</v>
      </c>
      <c r="AL101" s="128"/>
      <c r="AM101" s="27"/>
      <c r="AN101" s="128"/>
      <c r="AO101" s="27"/>
      <c r="AP101" s="128"/>
      <c r="AQ101" s="27"/>
      <c r="AR101" s="125"/>
      <c r="AS101" s="128"/>
      <c r="AT101" s="27"/>
      <c r="AU101" s="128"/>
      <c r="AV101" s="27"/>
      <c r="AW101" s="128"/>
      <c r="AX101" s="27"/>
      <c r="AY101" s="128"/>
      <c r="AZ101" s="27"/>
      <c r="BA101" s="128"/>
      <c r="BB101" s="27"/>
      <c r="BC101" s="128"/>
      <c r="BD101" s="27"/>
      <c r="BE101" s="128"/>
      <c r="BF101" s="27"/>
      <c r="BG101" s="128"/>
      <c r="BH101" s="27"/>
      <c r="BI101" s="128"/>
      <c r="BJ101" s="27"/>
      <c r="BK101" s="128"/>
      <c r="BL101" s="27"/>
      <c r="BM101" s="128"/>
      <c r="BN101" s="27"/>
      <c r="BO101" s="28"/>
      <c r="BP101" s="27"/>
      <c r="BQ101" s="30"/>
      <c r="BR101" s="28"/>
      <c r="BS101" s="27"/>
      <c r="BT101" s="28"/>
      <c r="BU101" s="27"/>
      <c r="BV101" s="28"/>
      <c r="BW101" s="27"/>
      <c r="BX101" s="28"/>
      <c r="BY101" s="27"/>
      <c r="BZ101" s="28"/>
      <c r="CA101" s="27"/>
      <c r="CB101" s="28"/>
      <c r="CC101" s="27"/>
      <c r="CD101" s="26"/>
      <c r="CE101" s="27"/>
      <c r="CF101" s="26"/>
      <c r="CG101" s="27"/>
      <c r="CH101" s="26"/>
      <c r="CI101" s="27"/>
      <c r="CJ101" s="26"/>
      <c r="CK101" s="27"/>
      <c r="CL101" s="26"/>
      <c r="CM101" s="27"/>
      <c r="CN101" s="26"/>
      <c r="CO101" s="27"/>
      <c r="CP101" s="30"/>
      <c r="CQ101" s="31">
        <f t="shared" si="4"/>
        <v>54560</v>
      </c>
      <c r="CR101" s="31">
        <f t="shared" si="4"/>
        <v>54560</v>
      </c>
      <c r="CS101" s="32">
        <f t="shared" si="5"/>
        <v>0</v>
      </c>
    </row>
    <row r="102" spans="1:97" ht="25.5" customHeight="1">
      <c r="A102" s="18">
        <v>99</v>
      </c>
      <c r="B102" s="144" t="s">
        <v>907</v>
      </c>
      <c r="C102" s="20" t="s">
        <v>908</v>
      </c>
      <c r="D102" s="126" t="s">
        <v>909</v>
      </c>
      <c r="E102" s="33"/>
      <c r="F102" s="94">
        <v>6600</v>
      </c>
      <c r="G102" s="127"/>
      <c r="H102" s="25">
        <f t="shared" si="3"/>
        <v>25410</v>
      </c>
      <c r="I102" s="11"/>
      <c r="J102" s="26">
        <v>1500</v>
      </c>
      <c r="K102" s="27">
        <v>1500</v>
      </c>
      <c r="L102" s="26">
        <v>1000</v>
      </c>
      <c r="M102" s="27">
        <v>1000</v>
      </c>
      <c r="N102" s="26">
        <v>5000</v>
      </c>
      <c r="O102" s="27">
        <v>5000</v>
      </c>
      <c r="P102" s="26">
        <v>8000</v>
      </c>
      <c r="Q102" s="27"/>
      <c r="R102" s="26"/>
      <c r="S102" s="27"/>
      <c r="T102" s="29">
        <v>4620</v>
      </c>
      <c r="U102" s="133">
        <v>4620</v>
      </c>
      <c r="V102" s="29">
        <v>4620</v>
      </c>
      <c r="W102" s="27">
        <v>0</v>
      </c>
      <c r="X102" s="29">
        <v>4620</v>
      </c>
      <c r="Y102" s="27"/>
      <c r="Z102" s="29">
        <v>4620</v>
      </c>
      <c r="AA102" s="27">
        <v>9000</v>
      </c>
      <c r="AB102" s="29">
        <v>4620</v>
      </c>
      <c r="AC102" s="27"/>
      <c r="AD102" s="29">
        <v>4620</v>
      </c>
      <c r="AE102" s="27"/>
      <c r="AF102" s="29">
        <v>4620</v>
      </c>
      <c r="AG102" s="27"/>
      <c r="AH102" s="29">
        <v>4620</v>
      </c>
      <c r="AI102" s="27"/>
      <c r="AJ102" s="29">
        <v>4620</v>
      </c>
      <c r="AK102" s="27">
        <v>10550</v>
      </c>
      <c r="AL102" s="128"/>
      <c r="AM102" s="27"/>
      <c r="AN102" s="128"/>
      <c r="AO102" s="27"/>
      <c r="AP102" s="128"/>
      <c r="AQ102" s="27"/>
      <c r="AR102" s="125"/>
      <c r="AS102" s="128"/>
      <c r="AT102" s="27"/>
      <c r="AU102" s="128"/>
      <c r="AV102" s="27"/>
      <c r="AW102" s="128"/>
      <c r="AX102" s="27"/>
      <c r="AY102" s="128"/>
      <c r="AZ102" s="27"/>
      <c r="BA102" s="128"/>
      <c r="BB102" s="27"/>
      <c r="BC102" s="128"/>
      <c r="BD102" s="27"/>
      <c r="BE102" s="128"/>
      <c r="BF102" s="27"/>
      <c r="BG102" s="128"/>
      <c r="BH102" s="27"/>
      <c r="BI102" s="128"/>
      <c r="BJ102" s="27"/>
      <c r="BK102" s="128"/>
      <c r="BL102" s="27"/>
      <c r="BM102" s="128"/>
      <c r="BN102" s="27"/>
      <c r="BO102" s="28"/>
      <c r="BP102" s="27"/>
      <c r="BQ102" s="30"/>
      <c r="BR102" s="28"/>
      <c r="BS102" s="27"/>
      <c r="BT102" s="28"/>
      <c r="BU102" s="27"/>
      <c r="BV102" s="28"/>
      <c r="BW102" s="27"/>
      <c r="BX102" s="28"/>
      <c r="BY102" s="27"/>
      <c r="BZ102" s="28"/>
      <c r="CA102" s="27"/>
      <c r="CB102" s="28"/>
      <c r="CC102" s="27"/>
      <c r="CD102" s="26"/>
      <c r="CE102" s="27"/>
      <c r="CF102" s="26"/>
      <c r="CG102" s="27"/>
      <c r="CH102" s="26"/>
      <c r="CI102" s="27"/>
      <c r="CJ102" s="26"/>
      <c r="CK102" s="27"/>
      <c r="CL102" s="26"/>
      <c r="CM102" s="27"/>
      <c r="CN102" s="26"/>
      <c r="CO102" s="27"/>
      <c r="CP102" s="30"/>
      <c r="CQ102" s="31">
        <f t="shared" si="4"/>
        <v>57080</v>
      </c>
      <c r="CR102" s="31">
        <f t="shared" si="4"/>
        <v>31670</v>
      </c>
      <c r="CS102" s="32">
        <f t="shared" si="5"/>
        <v>25410</v>
      </c>
    </row>
    <row r="103" spans="1:97" ht="25.5" customHeight="1">
      <c r="A103" s="129">
        <v>100</v>
      </c>
      <c r="B103" s="48" t="s">
        <v>910</v>
      </c>
      <c r="C103" s="20" t="s">
        <v>911</v>
      </c>
      <c r="D103" s="126" t="s">
        <v>912</v>
      </c>
      <c r="E103" s="145"/>
      <c r="F103" s="94"/>
      <c r="G103" s="146" t="s">
        <v>913</v>
      </c>
      <c r="H103" s="25">
        <f t="shared" si="3"/>
        <v>0</v>
      </c>
      <c r="I103" s="11"/>
      <c r="J103" s="26">
        <v>1500</v>
      </c>
      <c r="K103" s="27">
        <v>1500</v>
      </c>
      <c r="L103" s="26">
        <v>1000</v>
      </c>
      <c r="M103" s="27">
        <v>1000</v>
      </c>
      <c r="N103" s="26">
        <v>5000</v>
      </c>
      <c r="O103" s="27">
        <v>5000</v>
      </c>
      <c r="P103" s="26"/>
      <c r="Q103" s="27"/>
      <c r="R103" s="26"/>
      <c r="S103" s="27"/>
      <c r="T103" s="29"/>
      <c r="U103" s="27"/>
      <c r="V103" s="29"/>
      <c r="W103" s="27"/>
      <c r="X103" s="29"/>
      <c r="Y103" s="27"/>
      <c r="Z103" s="29"/>
      <c r="AA103" s="27"/>
      <c r="AB103" s="29"/>
      <c r="AC103" s="27"/>
      <c r="AD103" s="29"/>
      <c r="AE103" s="27"/>
      <c r="AF103" s="29"/>
      <c r="AG103" s="27"/>
      <c r="AH103" s="29"/>
      <c r="AI103" s="27"/>
      <c r="AJ103" s="29"/>
      <c r="AK103" s="27"/>
      <c r="AL103" s="128"/>
      <c r="AM103" s="27"/>
      <c r="AN103" s="128"/>
      <c r="AO103" s="27"/>
      <c r="AP103" s="128"/>
      <c r="AQ103" s="27"/>
      <c r="AR103" s="125"/>
      <c r="AS103" s="128"/>
      <c r="AT103" s="27"/>
      <c r="AU103" s="128"/>
      <c r="AV103" s="27"/>
      <c r="AW103" s="128"/>
      <c r="AX103" s="27"/>
      <c r="AY103" s="128"/>
      <c r="AZ103" s="27"/>
      <c r="BA103" s="128"/>
      <c r="BB103" s="27"/>
      <c r="BC103" s="128"/>
      <c r="BD103" s="27"/>
      <c r="BE103" s="128"/>
      <c r="BF103" s="27"/>
      <c r="BG103" s="128"/>
      <c r="BH103" s="27"/>
      <c r="BI103" s="128"/>
      <c r="BJ103" s="27"/>
      <c r="BK103" s="128"/>
      <c r="BL103" s="27"/>
      <c r="BM103" s="128"/>
      <c r="BN103" s="27"/>
      <c r="BO103" s="28"/>
      <c r="BP103" s="27"/>
      <c r="BQ103" s="30"/>
      <c r="BR103" s="28"/>
      <c r="BS103" s="27"/>
      <c r="BT103" s="28"/>
      <c r="BU103" s="27"/>
      <c r="BV103" s="28"/>
      <c r="BW103" s="27"/>
      <c r="BX103" s="28"/>
      <c r="BY103" s="27"/>
      <c r="BZ103" s="28"/>
      <c r="CA103" s="27"/>
      <c r="CB103" s="28"/>
      <c r="CC103" s="27"/>
      <c r="CD103" s="26"/>
      <c r="CE103" s="27"/>
      <c r="CF103" s="26"/>
      <c r="CG103" s="27"/>
      <c r="CH103" s="26"/>
      <c r="CI103" s="27"/>
      <c r="CJ103" s="26"/>
      <c r="CK103" s="27"/>
      <c r="CL103" s="26"/>
      <c r="CM103" s="27"/>
      <c r="CN103" s="26"/>
      <c r="CO103" s="27"/>
      <c r="CP103" s="30"/>
      <c r="CQ103" s="31">
        <f t="shared" si="4"/>
        <v>7500</v>
      </c>
      <c r="CR103" s="31">
        <f t="shared" si="4"/>
        <v>7500</v>
      </c>
      <c r="CS103" s="32">
        <f t="shared" si="5"/>
        <v>0</v>
      </c>
    </row>
    <row r="104" spans="1:97" ht="25.5" customHeight="1">
      <c r="A104" s="18">
        <v>101</v>
      </c>
      <c r="B104" s="48" t="s">
        <v>914</v>
      </c>
      <c r="C104" s="20" t="s">
        <v>915</v>
      </c>
      <c r="D104" s="126" t="s">
        <v>916</v>
      </c>
      <c r="E104" s="52"/>
      <c r="F104" s="94"/>
      <c r="G104" s="44" t="s">
        <v>136</v>
      </c>
      <c r="H104" s="25">
        <f t="shared" si="3"/>
        <v>0</v>
      </c>
      <c r="I104" s="11"/>
      <c r="J104" s="26">
        <v>1500</v>
      </c>
      <c r="K104" s="27">
        <v>1500</v>
      </c>
      <c r="L104" s="26">
        <v>1000</v>
      </c>
      <c r="M104" s="27">
        <v>1000</v>
      </c>
      <c r="N104" s="26">
        <v>5000</v>
      </c>
      <c r="O104" s="27">
        <v>5000</v>
      </c>
      <c r="P104" s="26">
        <v>0</v>
      </c>
      <c r="Q104" s="27"/>
      <c r="R104" s="26"/>
      <c r="S104" s="27"/>
      <c r="T104" s="29">
        <v>4620</v>
      </c>
      <c r="U104" s="27"/>
      <c r="V104" s="29">
        <v>4620</v>
      </c>
      <c r="W104" s="27"/>
      <c r="X104" s="29">
        <v>4620</v>
      </c>
      <c r="Y104" s="27"/>
      <c r="Z104" s="29">
        <v>2620</v>
      </c>
      <c r="AA104" s="27"/>
      <c r="AB104" s="29"/>
      <c r="AC104" s="27">
        <v>16480</v>
      </c>
      <c r="AD104" s="29"/>
      <c r="AE104" s="27"/>
      <c r="AF104" s="29"/>
      <c r="AG104" s="27"/>
      <c r="AH104" s="29"/>
      <c r="AI104" s="27"/>
      <c r="AJ104" s="29"/>
      <c r="AK104" s="27"/>
      <c r="AL104" s="128"/>
      <c r="AM104" s="27"/>
      <c r="AN104" s="128"/>
      <c r="AO104" s="27"/>
      <c r="AP104" s="128"/>
      <c r="AQ104" s="27"/>
      <c r="AR104" s="125"/>
      <c r="AS104" s="128"/>
      <c r="AT104" s="27"/>
      <c r="AU104" s="128"/>
      <c r="AV104" s="27"/>
      <c r="AW104" s="128"/>
      <c r="AX104" s="27"/>
      <c r="AY104" s="128"/>
      <c r="AZ104" s="27"/>
      <c r="BA104" s="128"/>
      <c r="BB104" s="27"/>
      <c r="BC104" s="128"/>
      <c r="BD104" s="27"/>
      <c r="BE104" s="128"/>
      <c r="BF104" s="27"/>
      <c r="BG104" s="128"/>
      <c r="BH104" s="27"/>
      <c r="BI104" s="128"/>
      <c r="BJ104" s="27"/>
      <c r="BK104" s="128"/>
      <c r="BL104" s="27"/>
      <c r="BM104" s="128"/>
      <c r="BN104" s="27"/>
      <c r="BO104" s="28"/>
      <c r="BP104" s="27"/>
      <c r="BQ104" s="30"/>
      <c r="BR104" s="28"/>
      <c r="BS104" s="27"/>
      <c r="BT104" s="28"/>
      <c r="BU104" s="27"/>
      <c r="BV104" s="28"/>
      <c r="BW104" s="27"/>
      <c r="BX104" s="28"/>
      <c r="BY104" s="27"/>
      <c r="BZ104" s="28"/>
      <c r="CA104" s="27"/>
      <c r="CB104" s="28"/>
      <c r="CC104" s="27"/>
      <c r="CD104" s="26"/>
      <c r="CE104" s="27"/>
      <c r="CF104" s="26"/>
      <c r="CG104" s="27"/>
      <c r="CH104" s="26"/>
      <c r="CI104" s="27"/>
      <c r="CJ104" s="26"/>
      <c r="CK104" s="27"/>
      <c r="CL104" s="26"/>
      <c r="CM104" s="27"/>
      <c r="CN104" s="26"/>
      <c r="CO104" s="27"/>
      <c r="CP104" s="30"/>
      <c r="CQ104" s="31">
        <f t="shared" si="4"/>
        <v>23980</v>
      </c>
      <c r="CR104" s="31">
        <f t="shared" si="4"/>
        <v>23980</v>
      </c>
      <c r="CS104" s="32">
        <f t="shared" si="5"/>
        <v>0</v>
      </c>
    </row>
    <row r="105" spans="1:97" ht="25.5" customHeight="1">
      <c r="A105" s="129">
        <v>102</v>
      </c>
      <c r="B105" s="48" t="s">
        <v>917</v>
      </c>
      <c r="C105" s="20" t="s">
        <v>918</v>
      </c>
      <c r="D105" s="126" t="s">
        <v>919</v>
      </c>
      <c r="E105" s="33"/>
      <c r="F105" s="94">
        <v>4600</v>
      </c>
      <c r="G105" s="127" t="s">
        <v>680</v>
      </c>
      <c r="H105" s="25">
        <f t="shared" si="3"/>
        <v>0</v>
      </c>
      <c r="I105" s="11"/>
      <c r="J105" s="26">
        <v>1500</v>
      </c>
      <c r="K105" s="27">
        <v>1500</v>
      </c>
      <c r="L105" s="26">
        <v>1000</v>
      </c>
      <c r="M105" s="27">
        <v>1000</v>
      </c>
      <c r="N105" s="26">
        <v>5000</v>
      </c>
      <c r="O105" s="27">
        <v>5000</v>
      </c>
      <c r="P105" s="26">
        <v>8000</v>
      </c>
      <c r="Q105" s="27">
        <v>0</v>
      </c>
      <c r="R105" s="26"/>
      <c r="S105" s="27"/>
      <c r="T105" s="29">
        <v>3220</v>
      </c>
      <c r="U105" s="27">
        <v>4620</v>
      </c>
      <c r="V105" s="29">
        <v>3220</v>
      </c>
      <c r="W105" s="27">
        <v>9820</v>
      </c>
      <c r="X105" s="29">
        <v>3220</v>
      </c>
      <c r="Y105" s="27">
        <v>3220</v>
      </c>
      <c r="Z105" s="29">
        <v>3220</v>
      </c>
      <c r="AA105" s="27">
        <v>3220</v>
      </c>
      <c r="AB105" s="29">
        <v>3220</v>
      </c>
      <c r="AC105" s="27">
        <v>3220</v>
      </c>
      <c r="AD105" s="29">
        <v>3220</v>
      </c>
      <c r="AE105" s="27">
        <v>3220</v>
      </c>
      <c r="AF105" s="29">
        <v>3220</v>
      </c>
      <c r="AG105" s="27"/>
      <c r="AH105" s="29">
        <v>3220</v>
      </c>
      <c r="AI105" s="27"/>
      <c r="AJ105" s="29">
        <v>3220</v>
      </c>
      <c r="AK105" s="27">
        <f>3220+3220+3220</f>
        <v>9660</v>
      </c>
      <c r="AL105" s="128"/>
      <c r="AM105" s="27"/>
      <c r="AN105" s="128"/>
      <c r="AO105" s="27"/>
      <c r="AP105" s="128"/>
      <c r="AQ105" s="27"/>
      <c r="AR105" s="125"/>
      <c r="AS105" s="128"/>
      <c r="AT105" s="27"/>
      <c r="AU105" s="128"/>
      <c r="AV105" s="27"/>
      <c r="AW105" s="128"/>
      <c r="AX105" s="27"/>
      <c r="AY105" s="128"/>
      <c r="AZ105" s="27"/>
      <c r="BA105" s="128"/>
      <c r="BB105" s="27"/>
      <c r="BC105" s="128"/>
      <c r="BD105" s="27"/>
      <c r="BE105" s="128"/>
      <c r="BF105" s="27"/>
      <c r="BG105" s="128"/>
      <c r="BH105" s="27"/>
      <c r="BI105" s="128"/>
      <c r="BJ105" s="27"/>
      <c r="BK105" s="128"/>
      <c r="BL105" s="27"/>
      <c r="BM105" s="128"/>
      <c r="BN105" s="27"/>
      <c r="BO105" s="28"/>
      <c r="BP105" s="27"/>
      <c r="BQ105" s="30"/>
      <c r="BR105" s="28"/>
      <c r="BS105" s="27"/>
      <c r="BT105" s="28"/>
      <c r="BU105" s="27"/>
      <c r="BV105" s="28"/>
      <c r="BW105" s="27"/>
      <c r="BX105" s="28"/>
      <c r="BY105" s="27"/>
      <c r="BZ105" s="28"/>
      <c r="CA105" s="27"/>
      <c r="CB105" s="28"/>
      <c r="CC105" s="27"/>
      <c r="CD105" s="26"/>
      <c r="CE105" s="27"/>
      <c r="CF105" s="26"/>
      <c r="CG105" s="27"/>
      <c r="CH105" s="26"/>
      <c r="CI105" s="27"/>
      <c r="CJ105" s="26"/>
      <c r="CK105" s="27"/>
      <c r="CL105" s="26"/>
      <c r="CM105" s="27"/>
      <c r="CN105" s="26"/>
      <c r="CO105" s="27"/>
      <c r="CP105" s="30"/>
      <c r="CQ105" s="31">
        <f t="shared" si="4"/>
        <v>44480</v>
      </c>
      <c r="CR105" s="31">
        <f t="shared" si="4"/>
        <v>44480</v>
      </c>
      <c r="CS105" s="32">
        <f t="shared" si="5"/>
        <v>0</v>
      </c>
    </row>
    <row r="106" spans="1:97" ht="25.5" customHeight="1">
      <c r="A106" s="18">
        <v>103</v>
      </c>
      <c r="B106" s="48" t="s">
        <v>920</v>
      </c>
      <c r="C106" s="20" t="s">
        <v>921</v>
      </c>
      <c r="D106" s="126" t="s">
        <v>922</v>
      </c>
      <c r="E106" s="132" t="s">
        <v>410</v>
      </c>
      <c r="F106" s="94">
        <v>6200</v>
      </c>
      <c r="H106" s="25">
        <f t="shared" si="3"/>
        <v>16680</v>
      </c>
      <c r="I106" s="11"/>
      <c r="J106" s="26">
        <v>1500</v>
      </c>
      <c r="K106" s="27">
        <v>1500</v>
      </c>
      <c r="L106" s="26">
        <v>1000</v>
      </c>
      <c r="M106" s="27">
        <v>1000</v>
      </c>
      <c r="N106" s="26">
        <v>5000</v>
      </c>
      <c r="O106" s="27">
        <v>5000</v>
      </c>
      <c r="P106" s="26">
        <v>8000</v>
      </c>
      <c r="Q106" s="27"/>
      <c r="R106" s="26"/>
      <c r="S106" s="27"/>
      <c r="T106" s="29">
        <v>4340</v>
      </c>
      <c r="U106" s="27">
        <v>4620</v>
      </c>
      <c r="V106" s="29">
        <v>4340</v>
      </c>
      <c r="W106" s="27">
        <v>0</v>
      </c>
      <c r="X106" s="29">
        <v>4340</v>
      </c>
      <c r="Y106" s="27">
        <v>0</v>
      </c>
      <c r="Z106" s="29">
        <v>4340</v>
      </c>
      <c r="AA106" s="27">
        <v>8400</v>
      </c>
      <c r="AB106" s="29">
        <v>4340</v>
      </c>
      <c r="AC106" s="27"/>
      <c r="AD106" s="29">
        <v>4340</v>
      </c>
      <c r="AE106" s="27"/>
      <c r="AF106" s="29">
        <v>4340</v>
      </c>
      <c r="AG106" s="27"/>
      <c r="AH106" s="29">
        <v>4340</v>
      </c>
      <c r="AI106" s="27"/>
      <c r="AJ106" s="29">
        <v>4340</v>
      </c>
      <c r="AK106" s="27">
        <v>17360</v>
      </c>
      <c r="AL106" s="128"/>
      <c r="AM106" s="27"/>
      <c r="AN106" s="128"/>
      <c r="AO106" s="27"/>
      <c r="AP106" s="128"/>
      <c r="AQ106" s="27"/>
      <c r="AR106" s="125"/>
      <c r="AS106" s="128"/>
      <c r="AT106" s="27"/>
      <c r="AU106" s="128"/>
      <c r="AV106" s="27"/>
      <c r="AW106" s="128"/>
      <c r="AX106" s="27"/>
      <c r="AY106" s="128"/>
      <c r="AZ106" s="27"/>
      <c r="BA106" s="128"/>
      <c r="BB106" s="27"/>
      <c r="BC106" s="128"/>
      <c r="BD106" s="27"/>
      <c r="BE106" s="128"/>
      <c r="BF106" s="27"/>
      <c r="BG106" s="128"/>
      <c r="BH106" s="27"/>
      <c r="BI106" s="128"/>
      <c r="BJ106" s="27"/>
      <c r="BK106" s="128"/>
      <c r="BL106" s="27"/>
      <c r="BM106" s="128"/>
      <c r="BN106" s="27"/>
      <c r="BO106" s="28"/>
      <c r="BP106" s="27"/>
      <c r="BQ106" s="30"/>
      <c r="BR106" s="28"/>
      <c r="BS106" s="27"/>
      <c r="BT106" s="28"/>
      <c r="BU106" s="27"/>
      <c r="BV106" s="28"/>
      <c r="BW106" s="27"/>
      <c r="BX106" s="28"/>
      <c r="BY106" s="27"/>
      <c r="BZ106" s="28"/>
      <c r="CA106" s="27"/>
      <c r="CB106" s="28"/>
      <c r="CC106" s="27"/>
      <c r="CD106" s="26"/>
      <c r="CE106" s="27"/>
      <c r="CF106" s="26"/>
      <c r="CG106" s="27"/>
      <c r="CH106" s="26"/>
      <c r="CI106" s="27"/>
      <c r="CJ106" s="26"/>
      <c r="CK106" s="27"/>
      <c r="CL106" s="26"/>
      <c r="CM106" s="27"/>
      <c r="CN106" s="26"/>
      <c r="CO106" s="27"/>
      <c r="CP106" s="30"/>
      <c r="CQ106" s="31">
        <f t="shared" si="4"/>
        <v>54560</v>
      </c>
      <c r="CR106" s="31">
        <f t="shared" si="4"/>
        <v>37880</v>
      </c>
      <c r="CS106" s="32">
        <f t="shared" si="5"/>
        <v>16680</v>
      </c>
    </row>
    <row r="107" spans="1:97" ht="25.5" customHeight="1">
      <c r="A107" s="129">
        <v>104</v>
      </c>
      <c r="B107" s="48" t="s">
        <v>923</v>
      </c>
      <c r="C107" s="20" t="s">
        <v>924</v>
      </c>
      <c r="D107" s="126" t="s">
        <v>925</v>
      </c>
      <c r="E107" s="33"/>
      <c r="F107" s="94">
        <v>6600</v>
      </c>
      <c r="G107" s="127"/>
      <c r="H107" s="25">
        <f t="shared" si="3"/>
        <v>9240</v>
      </c>
      <c r="I107" s="11"/>
      <c r="J107" s="26">
        <v>1500</v>
      </c>
      <c r="K107" s="27">
        <v>1500</v>
      </c>
      <c r="L107" s="26">
        <v>1000</v>
      </c>
      <c r="M107" s="27">
        <v>1000</v>
      </c>
      <c r="N107" s="26">
        <v>5000</v>
      </c>
      <c r="O107" s="27">
        <v>5000</v>
      </c>
      <c r="P107" s="26">
        <v>8000</v>
      </c>
      <c r="Q107" s="27">
        <v>0</v>
      </c>
      <c r="R107" s="26"/>
      <c r="S107" s="27"/>
      <c r="T107" s="29">
        <v>4620</v>
      </c>
      <c r="U107" s="27">
        <v>0</v>
      </c>
      <c r="V107" s="29">
        <v>4620</v>
      </c>
      <c r="W107" s="27">
        <v>0</v>
      </c>
      <c r="X107" s="29">
        <v>4620</v>
      </c>
      <c r="Y107" s="27">
        <v>0</v>
      </c>
      <c r="Z107" s="29">
        <v>4620</v>
      </c>
      <c r="AA107" s="27">
        <v>26480</v>
      </c>
      <c r="AB107" s="29">
        <v>4620</v>
      </c>
      <c r="AC107" s="27"/>
      <c r="AD107" s="29">
        <v>4620</v>
      </c>
      <c r="AE107" s="27"/>
      <c r="AF107" s="29">
        <v>4620</v>
      </c>
      <c r="AG107" s="27"/>
      <c r="AH107" s="29">
        <v>4620</v>
      </c>
      <c r="AI107" s="27">
        <v>13860</v>
      </c>
      <c r="AJ107" s="29">
        <v>4620</v>
      </c>
      <c r="AK107" s="27"/>
      <c r="AL107" s="128"/>
      <c r="AM107" s="27"/>
      <c r="AN107" s="128"/>
      <c r="AO107" s="27"/>
      <c r="AP107" s="128"/>
      <c r="AQ107" s="27"/>
      <c r="AR107" s="125"/>
      <c r="AS107" s="128"/>
      <c r="AT107" s="27"/>
      <c r="AU107" s="128"/>
      <c r="AV107" s="27"/>
      <c r="AW107" s="128"/>
      <c r="AX107" s="27"/>
      <c r="AY107" s="128"/>
      <c r="AZ107" s="27"/>
      <c r="BA107" s="128"/>
      <c r="BB107" s="27"/>
      <c r="BC107" s="128"/>
      <c r="BD107" s="27"/>
      <c r="BE107" s="128"/>
      <c r="BF107" s="27"/>
      <c r="BG107" s="128"/>
      <c r="BH107" s="27"/>
      <c r="BI107" s="128"/>
      <c r="BJ107" s="27"/>
      <c r="BK107" s="128"/>
      <c r="BL107" s="27"/>
      <c r="BM107" s="128"/>
      <c r="BN107" s="27"/>
      <c r="BO107" s="28"/>
      <c r="BP107" s="27"/>
      <c r="BQ107" s="30"/>
      <c r="BR107" s="28"/>
      <c r="BS107" s="27"/>
      <c r="BT107" s="28"/>
      <c r="BU107" s="27"/>
      <c r="BV107" s="28"/>
      <c r="BW107" s="27"/>
      <c r="BX107" s="28"/>
      <c r="BY107" s="27"/>
      <c r="BZ107" s="28"/>
      <c r="CA107" s="27"/>
      <c r="CB107" s="28"/>
      <c r="CC107" s="27"/>
      <c r="CD107" s="26"/>
      <c r="CE107" s="27"/>
      <c r="CF107" s="26"/>
      <c r="CG107" s="27"/>
      <c r="CH107" s="26"/>
      <c r="CI107" s="27"/>
      <c r="CJ107" s="26"/>
      <c r="CK107" s="27"/>
      <c r="CL107" s="26"/>
      <c r="CM107" s="27"/>
      <c r="CN107" s="26"/>
      <c r="CO107" s="27"/>
      <c r="CP107" s="30"/>
      <c r="CQ107" s="31">
        <f t="shared" si="4"/>
        <v>57080</v>
      </c>
      <c r="CR107" s="31">
        <f t="shared" si="4"/>
        <v>47840</v>
      </c>
      <c r="CS107" s="32">
        <f t="shared" si="5"/>
        <v>9240</v>
      </c>
    </row>
    <row r="108" spans="1:97" ht="25.5" customHeight="1">
      <c r="A108" s="18">
        <v>105</v>
      </c>
      <c r="B108" s="48" t="s">
        <v>926</v>
      </c>
      <c r="C108" s="20" t="s">
        <v>927</v>
      </c>
      <c r="D108" s="126" t="s">
        <v>928</v>
      </c>
      <c r="E108" s="33"/>
      <c r="F108" s="94">
        <v>6600</v>
      </c>
      <c r="G108" s="127"/>
      <c r="H108" s="25">
        <f t="shared" si="3"/>
        <v>0</v>
      </c>
      <c r="I108" s="11"/>
      <c r="J108" s="26">
        <v>1500</v>
      </c>
      <c r="K108" s="27">
        <v>1500</v>
      </c>
      <c r="L108" s="26">
        <v>1000</v>
      </c>
      <c r="M108" s="27">
        <v>1000</v>
      </c>
      <c r="N108" s="26">
        <v>5000</v>
      </c>
      <c r="O108" s="27">
        <v>5000</v>
      </c>
      <c r="P108" s="26">
        <v>8000</v>
      </c>
      <c r="Q108" s="27">
        <v>0</v>
      </c>
      <c r="R108" s="26"/>
      <c r="S108" s="27"/>
      <c r="T108" s="29">
        <v>4620</v>
      </c>
      <c r="U108" s="27">
        <v>12620</v>
      </c>
      <c r="V108" s="29">
        <v>4620</v>
      </c>
      <c r="W108" s="27">
        <v>4620</v>
      </c>
      <c r="X108" s="29">
        <v>4620</v>
      </c>
      <c r="Y108" s="27">
        <v>4620</v>
      </c>
      <c r="Z108" s="29">
        <v>4620</v>
      </c>
      <c r="AA108" s="27">
        <v>4620</v>
      </c>
      <c r="AB108" s="29">
        <v>4620</v>
      </c>
      <c r="AC108" s="27">
        <v>4620</v>
      </c>
      <c r="AD108" s="29">
        <v>4620</v>
      </c>
      <c r="AE108" s="27">
        <v>4620</v>
      </c>
      <c r="AF108" s="29">
        <v>4620</v>
      </c>
      <c r="AG108" s="27"/>
      <c r="AH108" s="29">
        <v>4620</v>
      </c>
      <c r="AI108" s="27">
        <v>9240</v>
      </c>
      <c r="AJ108" s="29">
        <v>4620</v>
      </c>
      <c r="AK108" s="27">
        <v>4620</v>
      </c>
      <c r="AL108" s="128"/>
      <c r="AM108" s="27"/>
      <c r="AN108" s="128"/>
      <c r="AO108" s="27"/>
      <c r="AP108" s="128"/>
      <c r="AQ108" s="27"/>
      <c r="AR108" s="125"/>
      <c r="AS108" s="128"/>
      <c r="AT108" s="27"/>
      <c r="AU108" s="128"/>
      <c r="AV108" s="27"/>
      <c r="AW108" s="128"/>
      <c r="AX108" s="27"/>
      <c r="AY108" s="128"/>
      <c r="AZ108" s="27"/>
      <c r="BA108" s="128"/>
      <c r="BB108" s="27"/>
      <c r="BC108" s="128"/>
      <c r="BD108" s="27"/>
      <c r="BE108" s="128"/>
      <c r="BF108" s="27"/>
      <c r="BG108" s="128"/>
      <c r="BH108" s="27"/>
      <c r="BI108" s="128"/>
      <c r="BJ108" s="27"/>
      <c r="BK108" s="128"/>
      <c r="BL108" s="27"/>
      <c r="BM108" s="128"/>
      <c r="BN108" s="27"/>
      <c r="BO108" s="28"/>
      <c r="BP108" s="27"/>
      <c r="BQ108" s="30"/>
      <c r="BR108" s="28"/>
      <c r="BS108" s="27"/>
      <c r="BT108" s="28"/>
      <c r="BU108" s="27"/>
      <c r="BV108" s="28"/>
      <c r="BW108" s="27"/>
      <c r="BX108" s="28"/>
      <c r="BY108" s="27"/>
      <c r="BZ108" s="28"/>
      <c r="CA108" s="27"/>
      <c r="CB108" s="28"/>
      <c r="CC108" s="27"/>
      <c r="CD108" s="26"/>
      <c r="CE108" s="27"/>
      <c r="CF108" s="26"/>
      <c r="CG108" s="27"/>
      <c r="CH108" s="26"/>
      <c r="CI108" s="27"/>
      <c r="CJ108" s="26"/>
      <c r="CK108" s="27"/>
      <c r="CL108" s="26"/>
      <c r="CM108" s="27"/>
      <c r="CN108" s="26"/>
      <c r="CO108" s="27"/>
      <c r="CP108" s="30"/>
      <c r="CQ108" s="31">
        <f t="shared" si="4"/>
        <v>57080</v>
      </c>
      <c r="CR108" s="31">
        <f t="shared" si="4"/>
        <v>57080</v>
      </c>
      <c r="CS108" s="32">
        <f t="shared" si="5"/>
        <v>0</v>
      </c>
    </row>
    <row r="109" spans="1:97" ht="25.5" customHeight="1">
      <c r="A109" s="129">
        <v>106</v>
      </c>
      <c r="B109" s="48" t="s">
        <v>929</v>
      </c>
      <c r="C109" s="20" t="s">
        <v>930</v>
      </c>
      <c r="D109" s="126" t="s">
        <v>931</v>
      </c>
      <c r="E109" s="33"/>
      <c r="F109" s="94">
        <v>6600</v>
      </c>
      <c r="G109" s="127"/>
      <c r="H109" s="25">
        <f t="shared" si="3"/>
        <v>4620</v>
      </c>
      <c r="I109" s="11"/>
      <c r="J109" s="26">
        <v>1500</v>
      </c>
      <c r="K109" s="27">
        <v>1500</v>
      </c>
      <c r="L109" s="26">
        <v>1000</v>
      </c>
      <c r="M109" s="27">
        <v>1000</v>
      </c>
      <c r="N109" s="26">
        <v>5000</v>
      </c>
      <c r="O109" s="27">
        <v>5000</v>
      </c>
      <c r="P109" s="26">
        <v>8000</v>
      </c>
      <c r="Q109" s="27">
        <v>0</v>
      </c>
      <c r="R109" s="26"/>
      <c r="S109" s="27"/>
      <c r="T109" s="29">
        <v>4620</v>
      </c>
      <c r="U109" s="27">
        <v>0</v>
      </c>
      <c r="V109" s="29">
        <v>4620</v>
      </c>
      <c r="W109" s="27">
        <f>4620+0</f>
        <v>4620</v>
      </c>
      <c r="X109" s="29">
        <v>4620</v>
      </c>
      <c r="Y109" s="27"/>
      <c r="Z109" s="29">
        <v>4620</v>
      </c>
      <c r="AA109" s="27">
        <v>4620</v>
      </c>
      <c r="AB109" s="29">
        <v>4620</v>
      </c>
      <c r="AC109" s="27">
        <v>12620</v>
      </c>
      <c r="AD109" s="29">
        <v>4620</v>
      </c>
      <c r="AE109" s="27"/>
      <c r="AF109" s="29">
        <v>4620</v>
      </c>
      <c r="AG109" s="27"/>
      <c r="AH109" s="29">
        <v>4620</v>
      </c>
      <c r="AI109" s="27"/>
      <c r="AJ109" s="29">
        <v>4620</v>
      </c>
      <c r="AK109" s="27">
        <v>23100</v>
      </c>
      <c r="AL109" s="128"/>
      <c r="AM109" s="27"/>
      <c r="AN109" s="128"/>
      <c r="AO109" s="27"/>
      <c r="AP109" s="128"/>
      <c r="AQ109" s="27"/>
      <c r="AR109" s="125"/>
      <c r="AS109" s="128"/>
      <c r="AT109" s="27"/>
      <c r="AU109" s="128"/>
      <c r="AV109" s="27"/>
      <c r="AW109" s="128"/>
      <c r="AX109" s="27"/>
      <c r="AY109" s="128"/>
      <c r="AZ109" s="27"/>
      <c r="BA109" s="128"/>
      <c r="BB109" s="27"/>
      <c r="BC109" s="128"/>
      <c r="BD109" s="27"/>
      <c r="BE109" s="128"/>
      <c r="BF109" s="27"/>
      <c r="BG109" s="128"/>
      <c r="BH109" s="27"/>
      <c r="BI109" s="128"/>
      <c r="BJ109" s="27"/>
      <c r="BK109" s="128"/>
      <c r="BL109" s="27"/>
      <c r="BM109" s="128"/>
      <c r="BN109" s="27"/>
      <c r="BO109" s="28"/>
      <c r="BP109" s="27"/>
      <c r="BQ109" s="30"/>
      <c r="BR109" s="28"/>
      <c r="BS109" s="27"/>
      <c r="BT109" s="28"/>
      <c r="BU109" s="27"/>
      <c r="BV109" s="28"/>
      <c r="BW109" s="27"/>
      <c r="BX109" s="28"/>
      <c r="BY109" s="27"/>
      <c r="BZ109" s="28"/>
      <c r="CA109" s="27"/>
      <c r="CB109" s="28"/>
      <c r="CC109" s="27"/>
      <c r="CD109" s="26"/>
      <c r="CE109" s="27"/>
      <c r="CF109" s="26"/>
      <c r="CG109" s="27"/>
      <c r="CH109" s="26"/>
      <c r="CI109" s="27"/>
      <c r="CJ109" s="26"/>
      <c r="CK109" s="27"/>
      <c r="CL109" s="26"/>
      <c r="CM109" s="27"/>
      <c r="CN109" s="26"/>
      <c r="CO109" s="27"/>
      <c r="CP109" s="30"/>
      <c r="CQ109" s="31">
        <f t="shared" si="4"/>
        <v>57080</v>
      </c>
      <c r="CR109" s="31">
        <f t="shared" si="4"/>
        <v>52460</v>
      </c>
      <c r="CS109" s="32">
        <f t="shared" si="5"/>
        <v>4620</v>
      </c>
    </row>
    <row r="110" spans="1:97" ht="25.5" customHeight="1">
      <c r="A110" s="18">
        <v>107</v>
      </c>
      <c r="B110" s="48" t="s">
        <v>932</v>
      </c>
      <c r="C110" s="20" t="s">
        <v>933</v>
      </c>
      <c r="D110" s="126" t="s">
        <v>934</v>
      </c>
      <c r="E110" s="33"/>
      <c r="F110" s="94">
        <v>3300</v>
      </c>
      <c r="G110" s="127" t="s">
        <v>680</v>
      </c>
      <c r="H110" s="25">
        <f t="shared" si="3"/>
        <v>5310</v>
      </c>
      <c r="I110" s="11"/>
      <c r="J110" s="26">
        <v>1500</v>
      </c>
      <c r="K110" s="27">
        <v>1500</v>
      </c>
      <c r="L110" s="26">
        <v>1000</v>
      </c>
      <c r="M110" s="27">
        <v>1000</v>
      </c>
      <c r="N110" s="26">
        <v>5000</v>
      </c>
      <c r="O110" s="27">
        <v>5000</v>
      </c>
      <c r="P110" s="26">
        <v>8000</v>
      </c>
      <c r="Q110" s="27"/>
      <c r="R110" s="26"/>
      <c r="S110" s="27"/>
      <c r="T110" s="29">
        <v>2310</v>
      </c>
      <c r="U110" s="27">
        <v>5000</v>
      </c>
      <c r="V110" s="29">
        <v>2310</v>
      </c>
      <c r="W110" s="27"/>
      <c r="X110" s="29">
        <v>2310</v>
      </c>
      <c r="Y110" s="27">
        <v>1930</v>
      </c>
      <c r="Z110" s="29">
        <v>2310</v>
      </c>
      <c r="AA110" s="27">
        <v>4310</v>
      </c>
      <c r="AB110" s="29">
        <v>2310</v>
      </c>
      <c r="AC110" s="27">
        <v>2310</v>
      </c>
      <c r="AD110" s="29">
        <v>2310</v>
      </c>
      <c r="AE110" s="27">
        <v>3310</v>
      </c>
      <c r="AF110" s="29">
        <v>2310</v>
      </c>
      <c r="AG110" s="27">
        <v>3310</v>
      </c>
      <c r="AH110" s="29">
        <v>2310</v>
      </c>
      <c r="AI110" s="27">
        <v>3310</v>
      </c>
      <c r="AJ110" s="29">
        <v>2310</v>
      </c>
      <c r="AK110" s="27"/>
      <c r="AL110" s="128"/>
      <c r="AM110" s="27"/>
      <c r="AN110" s="128"/>
      <c r="AO110" s="27"/>
      <c r="AP110" s="128"/>
      <c r="AQ110" s="27"/>
      <c r="AR110" s="125"/>
      <c r="AS110" s="128"/>
      <c r="AT110" s="27"/>
      <c r="AU110" s="128"/>
      <c r="AV110" s="27"/>
      <c r="AW110" s="128"/>
      <c r="AX110" s="27"/>
      <c r="AY110" s="128"/>
      <c r="AZ110" s="27"/>
      <c r="BA110" s="128"/>
      <c r="BB110" s="27"/>
      <c r="BC110" s="128"/>
      <c r="BD110" s="27"/>
      <c r="BE110" s="128"/>
      <c r="BF110" s="27"/>
      <c r="BG110" s="128"/>
      <c r="BH110" s="27"/>
      <c r="BI110" s="128"/>
      <c r="BJ110" s="27"/>
      <c r="BK110" s="128"/>
      <c r="BL110" s="27"/>
      <c r="BM110" s="128"/>
      <c r="BN110" s="27"/>
      <c r="BO110" s="28"/>
      <c r="BP110" s="27"/>
      <c r="BQ110" s="30"/>
      <c r="BR110" s="28"/>
      <c r="BS110" s="27"/>
      <c r="BT110" s="28"/>
      <c r="BU110" s="27"/>
      <c r="BV110" s="28"/>
      <c r="BW110" s="27"/>
      <c r="BX110" s="28"/>
      <c r="BY110" s="27"/>
      <c r="BZ110" s="28"/>
      <c r="CA110" s="27"/>
      <c r="CB110" s="28"/>
      <c r="CC110" s="27"/>
      <c r="CD110" s="26"/>
      <c r="CE110" s="27"/>
      <c r="CF110" s="26"/>
      <c r="CG110" s="27"/>
      <c r="CH110" s="26"/>
      <c r="CI110" s="27"/>
      <c r="CJ110" s="26"/>
      <c r="CK110" s="27"/>
      <c r="CL110" s="26"/>
      <c r="CM110" s="27"/>
      <c r="CN110" s="26"/>
      <c r="CO110" s="27"/>
      <c r="CP110" s="30"/>
      <c r="CQ110" s="31">
        <f t="shared" si="4"/>
        <v>36290</v>
      </c>
      <c r="CR110" s="31">
        <f t="shared" si="4"/>
        <v>30980</v>
      </c>
      <c r="CS110" s="32">
        <f t="shared" si="5"/>
        <v>5310</v>
      </c>
    </row>
    <row r="111" spans="1:97" ht="25.5" customHeight="1">
      <c r="A111" s="129">
        <v>108</v>
      </c>
      <c r="B111" s="48" t="s">
        <v>935</v>
      </c>
      <c r="C111" s="20" t="s">
        <v>936</v>
      </c>
      <c r="D111" s="126" t="s">
        <v>937</v>
      </c>
      <c r="E111" s="37"/>
      <c r="F111" s="94">
        <v>6600</v>
      </c>
      <c r="G111" s="127"/>
      <c r="H111" s="25">
        <f t="shared" si="3"/>
        <v>21860</v>
      </c>
      <c r="I111" s="11"/>
      <c r="J111" s="26">
        <v>1500</v>
      </c>
      <c r="K111" s="27">
        <v>1500</v>
      </c>
      <c r="L111" s="26">
        <v>1000</v>
      </c>
      <c r="M111" s="27">
        <v>1000</v>
      </c>
      <c r="N111" s="26">
        <v>5000</v>
      </c>
      <c r="O111" s="27">
        <v>5000</v>
      </c>
      <c r="P111" s="26">
        <v>8000</v>
      </c>
      <c r="Q111" s="27"/>
      <c r="R111" s="26"/>
      <c r="S111" s="27"/>
      <c r="T111" s="29">
        <v>4620</v>
      </c>
      <c r="U111" s="27">
        <v>4620</v>
      </c>
      <c r="V111" s="29">
        <v>4620</v>
      </c>
      <c r="W111" s="27">
        <v>0</v>
      </c>
      <c r="X111" s="29">
        <v>4620</v>
      </c>
      <c r="Y111" s="27">
        <f>4620+0</f>
        <v>4620</v>
      </c>
      <c r="Z111" s="29">
        <v>4620</v>
      </c>
      <c r="AA111" s="27">
        <v>4620</v>
      </c>
      <c r="AB111" s="29">
        <v>4620</v>
      </c>
      <c r="AC111" s="27"/>
      <c r="AD111" s="29">
        <v>4620</v>
      </c>
      <c r="AE111" s="27">
        <v>4620</v>
      </c>
      <c r="AF111" s="29">
        <v>4620</v>
      </c>
      <c r="AG111" s="27">
        <v>4620</v>
      </c>
      <c r="AH111" s="29">
        <v>4620</v>
      </c>
      <c r="AI111" s="27">
        <v>4620</v>
      </c>
      <c r="AJ111" s="29">
        <v>4620</v>
      </c>
      <c r="AK111" s="27"/>
      <c r="AL111" s="128"/>
      <c r="AM111" s="27"/>
      <c r="AN111" s="128"/>
      <c r="AO111" s="27"/>
      <c r="AP111" s="128"/>
      <c r="AQ111" s="27"/>
      <c r="AR111" s="125"/>
      <c r="AS111" s="128"/>
      <c r="AT111" s="27"/>
      <c r="AU111" s="128"/>
      <c r="AV111" s="27"/>
      <c r="AW111" s="128"/>
      <c r="AX111" s="27"/>
      <c r="AY111" s="128"/>
      <c r="AZ111" s="27"/>
      <c r="BA111" s="128"/>
      <c r="BB111" s="27"/>
      <c r="BC111" s="128"/>
      <c r="BD111" s="27"/>
      <c r="BE111" s="128"/>
      <c r="BF111" s="27"/>
      <c r="BG111" s="128"/>
      <c r="BH111" s="27"/>
      <c r="BI111" s="128"/>
      <c r="BJ111" s="27"/>
      <c r="BK111" s="128"/>
      <c r="BL111" s="27"/>
      <c r="BM111" s="128"/>
      <c r="BN111" s="27"/>
      <c r="BO111" s="28"/>
      <c r="BP111" s="27"/>
      <c r="BQ111" s="30"/>
      <c r="BR111" s="28"/>
      <c r="BS111" s="27"/>
      <c r="BT111" s="28"/>
      <c r="BU111" s="27"/>
      <c r="BV111" s="28"/>
      <c r="BW111" s="27"/>
      <c r="BX111" s="28"/>
      <c r="BY111" s="27"/>
      <c r="BZ111" s="28"/>
      <c r="CA111" s="27"/>
      <c r="CB111" s="28"/>
      <c r="CC111" s="27"/>
      <c r="CD111" s="26"/>
      <c r="CE111" s="27"/>
      <c r="CF111" s="26"/>
      <c r="CG111" s="27"/>
      <c r="CH111" s="26"/>
      <c r="CI111" s="27"/>
      <c r="CJ111" s="26"/>
      <c r="CK111" s="27"/>
      <c r="CL111" s="26"/>
      <c r="CM111" s="27"/>
      <c r="CN111" s="26"/>
      <c r="CO111" s="27"/>
      <c r="CP111" s="30"/>
      <c r="CQ111" s="31">
        <f t="shared" si="4"/>
        <v>57080</v>
      </c>
      <c r="CR111" s="31">
        <f t="shared" si="4"/>
        <v>35220</v>
      </c>
      <c r="CS111" s="32">
        <f t="shared" si="5"/>
        <v>21860</v>
      </c>
    </row>
    <row r="112" spans="1:97" ht="25.5" customHeight="1">
      <c r="A112" s="18">
        <v>109</v>
      </c>
      <c r="B112" s="48" t="s">
        <v>938</v>
      </c>
      <c r="C112" s="20" t="s">
        <v>939</v>
      </c>
      <c r="D112" s="126" t="s">
        <v>940</v>
      </c>
      <c r="E112" s="33"/>
      <c r="F112" s="94">
        <v>6600</v>
      </c>
      <c r="G112" s="127"/>
      <c r="H112" s="25">
        <f t="shared" si="3"/>
        <v>25580</v>
      </c>
      <c r="I112" s="11"/>
      <c r="J112" s="26">
        <v>1500</v>
      </c>
      <c r="K112" s="27">
        <v>1500</v>
      </c>
      <c r="L112" s="26">
        <v>1000</v>
      </c>
      <c r="M112" s="27">
        <v>1000</v>
      </c>
      <c r="N112" s="26">
        <v>5000</v>
      </c>
      <c r="O112" s="27">
        <v>5000</v>
      </c>
      <c r="P112" s="26">
        <v>8000</v>
      </c>
      <c r="Q112" s="27">
        <v>0</v>
      </c>
      <c r="R112" s="26"/>
      <c r="S112" s="27"/>
      <c r="T112" s="29">
        <v>4620</v>
      </c>
      <c r="U112" s="27">
        <v>0</v>
      </c>
      <c r="V112" s="29">
        <v>4620</v>
      </c>
      <c r="W112" s="27"/>
      <c r="X112" s="29">
        <v>4620</v>
      </c>
      <c r="Y112" s="27"/>
      <c r="Z112" s="29">
        <v>4620</v>
      </c>
      <c r="AA112" s="27">
        <v>14000</v>
      </c>
      <c r="AB112" s="29">
        <v>4620</v>
      </c>
      <c r="AC112" s="27"/>
      <c r="AD112" s="29">
        <v>4620</v>
      </c>
      <c r="AE112" s="27"/>
      <c r="AF112" s="29">
        <v>4620</v>
      </c>
      <c r="AG112" s="27"/>
      <c r="AH112" s="29">
        <v>4620</v>
      </c>
      <c r="AI112" s="27"/>
      <c r="AJ112" s="29">
        <v>4620</v>
      </c>
      <c r="AK112" s="27">
        <v>10000</v>
      </c>
      <c r="AL112" s="128"/>
      <c r="AM112" s="27"/>
      <c r="AN112" s="128"/>
      <c r="AO112" s="27"/>
      <c r="AP112" s="128"/>
      <c r="AQ112" s="27"/>
      <c r="AR112" s="125"/>
      <c r="AS112" s="128"/>
      <c r="AT112" s="27"/>
      <c r="AU112" s="128"/>
      <c r="AV112" s="27"/>
      <c r="AW112" s="128"/>
      <c r="AX112" s="27"/>
      <c r="AY112" s="128"/>
      <c r="AZ112" s="27"/>
      <c r="BA112" s="128"/>
      <c r="BB112" s="27"/>
      <c r="BC112" s="128"/>
      <c r="BD112" s="27"/>
      <c r="BE112" s="128"/>
      <c r="BF112" s="27"/>
      <c r="BG112" s="128"/>
      <c r="BH112" s="27"/>
      <c r="BI112" s="128"/>
      <c r="BJ112" s="27"/>
      <c r="BK112" s="128"/>
      <c r="BL112" s="27"/>
      <c r="BM112" s="128"/>
      <c r="BN112" s="27"/>
      <c r="BO112" s="28"/>
      <c r="BP112" s="27"/>
      <c r="BQ112" s="30"/>
      <c r="BR112" s="28"/>
      <c r="BS112" s="27"/>
      <c r="BT112" s="28"/>
      <c r="BU112" s="27"/>
      <c r="BV112" s="28"/>
      <c r="BW112" s="27"/>
      <c r="BX112" s="28"/>
      <c r="BY112" s="27"/>
      <c r="BZ112" s="28"/>
      <c r="CA112" s="27"/>
      <c r="CB112" s="28"/>
      <c r="CC112" s="27"/>
      <c r="CD112" s="26"/>
      <c r="CE112" s="27"/>
      <c r="CF112" s="26"/>
      <c r="CG112" s="27"/>
      <c r="CH112" s="26"/>
      <c r="CI112" s="27"/>
      <c r="CJ112" s="26"/>
      <c r="CK112" s="27"/>
      <c r="CL112" s="26"/>
      <c r="CM112" s="27"/>
      <c r="CN112" s="26"/>
      <c r="CO112" s="27"/>
      <c r="CP112" s="30"/>
      <c r="CQ112" s="31">
        <f t="shared" si="4"/>
        <v>57080</v>
      </c>
      <c r="CR112" s="31">
        <f t="shared" si="4"/>
        <v>31500</v>
      </c>
      <c r="CS112" s="32">
        <f t="shared" si="5"/>
        <v>25580</v>
      </c>
    </row>
    <row r="113" spans="1:97" ht="25.5" customHeight="1">
      <c r="A113" s="129">
        <v>110</v>
      </c>
      <c r="B113" s="48" t="s">
        <v>941</v>
      </c>
      <c r="C113" s="20" t="s">
        <v>942</v>
      </c>
      <c r="D113" s="126" t="s">
        <v>943</v>
      </c>
      <c r="E113" s="37"/>
      <c r="F113" s="94">
        <v>6600</v>
      </c>
      <c r="G113" s="147"/>
      <c r="H113" s="25">
        <f t="shared" si="3"/>
        <v>0</v>
      </c>
      <c r="I113" s="11"/>
      <c r="J113" s="26">
        <v>1500</v>
      </c>
      <c r="K113" s="27">
        <v>1500</v>
      </c>
      <c r="L113" s="26">
        <v>1000</v>
      </c>
      <c r="M113" s="27">
        <v>1000</v>
      </c>
      <c r="N113" s="26">
        <v>5000</v>
      </c>
      <c r="O113" s="27">
        <v>5000</v>
      </c>
      <c r="P113" s="26">
        <v>8000</v>
      </c>
      <c r="Q113" s="27">
        <v>0</v>
      </c>
      <c r="R113" s="26"/>
      <c r="S113" s="27"/>
      <c r="T113" s="29">
        <v>4620</v>
      </c>
      <c r="U113" s="27">
        <v>0</v>
      </c>
      <c r="V113" s="29">
        <v>4620</v>
      </c>
      <c r="W113" s="27">
        <v>0</v>
      </c>
      <c r="X113" s="29">
        <v>4620</v>
      </c>
      <c r="Y113" s="27">
        <v>21860</v>
      </c>
      <c r="Z113" s="29">
        <v>4620</v>
      </c>
      <c r="AA113" s="27">
        <v>4620</v>
      </c>
      <c r="AB113" s="29">
        <v>4620</v>
      </c>
      <c r="AC113" s="27"/>
      <c r="AD113" s="29">
        <v>4620</v>
      </c>
      <c r="AE113" s="27"/>
      <c r="AF113" s="29">
        <v>4620</v>
      </c>
      <c r="AG113" s="27"/>
      <c r="AH113" s="29">
        <v>4620</v>
      </c>
      <c r="AI113" s="27"/>
      <c r="AJ113" s="29">
        <v>4620</v>
      </c>
      <c r="AK113" s="27">
        <v>23100</v>
      </c>
      <c r="AL113" s="128"/>
      <c r="AM113" s="27"/>
      <c r="AN113" s="128"/>
      <c r="AO113" s="27"/>
      <c r="AP113" s="128"/>
      <c r="AQ113" s="27"/>
      <c r="AR113" s="125"/>
      <c r="AS113" s="128"/>
      <c r="AT113" s="27"/>
      <c r="AU113" s="128"/>
      <c r="AV113" s="27"/>
      <c r="AW113" s="128"/>
      <c r="AX113" s="27"/>
      <c r="AY113" s="128"/>
      <c r="AZ113" s="27"/>
      <c r="BA113" s="128"/>
      <c r="BB113" s="27"/>
      <c r="BC113" s="128"/>
      <c r="BD113" s="27"/>
      <c r="BE113" s="128"/>
      <c r="BF113" s="27"/>
      <c r="BG113" s="128"/>
      <c r="BH113" s="27"/>
      <c r="BI113" s="128"/>
      <c r="BJ113" s="27"/>
      <c r="BK113" s="128"/>
      <c r="BL113" s="27"/>
      <c r="BM113" s="128"/>
      <c r="BN113" s="27"/>
      <c r="BO113" s="28"/>
      <c r="BP113" s="27"/>
      <c r="BQ113" s="30"/>
      <c r="BR113" s="28"/>
      <c r="BS113" s="27"/>
      <c r="BT113" s="28"/>
      <c r="BU113" s="27"/>
      <c r="BV113" s="28"/>
      <c r="BW113" s="27"/>
      <c r="BX113" s="28"/>
      <c r="BY113" s="27"/>
      <c r="BZ113" s="28"/>
      <c r="CA113" s="27"/>
      <c r="CB113" s="28"/>
      <c r="CC113" s="27"/>
      <c r="CD113" s="26"/>
      <c r="CE113" s="27"/>
      <c r="CF113" s="26"/>
      <c r="CG113" s="27"/>
      <c r="CH113" s="26"/>
      <c r="CI113" s="27"/>
      <c r="CJ113" s="26"/>
      <c r="CK113" s="27"/>
      <c r="CL113" s="26"/>
      <c r="CM113" s="27"/>
      <c r="CN113" s="26"/>
      <c r="CO113" s="27"/>
      <c r="CP113" s="30"/>
      <c r="CQ113" s="31">
        <f t="shared" si="4"/>
        <v>57080</v>
      </c>
      <c r="CR113" s="31">
        <f t="shared" si="4"/>
        <v>57080</v>
      </c>
      <c r="CS113" s="32">
        <f t="shared" si="5"/>
        <v>0</v>
      </c>
    </row>
    <row r="114" spans="1:97" ht="25.5" customHeight="1">
      <c r="A114" s="18">
        <v>111</v>
      </c>
      <c r="B114" s="48" t="s">
        <v>944</v>
      </c>
      <c r="C114" s="20" t="s">
        <v>945</v>
      </c>
      <c r="D114" s="126" t="s">
        <v>946</v>
      </c>
      <c r="E114" s="37"/>
      <c r="F114" s="94">
        <v>6600</v>
      </c>
      <c r="G114" s="147"/>
      <c r="H114" s="38">
        <f t="shared" si="3"/>
        <v>0</v>
      </c>
      <c r="I114" s="11"/>
      <c r="J114" s="26">
        <v>1500</v>
      </c>
      <c r="K114" s="27">
        <v>1500</v>
      </c>
      <c r="L114" s="26">
        <v>1000</v>
      </c>
      <c r="M114" s="27">
        <v>1000</v>
      </c>
      <c r="N114" s="26">
        <v>5000</v>
      </c>
      <c r="O114" s="27">
        <v>5000</v>
      </c>
      <c r="P114" s="26">
        <v>8000</v>
      </c>
      <c r="Q114" s="27">
        <v>0</v>
      </c>
      <c r="R114" s="26"/>
      <c r="S114" s="27"/>
      <c r="T114" s="29">
        <v>4620</v>
      </c>
      <c r="U114" s="27">
        <v>0</v>
      </c>
      <c r="V114" s="29">
        <v>4620</v>
      </c>
      <c r="W114" s="27">
        <v>0</v>
      </c>
      <c r="X114" s="29">
        <v>4620</v>
      </c>
      <c r="Y114" s="27">
        <v>0</v>
      </c>
      <c r="Z114" s="29">
        <v>4620</v>
      </c>
      <c r="AA114" s="27">
        <v>26480</v>
      </c>
      <c r="AB114" s="29">
        <v>4620</v>
      </c>
      <c r="AC114" s="27"/>
      <c r="AD114" s="29">
        <v>4620</v>
      </c>
      <c r="AE114" s="27"/>
      <c r="AF114" s="29">
        <v>4620</v>
      </c>
      <c r="AG114" s="27"/>
      <c r="AH114" s="29">
        <v>4620</v>
      </c>
      <c r="AI114" s="27"/>
      <c r="AJ114" s="29">
        <v>4620</v>
      </c>
      <c r="AK114" s="27">
        <v>23100</v>
      </c>
      <c r="AL114" s="128"/>
      <c r="AM114" s="27"/>
      <c r="AN114" s="128"/>
      <c r="AO114" s="27"/>
      <c r="AP114" s="128"/>
      <c r="AQ114" s="27"/>
      <c r="AR114" s="125"/>
      <c r="AS114" s="128"/>
      <c r="AT114" s="27"/>
      <c r="AU114" s="128"/>
      <c r="AV114" s="27"/>
      <c r="AW114" s="128"/>
      <c r="AX114" s="27"/>
      <c r="AY114" s="128"/>
      <c r="AZ114" s="27"/>
      <c r="BA114" s="128"/>
      <c r="BB114" s="27"/>
      <c r="BC114" s="128"/>
      <c r="BD114" s="27"/>
      <c r="BE114" s="128"/>
      <c r="BF114" s="27"/>
      <c r="BG114" s="128"/>
      <c r="BH114" s="27"/>
      <c r="BI114" s="128"/>
      <c r="BJ114" s="27"/>
      <c r="BK114" s="128"/>
      <c r="BL114" s="27"/>
      <c r="BM114" s="128"/>
      <c r="BN114" s="27"/>
      <c r="BO114" s="28"/>
      <c r="BP114" s="27"/>
      <c r="BQ114" s="30"/>
      <c r="BR114" s="28"/>
      <c r="BS114" s="27"/>
      <c r="BT114" s="28"/>
      <c r="BU114" s="27"/>
      <c r="BV114" s="28"/>
      <c r="BW114" s="27"/>
      <c r="BX114" s="28"/>
      <c r="BY114" s="27"/>
      <c r="BZ114" s="28"/>
      <c r="CA114" s="27"/>
      <c r="CB114" s="28"/>
      <c r="CC114" s="27"/>
      <c r="CD114" s="26"/>
      <c r="CE114" s="27"/>
      <c r="CF114" s="26"/>
      <c r="CG114" s="27"/>
      <c r="CH114" s="26"/>
      <c r="CI114" s="27"/>
      <c r="CJ114" s="26"/>
      <c r="CK114" s="27"/>
      <c r="CL114" s="26"/>
      <c r="CM114" s="27"/>
      <c r="CN114" s="26"/>
      <c r="CO114" s="27"/>
      <c r="CP114" s="30"/>
      <c r="CQ114" s="31">
        <f t="shared" si="4"/>
        <v>57080</v>
      </c>
      <c r="CR114" s="31">
        <f t="shared" si="4"/>
        <v>57080</v>
      </c>
      <c r="CS114" s="32">
        <f t="shared" si="5"/>
        <v>0</v>
      </c>
    </row>
    <row r="115" spans="1:97" ht="25.5" customHeight="1">
      <c r="A115" s="129">
        <v>112</v>
      </c>
      <c r="B115" s="48" t="s">
        <v>947</v>
      </c>
      <c r="C115" s="20" t="s">
        <v>948</v>
      </c>
      <c r="D115" s="126" t="s">
        <v>949</v>
      </c>
      <c r="E115" s="33"/>
      <c r="F115" s="94">
        <v>6600</v>
      </c>
      <c r="G115" s="127"/>
      <c r="H115" s="25">
        <f t="shared" si="3"/>
        <v>0</v>
      </c>
      <c r="I115" s="11"/>
      <c r="J115" s="26">
        <v>1500</v>
      </c>
      <c r="K115" s="27">
        <v>1500</v>
      </c>
      <c r="L115" s="26">
        <v>1000</v>
      </c>
      <c r="M115" s="27">
        <v>1000</v>
      </c>
      <c r="N115" s="26">
        <v>5000</v>
      </c>
      <c r="O115" s="27">
        <v>5000</v>
      </c>
      <c r="P115" s="26">
        <v>8000</v>
      </c>
      <c r="Q115" s="27">
        <v>0</v>
      </c>
      <c r="R115" s="26"/>
      <c r="S115" s="27"/>
      <c r="T115" s="29">
        <v>4620</v>
      </c>
      <c r="U115" s="27">
        <v>12620</v>
      </c>
      <c r="V115" s="29">
        <v>4620</v>
      </c>
      <c r="W115" s="27">
        <v>4620</v>
      </c>
      <c r="X115" s="29">
        <v>4620</v>
      </c>
      <c r="Y115" s="27">
        <v>4620</v>
      </c>
      <c r="Z115" s="29">
        <v>4620</v>
      </c>
      <c r="AA115" s="27">
        <v>4620</v>
      </c>
      <c r="AB115" s="29">
        <v>4620</v>
      </c>
      <c r="AC115" s="27">
        <v>4620</v>
      </c>
      <c r="AD115" s="29">
        <v>4620</v>
      </c>
      <c r="AE115" s="27">
        <v>4620</v>
      </c>
      <c r="AF115" s="29">
        <v>4620</v>
      </c>
      <c r="AG115" s="27">
        <v>4620</v>
      </c>
      <c r="AH115" s="29">
        <v>4620</v>
      </c>
      <c r="AI115" s="27">
        <v>4620</v>
      </c>
      <c r="AJ115" s="29">
        <v>4620</v>
      </c>
      <c r="AK115" s="27">
        <v>4620</v>
      </c>
      <c r="AL115" s="128"/>
      <c r="AM115" s="27"/>
      <c r="AN115" s="128"/>
      <c r="AO115" s="27"/>
      <c r="AP115" s="128"/>
      <c r="AQ115" s="27"/>
      <c r="AR115" s="125"/>
      <c r="AS115" s="128"/>
      <c r="AT115" s="27"/>
      <c r="AU115" s="128"/>
      <c r="AV115" s="27"/>
      <c r="AW115" s="128"/>
      <c r="AX115" s="27"/>
      <c r="AY115" s="128"/>
      <c r="AZ115" s="27"/>
      <c r="BA115" s="128"/>
      <c r="BB115" s="27"/>
      <c r="BC115" s="128"/>
      <c r="BD115" s="27"/>
      <c r="BE115" s="128"/>
      <c r="BF115" s="27"/>
      <c r="BG115" s="128"/>
      <c r="BH115" s="27"/>
      <c r="BI115" s="128"/>
      <c r="BJ115" s="27"/>
      <c r="BK115" s="128"/>
      <c r="BL115" s="27"/>
      <c r="BM115" s="128"/>
      <c r="BN115" s="27"/>
      <c r="BO115" s="28"/>
      <c r="BP115" s="27"/>
      <c r="BQ115" s="30"/>
      <c r="BR115" s="28"/>
      <c r="BS115" s="27"/>
      <c r="BT115" s="28"/>
      <c r="BU115" s="27"/>
      <c r="BV115" s="28"/>
      <c r="BW115" s="27"/>
      <c r="BX115" s="28"/>
      <c r="BY115" s="27"/>
      <c r="BZ115" s="28"/>
      <c r="CA115" s="27"/>
      <c r="CB115" s="28"/>
      <c r="CC115" s="27"/>
      <c r="CD115" s="26"/>
      <c r="CE115" s="27"/>
      <c r="CF115" s="26"/>
      <c r="CG115" s="27"/>
      <c r="CH115" s="26"/>
      <c r="CI115" s="27"/>
      <c r="CJ115" s="26"/>
      <c r="CK115" s="27"/>
      <c r="CL115" s="26"/>
      <c r="CM115" s="27"/>
      <c r="CN115" s="26"/>
      <c r="CO115" s="27"/>
      <c r="CP115" s="30"/>
      <c r="CQ115" s="31">
        <f t="shared" si="4"/>
        <v>57080</v>
      </c>
      <c r="CR115" s="31">
        <f t="shared" si="4"/>
        <v>57080</v>
      </c>
      <c r="CS115" s="32">
        <f t="shared" si="5"/>
        <v>0</v>
      </c>
    </row>
    <row r="116" spans="1:97" ht="25.5" customHeight="1">
      <c r="A116" s="18">
        <v>113</v>
      </c>
      <c r="B116" s="48" t="s">
        <v>950</v>
      </c>
      <c r="C116" s="20" t="s">
        <v>951</v>
      </c>
      <c r="D116" s="126" t="s">
        <v>952</v>
      </c>
      <c r="E116" s="132" t="s">
        <v>410</v>
      </c>
      <c r="F116" s="94">
        <v>6200</v>
      </c>
      <c r="G116" s="127"/>
      <c r="H116" s="25">
        <f t="shared" si="3"/>
        <v>11340</v>
      </c>
      <c r="I116" s="11"/>
      <c r="J116" s="26">
        <v>1500</v>
      </c>
      <c r="K116" s="27">
        <v>1500</v>
      </c>
      <c r="L116" s="26">
        <v>1000</v>
      </c>
      <c r="M116" s="27">
        <v>1000</v>
      </c>
      <c r="N116" s="26">
        <v>5000</v>
      </c>
      <c r="O116" s="27">
        <v>5000</v>
      </c>
      <c r="P116" s="26">
        <v>8000</v>
      </c>
      <c r="Q116" s="27">
        <v>0</v>
      </c>
      <c r="R116" s="26"/>
      <c r="S116" s="27"/>
      <c r="T116" s="29">
        <v>4340</v>
      </c>
      <c r="U116" s="27">
        <v>0</v>
      </c>
      <c r="V116" s="29">
        <v>4340</v>
      </c>
      <c r="W116" s="27">
        <v>0</v>
      </c>
      <c r="X116" s="29">
        <v>4340</v>
      </c>
      <c r="Y116" s="27">
        <v>0</v>
      </c>
      <c r="Z116" s="29">
        <v>4340</v>
      </c>
      <c r="AA116" s="27">
        <v>21860</v>
      </c>
      <c r="AB116" s="29">
        <v>4340</v>
      </c>
      <c r="AC116" s="27">
        <v>4620</v>
      </c>
      <c r="AD116" s="29">
        <v>4340</v>
      </c>
      <c r="AE116" s="27"/>
      <c r="AF116" s="29">
        <v>4340</v>
      </c>
      <c r="AG116" s="27"/>
      <c r="AH116" s="29">
        <v>4340</v>
      </c>
      <c r="AI116" s="27"/>
      <c r="AJ116" s="29">
        <v>4340</v>
      </c>
      <c r="AK116" s="27">
        <v>9240</v>
      </c>
      <c r="AL116" s="128"/>
      <c r="AM116" s="27"/>
      <c r="AN116" s="128"/>
      <c r="AO116" s="27"/>
      <c r="AP116" s="128"/>
      <c r="AQ116" s="27"/>
      <c r="AR116" s="125"/>
      <c r="AS116" s="128"/>
      <c r="AT116" s="27"/>
      <c r="AU116" s="128"/>
      <c r="AV116" s="27"/>
      <c r="AW116" s="128"/>
      <c r="AX116" s="27"/>
      <c r="AY116" s="128"/>
      <c r="AZ116" s="27"/>
      <c r="BA116" s="128"/>
      <c r="BB116" s="27"/>
      <c r="BC116" s="128"/>
      <c r="BD116" s="27"/>
      <c r="BE116" s="128"/>
      <c r="BF116" s="27"/>
      <c r="BG116" s="128"/>
      <c r="BH116" s="27"/>
      <c r="BI116" s="128"/>
      <c r="BJ116" s="27"/>
      <c r="BK116" s="128"/>
      <c r="BL116" s="27"/>
      <c r="BM116" s="128"/>
      <c r="BN116" s="27"/>
      <c r="BO116" s="28"/>
      <c r="BP116" s="27"/>
      <c r="BQ116" s="30"/>
      <c r="BR116" s="28"/>
      <c r="BS116" s="27"/>
      <c r="BT116" s="28"/>
      <c r="BU116" s="27"/>
      <c r="BV116" s="28"/>
      <c r="BW116" s="27"/>
      <c r="BX116" s="28"/>
      <c r="BY116" s="27"/>
      <c r="BZ116" s="28"/>
      <c r="CA116" s="27"/>
      <c r="CB116" s="28"/>
      <c r="CC116" s="27"/>
      <c r="CD116" s="26"/>
      <c r="CE116" s="27"/>
      <c r="CF116" s="26"/>
      <c r="CG116" s="27"/>
      <c r="CH116" s="26"/>
      <c r="CI116" s="27"/>
      <c r="CJ116" s="26"/>
      <c r="CK116" s="27"/>
      <c r="CL116" s="26"/>
      <c r="CM116" s="27"/>
      <c r="CN116" s="26"/>
      <c r="CO116" s="27"/>
      <c r="CP116" s="30"/>
      <c r="CQ116" s="31">
        <f t="shared" si="4"/>
        <v>54560</v>
      </c>
      <c r="CR116" s="31">
        <f t="shared" si="4"/>
        <v>43220</v>
      </c>
      <c r="CS116" s="32">
        <f t="shared" si="5"/>
        <v>11340</v>
      </c>
    </row>
    <row r="117" spans="1:97" ht="25.5" customHeight="1">
      <c r="A117" s="129">
        <v>114</v>
      </c>
      <c r="B117" s="54" t="s">
        <v>953</v>
      </c>
      <c r="C117" s="20" t="s">
        <v>340</v>
      </c>
      <c r="D117" s="126" t="s">
        <v>341</v>
      </c>
      <c r="E117" s="33"/>
      <c r="F117" s="94">
        <v>4600</v>
      </c>
      <c r="G117" s="127" t="s">
        <v>56</v>
      </c>
      <c r="H117" s="25">
        <f t="shared" si="3"/>
        <v>36980</v>
      </c>
      <c r="I117" s="11"/>
      <c r="J117" s="26">
        <v>1500</v>
      </c>
      <c r="K117" s="27">
        <v>1500</v>
      </c>
      <c r="L117" s="26">
        <v>1000</v>
      </c>
      <c r="M117" s="27">
        <v>1000</v>
      </c>
      <c r="N117" s="26">
        <v>5000</v>
      </c>
      <c r="O117" s="27">
        <v>5000</v>
      </c>
      <c r="P117" s="26">
        <v>8000</v>
      </c>
      <c r="Q117" s="27"/>
      <c r="R117" s="26"/>
      <c r="S117" s="27"/>
      <c r="T117" s="29">
        <v>3220</v>
      </c>
      <c r="U117" s="27"/>
      <c r="V117" s="29">
        <v>3220</v>
      </c>
      <c r="W117" s="27"/>
      <c r="X117" s="29">
        <v>3220</v>
      </c>
      <c r="Y117" s="27"/>
      <c r="Z117" s="29">
        <v>3220</v>
      </c>
      <c r="AA117" s="27"/>
      <c r="AB117" s="29">
        <v>3220</v>
      </c>
      <c r="AC117" s="27"/>
      <c r="AD117" s="29">
        <v>3220</v>
      </c>
      <c r="AE117" s="27"/>
      <c r="AF117" s="29">
        <v>3220</v>
      </c>
      <c r="AG117" s="27"/>
      <c r="AH117" s="29">
        <v>3220</v>
      </c>
      <c r="AI117" s="27"/>
      <c r="AJ117" s="29">
        <v>3220</v>
      </c>
      <c r="AK117" s="27"/>
      <c r="AL117" s="128"/>
      <c r="AM117" s="27"/>
      <c r="AN117" s="128"/>
      <c r="AO117" s="27"/>
      <c r="AP117" s="128"/>
      <c r="AQ117" s="27"/>
      <c r="AR117" s="125"/>
      <c r="AS117" s="128"/>
      <c r="AT117" s="27"/>
      <c r="AU117" s="128"/>
      <c r="AV117" s="27"/>
      <c r="AW117" s="128"/>
      <c r="AX117" s="27"/>
      <c r="AY117" s="128"/>
      <c r="AZ117" s="27"/>
      <c r="BA117" s="128"/>
      <c r="BB117" s="27"/>
      <c r="BC117" s="128"/>
      <c r="BD117" s="27"/>
      <c r="BE117" s="128"/>
      <c r="BF117" s="27"/>
      <c r="BG117" s="128"/>
      <c r="BH117" s="27"/>
      <c r="BI117" s="128"/>
      <c r="BJ117" s="27"/>
      <c r="BK117" s="128"/>
      <c r="BL117" s="27"/>
      <c r="BM117" s="128"/>
      <c r="BN117" s="27"/>
      <c r="BO117" s="28"/>
      <c r="BP117" s="27"/>
      <c r="BQ117" s="30"/>
      <c r="BR117" s="28"/>
      <c r="BS117" s="27"/>
      <c r="BT117" s="28"/>
      <c r="BU117" s="27"/>
      <c r="BV117" s="28"/>
      <c r="BW117" s="27"/>
      <c r="BX117" s="28"/>
      <c r="BY117" s="27"/>
      <c r="BZ117" s="28"/>
      <c r="CA117" s="27"/>
      <c r="CB117" s="28"/>
      <c r="CC117" s="27"/>
      <c r="CD117" s="26"/>
      <c r="CE117" s="27"/>
      <c r="CF117" s="26"/>
      <c r="CG117" s="27"/>
      <c r="CH117" s="26"/>
      <c r="CI117" s="27"/>
      <c r="CJ117" s="26"/>
      <c r="CK117" s="27"/>
      <c r="CL117" s="26"/>
      <c r="CM117" s="27"/>
      <c r="CN117" s="26"/>
      <c r="CO117" s="27"/>
      <c r="CP117" s="30"/>
      <c r="CQ117" s="31">
        <f t="shared" si="4"/>
        <v>44480</v>
      </c>
      <c r="CR117" s="31">
        <f t="shared" si="4"/>
        <v>7500</v>
      </c>
      <c r="CS117" s="32">
        <f t="shared" si="5"/>
        <v>36980</v>
      </c>
    </row>
    <row r="118" spans="1:97" ht="25.5" customHeight="1">
      <c r="A118" s="18">
        <v>115</v>
      </c>
      <c r="B118" s="48" t="s">
        <v>954</v>
      </c>
      <c r="C118" s="20" t="s">
        <v>955</v>
      </c>
      <c r="D118" s="126" t="s">
        <v>956</v>
      </c>
      <c r="E118" s="33"/>
      <c r="F118" s="94"/>
      <c r="G118" s="44" t="s">
        <v>136</v>
      </c>
      <c r="H118" s="25">
        <f t="shared" si="3"/>
        <v>0</v>
      </c>
      <c r="I118" s="11"/>
      <c r="J118" s="26">
        <v>1500</v>
      </c>
      <c r="K118" s="27">
        <v>1500</v>
      </c>
      <c r="L118" s="26">
        <v>1000</v>
      </c>
      <c r="M118" s="27">
        <v>1000</v>
      </c>
      <c r="N118" s="26">
        <v>5000</v>
      </c>
      <c r="O118" s="27">
        <v>5000</v>
      </c>
      <c r="P118" s="26">
        <v>8000</v>
      </c>
      <c r="Q118" s="27">
        <v>0</v>
      </c>
      <c r="R118" s="26"/>
      <c r="S118" s="27"/>
      <c r="T118" s="29">
        <v>4620</v>
      </c>
      <c r="U118" s="27">
        <v>8620</v>
      </c>
      <c r="V118" s="29">
        <v>4620</v>
      </c>
      <c r="W118" s="27">
        <v>0</v>
      </c>
      <c r="X118" s="29">
        <v>4620</v>
      </c>
      <c r="Y118" s="27"/>
      <c r="Z118" s="29">
        <v>4620</v>
      </c>
      <c r="AA118" s="27">
        <v>8620</v>
      </c>
      <c r="AB118" s="29">
        <v>4620</v>
      </c>
      <c r="AC118" s="27">
        <v>13860</v>
      </c>
      <c r="AD118" s="29"/>
      <c r="AE118" s="27"/>
      <c r="AF118" s="29"/>
      <c r="AG118" s="27"/>
      <c r="AH118" s="29"/>
      <c r="AI118" s="27"/>
      <c r="AJ118" s="29"/>
      <c r="AK118" s="27"/>
      <c r="AL118" s="128"/>
      <c r="AM118" s="27"/>
      <c r="AN118" s="128"/>
      <c r="AO118" s="27"/>
      <c r="AP118" s="128"/>
      <c r="AQ118" s="27"/>
      <c r="AR118" s="125"/>
      <c r="AS118" s="128"/>
      <c r="AT118" s="27"/>
      <c r="AU118" s="128"/>
      <c r="AV118" s="27"/>
      <c r="AW118" s="128"/>
      <c r="AX118" s="27"/>
      <c r="AY118" s="128"/>
      <c r="AZ118" s="27"/>
      <c r="BA118" s="128"/>
      <c r="BB118" s="27"/>
      <c r="BC118" s="128"/>
      <c r="BD118" s="27"/>
      <c r="BE118" s="128"/>
      <c r="BF118" s="27"/>
      <c r="BG118" s="128"/>
      <c r="BH118" s="27"/>
      <c r="BI118" s="128"/>
      <c r="BJ118" s="27"/>
      <c r="BK118" s="128"/>
      <c r="BL118" s="27"/>
      <c r="BM118" s="128"/>
      <c r="BN118" s="27"/>
      <c r="BO118" s="28"/>
      <c r="BP118" s="27"/>
      <c r="BQ118" s="30"/>
      <c r="BR118" s="28"/>
      <c r="BS118" s="27"/>
      <c r="BT118" s="28"/>
      <c r="BU118" s="27"/>
      <c r="BV118" s="28"/>
      <c r="BW118" s="27"/>
      <c r="BX118" s="28"/>
      <c r="BY118" s="27"/>
      <c r="BZ118" s="28"/>
      <c r="CA118" s="27"/>
      <c r="CB118" s="28"/>
      <c r="CC118" s="27"/>
      <c r="CD118" s="26"/>
      <c r="CE118" s="27"/>
      <c r="CF118" s="26"/>
      <c r="CG118" s="27"/>
      <c r="CH118" s="26"/>
      <c r="CI118" s="27"/>
      <c r="CJ118" s="26"/>
      <c r="CK118" s="27"/>
      <c r="CL118" s="26"/>
      <c r="CM118" s="27"/>
      <c r="CN118" s="26"/>
      <c r="CO118" s="27"/>
      <c r="CP118" s="30"/>
      <c r="CQ118" s="31">
        <f t="shared" si="4"/>
        <v>38600</v>
      </c>
      <c r="CR118" s="31">
        <f t="shared" si="4"/>
        <v>38600</v>
      </c>
      <c r="CS118" s="32">
        <f t="shared" si="5"/>
        <v>0</v>
      </c>
    </row>
    <row r="119" spans="1:97" ht="25.5" customHeight="1">
      <c r="A119" s="129">
        <v>116</v>
      </c>
      <c r="B119" s="48" t="s">
        <v>957</v>
      </c>
      <c r="C119" s="20" t="s">
        <v>958</v>
      </c>
      <c r="D119" s="126" t="s">
        <v>959</v>
      </c>
      <c r="E119" s="132" t="s">
        <v>410</v>
      </c>
      <c r="F119" s="94">
        <v>6200</v>
      </c>
      <c r="G119" s="127"/>
      <c r="H119" s="25">
        <f t="shared" si="3"/>
        <v>29820</v>
      </c>
      <c r="I119" s="11"/>
      <c r="J119" s="26">
        <v>1500</v>
      </c>
      <c r="K119" s="27">
        <v>1500</v>
      </c>
      <c r="L119" s="26">
        <v>1000</v>
      </c>
      <c r="M119" s="27">
        <v>1000</v>
      </c>
      <c r="N119" s="26">
        <v>5000</v>
      </c>
      <c r="O119" s="27">
        <v>5000</v>
      </c>
      <c r="P119" s="26">
        <v>8000</v>
      </c>
      <c r="Q119" s="27">
        <v>8000</v>
      </c>
      <c r="R119" s="26"/>
      <c r="S119" s="27"/>
      <c r="T119" s="29">
        <v>4340</v>
      </c>
      <c r="U119" s="27">
        <v>0</v>
      </c>
      <c r="V119" s="29">
        <v>4340</v>
      </c>
      <c r="W119" s="27"/>
      <c r="X119" s="29">
        <v>4340</v>
      </c>
      <c r="Y119" s="27"/>
      <c r="Z119" s="29">
        <v>4340</v>
      </c>
      <c r="AA119" s="27">
        <v>4620</v>
      </c>
      <c r="AB119" s="29">
        <v>4340</v>
      </c>
      <c r="AC119" s="27">
        <v>4620</v>
      </c>
      <c r="AD119" s="29">
        <v>4340</v>
      </c>
      <c r="AE119" s="27"/>
      <c r="AF119" s="29">
        <v>4340</v>
      </c>
      <c r="AG119" s="27"/>
      <c r="AH119" s="29">
        <v>4340</v>
      </c>
      <c r="AI119" s="27"/>
      <c r="AJ119" s="29">
        <v>4340</v>
      </c>
      <c r="AK119" s="27"/>
      <c r="AL119" s="128"/>
      <c r="AM119" s="27"/>
      <c r="AN119" s="128"/>
      <c r="AO119" s="27"/>
      <c r="AP119" s="128"/>
      <c r="AQ119" s="27"/>
      <c r="AR119" s="125"/>
      <c r="AS119" s="128"/>
      <c r="AT119" s="27"/>
      <c r="AU119" s="128"/>
      <c r="AV119" s="27"/>
      <c r="AW119" s="128"/>
      <c r="AX119" s="27"/>
      <c r="AY119" s="128"/>
      <c r="AZ119" s="27"/>
      <c r="BA119" s="128"/>
      <c r="BB119" s="27"/>
      <c r="BC119" s="128"/>
      <c r="BD119" s="27"/>
      <c r="BE119" s="128"/>
      <c r="BF119" s="27"/>
      <c r="BG119" s="128"/>
      <c r="BH119" s="27"/>
      <c r="BI119" s="128"/>
      <c r="BJ119" s="27"/>
      <c r="BK119" s="128"/>
      <c r="BL119" s="27"/>
      <c r="BM119" s="128"/>
      <c r="BN119" s="27"/>
      <c r="BO119" s="28"/>
      <c r="BP119" s="27"/>
      <c r="BQ119" s="30"/>
      <c r="BR119" s="28"/>
      <c r="BS119" s="27"/>
      <c r="BT119" s="28"/>
      <c r="BU119" s="27"/>
      <c r="BV119" s="28"/>
      <c r="BW119" s="27"/>
      <c r="BX119" s="28"/>
      <c r="BY119" s="27"/>
      <c r="BZ119" s="28"/>
      <c r="CA119" s="27"/>
      <c r="CB119" s="28"/>
      <c r="CC119" s="27"/>
      <c r="CD119" s="26"/>
      <c r="CE119" s="27"/>
      <c r="CF119" s="26"/>
      <c r="CG119" s="27"/>
      <c r="CH119" s="26"/>
      <c r="CI119" s="27"/>
      <c r="CJ119" s="26"/>
      <c r="CK119" s="27"/>
      <c r="CL119" s="26"/>
      <c r="CM119" s="27"/>
      <c r="CN119" s="26"/>
      <c r="CO119" s="27"/>
      <c r="CP119" s="30"/>
      <c r="CQ119" s="31">
        <f t="shared" si="4"/>
        <v>54560</v>
      </c>
      <c r="CR119" s="31">
        <f t="shared" si="4"/>
        <v>24740</v>
      </c>
      <c r="CS119" s="32">
        <f t="shared" si="5"/>
        <v>29820</v>
      </c>
    </row>
    <row r="120" spans="1:97" ht="25.5" customHeight="1">
      <c r="A120" s="18">
        <v>117</v>
      </c>
      <c r="B120" s="48" t="s">
        <v>960</v>
      </c>
      <c r="C120" s="20" t="s">
        <v>961</v>
      </c>
      <c r="D120" s="126" t="s">
        <v>962</v>
      </c>
      <c r="E120" s="33"/>
      <c r="F120" s="94">
        <v>6600</v>
      </c>
      <c r="G120" s="127"/>
      <c r="H120" s="25">
        <f t="shared" si="3"/>
        <v>4620</v>
      </c>
      <c r="I120" s="11"/>
      <c r="J120" s="26">
        <v>1500</v>
      </c>
      <c r="K120" s="27">
        <v>1500</v>
      </c>
      <c r="L120" s="26">
        <v>1000</v>
      </c>
      <c r="M120" s="27">
        <v>1000</v>
      </c>
      <c r="N120" s="26">
        <v>5000</v>
      </c>
      <c r="O120" s="27">
        <v>5000</v>
      </c>
      <c r="P120" s="26">
        <v>8000</v>
      </c>
      <c r="Q120" s="27">
        <v>0</v>
      </c>
      <c r="R120" s="26"/>
      <c r="S120" s="27"/>
      <c r="T120" s="29">
        <v>4620</v>
      </c>
      <c r="U120" s="27">
        <v>4620</v>
      </c>
      <c r="V120" s="29">
        <v>4620</v>
      </c>
      <c r="W120" s="27">
        <v>12620</v>
      </c>
      <c r="X120" s="29">
        <v>4620</v>
      </c>
      <c r="Y120" s="27">
        <v>4620</v>
      </c>
      <c r="Z120" s="29">
        <v>4620</v>
      </c>
      <c r="AA120" s="27">
        <v>4620</v>
      </c>
      <c r="AB120" s="29">
        <v>4620</v>
      </c>
      <c r="AC120" s="27">
        <v>4620</v>
      </c>
      <c r="AD120" s="29">
        <v>4620</v>
      </c>
      <c r="AE120" s="27">
        <v>4620</v>
      </c>
      <c r="AF120" s="29">
        <v>4620</v>
      </c>
      <c r="AG120" s="27"/>
      <c r="AH120" s="29">
        <v>4620</v>
      </c>
      <c r="AI120" s="27"/>
      <c r="AJ120" s="29">
        <v>4620</v>
      </c>
      <c r="AK120" s="27">
        <v>9240</v>
      </c>
      <c r="AL120" s="128"/>
      <c r="AM120" s="27"/>
      <c r="AN120" s="128"/>
      <c r="AO120" s="27"/>
      <c r="AP120" s="128"/>
      <c r="AQ120" s="27"/>
      <c r="AR120" s="125"/>
      <c r="AS120" s="128"/>
      <c r="AT120" s="27"/>
      <c r="AU120" s="128"/>
      <c r="AV120" s="27"/>
      <c r="AW120" s="128"/>
      <c r="AX120" s="27"/>
      <c r="AY120" s="128"/>
      <c r="AZ120" s="27"/>
      <c r="BA120" s="128"/>
      <c r="BB120" s="27"/>
      <c r="BC120" s="128"/>
      <c r="BD120" s="27"/>
      <c r="BE120" s="128"/>
      <c r="BF120" s="27"/>
      <c r="BG120" s="128"/>
      <c r="BH120" s="27"/>
      <c r="BI120" s="128"/>
      <c r="BJ120" s="27"/>
      <c r="BK120" s="128"/>
      <c r="BL120" s="27"/>
      <c r="BM120" s="128"/>
      <c r="BN120" s="27"/>
      <c r="BO120" s="28"/>
      <c r="BP120" s="27"/>
      <c r="BQ120" s="30"/>
      <c r="BR120" s="28"/>
      <c r="BS120" s="27"/>
      <c r="BT120" s="28"/>
      <c r="BU120" s="27"/>
      <c r="BV120" s="28"/>
      <c r="BW120" s="27"/>
      <c r="BX120" s="28"/>
      <c r="BY120" s="27"/>
      <c r="BZ120" s="28"/>
      <c r="CA120" s="27"/>
      <c r="CB120" s="28"/>
      <c r="CC120" s="27"/>
      <c r="CD120" s="26"/>
      <c r="CE120" s="27"/>
      <c r="CF120" s="26"/>
      <c r="CG120" s="27"/>
      <c r="CH120" s="26"/>
      <c r="CI120" s="27"/>
      <c r="CJ120" s="26"/>
      <c r="CK120" s="27"/>
      <c r="CL120" s="26"/>
      <c r="CM120" s="27"/>
      <c r="CN120" s="26"/>
      <c r="CO120" s="27"/>
      <c r="CP120" s="30"/>
      <c r="CQ120" s="31">
        <f t="shared" si="4"/>
        <v>57080</v>
      </c>
      <c r="CR120" s="31">
        <f t="shared" si="4"/>
        <v>52460</v>
      </c>
      <c r="CS120" s="32">
        <f t="shared" si="5"/>
        <v>4620</v>
      </c>
    </row>
    <row r="121" spans="1:97" ht="25.5" customHeight="1">
      <c r="A121" s="129">
        <v>118</v>
      </c>
      <c r="B121" s="48" t="s">
        <v>963</v>
      </c>
      <c r="C121" s="20" t="s">
        <v>349</v>
      </c>
      <c r="D121" s="126" t="s">
        <v>350</v>
      </c>
      <c r="E121" s="37"/>
      <c r="F121" s="94">
        <v>6600</v>
      </c>
      <c r="G121" s="127"/>
      <c r="H121" s="38">
        <f t="shared" si="3"/>
        <v>49580</v>
      </c>
      <c r="I121" s="11"/>
      <c r="J121" s="26">
        <v>1500</v>
      </c>
      <c r="K121" s="27">
        <v>1500</v>
      </c>
      <c r="L121" s="26">
        <v>1000</v>
      </c>
      <c r="M121" s="27">
        <v>1000</v>
      </c>
      <c r="N121" s="26">
        <v>5000</v>
      </c>
      <c r="O121" s="27">
        <v>5000</v>
      </c>
      <c r="P121" s="26">
        <v>8000</v>
      </c>
      <c r="Q121" s="27"/>
      <c r="R121" s="26"/>
      <c r="S121" s="27"/>
      <c r="T121" s="29">
        <v>4620</v>
      </c>
      <c r="U121" s="27"/>
      <c r="V121" s="29">
        <v>4620</v>
      </c>
      <c r="W121" s="27"/>
      <c r="X121" s="29">
        <v>4620</v>
      </c>
      <c r="Y121" s="27"/>
      <c r="Z121" s="29">
        <v>4620</v>
      </c>
      <c r="AA121" s="27"/>
      <c r="AB121" s="29">
        <v>4620</v>
      </c>
      <c r="AC121" s="27"/>
      <c r="AD121" s="29">
        <v>4620</v>
      </c>
      <c r="AE121" s="27"/>
      <c r="AF121" s="29">
        <v>4620</v>
      </c>
      <c r="AG121" s="27"/>
      <c r="AH121" s="29">
        <v>4620</v>
      </c>
      <c r="AI121" s="27"/>
      <c r="AJ121" s="29">
        <v>4620</v>
      </c>
      <c r="AK121" s="27"/>
      <c r="AL121" s="128"/>
      <c r="AM121" s="27"/>
      <c r="AN121" s="128"/>
      <c r="AO121" s="27"/>
      <c r="AP121" s="128"/>
      <c r="AQ121" s="27"/>
      <c r="AR121" s="125"/>
      <c r="AS121" s="128"/>
      <c r="AT121" s="27"/>
      <c r="AU121" s="128"/>
      <c r="AV121" s="27"/>
      <c r="AW121" s="128"/>
      <c r="AX121" s="27"/>
      <c r="AY121" s="128"/>
      <c r="AZ121" s="27"/>
      <c r="BA121" s="128"/>
      <c r="BB121" s="27"/>
      <c r="BC121" s="128"/>
      <c r="BD121" s="27"/>
      <c r="BE121" s="128"/>
      <c r="BF121" s="27"/>
      <c r="BG121" s="128"/>
      <c r="BH121" s="27"/>
      <c r="BI121" s="128"/>
      <c r="BJ121" s="27"/>
      <c r="BK121" s="128"/>
      <c r="BL121" s="27"/>
      <c r="BM121" s="128"/>
      <c r="BN121" s="27"/>
      <c r="BO121" s="28"/>
      <c r="BP121" s="27"/>
      <c r="BQ121" s="30"/>
      <c r="BR121" s="28"/>
      <c r="BS121" s="27"/>
      <c r="BT121" s="28"/>
      <c r="BU121" s="27"/>
      <c r="BV121" s="28"/>
      <c r="BW121" s="27"/>
      <c r="BX121" s="28"/>
      <c r="BY121" s="27"/>
      <c r="BZ121" s="28"/>
      <c r="CA121" s="27"/>
      <c r="CB121" s="28"/>
      <c r="CC121" s="27"/>
      <c r="CD121" s="26"/>
      <c r="CE121" s="27"/>
      <c r="CF121" s="26"/>
      <c r="CG121" s="27"/>
      <c r="CH121" s="26"/>
      <c r="CI121" s="27"/>
      <c r="CJ121" s="26"/>
      <c r="CK121" s="27"/>
      <c r="CL121" s="26"/>
      <c r="CM121" s="27"/>
      <c r="CN121" s="26"/>
      <c r="CO121" s="27"/>
      <c r="CP121" s="30"/>
      <c r="CQ121" s="31">
        <f t="shared" si="4"/>
        <v>57080</v>
      </c>
      <c r="CR121" s="31">
        <f t="shared" si="4"/>
        <v>7500</v>
      </c>
      <c r="CS121" s="32">
        <f t="shared" si="5"/>
        <v>49580</v>
      </c>
    </row>
    <row r="122" spans="1:97" ht="25.5" customHeight="1">
      <c r="A122" s="18">
        <v>119</v>
      </c>
      <c r="B122" s="48" t="s">
        <v>964</v>
      </c>
      <c r="C122" s="20" t="s">
        <v>965</v>
      </c>
      <c r="D122" s="126" t="s">
        <v>966</v>
      </c>
      <c r="E122" s="132" t="s">
        <v>410</v>
      </c>
      <c r="F122" s="94">
        <v>6200</v>
      </c>
      <c r="H122" s="25">
        <f t="shared" si="3"/>
        <v>-2520</v>
      </c>
      <c r="I122" s="11"/>
      <c r="J122" s="26">
        <v>1500</v>
      </c>
      <c r="K122" s="27">
        <v>1500</v>
      </c>
      <c r="L122" s="26">
        <v>1000</v>
      </c>
      <c r="M122" s="27">
        <v>1000</v>
      </c>
      <c r="N122" s="26">
        <v>5000</v>
      </c>
      <c r="O122" s="27">
        <v>5000</v>
      </c>
      <c r="P122" s="26">
        <v>8000</v>
      </c>
      <c r="Q122" s="27">
        <v>0</v>
      </c>
      <c r="R122" s="26"/>
      <c r="S122" s="27"/>
      <c r="T122" s="29">
        <v>4340</v>
      </c>
      <c r="U122" s="27">
        <v>12620</v>
      </c>
      <c r="V122" s="29">
        <v>4340</v>
      </c>
      <c r="W122" s="27">
        <v>4620</v>
      </c>
      <c r="X122" s="29">
        <v>4340</v>
      </c>
      <c r="Y122" s="27">
        <v>4620</v>
      </c>
      <c r="Z122" s="29">
        <v>4340</v>
      </c>
      <c r="AA122" s="27">
        <f>4620+4620</f>
        <v>9240</v>
      </c>
      <c r="AB122" s="29">
        <v>4340</v>
      </c>
      <c r="AC122" s="27">
        <v>0</v>
      </c>
      <c r="AD122" s="29">
        <v>4340</v>
      </c>
      <c r="AE122" s="27">
        <v>4620</v>
      </c>
      <c r="AF122" s="29">
        <v>4340</v>
      </c>
      <c r="AG122" s="27">
        <v>4620</v>
      </c>
      <c r="AH122" s="29">
        <v>4340</v>
      </c>
      <c r="AI122" s="27">
        <v>4620</v>
      </c>
      <c r="AJ122" s="29">
        <v>4340</v>
      </c>
      <c r="AK122" s="27">
        <v>4620</v>
      </c>
      <c r="AL122" s="128"/>
      <c r="AM122" s="27"/>
      <c r="AN122" s="128"/>
      <c r="AO122" s="27"/>
      <c r="AP122" s="128"/>
      <c r="AQ122" s="27"/>
      <c r="AR122" s="125"/>
      <c r="AS122" s="128"/>
      <c r="AT122" s="27"/>
      <c r="AU122" s="128"/>
      <c r="AV122" s="27"/>
      <c r="AW122" s="128"/>
      <c r="AX122" s="27"/>
      <c r="AY122" s="128"/>
      <c r="AZ122" s="27"/>
      <c r="BA122" s="128"/>
      <c r="BB122" s="27"/>
      <c r="BC122" s="128"/>
      <c r="BD122" s="27"/>
      <c r="BE122" s="128"/>
      <c r="BF122" s="27"/>
      <c r="BG122" s="128"/>
      <c r="BH122" s="27"/>
      <c r="BI122" s="128"/>
      <c r="BJ122" s="27"/>
      <c r="BK122" s="128"/>
      <c r="BL122" s="27"/>
      <c r="BM122" s="128"/>
      <c r="BN122" s="27"/>
      <c r="BO122" s="28"/>
      <c r="BP122" s="27"/>
      <c r="BQ122" s="30"/>
      <c r="BR122" s="28"/>
      <c r="BS122" s="27"/>
      <c r="BT122" s="28"/>
      <c r="BU122" s="27"/>
      <c r="BV122" s="28"/>
      <c r="BW122" s="27"/>
      <c r="BX122" s="28"/>
      <c r="BY122" s="27"/>
      <c r="BZ122" s="28"/>
      <c r="CA122" s="27"/>
      <c r="CB122" s="28"/>
      <c r="CC122" s="27"/>
      <c r="CD122" s="26"/>
      <c r="CE122" s="27"/>
      <c r="CF122" s="26"/>
      <c r="CG122" s="27"/>
      <c r="CH122" s="26"/>
      <c r="CI122" s="27"/>
      <c r="CJ122" s="26"/>
      <c r="CK122" s="27"/>
      <c r="CL122" s="26"/>
      <c r="CM122" s="27"/>
      <c r="CN122" s="26"/>
      <c r="CO122" s="27"/>
      <c r="CP122" s="30"/>
      <c r="CQ122" s="31">
        <f t="shared" si="4"/>
        <v>54560</v>
      </c>
      <c r="CR122" s="31">
        <f t="shared" si="4"/>
        <v>57080</v>
      </c>
      <c r="CS122" s="32">
        <f t="shared" si="5"/>
        <v>-2520</v>
      </c>
    </row>
    <row r="123" spans="1:97" ht="25.5" customHeight="1">
      <c r="A123" s="129">
        <v>120</v>
      </c>
      <c r="B123" s="48" t="s">
        <v>967</v>
      </c>
      <c r="C123" s="20" t="s">
        <v>968</v>
      </c>
      <c r="D123" s="126" t="s">
        <v>969</v>
      </c>
      <c r="E123" s="37"/>
      <c r="F123" s="94">
        <v>6600</v>
      </c>
      <c r="G123" s="127" t="s">
        <v>970</v>
      </c>
      <c r="H123" s="38">
        <f t="shared" si="3"/>
        <v>22480</v>
      </c>
      <c r="I123" s="11"/>
      <c r="J123" s="26">
        <v>1500</v>
      </c>
      <c r="K123" s="27">
        <v>1500</v>
      </c>
      <c r="L123" s="26">
        <v>1000</v>
      </c>
      <c r="M123" s="27">
        <v>1000</v>
      </c>
      <c r="N123" s="26">
        <v>5000</v>
      </c>
      <c r="O123" s="27">
        <v>5000</v>
      </c>
      <c r="P123" s="26">
        <v>8000</v>
      </c>
      <c r="Q123" s="27"/>
      <c r="R123" s="26"/>
      <c r="S123" s="27"/>
      <c r="T123" s="29">
        <v>4620</v>
      </c>
      <c r="U123" s="27"/>
      <c r="V123" s="29">
        <v>4620</v>
      </c>
      <c r="W123" s="27"/>
      <c r="X123" s="29">
        <v>4620</v>
      </c>
      <c r="Y123" s="27"/>
      <c r="Z123" s="29">
        <v>4620</v>
      </c>
      <c r="AA123" s="27"/>
      <c r="AB123" s="29">
        <v>4620</v>
      </c>
      <c r="AC123" s="27"/>
      <c r="AD123" s="29">
        <v>4620</v>
      </c>
      <c r="AE123" s="27">
        <v>27100</v>
      </c>
      <c r="AF123" s="29">
        <v>4620</v>
      </c>
      <c r="AG123" s="27"/>
      <c r="AH123" s="29">
        <v>4620</v>
      </c>
      <c r="AI123" s="27"/>
      <c r="AJ123" s="29">
        <v>4620</v>
      </c>
      <c r="AK123" s="27"/>
      <c r="AL123" s="128"/>
      <c r="AM123" s="27"/>
      <c r="AN123" s="128"/>
      <c r="AO123" s="27"/>
      <c r="AP123" s="128"/>
      <c r="AQ123" s="27"/>
      <c r="AR123" s="125"/>
      <c r="AS123" s="128"/>
      <c r="AT123" s="27"/>
      <c r="AU123" s="128"/>
      <c r="AV123" s="27"/>
      <c r="AW123" s="128"/>
      <c r="AX123" s="27"/>
      <c r="AY123" s="128"/>
      <c r="AZ123" s="27"/>
      <c r="BA123" s="128"/>
      <c r="BB123" s="27"/>
      <c r="BC123" s="128"/>
      <c r="BD123" s="27"/>
      <c r="BE123" s="128"/>
      <c r="BF123" s="27"/>
      <c r="BG123" s="128"/>
      <c r="BH123" s="27"/>
      <c r="BI123" s="128"/>
      <c r="BJ123" s="27"/>
      <c r="BK123" s="128"/>
      <c r="BL123" s="27"/>
      <c r="BM123" s="128"/>
      <c r="BN123" s="27"/>
      <c r="BO123" s="28"/>
      <c r="BP123" s="27"/>
      <c r="BQ123" s="30"/>
      <c r="BR123" s="28"/>
      <c r="BS123" s="27"/>
      <c r="BT123" s="28"/>
      <c r="BU123" s="27"/>
      <c r="BV123" s="28"/>
      <c r="BW123" s="27"/>
      <c r="BX123" s="28"/>
      <c r="BY123" s="27"/>
      <c r="BZ123" s="28"/>
      <c r="CA123" s="27"/>
      <c r="CB123" s="28"/>
      <c r="CC123" s="27"/>
      <c r="CD123" s="26"/>
      <c r="CE123" s="27"/>
      <c r="CF123" s="26"/>
      <c r="CG123" s="27"/>
      <c r="CH123" s="26"/>
      <c r="CI123" s="27"/>
      <c r="CJ123" s="26"/>
      <c r="CK123" s="27"/>
      <c r="CL123" s="26"/>
      <c r="CM123" s="27"/>
      <c r="CN123" s="26"/>
      <c r="CO123" s="27"/>
      <c r="CP123" s="30"/>
      <c r="CQ123" s="31">
        <f t="shared" si="4"/>
        <v>57080</v>
      </c>
      <c r="CR123" s="31">
        <f t="shared" si="4"/>
        <v>34600</v>
      </c>
      <c r="CS123" s="32">
        <f t="shared" si="5"/>
        <v>22480</v>
      </c>
    </row>
    <row r="124" spans="1:97" ht="25.5" customHeight="1">
      <c r="A124" s="18">
        <v>121</v>
      </c>
      <c r="B124" s="48" t="s">
        <v>971</v>
      </c>
      <c r="C124" s="20" t="s">
        <v>972</v>
      </c>
      <c r="D124" s="126" t="s">
        <v>973</v>
      </c>
      <c r="E124" s="53" t="s">
        <v>410</v>
      </c>
      <c r="F124" s="94">
        <v>6200</v>
      </c>
      <c r="G124" s="127"/>
      <c r="H124" s="25">
        <f t="shared" si="3"/>
        <v>25360</v>
      </c>
      <c r="I124" s="11"/>
      <c r="J124" s="26">
        <v>1500</v>
      </c>
      <c r="K124" s="27">
        <v>1500</v>
      </c>
      <c r="L124" s="26">
        <v>1000</v>
      </c>
      <c r="M124" s="27">
        <v>1000</v>
      </c>
      <c r="N124" s="26">
        <v>5000</v>
      </c>
      <c r="O124" s="27">
        <v>5000</v>
      </c>
      <c r="P124" s="26">
        <v>8000</v>
      </c>
      <c r="Q124" s="27"/>
      <c r="R124" s="26"/>
      <c r="S124" s="27"/>
      <c r="T124" s="29">
        <v>4340</v>
      </c>
      <c r="U124" s="27">
        <v>0</v>
      </c>
      <c r="V124" s="29">
        <v>4340</v>
      </c>
      <c r="W124" s="27"/>
      <c r="X124" s="29">
        <v>4340</v>
      </c>
      <c r="Y124" s="27"/>
      <c r="Z124" s="29">
        <v>4340</v>
      </c>
      <c r="AA124" s="27">
        <v>4620</v>
      </c>
      <c r="AB124" s="29">
        <v>4340</v>
      </c>
      <c r="AC124" s="27">
        <v>4620</v>
      </c>
      <c r="AD124" s="29">
        <v>4340</v>
      </c>
      <c r="AE124" s="27">
        <v>4620</v>
      </c>
      <c r="AF124" s="29">
        <v>4340</v>
      </c>
      <c r="AG124" s="27">
        <v>3500</v>
      </c>
      <c r="AH124" s="29">
        <v>4340</v>
      </c>
      <c r="AI124" s="27"/>
      <c r="AJ124" s="29">
        <v>4340</v>
      </c>
      <c r="AK124" s="27">
        <v>4340</v>
      </c>
      <c r="AL124" s="128"/>
      <c r="AM124" s="27"/>
      <c r="AN124" s="128"/>
      <c r="AO124" s="27"/>
      <c r="AP124" s="128"/>
      <c r="AQ124" s="27"/>
      <c r="AR124" s="125"/>
      <c r="AS124" s="128"/>
      <c r="AT124" s="27"/>
      <c r="AU124" s="128"/>
      <c r="AV124" s="27"/>
      <c r="AW124" s="128"/>
      <c r="AX124" s="27"/>
      <c r="AY124" s="128"/>
      <c r="AZ124" s="27"/>
      <c r="BA124" s="128"/>
      <c r="BB124" s="27"/>
      <c r="BC124" s="128"/>
      <c r="BD124" s="27"/>
      <c r="BE124" s="128"/>
      <c r="BF124" s="27"/>
      <c r="BG124" s="128"/>
      <c r="BH124" s="27"/>
      <c r="BI124" s="128"/>
      <c r="BJ124" s="27"/>
      <c r="BK124" s="128"/>
      <c r="BL124" s="27"/>
      <c r="BM124" s="128"/>
      <c r="BN124" s="27"/>
      <c r="BO124" s="28"/>
      <c r="BP124" s="27"/>
      <c r="BQ124" s="30"/>
      <c r="BR124" s="28"/>
      <c r="BS124" s="27"/>
      <c r="BT124" s="28"/>
      <c r="BU124" s="27"/>
      <c r="BV124" s="28"/>
      <c r="BW124" s="27"/>
      <c r="BX124" s="28"/>
      <c r="BY124" s="27"/>
      <c r="BZ124" s="28"/>
      <c r="CA124" s="27"/>
      <c r="CB124" s="28"/>
      <c r="CC124" s="27"/>
      <c r="CD124" s="26"/>
      <c r="CE124" s="27"/>
      <c r="CF124" s="26"/>
      <c r="CG124" s="27"/>
      <c r="CH124" s="26"/>
      <c r="CI124" s="27"/>
      <c r="CJ124" s="26"/>
      <c r="CK124" s="27"/>
      <c r="CL124" s="26"/>
      <c r="CM124" s="27"/>
      <c r="CN124" s="26"/>
      <c r="CO124" s="27"/>
      <c r="CP124" s="30"/>
      <c r="CQ124" s="31">
        <f t="shared" si="4"/>
        <v>54560</v>
      </c>
      <c r="CR124" s="31">
        <f t="shared" si="4"/>
        <v>29200</v>
      </c>
      <c r="CS124" s="32">
        <f t="shared" si="5"/>
        <v>25360</v>
      </c>
    </row>
    <row r="125" spans="1:97" ht="25.5" customHeight="1">
      <c r="A125" s="129">
        <v>122</v>
      </c>
      <c r="B125" s="48" t="s">
        <v>974</v>
      </c>
      <c r="C125" s="20" t="s">
        <v>975</v>
      </c>
      <c r="D125" s="126" t="s">
        <v>976</v>
      </c>
      <c r="E125" s="33"/>
      <c r="F125" s="94">
        <v>6600</v>
      </c>
      <c r="G125" s="127"/>
      <c r="H125" s="25">
        <f t="shared" si="3"/>
        <v>4620</v>
      </c>
      <c r="I125" s="11"/>
      <c r="J125" s="26">
        <v>1500</v>
      </c>
      <c r="K125" s="27">
        <v>1500</v>
      </c>
      <c r="L125" s="26">
        <v>1000</v>
      </c>
      <c r="M125" s="27">
        <v>1000</v>
      </c>
      <c r="N125" s="26">
        <v>5000</v>
      </c>
      <c r="O125" s="27">
        <v>5000</v>
      </c>
      <c r="P125" s="26">
        <v>8000</v>
      </c>
      <c r="Q125" s="27">
        <v>0</v>
      </c>
      <c r="R125" s="26"/>
      <c r="S125" s="27"/>
      <c r="T125" s="29">
        <v>4620</v>
      </c>
      <c r="U125" s="27">
        <v>12620</v>
      </c>
      <c r="V125" s="29">
        <v>4620</v>
      </c>
      <c r="W125" s="27">
        <v>4620</v>
      </c>
      <c r="X125" s="29">
        <v>4620</v>
      </c>
      <c r="Y125" s="27">
        <v>4620</v>
      </c>
      <c r="Z125" s="29">
        <v>4620</v>
      </c>
      <c r="AA125" s="27">
        <v>4620</v>
      </c>
      <c r="AB125" s="29">
        <v>4620</v>
      </c>
      <c r="AC125" s="27"/>
      <c r="AD125" s="29">
        <v>4620</v>
      </c>
      <c r="AE125" s="27"/>
      <c r="AF125" s="29">
        <v>4620</v>
      </c>
      <c r="AG125" s="27"/>
      <c r="AH125" s="29">
        <v>4620</v>
      </c>
      <c r="AI125" s="27">
        <v>13860</v>
      </c>
      <c r="AJ125" s="29">
        <v>4620</v>
      </c>
      <c r="AK125" s="27">
        <v>4620</v>
      </c>
      <c r="AL125" s="128"/>
      <c r="AM125" s="27"/>
      <c r="AN125" s="128"/>
      <c r="AO125" s="27"/>
      <c r="AP125" s="128"/>
      <c r="AQ125" s="27"/>
      <c r="AR125" s="125"/>
      <c r="AS125" s="128"/>
      <c r="AT125" s="27"/>
      <c r="AU125" s="128"/>
      <c r="AV125" s="27"/>
      <c r="AW125" s="128"/>
      <c r="AX125" s="27"/>
      <c r="AY125" s="128"/>
      <c r="AZ125" s="27"/>
      <c r="BA125" s="128"/>
      <c r="BB125" s="27"/>
      <c r="BC125" s="128"/>
      <c r="BD125" s="27"/>
      <c r="BE125" s="128"/>
      <c r="BF125" s="27"/>
      <c r="BG125" s="128"/>
      <c r="BH125" s="27"/>
      <c r="BI125" s="128"/>
      <c r="BJ125" s="27"/>
      <c r="BK125" s="128"/>
      <c r="BL125" s="27"/>
      <c r="BM125" s="128"/>
      <c r="BN125" s="27"/>
      <c r="BO125" s="28"/>
      <c r="BP125" s="27"/>
      <c r="BQ125" s="30"/>
      <c r="BR125" s="28"/>
      <c r="BS125" s="27"/>
      <c r="BT125" s="28"/>
      <c r="BU125" s="27"/>
      <c r="BV125" s="28"/>
      <c r="BW125" s="27"/>
      <c r="BX125" s="28"/>
      <c r="BY125" s="27"/>
      <c r="BZ125" s="28"/>
      <c r="CA125" s="27"/>
      <c r="CB125" s="28"/>
      <c r="CC125" s="27"/>
      <c r="CD125" s="26"/>
      <c r="CE125" s="27"/>
      <c r="CF125" s="26"/>
      <c r="CG125" s="27"/>
      <c r="CH125" s="26"/>
      <c r="CI125" s="27"/>
      <c r="CJ125" s="26"/>
      <c r="CK125" s="27"/>
      <c r="CL125" s="26"/>
      <c r="CM125" s="27"/>
      <c r="CN125" s="26"/>
      <c r="CO125" s="27"/>
      <c r="CP125" s="30"/>
      <c r="CQ125" s="31">
        <f t="shared" si="4"/>
        <v>57080</v>
      </c>
      <c r="CR125" s="31">
        <f t="shared" si="4"/>
        <v>52460</v>
      </c>
      <c r="CS125" s="32">
        <f t="shared" si="5"/>
        <v>4620</v>
      </c>
    </row>
    <row r="126" spans="1:97" ht="25.5" customHeight="1">
      <c r="A126" s="18">
        <v>123</v>
      </c>
      <c r="B126" s="48" t="s">
        <v>977</v>
      </c>
      <c r="C126" s="20" t="s">
        <v>978</v>
      </c>
      <c r="D126" s="126" t="s">
        <v>979</v>
      </c>
      <c r="E126" s="33"/>
      <c r="F126" s="94"/>
      <c r="G126" s="44" t="s">
        <v>136</v>
      </c>
      <c r="H126" s="25">
        <f t="shared" si="3"/>
        <v>0</v>
      </c>
      <c r="I126" s="11"/>
      <c r="J126" s="26">
        <v>1500</v>
      </c>
      <c r="K126" s="27">
        <v>1500</v>
      </c>
      <c r="L126" s="26">
        <v>1000</v>
      </c>
      <c r="M126" s="27">
        <v>1000</v>
      </c>
      <c r="N126" s="26">
        <v>5000</v>
      </c>
      <c r="O126" s="27">
        <v>5000</v>
      </c>
      <c r="P126" s="26">
        <v>8000</v>
      </c>
      <c r="Q126" s="27">
        <v>0</v>
      </c>
      <c r="R126" s="26"/>
      <c r="S126" s="27"/>
      <c r="T126" s="29">
        <v>4620</v>
      </c>
      <c r="U126" s="27">
        <v>12620</v>
      </c>
      <c r="V126" s="29">
        <v>4620</v>
      </c>
      <c r="W126" s="27">
        <v>4620</v>
      </c>
      <c r="X126" s="29">
        <v>4620</v>
      </c>
      <c r="Y126" s="27">
        <v>4620</v>
      </c>
      <c r="Z126" s="29">
        <v>4620</v>
      </c>
      <c r="AA126" s="27">
        <v>4620</v>
      </c>
      <c r="AB126" s="29">
        <v>4620</v>
      </c>
      <c r="AC126" s="27">
        <v>4620</v>
      </c>
      <c r="AD126" s="29">
        <v>4620</v>
      </c>
      <c r="AE126" s="27"/>
      <c r="AF126" s="29"/>
      <c r="AG126" s="27">
        <v>4620</v>
      </c>
      <c r="AH126" s="29"/>
      <c r="AI126" s="27"/>
      <c r="AJ126" s="29"/>
      <c r="AK126" s="27"/>
      <c r="AL126" s="128"/>
      <c r="AM126" s="27"/>
      <c r="AN126" s="128"/>
      <c r="AO126" s="27"/>
      <c r="AP126" s="128"/>
      <c r="AQ126" s="27"/>
      <c r="AR126" s="125"/>
      <c r="AS126" s="128"/>
      <c r="AT126" s="27"/>
      <c r="AU126" s="128"/>
      <c r="AV126" s="27"/>
      <c r="AW126" s="128"/>
      <c r="AX126" s="27"/>
      <c r="AY126" s="128"/>
      <c r="AZ126" s="27"/>
      <c r="BA126" s="128"/>
      <c r="BB126" s="27"/>
      <c r="BC126" s="128"/>
      <c r="BD126" s="27"/>
      <c r="BE126" s="128"/>
      <c r="BF126" s="27"/>
      <c r="BG126" s="128"/>
      <c r="BH126" s="27"/>
      <c r="BI126" s="128"/>
      <c r="BJ126" s="27"/>
      <c r="BK126" s="128"/>
      <c r="BL126" s="27"/>
      <c r="BM126" s="128"/>
      <c r="BN126" s="27"/>
      <c r="BO126" s="28"/>
      <c r="BP126" s="27"/>
      <c r="BQ126" s="30"/>
      <c r="BR126" s="28"/>
      <c r="BS126" s="27"/>
      <c r="BT126" s="28"/>
      <c r="BU126" s="27"/>
      <c r="BV126" s="28"/>
      <c r="BW126" s="27"/>
      <c r="BX126" s="28"/>
      <c r="BY126" s="27"/>
      <c r="BZ126" s="28"/>
      <c r="CA126" s="27"/>
      <c r="CB126" s="28"/>
      <c r="CC126" s="27"/>
      <c r="CD126" s="26"/>
      <c r="CE126" s="27"/>
      <c r="CF126" s="26"/>
      <c r="CG126" s="27"/>
      <c r="CH126" s="26"/>
      <c r="CI126" s="27"/>
      <c r="CJ126" s="26"/>
      <c r="CK126" s="27"/>
      <c r="CL126" s="26"/>
      <c r="CM126" s="27"/>
      <c r="CN126" s="26"/>
      <c r="CO126" s="27"/>
      <c r="CP126" s="30"/>
      <c r="CQ126" s="31">
        <f t="shared" si="4"/>
        <v>43220</v>
      </c>
      <c r="CR126" s="31">
        <f t="shared" si="4"/>
        <v>43220</v>
      </c>
      <c r="CS126" s="32">
        <f t="shared" si="5"/>
        <v>0</v>
      </c>
    </row>
    <row r="127" spans="1:97" ht="25.5" customHeight="1">
      <c r="A127" s="129">
        <v>124</v>
      </c>
      <c r="B127" s="47" t="s">
        <v>980</v>
      </c>
      <c r="C127" s="20" t="s">
        <v>981</v>
      </c>
      <c r="D127" s="126" t="s">
        <v>982</v>
      </c>
      <c r="E127" s="148"/>
      <c r="F127" s="94"/>
      <c r="G127" s="149" t="s">
        <v>983</v>
      </c>
      <c r="H127" s="25">
        <f t="shared" si="3"/>
        <v>0</v>
      </c>
      <c r="I127" s="11"/>
      <c r="J127" s="26">
        <v>1500</v>
      </c>
      <c r="K127" s="27">
        <v>1500</v>
      </c>
      <c r="L127" s="26">
        <v>1000</v>
      </c>
      <c r="M127" s="27">
        <v>1000</v>
      </c>
      <c r="N127" s="26">
        <v>5000</v>
      </c>
      <c r="O127" s="27">
        <v>5000</v>
      </c>
      <c r="P127" s="26"/>
      <c r="Q127" s="27"/>
      <c r="R127" s="26"/>
      <c r="S127" s="27"/>
      <c r="T127" s="29"/>
      <c r="U127" s="27"/>
      <c r="V127" s="29"/>
      <c r="W127" s="27"/>
      <c r="X127" s="29"/>
      <c r="Y127" s="27"/>
      <c r="Z127" s="29"/>
      <c r="AA127" s="27"/>
      <c r="AB127" s="29"/>
      <c r="AC127" s="27"/>
      <c r="AD127" s="29"/>
      <c r="AE127" s="27"/>
      <c r="AF127" s="29"/>
      <c r="AG127" s="27"/>
      <c r="AH127" s="29"/>
      <c r="AI127" s="27"/>
      <c r="AJ127" s="29"/>
      <c r="AK127" s="27"/>
      <c r="AL127" s="128"/>
      <c r="AM127" s="27"/>
      <c r="AN127" s="128"/>
      <c r="AO127" s="27"/>
      <c r="AP127" s="128"/>
      <c r="AQ127" s="27"/>
      <c r="AR127" s="125"/>
      <c r="AS127" s="128"/>
      <c r="AT127" s="27"/>
      <c r="AU127" s="128"/>
      <c r="AV127" s="27"/>
      <c r="AW127" s="128"/>
      <c r="AX127" s="27"/>
      <c r="AY127" s="128"/>
      <c r="AZ127" s="27"/>
      <c r="BA127" s="128"/>
      <c r="BB127" s="27"/>
      <c r="BC127" s="128"/>
      <c r="BD127" s="27"/>
      <c r="BE127" s="128"/>
      <c r="BF127" s="27"/>
      <c r="BG127" s="128"/>
      <c r="BH127" s="27"/>
      <c r="BI127" s="128"/>
      <c r="BJ127" s="27"/>
      <c r="BK127" s="128"/>
      <c r="BL127" s="27"/>
      <c r="BM127" s="128"/>
      <c r="BN127" s="27"/>
      <c r="BO127" s="28"/>
      <c r="BP127" s="27"/>
      <c r="BQ127" s="30"/>
      <c r="BR127" s="28"/>
      <c r="BS127" s="27"/>
      <c r="BT127" s="28"/>
      <c r="BU127" s="27"/>
      <c r="BV127" s="28"/>
      <c r="BW127" s="27"/>
      <c r="BX127" s="28"/>
      <c r="BY127" s="27"/>
      <c r="BZ127" s="28"/>
      <c r="CA127" s="27"/>
      <c r="CB127" s="28"/>
      <c r="CC127" s="27"/>
      <c r="CD127" s="26"/>
      <c r="CE127" s="27"/>
      <c r="CF127" s="26"/>
      <c r="CG127" s="27"/>
      <c r="CH127" s="26"/>
      <c r="CI127" s="27"/>
      <c r="CJ127" s="26"/>
      <c r="CK127" s="27"/>
      <c r="CL127" s="26"/>
      <c r="CM127" s="27"/>
      <c r="CN127" s="26"/>
      <c r="CO127" s="27"/>
      <c r="CP127" s="30"/>
      <c r="CQ127" s="31">
        <f t="shared" si="4"/>
        <v>7500</v>
      </c>
      <c r="CR127" s="31">
        <f t="shared" si="4"/>
        <v>7500</v>
      </c>
      <c r="CS127" s="32">
        <f t="shared" si="5"/>
        <v>0</v>
      </c>
    </row>
    <row r="128" spans="1:97" ht="25.5" customHeight="1">
      <c r="A128" s="18">
        <v>125</v>
      </c>
      <c r="B128" s="48" t="s">
        <v>984</v>
      </c>
      <c r="C128" s="20" t="s">
        <v>985</v>
      </c>
      <c r="D128" s="126" t="s">
        <v>986</v>
      </c>
      <c r="E128" s="33"/>
      <c r="F128" s="94">
        <v>6600</v>
      </c>
      <c r="G128" s="127"/>
      <c r="H128" s="25">
        <f t="shared" si="3"/>
        <v>9240</v>
      </c>
      <c r="I128" s="11"/>
      <c r="J128" s="26">
        <v>1500</v>
      </c>
      <c r="K128" s="27">
        <v>1500</v>
      </c>
      <c r="L128" s="26">
        <v>1000</v>
      </c>
      <c r="M128" s="27">
        <v>1000</v>
      </c>
      <c r="N128" s="26">
        <v>5000</v>
      </c>
      <c r="O128" s="27">
        <v>5000</v>
      </c>
      <c r="P128" s="26">
        <v>8000</v>
      </c>
      <c r="Q128" s="27">
        <v>0</v>
      </c>
      <c r="R128" s="26"/>
      <c r="S128" s="27"/>
      <c r="T128" s="29">
        <v>4620</v>
      </c>
      <c r="U128" s="133">
        <v>4620</v>
      </c>
      <c r="V128" s="29">
        <v>4620</v>
      </c>
      <c r="W128" s="27">
        <v>4620</v>
      </c>
      <c r="X128" s="29">
        <v>4620</v>
      </c>
      <c r="Y128" s="27">
        <v>4620</v>
      </c>
      <c r="Z128" s="29">
        <v>4620</v>
      </c>
      <c r="AA128" s="27">
        <f>4620+8000</f>
        <v>12620</v>
      </c>
      <c r="AB128" s="29">
        <v>4620</v>
      </c>
      <c r="AC128" s="27">
        <v>4620</v>
      </c>
      <c r="AD128" s="29">
        <v>4620</v>
      </c>
      <c r="AE128" s="27">
        <v>4620</v>
      </c>
      <c r="AF128" s="29">
        <v>4620</v>
      </c>
      <c r="AG128" s="27">
        <v>4620</v>
      </c>
      <c r="AH128" s="29">
        <v>4620</v>
      </c>
      <c r="AI128" s="27"/>
      <c r="AJ128" s="29">
        <v>4620</v>
      </c>
      <c r="AK128" s="27"/>
      <c r="AL128" s="128"/>
      <c r="AM128" s="27"/>
      <c r="AN128" s="128"/>
      <c r="AO128" s="27"/>
      <c r="AP128" s="128"/>
      <c r="AQ128" s="27"/>
      <c r="AR128" s="125"/>
      <c r="AS128" s="128"/>
      <c r="AT128" s="27"/>
      <c r="AU128" s="128"/>
      <c r="AV128" s="27"/>
      <c r="AW128" s="128"/>
      <c r="AX128" s="27"/>
      <c r="AY128" s="128"/>
      <c r="AZ128" s="27"/>
      <c r="BA128" s="128"/>
      <c r="BB128" s="27"/>
      <c r="BC128" s="128"/>
      <c r="BD128" s="27"/>
      <c r="BE128" s="128"/>
      <c r="BF128" s="27"/>
      <c r="BG128" s="128"/>
      <c r="BH128" s="27"/>
      <c r="BI128" s="128"/>
      <c r="BJ128" s="27"/>
      <c r="BK128" s="128"/>
      <c r="BL128" s="27"/>
      <c r="BM128" s="128"/>
      <c r="BN128" s="27"/>
      <c r="BO128" s="28"/>
      <c r="BP128" s="27"/>
      <c r="BQ128" s="30"/>
      <c r="BR128" s="28"/>
      <c r="BS128" s="27"/>
      <c r="BT128" s="28"/>
      <c r="BU128" s="27"/>
      <c r="BV128" s="28"/>
      <c r="BW128" s="27"/>
      <c r="BX128" s="28"/>
      <c r="BY128" s="27"/>
      <c r="BZ128" s="28"/>
      <c r="CA128" s="27"/>
      <c r="CB128" s="28"/>
      <c r="CC128" s="27"/>
      <c r="CD128" s="26"/>
      <c r="CE128" s="27"/>
      <c r="CF128" s="26"/>
      <c r="CG128" s="27"/>
      <c r="CH128" s="26"/>
      <c r="CI128" s="27"/>
      <c r="CJ128" s="26"/>
      <c r="CK128" s="27"/>
      <c r="CL128" s="26"/>
      <c r="CM128" s="27"/>
      <c r="CN128" s="26"/>
      <c r="CO128" s="27"/>
      <c r="CP128" s="30"/>
      <c r="CQ128" s="31">
        <f t="shared" si="4"/>
        <v>57080</v>
      </c>
      <c r="CR128" s="31">
        <f t="shared" si="4"/>
        <v>47840</v>
      </c>
      <c r="CS128" s="32">
        <f t="shared" si="5"/>
        <v>9240</v>
      </c>
    </row>
    <row r="129" spans="1:97" ht="25.5" customHeight="1">
      <c r="A129" s="129">
        <v>126</v>
      </c>
      <c r="B129" s="48" t="s">
        <v>987</v>
      </c>
      <c r="C129" s="20" t="s">
        <v>988</v>
      </c>
      <c r="D129" s="126" t="s">
        <v>989</v>
      </c>
      <c r="E129" s="37"/>
      <c r="F129" s="94">
        <v>6600</v>
      </c>
      <c r="G129" s="127"/>
      <c r="H129" s="38">
        <f t="shared" si="3"/>
        <v>9580</v>
      </c>
      <c r="I129" s="11"/>
      <c r="J129" s="26">
        <v>1500</v>
      </c>
      <c r="K129" s="27">
        <v>1500</v>
      </c>
      <c r="L129" s="26">
        <v>1000</v>
      </c>
      <c r="M129" s="27">
        <v>1000</v>
      </c>
      <c r="N129" s="26">
        <v>5000</v>
      </c>
      <c r="O129" s="27">
        <v>5000</v>
      </c>
      <c r="P129" s="26">
        <v>8000</v>
      </c>
      <c r="Q129" s="27"/>
      <c r="R129" s="26"/>
      <c r="S129" s="27"/>
      <c r="T129" s="29">
        <v>4620</v>
      </c>
      <c r="U129" s="27">
        <v>0</v>
      </c>
      <c r="V129" s="29">
        <v>4620</v>
      </c>
      <c r="W129" s="27"/>
      <c r="X129" s="29">
        <v>4620</v>
      </c>
      <c r="Y129" s="27"/>
      <c r="Z129" s="29">
        <v>4620</v>
      </c>
      <c r="AA129" s="27">
        <v>10000</v>
      </c>
      <c r="AB129" s="29">
        <v>4620</v>
      </c>
      <c r="AC129" s="27">
        <v>10000</v>
      </c>
      <c r="AD129" s="29">
        <v>4620</v>
      </c>
      <c r="AE129" s="27"/>
      <c r="AF129" s="29">
        <v>4620</v>
      </c>
      <c r="AG129" s="27"/>
      <c r="AH129" s="29">
        <v>4620</v>
      </c>
      <c r="AI129" s="27"/>
      <c r="AJ129" s="29">
        <v>4620</v>
      </c>
      <c r="AK129" s="27">
        <v>20000</v>
      </c>
      <c r="AL129" s="128"/>
      <c r="AM129" s="27"/>
      <c r="AN129" s="128"/>
      <c r="AO129" s="27"/>
      <c r="AP129" s="128"/>
      <c r="AQ129" s="27"/>
      <c r="AR129" s="125"/>
      <c r="AS129" s="128"/>
      <c r="AT129" s="27"/>
      <c r="AU129" s="128"/>
      <c r="AV129" s="27"/>
      <c r="AW129" s="128"/>
      <c r="AX129" s="27"/>
      <c r="AY129" s="128"/>
      <c r="AZ129" s="27"/>
      <c r="BA129" s="128"/>
      <c r="BB129" s="27"/>
      <c r="BC129" s="128"/>
      <c r="BD129" s="27"/>
      <c r="BE129" s="128"/>
      <c r="BF129" s="27"/>
      <c r="BG129" s="128"/>
      <c r="BH129" s="27"/>
      <c r="BI129" s="128"/>
      <c r="BJ129" s="27"/>
      <c r="BK129" s="128"/>
      <c r="BL129" s="27"/>
      <c r="BM129" s="128"/>
      <c r="BN129" s="27"/>
      <c r="BO129" s="28"/>
      <c r="BP129" s="27"/>
      <c r="BQ129" s="30"/>
      <c r="BR129" s="28"/>
      <c r="BS129" s="27"/>
      <c r="BT129" s="28"/>
      <c r="BU129" s="27"/>
      <c r="BV129" s="28"/>
      <c r="BW129" s="27"/>
      <c r="BX129" s="28"/>
      <c r="BY129" s="27"/>
      <c r="BZ129" s="28"/>
      <c r="CA129" s="27"/>
      <c r="CB129" s="28"/>
      <c r="CC129" s="27"/>
      <c r="CD129" s="26"/>
      <c r="CE129" s="27"/>
      <c r="CF129" s="26"/>
      <c r="CG129" s="27"/>
      <c r="CH129" s="26"/>
      <c r="CI129" s="27"/>
      <c r="CJ129" s="26"/>
      <c r="CK129" s="27"/>
      <c r="CL129" s="26"/>
      <c r="CM129" s="27"/>
      <c r="CN129" s="26"/>
      <c r="CO129" s="27"/>
      <c r="CP129" s="30"/>
      <c r="CQ129" s="31">
        <f t="shared" si="4"/>
        <v>57080</v>
      </c>
      <c r="CR129" s="31">
        <f t="shared" si="4"/>
        <v>47500</v>
      </c>
      <c r="CS129" s="32">
        <f t="shared" si="5"/>
        <v>9580</v>
      </c>
    </row>
    <row r="130" spans="1:97" ht="25.5" customHeight="1">
      <c r="A130" s="18">
        <v>127</v>
      </c>
      <c r="B130" s="48" t="s">
        <v>990</v>
      </c>
      <c r="C130" s="20" t="s">
        <v>991</v>
      </c>
      <c r="D130" s="126" t="s">
        <v>992</v>
      </c>
      <c r="E130" s="33"/>
      <c r="F130" s="94"/>
      <c r="G130" s="150" t="s">
        <v>136</v>
      </c>
      <c r="H130" s="25">
        <f t="shared" si="3"/>
        <v>0</v>
      </c>
      <c r="I130" s="11"/>
      <c r="J130" s="26">
        <v>1500</v>
      </c>
      <c r="K130" s="27">
        <v>1500</v>
      </c>
      <c r="L130" s="26">
        <v>1000</v>
      </c>
      <c r="M130" s="27">
        <v>1000</v>
      </c>
      <c r="N130" s="26">
        <v>5000</v>
      </c>
      <c r="O130" s="27">
        <v>5000</v>
      </c>
      <c r="P130" s="26">
        <v>8000</v>
      </c>
      <c r="Q130" s="27">
        <v>0</v>
      </c>
      <c r="R130" s="26"/>
      <c r="S130" s="27"/>
      <c r="T130" s="29">
        <v>4620</v>
      </c>
      <c r="U130" s="27">
        <v>17240</v>
      </c>
      <c r="V130" s="29">
        <v>4620</v>
      </c>
      <c r="W130" s="27">
        <v>0</v>
      </c>
      <c r="X130" s="29">
        <v>4620</v>
      </c>
      <c r="Y130" s="138">
        <v>4620</v>
      </c>
      <c r="Z130" s="29">
        <v>4620</v>
      </c>
      <c r="AA130" s="27">
        <v>4620</v>
      </c>
      <c r="AB130" s="29"/>
      <c r="AC130" s="27"/>
      <c r="AD130" s="29"/>
      <c r="AE130" s="27"/>
      <c r="AF130" s="29"/>
      <c r="AG130" s="27"/>
      <c r="AH130" s="29"/>
      <c r="AI130" s="27"/>
      <c r="AJ130" s="29"/>
      <c r="AK130" s="27"/>
      <c r="AL130" s="128"/>
      <c r="AM130" s="27"/>
      <c r="AN130" s="128"/>
      <c r="AO130" s="27"/>
      <c r="AP130" s="128"/>
      <c r="AQ130" s="27"/>
      <c r="AR130" s="125"/>
      <c r="AS130" s="128"/>
      <c r="AT130" s="27"/>
      <c r="AU130" s="128"/>
      <c r="AV130" s="27"/>
      <c r="AW130" s="128"/>
      <c r="AX130" s="27"/>
      <c r="AY130" s="128"/>
      <c r="AZ130" s="27"/>
      <c r="BA130" s="128"/>
      <c r="BB130" s="27"/>
      <c r="BC130" s="128"/>
      <c r="BD130" s="27"/>
      <c r="BE130" s="128"/>
      <c r="BF130" s="27"/>
      <c r="BG130" s="128"/>
      <c r="BH130" s="27"/>
      <c r="BI130" s="128"/>
      <c r="BJ130" s="27"/>
      <c r="BK130" s="128"/>
      <c r="BL130" s="27"/>
      <c r="BM130" s="128"/>
      <c r="BN130" s="27"/>
      <c r="BO130" s="28"/>
      <c r="BP130" s="27"/>
      <c r="BQ130" s="30"/>
      <c r="BR130" s="28"/>
      <c r="BS130" s="27"/>
      <c r="BT130" s="28"/>
      <c r="BU130" s="27"/>
      <c r="BV130" s="28"/>
      <c r="BW130" s="27"/>
      <c r="BX130" s="28"/>
      <c r="BY130" s="27"/>
      <c r="BZ130" s="28"/>
      <c r="CA130" s="27"/>
      <c r="CB130" s="28"/>
      <c r="CC130" s="27"/>
      <c r="CD130" s="26"/>
      <c r="CE130" s="27"/>
      <c r="CF130" s="26"/>
      <c r="CG130" s="27"/>
      <c r="CH130" s="26"/>
      <c r="CI130" s="27"/>
      <c r="CJ130" s="26"/>
      <c r="CK130" s="27"/>
      <c r="CL130" s="26"/>
      <c r="CM130" s="27"/>
      <c r="CN130" s="26"/>
      <c r="CO130" s="27"/>
      <c r="CP130" s="30"/>
      <c r="CQ130" s="31">
        <f t="shared" si="4"/>
        <v>33980</v>
      </c>
      <c r="CR130" s="31">
        <f t="shared" si="4"/>
        <v>33980</v>
      </c>
      <c r="CS130" s="32">
        <f t="shared" si="5"/>
        <v>0</v>
      </c>
    </row>
    <row r="131" spans="1:97" ht="25.5" customHeight="1">
      <c r="A131" s="129">
        <v>128</v>
      </c>
      <c r="B131" s="48" t="s">
        <v>993</v>
      </c>
      <c r="C131" s="20" t="s">
        <v>994</v>
      </c>
      <c r="D131" s="126" t="s">
        <v>995</v>
      </c>
      <c r="E131" s="132" t="s">
        <v>410</v>
      </c>
      <c r="F131" s="94">
        <v>6200</v>
      </c>
      <c r="G131" s="127"/>
      <c r="H131" s="25">
        <f t="shared" si="3"/>
        <v>4340</v>
      </c>
      <c r="I131" s="11"/>
      <c r="J131" s="26">
        <v>1500</v>
      </c>
      <c r="K131" s="27">
        <v>1500</v>
      </c>
      <c r="L131" s="26">
        <v>1000</v>
      </c>
      <c r="M131" s="27">
        <v>1000</v>
      </c>
      <c r="N131" s="26">
        <v>5000</v>
      </c>
      <c r="O131" s="27">
        <v>5000</v>
      </c>
      <c r="P131" s="26">
        <v>8000</v>
      </c>
      <c r="Q131" s="27">
        <v>0</v>
      </c>
      <c r="R131" s="26"/>
      <c r="S131" s="27"/>
      <c r="T131" s="29">
        <v>4340</v>
      </c>
      <c r="U131" s="27">
        <v>0</v>
      </c>
      <c r="V131" s="29">
        <v>4340</v>
      </c>
      <c r="W131" s="27">
        <v>0</v>
      </c>
      <c r="X131" s="29">
        <v>4340</v>
      </c>
      <c r="Y131" s="27">
        <v>0</v>
      </c>
      <c r="Z131" s="29">
        <v>4340</v>
      </c>
      <c r="AA131" s="27">
        <v>26480</v>
      </c>
      <c r="AB131" s="29">
        <v>4340</v>
      </c>
      <c r="AC131" s="27"/>
      <c r="AD131" s="29">
        <v>4340</v>
      </c>
      <c r="AE131" s="27"/>
      <c r="AF131" s="29">
        <v>4340</v>
      </c>
      <c r="AG131" s="27"/>
      <c r="AH131" s="29">
        <v>4340</v>
      </c>
      <c r="AI131" s="27">
        <v>7560</v>
      </c>
      <c r="AJ131" s="29">
        <v>4340</v>
      </c>
      <c r="AK131" s="27">
        <v>8680</v>
      </c>
      <c r="AL131" s="128"/>
      <c r="AM131" s="27"/>
      <c r="AN131" s="128"/>
      <c r="AO131" s="27"/>
      <c r="AP131" s="128"/>
      <c r="AQ131" s="27"/>
      <c r="AR131" s="125"/>
      <c r="AS131" s="128"/>
      <c r="AT131" s="27"/>
      <c r="AU131" s="128"/>
      <c r="AV131" s="27"/>
      <c r="AW131" s="128"/>
      <c r="AX131" s="27"/>
      <c r="AY131" s="128"/>
      <c r="AZ131" s="27"/>
      <c r="BA131" s="128"/>
      <c r="BB131" s="27"/>
      <c r="BC131" s="128"/>
      <c r="BD131" s="27"/>
      <c r="BE131" s="128"/>
      <c r="BF131" s="27"/>
      <c r="BG131" s="128"/>
      <c r="BH131" s="27"/>
      <c r="BI131" s="128"/>
      <c r="BJ131" s="27"/>
      <c r="BK131" s="128"/>
      <c r="BL131" s="27"/>
      <c r="BM131" s="128"/>
      <c r="BN131" s="27"/>
      <c r="BO131" s="28"/>
      <c r="BP131" s="27"/>
      <c r="BQ131" s="30"/>
      <c r="BR131" s="28"/>
      <c r="BS131" s="27"/>
      <c r="BT131" s="28"/>
      <c r="BU131" s="27"/>
      <c r="BV131" s="28"/>
      <c r="BW131" s="27"/>
      <c r="BX131" s="28"/>
      <c r="BY131" s="27"/>
      <c r="BZ131" s="28"/>
      <c r="CA131" s="27"/>
      <c r="CB131" s="28"/>
      <c r="CC131" s="27"/>
      <c r="CD131" s="26"/>
      <c r="CE131" s="27"/>
      <c r="CF131" s="26"/>
      <c r="CG131" s="27"/>
      <c r="CH131" s="26"/>
      <c r="CI131" s="27"/>
      <c r="CJ131" s="26"/>
      <c r="CK131" s="27"/>
      <c r="CL131" s="26"/>
      <c r="CM131" s="27"/>
      <c r="CN131" s="26"/>
      <c r="CO131" s="27"/>
      <c r="CP131" s="30"/>
      <c r="CQ131" s="31">
        <f t="shared" si="4"/>
        <v>54560</v>
      </c>
      <c r="CR131" s="31">
        <f t="shared" si="4"/>
        <v>50220</v>
      </c>
      <c r="CS131" s="32">
        <f t="shared" si="5"/>
        <v>4340</v>
      </c>
    </row>
    <row r="132" spans="1:97" ht="25.5" customHeight="1">
      <c r="A132" s="18">
        <v>129</v>
      </c>
      <c r="B132" s="48" t="s">
        <v>996</v>
      </c>
      <c r="C132" s="20" t="s">
        <v>997</v>
      </c>
      <c r="D132" s="126" t="s">
        <v>998</v>
      </c>
      <c r="E132" s="33"/>
      <c r="F132" s="94">
        <v>1600</v>
      </c>
      <c r="G132" s="127" t="s">
        <v>680</v>
      </c>
      <c r="H132" s="25">
        <f t="shared" ref="H132:H195" si="6">CS132</f>
        <v>9120</v>
      </c>
      <c r="I132" s="11"/>
      <c r="J132" s="26">
        <v>1500</v>
      </c>
      <c r="K132" s="27">
        <v>1500</v>
      </c>
      <c r="L132" s="26">
        <v>1000</v>
      </c>
      <c r="M132" s="27">
        <v>1000</v>
      </c>
      <c r="N132" s="26">
        <v>5000</v>
      </c>
      <c r="O132" s="27">
        <v>5000</v>
      </c>
      <c r="P132" s="26">
        <v>8000</v>
      </c>
      <c r="Q132" s="27"/>
      <c r="R132" s="26"/>
      <c r="S132" s="27"/>
      <c r="T132" s="29">
        <v>1120</v>
      </c>
      <c r="U132" s="133">
        <v>1120</v>
      </c>
      <c r="V132" s="29">
        <v>1120</v>
      </c>
      <c r="W132" s="27"/>
      <c r="X132" s="29">
        <v>1120</v>
      </c>
      <c r="Y132" s="27"/>
      <c r="Z132" s="29">
        <v>1120</v>
      </c>
      <c r="AA132" s="27">
        <v>3360</v>
      </c>
      <c r="AB132" s="29">
        <v>1120</v>
      </c>
      <c r="AC132" s="27"/>
      <c r="AD132" s="29">
        <v>1120</v>
      </c>
      <c r="AE132" s="27"/>
      <c r="AF132" s="29">
        <v>1120</v>
      </c>
      <c r="AG132" s="27"/>
      <c r="AH132" s="29">
        <v>1120</v>
      </c>
      <c r="AI132" s="27"/>
      <c r="AJ132" s="29">
        <v>1120</v>
      </c>
      <c r="AK132" s="27">
        <v>4480</v>
      </c>
      <c r="AL132" s="128"/>
      <c r="AM132" s="27"/>
      <c r="AN132" s="128"/>
      <c r="AO132" s="27"/>
      <c r="AP132" s="128"/>
      <c r="AQ132" s="27"/>
      <c r="AR132" s="125"/>
      <c r="AS132" s="128"/>
      <c r="AT132" s="27"/>
      <c r="AU132" s="128"/>
      <c r="AV132" s="27"/>
      <c r="AW132" s="128"/>
      <c r="AX132" s="27"/>
      <c r="AY132" s="128"/>
      <c r="AZ132" s="27"/>
      <c r="BA132" s="128"/>
      <c r="BB132" s="27"/>
      <c r="BC132" s="128"/>
      <c r="BD132" s="27"/>
      <c r="BE132" s="128"/>
      <c r="BF132" s="27"/>
      <c r="BG132" s="128"/>
      <c r="BH132" s="27"/>
      <c r="BI132" s="128"/>
      <c r="BJ132" s="27"/>
      <c r="BK132" s="128"/>
      <c r="BL132" s="27"/>
      <c r="BM132" s="128"/>
      <c r="BN132" s="27"/>
      <c r="BO132" s="28"/>
      <c r="BP132" s="27"/>
      <c r="BQ132" s="30"/>
      <c r="BR132" s="28"/>
      <c r="BS132" s="27"/>
      <c r="BT132" s="28"/>
      <c r="BU132" s="27"/>
      <c r="BV132" s="28"/>
      <c r="BW132" s="27"/>
      <c r="BX132" s="28"/>
      <c r="BY132" s="27"/>
      <c r="BZ132" s="28"/>
      <c r="CA132" s="27"/>
      <c r="CB132" s="28"/>
      <c r="CC132" s="27"/>
      <c r="CD132" s="26"/>
      <c r="CE132" s="27"/>
      <c r="CF132" s="26"/>
      <c r="CG132" s="27"/>
      <c r="CH132" s="26"/>
      <c r="CI132" s="27"/>
      <c r="CJ132" s="26"/>
      <c r="CK132" s="27"/>
      <c r="CL132" s="26"/>
      <c r="CM132" s="27"/>
      <c r="CN132" s="26"/>
      <c r="CO132" s="27"/>
      <c r="CP132" s="30"/>
      <c r="CQ132" s="31">
        <f t="shared" ref="CQ132:CR195" si="7">CN132+CL132+CJ132+CH132+CF132+CD132+CB132+BZ132+BX132+BV132+BT132+BR132+BO132+BM132+BK132+BI132+BG132+BE132+BC132+BA132+AY132+AW132+AU132+AS132+AP132+AN132+AL132+AJ132+AH132+AF132+AD132+AB132+Z132+X132+V132+T132+R132+N132+L132+J132+P132</f>
        <v>25580</v>
      </c>
      <c r="CR132" s="31">
        <f t="shared" si="7"/>
        <v>16460</v>
      </c>
      <c r="CS132" s="32">
        <f t="shared" ref="CS132:CS195" si="8">CQ132-CR132</f>
        <v>9120</v>
      </c>
    </row>
    <row r="133" spans="1:97" ht="25.5" customHeight="1">
      <c r="A133" s="129">
        <v>130</v>
      </c>
      <c r="B133" s="48" t="s">
        <v>999</v>
      </c>
      <c r="C133" s="20" t="s">
        <v>1000</v>
      </c>
      <c r="D133" s="126" t="s">
        <v>1001</v>
      </c>
      <c r="E133" s="132" t="s">
        <v>410</v>
      </c>
      <c r="F133" s="94">
        <v>6200</v>
      </c>
      <c r="H133" s="137">
        <f t="shared" si="6"/>
        <v>0</v>
      </c>
      <c r="I133" s="11"/>
      <c r="J133" s="26">
        <v>1500</v>
      </c>
      <c r="K133" s="27">
        <v>1500</v>
      </c>
      <c r="L133" s="26">
        <v>1000</v>
      </c>
      <c r="M133" s="27">
        <v>1000</v>
      </c>
      <c r="N133" s="26">
        <v>5000</v>
      </c>
      <c r="O133" s="27">
        <v>5000</v>
      </c>
      <c r="P133" s="26">
        <v>8000</v>
      </c>
      <c r="Q133" s="27">
        <v>8000</v>
      </c>
      <c r="R133" s="26"/>
      <c r="S133" s="27"/>
      <c r="T133" s="29">
        <v>4340</v>
      </c>
      <c r="U133" s="27">
        <v>0</v>
      </c>
      <c r="V133" s="29">
        <v>4340</v>
      </c>
      <c r="W133" s="27">
        <v>0</v>
      </c>
      <c r="X133" s="29">
        <v>4340</v>
      </c>
      <c r="Y133" s="27">
        <v>0</v>
      </c>
      <c r="Z133" s="29">
        <v>4340</v>
      </c>
      <c r="AA133" s="27">
        <v>17360</v>
      </c>
      <c r="AB133" s="29">
        <v>4340</v>
      </c>
      <c r="AC133" s="27"/>
      <c r="AD133" s="29">
        <v>4340</v>
      </c>
      <c r="AE133" s="27"/>
      <c r="AF133" s="29">
        <v>4340</v>
      </c>
      <c r="AG133" s="27"/>
      <c r="AH133" s="29">
        <v>4340</v>
      </c>
      <c r="AI133" s="27"/>
      <c r="AJ133" s="29">
        <v>4340</v>
      </c>
      <c r="AK133" s="27">
        <v>21700</v>
      </c>
      <c r="AL133" s="128"/>
      <c r="AM133" s="27"/>
      <c r="AN133" s="128"/>
      <c r="AO133" s="27"/>
      <c r="AP133" s="128"/>
      <c r="AQ133" s="27"/>
      <c r="AR133" s="125"/>
      <c r="AS133" s="128"/>
      <c r="AT133" s="27"/>
      <c r="AU133" s="128"/>
      <c r="AV133" s="27"/>
      <c r="AW133" s="128"/>
      <c r="AX133" s="27"/>
      <c r="AY133" s="128"/>
      <c r="AZ133" s="27"/>
      <c r="BA133" s="128"/>
      <c r="BB133" s="27"/>
      <c r="BC133" s="128"/>
      <c r="BD133" s="27"/>
      <c r="BE133" s="128"/>
      <c r="BF133" s="27"/>
      <c r="BG133" s="128"/>
      <c r="BH133" s="27"/>
      <c r="BI133" s="128"/>
      <c r="BJ133" s="27"/>
      <c r="BK133" s="128"/>
      <c r="BL133" s="27"/>
      <c r="BM133" s="128"/>
      <c r="BN133" s="27"/>
      <c r="BO133" s="28"/>
      <c r="BP133" s="27"/>
      <c r="BQ133" s="30"/>
      <c r="BR133" s="28"/>
      <c r="BS133" s="27"/>
      <c r="BT133" s="28"/>
      <c r="BU133" s="27"/>
      <c r="BV133" s="28"/>
      <c r="BW133" s="27"/>
      <c r="BX133" s="28"/>
      <c r="BY133" s="27"/>
      <c r="BZ133" s="28"/>
      <c r="CA133" s="27"/>
      <c r="CB133" s="28"/>
      <c r="CC133" s="27"/>
      <c r="CD133" s="26"/>
      <c r="CE133" s="27"/>
      <c r="CF133" s="26"/>
      <c r="CG133" s="27"/>
      <c r="CH133" s="26"/>
      <c r="CI133" s="27"/>
      <c r="CJ133" s="26"/>
      <c r="CK133" s="27"/>
      <c r="CL133" s="26"/>
      <c r="CM133" s="27"/>
      <c r="CN133" s="26"/>
      <c r="CO133" s="27"/>
      <c r="CP133" s="30"/>
      <c r="CQ133" s="31">
        <f t="shared" si="7"/>
        <v>54560</v>
      </c>
      <c r="CR133" s="31">
        <f t="shared" si="7"/>
        <v>54560</v>
      </c>
      <c r="CS133" s="32">
        <f t="shared" si="8"/>
        <v>0</v>
      </c>
    </row>
    <row r="134" spans="1:97" ht="25.5" customHeight="1">
      <c r="A134" s="18">
        <v>131</v>
      </c>
      <c r="B134" s="48" t="s">
        <v>1002</v>
      </c>
      <c r="C134" s="20" t="s">
        <v>1003</v>
      </c>
      <c r="D134" s="126" t="s">
        <v>1004</v>
      </c>
      <c r="E134" s="132"/>
      <c r="F134" s="94">
        <v>6600</v>
      </c>
      <c r="H134" s="25">
        <f t="shared" si="6"/>
        <v>0</v>
      </c>
      <c r="I134" s="11"/>
      <c r="J134" s="26">
        <v>1500</v>
      </c>
      <c r="K134" s="27">
        <v>1500</v>
      </c>
      <c r="L134" s="26">
        <v>1000</v>
      </c>
      <c r="M134" s="27">
        <v>1000</v>
      </c>
      <c r="N134" s="26">
        <v>5000</v>
      </c>
      <c r="O134" s="27">
        <v>5000</v>
      </c>
      <c r="P134" s="26">
        <v>8000</v>
      </c>
      <c r="Q134" s="27">
        <v>0</v>
      </c>
      <c r="R134" s="26"/>
      <c r="S134" s="27"/>
      <c r="T134" s="29">
        <v>4620</v>
      </c>
      <c r="U134" s="27">
        <v>12620</v>
      </c>
      <c r="V134" s="29">
        <v>4620</v>
      </c>
      <c r="W134" s="27">
        <v>0</v>
      </c>
      <c r="X134" s="29">
        <v>4620</v>
      </c>
      <c r="Y134" s="27">
        <v>0</v>
      </c>
      <c r="Z134" s="29">
        <v>4620</v>
      </c>
      <c r="AA134" s="27">
        <v>13860</v>
      </c>
      <c r="AB134" s="29">
        <v>4620</v>
      </c>
      <c r="AC134" s="27"/>
      <c r="AD134" s="29">
        <v>4620</v>
      </c>
      <c r="AE134" s="27"/>
      <c r="AF134" s="29">
        <v>4620</v>
      </c>
      <c r="AG134" s="27"/>
      <c r="AH134" s="29">
        <v>4620</v>
      </c>
      <c r="AI134" s="27"/>
      <c r="AJ134" s="29">
        <v>4620</v>
      </c>
      <c r="AK134" s="27">
        <v>23100</v>
      </c>
      <c r="AL134" s="128"/>
      <c r="AM134" s="27"/>
      <c r="AN134" s="128"/>
      <c r="AO134" s="27"/>
      <c r="AP134" s="128"/>
      <c r="AQ134" s="27"/>
      <c r="AR134" s="125"/>
      <c r="AS134" s="128"/>
      <c r="AT134" s="27"/>
      <c r="AU134" s="128"/>
      <c r="AV134" s="27"/>
      <c r="AW134" s="128"/>
      <c r="AX134" s="27"/>
      <c r="AY134" s="128"/>
      <c r="AZ134" s="27"/>
      <c r="BA134" s="128"/>
      <c r="BB134" s="27"/>
      <c r="BC134" s="128"/>
      <c r="BD134" s="27"/>
      <c r="BE134" s="128"/>
      <c r="BF134" s="27"/>
      <c r="BG134" s="128"/>
      <c r="BH134" s="27"/>
      <c r="BI134" s="128"/>
      <c r="BJ134" s="27"/>
      <c r="BK134" s="128"/>
      <c r="BL134" s="27"/>
      <c r="BM134" s="128"/>
      <c r="BN134" s="27"/>
      <c r="BO134" s="28"/>
      <c r="BP134" s="27"/>
      <c r="BQ134" s="30"/>
      <c r="BR134" s="28"/>
      <c r="BS134" s="27"/>
      <c r="BT134" s="28"/>
      <c r="BU134" s="27"/>
      <c r="BV134" s="28"/>
      <c r="BW134" s="27"/>
      <c r="BX134" s="28"/>
      <c r="BY134" s="27"/>
      <c r="BZ134" s="28"/>
      <c r="CA134" s="27"/>
      <c r="CB134" s="28"/>
      <c r="CC134" s="27"/>
      <c r="CD134" s="26"/>
      <c r="CE134" s="27"/>
      <c r="CF134" s="26"/>
      <c r="CG134" s="27"/>
      <c r="CH134" s="26"/>
      <c r="CI134" s="27"/>
      <c r="CJ134" s="26"/>
      <c r="CK134" s="27"/>
      <c r="CL134" s="26"/>
      <c r="CM134" s="27"/>
      <c r="CN134" s="26"/>
      <c r="CO134" s="27"/>
      <c r="CP134" s="30"/>
      <c r="CQ134" s="31">
        <f t="shared" si="7"/>
        <v>57080</v>
      </c>
      <c r="CR134" s="31">
        <f t="shared" si="7"/>
        <v>57080</v>
      </c>
      <c r="CS134" s="32">
        <f t="shared" si="8"/>
        <v>0</v>
      </c>
    </row>
    <row r="135" spans="1:97" ht="25.5" customHeight="1">
      <c r="A135" s="129">
        <v>132</v>
      </c>
      <c r="B135" s="48" t="s">
        <v>1005</v>
      </c>
      <c r="C135" s="20" t="s">
        <v>1006</v>
      </c>
      <c r="D135" s="126" t="s">
        <v>1007</v>
      </c>
      <c r="E135" s="132"/>
      <c r="F135" s="94">
        <v>6600</v>
      </c>
      <c r="H135" s="25">
        <f t="shared" si="6"/>
        <v>44580</v>
      </c>
      <c r="I135" s="11"/>
      <c r="J135" s="26">
        <v>1500</v>
      </c>
      <c r="K135" s="27">
        <v>1500</v>
      </c>
      <c r="L135" s="26">
        <v>1000</v>
      </c>
      <c r="M135" s="27">
        <v>1000</v>
      </c>
      <c r="N135" s="26">
        <v>5000</v>
      </c>
      <c r="O135" s="27">
        <f>2500+2500</f>
        <v>5000</v>
      </c>
      <c r="P135" s="26">
        <v>8000</v>
      </c>
      <c r="Q135" s="27">
        <v>0</v>
      </c>
      <c r="R135" s="26"/>
      <c r="S135" s="27"/>
      <c r="T135" s="29">
        <v>4620</v>
      </c>
      <c r="U135" s="27"/>
      <c r="V135" s="29">
        <v>4620</v>
      </c>
      <c r="W135" s="27"/>
      <c r="X135" s="29">
        <v>4620</v>
      </c>
      <c r="Y135" s="27"/>
      <c r="Z135" s="29">
        <v>4620</v>
      </c>
      <c r="AA135" s="27">
        <v>5000</v>
      </c>
      <c r="AB135" s="29">
        <v>4620</v>
      </c>
      <c r="AC135" s="27"/>
      <c r="AD135" s="29">
        <v>4620</v>
      </c>
      <c r="AE135" s="27"/>
      <c r="AF135" s="29">
        <v>4620</v>
      </c>
      <c r="AG135" s="27"/>
      <c r="AH135" s="29">
        <v>4620</v>
      </c>
      <c r="AI135" s="27"/>
      <c r="AJ135" s="29">
        <v>4620</v>
      </c>
      <c r="AK135" s="27"/>
      <c r="AL135" s="128"/>
      <c r="AM135" s="27"/>
      <c r="AN135" s="128"/>
      <c r="AO135" s="27"/>
      <c r="AP135" s="128"/>
      <c r="AQ135" s="27"/>
      <c r="AR135" s="125"/>
      <c r="AS135" s="128"/>
      <c r="AT135" s="27"/>
      <c r="AU135" s="128"/>
      <c r="AV135" s="27"/>
      <c r="AW135" s="128"/>
      <c r="AX135" s="27"/>
      <c r="AY135" s="128"/>
      <c r="AZ135" s="27"/>
      <c r="BA135" s="128"/>
      <c r="BB135" s="27"/>
      <c r="BC135" s="128"/>
      <c r="BD135" s="27"/>
      <c r="BE135" s="128"/>
      <c r="BF135" s="27"/>
      <c r="BG135" s="128"/>
      <c r="BH135" s="27"/>
      <c r="BI135" s="128"/>
      <c r="BJ135" s="27"/>
      <c r="BK135" s="128"/>
      <c r="BL135" s="27"/>
      <c r="BM135" s="128"/>
      <c r="BN135" s="27"/>
      <c r="BO135" s="28"/>
      <c r="BP135" s="27"/>
      <c r="BQ135" s="30"/>
      <c r="BR135" s="28"/>
      <c r="BS135" s="27"/>
      <c r="BT135" s="28"/>
      <c r="BU135" s="27"/>
      <c r="BV135" s="28"/>
      <c r="BW135" s="27"/>
      <c r="BX135" s="28"/>
      <c r="BY135" s="27"/>
      <c r="BZ135" s="28"/>
      <c r="CA135" s="27"/>
      <c r="CB135" s="28"/>
      <c r="CC135" s="27"/>
      <c r="CD135" s="26"/>
      <c r="CE135" s="27"/>
      <c r="CF135" s="26"/>
      <c r="CG135" s="27"/>
      <c r="CH135" s="26"/>
      <c r="CI135" s="27"/>
      <c r="CJ135" s="26"/>
      <c r="CK135" s="27"/>
      <c r="CL135" s="26"/>
      <c r="CM135" s="27"/>
      <c r="CN135" s="26"/>
      <c r="CO135" s="27"/>
      <c r="CP135" s="30"/>
      <c r="CQ135" s="31">
        <f t="shared" si="7"/>
        <v>57080</v>
      </c>
      <c r="CR135" s="31">
        <f t="shared" si="7"/>
        <v>12500</v>
      </c>
      <c r="CS135" s="32">
        <f t="shared" si="8"/>
        <v>44580</v>
      </c>
    </row>
    <row r="136" spans="1:97" ht="25.5" customHeight="1">
      <c r="A136" s="18">
        <v>133</v>
      </c>
      <c r="B136" s="48" t="s">
        <v>1008</v>
      </c>
      <c r="C136" s="20" t="s">
        <v>1009</v>
      </c>
      <c r="D136" s="126" t="s">
        <v>1010</v>
      </c>
      <c r="E136" s="132" t="s">
        <v>410</v>
      </c>
      <c r="F136" s="94">
        <v>6200</v>
      </c>
      <c r="H136" s="25">
        <f t="shared" si="6"/>
        <v>8680</v>
      </c>
      <c r="I136" s="11"/>
      <c r="J136" s="26">
        <v>1500</v>
      </c>
      <c r="K136" s="27">
        <v>1500</v>
      </c>
      <c r="L136" s="26">
        <v>1000</v>
      </c>
      <c r="M136" s="27">
        <v>1000</v>
      </c>
      <c r="N136" s="26">
        <v>5000</v>
      </c>
      <c r="O136" s="27">
        <v>5000</v>
      </c>
      <c r="P136" s="26">
        <v>8000</v>
      </c>
      <c r="Q136" s="27"/>
      <c r="R136" s="26"/>
      <c r="S136" s="27"/>
      <c r="T136" s="29">
        <v>4340</v>
      </c>
      <c r="U136" s="133">
        <v>12620</v>
      </c>
      <c r="V136" s="29">
        <v>4340</v>
      </c>
      <c r="W136" s="27">
        <v>4620</v>
      </c>
      <c r="X136" s="29">
        <v>4340</v>
      </c>
      <c r="Y136" s="27">
        <v>4620</v>
      </c>
      <c r="Z136" s="29">
        <v>4340</v>
      </c>
      <c r="AA136" s="27">
        <v>4620</v>
      </c>
      <c r="AB136" s="29">
        <v>4340</v>
      </c>
      <c r="AC136" s="27">
        <v>4340</v>
      </c>
      <c r="AD136" s="29">
        <v>4340</v>
      </c>
      <c r="AE136" s="27">
        <v>3220</v>
      </c>
      <c r="AF136" s="29">
        <v>4340</v>
      </c>
      <c r="AG136" s="27">
        <v>4340</v>
      </c>
      <c r="AH136" s="29">
        <v>4340</v>
      </c>
      <c r="AI136" s="27"/>
      <c r="AJ136" s="29">
        <v>4340</v>
      </c>
      <c r="AK136" s="27"/>
      <c r="AL136" s="128"/>
      <c r="AM136" s="27"/>
      <c r="AN136" s="128"/>
      <c r="AO136" s="27"/>
      <c r="AP136" s="128"/>
      <c r="AQ136" s="27"/>
      <c r="AR136" s="125"/>
      <c r="AS136" s="128"/>
      <c r="AT136" s="27"/>
      <c r="AU136" s="128"/>
      <c r="AV136" s="27"/>
      <c r="AW136" s="128"/>
      <c r="AX136" s="27"/>
      <c r="AY136" s="128"/>
      <c r="AZ136" s="27"/>
      <c r="BA136" s="128"/>
      <c r="BB136" s="27"/>
      <c r="BC136" s="128"/>
      <c r="BD136" s="27"/>
      <c r="BE136" s="128"/>
      <c r="BF136" s="27"/>
      <c r="BG136" s="128"/>
      <c r="BH136" s="27"/>
      <c r="BI136" s="128"/>
      <c r="BJ136" s="27"/>
      <c r="BK136" s="128"/>
      <c r="BL136" s="27"/>
      <c r="BM136" s="128"/>
      <c r="BN136" s="27"/>
      <c r="BO136" s="28"/>
      <c r="BP136" s="27"/>
      <c r="BQ136" s="30"/>
      <c r="BR136" s="28"/>
      <c r="BS136" s="27"/>
      <c r="BT136" s="28"/>
      <c r="BU136" s="27"/>
      <c r="BV136" s="28"/>
      <c r="BW136" s="27"/>
      <c r="BX136" s="28"/>
      <c r="BY136" s="27"/>
      <c r="BZ136" s="28"/>
      <c r="CA136" s="27"/>
      <c r="CB136" s="28"/>
      <c r="CC136" s="27"/>
      <c r="CD136" s="26"/>
      <c r="CE136" s="27"/>
      <c r="CF136" s="26"/>
      <c r="CG136" s="27"/>
      <c r="CH136" s="26"/>
      <c r="CI136" s="27"/>
      <c r="CJ136" s="26"/>
      <c r="CK136" s="27"/>
      <c r="CL136" s="26"/>
      <c r="CM136" s="27"/>
      <c r="CN136" s="26"/>
      <c r="CO136" s="27"/>
      <c r="CP136" s="30"/>
      <c r="CQ136" s="31">
        <f t="shared" si="7"/>
        <v>54560</v>
      </c>
      <c r="CR136" s="31">
        <f t="shared" si="7"/>
        <v>45880</v>
      </c>
      <c r="CS136" s="32">
        <f t="shared" si="8"/>
        <v>8680</v>
      </c>
    </row>
    <row r="137" spans="1:97" ht="25.5" customHeight="1">
      <c r="A137" s="129">
        <v>134</v>
      </c>
      <c r="B137" s="48" t="s">
        <v>1011</v>
      </c>
      <c r="C137" s="20" t="s">
        <v>1012</v>
      </c>
      <c r="D137" s="126" t="s">
        <v>1013</v>
      </c>
      <c r="E137" s="33"/>
      <c r="F137" s="94">
        <v>6600</v>
      </c>
      <c r="G137" s="127"/>
      <c r="H137" s="25">
        <f t="shared" si="6"/>
        <v>14580</v>
      </c>
      <c r="I137" s="11"/>
      <c r="J137" s="26">
        <v>1500</v>
      </c>
      <c r="K137" s="27">
        <v>1500</v>
      </c>
      <c r="L137" s="26">
        <v>1000</v>
      </c>
      <c r="M137" s="27">
        <v>1000</v>
      </c>
      <c r="N137" s="26">
        <v>5000</v>
      </c>
      <c r="O137" s="27">
        <v>5000</v>
      </c>
      <c r="P137" s="26">
        <v>8000</v>
      </c>
      <c r="Q137" s="27">
        <v>0</v>
      </c>
      <c r="R137" s="26"/>
      <c r="S137" s="27"/>
      <c r="T137" s="29">
        <v>4620</v>
      </c>
      <c r="U137" s="27">
        <v>0</v>
      </c>
      <c r="V137" s="29">
        <v>4620</v>
      </c>
      <c r="W137" s="27">
        <v>0</v>
      </c>
      <c r="X137" s="29">
        <v>4620</v>
      </c>
      <c r="Y137" s="27">
        <v>0</v>
      </c>
      <c r="Z137" s="29">
        <v>4620</v>
      </c>
      <c r="AA137" s="27">
        <v>20000</v>
      </c>
      <c r="AB137" s="29">
        <v>4620</v>
      </c>
      <c r="AC137" s="27"/>
      <c r="AD137" s="29">
        <v>4620</v>
      </c>
      <c r="AE137" s="27"/>
      <c r="AF137" s="29">
        <v>4620</v>
      </c>
      <c r="AG137" s="27"/>
      <c r="AH137" s="29">
        <v>4620</v>
      </c>
      <c r="AI137" s="27"/>
      <c r="AJ137" s="29">
        <v>4620</v>
      </c>
      <c r="AK137" s="27">
        <v>15000</v>
      </c>
      <c r="AL137" s="128"/>
      <c r="AM137" s="27"/>
      <c r="AN137" s="128"/>
      <c r="AO137" s="27"/>
      <c r="AP137" s="128"/>
      <c r="AQ137" s="27"/>
      <c r="AR137" s="125"/>
      <c r="AS137" s="128"/>
      <c r="AT137" s="27"/>
      <c r="AU137" s="128"/>
      <c r="AV137" s="27"/>
      <c r="AW137" s="128"/>
      <c r="AX137" s="27"/>
      <c r="AY137" s="128"/>
      <c r="AZ137" s="27"/>
      <c r="BA137" s="128"/>
      <c r="BB137" s="27"/>
      <c r="BC137" s="128"/>
      <c r="BD137" s="27"/>
      <c r="BE137" s="128"/>
      <c r="BF137" s="27"/>
      <c r="BG137" s="128"/>
      <c r="BH137" s="27"/>
      <c r="BI137" s="128"/>
      <c r="BJ137" s="27"/>
      <c r="BK137" s="128"/>
      <c r="BL137" s="27"/>
      <c r="BM137" s="128"/>
      <c r="BN137" s="27"/>
      <c r="BO137" s="28"/>
      <c r="BP137" s="27"/>
      <c r="BQ137" s="30"/>
      <c r="BR137" s="28"/>
      <c r="BS137" s="27"/>
      <c r="BT137" s="28"/>
      <c r="BU137" s="27"/>
      <c r="BV137" s="28"/>
      <c r="BW137" s="27"/>
      <c r="BX137" s="28"/>
      <c r="BY137" s="27"/>
      <c r="BZ137" s="28"/>
      <c r="CA137" s="27"/>
      <c r="CB137" s="28"/>
      <c r="CC137" s="27"/>
      <c r="CD137" s="26"/>
      <c r="CE137" s="27"/>
      <c r="CF137" s="26"/>
      <c r="CG137" s="27"/>
      <c r="CH137" s="26"/>
      <c r="CI137" s="27"/>
      <c r="CJ137" s="26"/>
      <c r="CK137" s="27"/>
      <c r="CL137" s="26"/>
      <c r="CM137" s="27"/>
      <c r="CN137" s="26"/>
      <c r="CO137" s="27"/>
      <c r="CP137" s="30"/>
      <c r="CQ137" s="31">
        <f t="shared" si="7"/>
        <v>57080</v>
      </c>
      <c r="CR137" s="31">
        <f t="shared" si="7"/>
        <v>42500</v>
      </c>
      <c r="CS137" s="32">
        <f t="shared" si="8"/>
        <v>14580</v>
      </c>
    </row>
    <row r="138" spans="1:97" ht="25.5" customHeight="1">
      <c r="A138" s="18">
        <v>135</v>
      </c>
      <c r="B138" s="48" t="s">
        <v>1014</v>
      </c>
      <c r="C138" s="20" t="s">
        <v>1015</v>
      </c>
      <c r="D138" s="126" t="s">
        <v>1016</v>
      </c>
      <c r="E138" s="33"/>
      <c r="F138" s="94">
        <v>6600</v>
      </c>
      <c r="G138" s="127"/>
      <c r="H138" s="25">
        <f t="shared" si="6"/>
        <v>4620</v>
      </c>
      <c r="I138" s="11"/>
      <c r="J138" s="26">
        <v>1500</v>
      </c>
      <c r="K138" s="27">
        <v>1500</v>
      </c>
      <c r="L138" s="26">
        <v>1000</v>
      </c>
      <c r="M138" s="27">
        <v>1000</v>
      </c>
      <c r="N138" s="26">
        <v>5000</v>
      </c>
      <c r="O138" s="27">
        <v>5000</v>
      </c>
      <c r="P138" s="26">
        <v>8000</v>
      </c>
      <c r="Q138" s="27">
        <v>0</v>
      </c>
      <c r="R138" s="26"/>
      <c r="S138" s="27"/>
      <c r="T138" s="29">
        <v>4620</v>
      </c>
      <c r="U138" s="27">
        <v>12620</v>
      </c>
      <c r="V138" s="29">
        <v>4620</v>
      </c>
      <c r="W138" s="27">
        <v>0</v>
      </c>
      <c r="X138" s="29">
        <v>4620</v>
      </c>
      <c r="Y138" s="27">
        <f>4620+0</f>
        <v>4620</v>
      </c>
      <c r="Z138" s="29">
        <v>4620</v>
      </c>
      <c r="AA138" s="27">
        <v>4620</v>
      </c>
      <c r="AB138" s="29">
        <v>4620</v>
      </c>
      <c r="AC138" s="27">
        <v>4620</v>
      </c>
      <c r="AD138" s="29">
        <v>4620</v>
      </c>
      <c r="AE138" s="27"/>
      <c r="AF138" s="29">
        <v>4620</v>
      </c>
      <c r="AG138" s="27"/>
      <c r="AH138" s="29">
        <v>4620</v>
      </c>
      <c r="AI138" s="27">
        <v>9240</v>
      </c>
      <c r="AJ138" s="29">
        <v>4620</v>
      </c>
      <c r="AK138" s="27">
        <v>9240</v>
      </c>
      <c r="AL138" s="128"/>
      <c r="AM138" s="27"/>
      <c r="AN138" s="128"/>
      <c r="AO138" s="27"/>
      <c r="AP138" s="128"/>
      <c r="AQ138" s="27"/>
      <c r="AR138" s="125"/>
      <c r="AS138" s="128"/>
      <c r="AT138" s="27"/>
      <c r="AU138" s="128"/>
      <c r="AV138" s="27"/>
      <c r="AW138" s="128"/>
      <c r="AX138" s="27"/>
      <c r="AY138" s="128"/>
      <c r="AZ138" s="27"/>
      <c r="BA138" s="128"/>
      <c r="BB138" s="27"/>
      <c r="BC138" s="128"/>
      <c r="BD138" s="27"/>
      <c r="BE138" s="128"/>
      <c r="BF138" s="27"/>
      <c r="BG138" s="128"/>
      <c r="BH138" s="27"/>
      <c r="BI138" s="128"/>
      <c r="BJ138" s="27"/>
      <c r="BK138" s="128"/>
      <c r="BL138" s="27"/>
      <c r="BM138" s="128"/>
      <c r="BN138" s="27"/>
      <c r="BO138" s="28"/>
      <c r="BP138" s="27"/>
      <c r="BQ138" s="30"/>
      <c r="BR138" s="28"/>
      <c r="BS138" s="27"/>
      <c r="BT138" s="28"/>
      <c r="BU138" s="27"/>
      <c r="BV138" s="28"/>
      <c r="BW138" s="27"/>
      <c r="BX138" s="28"/>
      <c r="BY138" s="27"/>
      <c r="BZ138" s="28"/>
      <c r="CA138" s="27"/>
      <c r="CB138" s="28"/>
      <c r="CC138" s="27"/>
      <c r="CD138" s="26"/>
      <c r="CE138" s="27"/>
      <c r="CF138" s="26"/>
      <c r="CG138" s="27"/>
      <c r="CH138" s="26"/>
      <c r="CI138" s="27"/>
      <c r="CJ138" s="26"/>
      <c r="CK138" s="27"/>
      <c r="CL138" s="26"/>
      <c r="CM138" s="27"/>
      <c r="CN138" s="26"/>
      <c r="CO138" s="27"/>
      <c r="CP138" s="30"/>
      <c r="CQ138" s="31">
        <f t="shared" si="7"/>
        <v>57080</v>
      </c>
      <c r="CR138" s="31">
        <f t="shared" si="7"/>
        <v>52460</v>
      </c>
      <c r="CS138" s="32">
        <f t="shared" si="8"/>
        <v>4620</v>
      </c>
    </row>
    <row r="139" spans="1:97" ht="25.5" customHeight="1">
      <c r="A139" s="129">
        <v>136</v>
      </c>
      <c r="B139" s="48" t="s">
        <v>1017</v>
      </c>
      <c r="C139" s="20" t="s">
        <v>1018</v>
      </c>
      <c r="D139" s="126" t="s">
        <v>1019</v>
      </c>
      <c r="E139" s="33"/>
      <c r="F139" s="94">
        <v>6600</v>
      </c>
      <c r="G139" s="127"/>
      <c r="H139" s="25">
        <f t="shared" si="6"/>
        <v>23100</v>
      </c>
      <c r="I139" s="11"/>
      <c r="J139" s="26">
        <v>1500</v>
      </c>
      <c r="K139" s="27">
        <v>1500</v>
      </c>
      <c r="L139" s="26">
        <v>1000</v>
      </c>
      <c r="M139" s="27">
        <v>1000</v>
      </c>
      <c r="N139" s="26">
        <v>5000</v>
      </c>
      <c r="O139" s="27">
        <v>5000</v>
      </c>
      <c r="P139" s="26">
        <v>8000</v>
      </c>
      <c r="Q139" s="27">
        <v>0</v>
      </c>
      <c r="R139" s="26"/>
      <c r="S139" s="27"/>
      <c r="T139" s="29">
        <v>4620</v>
      </c>
      <c r="U139" s="27">
        <v>0</v>
      </c>
      <c r="V139" s="29">
        <v>4620</v>
      </c>
      <c r="W139" s="27">
        <v>4620</v>
      </c>
      <c r="X139" s="29">
        <v>4620</v>
      </c>
      <c r="Y139" s="27">
        <v>17240</v>
      </c>
      <c r="Z139" s="29">
        <v>4620</v>
      </c>
      <c r="AA139" s="27">
        <v>4620</v>
      </c>
      <c r="AB139" s="29">
        <v>4620</v>
      </c>
      <c r="AC139" s="27"/>
      <c r="AD139" s="29">
        <v>4620</v>
      </c>
      <c r="AE139" s="27"/>
      <c r="AF139" s="29">
        <v>4620</v>
      </c>
      <c r="AG139" s="27"/>
      <c r="AH139" s="29">
        <v>4620</v>
      </c>
      <c r="AI139" s="27"/>
      <c r="AJ139" s="29">
        <v>4620</v>
      </c>
      <c r="AK139" s="27"/>
      <c r="AL139" s="128"/>
      <c r="AM139" s="27"/>
      <c r="AN139" s="128"/>
      <c r="AO139" s="27"/>
      <c r="AP139" s="128"/>
      <c r="AQ139" s="27"/>
      <c r="AR139" s="125"/>
      <c r="AS139" s="128"/>
      <c r="AT139" s="27"/>
      <c r="AU139" s="128"/>
      <c r="AV139" s="27"/>
      <c r="AW139" s="128"/>
      <c r="AX139" s="27"/>
      <c r="AY139" s="128"/>
      <c r="AZ139" s="27"/>
      <c r="BA139" s="128"/>
      <c r="BB139" s="27"/>
      <c r="BC139" s="128"/>
      <c r="BD139" s="27"/>
      <c r="BE139" s="128"/>
      <c r="BF139" s="27"/>
      <c r="BG139" s="128"/>
      <c r="BH139" s="27"/>
      <c r="BI139" s="128"/>
      <c r="BJ139" s="27"/>
      <c r="BK139" s="128"/>
      <c r="BL139" s="27"/>
      <c r="BM139" s="128"/>
      <c r="BN139" s="27"/>
      <c r="BO139" s="28"/>
      <c r="BP139" s="27"/>
      <c r="BQ139" s="30"/>
      <c r="BR139" s="28"/>
      <c r="BS139" s="27"/>
      <c r="BT139" s="28"/>
      <c r="BU139" s="27"/>
      <c r="BV139" s="28"/>
      <c r="BW139" s="27"/>
      <c r="BX139" s="28"/>
      <c r="BY139" s="27"/>
      <c r="BZ139" s="28"/>
      <c r="CA139" s="27"/>
      <c r="CB139" s="28"/>
      <c r="CC139" s="27"/>
      <c r="CD139" s="26"/>
      <c r="CE139" s="27"/>
      <c r="CF139" s="26"/>
      <c r="CG139" s="27"/>
      <c r="CH139" s="26"/>
      <c r="CI139" s="27"/>
      <c r="CJ139" s="26"/>
      <c r="CK139" s="27"/>
      <c r="CL139" s="26"/>
      <c r="CM139" s="27"/>
      <c r="CN139" s="26"/>
      <c r="CO139" s="27"/>
      <c r="CP139" s="30"/>
      <c r="CQ139" s="31">
        <f t="shared" si="7"/>
        <v>57080</v>
      </c>
      <c r="CR139" s="31">
        <f t="shared" si="7"/>
        <v>33980</v>
      </c>
      <c r="CS139" s="32">
        <f t="shared" si="8"/>
        <v>23100</v>
      </c>
    </row>
    <row r="140" spans="1:97" ht="25.5" customHeight="1">
      <c r="A140" s="18">
        <v>137</v>
      </c>
      <c r="B140" s="48" t="s">
        <v>1020</v>
      </c>
      <c r="C140" s="20" t="s">
        <v>1021</v>
      </c>
      <c r="D140" s="126" t="s">
        <v>1019</v>
      </c>
      <c r="E140" s="132"/>
      <c r="F140" s="94">
        <v>4600</v>
      </c>
      <c r="G140" s="127" t="s">
        <v>56</v>
      </c>
      <c r="H140" s="25">
        <f t="shared" si="6"/>
        <v>9920</v>
      </c>
      <c r="I140" s="11"/>
      <c r="J140" s="26">
        <v>1500</v>
      </c>
      <c r="K140" s="27">
        <v>1500</v>
      </c>
      <c r="L140" s="26">
        <v>1000</v>
      </c>
      <c r="M140" s="27">
        <v>1000</v>
      </c>
      <c r="N140" s="26">
        <v>5000</v>
      </c>
      <c r="O140" s="27">
        <v>5000</v>
      </c>
      <c r="P140" s="26">
        <v>8000</v>
      </c>
      <c r="Q140" s="27">
        <v>0</v>
      </c>
      <c r="R140" s="26"/>
      <c r="S140" s="27"/>
      <c r="T140" s="29">
        <v>3220</v>
      </c>
      <c r="U140" s="27">
        <v>11220</v>
      </c>
      <c r="V140" s="29">
        <v>3220</v>
      </c>
      <c r="W140" s="27">
        <v>3220</v>
      </c>
      <c r="X140" s="29">
        <v>3220</v>
      </c>
      <c r="Y140" s="27">
        <f>2940+20</f>
        <v>2960</v>
      </c>
      <c r="Z140" s="29">
        <v>3220</v>
      </c>
      <c r="AA140" s="27">
        <v>3220</v>
      </c>
      <c r="AB140" s="29">
        <v>3220</v>
      </c>
      <c r="AC140" s="27">
        <v>3220</v>
      </c>
      <c r="AD140" s="29">
        <v>3220</v>
      </c>
      <c r="AE140" s="27"/>
      <c r="AF140" s="29">
        <v>3220</v>
      </c>
      <c r="AG140" s="27"/>
      <c r="AH140" s="29">
        <v>3220</v>
      </c>
      <c r="AI140" s="27"/>
      <c r="AJ140" s="29">
        <v>3220</v>
      </c>
      <c r="AK140" s="27">
        <v>3220</v>
      </c>
      <c r="AL140" s="128"/>
      <c r="AM140" s="27"/>
      <c r="AN140" s="128"/>
      <c r="AO140" s="27"/>
      <c r="AP140" s="128"/>
      <c r="AQ140" s="27"/>
      <c r="AR140" s="125"/>
      <c r="AS140" s="128"/>
      <c r="AT140" s="27"/>
      <c r="AU140" s="128"/>
      <c r="AV140" s="27"/>
      <c r="AW140" s="128"/>
      <c r="AX140" s="27"/>
      <c r="AY140" s="128"/>
      <c r="AZ140" s="27"/>
      <c r="BA140" s="128"/>
      <c r="BB140" s="27"/>
      <c r="BC140" s="128"/>
      <c r="BD140" s="27"/>
      <c r="BE140" s="128"/>
      <c r="BF140" s="27"/>
      <c r="BG140" s="128"/>
      <c r="BH140" s="27"/>
      <c r="BI140" s="128"/>
      <c r="BJ140" s="27"/>
      <c r="BK140" s="128"/>
      <c r="BL140" s="27"/>
      <c r="BM140" s="128"/>
      <c r="BN140" s="27"/>
      <c r="BO140" s="28"/>
      <c r="BP140" s="27"/>
      <c r="BQ140" s="30"/>
      <c r="BR140" s="28"/>
      <c r="BS140" s="27"/>
      <c r="BT140" s="28"/>
      <c r="BU140" s="27"/>
      <c r="BV140" s="28"/>
      <c r="BW140" s="27"/>
      <c r="BX140" s="28"/>
      <c r="BY140" s="27"/>
      <c r="BZ140" s="28"/>
      <c r="CA140" s="27"/>
      <c r="CB140" s="28"/>
      <c r="CC140" s="27"/>
      <c r="CD140" s="26"/>
      <c r="CE140" s="27"/>
      <c r="CF140" s="26"/>
      <c r="CG140" s="27"/>
      <c r="CH140" s="26"/>
      <c r="CI140" s="27"/>
      <c r="CJ140" s="26"/>
      <c r="CK140" s="27"/>
      <c r="CL140" s="26"/>
      <c r="CM140" s="27"/>
      <c r="CN140" s="26"/>
      <c r="CO140" s="27"/>
      <c r="CP140" s="30"/>
      <c r="CQ140" s="31">
        <f t="shared" si="7"/>
        <v>44480</v>
      </c>
      <c r="CR140" s="31">
        <f t="shared" si="7"/>
        <v>34560</v>
      </c>
      <c r="CS140" s="32">
        <f t="shared" si="8"/>
        <v>9920</v>
      </c>
    </row>
    <row r="141" spans="1:97" ht="25.5" customHeight="1">
      <c r="A141" s="129">
        <v>138</v>
      </c>
      <c r="B141" s="48" t="s">
        <v>1022</v>
      </c>
      <c r="C141" s="20" t="s">
        <v>1023</v>
      </c>
      <c r="D141" s="126" t="s">
        <v>1024</v>
      </c>
      <c r="E141" s="33"/>
      <c r="F141" s="94">
        <v>6600</v>
      </c>
      <c r="G141" s="127"/>
      <c r="H141" s="25">
        <f t="shared" si="6"/>
        <v>4620</v>
      </c>
      <c r="I141" s="11"/>
      <c r="J141" s="26">
        <v>1500</v>
      </c>
      <c r="K141" s="27">
        <v>1500</v>
      </c>
      <c r="L141" s="26">
        <v>1000</v>
      </c>
      <c r="M141" s="27">
        <v>1000</v>
      </c>
      <c r="N141" s="26">
        <v>5000</v>
      </c>
      <c r="O141" s="27">
        <v>5000</v>
      </c>
      <c r="P141" s="26">
        <v>8000</v>
      </c>
      <c r="Q141" s="27">
        <v>0</v>
      </c>
      <c r="R141" s="26"/>
      <c r="S141" s="27"/>
      <c r="T141" s="29">
        <v>4620</v>
      </c>
      <c r="U141" s="27">
        <v>12620</v>
      </c>
      <c r="V141" s="29">
        <v>4620</v>
      </c>
      <c r="W141" s="27">
        <v>0</v>
      </c>
      <c r="X141" s="29">
        <v>4620</v>
      </c>
      <c r="Y141" s="27"/>
      <c r="Z141" s="29">
        <v>4620</v>
      </c>
      <c r="AA141" s="27">
        <v>4620</v>
      </c>
      <c r="AB141" s="29">
        <v>4620</v>
      </c>
      <c r="AC141" s="27">
        <v>9240</v>
      </c>
      <c r="AD141" s="29">
        <v>4620</v>
      </c>
      <c r="AE141" s="27"/>
      <c r="AF141" s="29">
        <v>4620</v>
      </c>
      <c r="AG141" s="27"/>
      <c r="AH141" s="29">
        <v>4620</v>
      </c>
      <c r="AI141" s="27"/>
      <c r="AJ141" s="29">
        <v>4620</v>
      </c>
      <c r="AK141" s="27">
        <v>18480</v>
      </c>
      <c r="AL141" s="128"/>
      <c r="AM141" s="27"/>
      <c r="AN141" s="128"/>
      <c r="AO141" s="27"/>
      <c r="AP141" s="128"/>
      <c r="AQ141" s="27"/>
      <c r="AR141" s="125"/>
      <c r="AS141" s="128"/>
      <c r="AT141" s="27"/>
      <c r="AU141" s="128"/>
      <c r="AV141" s="27"/>
      <c r="AW141" s="128"/>
      <c r="AX141" s="27"/>
      <c r="AY141" s="128"/>
      <c r="AZ141" s="27"/>
      <c r="BA141" s="128"/>
      <c r="BB141" s="27"/>
      <c r="BC141" s="128"/>
      <c r="BD141" s="27"/>
      <c r="BE141" s="128"/>
      <c r="BF141" s="27"/>
      <c r="BG141" s="128"/>
      <c r="BH141" s="27"/>
      <c r="BI141" s="128"/>
      <c r="BJ141" s="27"/>
      <c r="BK141" s="128"/>
      <c r="BL141" s="27"/>
      <c r="BM141" s="128"/>
      <c r="BN141" s="27"/>
      <c r="BO141" s="28"/>
      <c r="BP141" s="27"/>
      <c r="BQ141" s="30"/>
      <c r="BR141" s="28"/>
      <c r="BS141" s="27"/>
      <c r="BT141" s="28"/>
      <c r="BU141" s="27"/>
      <c r="BV141" s="28"/>
      <c r="BW141" s="27"/>
      <c r="BX141" s="28"/>
      <c r="BY141" s="27"/>
      <c r="BZ141" s="28"/>
      <c r="CA141" s="27"/>
      <c r="CB141" s="28"/>
      <c r="CC141" s="27"/>
      <c r="CD141" s="26"/>
      <c r="CE141" s="27"/>
      <c r="CF141" s="26"/>
      <c r="CG141" s="27"/>
      <c r="CH141" s="26"/>
      <c r="CI141" s="27"/>
      <c r="CJ141" s="26"/>
      <c r="CK141" s="27"/>
      <c r="CL141" s="26"/>
      <c r="CM141" s="27"/>
      <c r="CN141" s="26"/>
      <c r="CO141" s="27"/>
      <c r="CP141" s="30"/>
      <c r="CQ141" s="31">
        <f t="shared" si="7"/>
        <v>57080</v>
      </c>
      <c r="CR141" s="31">
        <f t="shared" si="7"/>
        <v>52460</v>
      </c>
      <c r="CS141" s="32">
        <f t="shared" si="8"/>
        <v>4620</v>
      </c>
    </row>
    <row r="142" spans="1:97" ht="25.5" customHeight="1">
      <c r="A142" s="18">
        <v>139</v>
      </c>
      <c r="B142" s="48" t="s">
        <v>1025</v>
      </c>
      <c r="C142" s="20" t="s">
        <v>1026</v>
      </c>
      <c r="D142" s="126" t="s">
        <v>1027</v>
      </c>
      <c r="E142" s="132" t="s">
        <v>410</v>
      </c>
      <c r="F142" s="94">
        <v>6200</v>
      </c>
      <c r="H142" s="25">
        <f t="shared" si="6"/>
        <v>0</v>
      </c>
      <c r="I142" s="11"/>
      <c r="J142" s="26">
        <v>1500</v>
      </c>
      <c r="K142" s="27">
        <v>1500</v>
      </c>
      <c r="L142" s="26">
        <v>1000</v>
      </c>
      <c r="M142" s="27">
        <v>1000</v>
      </c>
      <c r="N142" s="26">
        <v>5000</v>
      </c>
      <c r="O142" s="27">
        <v>5000</v>
      </c>
      <c r="P142" s="26">
        <v>8000</v>
      </c>
      <c r="Q142" s="133">
        <v>0</v>
      </c>
      <c r="R142" s="26"/>
      <c r="S142" s="27"/>
      <c r="T142" s="29">
        <v>4340</v>
      </c>
      <c r="U142" s="133">
        <v>12620</v>
      </c>
      <c r="V142" s="29">
        <v>4340</v>
      </c>
      <c r="W142" s="27">
        <v>4620</v>
      </c>
      <c r="X142" s="29">
        <v>4340</v>
      </c>
      <c r="Y142" s="27">
        <v>0</v>
      </c>
      <c r="Z142" s="29">
        <v>4340</v>
      </c>
      <c r="AA142" s="27">
        <v>8120</v>
      </c>
      <c r="AB142" s="29">
        <v>4340</v>
      </c>
      <c r="AC142" s="27">
        <v>4340</v>
      </c>
      <c r="AD142" s="29">
        <v>4340</v>
      </c>
      <c r="AE142" s="27">
        <v>4340</v>
      </c>
      <c r="AF142" s="29">
        <v>4340</v>
      </c>
      <c r="AG142" s="27">
        <v>4340</v>
      </c>
      <c r="AH142" s="29">
        <v>4340</v>
      </c>
      <c r="AI142" s="27">
        <v>4340</v>
      </c>
      <c r="AJ142" s="29">
        <v>4340</v>
      </c>
      <c r="AK142" s="27">
        <v>4340</v>
      </c>
      <c r="AL142" s="128"/>
      <c r="AM142" s="27"/>
      <c r="AN142" s="128"/>
      <c r="AO142" s="27"/>
      <c r="AP142" s="128"/>
      <c r="AQ142" s="27"/>
      <c r="AR142" s="125"/>
      <c r="AS142" s="128"/>
      <c r="AT142" s="27"/>
      <c r="AU142" s="128"/>
      <c r="AV142" s="27"/>
      <c r="AW142" s="128"/>
      <c r="AX142" s="27"/>
      <c r="AY142" s="128"/>
      <c r="AZ142" s="27"/>
      <c r="BA142" s="128"/>
      <c r="BB142" s="27"/>
      <c r="BC142" s="128"/>
      <c r="BD142" s="27"/>
      <c r="BE142" s="128"/>
      <c r="BF142" s="27"/>
      <c r="BG142" s="128"/>
      <c r="BH142" s="27"/>
      <c r="BI142" s="128"/>
      <c r="BJ142" s="27"/>
      <c r="BK142" s="128"/>
      <c r="BL142" s="27"/>
      <c r="BM142" s="128"/>
      <c r="BN142" s="27"/>
      <c r="BO142" s="28"/>
      <c r="BP142" s="27"/>
      <c r="BQ142" s="30"/>
      <c r="BR142" s="28"/>
      <c r="BS142" s="27"/>
      <c r="BT142" s="28"/>
      <c r="BU142" s="27"/>
      <c r="BV142" s="28"/>
      <c r="BW142" s="27"/>
      <c r="BX142" s="28"/>
      <c r="BY142" s="27"/>
      <c r="BZ142" s="28"/>
      <c r="CA142" s="27"/>
      <c r="CB142" s="28"/>
      <c r="CC142" s="27"/>
      <c r="CD142" s="26"/>
      <c r="CE142" s="27"/>
      <c r="CF142" s="26"/>
      <c r="CG142" s="27"/>
      <c r="CH142" s="26"/>
      <c r="CI142" s="27"/>
      <c r="CJ142" s="26"/>
      <c r="CK142" s="27"/>
      <c r="CL142" s="26"/>
      <c r="CM142" s="27"/>
      <c r="CN142" s="26"/>
      <c r="CO142" s="27"/>
      <c r="CP142" s="30"/>
      <c r="CQ142" s="31">
        <f t="shared" si="7"/>
        <v>54560</v>
      </c>
      <c r="CR142" s="31">
        <f t="shared" si="7"/>
        <v>54560</v>
      </c>
      <c r="CS142" s="32">
        <f t="shared" si="8"/>
        <v>0</v>
      </c>
    </row>
    <row r="143" spans="1:97" ht="25.5" customHeight="1">
      <c r="A143" s="129">
        <v>140</v>
      </c>
      <c r="B143" s="48" t="s">
        <v>1028</v>
      </c>
      <c r="C143" s="20" t="s">
        <v>1029</v>
      </c>
      <c r="D143" s="126" t="s">
        <v>1030</v>
      </c>
      <c r="E143" s="132" t="s">
        <v>410</v>
      </c>
      <c r="F143" s="94">
        <v>6200</v>
      </c>
      <c r="H143" s="25">
        <f t="shared" si="6"/>
        <v>13020</v>
      </c>
      <c r="I143" s="11"/>
      <c r="J143" s="26">
        <v>1500</v>
      </c>
      <c r="K143" s="27">
        <v>1500</v>
      </c>
      <c r="L143" s="26">
        <v>1000</v>
      </c>
      <c r="M143" s="27">
        <v>1000</v>
      </c>
      <c r="N143" s="26">
        <v>5000</v>
      </c>
      <c r="O143" s="27">
        <v>5000</v>
      </c>
      <c r="P143" s="26">
        <v>8000</v>
      </c>
      <c r="Q143" s="27">
        <v>0</v>
      </c>
      <c r="R143" s="26"/>
      <c r="S143" s="27"/>
      <c r="T143" s="29">
        <v>4340</v>
      </c>
      <c r="U143" s="133">
        <v>4620</v>
      </c>
      <c r="V143" s="29">
        <v>4340</v>
      </c>
      <c r="W143" s="27">
        <v>12620</v>
      </c>
      <c r="X143" s="29">
        <v>4340</v>
      </c>
      <c r="Y143" s="27">
        <v>3780</v>
      </c>
      <c r="Z143" s="29">
        <v>4340</v>
      </c>
      <c r="AA143" s="27">
        <v>4340</v>
      </c>
      <c r="AB143" s="29">
        <v>4340</v>
      </c>
      <c r="AC143" s="27">
        <v>4340</v>
      </c>
      <c r="AD143" s="29">
        <v>4340</v>
      </c>
      <c r="AE143" s="27">
        <v>4340</v>
      </c>
      <c r="AF143" s="29">
        <v>4340</v>
      </c>
      <c r="AG143" s="27"/>
      <c r="AH143" s="29">
        <v>4340</v>
      </c>
      <c r="AI143" s="27"/>
      <c r="AJ143" s="29">
        <v>4340</v>
      </c>
      <c r="AK143" s="27"/>
      <c r="AL143" s="128"/>
      <c r="AM143" s="27"/>
      <c r="AN143" s="128"/>
      <c r="AO143" s="27"/>
      <c r="AP143" s="128"/>
      <c r="AQ143" s="27"/>
      <c r="AR143" s="125"/>
      <c r="AS143" s="128"/>
      <c r="AT143" s="27"/>
      <c r="AU143" s="128"/>
      <c r="AV143" s="27"/>
      <c r="AW143" s="128"/>
      <c r="AX143" s="27"/>
      <c r="AY143" s="128"/>
      <c r="AZ143" s="27"/>
      <c r="BA143" s="128"/>
      <c r="BB143" s="27"/>
      <c r="BC143" s="128"/>
      <c r="BD143" s="27"/>
      <c r="BE143" s="128"/>
      <c r="BF143" s="27"/>
      <c r="BG143" s="128"/>
      <c r="BH143" s="27"/>
      <c r="BI143" s="128"/>
      <c r="BJ143" s="27"/>
      <c r="BK143" s="128"/>
      <c r="BL143" s="27"/>
      <c r="BM143" s="128"/>
      <c r="BN143" s="27"/>
      <c r="BO143" s="28"/>
      <c r="BP143" s="27"/>
      <c r="BQ143" s="30"/>
      <c r="BR143" s="28"/>
      <c r="BS143" s="27"/>
      <c r="BT143" s="28"/>
      <c r="BU143" s="27"/>
      <c r="BV143" s="28"/>
      <c r="BW143" s="27"/>
      <c r="BX143" s="28"/>
      <c r="BY143" s="27"/>
      <c r="BZ143" s="28"/>
      <c r="CA143" s="27"/>
      <c r="CB143" s="28"/>
      <c r="CC143" s="27"/>
      <c r="CD143" s="26"/>
      <c r="CE143" s="27"/>
      <c r="CF143" s="26"/>
      <c r="CG143" s="27"/>
      <c r="CH143" s="26"/>
      <c r="CI143" s="27"/>
      <c r="CJ143" s="26"/>
      <c r="CK143" s="27"/>
      <c r="CL143" s="26"/>
      <c r="CM143" s="27"/>
      <c r="CN143" s="26"/>
      <c r="CO143" s="27"/>
      <c r="CP143" s="30"/>
      <c r="CQ143" s="31">
        <f t="shared" si="7"/>
        <v>54560</v>
      </c>
      <c r="CR143" s="31">
        <f t="shared" si="7"/>
        <v>41540</v>
      </c>
      <c r="CS143" s="32">
        <f t="shared" si="8"/>
        <v>13020</v>
      </c>
    </row>
    <row r="144" spans="1:97" ht="25.5" customHeight="1">
      <c r="A144" s="18">
        <v>141</v>
      </c>
      <c r="B144" s="48" t="s">
        <v>1031</v>
      </c>
      <c r="C144" s="20" t="s">
        <v>1032</v>
      </c>
      <c r="D144" s="126" t="s">
        <v>1033</v>
      </c>
      <c r="E144" s="132" t="s">
        <v>410</v>
      </c>
      <c r="F144" s="94">
        <v>6200</v>
      </c>
      <c r="H144" s="38">
        <f t="shared" si="6"/>
        <v>0</v>
      </c>
      <c r="I144" s="11"/>
      <c r="J144" s="26">
        <v>1500</v>
      </c>
      <c r="K144" s="27">
        <v>1500</v>
      </c>
      <c r="L144" s="26">
        <v>1000</v>
      </c>
      <c r="M144" s="27">
        <v>1000</v>
      </c>
      <c r="N144" s="26">
        <v>5000</v>
      </c>
      <c r="O144" s="27">
        <v>5000</v>
      </c>
      <c r="P144" s="26">
        <v>8000</v>
      </c>
      <c r="Q144" s="27">
        <v>8000</v>
      </c>
      <c r="R144" s="26"/>
      <c r="S144" s="27"/>
      <c r="T144" s="29">
        <v>4340</v>
      </c>
      <c r="U144" s="27">
        <v>4620</v>
      </c>
      <c r="V144" s="29">
        <v>4340</v>
      </c>
      <c r="W144" s="27">
        <v>4620</v>
      </c>
      <c r="X144" s="29">
        <v>4340</v>
      </c>
      <c r="Y144" s="27">
        <v>4620</v>
      </c>
      <c r="Z144" s="29">
        <v>4340</v>
      </c>
      <c r="AA144" s="27">
        <v>3500</v>
      </c>
      <c r="AB144" s="29">
        <v>4340</v>
      </c>
      <c r="AC144" s="27"/>
      <c r="AD144" s="29">
        <v>4340</v>
      </c>
      <c r="AE144" s="27">
        <v>8680</v>
      </c>
      <c r="AF144" s="29">
        <v>4340</v>
      </c>
      <c r="AG144" s="27"/>
      <c r="AH144" s="29">
        <v>4340</v>
      </c>
      <c r="AI144" s="27"/>
      <c r="AJ144" s="29">
        <v>4340</v>
      </c>
      <c r="AK144" s="27">
        <v>13020</v>
      </c>
      <c r="AL144" s="128"/>
      <c r="AM144" s="27"/>
      <c r="AN144" s="128"/>
      <c r="AO144" s="27"/>
      <c r="AP144" s="128"/>
      <c r="AQ144" s="27"/>
      <c r="AR144" s="125"/>
      <c r="AS144" s="128"/>
      <c r="AT144" s="27"/>
      <c r="AU144" s="128"/>
      <c r="AV144" s="27"/>
      <c r="AW144" s="128"/>
      <c r="AX144" s="27"/>
      <c r="AY144" s="128"/>
      <c r="AZ144" s="27"/>
      <c r="BA144" s="128"/>
      <c r="BB144" s="27"/>
      <c r="BC144" s="128"/>
      <c r="BD144" s="27"/>
      <c r="BE144" s="128"/>
      <c r="BF144" s="27"/>
      <c r="BG144" s="128"/>
      <c r="BH144" s="27"/>
      <c r="BI144" s="128"/>
      <c r="BJ144" s="27"/>
      <c r="BK144" s="128"/>
      <c r="BL144" s="27"/>
      <c r="BM144" s="128"/>
      <c r="BN144" s="27"/>
      <c r="BO144" s="28"/>
      <c r="BP144" s="27"/>
      <c r="BQ144" s="30"/>
      <c r="BR144" s="28"/>
      <c r="BS144" s="27"/>
      <c r="BT144" s="28"/>
      <c r="BU144" s="27"/>
      <c r="BV144" s="28"/>
      <c r="BW144" s="27"/>
      <c r="BX144" s="28"/>
      <c r="BY144" s="27"/>
      <c r="BZ144" s="28"/>
      <c r="CA144" s="27"/>
      <c r="CB144" s="28"/>
      <c r="CC144" s="27"/>
      <c r="CD144" s="26"/>
      <c r="CE144" s="27"/>
      <c r="CF144" s="26"/>
      <c r="CG144" s="27"/>
      <c r="CH144" s="26"/>
      <c r="CI144" s="27"/>
      <c r="CJ144" s="26"/>
      <c r="CK144" s="27"/>
      <c r="CL144" s="26"/>
      <c r="CM144" s="27"/>
      <c r="CN144" s="26"/>
      <c r="CO144" s="27"/>
      <c r="CP144" s="30"/>
      <c r="CQ144" s="31">
        <f t="shared" si="7"/>
        <v>54560</v>
      </c>
      <c r="CR144" s="31">
        <f t="shared" si="7"/>
        <v>54560</v>
      </c>
      <c r="CS144" s="32">
        <f t="shared" si="8"/>
        <v>0</v>
      </c>
    </row>
    <row r="145" spans="1:97" ht="25.5" customHeight="1">
      <c r="A145" s="129">
        <v>142</v>
      </c>
      <c r="B145" s="48" t="s">
        <v>1034</v>
      </c>
      <c r="C145" s="20" t="s">
        <v>1035</v>
      </c>
      <c r="D145" s="126" t="s">
        <v>1036</v>
      </c>
      <c r="E145" s="33"/>
      <c r="F145" s="94">
        <v>6600</v>
      </c>
      <c r="G145" s="127"/>
      <c r="H145" s="25">
        <f t="shared" si="6"/>
        <v>18480</v>
      </c>
      <c r="I145" s="11"/>
      <c r="J145" s="26">
        <v>1500</v>
      </c>
      <c r="K145" s="27">
        <v>1500</v>
      </c>
      <c r="L145" s="26">
        <v>1000</v>
      </c>
      <c r="M145" s="27">
        <v>1000</v>
      </c>
      <c r="N145" s="26">
        <v>5000</v>
      </c>
      <c r="O145" s="27">
        <v>5000</v>
      </c>
      <c r="P145" s="26">
        <v>8000</v>
      </c>
      <c r="Q145" s="27"/>
      <c r="R145" s="26"/>
      <c r="S145" s="27"/>
      <c r="T145" s="29">
        <v>4620</v>
      </c>
      <c r="U145" s="133">
        <v>4620</v>
      </c>
      <c r="V145" s="29">
        <v>4620</v>
      </c>
      <c r="W145" s="27">
        <v>4620</v>
      </c>
      <c r="X145" s="29">
        <v>4620</v>
      </c>
      <c r="Y145" s="27"/>
      <c r="Z145" s="29">
        <v>4620</v>
      </c>
      <c r="AA145" s="27"/>
      <c r="AB145" s="29">
        <v>4620</v>
      </c>
      <c r="AC145" s="27">
        <v>21860</v>
      </c>
      <c r="AD145" s="29">
        <v>4620</v>
      </c>
      <c r="AE145" s="27"/>
      <c r="AF145" s="29">
        <v>4620</v>
      </c>
      <c r="AG145" s="27"/>
      <c r="AH145" s="29">
        <v>4620</v>
      </c>
      <c r="AI145" s="27"/>
      <c r="AJ145" s="29">
        <v>4620</v>
      </c>
      <c r="AK145" s="27"/>
      <c r="AL145" s="128"/>
      <c r="AM145" s="27"/>
      <c r="AN145" s="128"/>
      <c r="AO145" s="27"/>
      <c r="AP145" s="128"/>
      <c r="AQ145" s="27"/>
      <c r="AR145" s="125"/>
      <c r="AS145" s="128"/>
      <c r="AT145" s="27"/>
      <c r="AU145" s="128"/>
      <c r="AV145" s="27"/>
      <c r="AW145" s="128"/>
      <c r="AX145" s="27"/>
      <c r="AY145" s="128"/>
      <c r="AZ145" s="27"/>
      <c r="BA145" s="128"/>
      <c r="BB145" s="27"/>
      <c r="BC145" s="128"/>
      <c r="BD145" s="27"/>
      <c r="BE145" s="128"/>
      <c r="BF145" s="27"/>
      <c r="BG145" s="128"/>
      <c r="BH145" s="27"/>
      <c r="BI145" s="128"/>
      <c r="BJ145" s="27"/>
      <c r="BK145" s="128"/>
      <c r="BL145" s="27"/>
      <c r="BM145" s="128"/>
      <c r="BN145" s="27"/>
      <c r="BO145" s="28"/>
      <c r="BP145" s="27"/>
      <c r="BQ145" s="30"/>
      <c r="BR145" s="28"/>
      <c r="BS145" s="27"/>
      <c r="BT145" s="28"/>
      <c r="BU145" s="27"/>
      <c r="BV145" s="28"/>
      <c r="BW145" s="27"/>
      <c r="BX145" s="28"/>
      <c r="BY145" s="27"/>
      <c r="BZ145" s="28"/>
      <c r="CA145" s="27"/>
      <c r="CB145" s="28"/>
      <c r="CC145" s="27"/>
      <c r="CD145" s="26"/>
      <c r="CE145" s="27"/>
      <c r="CF145" s="26"/>
      <c r="CG145" s="27"/>
      <c r="CH145" s="26"/>
      <c r="CI145" s="27"/>
      <c r="CJ145" s="26"/>
      <c r="CK145" s="27"/>
      <c r="CL145" s="26"/>
      <c r="CM145" s="27"/>
      <c r="CN145" s="26"/>
      <c r="CO145" s="27"/>
      <c r="CP145" s="30"/>
      <c r="CQ145" s="31">
        <f t="shared" si="7"/>
        <v>57080</v>
      </c>
      <c r="CR145" s="31">
        <f t="shared" si="7"/>
        <v>38600</v>
      </c>
      <c r="CS145" s="32">
        <f t="shared" si="8"/>
        <v>18480</v>
      </c>
    </row>
    <row r="146" spans="1:97" ht="25.5" customHeight="1">
      <c r="A146" s="18">
        <v>143</v>
      </c>
      <c r="B146" s="48" t="s">
        <v>1037</v>
      </c>
      <c r="C146" s="20" t="s">
        <v>1038</v>
      </c>
      <c r="D146" s="126" t="s">
        <v>1039</v>
      </c>
      <c r="E146" s="33"/>
      <c r="F146" s="94">
        <v>6600</v>
      </c>
      <c r="G146" s="127"/>
      <c r="H146" s="25">
        <f t="shared" si="6"/>
        <v>4620</v>
      </c>
      <c r="I146" s="11"/>
      <c r="J146" s="26">
        <v>1500</v>
      </c>
      <c r="K146" s="27">
        <v>1500</v>
      </c>
      <c r="L146" s="26">
        <v>1000</v>
      </c>
      <c r="M146" s="27">
        <v>1000</v>
      </c>
      <c r="N146" s="26">
        <v>5000</v>
      </c>
      <c r="O146" s="27">
        <v>5000</v>
      </c>
      <c r="P146" s="26">
        <v>8000</v>
      </c>
      <c r="Q146" s="27">
        <f>0+0</f>
        <v>0</v>
      </c>
      <c r="R146" s="26"/>
      <c r="S146" s="27"/>
      <c r="T146" s="29">
        <v>4620</v>
      </c>
      <c r="U146" s="27">
        <v>0</v>
      </c>
      <c r="V146" s="29">
        <v>4620</v>
      </c>
      <c r="W146" s="27">
        <v>0</v>
      </c>
      <c r="X146" s="29">
        <v>4620</v>
      </c>
      <c r="Y146" s="27">
        <f>10000+0</f>
        <v>10000</v>
      </c>
      <c r="Z146" s="29">
        <v>4620</v>
      </c>
      <c r="AA146" s="27">
        <v>16480</v>
      </c>
      <c r="AB146" s="29">
        <v>4620</v>
      </c>
      <c r="AC146" s="27"/>
      <c r="AD146" s="29">
        <v>4620</v>
      </c>
      <c r="AE146" s="27"/>
      <c r="AF146" s="29">
        <v>4620</v>
      </c>
      <c r="AG146" s="27"/>
      <c r="AH146" s="29">
        <v>4620</v>
      </c>
      <c r="AI146" s="27"/>
      <c r="AJ146" s="29">
        <v>4620</v>
      </c>
      <c r="AK146" s="27">
        <v>18480</v>
      </c>
      <c r="AL146" s="128"/>
      <c r="AM146" s="27"/>
      <c r="AN146" s="128"/>
      <c r="AO146" s="27"/>
      <c r="AP146" s="128"/>
      <c r="AQ146" s="27"/>
      <c r="AR146" s="125"/>
      <c r="AS146" s="128"/>
      <c r="AT146" s="27"/>
      <c r="AU146" s="128"/>
      <c r="AV146" s="27"/>
      <c r="AW146" s="128"/>
      <c r="AX146" s="27"/>
      <c r="AY146" s="128"/>
      <c r="AZ146" s="27"/>
      <c r="BA146" s="128"/>
      <c r="BB146" s="27"/>
      <c r="BC146" s="128"/>
      <c r="BD146" s="27"/>
      <c r="BE146" s="128"/>
      <c r="BF146" s="27"/>
      <c r="BG146" s="128"/>
      <c r="BH146" s="27"/>
      <c r="BI146" s="128"/>
      <c r="BJ146" s="27"/>
      <c r="BK146" s="128"/>
      <c r="BL146" s="27"/>
      <c r="BM146" s="128"/>
      <c r="BN146" s="27"/>
      <c r="BO146" s="28"/>
      <c r="BP146" s="27"/>
      <c r="BQ146" s="30"/>
      <c r="BR146" s="28"/>
      <c r="BS146" s="27"/>
      <c r="BT146" s="28"/>
      <c r="BU146" s="27"/>
      <c r="BV146" s="28"/>
      <c r="BW146" s="27"/>
      <c r="BX146" s="28"/>
      <c r="BY146" s="27"/>
      <c r="BZ146" s="28"/>
      <c r="CA146" s="27"/>
      <c r="CB146" s="28"/>
      <c r="CC146" s="27"/>
      <c r="CD146" s="26"/>
      <c r="CE146" s="27"/>
      <c r="CF146" s="26"/>
      <c r="CG146" s="27"/>
      <c r="CH146" s="26"/>
      <c r="CI146" s="27"/>
      <c r="CJ146" s="26"/>
      <c r="CK146" s="27"/>
      <c r="CL146" s="26"/>
      <c r="CM146" s="27"/>
      <c r="CN146" s="26"/>
      <c r="CO146" s="27"/>
      <c r="CP146" s="30"/>
      <c r="CQ146" s="31">
        <f t="shared" si="7"/>
        <v>57080</v>
      </c>
      <c r="CR146" s="31">
        <f t="shared" si="7"/>
        <v>52460</v>
      </c>
      <c r="CS146" s="32">
        <f t="shared" si="8"/>
        <v>4620</v>
      </c>
    </row>
    <row r="147" spans="1:97" ht="25.5" customHeight="1">
      <c r="A147" s="129">
        <v>144</v>
      </c>
      <c r="B147" s="48" t="s">
        <v>1040</v>
      </c>
      <c r="C147" s="20" t="s">
        <v>1041</v>
      </c>
      <c r="D147" s="126" t="s">
        <v>1042</v>
      </c>
      <c r="E147" s="33"/>
      <c r="F147" s="94">
        <v>6600</v>
      </c>
      <c r="G147" s="127"/>
      <c r="H147" s="25">
        <f t="shared" si="6"/>
        <v>4620</v>
      </c>
      <c r="I147" s="11"/>
      <c r="J147" s="26">
        <v>1500</v>
      </c>
      <c r="K147" s="27">
        <v>1500</v>
      </c>
      <c r="L147" s="26">
        <v>1000</v>
      </c>
      <c r="M147" s="27">
        <v>1000</v>
      </c>
      <c r="N147" s="26">
        <v>5000</v>
      </c>
      <c r="O147" s="27">
        <v>5000</v>
      </c>
      <c r="P147" s="26">
        <v>8000</v>
      </c>
      <c r="Q147" s="27">
        <v>0</v>
      </c>
      <c r="R147" s="26"/>
      <c r="S147" s="27"/>
      <c r="T147" s="29">
        <v>4620</v>
      </c>
      <c r="U147" s="27">
        <v>0</v>
      </c>
      <c r="V147" s="29">
        <v>4620</v>
      </c>
      <c r="W147" s="27">
        <v>9240</v>
      </c>
      <c r="X147" s="29">
        <v>4620</v>
      </c>
      <c r="Y147" s="27">
        <v>0</v>
      </c>
      <c r="Z147" s="29">
        <v>4620</v>
      </c>
      <c r="AA147" s="27">
        <f>9240+8000</f>
        <v>17240</v>
      </c>
      <c r="AB147" s="29">
        <v>4620</v>
      </c>
      <c r="AC147" s="27"/>
      <c r="AD147" s="29">
        <v>4620</v>
      </c>
      <c r="AE147" s="27">
        <v>9240</v>
      </c>
      <c r="AF147" s="29">
        <v>4620</v>
      </c>
      <c r="AG147" s="27">
        <v>4620</v>
      </c>
      <c r="AH147" s="29">
        <v>4620</v>
      </c>
      <c r="AI147" s="27"/>
      <c r="AJ147" s="29">
        <v>4620</v>
      </c>
      <c r="AK147" s="27">
        <v>4620</v>
      </c>
      <c r="AL147" s="128"/>
      <c r="AM147" s="27"/>
      <c r="AN147" s="128"/>
      <c r="AO147" s="27"/>
      <c r="AP147" s="128"/>
      <c r="AQ147" s="27"/>
      <c r="AR147" s="125"/>
      <c r="AS147" s="128"/>
      <c r="AT147" s="27"/>
      <c r="AU147" s="128"/>
      <c r="AV147" s="27"/>
      <c r="AW147" s="128"/>
      <c r="AX147" s="27"/>
      <c r="AY147" s="128"/>
      <c r="AZ147" s="27"/>
      <c r="BA147" s="128"/>
      <c r="BB147" s="27"/>
      <c r="BC147" s="128"/>
      <c r="BD147" s="27"/>
      <c r="BE147" s="128"/>
      <c r="BF147" s="27"/>
      <c r="BG147" s="128"/>
      <c r="BH147" s="27"/>
      <c r="BI147" s="128"/>
      <c r="BJ147" s="27"/>
      <c r="BK147" s="128"/>
      <c r="BL147" s="27"/>
      <c r="BM147" s="128"/>
      <c r="BN147" s="27"/>
      <c r="BO147" s="28"/>
      <c r="BP147" s="27"/>
      <c r="BQ147" s="30"/>
      <c r="BR147" s="28"/>
      <c r="BS147" s="27"/>
      <c r="BT147" s="28"/>
      <c r="BU147" s="27"/>
      <c r="BV147" s="28"/>
      <c r="BW147" s="27"/>
      <c r="BX147" s="28"/>
      <c r="BY147" s="27"/>
      <c r="BZ147" s="28"/>
      <c r="CA147" s="27"/>
      <c r="CB147" s="28"/>
      <c r="CC147" s="27"/>
      <c r="CD147" s="26"/>
      <c r="CE147" s="27"/>
      <c r="CF147" s="26"/>
      <c r="CG147" s="27"/>
      <c r="CH147" s="26"/>
      <c r="CI147" s="27"/>
      <c r="CJ147" s="26"/>
      <c r="CK147" s="27"/>
      <c r="CL147" s="26"/>
      <c r="CM147" s="27"/>
      <c r="CN147" s="26"/>
      <c r="CO147" s="27"/>
      <c r="CP147" s="30"/>
      <c r="CQ147" s="31">
        <f t="shared" si="7"/>
        <v>57080</v>
      </c>
      <c r="CR147" s="31">
        <f t="shared" si="7"/>
        <v>52460</v>
      </c>
      <c r="CS147" s="32">
        <f t="shared" si="8"/>
        <v>4620</v>
      </c>
    </row>
    <row r="148" spans="1:97" ht="25.5" customHeight="1">
      <c r="A148" s="18">
        <v>145</v>
      </c>
      <c r="B148" s="48" t="s">
        <v>1043</v>
      </c>
      <c r="C148" s="20" t="s">
        <v>1044</v>
      </c>
      <c r="D148" s="126" t="s">
        <v>1045</v>
      </c>
      <c r="E148" s="37"/>
      <c r="F148" s="94">
        <v>6600</v>
      </c>
      <c r="G148" s="127"/>
      <c r="H148" s="38">
        <f t="shared" si="6"/>
        <v>0</v>
      </c>
      <c r="I148" s="11"/>
      <c r="J148" s="26">
        <v>1500</v>
      </c>
      <c r="K148" s="27">
        <v>1500</v>
      </c>
      <c r="L148" s="26">
        <v>1000</v>
      </c>
      <c r="M148" s="27">
        <v>1000</v>
      </c>
      <c r="N148" s="26">
        <v>5000</v>
      </c>
      <c r="O148" s="27">
        <v>5000</v>
      </c>
      <c r="P148" s="26">
        <v>8000</v>
      </c>
      <c r="Q148" s="27">
        <v>0</v>
      </c>
      <c r="R148" s="26"/>
      <c r="S148" s="27"/>
      <c r="T148" s="29">
        <v>4620</v>
      </c>
      <c r="U148" s="27">
        <v>4620</v>
      </c>
      <c r="V148" s="29">
        <v>4620</v>
      </c>
      <c r="W148" s="27">
        <v>4620</v>
      </c>
      <c r="X148" s="29">
        <v>4620</v>
      </c>
      <c r="Y148" s="27">
        <v>4620</v>
      </c>
      <c r="Z148" s="29">
        <v>4620</v>
      </c>
      <c r="AA148" s="27">
        <v>12620</v>
      </c>
      <c r="AB148" s="29">
        <v>4620</v>
      </c>
      <c r="AC148" s="27">
        <v>4620</v>
      </c>
      <c r="AD148" s="29">
        <v>4620</v>
      </c>
      <c r="AE148" s="27">
        <v>4620</v>
      </c>
      <c r="AF148" s="29">
        <v>4620</v>
      </c>
      <c r="AG148" s="27"/>
      <c r="AH148" s="29">
        <v>4620</v>
      </c>
      <c r="AI148" s="27"/>
      <c r="AJ148" s="29">
        <v>4620</v>
      </c>
      <c r="AK148" s="27">
        <v>13860</v>
      </c>
      <c r="AL148" s="128"/>
      <c r="AM148" s="27"/>
      <c r="AN148" s="128"/>
      <c r="AO148" s="27"/>
      <c r="AP148" s="128"/>
      <c r="AQ148" s="27"/>
      <c r="AR148" s="125"/>
      <c r="AS148" s="128"/>
      <c r="AT148" s="27"/>
      <c r="AU148" s="128"/>
      <c r="AV148" s="27"/>
      <c r="AW148" s="128"/>
      <c r="AX148" s="27"/>
      <c r="AY148" s="128"/>
      <c r="AZ148" s="27"/>
      <c r="BA148" s="128"/>
      <c r="BB148" s="27"/>
      <c r="BC148" s="128"/>
      <c r="BD148" s="27"/>
      <c r="BE148" s="128"/>
      <c r="BF148" s="27"/>
      <c r="BG148" s="128"/>
      <c r="BH148" s="27"/>
      <c r="BI148" s="128"/>
      <c r="BJ148" s="27"/>
      <c r="BK148" s="128"/>
      <c r="BL148" s="27"/>
      <c r="BM148" s="128"/>
      <c r="BN148" s="27"/>
      <c r="BO148" s="28"/>
      <c r="BP148" s="27"/>
      <c r="BQ148" s="30"/>
      <c r="BR148" s="28"/>
      <c r="BS148" s="27"/>
      <c r="BT148" s="28"/>
      <c r="BU148" s="27"/>
      <c r="BV148" s="28"/>
      <c r="BW148" s="27"/>
      <c r="BX148" s="28"/>
      <c r="BY148" s="27"/>
      <c r="BZ148" s="28"/>
      <c r="CA148" s="27"/>
      <c r="CB148" s="28"/>
      <c r="CC148" s="27"/>
      <c r="CD148" s="26"/>
      <c r="CE148" s="27"/>
      <c r="CF148" s="26"/>
      <c r="CG148" s="27"/>
      <c r="CH148" s="26"/>
      <c r="CI148" s="27"/>
      <c r="CJ148" s="26"/>
      <c r="CK148" s="27"/>
      <c r="CL148" s="26"/>
      <c r="CM148" s="27"/>
      <c r="CN148" s="26"/>
      <c r="CO148" s="27"/>
      <c r="CP148" s="30"/>
      <c r="CQ148" s="31">
        <f t="shared" si="7"/>
        <v>57080</v>
      </c>
      <c r="CR148" s="31">
        <f t="shared" si="7"/>
        <v>57080</v>
      </c>
      <c r="CS148" s="32">
        <f t="shared" si="8"/>
        <v>0</v>
      </c>
    </row>
    <row r="149" spans="1:97" ht="25.5" customHeight="1">
      <c r="A149" s="129">
        <v>146</v>
      </c>
      <c r="B149" s="48" t="s">
        <v>1046</v>
      </c>
      <c r="C149" s="20" t="s">
        <v>1047</v>
      </c>
      <c r="D149" s="126" t="s">
        <v>1048</v>
      </c>
      <c r="E149" s="33"/>
      <c r="F149" s="94">
        <v>6600</v>
      </c>
      <c r="G149" s="127"/>
      <c r="H149" s="25">
        <f t="shared" si="6"/>
        <v>18480</v>
      </c>
      <c r="I149" s="11"/>
      <c r="J149" s="26">
        <v>1500</v>
      </c>
      <c r="K149" s="27">
        <v>1500</v>
      </c>
      <c r="L149" s="26">
        <v>1000</v>
      </c>
      <c r="M149" s="27">
        <v>1000</v>
      </c>
      <c r="N149" s="26">
        <v>5000</v>
      </c>
      <c r="O149" s="27">
        <v>5000</v>
      </c>
      <c r="P149" s="26">
        <v>8000</v>
      </c>
      <c r="Q149" s="27">
        <v>0</v>
      </c>
      <c r="R149" s="26"/>
      <c r="S149" s="27"/>
      <c r="T149" s="29">
        <v>4620</v>
      </c>
      <c r="U149" s="27">
        <v>0</v>
      </c>
      <c r="V149" s="29">
        <v>4620</v>
      </c>
      <c r="W149" s="27"/>
      <c r="X149" s="29">
        <v>4620</v>
      </c>
      <c r="Y149" s="27"/>
      <c r="Z149" s="29">
        <v>4620</v>
      </c>
      <c r="AA149" s="27">
        <v>12620</v>
      </c>
      <c r="AB149" s="29">
        <v>4620</v>
      </c>
      <c r="AC149" s="27"/>
      <c r="AD149" s="29">
        <v>4620</v>
      </c>
      <c r="AE149" s="27"/>
      <c r="AF149" s="29">
        <v>4620</v>
      </c>
      <c r="AG149" s="27"/>
      <c r="AH149" s="29">
        <v>4620</v>
      </c>
      <c r="AI149" s="27"/>
      <c r="AJ149" s="29">
        <v>4620</v>
      </c>
      <c r="AK149" s="27">
        <v>18480</v>
      </c>
      <c r="AL149" s="128"/>
      <c r="AM149" s="27"/>
      <c r="AN149" s="128"/>
      <c r="AO149" s="27"/>
      <c r="AP149" s="128"/>
      <c r="AQ149" s="27"/>
      <c r="AR149" s="125"/>
      <c r="AS149" s="128"/>
      <c r="AT149" s="27"/>
      <c r="AU149" s="128"/>
      <c r="AV149" s="27"/>
      <c r="AW149" s="128"/>
      <c r="AX149" s="27"/>
      <c r="AY149" s="128"/>
      <c r="AZ149" s="27"/>
      <c r="BA149" s="128"/>
      <c r="BB149" s="27"/>
      <c r="BC149" s="128"/>
      <c r="BD149" s="27"/>
      <c r="BE149" s="128"/>
      <c r="BF149" s="27"/>
      <c r="BG149" s="128"/>
      <c r="BH149" s="27"/>
      <c r="BI149" s="128"/>
      <c r="BJ149" s="27"/>
      <c r="BK149" s="128"/>
      <c r="BL149" s="27"/>
      <c r="BM149" s="128"/>
      <c r="BN149" s="27"/>
      <c r="BO149" s="28"/>
      <c r="BP149" s="27"/>
      <c r="BQ149" s="30"/>
      <c r="BR149" s="28"/>
      <c r="BS149" s="27"/>
      <c r="BT149" s="28"/>
      <c r="BU149" s="27"/>
      <c r="BV149" s="28"/>
      <c r="BW149" s="27"/>
      <c r="BX149" s="28"/>
      <c r="BY149" s="27"/>
      <c r="BZ149" s="28"/>
      <c r="CA149" s="27"/>
      <c r="CB149" s="28"/>
      <c r="CC149" s="27"/>
      <c r="CD149" s="26"/>
      <c r="CE149" s="27"/>
      <c r="CF149" s="26"/>
      <c r="CG149" s="27"/>
      <c r="CH149" s="26"/>
      <c r="CI149" s="27"/>
      <c r="CJ149" s="26"/>
      <c r="CK149" s="27"/>
      <c r="CL149" s="26"/>
      <c r="CM149" s="27"/>
      <c r="CN149" s="26"/>
      <c r="CO149" s="27"/>
      <c r="CP149" s="30"/>
      <c r="CQ149" s="31">
        <f t="shared" si="7"/>
        <v>57080</v>
      </c>
      <c r="CR149" s="31">
        <f t="shared" si="7"/>
        <v>38600</v>
      </c>
      <c r="CS149" s="32">
        <f t="shared" si="8"/>
        <v>18480</v>
      </c>
    </row>
    <row r="150" spans="1:97" ht="25.5" customHeight="1">
      <c r="A150" s="18">
        <v>147</v>
      </c>
      <c r="B150" s="48" t="s">
        <v>1049</v>
      </c>
      <c r="C150" s="20" t="s">
        <v>1050</v>
      </c>
      <c r="D150" s="126" t="s">
        <v>1051</v>
      </c>
      <c r="E150" s="33"/>
      <c r="F150" s="94">
        <v>6600</v>
      </c>
      <c r="G150" s="127"/>
      <c r="H150" s="25">
        <f t="shared" si="6"/>
        <v>4620</v>
      </c>
      <c r="I150" s="11"/>
      <c r="J150" s="26">
        <v>1500</v>
      </c>
      <c r="K150" s="27">
        <v>1500</v>
      </c>
      <c r="L150" s="26">
        <v>1000</v>
      </c>
      <c r="M150" s="27">
        <v>1000</v>
      </c>
      <c r="N150" s="26">
        <v>5000</v>
      </c>
      <c r="O150" s="27">
        <v>5000</v>
      </c>
      <c r="P150" s="26">
        <v>8000</v>
      </c>
      <c r="Q150" s="27">
        <v>0</v>
      </c>
      <c r="R150" s="26"/>
      <c r="S150" s="27"/>
      <c r="T150" s="29">
        <v>4620</v>
      </c>
      <c r="U150" s="27">
        <v>4620</v>
      </c>
      <c r="V150" s="29">
        <v>4620</v>
      </c>
      <c r="W150" s="27">
        <v>12620</v>
      </c>
      <c r="X150" s="29">
        <v>4620</v>
      </c>
      <c r="Y150" s="27">
        <v>0</v>
      </c>
      <c r="Z150" s="29">
        <v>4620</v>
      </c>
      <c r="AA150" s="27">
        <v>9240</v>
      </c>
      <c r="AB150" s="29">
        <v>4620</v>
      </c>
      <c r="AC150" s="27">
        <v>4620</v>
      </c>
      <c r="AD150" s="29">
        <v>4620</v>
      </c>
      <c r="AE150" s="27">
        <v>4620</v>
      </c>
      <c r="AF150" s="29">
        <v>4620</v>
      </c>
      <c r="AG150" s="27"/>
      <c r="AH150" s="29">
        <v>4620</v>
      </c>
      <c r="AI150" s="27"/>
      <c r="AJ150" s="29">
        <v>4620</v>
      </c>
      <c r="AK150" s="27">
        <v>9240</v>
      </c>
      <c r="AL150" s="128"/>
      <c r="AM150" s="27"/>
      <c r="AN150" s="128"/>
      <c r="AO150" s="27"/>
      <c r="AP150" s="128"/>
      <c r="AQ150" s="27"/>
      <c r="AR150" s="125"/>
      <c r="AS150" s="128"/>
      <c r="AT150" s="27"/>
      <c r="AU150" s="128"/>
      <c r="AV150" s="27"/>
      <c r="AW150" s="128"/>
      <c r="AX150" s="27"/>
      <c r="AY150" s="128"/>
      <c r="AZ150" s="27"/>
      <c r="BA150" s="128"/>
      <c r="BB150" s="27"/>
      <c r="BC150" s="128"/>
      <c r="BD150" s="27"/>
      <c r="BE150" s="128"/>
      <c r="BF150" s="27"/>
      <c r="BG150" s="128"/>
      <c r="BH150" s="27"/>
      <c r="BI150" s="128"/>
      <c r="BJ150" s="27"/>
      <c r="BK150" s="128"/>
      <c r="BL150" s="27"/>
      <c r="BM150" s="128"/>
      <c r="BN150" s="27"/>
      <c r="BO150" s="28"/>
      <c r="BP150" s="27"/>
      <c r="BQ150" s="30"/>
      <c r="BR150" s="28"/>
      <c r="BS150" s="27"/>
      <c r="BT150" s="28"/>
      <c r="BU150" s="27"/>
      <c r="BV150" s="28"/>
      <c r="BW150" s="27"/>
      <c r="BX150" s="28"/>
      <c r="BY150" s="27"/>
      <c r="BZ150" s="28"/>
      <c r="CA150" s="27"/>
      <c r="CB150" s="28"/>
      <c r="CC150" s="27"/>
      <c r="CD150" s="26"/>
      <c r="CE150" s="27"/>
      <c r="CF150" s="26"/>
      <c r="CG150" s="27"/>
      <c r="CH150" s="26"/>
      <c r="CI150" s="27"/>
      <c r="CJ150" s="26"/>
      <c r="CK150" s="27"/>
      <c r="CL150" s="26"/>
      <c r="CM150" s="27"/>
      <c r="CN150" s="26"/>
      <c r="CO150" s="27"/>
      <c r="CP150" s="30"/>
      <c r="CQ150" s="31">
        <f t="shared" si="7"/>
        <v>57080</v>
      </c>
      <c r="CR150" s="31">
        <f t="shared" si="7"/>
        <v>52460</v>
      </c>
      <c r="CS150" s="32">
        <f t="shared" si="8"/>
        <v>4620</v>
      </c>
    </row>
    <row r="151" spans="1:97" ht="25.5" customHeight="1">
      <c r="A151" s="129">
        <v>148</v>
      </c>
      <c r="B151" s="48" t="s">
        <v>1052</v>
      </c>
      <c r="C151" s="20" t="s">
        <v>1053</v>
      </c>
      <c r="D151" s="126" t="s">
        <v>1054</v>
      </c>
      <c r="E151" s="37"/>
      <c r="F151" s="94">
        <v>6600</v>
      </c>
      <c r="G151" s="127"/>
      <c r="H151" s="38">
        <f t="shared" si="6"/>
        <v>7620</v>
      </c>
      <c r="I151" s="11"/>
      <c r="J151" s="26">
        <v>1500</v>
      </c>
      <c r="K151" s="27">
        <v>1500</v>
      </c>
      <c r="L151" s="26">
        <v>1000</v>
      </c>
      <c r="M151" s="27">
        <v>1000</v>
      </c>
      <c r="N151" s="26">
        <v>5000</v>
      </c>
      <c r="O151" s="27">
        <v>5000</v>
      </c>
      <c r="P151" s="26">
        <v>8000</v>
      </c>
      <c r="Q151" s="27">
        <v>0</v>
      </c>
      <c r="R151" s="26"/>
      <c r="S151" s="27"/>
      <c r="T151" s="29">
        <v>4620</v>
      </c>
      <c r="U151" s="27">
        <v>4620</v>
      </c>
      <c r="V151" s="29">
        <v>4620</v>
      </c>
      <c r="W151" s="27">
        <v>4620</v>
      </c>
      <c r="X151" s="29">
        <v>4620</v>
      </c>
      <c r="Y151" s="27">
        <v>0</v>
      </c>
      <c r="Z151" s="29">
        <v>4620</v>
      </c>
      <c r="AA151" s="27">
        <f>4620+9620</f>
        <v>14240</v>
      </c>
      <c r="AB151" s="29">
        <v>4620</v>
      </c>
      <c r="AC151" s="27"/>
      <c r="AD151" s="29">
        <v>4620</v>
      </c>
      <c r="AE151" s="27"/>
      <c r="AF151" s="29">
        <v>4620</v>
      </c>
      <c r="AG151" s="27"/>
      <c r="AH151" s="29">
        <v>4620</v>
      </c>
      <c r="AI151" s="27"/>
      <c r="AJ151" s="29">
        <v>4620</v>
      </c>
      <c r="AK151" s="27">
        <v>18480</v>
      </c>
      <c r="AL151" s="128"/>
      <c r="AM151" s="27"/>
      <c r="AN151" s="128"/>
      <c r="AO151" s="27"/>
      <c r="AP151" s="128"/>
      <c r="AQ151" s="27"/>
      <c r="AR151" s="125"/>
      <c r="AS151" s="128"/>
      <c r="AT151" s="27"/>
      <c r="AU151" s="128"/>
      <c r="AV151" s="27"/>
      <c r="AW151" s="128"/>
      <c r="AX151" s="27"/>
      <c r="AY151" s="128"/>
      <c r="AZ151" s="27"/>
      <c r="BA151" s="128"/>
      <c r="BB151" s="27"/>
      <c r="BC151" s="128"/>
      <c r="BD151" s="27"/>
      <c r="BE151" s="128"/>
      <c r="BF151" s="27"/>
      <c r="BG151" s="128"/>
      <c r="BH151" s="27"/>
      <c r="BI151" s="128"/>
      <c r="BJ151" s="27"/>
      <c r="BK151" s="128"/>
      <c r="BL151" s="27"/>
      <c r="BM151" s="128"/>
      <c r="BN151" s="27"/>
      <c r="BO151" s="28"/>
      <c r="BP151" s="27"/>
      <c r="BQ151" s="30"/>
      <c r="BR151" s="28"/>
      <c r="BS151" s="27"/>
      <c r="BT151" s="28"/>
      <c r="BU151" s="27"/>
      <c r="BV151" s="28"/>
      <c r="BW151" s="27"/>
      <c r="BX151" s="28"/>
      <c r="BY151" s="27"/>
      <c r="BZ151" s="28"/>
      <c r="CA151" s="27"/>
      <c r="CB151" s="28"/>
      <c r="CC151" s="27"/>
      <c r="CD151" s="26"/>
      <c r="CE151" s="27"/>
      <c r="CF151" s="26"/>
      <c r="CG151" s="27"/>
      <c r="CH151" s="26"/>
      <c r="CI151" s="27"/>
      <c r="CJ151" s="26"/>
      <c r="CK151" s="27"/>
      <c r="CL151" s="26"/>
      <c r="CM151" s="27"/>
      <c r="CN151" s="26"/>
      <c r="CO151" s="27"/>
      <c r="CP151" s="30"/>
      <c r="CQ151" s="31">
        <f t="shared" si="7"/>
        <v>57080</v>
      </c>
      <c r="CR151" s="31">
        <f t="shared" si="7"/>
        <v>49460</v>
      </c>
      <c r="CS151" s="32">
        <f t="shared" si="8"/>
        <v>7620</v>
      </c>
    </row>
    <row r="152" spans="1:97" ht="25.5" customHeight="1">
      <c r="A152" s="18">
        <v>149</v>
      </c>
      <c r="B152" s="48" t="s">
        <v>1055</v>
      </c>
      <c r="C152" s="20" t="s">
        <v>1056</v>
      </c>
      <c r="D152" s="126" t="s">
        <v>1057</v>
      </c>
      <c r="E152" s="33"/>
      <c r="F152" s="94">
        <v>6600</v>
      </c>
      <c r="G152" s="127"/>
      <c r="H152" s="25">
        <f t="shared" si="6"/>
        <v>8000</v>
      </c>
      <c r="I152" s="11"/>
      <c r="J152" s="26">
        <v>1500</v>
      </c>
      <c r="K152" s="27">
        <v>1500</v>
      </c>
      <c r="L152" s="26">
        <v>1000</v>
      </c>
      <c r="M152" s="27">
        <v>1000</v>
      </c>
      <c r="N152" s="26">
        <v>5000</v>
      </c>
      <c r="O152" s="27">
        <v>5000</v>
      </c>
      <c r="P152" s="26">
        <v>8000</v>
      </c>
      <c r="Q152" s="27"/>
      <c r="R152" s="26"/>
      <c r="S152" s="27"/>
      <c r="T152" s="29">
        <v>4620</v>
      </c>
      <c r="U152" s="27">
        <v>0</v>
      </c>
      <c r="V152" s="29">
        <v>4620</v>
      </c>
      <c r="W152" s="27">
        <v>0</v>
      </c>
      <c r="X152" s="29">
        <v>4620</v>
      </c>
      <c r="Y152" s="27">
        <v>0</v>
      </c>
      <c r="Z152" s="29">
        <v>4620</v>
      </c>
      <c r="AA152" s="27">
        <v>18480</v>
      </c>
      <c r="AB152" s="29">
        <v>4620</v>
      </c>
      <c r="AC152" s="27">
        <v>4620</v>
      </c>
      <c r="AD152" s="29">
        <v>4620</v>
      </c>
      <c r="AE152" s="27"/>
      <c r="AF152" s="29">
        <v>4620</v>
      </c>
      <c r="AG152" s="27"/>
      <c r="AH152" s="29">
        <v>4620</v>
      </c>
      <c r="AI152" s="27"/>
      <c r="AJ152" s="29">
        <v>4620</v>
      </c>
      <c r="AK152" s="27">
        <v>18480</v>
      </c>
      <c r="AL152" s="128"/>
      <c r="AM152" s="27"/>
      <c r="AN152" s="128"/>
      <c r="AO152" s="27"/>
      <c r="AP152" s="128"/>
      <c r="AQ152" s="27"/>
      <c r="AR152" s="125"/>
      <c r="AS152" s="128"/>
      <c r="AT152" s="27"/>
      <c r="AU152" s="128"/>
      <c r="AV152" s="27"/>
      <c r="AW152" s="128"/>
      <c r="AX152" s="27"/>
      <c r="AY152" s="128"/>
      <c r="AZ152" s="27"/>
      <c r="BA152" s="128"/>
      <c r="BB152" s="27"/>
      <c r="BC152" s="128"/>
      <c r="BD152" s="27"/>
      <c r="BE152" s="128"/>
      <c r="BF152" s="27"/>
      <c r="BG152" s="128"/>
      <c r="BH152" s="27"/>
      <c r="BI152" s="128"/>
      <c r="BJ152" s="27"/>
      <c r="BK152" s="128"/>
      <c r="BL152" s="27"/>
      <c r="BM152" s="128"/>
      <c r="BN152" s="27"/>
      <c r="BO152" s="28"/>
      <c r="BP152" s="27"/>
      <c r="BQ152" s="30"/>
      <c r="BR152" s="28"/>
      <c r="BS152" s="27"/>
      <c r="BT152" s="28"/>
      <c r="BU152" s="27"/>
      <c r="BV152" s="28"/>
      <c r="BW152" s="27"/>
      <c r="BX152" s="28"/>
      <c r="BY152" s="27"/>
      <c r="BZ152" s="28"/>
      <c r="CA152" s="27"/>
      <c r="CB152" s="28"/>
      <c r="CC152" s="27"/>
      <c r="CD152" s="26"/>
      <c r="CE152" s="27"/>
      <c r="CF152" s="26"/>
      <c r="CG152" s="27"/>
      <c r="CH152" s="26"/>
      <c r="CI152" s="27"/>
      <c r="CJ152" s="26"/>
      <c r="CK152" s="27"/>
      <c r="CL152" s="26"/>
      <c r="CM152" s="27"/>
      <c r="CN152" s="26"/>
      <c r="CO152" s="27"/>
      <c r="CP152" s="30"/>
      <c r="CQ152" s="31">
        <f t="shared" si="7"/>
        <v>57080</v>
      </c>
      <c r="CR152" s="31">
        <f t="shared" si="7"/>
        <v>49080</v>
      </c>
      <c r="CS152" s="32">
        <f t="shared" si="8"/>
        <v>8000</v>
      </c>
    </row>
    <row r="153" spans="1:97" ht="25.5" customHeight="1">
      <c r="A153" s="129">
        <v>150</v>
      </c>
      <c r="B153" s="48" t="s">
        <v>1058</v>
      </c>
      <c r="C153" s="20" t="s">
        <v>1059</v>
      </c>
      <c r="D153" s="126" t="s">
        <v>1060</v>
      </c>
      <c r="E153" s="132" t="s">
        <v>410</v>
      </c>
      <c r="F153" s="94">
        <v>6200</v>
      </c>
      <c r="H153" s="25">
        <f t="shared" si="6"/>
        <v>36720</v>
      </c>
      <c r="I153" s="11"/>
      <c r="J153" s="26">
        <v>1500</v>
      </c>
      <c r="K153" s="27">
        <v>1500</v>
      </c>
      <c r="L153" s="26">
        <v>1000</v>
      </c>
      <c r="M153" s="27">
        <v>1000</v>
      </c>
      <c r="N153" s="26">
        <v>5000</v>
      </c>
      <c r="O153" s="27">
        <v>5000</v>
      </c>
      <c r="P153" s="26">
        <v>8000</v>
      </c>
      <c r="Q153" s="27"/>
      <c r="R153" s="26"/>
      <c r="S153" s="27"/>
      <c r="T153" s="29">
        <v>4340</v>
      </c>
      <c r="U153" s="27">
        <v>0</v>
      </c>
      <c r="V153" s="29">
        <v>4340</v>
      </c>
      <c r="W153" s="27">
        <v>0</v>
      </c>
      <c r="X153" s="29">
        <v>4340</v>
      </c>
      <c r="Y153" s="27"/>
      <c r="Z153" s="29">
        <v>4340</v>
      </c>
      <c r="AA153" s="27">
        <v>6000</v>
      </c>
      <c r="AB153" s="29">
        <v>4340</v>
      </c>
      <c r="AC153" s="27"/>
      <c r="AD153" s="29">
        <v>4340</v>
      </c>
      <c r="AE153" s="27"/>
      <c r="AF153" s="29">
        <v>4340</v>
      </c>
      <c r="AG153" s="27"/>
      <c r="AH153" s="29">
        <v>4340</v>
      </c>
      <c r="AI153" s="27"/>
      <c r="AJ153" s="29">
        <v>4340</v>
      </c>
      <c r="AK153" s="27">
        <v>4340</v>
      </c>
      <c r="AL153" s="128"/>
      <c r="AM153" s="27"/>
      <c r="AN153" s="128"/>
      <c r="AO153" s="27"/>
      <c r="AP153" s="128"/>
      <c r="AQ153" s="27"/>
      <c r="AR153" s="125"/>
      <c r="AS153" s="128"/>
      <c r="AT153" s="27"/>
      <c r="AU153" s="128"/>
      <c r="AV153" s="27"/>
      <c r="AW153" s="128"/>
      <c r="AX153" s="27"/>
      <c r="AY153" s="128"/>
      <c r="AZ153" s="27"/>
      <c r="BA153" s="128"/>
      <c r="BB153" s="27"/>
      <c r="BC153" s="128"/>
      <c r="BD153" s="27"/>
      <c r="BE153" s="128"/>
      <c r="BF153" s="27"/>
      <c r="BG153" s="128"/>
      <c r="BH153" s="27"/>
      <c r="BI153" s="128"/>
      <c r="BJ153" s="27"/>
      <c r="BK153" s="128"/>
      <c r="BL153" s="27"/>
      <c r="BM153" s="128"/>
      <c r="BN153" s="27"/>
      <c r="BO153" s="28"/>
      <c r="BP153" s="27"/>
      <c r="BQ153" s="30"/>
      <c r="BR153" s="28"/>
      <c r="BS153" s="27"/>
      <c r="BT153" s="28"/>
      <c r="BU153" s="27"/>
      <c r="BV153" s="28"/>
      <c r="BW153" s="27"/>
      <c r="BX153" s="28"/>
      <c r="BY153" s="27"/>
      <c r="BZ153" s="28"/>
      <c r="CA153" s="27"/>
      <c r="CB153" s="28"/>
      <c r="CC153" s="27"/>
      <c r="CD153" s="26"/>
      <c r="CE153" s="27"/>
      <c r="CF153" s="26"/>
      <c r="CG153" s="27"/>
      <c r="CH153" s="26"/>
      <c r="CI153" s="27"/>
      <c r="CJ153" s="26"/>
      <c r="CK153" s="27"/>
      <c r="CL153" s="26"/>
      <c r="CM153" s="27"/>
      <c r="CN153" s="26"/>
      <c r="CO153" s="27"/>
      <c r="CP153" s="30"/>
      <c r="CQ153" s="31">
        <f t="shared" si="7"/>
        <v>54560</v>
      </c>
      <c r="CR153" s="31">
        <f t="shared" si="7"/>
        <v>17840</v>
      </c>
      <c r="CS153" s="32">
        <f t="shared" si="8"/>
        <v>36720</v>
      </c>
    </row>
    <row r="154" spans="1:97" ht="25.5" customHeight="1">
      <c r="A154" s="18">
        <v>151</v>
      </c>
      <c r="B154" s="48" t="s">
        <v>1061</v>
      </c>
      <c r="C154" s="20" t="s">
        <v>1062</v>
      </c>
      <c r="D154" s="126" t="s">
        <v>1063</v>
      </c>
      <c r="E154" s="33"/>
      <c r="F154" s="94">
        <v>6600</v>
      </c>
      <c r="G154" s="127"/>
      <c r="H154" s="25">
        <f t="shared" si="6"/>
        <v>0</v>
      </c>
      <c r="I154" s="11"/>
      <c r="J154" s="26">
        <v>1500</v>
      </c>
      <c r="K154" s="27">
        <v>1500</v>
      </c>
      <c r="L154" s="26">
        <v>1000</v>
      </c>
      <c r="M154" s="27">
        <v>1000</v>
      </c>
      <c r="N154" s="26">
        <v>5000</v>
      </c>
      <c r="O154" s="27">
        <v>5000</v>
      </c>
      <c r="P154" s="26">
        <v>8000</v>
      </c>
      <c r="Q154" s="27">
        <v>0</v>
      </c>
      <c r="R154" s="26"/>
      <c r="S154" s="27"/>
      <c r="T154" s="29">
        <v>4620</v>
      </c>
      <c r="U154" s="27">
        <v>0</v>
      </c>
      <c r="V154" s="29">
        <v>4620</v>
      </c>
      <c r="W154" s="27">
        <v>9240</v>
      </c>
      <c r="X154" s="29">
        <v>4620</v>
      </c>
      <c r="Y154" s="27">
        <v>4620</v>
      </c>
      <c r="Z154" s="29">
        <v>4620</v>
      </c>
      <c r="AA154" s="27">
        <f>4620+4000</f>
        <v>8620</v>
      </c>
      <c r="AB154" s="29">
        <v>4620</v>
      </c>
      <c r="AC154" s="27">
        <v>4620</v>
      </c>
      <c r="AD154" s="29">
        <v>4620</v>
      </c>
      <c r="AE154" s="27">
        <v>8620</v>
      </c>
      <c r="AF154" s="29">
        <v>4620</v>
      </c>
      <c r="AG154" s="27"/>
      <c r="AH154" s="29">
        <v>4620</v>
      </c>
      <c r="AI154" s="27"/>
      <c r="AJ154" s="29">
        <v>4620</v>
      </c>
      <c r="AK154" s="27">
        <v>13860</v>
      </c>
      <c r="AL154" s="128"/>
      <c r="AM154" s="27"/>
      <c r="AN154" s="128"/>
      <c r="AO154" s="27"/>
      <c r="AP154" s="128"/>
      <c r="AQ154" s="27"/>
      <c r="AR154" s="125"/>
      <c r="AS154" s="128"/>
      <c r="AT154" s="27"/>
      <c r="AU154" s="128"/>
      <c r="AV154" s="27"/>
      <c r="AW154" s="128"/>
      <c r="AX154" s="27"/>
      <c r="AY154" s="128"/>
      <c r="AZ154" s="27"/>
      <c r="BA154" s="128"/>
      <c r="BB154" s="27"/>
      <c r="BC154" s="128"/>
      <c r="BD154" s="27"/>
      <c r="BE154" s="128"/>
      <c r="BF154" s="27"/>
      <c r="BG154" s="128"/>
      <c r="BH154" s="27"/>
      <c r="BI154" s="128"/>
      <c r="BJ154" s="27"/>
      <c r="BK154" s="128"/>
      <c r="BL154" s="27"/>
      <c r="BM154" s="128"/>
      <c r="BN154" s="27"/>
      <c r="BO154" s="28"/>
      <c r="BP154" s="27"/>
      <c r="BQ154" s="30"/>
      <c r="BR154" s="28"/>
      <c r="BS154" s="27"/>
      <c r="BT154" s="28"/>
      <c r="BU154" s="27"/>
      <c r="BV154" s="28"/>
      <c r="BW154" s="27"/>
      <c r="BX154" s="28"/>
      <c r="BY154" s="27"/>
      <c r="BZ154" s="28"/>
      <c r="CA154" s="27"/>
      <c r="CB154" s="28"/>
      <c r="CC154" s="27"/>
      <c r="CD154" s="26"/>
      <c r="CE154" s="27"/>
      <c r="CF154" s="26"/>
      <c r="CG154" s="27"/>
      <c r="CH154" s="26"/>
      <c r="CI154" s="27"/>
      <c r="CJ154" s="26"/>
      <c r="CK154" s="27"/>
      <c r="CL154" s="26"/>
      <c r="CM154" s="27"/>
      <c r="CN154" s="26"/>
      <c r="CO154" s="27"/>
      <c r="CP154" s="30"/>
      <c r="CQ154" s="31">
        <f t="shared" si="7"/>
        <v>57080</v>
      </c>
      <c r="CR154" s="31">
        <f t="shared" si="7"/>
        <v>57080</v>
      </c>
      <c r="CS154" s="32">
        <f t="shared" si="8"/>
        <v>0</v>
      </c>
    </row>
    <row r="155" spans="1:97" ht="25.5" customHeight="1">
      <c r="A155" s="129">
        <v>152</v>
      </c>
      <c r="B155" s="48" t="s">
        <v>1064</v>
      </c>
      <c r="C155" s="20" t="s">
        <v>1065</v>
      </c>
      <c r="D155" s="126" t="s">
        <v>1066</v>
      </c>
      <c r="E155" s="33"/>
      <c r="F155" s="94">
        <v>6600</v>
      </c>
      <c r="G155" s="127"/>
      <c r="H155" s="25">
        <f t="shared" si="6"/>
        <v>11520</v>
      </c>
      <c r="I155" s="11"/>
      <c r="J155" s="26">
        <v>1500</v>
      </c>
      <c r="K155" s="27">
        <v>1500</v>
      </c>
      <c r="L155" s="26">
        <v>1000</v>
      </c>
      <c r="M155" s="27">
        <v>1000</v>
      </c>
      <c r="N155" s="26">
        <v>5000</v>
      </c>
      <c r="O155" s="27">
        <v>5000</v>
      </c>
      <c r="P155" s="26">
        <v>8000</v>
      </c>
      <c r="Q155" s="27"/>
      <c r="R155" s="26"/>
      <c r="S155" s="27"/>
      <c r="T155" s="29">
        <v>4620</v>
      </c>
      <c r="U155" s="27">
        <v>0</v>
      </c>
      <c r="V155" s="29">
        <v>4620</v>
      </c>
      <c r="W155" s="27">
        <v>0</v>
      </c>
      <c r="X155" s="29">
        <v>4620</v>
      </c>
      <c r="Y155" s="27"/>
      <c r="Z155" s="29">
        <v>4620</v>
      </c>
      <c r="AA155" s="27">
        <v>15000</v>
      </c>
      <c r="AB155" s="29">
        <v>4620</v>
      </c>
      <c r="AC155" s="27">
        <v>9200</v>
      </c>
      <c r="AD155" s="29">
        <v>4620</v>
      </c>
      <c r="AE155" s="27"/>
      <c r="AF155" s="29">
        <v>4620</v>
      </c>
      <c r="AG155" s="27"/>
      <c r="AH155" s="29">
        <v>4620</v>
      </c>
      <c r="AI155" s="27"/>
      <c r="AJ155" s="29">
        <v>4620</v>
      </c>
      <c r="AK155" s="27">
        <v>13860</v>
      </c>
      <c r="AL155" s="128"/>
      <c r="AM155" s="27"/>
      <c r="AN155" s="128"/>
      <c r="AO155" s="27"/>
      <c r="AP155" s="128"/>
      <c r="AQ155" s="27"/>
      <c r="AR155" s="125"/>
      <c r="AS155" s="128"/>
      <c r="AT155" s="27"/>
      <c r="AU155" s="128"/>
      <c r="AV155" s="27"/>
      <c r="AW155" s="128"/>
      <c r="AX155" s="27"/>
      <c r="AY155" s="128"/>
      <c r="AZ155" s="27"/>
      <c r="BA155" s="128"/>
      <c r="BB155" s="27"/>
      <c r="BC155" s="128"/>
      <c r="BD155" s="27"/>
      <c r="BE155" s="128"/>
      <c r="BF155" s="27"/>
      <c r="BG155" s="128"/>
      <c r="BH155" s="27"/>
      <c r="BI155" s="128"/>
      <c r="BJ155" s="27"/>
      <c r="BK155" s="128"/>
      <c r="BL155" s="27"/>
      <c r="BM155" s="128"/>
      <c r="BN155" s="27"/>
      <c r="BO155" s="28"/>
      <c r="BP155" s="27"/>
      <c r="BQ155" s="30"/>
      <c r="BR155" s="28"/>
      <c r="BS155" s="27"/>
      <c r="BT155" s="28"/>
      <c r="BU155" s="27"/>
      <c r="BV155" s="28"/>
      <c r="BW155" s="27"/>
      <c r="BX155" s="28"/>
      <c r="BY155" s="27"/>
      <c r="BZ155" s="28"/>
      <c r="CA155" s="27"/>
      <c r="CB155" s="28"/>
      <c r="CC155" s="27"/>
      <c r="CD155" s="26"/>
      <c r="CE155" s="27"/>
      <c r="CF155" s="26"/>
      <c r="CG155" s="27"/>
      <c r="CH155" s="26"/>
      <c r="CI155" s="27"/>
      <c r="CJ155" s="26"/>
      <c r="CK155" s="27"/>
      <c r="CL155" s="26"/>
      <c r="CM155" s="27"/>
      <c r="CN155" s="26"/>
      <c r="CO155" s="27"/>
      <c r="CP155" s="30"/>
      <c r="CQ155" s="31">
        <f t="shared" si="7"/>
        <v>57080</v>
      </c>
      <c r="CR155" s="31">
        <f t="shared" si="7"/>
        <v>45560</v>
      </c>
      <c r="CS155" s="32">
        <f t="shared" si="8"/>
        <v>11520</v>
      </c>
    </row>
    <row r="156" spans="1:97" ht="25.5" customHeight="1">
      <c r="A156" s="18">
        <v>153</v>
      </c>
      <c r="B156" s="48" t="s">
        <v>1067</v>
      </c>
      <c r="C156" s="20" t="s">
        <v>1068</v>
      </c>
      <c r="D156" s="126" t="s">
        <v>1069</v>
      </c>
      <c r="E156" s="33"/>
      <c r="F156" s="94">
        <v>6600</v>
      </c>
      <c r="G156" s="127"/>
      <c r="H156" s="25">
        <f t="shared" si="6"/>
        <v>49580</v>
      </c>
      <c r="I156" s="11"/>
      <c r="J156" s="26">
        <v>1500</v>
      </c>
      <c r="K156" s="27">
        <v>1500</v>
      </c>
      <c r="L156" s="26">
        <v>1000</v>
      </c>
      <c r="M156" s="27">
        <v>1000</v>
      </c>
      <c r="N156" s="26">
        <v>5000</v>
      </c>
      <c r="O156" s="27">
        <v>5000</v>
      </c>
      <c r="P156" s="26">
        <v>8000</v>
      </c>
      <c r="Q156" s="27"/>
      <c r="R156" s="26"/>
      <c r="S156" s="27"/>
      <c r="T156" s="29">
        <v>4620</v>
      </c>
      <c r="U156" s="27"/>
      <c r="V156" s="29">
        <v>4620</v>
      </c>
      <c r="W156" s="27"/>
      <c r="X156" s="29">
        <v>4620</v>
      </c>
      <c r="Y156" s="27"/>
      <c r="Z156" s="29">
        <v>4620</v>
      </c>
      <c r="AA156" s="27"/>
      <c r="AB156" s="29">
        <v>4620</v>
      </c>
      <c r="AC156" s="27"/>
      <c r="AD156" s="29">
        <v>4620</v>
      </c>
      <c r="AE156" s="27"/>
      <c r="AF156" s="29">
        <v>4620</v>
      </c>
      <c r="AG156" s="27"/>
      <c r="AH156" s="29">
        <v>4620</v>
      </c>
      <c r="AI156" s="27"/>
      <c r="AJ156" s="29">
        <v>4620</v>
      </c>
      <c r="AK156" s="27"/>
      <c r="AL156" s="128"/>
      <c r="AM156" s="27"/>
      <c r="AN156" s="128"/>
      <c r="AO156" s="27"/>
      <c r="AP156" s="128"/>
      <c r="AQ156" s="27"/>
      <c r="AR156" s="125"/>
      <c r="AS156" s="128"/>
      <c r="AT156" s="27"/>
      <c r="AU156" s="128"/>
      <c r="AV156" s="27"/>
      <c r="AW156" s="128"/>
      <c r="AX156" s="27"/>
      <c r="AY156" s="128"/>
      <c r="AZ156" s="27"/>
      <c r="BA156" s="128"/>
      <c r="BB156" s="27"/>
      <c r="BC156" s="128"/>
      <c r="BD156" s="27"/>
      <c r="BE156" s="128"/>
      <c r="BF156" s="27"/>
      <c r="BG156" s="128"/>
      <c r="BH156" s="27"/>
      <c r="BI156" s="128"/>
      <c r="BJ156" s="27"/>
      <c r="BK156" s="128"/>
      <c r="BL156" s="27"/>
      <c r="BM156" s="128"/>
      <c r="BN156" s="27"/>
      <c r="BO156" s="28"/>
      <c r="BP156" s="27"/>
      <c r="BQ156" s="30"/>
      <c r="BR156" s="28"/>
      <c r="BS156" s="27"/>
      <c r="BT156" s="28"/>
      <c r="BU156" s="27"/>
      <c r="BV156" s="28"/>
      <c r="BW156" s="27"/>
      <c r="BX156" s="28"/>
      <c r="BY156" s="27"/>
      <c r="BZ156" s="28"/>
      <c r="CA156" s="27"/>
      <c r="CB156" s="28"/>
      <c r="CC156" s="27"/>
      <c r="CD156" s="26"/>
      <c r="CE156" s="27"/>
      <c r="CF156" s="26"/>
      <c r="CG156" s="27"/>
      <c r="CH156" s="26"/>
      <c r="CI156" s="27"/>
      <c r="CJ156" s="26"/>
      <c r="CK156" s="27"/>
      <c r="CL156" s="26"/>
      <c r="CM156" s="27"/>
      <c r="CN156" s="26"/>
      <c r="CO156" s="27"/>
      <c r="CP156" s="30"/>
      <c r="CQ156" s="31">
        <f t="shared" si="7"/>
        <v>57080</v>
      </c>
      <c r="CR156" s="31">
        <f t="shared" si="7"/>
        <v>7500</v>
      </c>
      <c r="CS156" s="32">
        <f t="shared" si="8"/>
        <v>49580</v>
      </c>
    </row>
    <row r="157" spans="1:97" ht="25.5" customHeight="1">
      <c r="A157" s="129">
        <v>154</v>
      </c>
      <c r="B157" s="48" t="s">
        <v>1070</v>
      </c>
      <c r="C157" s="20" t="s">
        <v>1071</v>
      </c>
      <c r="D157" s="126" t="s">
        <v>1072</v>
      </c>
      <c r="E157" s="37"/>
      <c r="F157" s="94">
        <v>6600</v>
      </c>
      <c r="G157" s="127"/>
      <c r="H157" s="38">
        <f t="shared" si="6"/>
        <v>0</v>
      </c>
      <c r="I157" s="11"/>
      <c r="J157" s="26">
        <v>1500</v>
      </c>
      <c r="K157" s="27">
        <v>1500</v>
      </c>
      <c r="L157" s="26">
        <v>1000</v>
      </c>
      <c r="M157" s="27">
        <v>1000</v>
      </c>
      <c r="N157" s="26">
        <v>5000</v>
      </c>
      <c r="O157" s="27">
        <v>5000</v>
      </c>
      <c r="P157" s="26">
        <v>8000</v>
      </c>
      <c r="Q157" s="27">
        <v>0</v>
      </c>
      <c r="R157" s="26"/>
      <c r="S157" s="27"/>
      <c r="T157" s="29">
        <v>4620</v>
      </c>
      <c r="U157" s="27">
        <v>0</v>
      </c>
      <c r="V157" s="29">
        <v>4620</v>
      </c>
      <c r="W157" s="27">
        <v>0</v>
      </c>
      <c r="X157" s="29">
        <v>4620</v>
      </c>
      <c r="Y157" s="27">
        <v>0</v>
      </c>
      <c r="Z157" s="29">
        <v>4620</v>
      </c>
      <c r="AA157" s="27">
        <v>26480</v>
      </c>
      <c r="AB157" s="29">
        <v>4620</v>
      </c>
      <c r="AC157" s="27"/>
      <c r="AD157" s="29">
        <v>4620</v>
      </c>
      <c r="AE157" s="27"/>
      <c r="AF157" s="29">
        <v>4620</v>
      </c>
      <c r="AG157" s="27"/>
      <c r="AH157" s="29">
        <v>4620</v>
      </c>
      <c r="AI157" s="27"/>
      <c r="AJ157" s="29">
        <v>4620</v>
      </c>
      <c r="AK157" s="27">
        <v>23100</v>
      </c>
      <c r="AL157" s="128"/>
      <c r="AM157" s="27"/>
      <c r="AN157" s="128"/>
      <c r="AO157" s="27"/>
      <c r="AP157" s="128"/>
      <c r="AQ157" s="27"/>
      <c r="AR157" s="125"/>
      <c r="AS157" s="128"/>
      <c r="AT157" s="27"/>
      <c r="AU157" s="128"/>
      <c r="AV157" s="27"/>
      <c r="AW157" s="128"/>
      <c r="AX157" s="27"/>
      <c r="AY157" s="128"/>
      <c r="AZ157" s="27"/>
      <c r="BA157" s="128"/>
      <c r="BB157" s="27"/>
      <c r="BC157" s="128"/>
      <c r="BD157" s="27"/>
      <c r="BE157" s="128"/>
      <c r="BF157" s="27"/>
      <c r="BG157" s="128"/>
      <c r="BH157" s="27"/>
      <c r="BI157" s="128"/>
      <c r="BJ157" s="27"/>
      <c r="BK157" s="128"/>
      <c r="BL157" s="27"/>
      <c r="BM157" s="128"/>
      <c r="BN157" s="27"/>
      <c r="BO157" s="28"/>
      <c r="BP157" s="27"/>
      <c r="BQ157" s="30"/>
      <c r="BR157" s="28"/>
      <c r="BS157" s="27"/>
      <c r="BT157" s="28"/>
      <c r="BU157" s="27"/>
      <c r="BV157" s="28"/>
      <c r="BW157" s="27"/>
      <c r="BX157" s="28"/>
      <c r="BY157" s="27"/>
      <c r="BZ157" s="28"/>
      <c r="CA157" s="27"/>
      <c r="CB157" s="28"/>
      <c r="CC157" s="27"/>
      <c r="CD157" s="26"/>
      <c r="CE157" s="27"/>
      <c r="CF157" s="26"/>
      <c r="CG157" s="27"/>
      <c r="CH157" s="26"/>
      <c r="CI157" s="27"/>
      <c r="CJ157" s="26"/>
      <c r="CK157" s="27"/>
      <c r="CL157" s="26"/>
      <c r="CM157" s="27"/>
      <c r="CN157" s="26"/>
      <c r="CO157" s="27"/>
      <c r="CP157" s="30"/>
      <c r="CQ157" s="31">
        <f t="shared" si="7"/>
        <v>57080</v>
      </c>
      <c r="CR157" s="31">
        <f t="shared" si="7"/>
        <v>57080</v>
      </c>
      <c r="CS157" s="32">
        <f t="shared" si="8"/>
        <v>0</v>
      </c>
    </row>
    <row r="158" spans="1:97" ht="25.5" customHeight="1">
      <c r="A158" s="18">
        <v>155</v>
      </c>
      <c r="B158" s="48" t="s">
        <v>1073</v>
      </c>
      <c r="C158" s="20" t="s">
        <v>1074</v>
      </c>
      <c r="D158" s="126" t="s">
        <v>1075</v>
      </c>
      <c r="E158" s="53" t="s">
        <v>410</v>
      </c>
      <c r="F158" s="94">
        <v>6200</v>
      </c>
      <c r="G158" s="127"/>
      <c r="H158" s="25">
        <f t="shared" si="6"/>
        <v>19340</v>
      </c>
      <c r="I158" s="11"/>
      <c r="J158" s="26">
        <v>1500</v>
      </c>
      <c r="K158" s="27">
        <v>1500</v>
      </c>
      <c r="L158" s="26">
        <v>1000</v>
      </c>
      <c r="M158" s="27">
        <v>1000</v>
      </c>
      <c r="N158" s="26">
        <v>5000</v>
      </c>
      <c r="O158" s="27">
        <v>5000</v>
      </c>
      <c r="P158" s="26">
        <v>8000</v>
      </c>
      <c r="Q158" s="27"/>
      <c r="R158" s="26"/>
      <c r="S158" s="27"/>
      <c r="T158" s="29">
        <v>4340</v>
      </c>
      <c r="U158" s="27"/>
      <c r="V158" s="29">
        <v>4340</v>
      </c>
      <c r="W158" s="27"/>
      <c r="X158" s="29">
        <v>4340</v>
      </c>
      <c r="Y158" s="27"/>
      <c r="Z158" s="29">
        <v>4340</v>
      </c>
      <c r="AA158" s="27">
        <v>9240</v>
      </c>
      <c r="AB158" s="29">
        <v>4340</v>
      </c>
      <c r="AC158" s="27"/>
      <c r="AD158" s="29">
        <v>4340</v>
      </c>
      <c r="AE158" s="27"/>
      <c r="AF158" s="29">
        <v>4340</v>
      </c>
      <c r="AG158" s="27"/>
      <c r="AH158" s="29">
        <v>4340</v>
      </c>
      <c r="AI158" s="27">
        <v>13860</v>
      </c>
      <c r="AJ158" s="29">
        <v>4340</v>
      </c>
      <c r="AK158" s="27">
        <v>4620</v>
      </c>
      <c r="AL158" s="128"/>
      <c r="AM158" s="27"/>
      <c r="AN158" s="128"/>
      <c r="AO158" s="27"/>
      <c r="AP158" s="128"/>
      <c r="AQ158" s="27"/>
      <c r="AR158" s="125"/>
      <c r="AS158" s="128"/>
      <c r="AT158" s="27"/>
      <c r="AU158" s="128"/>
      <c r="AV158" s="27"/>
      <c r="AW158" s="128"/>
      <c r="AX158" s="27"/>
      <c r="AY158" s="128"/>
      <c r="AZ158" s="27"/>
      <c r="BA158" s="128"/>
      <c r="BB158" s="27"/>
      <c r="BC158" s="128"/>
      <c r="BD158" s="27"/>
      <c r="BE158" s="128"/>
      <c r="BF158" s="27"/>
      <c r="BG158" s="128"/>
      <c r="BH158" s="27"/>
      <c r="BI158" s="128"/>
      <c r="BJ158" s="27"/>
      <c r="BK158" s="128"/>
      <c r="BL158" s="27"/>
      <c r="BM158" s="128"/>
      <c r="BN158" s="27"/>
      <c r="BO158" s="28"/>
      <c r="BP158" s="27"/>
      <c r="BQ158" s="30"/>
      <c r="BR158" s="28"/>
      <c r="BS158" s="27"/>
      <c r="BT158" s="28"/>
      <c r="BU158" s="27"/>
      <c r="BV158" s="28"/>
      <c r="BW158" s="27"/>
      <c r="BX158" s="28"/>
      <c r="BY158" s="27"/>
      <c r="BZ158" s="28"/>
      <c r="CA158" s="27"/>
      <c r="CB158" s="28"/>
      <c r="CC158" s="27"/>
      <c r="CD158" s="26"/>
      <c r="CE158" s="27"/>
      <c r="CF158" s="26"/>
      <c r="CG158" s="27"/>
      <c r="CH158" s="26"/>
      <c r="CI158" s="27"/>
      <c r="CJ158" s="26"/>
      <c r="CK158" s="27"/>
      <c r="CL158" s="26"/>
      <c r="CM158" s="27"/>
      <c r="CN158" s="26"/>
      <c r="CO158" s="27"/>
      <c r="CP158" s="30"/>
      <c r="CQ158" s="31">
        <f t="shared" si="7"/>
        <v>54560</v>
      </c>
      <c r="CR158" s="31">
        <f t="shared" si="7"/>
        <v>35220</v>
      </c>
      <c r="CS158" s="32">
        <f t="shared" si="8"/>
        <v>19340</v>
      </c>
    </row>
    <row r="159" spans="1:97" ht="25.5" customHeight="1">
      <c r="A159" s="129">
        <v>156</v>
      </c>
      <c r="B159" s="48" t="s">
        <v>1076</v>
      </c>
      <c r="C159" s="20" t="s">
        <v>1077</v>
      </c>
      <c r="D159" s="126" t="s">
        <v>1078</v>
      </c>
      <c r="E159" s="37"/>
      <c r="F159" s="94">
        <v>6600</v>
      </c>
      <c r="G159" s="127"/>
      <c r="H159" s="25">
        <f t="shared" si="6"/>
        <v>41580</v>
      </c>
      <c r="I159" s="11"/>
      <c r="J159" s="26">
        <v>1500</v>
      </c>
      <c r="K159" s="27">
        <v>1500</v>
      </c>
      <c r="L159" s="26">
        <v>1000</v>
      </c>
      <c r="M159" s="27">
        <v>1000</v>
      </c>
      <c r="N159" s="26">
        <v>5000</v>
      </c>
      <c r="O159" s="27">
        <v>5000</v>
      </c>
      <c r="P159" s="26">
        <v>8000</v>
      </c>
      <c r="Q159" s="27">
        <v>0</v>
      </c>
      <c r="R159" s="26"/>
      <c r="S159" s="27"/>
      <c r="T159" s="29">
        <v>4620</v>
      </c>
      <c r="U159" s="27"/>
      <c r="V159" s="29">
        <v>4620</v>
      </c>
      <c r="W159" s="27"/>
      <c r="X159" s="29">
        <v>4620</v>
      </c>
      <c r="Y159" s="27"/>
      <c r="Z159" s="29">
        <v>4620</v>
      </c>
      <c r="AA159" s="27">
        <v>8000</v>
      </c>
      <c r="AB159" s="29">
        <v>4620</v>
      </c>
      <c r="AC159" s="27"/>
      <c r="AD159" s="29">
        <v>4620</v>
      </c>
      <c r="AE159" s="27"/>
      <c r="AF159" s="29">
        <v>4620</v>
      </c>
      <c r="AG159" s="27"/>
      <c r="AH159" s="29">
        <v>4620</v>
      </c>
      <c r="AI159" s="27"/>
      <c r="AJ159" s="29">
        <v>4620</v>
      </c>
      <c r="AK159" s="27"/>
      <c r="AL159" s="128"/>
      <c r="AM159" s="27"/>
      <c r="AN159" s="128"/>
      <c r="AO159" s="27"/>
      <c r="AP159" s="128"/>
      <c r="AQ159" s="27"/>
      <c r="AR159" s="125"/>
      <c r="AS159" s="128"/>
      <c r="AT159" s="27"/>
      <c r="AU159" s="128"/>
      <c r="AV159" s="27"/>
      <c r="AW159" s="128"/>
      <c r="AX159" s="27"/>
      <c r="AY159" s="128"/>
      <c r="AZ159" s="27"/>
      <c r="BA159" s="128"/>
      <c r="BB159" s="27"/>
      <c r="BC159" s="128"/>
      <c r="BD159" s="27"/>
      <c r="BE159" s="128"/>
      <c r="BF159" s="27"/>
      <c r="BG159" s="128"/>
      <c r="BH159" s="27"/>
      <c r="BI159" s="128"/>
      <c r="BJ159" s="27"/>
      <c r="BK159" s="128"/>
      <c r="BL159" s="27"/>
      <c r="BM159" s="128"/>
      <c r="BN159" s="27"/>
      <c r="BO159" s="28"/>
      <c r="BP159" s="27"/>
      <c r="BQ159" s="30"/>
      <c r="BR159" s="28"/>
      <c r="BS159" s="27"/>
      <c r="BT159" s="28"/>
      <c r="BU159" s="27"/>
      <c r="BV159" s="28"/>
      <c r="BW159" s="27"/>
      <c r="BX159" s="28"/>
      <c r="BY159" s="27"/>
      <c r="BZ159" s="28"/>
      <c r="CA159" s="27"/>
      <c r="CB159" s="28"/>
      <c r="CC159" s="27"/>
      <c r="CD159" s="26"/>
      <c r="CE159" s="27"/>
      <c r="CF159" s="26"/>
      <c r="CG159" s="27"/>
      <c r="CH159" s="26"/>
      <c r="CI159" s="27"/>
      <c r="CJ159" s="26"/>
      <c r="CK159" s="27"/>
      <c r="CL159" s="26"/>
      <c r="CM159" s="27"/>
      <c r="CN159" s="26"/>
      <c r="CO159" s="27"/>
      <c r="CP159" s="30"/>
      <c r="CQ159" s="31">
        <f t="shared" si="7"/>
        <v>57080</v>
      </c>
      <c r="CR159" s="31">
        <f t="shared" si="7"/>
        <v>15500</v>
      </c>
      <c r="CS159" s="32">
        <f t="shared" si="8"/>
        <v>41580</v>
      </c>
    </row>
    <row r="160" spans="1:97" ht="25.5" customHeight="1">
      <c r="A160" s="18">
        <v>157</v>
      </c>
      <c r="B160" s="48" t="s">
        <v>1079</v>
      </c>
      <c r="C160" s="20" t="s">
        <v>1080</v>
      </c>
      <c r="D160" s="126" t="s">
        <v>1081</v>
      </c>
      <c r="E160" s="52"/>
      <c r="F160" s="94">
        <v>6600</v>
      </c>
      <c r="G160" s="127"/>
      <c r="H160" s="25">
        <f t="shared" si="6"/>
        <v>23100</v>
      </c>
      <c r="I160" s="11"/>
      <c r="J160" s="26">
        <v>1500</v>
      </c>
      <c r="K160" s="27">
        <v>1500</v>
      </c>
      <c r="L160" s="26">
        <v>1000</v>
      </c>
      <c r="M160" s="27">
        <v>1000</v>
      </c>
      <c r="N160" s="26">
        <v>5000</v>
      </c>
      <c r="O160" s="27">
        <v>5000</v>
      </c>
      <c r="P160" s="26">
        <v>8000</v>
      </c>
      <c r="Q160" s="27">
        <v>0</v>
      </c>
      <c r="R160" s="26"/>
      <c r="S160" s="27"/>
      <c r="T160" s="29">
        <v>4620</v>
      </c>
      <c r="U160" s="27"/>
      <c r="V160" s="29">
        <v>4620</v>
      </c>
      <c r="W160" s="27"/>
      <c r="X160" s="29">
        <v>4620</v>
      </c>
      <c r="Y160" s="27"/>
      <c r="Z160" s="29">
        <v>4620</v>
      </c>
      <c r="AA160" s="27">
        <v>5000</v>
      </c>
      <c r="AB160" s="29">
        <v>4620</v>
      </c>
      <c r="AC160" s="27">
        <v>21480</v>
      </c>
      <c r="AD160" s="29">
        <v>4620</v>
      </c>
      <c r="AE160" s="27"/>
      <c r="AF160" s="29">
        <v>4620</v>
      </c>
      <c r="AG160" s="27"/>
      <c r="AH160" s="29">
        <v>4620</v>
      </c>
      <c r="AI160" s="27"/>
      <c r="AJ160" s="29">
        <v>4620</v>
      </c>
      <c r="AK160" s="27"/>
      <c r="AL160" s="128"/>
      <c r="AM160" s="27"/>
      <c r="AN160" s="128"/>
      <c r="AO160" s="27"/>
      <c r="AP160" s="128"/>
      <c r="AQ160" s="27"/>
      <c r="AR160" s="125"/>
      <c r="AS160" s="128"/>
      <c r="AT160" s="27"/>
      <c r="AU160" s="128"/>
      <c r="AV160" s="27"/>
      <c r="AW160" s="128"/>
      <c r="AX160" s="27"/>
      <c r="AY160" s="128"/>
      <c r="AZ160" s="27"/>
      <c r="BA160" s="128"/>
      <c r="BB160" s="27"/>
      <c r="BC160" s="128"/>
      <c r="BD160" s="27"/>
      <c r="BE160" s="128"/>
      <c r="BF160" s="27"/>
      <c r="BG160" s="128"/>
      <c r="BH160" s="27"/>
      <c r="BI160" s="128"/>
      <c r="BJ160" s="27"/>
      <c r="BK160" s="128"/>
      <c r="BL160" s="27"/>
      <c r="BM160" s="128"/>
      <c r="BN160" s="27"/>
      <c r="BO160" s="28"/>
      <c r="BP160" s="27"/>
      <c r="BQ160" s="30"/>
      <c r="BR160" s="28"/>
      <c r="BS160" s="27"/>
      <c r="BT160" s="28"/>
      <c r="BU160" s="27"/>
      <c r="BV160" s="28"/>
      <c r="BW160" s="27"/>
      <c r="BX160" s="28"/>
      <c r="BY160" s="27"/>
      <c r="BZ160" s="28"/>
      <c r="CA160" s="27"/>
      <c r="CB160" s="28"/>
      <c r="CC160" s="27"/>
      <c r="CD160" s="26"/>
      <c r="CE160" s="27"/>
      <c r="CF160" s="26"/>
      <c r="CG160" s="27"/>
      <c r="CH160" s="26"/>
      <c r="CI160" s="27"/>
      <c r="CJ160" s="26"/>
      <c r="CK160" s="27"/>
      <c r="CL160" s="26"/>
      <c r="CM160" s="27"/>
      <c r="CN160" s="26"/>
      <c r="CO160" s="27"/>
      <c r="CP160" s="30"/>
      <c r="CQ160" s="31">
        <f t="shared" si="7"/>
        <v>57080</v>
      </c>
      <c r="CR160" s="31">
        <f t="shared" si="7"/>
        <v>33980</v>
      </c>
      <c r="CS160" s="32">
        <f t="shared" si="8"/>
        <v>23100</v>
      </c>
    </row>
    <row r="161" spans="1:97" ht="25.5" customHeight="1">
      <c r="A161" s="129">
        <v>158</v>
      </c>
      <c r="B161" s="47" t="s">
        <v>1082</v>
      </c>
      <c r="C161" s="20" t="s">
        <v>1083</v>
      </c>
      <c r="D161" s="126" t="s">
        <v>1084</v>
      </c>
      <c r="E161" s="37"/>
      <c r="F161" s="94"/>
      <c r="G161" s="149" t="s">
        <v>983</v>
      </c>
      <c r="H161" s="38">
        <f t="shared" si="6"/>
        <v>0</v>
      </c>
      <c r="I161" s="11"/>
      <c r="J161" s="26">
        <v>1500</v>
      </c>
      <c r="K161" s="27">
        <v>1500</v>
      </c>
      <c r="L161" s="26">
        <v>1000</v>
      </c>
      <c r="M161" s="27">
        <v>1000</v>
      </c>
      <c r="N161" s="26">
        <v>5000</v>
      </c>
      <c r="O161" s="27">
        <v>5000</v>
      </c>
      <c r="P161" s="26"/>
      <c r="Q161" s="27"/>
      <c r="R161" s="26"/>
      <c r="S161" s="27"/>
      <c r="T161" s="29"/>
      <c r="U161" s="27"/>
      <c r="V161" s="29"/>
      <c r="W161" s="27"/>
      <c r="X161" s="29"/>
      <c r="Y161" s="27"/>
      <c r="Z161" s="29"/>
      <c r="AA161" s="27"/>
      <c r="AB161" s="29"/>
      <c r="AC161" s="27"/>
      <c r="AD161" s="29"/>
      <c r="AE161" s="27"/>
      <c r="AF161" s="29"/>
      <c r="AG161" s="27"/>
      <c r="AH161" s="29"/>
      <c r="AI161" s="27"/>
      <c r="AJ161" s="29"/>
      <c r="AK161" s="27"/>
      <c r="AL161" s="128"/>
      <c r="AM161" s="27"/>
      <c r="AN161" s="128"/>
      <c r="AO161" s="27"/>
      <c r="AP161" s="128"/>
      <c r="AQ161" s="27"/>
      <c r="AR161" s="125"/>
      <c r="AS161" s="128"/>
      <c r="AT161" s="27"/>
      <c r="AU161" s="128"/>
      <c r="AV161" s="27"/>
      <c r="AW161" s="128"/>
      <c r="AX161" s="27"/>
      <c r="AY161" s="128"/>
      <c r="AZ161" s="27"/>
      <c r="BA161" s="128"/>
      <c r="BB161" s="27"/>
      <c r="BC161" s="128"/>
      <c r="BD161" s="27"/>
      <c r="BE161" s="128"/>
      <c r="BF161" s="27"/>
      <c r="BG161" s="128"/>
      <c r="BH161" s="27"/>
      <c r="BI161" s="128"/>
      <c r="BJ161" s="27"/>
      <c r="BK161" s="128"/>
      <c r="BL161" s="27"/>
      <c r="BM161" s="128"/>
      <c r="BN161" s="27"/>
      <c r="BO161" s="28"/>
      <c r="BP161" s="27"/>
      <c r="BQ161" s="30"/>
      <c r="BR161" s="28"/>
      <c r="BS161" s="27"/>
      <c r="BT161" s="28"/>
      <c r="BU161" s="27"/>
      <c r="BV161" s="28"/>
      <c r="BW161" s="27"/>
      <c r="BX161" s="28"/>
      <c r="BY161" s="27"/>
      <c r="BZ161" s="28"/>
      <c r="CA161" s="27"/>
      <c r="CB161" s="28"/>
      <c r="CC161" s="27"/>
      <c r="CD161" s="26"/>
      <c r="CE161" s="27"/>
      <c r="CF161" s="26"/>
      <c r="CG161" s="27"/>
      <c r="CH161" s="26"/>
      <c r="CI161" s="27"/>
      <c r="CJ161" s="26"/>
      <c r="CK161" s="27"/>
      <c r="CL161" s="26"/>
      <c r="CM161" s="27"/>
      <c r="CN161" s="26"/>
      <c r="CO161" s="27"/>
      <c r="CP161" s="30"/>
      <c r="CQ161" s="31">
        <f t="shared" si="7"/>
        <v>7500</v>
      </c>
      <c r="CR161" s="31">
        <f t="shared" si="7"/>
        <v>7500</v>
      </c>
      <c r="CS161" s="32">
        <f t="shared" si="8"/>
        <v>0</v>
      </c>
    </row>
    <row r="162" spans="1:97" ht="25.5" customHeight="1">
      <c r="A162" s="18">
        <v>159</v>
      </c>
      <c r="B162" s="48" t="s">
        <v>1085</v>
      </c>
      <c r="C162" s="20" t="s">
        <v>1086</v>
      </c>
      <c r="D162" s="126" t="s">
        <v>1087</v>
      </c>
      <c r="E162" s="132" t="s">
        <v>410</v>
      </c>
      <c r="F162" s="94">
        <v>6200</v>
      </c>
      <c r="H162" s="38">
        <f t="shared" si="6"/>
        <v>4340</v>
      </c>
      <c r="I162" s="11"/>
      <c r="J162" s="26">
        <v>1500</v>
      </c>
      <c r="K162" s="27">
        <v>1500</v>
      </c>
      <c r="L162" s="26">
        <v>1000</v>
      </c>
      <c r="M162" s="27">
        <v>1000</v>
      </c>
      <c r="N162" s="26">
        <v>5000</v>
      </c>
      <c r="O162" s="27">
        <v>5000</v>
      </c>
      <c r="P162" s="26">
        <v>8000</v>
      </c>
      <c r="Q162" s="27">
        <v>0</v>
      </c>
      <c r="R162" s="26"/>
      <c r="S162" s="27"/>
      <c r="T162" s="29">
        <v>4340</v>
      </c>
      <c r="U162" s="27">
        <v>4620</v>
      </c>
      <c r="V162" s="29">
        <v>4340</v>
      </c>
      <c r="W162" s="27">
        <v>0</v>
      </c>
      <c r="X162" s="29">
        <v>4340</v>
      </c>
      <c r="Y162" s="27">
        <v>0</v>
      </c>
      <c r="Z162" s="29">
        <v>4340</v>
      </c>
      <c r="AA162" s="27">
        <v>20740</v>
      </c>
      <c r="AB162" s="29">
        <v>4340</v>
      </c>
      <c r="AC162" s="27"/>
      <c r="AD162" s="29">
        <v>4340</v>
      </c>
      <c r="AE162" s="27"/>
      <c r="AF162" s="29">
        <v>4340</v>
      </c>
      <c r="AG162" s="27"/>
      <c r="AH162" s="29">
        <v>4340</v>
      </c>
      <c r="AI162" s="27"/>
      <c r="AJ162" s="29">
        <v>4340</v>
      </c>
      <c r="AK162" s="27">
        <v>17360</v>
      </c>
      <c r="AL162" s="128"/>
      <c r="AM162" s="27"/>
      <c r="AN162" s="128"/>
      <c r="AO162" s="27"/>
      <c r="AP162" s="128"/>
      <c r="AQ162" s="27"/>
      <c r="AR162" s="125"/>
      <c r="AS162" s="128"/>
      <c r="AT162" s="27"/>
      <c r="AU162" s="128"/>
      <c r="AV162" s="27"/>
      <c r="AW162" s="128"/>
      <c r="AX162" s="27"/>
      <c r="AY162" s="128"/>
      <c r="AZ162" s="27"/>
      <c r="BA162" s="128"/>
      <c r="BB162" s="27"/>
      <c r="BC162" s="128"/>
      <c r="BD162" s="27"/>
      <c r="BE162" s="128"/>
      <c r="BF162" s="27"/>
      <c r="BG162" s="128"/>
      <c r="BH162" s="27"/>
      <c r="BI162" s="128"/>
      <c r="BJ162" s="27"/>
      <c r="BK162" s="128"/>
      <c r="BL162" s="27"/>
      <c r="BM162" s="128"/>
      <c r="BN162" s="27"/>
      <c r="BO162" s="28"/>
      <c r="BP162" s="27"/>
      <c r="BQ162" s="30"/>
      <c r="BR162" s="28"/>
      <c r="BS162" s="27"/>
      <c r="BT162" s="28"/>
      <c r="BU162" s="27"/>
      <c r="BV162" s="28"/>
      <c r="BW162" s="27"/>
      <c r="BX162" s="28"/>
      <c r="BY162" s="27"/>
      <c r="BZ162" s="28"/>
      <c r="CA162" s="27"/>
      <c r="CB162" s="28"/>
      <c r="CC162" s="27"/>
      <c r="CD162" s="26"/>
      <c r="CE162" s="27"/>
      <c r="CF162" s="26"/>
      <c r="CG162" s="27"/>
      <c r="CH162" s="26"/>
      <c r="CI162" s="27"/>
      <c r="CJ162" s="26"/>
      <c r="CK162" s="27"/>
      <c r="CL162" s="26"/>
      <c r="CM162" s="27"/>
      <c r="CN162" s="26"/>
      <c r="CO162" s="27"/>
      <c r="CP162" s="30"/>
      <c r="CQ162" s="31">
        <f t="shared" si="7"/>
        <v>54560</v>
      </c>
      <c r="CR162" s="31">
        <f t="shared" si="7"/>
        <v>50220</v>
      </c>
      <c r="CS162" s="32">
        <f t="shared" si="8"/>
        <v>4340</v>
      </c>
    </row>
    <row r="163" spans="1:97" ht="25.5" customHeight="1">
      <c r="A163" s="129">
        <v>160</v>
      </c>
      <c r="B163" s="48" t="s">
        <v>1088</v>
      </c>
      <c r="C163" s="20" t="s">
        <v>1089</v>
      </c>
      <c r="D163" s="126" t="s">
        <v>1090</v>
      </c>
      <c r="E163" s="132" t="s">
        <v>410</v>
      </c>
      <c r="F163" s="94">
        <v>6200</v>
      </c>
      <c r="H163" s="25">
        <f t="shared" si="6"/>
        <v>20860</v>
      </c>
      <c r="I163" s="11"/>
      <c r="J163" s="26">
        <v>1500</v>
      </c>
      <c r="K163" s="27">
        <v>1500</v>
      </c>
      <c r="L163" s="26">
        <v>1000</v>
      </c>
      <c r="M163" s="27">
        <v>1000</v>
      </c>
      <c r="N163" s="26">
        <v>5000</v>
      </c>
      <c r="O163" s="27">
        <v>5000</v>
      </c>
      <c r="P163" s="26">
        <v>8000</v>
      </c>
      <c r="Q163" s="27">
        <v>0</v>
      </c>
      <c r="R163" s="26"/>
      <c r="S163" s="27"/>
      <c r="T163" s="29">
        <v>4340</v>
      </c>
      <c r="U163" s="133">
        <v>4620</v>
      </c>
      <c r="V163" s="29">
        <v>4340</v>
      </c>
      <c r="W163" s="27">
        <v>4620</v>
      </c>
      <c r="X163" s="29">
        <v>4340</v>
      </c>
      <c r="Y163" s="27">
        <v>4780</v>
      </c>
      <c r="Z163" s="29">
        <v>4340</v>
      </c>
      <c r="AA163" s="27">
        <v>4340</v>
      </c>
      <c r="AB163" s="29">
        <v>4340</v>
      </c>
      <c r="AC163" s="27"/>
      <c r="AD163" s="29">
        <v>4340</v>
      </c>
      <c r="AE163" s="27"/>
      <c r="AF163" s="29">
        <v>4340</v>
      </c>
      <c r="AG163" s="27"/>
      <c r="AH163" s="29">
        <v>4340</v>
      </c>
      <c r="AI163" s="27"/>
      <c r="AJ163" s="29">
        <v>4340</v>
      </c>
      <c r="AK163" s="27">
        <v>7840</v>
      </c>
      <c r="AL163" s="128"/>
      <c r="AM163" s="27"/>
      <c r="AN163" s="128"/>
      <c r="AO163" s="27"/>
      <c r="AP163" s="128"/>
      <c r="AQ163" s="27"/>
      <c r="AR163" s="125"/>
      <c r="AS163" s="128"/>
      <c r="AT163" s="27"/>
      <c r="AU163" s="128"/>
      <c r="AV163" s="27"/>
      <c r="AW163" s="128"/>
      <c r="AX163" s="27"/>
      <c r="AY163" s="128"/>
      <c r="AZ163" s="27"/>
      <c r="BA163" s="128"/>
      <c r="BB163" s="27"/>
      <c r="BC163" s="128"/>
      <c r="BD163" s="27"/>
      <c r="BE163" s="128"/>
      <c r="BF163" s="27"/>
      <c r="BG163" s="128"/>
      <c r="BH163" s="27"/>
      <c r="BI163" s="128"/>
      <c r="BJ163" s="27"/>
      <c r="BK163" s="128"/>
      <c r="BL163" s="27"/>
      <c r="BM163" s="128"/>
      <c r="BN163" s="27"/>
      <c r="BO163" s="28"/>
      <c r="BP163" s="27"/>
      <c r="BQ163" s="30"/>
      <c r="BR163" s="28"/>
      <c r="BS163" s="27"/>
      <c r="BT163" s="28"/>
      <c r="BU163" s="27"/>
      <c r="BV163" s="28"/>
      <c r="BW163" s="27"/>
      <c r="BX163" s="28"/>
      <c r="BY163" s="27"/>
      <c r="BZ163" s="28"/>
      <c r="CA163" s="27"/>
      <c r="CB163" s="28"/>
      <c r="CC163" s="27"/>
      <c r="CD163" s="26"/>
      <c r="CE163" s="27"/>
      <c r="CF163" s="26"/>
      <c r="CG163" s="27"/>
      <c r="CH163" s="26"/>
      <c r="CI163" s="27"/>
      <c r="CJ163" s="26"/>
      <c r="CK163" s="27"/>
      <c r="CL163" s="26"/>
      <c r="CM163" s="27"/>
      <c r="CN163" s="26"/>
      <c r="CO163" s="27"/>
      <c r="CP163" s="30"/>
      <c r="CQ163" s="31">
        <f t="shared" si="7"/>
        <v>54560</v>
      </c>
      <c r="CR163" s="31">
        <f t="shared" si="7"/>
        <v>33700</v>
      </c>
      <c r="CS163" s="32">
        <f t="shared" si="8"/>
        <v>20860</v>
      </c>
    </row>
    <row r="164" spans="1:97" ht="25.5" customHeight="1">
      <c r="A164" s="18">
        <v>161</v>
      </c>
      <c r="B164" s="48" t="s">
        <v>1091</v>
      </c>
      <c r="C164" s="20" t="s">
        <v>1092</v>
      </c>
      <c r="D164" s="126" t="s">
        <v>1093</v>
      </c>
      <c r="E164" s="132"/>
      <c r="F164" s="94">
        <v>4600</v>
      </c>
      <c r="G164" s="127" t="s">
        <v>56</v>
      </c>
      <c r="H164" s="25">
        <f t="shared" si="6"/>
        <v>2520</v>
      </c>
      <c r="I164" s="11"/>
      <c r="J164" s="26">
        <v>1500</v>
      </c>
      <c r="K164" s="27">
        <v>1500</v>
      </c>
      <c r="L164" s="26">
        <v>1000</v>
      </c>
      <c r="M164" s="27">
        <v>1000</v>
      </c>
      <c r="N164" s="26">
        <v>5000</v>
      </c>
      <c r="O164" s="27">
        <v>5000</v>
      </c>
      <c r="P164" s="26">
        <v>8000</v>
      </c>
      <c r="Q164" s="27">
        <v>0</v>
      </c>
      <c r="R164" s="26"/>
      <c r="S164" s="27"/>
      <c r="T164" s="29">
        <v>3220</v>
      </c>
      <c r="U164" s="27">
        <v>11220</v>
      </c>
      <c r="V164" s="29">
        <v>3220</v>
      </c>
      <c r="W164" s="27">
        <v>0</v>
      </c>
      <c r="X164" s="29">
        <v>3220</v>
      </c>
      <c r="Y164" s="27">
        <v>0</v>
      </c>
      <c r="Z164" s="29">
        <v>3220</v>
      </c>
      <c r="AA164" s="27">
        <v>8540</v>
      </c>
      <c r="AB164" s="29">
        <v>3220</v>
      </c>
      <c r="AC164" s="27"/>
      <c r="AD164" s="29">
        <v>3220</v>
      </c>
      <c r="AE164" s="27"/>
      <c r="AF164" s="29">
        <v>3220</v>
      </c>
      <c r="AG164" s="27"/>
      <c r="AH164" s="29">
        <v>3220</v>
      </c>
      <c r="AI164" s="27"/>
      <c r="AJ164" s="29">
        <v>3220</v>
      </c>
      <c r="AK164" s="27">
        <v>14700</v>
      </c>
      <c r="AL164" s="128"/>
      <c r="AM164" s="27"/>
      <c r="AN164" s="128"/>
      <c r="AO164" s="27"/>
      <c r="AP164" s="128"/>
      <c r="AQ164" s="27"/>
      <c r="AR164" s="125"/>
      <c r="AS164" s="128"/>
      <c r="AT164" s="27"/>
      <c r="AU164" s="128"/>
      <c r="AV164" s="27"/>
      <c r="AW164" s="128"/>
      <c r="AX164" s="27"/>
      <c r="AY164" s="128"/>
      <c r="AZ164" s="27"/>
      <c r="BA164" s="128"/>
      <c r="BB164" s="27"/>
      <c r="BC164" s="128"/>
      <c r="BD164" s="27"/>
      <c r="BE164" s="128"/>
      <c r="BF164" s="27"/>
      <c r="BG164" s="128"/>
      <c r="BH164" s="27"/>
      <c r="BI164" s="128"/>
      <c r="BJ164" s="27"/>
      <c r="BK164" s="128"/>
      <c r="BL164" s="27"/>
      <c r="BM164" s="128"/>
      <c r="BN164" s="27"/>
      <c r="BO164" s="28"/>
      <c r="BP164" s="27"/>
      <c r="BQ164" s="30"/>
      <c r="BR164" s="28"/>
      <c r="BS164" s="27"/>
      <c r="BT164" s="28"/>
      <c r="BU164" s="27"/>
      <c r="BV164" s="28"/>
      <c r="BW164" s="27"/>
      <c r="BX164" s="28"/>
      <c r="BY164" s="27"/>
      <c r="BZ164" s="28"/>
      <c r="CA164" s="27"/>
      <c r="CB164" s="28"/>
      <c r="CC164" s="27"/>
      <c r="CD164" s="26"/>
      <c r="CE164" s="27"/>
      <c r="CF164" s="26"/>
      <c r="CG164" s="27"/>
      <c r="CH164" s="26"/>
      <c r="CI164" s="27"/>
      <c r="CJ164" s="26"/>
      <c r="CK164" s="27"/>
      <c r="CL164" s="26"/>
      <c r="CM164" s="27"/>
      <c r="CN164" s="26"/>
      <c r="CO164" s="27"/>
      <c r="CP164" s="30"/>
      <c r="CQ164" s="31">
        <f t="shared" si="7"/>
        <v>44480</v>
      </c>
      <c r="CR164" s="31">
        <f t="shared" si="7"/>
        <v>41960</v>
      </c>
      <c r="CS164" s="32">
        <f t="shared" si="8"/>
        <v>2520</v>
      </c>
    </row>
    <row r="165" spans="1:97" ht="25.5" customHeight="1">
      <c r="A165" s="129">
        <v>162</v>
      </c>
      <c r="B165" s="48" t="s">
        <v>1094</v>
      </c>
      <c r="C165" s="20" t="s">
        <v>1095</v>
      </c>
      <c r="D165" s="126" t="s">
        <v>1096</v>
      </c>
      <c r="E165" s="33"/>
      <c r="F165" s="94">
        <v>6600</v>
      </c>
      <c r="G165" s="127"/>
      <c r="H165" s="25">
        <f t="shared" si="6"/>
        <v>23100</v>
      </c>
      <c r="I165" s="11"/>
      <c r="J165" s="26">
        <v>1500</v>
      </c>
      <c r="K165" s="27">
        <v>1500</v>
      </c>
      <c r="L165" s="26">
        <v>1000</v>
      </c>
      <c r="M165" s="27">
        <v>1000</v>
      </c>
      <c r="N165" s="26">
        <v>5000</v>
      </c>
      <c r="O165" s="27">
        <v>5000</v>
      </c>
      <c r="P165" s="26">
        <v>8000</v>
      </c>
      <c r="Q165" s="27">
        <v>0</v>
      </c>
      <c r="R165" s="26"/>
      <c r="S165" s="27"/>
      <c r="T165" s="29">
        <v>4620</v>
      </c>
      <c r="U165" s="27">
        <v>0</v>
      </c>
      <c r="V165" s="29">
        <v>4620</v>
      </c>
      <c r="W165" s="27">
        <v>17420</v>
      </c>
      <c r="X165" s="29">
        <v>4620</v>
      </c>
      <c r="Y165" s="27">
        <v>0</v>
      </c>
      <c r="Z165" s="29">
        <v>4620</v>
      </c>
      <c r="AA165" s="27">
        <v>9060</v>
      </c>
      <c r="AB165" s="29">
        <v>4620</v>
      </c>
      <c r="AC165" s="27"/>
      <c r="AD165" s="29">
        <v>4620</v>
      </c>
      <c r="AE165" s="27"/>
      <c r="AF165" s="29">
        <v>4620</v>
      </c>
      <c r="AG165" s="27"/>
      <c r="AH165" s="29">
        <v>4620</v>
      </c>
      <c r="AI165" s="27"/>
      <c r="AJ165" s="29">
        <v>4620</v>
      </c>
      <c r="AK165" s="27"/>
      <c r="AL165" s="128"/>
      <c r="AM165" s="27"/>
      <c r="AN165" s="128"/>
      <c r="AO165" s="27"/>
      <c r="AP165" s="128"/>
      <c r="AQ165" s="27"/>
      <c r="AR165" s="125"/>
      <c r="AS165" s="128"/>
      <c r="AT165" s="27"/>
      <c r="AU165" s="128"/>
      <c r="AV165" s="27"/>
      <c r="AW165" s="128"/>
      <c r="AX165" s="27"/>
      <c r="AY165" s="128"/>
      <c r="AZ165" s="27"/>
      <c r="BA165" s="128"/>
      <c r="BB165" s="27"/>
      <c r="BC165" s="128"/>
      <c r="BD165" s="27"/>
      <c r="BE165" s="128"/>
      <c r="BF165" s="27"/>
      <c r="BG165" s="128"/>
      <c r="BH165" s="27"/>
      <c r="BI165" s="128"/>
      <c r="BJ165" s="27"/>
      <c r="BK165" s="128"/>
      <c r="BL165" s="27"/>
      <c r="BM165" s="128"/>
      <c r="BN165" s="27"/>
      <c r="BO165" s="28"/>
      <c r="BP165" s="27"/>
      <c r="BQ165" s="30"/>
      <c r="BR165" s="28"/>
      <c r="BS165" s="27"/>
      <c r="BT165" s="28"/>
      <c r="BU165" s="27"/>
      <c r="BV165" s="28"/>
      <c r="BW165" s="27"/>
      <c r="BX165" s="28"/>
      <c r="BY165" s="27"/>
      <c r="BZ165" s="28"/>
      <c r="CA165" s="27"/>
      <c r="CB165" s="28"/>
      <c r="CC165" s="27"/>
      <c r="CD165" s="26"/>
      <c r="CE165" s="27"/>
      <c r="CF165" s="26"/>
      <c r="CG165" s="27"/>
      <c r="CH165" s="26"/>
      <c r="CI165" s="27"/>
      <c r="CJ165" s="26"/>
      <c r="CK165" s="27"/>
      <c r="CL165" s="26"/>
      <c r="CM165" s="27"/>
      <c r="CN165" s="26"/>
      <c r="CO165" s="27"/>
      <c r="CP165" s="30"/>
      <c r="CQ165" s="31">
        <f t="shared" si="7"/>
        <v>57080</v>
      </c>
      <c r="CR165" s="31">
        <f t="shared" si="7"/>
        <v>33980</v>
      </c>
      <c r="CS165" s="32">
        <f t="shared" si="8"/>
        <v>23100</v>
      </c>
    </row>
    <row r="166" spans="1:97" ht="25.5" customHeight="1">
      <c r="A166" s="18">
        <v>163</v>
      </c>
      <c r="B166" s="48" t="s">
        <v>1097</v>
      </c>
      <c r="C166" s="20" t="s">
        <v>1098</v>
      </c>
      <c r="D166" s="126" t="s">
        <v>1099</v>
      </c>
      <c r="E166" s="33"/>
      <c r="F166" s="94">
        <v>3300</v>
      </c>
      <c r="G166" s="127" t="s">
        <v>98</v>
      </c>
      <c r="H166" s="25">
        <f t="shared" si="6"/>
        <v>6930</v>
      </c>
      <c r="I166" s="11"/>
      <c r="J166" s="26">
        <v>1500</v>
      </c>
      <c r="K166" s="27">
        <v>1500</v>
      </c>
      <c r="L166" s="26">
        <v>1000</v>
      </c>
      <c r="M166" s="27">
        <v>1000</v>
      </c>
      <c r="N166" s="26">
        <v>5000</v>
      </c>
      <c r="O166" s="27">
        <v>5000</v>
      </c>
      <c r="P166" s="26">
        <v>8000</v>
      </c>
      <c r="Q166" s="27">
        <v>0</v>
      </c>
      <c r="R166" s="26"/>
      <c r="S166" s="27"/>
      <c r="T166" s="29">
        <v>2310</v>
      </c>
      <c r="U166" s="27">
        <v>2310</v>
      </c>
      <c r="V166" s="29">
        <v>2310</v>
      </c>
      <c r="W166" s="27">
        <v>0</v>
      </c>
      <c r="X166" s="29">
        <v>2310</v>
      </c>
      <c r="Y166" s="27">
        <v>0</v>
      </c>
      <c r="Z166" s="29">
        <v>2310</v>
      </c>
      <c r="AA166" s="27">
        <v>10310</v>
      </c>
      <c r="AB166" s="29">
        <v>2310</v>
      </c>
      <c r="AC166" s="27"/>
      <c r="AD166" s="29">
        <v>2310</v>
      </c>
      <c r="AE166" s="27"/>
      <c r="AF166" s="29">
        <v>2310</v>
      </c>
      <c r="AG166" s="27"/>
      <c r="AH166" s="29">
        <v>2310</v>
      </c>
      <c r="AI166" s="27"/>
      <c r="AJ166" s="29">
        <v>2310</v>
      </c>
      <c r="AK166" s="27">
        <v>9240</v>
      </c>
      <c r="AL166" s="128"/>
      <c r="AM166" s="27"/>
      <c r="AN166" s="128"/>
      <c r="AO166" s="27"/>
      <c r="AP166" s="128"/>
      <c r="AQ166" s="27"/>
      <c r="AR166" s="125"/>
      <c r="AS166" s="128"/>
      <c r="AT166" s="27"/>
      <c r="AU166" s="128"/>
      <c r="AV166" s="27"/>
      <c r="AW166" s="128"/>
      <c r="AX166" s="27"/>
      <c r="AY166" s="128"/>
      <c r="AZ166" s="27"/>
      <c r="BA166" s="128"/>
      <c r="BB166" s="27"/>
      <c r="BC166" s="128"/>
      <c r="BD166" s="27"/>
      <c r="BE166" s="128"/>
      <c r="BF166" s="27"/>
      <c r="BG166" s="128"/>
      <c r="BH166" s="27"/>
      <c r="BI166" s="128"/>
      <c r="BJ166" s="27"/>
      <c r="BK166" s="128"/>
      <c r="BL166" s="27"/>
      <c r="BM166" s="128"/>
      <c r="BN166" s="27"/>
      <c r="BO166" s="28"/>
      <c r="BP166" s="27"/>
      <c r="BQ166" s="30"/>
      <c r="BR166" s="28"/>
      <c r="BS166" s="27"/>
      <c r="BT166" s="28"/>
      <c r="BU166" s="27"/>
      <c r="BV166" s="28"/>
      <c r="BW166" s="27"/>
      <c r="BX166" s="28"/>
      <c r="BY166" s="27"/>
      <c r="BZ166" s="28"/>
      <c r="CA166" s="27"/>
      <c r="CB166" s="28"/>
      <c r="CC166" s="27"/>
      <c r="CD166" s="26"/>
      <c r="CE166" s="27"/>
      <c r="CF166" s="26"/>
      <c r="CG166" s="27"/>
      <c r="CH166" s="26"/>
      <c r="CI166" s="27"/>
      <c r="CJ166" s="26"/>
      <c r="CK166" s="27"/>
      <c r="CL166" s="26"/>
      <c r="CM166" s="27"/>
      <c r="CN166" s="26"/>
      <c r="CO166" s="27"/>
      <c r="CP166" s="30"/>
      <c r="CQ166" s="31">
        <f t="shared" si="7"/>
        <v>36290</v>
      </c>
      <c r="CR166" s="31">
        <f t="shared" si="7"/>
        <v>29360</v>
      </c>
      <c r="CS166" s="32">
        <f t="shared" si="8"/>
        <v>6930</v>
      </c>
    </row>
    <row r="167" spans="1:97" ht="25.5" customHeight="1">
      <c r="A167" s="129">
        <v>164</v>
      </c>
      <c r="B167" s="47" t="s">
        <v>1100</v>
      </c>
      <c r="C167" s="20" t="s">
        <v>1101</v>
      </c>
      <c r="D167" s="126" t="s">
        <v>1102</v>
      </c>
      <c r="E167" s="33"/>
      <c r="F167" s="94"/>
      <c r="G167" s="149" t="s">
        <v>913</v>
      </c>
      <c r="H167" s="25">
        <f t="shared" si="6"/>
        <v>0</v>
      </c>
      <c r="I167" s="11"/>
      <c r="J167" s="26">
        <v>1500</v>
      </c>
      <c r="K167" s="27">
        <v>1500</v>
      </c>
      <c r="L167" s="26">
        <v>1000</v>
      </c>
      <c r="M167" s="27">
        <v>1000</v>
      </c>
      <c r="N167" s="26">
        <v>5000</v>
      </c>
      <c r="O167" s="27">
        <v>5000</v>
      </c>
      <c r="P167" s="26"/>
      <c r="Q167" s="27"/>
      <c r="R167" s="26"/>
      <c r="S167" s="27"/>
      <c r="T167" s="29"/>
      <c r="U167" s="27"/>
      <c r="V167" s="29"/>
      <c r="W167" s="27"/>
      <c r="X167" s="29"/>
      <c r="Y167" s="27"/>
      <c r="Z167" s="29"/>
      <c r="AA167" s="27"/>
      <c r="AB167" s="29"/>
      <c r="AC167" s="27"/>
      <c r="AD167" s="29"/>
      <c r="AE167" s="27"/>
      <c r="AF167" s="29"/>
      <c r="AG167" s="27"/>
      <c r="AH167" s="29"/>
      <c r="AI167" s="27"/>
      <c r="AJ167" s="29"/>
      <c r="AK167" s="27"/>
      <c r="AL167" s="128"/>
      <c r="AM167" s="27"/>
      <c r="AN167" s="128"/>
      <c r="AO167" s="27"/>
      <c r="AP167" s="128"/>
      <c r="AQ167" s="27"/>
      <c r="AR167" s="125"/>
      <c r="AS167" s="128"/>
      <c r="AT167" s="27"/>
      <c r="AU167" s="128"/>
      <c r="AV167" s="27"/>
      <c r="AW167" s="128"/>
      <c r="AX167" s="27"/>
      <c r="AY167" s="128"/>
      <c r="AZ167" s="27"/>
      <c r="BA167" s="128"/>
      <c r="BB167" s="27"/>
      <c r="BC167" s="128"/>
      <c r="BD167" s="27"/>
      <c r="BE167" s="128"/>
      <c r="BF167" s="27"/>
      <c r="BG167" s="128"/>
      <c r="BH167" s="27"/>
      <c r="BI167" s="128"/>
      <c r="BJ167" s="27"/>
      <c r="BK167" s="128"/>
      <c r="BL167" s="27"/>
      <c r="BM167" s="128"/>
      <c r="BN167" s="27"/>
      <c r="BO167" s="28"/>
      <c r="BP167" s="27"/>
      <c r="BQ167" s="30"/>
      <c r="BR167" s="28"/>
      <c r="BS167" s="27"/>
      <c r="BT167" s="28"/>
      <c r="BU167" s="27"/>
      <c r="BV167" s="28"/>
      <c r="BW167" s="27"/>
      <c r="BX167" s="28"/>
      <c r="BY167" s="27"/>
      <c r="BZ167" s="28"/>
      <c r="CA167" s="27"/>
      <c r="CB167" s="28"/>
      <c r="CC167" s="27"/>
      <c r="CD167" s="26"/>
      <c r="CE167" s="27"/>
      <c r="CF167" s="26"/>
      <c r="CG167" s="27"/>
      <c r="CH167" s="26"/>
      <c r="CI167" s="27"/>
      <c r="CJ167" s="26"/>
      <c r="CK167" s="27"/>
      <c r="CL167" s="26"/>
      <c r="CM167" s="27"/>
      <c r="CN167" s="26"/>
      <c r="CO167" s="27"/>
      <c r="CP167" s="30"/>
      <c r="CQ167" s="31">
        <f t="shared" si="7"/>
        <v>7500</v>
      </c>
      <c r="CR167" s="31">
        <f t="shared" si="7"/>
        <v>7500</v>
      </c>
      <c r="CS167" s="32">
        <f t="shared" si="8"/>
        <v>0</v>
      </c>
    </row>
    <row r="168" spans="1:97" ht="25.5" customHeight="1">
      <c r="A168" s="18">
        <v>165</v>
      </c>
      <c r="B168" s="48" t="s">
        <v>1103</v>
      </c>
      <c r="C168" s="20" t="s">
        <v>1104</v>
      </c>
      <c r="D168" s="126" t="s">
        <v>1105</v>
      </c>
      <c r="E168" s="37"/>
      <c r="F168" s="94">
        <v>6600</v>
      </c>
      <c r="G168" s="127"/>
      <c r="H168" s="38">
        <f t="shared" si="6"/>
        <v>23100</v>
      </c>
      <c r="I168" s="11"/>
      <c r="J168" s="26">
        <v>1500</v>
      </c>
      <c r="K168" s="27">
        <v>1500</v>
      </c>
      <c r="L168" s="26">
        <v>1000</v>
      </c>
      <c r="M168" s="27">
        <v>1000</v>
      </c>
      <c r="N168" s="26">
        <v>5000</v>
      </c>
      <c r="O168" s="27">
        <v>5000</v>
      </c>
      <c r="P168" s="26">
        <v>8000</v>
      </c>
      <c r="Q168" s="27">
        <v>0</v>
      </c>
      <c r="R168" s="26"/>
      <c r="S168" s="27"/>
      <c r="T168" s="29">
        <v>4620</v>
      </c>
      <c r="U168" s="27">
        <v>0</v>
      </c>
      <c r="V168" s="29">
        <v>4620</v>
      </c>
      <c r="W168" s="27">
        <v>0</v>
      </c>
      <c r="X168" s="29">
        <v>4620</v>
      </c>
      <c r="Y168" s="27">
        <v>0</v>
      </c>
      <c r="Z168" s="29">
        <v>4620</v>
      </c>
      <c r="AA168" s="27">
        <v>26480</v>
      </c>
      <c r="AB168" s="29">
        <v>4620</v>
      </c>
      <c r="AC168" s="27"/>
      <c r="AD168" s="29">
        <v>4620</v>
      </c>
      <c r="AE168" s="27"/>
      <c r="AF168" s="29">
        <v>4620</v>
      </c>
      <c r="AG168" s="27"/>
      <c r="AH168" s="29">
        <v>4620</v>
      </c>
      <c r="AI168" s="27"/>
      <c r="AJ168" s="29">
        <v>4620</v>
      </c>
      <c r="AK168" s="27"/>
      <c r="AL168" s="128"/>
      <c r="AM168" s="27"/>
      <c r="AN168" s="128"/>
      <c r="AO168" s="27"/>
      <c r="AP168" s="128"/>
      <c r="AQ168" s="27"/>
      <c r="AR168" s="125"/>
      <c r="AS168" s="128"/>
      <c r="AT168" s="27"/>
      <c r="AU168" s="128"/>
      <c r="AV168" s="27"/>
      <c r="AW168" s="128"/>
      <c r="AX168" s="27"/>
      <c r="AY168" s="128"/>
      <c r="AZ168" s="27"/>
      <c r="BA168" s="128"/>
      <c r="BB168" s="27"/>
      <c r="BC168" s="128"/>
      <c r="BD168" s="27"/>
      <c r="BE168" s="128"/>
      <c r="BF168" s="27"/>
      <c r="BG168" s="128"/>
      <c r="BH168" s="27"/>
      <c r="BI168" s="128"/>
      <c r="BJ168" s="27"/>
      <c r="BK168" s="128"/>
      <c r="BL168" s="27"/>
      <c r="BM168" s="128"/>
      <c r="BN168" s="27"/>
      <c r="BO168" s="28"/>
      <c r="BP168" s="27"/>
      <c r="BQ168" s="30"/>
      <c r="BR168" s="28"/>
      <c r="BS168" s="27"/>
      <c r="BT168" s="28"/>
      <c r="BU168" s="27"/>
      <c r="BV168" s="28"/>
      <c r="BW168" s="27"/>
      <c r="BX168" s="28"/>
      <c r="BY168" s="27"/>
      <c r="BZ168" s="28"/>
      <c r="CA168" s="27"/>
      <c r="CB168" s="28"/>
      <c r="CC168" s="27"/>
      <c r="CD168" s="26"/>
      <c r="CE168" s="27"/>
      <c r="CF168" s="26"/>
      <c r="CG168" s="27"/>
      <c r="CH168" s="26"/>
      <c r="CI168" s="27"/>
      <c r="CJ168" s="26"/>
      <c r="CK168" s="27"/>
      <c r="CL168" s="26"/>
      <c r="CM168" s="27"/>
      <c r="CN168" s="26"/>
      <c r="CO168" s="27"/>
      <c r="CP168" s="30"/>
      <c r="CQ168" s="31">
        <f t="shared" si="7"/>
        <v>57080</v>
      </c>
      <c r="CR168" s="31">
        <f t="shared" si="7"/>
        <v>33980</v>
      </c>
      <c r="CS168" s="32">
        <f t="shared" si="8"/>
        <v>23100</v>
      </c>
    </row>
    <row r="169" spans="1:97" ht="25.5" customHeight="1">
      <c r="A169" s="129">
        <v>166</v>
      </c>
      <c r="B169" s="48" t="s">
        <v>1106</v>
      </c>
      <c r="C169" s="20" t="s">
        <v>1107</v>
      </c>
      <c r="D169" s="126" t="s">
        <v>1108</v>
      </c>
      <c r="E169" s="33"/>
      <c r="F169" s="94">
        <v>6600</v>
      </c>
      <c r="G169" s="127"/>
      <c r="H169" s="25">
        <f t="shared" si="6"/>
        <v>23100</v>
      </c>
      <c r="I169" s="11"/>
      <c r="J169" s="26">
        <v>1500</v>
      </c>
      <c r="K169" s="27">
        <v>1500</v>
      </c>
      <c r="L169" s="26">
        <v>1000</v>
      </c>
      <c r="M169" s="27">
        <v>1000</v>
      </c>
      <c r="N169" s="26">
        <v>5000</v>
      </c>
      <c r="O169" s="27">
        <v>5000</v>
      </c>
      <c r="P169" s="26">
        <v>8000</v>
      </c>
      <c r="Q169" s="27">
        <v>0</v>
      </c>
      <c r="R169" s="26"/>
      <c r="S169" s="27"/>
      <c r="T169" s="29">
        <v>4620</v>
      </c>
      <c r="U169" s="27">
        <v>0</v>
      </c>
      <c r="V169" s="29">
        <v>4620</v>
      </c>
      <c r="W169" s="27">
        <v>0</v>
      </c>
      <c r="X169" s="29">
        <v>4620</v>
      </c>
      <c r="Y169" s="27">
        <v>0</v>
      </c>
      <c r="Z169" s="29">
        <v>4620</v>
      </c>
      <c r="AA169" s="27">
        <v>26480</v>
      </c>
      <c r="AB169" s="29">
        <v>4620</v>
      </c>
      <c r="AC169" s="27"/>
      <c r="AD169" s="29">
        <v>4620</v>
      </c>
      <c r="AE169" s="27"/>
      <c r="AF169" s="29">
        <v>4620</v>
      </c>
      <c r="AG169" s="27"/>
      <c r="AH169" s="29">
        <v>4620</v>
      </c>
      <c r="AI169" s="27"/>
      <c r="AJ169" s="29">
        <v>4620</v>
      </c>
      <c r="AK169" s="27"/>
      <c r="AL169" s="128"/>
      <c r="AM169" s="27"/>
      <c r="AN169" s="128"/>
      <c r="AO169" s="27"/>
      <c r="AP169" s="128"/>
      <c r="AQ169" s="27"/>
      <c r="AR169" s="125"/>
      <c r="AS169" s="128"/>
      <c r="AT169" s="27"/>
      <c r="AU169" s="128"/>
      <c r="AV169" s="27"/>
      <c r="AW169" s="128"/>
      <c r="AX169" s="27"/>
      <c r="AY169" s="128"/>
      <c r="AZ169" s="27"/>
      <c r="BA169" s="128"/>
      <c r="BB169" s="27"/>
      <c r="BC169" s="128"/>
      <c r="BD169" s="27"/>
      <c r="BE169" s="128"/>
      <c r="BF169" s="27"/>
      <c r="BG169" s="128"/>
      <c r="BH169" s="27"/>
      <c r="BI169" s="128"/>
      <c r="BJ169" s="27"/>
      <c r="BK169" s="128"/>
      <c r="BL169" s="27"/>
      <c r="BM169" s="128"/>
      <c r="BN169" s="27"/>
      <c r="BO169" s="28"/>
      <c r="BP169" s="27"/>
      <c r="BQ169" s="30"/>
      <c r="BR169" s="28"/>
      <c r="BS169" s="27"/>
      <c r="BT169" s="28"/>
      <c r="BU169" s="27"/>
      <c r="BV169" s="28"/>
      <c r="BW169" s="27"/>
      <c r="BX169" s="28"/>
      <c r="BY169" s="27"/>
      <c r="BZ169" s="28"/>
      <c r="CA169" s="27"/>
      <c r="CB169" s="28"/>
      <c r="CC169" s="27"/>
      <c r="CD169" s="26"/>
      <c r="CE169" s="27"/>
      <c r="CF169" s="26"/>
      <c r="CG169" s="27"/>
      <c r="CH169" s="26"/>
      <c r="CI169" s="27"/>
      <c r="CJ169" s="26"/>
      <c r="CK169" s="27"/>
      <c r="CL169" s="26"/>
      <c r="CM169" s="27"/>
      <c r="CN169" s="26"/>
      <c r="CO169" s="27"/>
      <c r="CP169" s="30"/>
      <c r="CQ169" s="31">
        <f t="shared" si="7"/>
        <v>57080</v>
      </c>
      <c r="CR169" s="31">
        <f t="shared" si="7"/>
        <v>33980</v>
      </c>
      <c r="CS169" s="32">
        <f t="shared" si="8"/>
        <v>23100</v>
      </c>
    </row>
    <row r="170" spans="1:97" ht="25.5" customHeight="1">
      <c r="A170" s="18">
        <v>167</v>
      </c>
      <c r="B170" s="48" t="s">
        <v>1109</v>
      </c>
      <c r="C170" s="20" t="s">
        <v>1110</v>
      </c>
      <c r="D170" s="126" t="s">
        <v>1111</v>
      </c>
      <c r="E170" s="33"/>
      <c r="F170" s="94">
        <v>6600</v>
      </c>
      <c r="G170" s="127"/>
      <c r="H170" s="25">
        <f t="shared" si="6"/>
        <v>4620</v>
      </c>
      <c r="I170" s="11"/>
      <c r="J170" s="26">
        <v>1500</v>
      </c>
      <c r="K170" s="27">
        <v>1500</v>
      </c>
      <c r="L170" s="26">
        <v>1000</v>
      </c>
      <c r="M170" s="27">
        <v>1000</v>
      </c>
      <c r="N170" s="26">
        <v>5000</v>
      </c>
      <c r="O170" s="27">
        <v>5000</v>
      </c>
      <c r="P170" s="26">
        <v>8000</v>
      </c>
      <c r="Q170" s="27">
        <v>0</v>
      </c>
      <c r="R170" s="26"/>
      <c r="S170" s="27"/>
      <c r="T170" s="29">
        <v>4620</v>
      </c>
      <c r="U170" s="27">
        <v>4620</v>
      </c>
      <c r="V170" s="29">
        <v>4620</v>
      </c>
      <c r="W170" s="27">
        <v>12620</v>
      </c>
      <c r="X170" s="29">
        <v>4620</v>
      </c>
      <c r="Y170" s="27">
        <v>4620</v>
      </c>
      <c r="Z170" s="29">
        <v>4620</v>
      </c>
      <c r="AA170" s="27">
        <v>4620</v>
      </c>
      <c r="AB170" s="29">
        <v>4620</v>
      </c>
      <c r="AC170" s="27">
        <v>4620</v>
      </c>
      <c r="AD170" s="29">
        <v>4620</v>
      </c>
      <c r="AE170" s="27">
        <v>4620</v>
      </c>
      <c r="AF170" s="29">
        <v>4620</v>
      </c>
      <c r="AG170" s="27">
        <v>4620</v>
      </c>
      <c r="AH170" s="29">
        <v>4620</v>
      </c>
      <c r="AI170" s="27"/>
      <c r="AJ170" s="29">
        <v>4620</v>
      </c>
      <c r="AK170" s="27">
        <v>4620</v>
      </c>
      <c r="AL170" s="128"/>
      <c r="AM170" s="27"/>
      <c r="AN170" s="128"/>
      <c r="AO170" s="27"/>
      <c r="AP170" s="128"/>
      <c r="AQ170" s="27"/>
      <c r="AR170" s="125"/>
      <c r="AS170" s="128"/>
      <c r="AT170" s="27"/>
      <c r="AU170" s="128"/>
      <c r="AV170" s="27"/>
      <c r="AW170" s="128"/>
      <c r="AX170" s="27"/>
      <c r="AY170" s="128"/>
      <c r="AZ170" s="27"/>
      <c r="BA170" s="128"/>
      <c r="BB170" s="27"/>
      <c r="BC170" s="128"/>
      <c r="BD170" s="27"/>
      <c r="BE170" s="128"/>
      <c r="BF170" s="27"/>
      <c r="BG170" s="128"/>
      <c r="BH170" s="27"/>
      <c r="BI170" s="128"/>
      <c r="BJ170" s="27"/>
      <c r="BK170" s="128"/>
      <c r="BL170" s="27"/>
      <c r="BM170" s="128"/>
      <c r="BN170" s="27"/>
      <c r="BO170" s="28"/>
      <c r="BP170" s="27"/>
      <c r="BQ170" s="30"/>
      <c r="BR170" s="28"/>
      <c r="BS170" s="27"/>
      <c r="BT170" s="28"/>
      <c r="BU170" s="27"/>
      <c r="BV170" s="28"/>
      <c r="BW170" s="27"/>
      <c r="BX170" s="28"/>
      <c r="BY170" s="27"/>
      <c r="BZ170" s="28"/>
      <c r="CA170" s="27"/>
      <c r="CB170" s="28"/>
      <c r="CC170" s="27"/>
      <c r="CD170" s="26"/>
      <c r="CE170" s="27"/>
      <c r="CF170" s="26"/>
      <c r="CG170" s="27"/>
      <c r="CH170" s="26"/>
      <c r="CI170" s="27"/>
      <c r="CJ170" s="26"/>
      <c r="CK170" s="27"/>
      <c r="CL170" s="26"/>
      <c r="CM170" s="27"/>
      <c r="CN170" s="26"/>
      <c r="CO170" s="27"/>
      <c r="CP170" s="30"/>
      <c r="CQ170" s="31">
        <f t="shared" si="7"/>
        <v>57080</v>
      </c>
      <c r="CR170" s="31">
        <f t="shared" si="7"/>
        <v>52460</v>
      </c>
      <c r="CS170" s="32">
        <f t="shared" si="8"/>
        <v>4620</v>
      </c>
    </row>
    <row r="171" spans="1:97" ht="25.5" customHeight="1">
      <c r="A171" s="129">
        <v>168</v>
      </c>
      <c r="B171" s="48" t="s">
        <v>1112</v>
      </c>
      <c r="C171" s="20" t="s">
        <v>1113</v>
      </c>
      <c r="D171" s="126" t="s">
        <v>1114</v>
      </c>
      <c r="E171" s="132" t="s">
        <v>410</v>
      </c>
      <c r="F171" s="94">
        <v>6200</v>
      </c>
      <c r="H171" s="25">
        <f t="shared" si="6"/>
        <v>4340</v>
      </c>
      <c r="I171" s="11"/>
      <c r="J171" s="26">
        <v>1500</v>
      </c>
      <c r="K171" s="27">
        <v>1500</v>
      </c>
      <c r="L171" s="26">
        <v>1000</v>
      </c>
      <c r="M171" s="27">
        <v>1000</v>
      </c>
      <c r="N171" s="26">
        <v>5000</v>
      </c>
      <c r="O171" s="27">
        <v>5000</v>
      </c>
      <c r="P171" s="26">
        <v>8000</v>
      </c>
      <c r="Q171" s="27">
        <v>8000</v>
      </c>
      <c r="R171" s="26"/>
      <c r="S171" s="27"/>
      <c r="T171" s="29">
        <v>4340</v>
      </c>
      <c r="U171" s="27">
        <v>4620</v>
      </c>
      <c r="V171" s="29">
        <v>4340</v>
      </c>
      <c r="W171" s="27">
        <v>0</v>
      </c>
      <c r="X171" s="29">
        <v>4340</v>
      </c>
      <c r="Y171" s="27">
        <v>0</v>
      </c>
      <c r="Z171" s="29">
        <v>4340</v>
      </c>
      <c r="AA171" s="27">
        <v>12740</v>
      </c>
      <c r="AB171" s="29">
        <v>4340</v>
      </c>
      <c r="AC171" s="27">
        <v>17360</v>
      </c>
      <c r="AD171" s="29">
        <v>4340</v>
      </c>
      <c r="AE171" s="27">
        <v>0</v>
      </c>
      <c r="AF171" s="29">
        <v>4340</v>
      </c>
      <c r="AG171" s="27">
        <v>0</v>
      </c>
      <c r="AH171" s="29">
        <v>4340</v>
      </c>
      <c r="AI171" s="27">
        <v>0</v>
      </c>
      <c r="AJ171" s="29">
        <v>4340</v>
      </c>
      <c r="AK171" s="27"/>
      <c r="AL171" s="128"/>
      <c r="AM171" s="27"/>
      <c r="AN171" s="128"/>
      <c r="AO171" s="27"/>
      <c r="AP171" s="128"/>
      <c r="AQ171" s="27"/>
      <c r="AR171" s="125"/>
      <c r="AS171" s="128"/>
      <c r="AT171" s="27"/>
      <c r="AU171" s="128"/>
      <c r="AV171" s="27"/>
      <c r="AW171" s="128"/>
      <c r="AX171" s="27"/>
      <c r="AY171" s="128"/>
      <c r="AZ171" s="27"/>
      <c r="BA171" s="128"/>
      <c r="BB171" s="27"/>
      <c r="BC171" s="128"/>
      <c r="BD171" s="27"/>
      <c r="BE171" s="128"/>
      <c r="BF171" s="27"/>
      <c r="BG171" s="128"/>
      <c r="BH171" s="27"/>
      <c r="BI171" s="128"/>
      <c r="BJ171" s="27"/>
      <c r="BK171" s="128"/>
      <c r="BL171" s="27"/>
      <c r="BM171" s="128"/>
      <c r="BN171" s="27"/>
      <c r="BO171" s="28"/>
      <c r="BP171" s="27"/>
      <c r="BQ171" s="30"/>
      <c r="BR171" s="28"/>
      <c r="BS171" s="27"/>
      <c r="BT171" s="28"/>
      <c r="BU171" s="27"/>
      <c r="BV171" s="28"/>
      <c r="BW171" s="27"/>
      <c r="BX171" s="28"/>
      <c r="BY171" s="27"/>
      <c r="BZ171" s="28"/>
      <c r="CA171" s="27"/>
      <c r="CB171" s="28"/>
      <c r="CC171" s="27"/>
      <c r="CD171" s="26"/>
      <c r="CE171" s="27"/>
      <c r="CF171" s="26"/>
      <c r="CG171" s="27"/>
      <c r="CH171" s="26"/>
      <c r="CI171" s="27"/>
      <c r="CJ171" s="26"/>
      <c r="CK171" s="27"/>
      <c r="CL171" s="26"/>
      <c r="CM171" s="27"/>
      <c r="CN171" s="26"/>
      <c r="CO171" s="27"/>
      <c r="CP171" s="30"/>
      <c r="CQ171" s="31">
        <f t="shared" si="7"/>
        <v>54560</v>
      </c>
      <c r="CR171" s="31">
        <f t="shared" si="7"/>
        <v>50220</v>
      </c>
      <c r="CS171" s="32">
        <f t="shared" si="8"/>
        <v>4340</v>
      </c>
    </row>
    <row r="172" spans="1:97" ht="25.5" customHeight="1">
      <c r="A172" s="18">
        <v>169</v>
      </c>
      <c r="B172" s="48" t="s">
        <v>1115</v>
      </c>
      <c r="C172" s="20" t="s">
        <v>1116</v>
      </c>
      <c r="D172" s="126" t="s">
        <v>1117</v>
      </c>
      <c r="E172" s="132" t="s">
        <v>410</v>
      </c>
      <c r="F172" s="94">
        <v>6200</v>
      </c>
      <c r="H172" s="38">
        <f t="shared" si="6"/>
        <v>24720</v>
      </c>
      <c r="I172" s="11"/>
      <c r="J172" s="26">
        <v>1500</v>
      </c>
      <c r="K172" s="27">
        <v>1500</v>
      </c>
      <c r="L172" s="26">
        <v>1000</v>
      </c>
      <c r="M172" s="27">
        <v>1000</v>
      </c>
      <c r="N172" s="26">
        <v>5000</v>
      </c>
      <c r="O172" s="27">
        <v>5000</v>
      </c>
      <c r="P172" s="26">
        <v>8000</v>
      </c>
      <c r="Q172" s="27">
        <v>0</v>
      </c>
      <c r="R172" s="26"/>
      <c r="S172" s="27"/>
      <c r="T172" s="29">
        <v>4340</v>
      </c>
      <c r="U172" s="27">
        <v>0</v>
      </c>
      <c r="V172" s="29">
        <v>4340</v>
      </c>
      <c r="W172" s="27">
        <v>0</v>
      </c>
      <c r="X172" s="29">
        <v>4340</v>
      </c>
      <c r="Y172" s="27">
        <f>8000+0</f>
        <v>8000</v>
      </c>
      <c r="Z172" s="29">
        <v>4340</v>
      </c>
      <c r="AA172" s="27">
        <v>10000</v>
      </c>
      <c r="AB172" s="29">
        <v>4340</v>
      </c>
      <c r="AC172" s="27"/>
      <c r="AD172" s="29">
        <v>4340</v>
      </c>
      <c r="AE172" s="27"/>
      <c r="AF172" s="29">
        <v>4340</v>
      </c>
      <c r="AG172" s="27"/>
      <c r="AH172" s="29">
        <v>4340</v>
      </c>
      <c r="AI172" s="27"/>
      <c r="AJ172" s="29">
        <v>4340</v>
      </c>
      <c r="AK172" s="27">
        <v>4340</v>
      </c>
      <c r="AL172" s="128"/>
      <c r="AM172" s="27"/>
      <c r="AN172" s="128"/>
      <c r="AO172" s="27"/>
      <c r="AP172" s="128"/>
      <c r="AQ172" s="27"/>
      <c r="AR172" s="125"/>
      <c r="AS172" s="128"/>
      <c r="AT172" s="27"/>
      <c r="AU172" s="128"/>
      <c r="AV172" s="27"/>
      <c r="AW172" s="128"/>
      <c r="AX172" s="27"/>
      <c r="AY172" s="128"/>
      <c r="AZ172" s="27"/>
      <c r="BA172" s="128"/>
      <c r="BB172" s="27"/>
      <c r="BC172" s="128"/>
      <c r="BD172" s="27"/>
      <c r="BE172" s="128"/>
      <c r="BF172" s="27"/>
      <c r="BG172" s="128"/>
      <c r="BH172" s="27"/>
      <c r="BI172" s="128"/>
      <c r="BJ172" s="27"/>
      <c r="BK172" s="128"/>
      <c r="BL172" s="27"/>
      <c r="BM172" s="128"/>
      <c r="BN172" s="27"/>
      <c r="BO172" s="28"/>
      <c r="BP172" s="27"/>
      <c r="BQ172" s="30"/>
      <c r="BR172" s="28"/>
      <c r="BS172" s="27"/>
      <c r="BT172" s="28"/>
      <c r="BU172" s="27"/>
      <c r="BV172" s="28"/>
      <c r="BW172" s="27"/>
      <c r="BX172" s="28"/>
      <c r="BY172" s="27"/>
      <c r="BZ172" s="28"/>
      <c r="CA172" s="27"/>
      <c r="CB172" s="28"/>
      <c r="CC172" s="27"/>
      <c r="CD172" s="26"/>
      <c r="CE172" s="27"/>
      <c r="CF172" s="26"/>
      <c r="CG172" s="27"/>
      <c r="CH172" s="26"/>
      <c r="CI172" s="27"/>
      <c r="CJ172" s="26"/>
      <c r="CK172" s="27"/>
      <c r="CL172" s="26"/>
      <c r="CM172" s="27"/>
      <c r="CN172" s="26"/>
      <c r="CO172" s="27"/>
      <c r="CP172" s="30"/>
      <c r="CQ172" s="31">
        <f t="shared" si="7"/>
        <v>54560</v>
      </c>
      <c r="CR172" s="31">
        <f t="shared" si="7"/>
        <v>29840</v>
      </c>
      <c r="CS172" s="32">
        <f t="shared" si="8"/>
        <v>24720</v>
      </c>
    </row>
    <row r="173" spans="1:97" ht="25.5" customHeight="1">
      <c r="A173" s="129">
        <v>170</v>
      </c>
      <c r="B173" s="48" t="s">
        <v>1118</v>
      </c>
      <c r="C173" s="20" t="s">
        <v>1119</v>
      </c>
      <c r="D173" s="126" t="s">
        <v>1120</v>
      </c>
      <c r="E173" s="33"/>
      <c r="F173" s="94">
        <v>6600</v>
      </c>
      <c r="G173" s="127"/>
      <c r="H173" s="25">
        <f t="shared" si="6"/>
        <v>0</v>
      </c>
      <c r="I173" s="11"/>
      <c r="J173" s="26">
        <v>1500</v>
      </c>
      <c r="K173" s="27">
        <v>1500</v>
      </c>
      <c r="L173" s="26">
        <v>1000</v>
      </c>
      <c r="M173" s="27">
        <v>1000</v>
      </c>
      <c r="N173" s="26">
        <v>5000</v>
      </c>
      <c r="O173" s="27">
        <v>5000</v>
      </c>
      <c r="P173" s="26">
        <v>8000</v>
      </c>
      <c r="Q173" s="27">
        <v>0</v>
      </c>
      <c r="R173" s="26"/>
      <c r="S173" s="27"/>
      <c r="T173" s="29">
        <v>4620</v>
      </c>
      <c r="U173" s="27">
        <v>0</v>
      </c>
      <c r="V173" s="29">
        <v>4620</v>
      </c>
      <c r="W173" s="27">
        <v>0</v>
      </c>
      <c r="X173" s="29">
        <v>4620</v>
      </c>
      <c r="Y173" s="27"/>
      <c r="Z173" s="29">
        <v>4620</v>
      </c>
      <c r="AA173" s="27">
        <v>17240</v>
      </c>
      <c r="AB173" s="29">
        <v>4620</v>
      </c>
      <c r="AC173" s="27">
        <v>13860</v>
      </c>
      <c r="AD173" s="29">
        <v>4620</v>
      </c>
      <c r="AE173" s="27"/>
      <c r="AF173" s="29">
        <v>4620</v>
      </c>
      <c r="AG173" s="27">
        <v>9240</v>
      </c>
      <c r="AH173" s="29">
        <v>4620</v>
      </c>
      <c r="AI173" s="27"/>
      <c r="AJ173" s="29">
        <v>4620</v>
      </c>
      <c r="AK173" s="27">
        <v>9240</v>
      </c>
      <c r="AL173" s="128"/>
      <c r="AM173" s="27"/>
      <c r="AN173" s="128"/>
      <c r="AO173" s="27"/>
      <c r="AP173" s="128"/>
      <c r="AQ173" s="27"/>
      <c r="AR173" s="125"/>
      <c r="AS173" s="128"/>
      <c r="AT173" s="27"/>
      <c r="AU173" s="128"/>
      <c r="AV173" s="27"/>
      <c r="AW173" s="128"/>
      <c r="AX173" s="27"/>
      <c r="AY173" s="128"/>
      <c r="AZ173" s="27"/>
      <c r="BA173" s="128"/>
      <c r="BB173" s="27"/>
      <c r="BC173" s="128"/>
      <c r="BD173" s="27"/>
      <c r="BE173" s="128"/>
      <c r="BF173" s="27"/>
      <c r="BG173" s="128"/>
      <c r="BH173" s="27"/>
      <c r="BI173" s="128"/>
      <c r="BJ173" s="27"/>
      <c r="BK173" s="128"/>
      <c r="BL173" s="27"/>
      <c r="BM173" s="128"/>
      <c r="BN173" s="27"/>
      <c r="BO173" s="28"/>
      <c r="BP173" s="27"/>
      <c r="BQ173" s="30"/>
      <c r="BR173" s="28"/>
      <c r="BS173" s="27"/>
      <c r="BT173" s="28"/>
      <c r="BU173" s="27"/>
      <c r="BV173" s="28"/>
      <c r="BW173" s="27"/>
      <c r="BX173" s="28"/>
      <c r="BY173" s="27"/>
      <c r="BZ173" s="28"/>
      <c r="CA173" s="27"/>
      <c r="CB173" s="28"/>
      <c r="CC173" s="27"/>
      <c r="CD173" s="26"/>
      <c r="CE173" s="27"/>
      <c r="CF173" s="26"/>
      <c r="CG173" s="27"/>
      <c r="CH173" s="26"/>
      <c r="CI173" s="27"/>
      <c r="CJ173" s="26"/>
      <c r="CK173" s="27"/>
      <c r="CL173" s="26"/>
      <c r="CM173" s="27"/>
      <c r="CN173" s="26"/>
      <c r="CO173" s="27"/>
      <c r="CP173" s="30"/>
      <c r="CQ173" s="31">
        <f t="shared" si="7"/>
        <v>57080</v>
      </c>
      <c r="CR173" s="31">
        <f t="shared" si="7"/>
        <v>57080</v>
      </c>
      <c r="CS173" s="32">
        <f t="shared" si="8"/>
        <v>0</v>
      </c>
    </row>
    <row r="174" spans="1:97" ht="25.5" customHeight="1">
      <c r="A174" s="18">
        <v>171</v>
      </c>
      <c r="B174" s="48" t="s">
        <v>1121</v>
      </c>
      <c r="C174" s="20" t="s">
        <v>1122</v>
      </c>
      <c r="D174" s="126" t="s">
        <v>1123</v>
      </c>
      <c r="E174" s="33"/>
      <c r="F174" s="94">
        <v>3300</v>
      </c>
      <c r="G174" s="127" t="s">
        <v>98</v>
      </c>
      <c r="H174" s="25">
        <f t="shared" si="6"/>
        <v>3620</v>
      </c>
      <c r="I174" s="11"/>
      <c r="J174" s="26">
        <v>1500</v>
      </c>
      <c r="K174" s="27">
        <v>1500</v>
      </c>
      <c r="L174" s="26">
        <v>1000</v>
      </c>
      <c r="M174" s="27">
        <v>1000</v>
      </c>
      <c r="N174" s="26">
        <v>5000</v>
      </c>
      <c r="O174" s="27">
        <v>5000</v>
      </c>
      <c r="P174" s="26">
        <v>8000</v>
      </c>
      <c r="Q174" s="27">
        <v>0</v>
      </c>
      <c r="R174" s="26"/>
      <c r="S174" s="27"/>
      <c r="T174" s="29">
        <v>2310</v>
      </c>
      <c r="U174" s="133">
        <v>2310</v>
      </c>
      <c r="V174" s="29">
        <v>2310</v>
      </c>
      <c r="W174" s="27">
        <v>2310</v>
      </c>
      <c r="X174" s="29">
        <v>2310</v>
      </c>
      <c r="Y174" s="27">
        <v>2310</v>
      </c>
      <c r="Z174" s="29">
        <v>2310</v>
      </c>
      <c r="AA174" s="27">
        <v>2310</v>
      </c>
      <c r="AB174" s="29">
        <v>2310</v>
      </c>
      <c r="AC174" s="27">
        <f>2310+8000</f>
        <v>10310</v>
      </c>
      <c r="AD174" s="29">
        <v>2310</v>
      </c>
      <c r="AE174" s="27">
        <v>2310</v>
      </c>
      <c r="AF174" s="29">
        <v>2310</v>
      </c>
      <c r="AG174" s="27"/>
      <c r="AH174" s="29">
        <v>2310</v>
      </c>
      <c r="AI174" s="27">
        <v>2310</v>
      </c>
      <c r="AJ174" s="29">
        <v>2310</v>
      </c>
      <c r="AK174" s="27">
        <v>1000</v>
      </c>
      <c r="AL174" s="128"/>
      <c r="AM174" s="27"/>
      <c r="AN174" s="128"/>
      <c r="AO174" s="27"/>
      <c r="AP174" s="128"/>
      <c r="AQ174" s="27"/>
      <c r="AR174" s="125"/>
      <c r="AS174" s="128"/>
      <c r="AT174" s="27"/>
      <c r="AU174" s="128"/>
      <c r="AV174" s="27"/>
      <c r="AW174" s="128"/>
      <c r="AX174" s="27"/>
      <c r="AY174" s="128"/>
      <c r="AZ174" s="27"/>
      <c r="BA174" s="128"/>
      <c r="BB174" s="27"/>
      <c r="BC174" s="128"/>
      <c r="BD174" s="27"/>
      <c r="BE174" s="128"/>
      <c r="BF174" s="27"/>
      <c r="BG174" s="128"/>
      <c r="BH174" s="27"/>
      <c r="BI174" s="128"/>
      <c r="BJ174" s="27"/>
      <c r="BK174" s="128"/>
      <c r="BL174" s="27"/>
      <c r="BM174" s="128"/>
      <c r="BN174" s="27"/>
      <c r="BO174" s="28"/>
      <c r="BP174" s="27"/>
      <c r="BQ174" s="30"/>
      <c r="BR174" s="28"/>
      <c r="BS174" s="27"/>
      <c r="BT174" s="28"/>
      <c r="BU174" s="27"/>
      <c r="BV174" s="28"/>
      <c r="BW174" s="27"/>
      <c r="BX174" s="28"/>
      <c r="BY174" s="27"/>
      <c r="BZ174" s="28"/>
      <c r="CA174" s="27"/>
      <c r="CB174" s="28"/>
      <c r="CC174" s="27"/>
      <c r="CD174" s="26"/>
      <c r="CE174" s="27"/>
      <c r="CF174" s="26"/>
      <c r="CG174" s="27"/>
      <c r="CH174" s="26"/>
      <c r="CI174" s="27"/>
      <c r="CJ174" s="26"/>
      <c r="CK174" s="27"/>
      <c r="CL174" s="26"/>
      <c r="CM174" s="27"/>
      <c r="CN174" s="26"/>
      <c r="CO174" s="27"/>
      <c r="CP174" s="30"/>
      <c r="CQ174" s="31">
        <f t="shared" si="7"/>
        <v>36290</v>
      </c>
      <c r="CR174" s="31">
        <f t="shared" si="7"/>
        <v>32670</v>
      </c>
      <c r="CS174" s="32">
        <f t="shared" si="8"/>
        <v>3620</v>
      </c>
    </row>
    <row r="175" spans="1:97" ht="24.75" customHeight="1">
      <c r="A175" s="129">
        <v>172</v>
      </c>
      <c r="B175" s="48" t="s">
        <v>1124</v>
      </c>
      <c r="C175" s="20" t="s">
        <v>1125</v>
      </c>
      <c r="D175" s="126" t="s">
        <v>1126</v>
      </c>
      <c r="E175" s="132" t="s">
        <v>410</v>
      </c>
      <c r="F175" s="94">
        <v>6200</v>
      </c>
      <c r="H175" s="25">
        <f t="shared" si="6"/>
        <v>4340</v>
      </c>
      <c r="I175" s="11"/>
      <c r="J175" s="26">
        <v>1500</v>
      </c>
      <c r="K175" s="27">
        <v>1500</v>
      </c>
      <c r="L175" s="26">
        <v>1000</v>
      </c>
      <c r="M175" s="27">
        <v>1000</v>
      </c>
      <c r="N175" s="26">
        <v>5000</v>
      </c>
      <c r="O175" s="27">
        <v>5000</v>
      </c>
      <c r="P175" s="26">
        <v>8000</v>
      </c>
      <c r="Q175" s="27">
        <f>0+0</f>
        <v>0</v>
      </c>
      <c r="R175" s="26"/>
      <c r="S175" s="27"/>
      <c r="T175" s="29">
        <v>4340</v>
      </c>
      <c r="U175" s="27">
        <f>8000+0</f>
        <v>8000</v>
      </c>
      <c r="V175" s="29">
        <v>4340</v>
      </c>
      <c r="W175" s="27">
        <v>9240</v>
      </c>
      <c r="X175" s="29">
        <v>4340</v>
      </c>
      <c r="Y175" s="27">
        <v>0</v>
      </c>
      <c r="Z175" s="29">
        <v>4340</v>
      </c>
      <c r="AA175" s="27">
        <v>8120</v>
      </c>
      <c r="AB175" s="29">
        <v>4340</v>
      </c>
      <c r="AC175" s="27">
        <v>4340</v>
      </c>
      <c r="AD175" s="29">
        <v>4340</v>
      </c>
      <c r="AE175" s="27"/>
      <c r="AF175" s="29">
        <v>4340</v>
      </c>
      <c r="AG175" s="27"/>
      <c r="AH175" s="29">
        <v>4340</v>
      </c>
      <c r="AI175" s="27"/>
      <c r="AJ175" s="29">
        <v>4340</v>
      </c>
      <c r="AK175" s="27">
        <v>13020</v>
      </c>
      <c r="AL175" s="128"/>
      <c r="AM175" s="27"/>
      <c r="AN175" s="128"/>
      <c r="AO175" s="27"/>
      <c r="AP175" s="128"/>
      <c r="AQ175" s="27"/>
      <c r="AR175" s="125"/>
      <c r="AS175" s="128"/>
      <c r="AT175" s="27"/>
      <c r="AU175" s="128"/>
      <c r="AV175" s="27"/>
      <c r="AW175" s="128"/>
      <c r="AX175" s="27"/>
      <c r="AY175" s="128"/>
      <c r="AZ175" s="27"/>
      <c r="BA175" s="128"/>
      <c r="BB175" s="27"/>
      <c r="BC175" s="128"/>
      <c r="BD175" s="27"/>
      <c r="BE175" s="128"/>
      <c r="BF175" s="27"/>
      <c r="BG175" s="128"/>
      <c r="BH175" s="27"/>
      <c r="BI175" s="128"/>
      <c r="BJ175" s="27"/>
      <c r="BK175" s="128"/>
      <c r="BL175" s="27"/>
      <c r="BM175" s="128"/>
      <c r="BN175" s="27"/>
      <c r="BO175" s="28"/>
      <c r="BP175" s="27"/>
      <c r="BQ175" s="30"/>
      <c r="BR175" s="28"/>
      <c r="BS175" s="27"/>
      <c r="BT175" s="28"/>
      <c r="BU175" s="27"/>
      <c r="BV175" s="28"/>
      <c r="BW175" s="27"/>
      <c r="BX175" s="28"/>
      <c r="BY175" s="27"/>
      <c r="BZ175" s="28"/>
      <c r="CA175" s="27"/>
      <c r="CB175" s="28"/>
      <c r="CC175" s="27"/>
      <c r="CD175" s="26"/>
      <c r="CE175" s="27"/>
      <c r="CF175" s="26"/>
      <c r="CG175" s="27"/>
      <c r="CH175" s="26"/>
      <c r="CI175" s="27"/>
      <c r="CJ175" s="26"/>
      <c r="CK175" s="27"/>
      <c r="CL175" s="26"/>
      <c r="CM175" s="27"/>
      <c r="CN175" s="26"/>
      <c r="CO175" s="27"/>
      <c r="CP175" s="30"/>
      <c r="CQ175" s="31">
        <f t="shared" si="7"/>
        <v>54560</v>
      </c>
      <c r="CR175" s="31">
        <f t="shared" si="7"/>
        <v>50220</v>
      </c>
      <c r="CS175" s="32">
        <f t="shared" si="8"/>
        <v>4340</v>
      </c>
    </row>
    <row r="176" spans="1:97" ht="25.5" customHeight="1">
      <c r="A176" s="18">
        <v>173</v>
      </c>
      <c r="B176" s="48" t="s">
        <v>1127</v>
      </c>
      <c r="C176" s="20" t="s">
        <v>1128</v>
      </c>
      <c r="D176" s="126" t="s">
        <v>1129</v>
      </c>
      <c r="E176" s="132"/>
      <c r="F176" s="94">
        <v>6600</v>
      </c>
      <c r="H176" s="38">
        <f t="shared" si="6"/>
        <v>18280</v>
      </c>
      <c r="I176" s="11"/>
      <c r="J176" s="26">
        <v>1500</v>
      </c>
      <c r="K176" s="27">
        <v>1500</v>
      </c>
      <c r="L176" s="26">
        <v>1000</v>
      </c>
      <c r="M176" s="27">
        <v>1000</v>
      </c>
      <c r="N176" s="26">
        <v>5000</v>
      </c>
      <c r="O176" s="27">
        <v>5000</v>
      </c>
      <c r="P176" s="26">
        <v>8000</v>
      </c>
      <c r="Q176" s="27">
        <f>0+0</f>
        <v>0</v>
      </c>
      <c r="R176" s="26"/>
      <c r="S176" s="27"/>
      <c r="T176" s="29">
        <v>4620</v>
      </c>
      <c r="U176" s="27">
        <v>0</v>
      </c>
      <c r="V176" s="29">
        <v>4620</v>
      </c>
      <c r="W176" s="27"/>
      <c r="X176" s="29">
        <v>4620</v>
      </c>
      <c r="Y176" s="27"/>
      <c r="Z176" s="29">
        <v>4620</v>
      </c>
      <c r="AA176" s="27">
        <v>7000</v>
      </c>
      <c r="AB176" s="29">
        <v>4620</v>
      </c>
      <c r="AC176" s="27">
        <v>7000</v>
      </c>
      <c r="AD176" s="29">
        <v>4620</v>
      </c>
      <c r="AE176" s="27">
        <v>5000</v>
      </c>
      <c r="AF176" s="29">
        <v>4620</v>
      </c>
      <c r="AG176" s="27">
        <v>5000</v>
      </c>
      <c r="AH176" s="29">
        <v>4620</v>
      </c>
      <c r="AI176" s="27"/>
      <c r="AJ176" s="29">
        <v>4620</v>
      </c>
      <c r="AK176" s="27">
        <v>7300</v>
      </c>
      <c r="AL176" s="128"/>
      <c r="AM176" s="27"/>
      <c r="AN176" s="128"/>
      <c r="AO176" s="27"/>
      <c r="AP176" s="128"/>
      <c r="AQ176" s="27"/>
      <c r="AR176" s="125"/>
      <c r="AS176" s="128"/>
      <c r="AT176" s="27"/>
      <c r="AU176" s="128"/>
      <c r="AV176" s="27"/>
      <c r="AW176" s="128"/>
      <c r="AX176" s="27"/>
      <c r="AY176" s="128"/>
      <c r="AZ176" s="27"/>
      <c r="BA176" s="128"/>
      <c r="BB176" s="27"/>
      <c r="BC176" s="128"/>
      <c r="BD176" s="27"/>
      <c r="BE176" s="128"/>
      <c r="BF176" s="27"/>
      <c r="BG176" s="128"/>
      <c r="BH176" s="27"/>
      <c r="BI176" s="128"/>
      <c r="BJ176" s="27"/>
      <c r="BK176" s="128"/>
      <c r="BL176" s="27"/>
      <c r="BM176" s="128"/>
      <c r="BN176" s="27"/>
      <c r="BO176" s="28"/>
      <c r="BP176" s="27"/>
      <c r="BQ176" s="30"/>
      <c r="BR176" s="28"/>
      <c r="BS176" s="27"/>
      <c r="BT176" s="28"/>
      <c r="BU176" s="27"/>
      <c r="BV176" s="28"/>
      <c r="BW176" s="27"/>
      <c r="BX176" s="28"/>
      <c r="BY176" s="27"/>
      <c r="BZ176" s="28"/>
      <c r="CA176" s="27"/>
      <c r="CB176" s="28"/>
      <c r="CC176" s="27"/>
      <c r="CD176" s="26"/>
      <c r="CE176" s="27"/>
      <c r="CF176" s="26"/>
      <c r="CG176" s="27"/>
      <c r="CH176" s="26"/>
      <c r="CI176" s="27"/>
      <c r="CJ176" s="26"/>
      <c r="CK176" s="27"/>
      <c r="CL176" s="26"/>
      <c r="CM176" s="27"/>
      <c r="CN176" s="26"/>
      <c r="CO176" s="27"/>
      <c r="CP176" s="30"/>
      <c r="CQ176" s="31">
        <f t="shared" si="7"/>
        <v>57080</v>
      </c>
      <c r="CR176" s="31">
        <f t="shared" si="7"/>
        <v>38800</v>
      </c>
      <c r="CS176" s="32">
        <f t="shared" si="8"/>
        <v>18280</v>
      </c>
    </row>
    <row r="177" spans="1:97" ht="25.5" customHeight="1">
      <c r="A177" s="129">
        <v>174</v>
      </c>
      <c r="B177" s="48" t="s">
        <v>1130</v>
      </c>
      <c r="C177" s="20" t="s">
        <v>1131</v>
      </c>
      <c r="D177" s="126" t="s">
        <v>1132</v>
      </c>
      <c r="E177" s="132"/>
      <c r="F177" s="94"/>
      <c r="G177" s="44" t="s">
        <v>136</v>
      </c>
      <c r="H177" s="25">
        <f t="shared" si="6"/>
        <v>0</v>
      </c>
      <c r="I177" s="11"/>
      <c r="J177" s="26">
        <v>1500</v>
      </c>
      <c r="K177" s="27">
        <v>1500</v>
      </c>
      <c r="L177" s="26">
        <v>1000</v>
      </c>
      <c r="M177" s="27">
        <v>1000</v>
      </c>
      <c r="N177" s="26">
        <v>5000</v>
      </c>
      <c r="O177" s="27">
        <v>5000</v>
      </c>
      <c r="P177" s="26">
        <v>8000</v>
      </c>
      <c r="Q177" s="27"/>
      <c r="R177" s="26"/>
      <c r="S177" s="27"/>
      <c r="T177" s="29">
        <v>4620</v>
      </c>
      <c r="U177" s="27">
        <v>0</v>
      </c>
      <c r="V177" s="29">
        <v>4620</v>
      </c>
      <c r="W177" s="27">
        <v>17240</v>
      </c>
      <c r="X177" s="29">
        <v>4620</v>
      </c>
      <c r="Y177" s="27">
        <v>0</v>
      </c>
      <c r="Z177" s="29">
        <v>4620</v>
      </c>
      <c r="AA177" s="27">
        <v>9240</v>
      </c>
      <c r="AB177" s="29">
        <v>4620</v>
      </c>
      <c r="AC177" s="27">
        <v>4620</v>
      </c>
      <c r="AD177" s="29">
        <v>4620</v>
      </c>
      <c r="AE177" s="27"/>
      <c r="AF177" s="29"/>
      <c r="AG177" s="27">
        <v>4620</v>
      </c>
      <c r="AH177" s="29"/>
      <c r="AI177" s="27"/>
      <c r="AJ177" s="29"/>
      <c r="AK177" s="27"/>
      <c r="AL177" s="128"/>
      <c r="AM177" s="27"/>
      <c r="AN177" s="128"/>
      <c r="AO177" s="27"/>
      <c r="AP177" s="128"/>
      <c r="AQ177" s="27"/>
      <c r="AR177" s="125"/>
      <c r="AS177" s="128"/>
      <c r="AT177" s="27"/>
      <c r="AU177" s="128"/>
      <c r="AV177" s="27"/>
      <c r="AW177" s="128"/>
      <c r="AX177" s="27"/>
      <c r="AY177" s="128"/>
      <c r="AZ177" s="27"/>
      <c r="BA177" s="128"/>
      <c r="BB177" s="27"/>
      <c r="BC177" s="128"/>
      <c r="BD177" s="27"/>
      <c r="BE177" s="128"/>
      <c r="BF177" s="27"/>
      <c r="BG177" s="128"/>
      <c r="BH177" s="27"/>
      <c r="BI177" s="128"/>
      <c r="BJ177" s="27"/>
      <c r="BK177" s="128"/>
      <c r="BL177" s="27"/>
      <c r="BM177" s="128"/>
      <c r="BN177" s="27"/>
      <c r="BO177" s="28"/>
      <c r="BP177" s="27"/>
      <c r="BQ177" s="30"/>
      <c r="BR177" s="28"/>
      <c r="BS177" s="27"/>
      <c r="BT177" s="28"/>
      <c r="BU177" s="27"/>
      <c r="BV177" s="28"/>
      <c r="BW177" s="27"/>
      <c r="BX177" s="28"/>
      <c r="BY177" s="27"/>
      <c r="BZ177" s="28"/>
      <c r="CA177" s="27"/>
      <c r="CB177" s="28"/>
      <c r="CC177" s="27"/>
      <c r="CD177" s="26"/>
      <c r="CE177" s="27"/>
      <c r="CF177" s="26"/>
      <c r="CG177" s="27"/>
      <c r="CH177" s="26"/>
      <c r="CI177" s="27"/>
      <c r="CJ177" s="26"/>
      <c r="CK177" s="27"/>
      <c r="CL177" s="26"/>
      <c r="CM177" s="27"/>
      <c r="CN177" s="26"/>
      <c r="CO177" s="27"/>
      <c r="CP177" s="30"/>
      <c r="CQ177" s="31">
        <f t="shared" si="7"/>
        <v>43220</v>
      </c>
      <c r="CR177" s="31">
        <f t="shared" si="7"/>
        <v>43220</v>
      </c>
      <c r="CS177" s="32">
        <f t="shared" si="8"/>
        <v>0</v>
      </c>
    </row>
    <row r="178" spans="1:97" ht="25.5" customHeight="1">
      <c r="A178" s="18">
        <v>175</v>
      </c>
      <c r="B178" s="48" t="s">
        <v>1133</v>
      </c>
      <c r="C178" s="20" t="s">
        <v>1134</v>
      </c>
      <c r="D178" s="126" t="s">
        <v>1135</v>
      </c>
      <c r="E178" s="37"/>
      <c r="F178" s="94">
        <v>6600</v>
      </c>
      <c r="G178" s="127"/>
      <c r="H178" s="25">
        <f t="shared" si="6"/>
        <v>23100</v>
      </c>
      <c r="I178" s="11"/>
      <c r="J178" s="26">
        <v>1500</v>
      </c>
      <c r="K178" s="27">
        <v>1500</v>
      </c>
      <c r="L178" s="26">
        <v>1000</v>
      </c>
      <c r="M178" s="27">
        <v>1000</v>
      </c>
      <c r="N178" s="26">
        <v>5000</v>
      </c>
      <c r="O178" s="27">
        <v>5000</v>
      </c>
      <c r="P178" s="26">
        <v>8000</v>
      </c>
      <c r="Q178" s="27">
        <v>0</v>
      </c>
      <c r="R178" s="151"/>
      <c r="S178" s="27"/>
      <c r="T178" s="29">
        <v>4620</v>
      </c>
      <c r="U178" s="27">
        <v>0</v>
      </c>
      <c r="V178" s="29">
        <v>4620</v>
      </c>
      <c r="W178" s="27">
        <v>0</v>
      </c>
      <c r="X178" s="29">
        <v>4620</v>
      </c>
      <c r="Y178" s="27">
        <v>0</v>
      </c>
      <c r="Z178" s="29">
        <v>4620</v>
      </c>
      <c r="AA178" s="27">
        <v>26480</v>
      </c>
      <c r="AB178" s="29">
        <v>4620</v>
      </c>
      <c r="AC178" s="27"/>
      <c r="AD178" s="29">
        <v>4620</v>
      </c>
      <c r="AE178" s="27"/>
      <c r="AF178" s="29">
        <v>4620</v>
      </c>
      <c r="AG178" s="27"/>
      <c r="AH178" s="29">
        <v>4620</v>
      </c>
      <c r="AI178" s="27"/>
      <c r="AJ178" s="29">
        <v>4620</v>
      </c>
      <c r="AK178" s="27"/>
      <c r="AL178" s="128"/>
      <c r="AM178" s="27"/>
      <c r="AN178" s="128"/>
      <c r="AO178" s="27"/>
      <c r="AP178" s="128"/>
      <c r="AQ178" s="27"/>
      <c r="AR178" s="125"/>
      <c r="AS178" s="128"/>
      <c r="AT178" s="27"/>
      <c r="AU178" s="128"/>
      <c r="AV178" s="27"/>
      <c r="AW178" s="128"/>
      <c r="AX178" s="27"/>
      <c r="AY178" s="128"/>
      <c r="AZ178" s="27"/>
      <c r="BA178" s="128"/>
      <c r="BB178" s="27"/>
      <c r="BC178" s="128"/>
      <c r="BD178" s="27"/>
      <c r="BE178" s="128"/>
      <c r="BF178" s="27"/>
      <c r="BG178" s="128"/>
      <c r="BH178" s="27"/>
      <c r="BI178" s="128"/>
      <c r="BJ178" s="27"/>
      <c r="BK178" s="128"/>
      <c r="BL178" s="27"/>
      <c r="BM178" s="128"/>
      <c r="BN178" s="27"/>
      <c r="BO178" s="28"/>
      <c r="BP178" s="27"/>
      <c r="BQ178" s="30"/>
      <c r="BR178" s="28"/>
      <c r="BS178" s="27"/>
      <c r="BT178" s="28"/>
      <c r="BU178" s="27"/>
      <c r="BV178" s="28"/>
      <c r="BW178" s="27"/>
      <c r="BX178" s="28"/>
      <c r="BY178" s="27"/>
      <c r="BZ178" s="28"/>
      <c r="CA178" s="27"/>
      <c r="CB178" s="28"/>
      <c r="CC178" s="27"/>
      <c r="CD178" s="26"/>
      <c r="CE178" s="27"/>
      <c r="CF178" s="26"/>
      <c r="CG178" s="27"/>
      <c r="CH178" s="26"/>
      <c r="CI178" s="27"/>
      <c r="CJ178" s="26"/>
      <c r="CK178" s="27"/>
      <c r="CL178" s="26"/>
      <c r="CM178" s="27"/>
      <c r="CN178" s="26"/>
      <c r="CO178" s="27"/>
      <c r="CP178" s="30"/>
      <c r="CQ178" s="31">
        <f t="shared" si="7"/>
        <v>57080</v>
      </c>
      <c r="CR178" s="31">
        <f t="shared" si="7"/>
        <v>33980</v>
      </c>
      <c r="CS178" s="32">
        <f t="shared" si="8"/>
        <v>23100</v>
      </c>
    </row>
    <row r="179" spans="1:97" ht="25.5" customHeight="1">
      <c r="A179" s="129">
        <v>176</v>
      </c>
      <c r="B179" s="48" t="s">
        <v>1136</v>
      </c>
      <c r="C179" s="20" t="s">
        <v>1137</v>
      </c>
      <c r="D179" s="126" t="s">
        <v>1138</v>
      </c>
      <c r="E179" s="33"/>
      <c r="F179" s="94">
        <v>6600</v>
      </c>
      <c r="G179" s="127"/>
      <c r="H179" s="25">
        <f t="shared" si="6"/>
        <v>35580</v>
      </c>
      <c r="I179" s="11"/>
      <c r="J179" s="26">
        <v>1500</v>
      </c>
      <c r="K179" s="27">
        <v>1500</v>
      </c>
      <c r="L179" s="26">
        <v>1000</v>
      </c>
      <c r="M179" s="27">
        <v>1000</v>
      </c>
      <c r="N179" s="26">
        <v>5000</v>
      </c>
      <c r="O179" s="27">
        <v>5000</v>
      </c>
      <c r="P179" s="26">
        <v>8000</v>
      </c>
      <c r="Q179" s="27">
        <v>0</v>
      </c>
      <c r="R179" s="26"/>
      <c r="S179" s="27"/>
      <c r="T179" s="29">
        <v>4620</v>
      </c>
      <c r="U179" s="27">
        <v>0</v>
      </c>
      <c r="V179" s="29">
        <v>4620</v>
      </c>
      <c r="W179" s="27">
        <v>0</v>
      </c>
      <c r="X179" s="29">
        <v>4620</v>
      </c>
      <c r="Y179" s="27"/>
      <c r="Z179" s="29">
        <v>4620</v>
      </c>
      <c r="AA179" s="27">
        <v>14000</v>
      </c>
      <c r="AB179" s="29">
        <v>4620</v>
      </c>
      <c r="AC179" s="27"/>
      <c r="AD179" s="29">
        <v>4620</v>
      </c>
      <c r="AE179" s="27"/>
      <c r="AF179" s="29">
        <v>4620</v>
      </c>
      <c r="AG179" s="27"/>
      <c r="AH179" s="29">
        <v>4620</v>
      </c>
      <c r="AI179" s="27"/>
      <c r="AJ179" s="29">
        <v>4620</v>
      </c>
      <c r="AK179" s="27"/>
      <c r="AL179" s="128"/>
      <c r="AM179" s="27"/>
      <c r="AN179" s="128"/>
      <c r="AO179" s="27"/>
      <c r="AP179" s="128"/>
      <c r="AQ179" s="27"/>
      <c r="AR179" s="125"/>
      <c r="AS179" s="128"/>
      <c r="AT179" s="27"/>
      <c r="AU179" s="128"/>
      <c r="AV179" s="27"/>
      <c r="AW179" s="128"/>
      <c r="AX179" s="27"/>
      <c r="AY179" s="128"/>
      <c r="AZ179" s="27"/>
      <c r="BA179" s="128"/>
      <c r="BB179" s="27"/>
      <c r="BC179" s="128"/>
      <c r="BD179" s="27"/>
      <c r="BE179" s="128"/>
      <c r="BF179" s="27"/>
      <c r="BG179" s="128"/>
      <c r="BH179" s="27"/>
      <c r="BI179" s="128"/>
      <c r="BJ179" s="27"/>
      <c r="BK179" s="128"/>
      <c r="BL179" s="27"/>
      <c r="BM179" s="128"/>
      <c r="BN179" s="27"/>
      <c r="BO179" s="28"/>
      <c r="BP179" s="27"/>
      <c r="BQ179" s="30"/>
      <c r="BR179" s="28"/>
      <c r="BS179" s="27"/>
      <c r="BT179" s="28"/>
      <c r="BU179" s="27"/>
      <c r="BV179" s="28"/>
      <c r="BW179" s="27"/>
      <c r="BX179" s="28"/>
      <c r="BY179" s="27"/>
      <c r="BZ179" s="28"/>
      <c r="CA179" s="27"/>
      <c r="CB179" s="28"/>
      <c r="CC179" s="27"/>
      <c r="CD179" s="26"/>
      <c r="CE179" s="27"/>
      <c r="CF179" s="26"/>
      <c r="CG179" s="27"/>
      <c r="CH179" s="26"/>
      <c r="CI179" s="27"/>
      <c r="CJ179" s="26"/>
      <c r="CK179" s="27"/>
      <c r="CL179" s="26"/>
      <c r="CM179" s="27"/>
      <c r="CN179" s="26"/>
      <c r="CO179" s="27"/>
      <c r="CP179" s="30"/>
      <c r="CQ179" s="31">
        <f t="shared" si="7"/>
        <v>57080</v>
      </c>
      <c r="CR179" s="31">
        <f t="shared" si="7"/>
        <v>21500</v>
      </c>
      <c r="CS179" s="32">
        <f t="shared" si="8"/>
        <v>35580</v>
      </c>
    </row>
    <row r="180" spans="1:97" ht="25.5" customHeight="1">
      <c r="A180" s="18">
        <v>177</v>
      </c>
      <c r="B180" s="152" t="s">
        <v>1139</v>
      </c>
      <c r="C180" s="20" t="s">
        <v>1140</v>
      </c>
      <c r="D180" s="153" t="s">
        <v>1141</v>
      </c>
      <c r="E180" s="37"/>
      <c r="F180" s="94">
        <v>6600</v>
      </c>
      <c r="G180" s="127"/>
      <c r="H180" s="38">
        <f t="shared" si="6"/>
        <v>49580</v>
      </c>
      <c r="I180" s="11"/>
      <c r="J180" s="26">
        <v>1500</v>
      </c>
      <c r="K180" s="27">
        <v>1500</v>
      </c>
      <c r="L180" s="26">
        <v>1000</v>
      </c>
      <c r="M180" s="27">
        <v>1000</v>
      </c>
      <c r="N180" s="26">
        <v>5000</v>
      </c>
      <c r="O180" s="27">
        <v>5000</v>
      </c>
      <c r="P180" s="26">
        <v>8000</v>
      </c>
      <c r="Q180" s="27"/>
      <c r="R180" s="26"/>
      <c r="S180" s="27"/>
      <c r="T180" s="29">
        <v>4620</v>
      </c>
      <c r="U180" s="27"/>
      <c r="V180" s="29">
        <v>4620</v>
      </c>
      <c r="W180" s="27"/>
      <c r="X180" s="29">
        <v>4620</v>
      </c>
      <c r="Y180" s="27"/>
      <c r="Z180" s="29">
        <v>4620</v>
      </c>
      <c r="AA180" s="27"/>
      <c r="AB180" s="29">
        <v>4620</v>
      </c>
      <c r="AC180" s="27"/>
      <c r="AD180" s="29">
        <v>4620</v>
      </c>
      <c r="AE180" s="27"/>
      <c r="AF180" s="29">
        <v>4620</v>
      </c>
      <c r="AG180" s="27"/>
      <c r="AH180" s="29">
        <v>4620</v>
      </c>
      <c r="AI180" s="27"/>
      <c r="AJ180" s="29">
        <v>4620</v>
      </c>
      <c r="AK180" s="27"/>
      <c r="AL180" s="128"/>
      <c r="AM180" s="27"/>
      <c r="AN180" s="128"/>
      <c r="AO180" s="27"/>
      <c r="AP180" s="128"/>
      <c r="AQ180" s="27"/>
      <c r="AR180" s="125"/>
      <c r="AS180" s="128"/>
      <c r="AT180" s="27"/>
      <c r="AU180" s="128"/>
      <c r="AV180" s="27"/>
      <c r="AW180" s="128"/>
      <c r="AX180" s="27"/>
      <c r="AY180" s="128"/>
      <c r="AZ180" s="27"/>
      <c r="BA180" s="128"/>
      <c r="BB180" s="27"/>
      <c r="BC180" s="128"/>
      <c r="BD180" s="27"/>
      <c r="BE180" s="128"/>
      <c r="BF180" s="27"/>
      <c r="BG180" s="128"/>
      <c r="BH180" s="27"/>
      <c r="BI180" s="128"/>
      <c r="BJ180" s="27"/>
      <c r="BK180" s="128"/>
      <c r="BL180" s="27"/>
      <c r="BM180" s="128"/>
      <c r="BN180" s="27"/>
      <c r="BO180" s="28"/>
      <c r="BP180" s="27"/>
      <c r="BQ180" s="30"/>
      <c r="BR180" s="28"/>
      <c r="BS180" s="27"/>
      <c r="BT180" s="28"/>
      <c r="BU180" s="27"/>
      <c r="BV180" s="28"/>
      <c r="BW180" s="27"/>
      <c r="BX180" s="28"/>
      <c r="BY180" s="27"/>
      <c r="BZ180" s="28"/>
      <c r="CA180" s="27"/>
      <c r="CB180" s="28"/>
      <c r="CC180" s="27"/>
      <c r="CD180" s="26"/>
      <c r="CE180" s="27"/>
      <c r="CF180" s="26"/>
      <c r="CG180" s="27"/>
      <c r="CH180" s="26"/>
      <c r="CI180" s="27"/>
      <c r="CJ180" s="26"/>
      <c r="CK180" s="27"/>
      <c r="CL180" s="26"/>
      <c r="CM180" s="27"/>
      <c r="CN180" s="26"/>
      <c r="CO180" s="27"/>
      <c r="CP180" s="30"/>
      <c r="CQ180" s="31">
        <f t="shared" si="7"/>
        <v>57080</v>
      </c>
      <c r="CR180" s="31">
        <f t="shared" si="7"/>
        <v>7500</v>
      </c>
      <c r="CS180" s="32">
        <f t="shared" si="8"/>
        <v>49580</v>
      </c>
    </row>
    <row r="181" spans="1:97" ht="25.5" customHeight="1">
      <c r="A181" s="129">
        <v>178</v>
      </c>
      <c r="B181" s="48" t="s">
        <v>790</v>
      </c>
      <c r="C181" s="20" t="s">
        <v>1142</v>
      </c>
      <c r="D181" s="126" t="s">
        <v>1143</v>
      </c>
      <c r="E181" s="37"/>
      <c r="F181" s="94">
        <v>3300</v>
      </c>
      <c r="G181" s="154" t="s">
        <v>1144</v>
      </c>
      <c r="H181" s="38">
        <f t="shared" si="6"/>
        <v>11550</v>
      </c>
      <c r="I181" s="11"/>
      <c r="J181" s="26">
        <v>1500</v>
      </c>
      <c r="K181" s="27">
        <v>1500</v>
      </c>
      <c r="L181" s="26">
        <v>1000</v>
      </c>
      <c r="M181" s="27">
        <v>1000</v>
      </c>
      <c r="N181" s="26">
        <v>5000</v>
      </c>
      <c r="O181" s="27">
        <v>5000</v>
      </c>
      <c r="P181" s="26">
        <v>8000</v>
      </c>
      <c r="Q181" s="27">
        <v>0</v>
      </c>
      <c r="R181" s="26"/>
      <c r="S181" s="27"/>
      <c r="T181" s="29">
        <v>2310</v>
      </c>
      <c r="U181" s="27">
        <v>0</v>
      </c>
      <c r="V181" s="29">
        <v>2310</v>
      </c>
      <c r="W181" s="27">
        <v>0</v>
      </c>
      <c r="X181" s="29">
        <v>2310</v>
      </c>
      <c r="Y181" s="27">
        <v>0</v>
      </c>
      <c r="Z181" s="29">
        <v>2310</v>
      </c>
      <c r="AA181" s="27">
        <v>17240</v>
      </c>
      <c r="AB181" s="29">
        <v>2310</v>
      </c>
      <c r="AC181" s="27"/>
      <c r="AD181" s="29">
        <v>2310</v>
      </c>
      <c r="AE181" s="27"/>
      <c r="AF181" s="29">
        <v>2310</v>
      </c>
      <c r="AG181" s="27"/>
      <c r="AH181" s="29">
        <v>2310</v>
      </c>
      <c r="AI181" s="27"/>
      <c r="AJ181" s="29">
        <v>2310</v>
      </c>
      <c r="AK181" s="27"/>
      <c r="AL181" s="128"/>
      <c r="AM181" s="27"/>
      <c r="AN181" s="128"/>
      <c r="AO181" s="27"/>
      <c r="AP181" s="128"/>
      <c r="AQ181" s="27"/>
      <c r="AR181" s="125"/>
      <c r="AS181" s="128"/>
      <c r="AT181" s="27"/>
      <c r="AU181" s="128"/>
      <c r="AV181" s="27"/>
      <c r="AW181" s="128"/>
      <c r="AX181" s="27"/>
      <c r="AY181" s="128"/>
      <c r="AZ181" s="27"/>
      <c r="BA181" s="128"/>
      <c r="BB181" s="27"/>
      <c r="BC181" s="128"/>
      <c r="BD181" s="27"/>
      <c r="BE181" s="128"/>
      <c r="BF181" s="27"/>
      <c r="BG181" s="128"/>
      <c r="BH181" s="27"/>
      <c r="BI181" s="128"/>
      <c r="BJ181" s="27"/>
      <c r="BK181" s="128"/>
      <c r="BL181" s="27"/>
      <c r="BM181" s="128"/>
      <c r="BN181" s="27"/>
      <c r="BO181" s="28"/>
      <c r="BP181" s="27"/>
      <c r="BQ181" s="30"/>
      <c r="BR181" s="28"/>
      <c r="BS181" s="27"/>
      <c r="BT181" s="28"/>
      <c r="BU181" s="27"/>
      <c r="BV181" s="28"/>
      <c r="BW181" s="27"/>
      <c r="BX181" s="28"/>
      <c r="BY181" s="27"/>
      <c r="BZ181" s="28"/>
      <c r="CA181" s="27"/>
      <c r="CB181" s="28"/>
      <c r="CC181" s="27"/>
      <c r="CD181" s="26"/>
      <c r="CE181" s="27"/>
      <c r="CF181" s="26"/>
      <c r="CG181" s="27"/>
      <c r="CH181" s="26"/>
      <c r="CI181" s="27"/>
      <c r="CJ181" s="26"/>
      <c r="CK181" s="27"/>
      <c r="CL181" s="26"/>
      <c r="CM181" s="27"/>
      <c r="CN181" s="26"/>
      <c r="CO181" s="27"/>
      <c r="CP181" s="30"/>
      <c r="CQ181" s="31">
        <f t="shared" si="7"/>
        <v>36290</v>
      </c>
      <c r="CR181" s="31">
        <f t="shared" si="7"/>
        <v>24740</v>
      </c>
      <c r="CS181" s="32">
        <f t="shared" si="8"/>
        <v>11550</v>
      </c>
    </row>
    <row r="182" spans="1:97" ht="25.5" customHeight="1">
      <c r="A182" s="18">
        <v>179</v>
      </c>
      <c r="B182" s="48" t="s">
        <v>1145</v>
      </c>
      <c r="C182" s="20" t="s">
        <v>1146</v>
      </c>
      <c r="D182" s="126" t="s">
        <v>1147</v>
      </c>
      <c r="E182" s="33"/>
      <c r="F182" s="94">
        <v>6600</v>
      </c>
      <c r="H182" s="25">
        <f t="shared" si="6"/>
        <v>23100</v>
      </c>
      <c r="I182" s="11"/>
      <c r="J182" s="26">
        <v>1500</v>
      </c>
      <c r="K182" s="27">
        <v>1500</v>
      </c>
      <c r="L182" s="26">
        <v>1000</v>
      </c>
      <c r="M182" s="27">
        <v>1000</v>
      </c>
      <c r="N182" s="26">
        <v>5000</v>
      </c>
      <c r="O182" s="27">
        <v>5000</v>
      </c>
      <c r="P182" s="26">
        <v>8000</v>
      </c>
      <c r="Q182" s="27">
        <v>0</v>
      </c>
      <c r="R182" s="26"/>
      <c r="S182" s="27"/>
      <c r="T182" s="29">
        <v>4620</v>
      </c>
      <c r="U182" s="27">
        <v>0</v>
      </c>
      <c r="V182" s="29">
        <v>4620</v>
      </c>
      <c r="W182" s="27">
        <v>0</v>
      </c>
      <c r="X182" s="29">
        <v>4620</v>
      </c>
      <c r="Y182" s="27">
        <v>0</v>
      </c>
      <c r="Z182" s="29">
        <v>4620</v>
      </c>
      <c r="AA182" s="27">
        <v>26480</v>
      </c>
      <c r="AB182" s="29">
        <v>4620</v>
      </c>
      <c r="AC182" s="27"/>
      <c r="AD182" s="29">
        <v>4620</v>
      </c>
      <c r="AE182" s="27"/>
      <c r="AF182" s="29">
        <v>4620</v>
      </c>
      <c r="AG182" s="27"/>
      <c r="AH182" s="29">
        <v>4620</v>
      </c>
      <c r="AI182" s="27"/>
      <c r="AJ182" s="29">
        <v>4620</v>
      </c>
      <c r="AK182" s="27"/>
      <c r="AL182" s="128"/>
      <c r="AM182" s="27"/>
      <c r="AN182" s="128"/>
      <c r="AO182" s="27"/>
      <c r="AP182" s="128"/>
      <c r="AQ182" s="27"/>
      <c r="AR182" s="125"/>
      <c r="AS182" s="128"/>
      <c r="AT182" s="27"/>
      <c r="AU182" s="128"/>
      <c r="AV182" s="27"/>
      <c r="AW182" s="128"/>
      <c r="AX182" s="27"/>
      <c r="AY182" s="128"/>
      <c r="AZ182" s="27"/>
      <c r="BA182" s="128"/>
      <c r="BB182" s="27"/>
      <c r="BC182" s="128"/>
      <c r="BD182" s="27"/>
      <c r="BE182" s="128"/>
      <c r="BF182" s="27"/>
      <c r="BG182" s="128"/>
      <c r="BH182" s="27"/>
      <c r="BI182" s="128"/>
      <c r="BJ182" s="27"/>
      <c r="BK182" s="128"/>
      <c r="BL182" s="27"/>
      <c r="BM182" s="128"/>
      <c r="BN182" s="27"/>
      <c r="BO182" s="28"/>
      <c r="BP182" s="27"/>
      <c r="BQ182" s="30"/>
      <c r="BR182" s="28"/>
      <c r="BS182" s="27"/>
      <c r="BT182" s="28"/>
      <c r="BU182" s="27"/>
      <c r="BV182" s="28"/>
      <c r="BW182" s="27"/>
      <c r="BX182" s="28"/>
      <c r="BY182" s="27"/>
      <c r="BZ182" s="28"/>
      <c r="CA182" s="27"/>
      <c r="CB182" s="28"/>
      <c r="CC182" s="27"/>
      <c r="CD182" s="26"/>
      <c r="CE182" s="27"/>
      <c r="CF182" s="26"/>
      <c r="CG182" s="27"/>
      <c r="CH182" s="26"/>
      <c r="CI182" s="27"/>
      <c r="CJ182" s="26"/>
      <c r="CK182" s="27"/>
      <c r="CL182" s="26"/>
      <c r="CM182" s="27"/>
      <c r="CN182" s="26"/>
      <c r="CO182" s="27"/>
      <c r="CP182" s="30"/>
      <c r="CQ182" s="31">
        <f t="shared" si="7"/>
        <v>57080</v>
      </c>
      <c r="CR182" s="31">
        <f t="shared" si="7"/>
        <v>33980</v>
      </c>
      <c r="CS182" s="32">
        <f t="shared" si="8"/>
        <v>23100</v>
      </c>
    </row>
    <row r="183" spans="1:97" ht="25.5" customHeight="1">
      <c r="A183" s="129">
        <v>180</v>
      </c>
      <c r="B183" s="48" t="s">
        <v>1148</v>
      </c>
      <c r="C183" s="20" t="s">
        <v>1149</v>
      </c>
      <c r="D183" s="126" t="s">
        <v>1150</v>
      </c>
      <c r="E183" s="33"/>
      <c r="F183" s="94">
        <v>6600</v>
      </c>
      <c r="G183" s="127"/>
      <c r="H183" s="25">
        <f t="shared" si="6"/>
        <v>13860</v>
      </c>
      <c r="I183" s="11"/>
      <c r="J183" s="26">
        <v>1500</v>
      </c>
      <c r="K183" s="27">
        <v>1500</v>
      </c>
      <c r="L183" s="26">
        <v>1000</v>
      </c>
      <c r="M183" s="27">
        <v>1000</v>
      </c>
      <c r="N183" s="26">
        <v>5000</v>
      </c>
      <c r="O183" s="27">
        <v>5000</v>
      </c>
      <c r="P183" s="26">
        <v>8000</v>
      </c>
      <c r="Q183" s="27">
        <v>0</v>
      </c>
      <c r="R183" s="26"/>
      <c r="S183" s="27"/>
      <c r="T183" s="29">
        <v>4620</v>
      </c>
      <c r="U183" s="27">
        <v>0</v>
      </c>
      <c r="V183" s="29">
        <v>4620</v>
      </c>
      <c r="W183" s="27">
        <v>0</v>
      </c>
      <c r="X183" s="29">
        <v>4620</v>
      </c>
      <c r="Y183" s="27">
        <v>0</v>
      </c>
      <c r="Z183" s="29">
        <v>4620</v>
      </c>
      <c r="AA183" s="27">
        <v>26480</v>
      </c>
      <c r="AB183" s="29">
        <v>4620</v>
      </c>
      <c r="AC183" s="27"/>
      <c r="AD183" s="29">
        <v>4620</v>
      </c>
      <c r="AE183" s="27"/>
      <c r="AF183" s="29">
        <v>4620</v>
      </c>
      <c r="AG183" s="27"/>
      <c r="AH183" s="29">
        <v>4620</v>
      </c>
      <c r="AI183" s="27"/>
      <c r="AJ183" s="29">
        <v>4620</v>
      </c>
      <c r="AK183" s="27">
        <v>9240</v>
      </c>
      <c r="AL183" s="128"/>
      <c r="AM183" s="27"/>
      <c r="AN183" s="128"/>
      <c r="AO183" s="27"/>
      <c r="AP183" s="128"/>
      <c r="AQ183" s="27"/>
      <c r="AR183" s="125"/>
      <c r="AS183" s="128"/>
      <c r="AT183" s="27"/>
      <c r="AU183" s="128"/>
      <c r="AV183" s="27"/>
      <c r="AW183" s="128"/>
      <c r="AX183" s="27"/>
      <c r="AY183" s="128"/>
      <c r="AZ183" s="27"/>
      <c r="BA183" s="128"/>
      <c r="BB183" s="27"/>
      <c r="BC183" s="128"/>
      <c r="BD183" s="27"/>
      <c r="BE183" s="128"/>
      <c r="BF183" s="27"/>
      <c r="BG183" s="128"/>
      <c r="BH183" s="27"/>
      <c r="BI183" s="128"/>
      <c r="BJ183" s="27"/>
      <c r="BK183" s="128"/>
      <c r="BL183" s="27"/>
      <c r="BM183" s="128"/>
      <c r="BN183" s="27"/>
      <c r="BO183" s="28"/>
      <c r="BP183" s="27"/>
      <c r="BQ183" s="30"/>
      <c r="BR183" s="28"/>
      <c r="BS183" s="27"/>
      <c r="BT183" s="28"/>
      <c r="BU183" s="27"/>
      <c r="BV183" s="28"/>
      <c r="BW183" s="27"/>
      <c r="BX183" s="28"/>
      <c r="BY183" s="27"/>
      <c r="BZ183" s="28"/>
      <c r="CA183" s="27"/>
      <c r="CB183" s="28"/>
      <c r="CC183" s="27"/>
      <c r="CD183" s="26"/>
      <c r="CE183" s="27"/>
      <c r="CF183" s="26"/>
      <c r="CG183" s="27"/>
      <c r="CH183" s="26"/>
      <c r="CI183" s="27"/>
      <c r="CJ183" s="26"/>
      <c r="CK183" s="27"/>
      <c r="CL183" s="26"/>
      <c r="CM183" s="27"/>
      <c r="CN183" s="26"/>
      <c r="CO183" s="27"/>
      <c r="CP183" s="30"/>
      <c r="CQ183" s="31">
        <f t="shared" si="7"/>
        <v>57080</v>
      </c>
      <c r="CR183" s="31">
        <f t="shared" si="7"/>
        <v>43220</v>
      </c>
      <c r="CS183" s="32">
        <f t="shared" si="8"/>
        <v>13860</v>
      </c>
    </row>
    <row r="184" spans="1:97" ht="25.5" customHeight="1">
      <c r="A184" s="18">
        <v>181</v>
      </c>
      <c r="B184" s="48" t="s">
        <v>1151</v>
      </c>
      <c r="C184" s="20" t="s">
        <v>1152</v>
      </c>
      <c r="D184" s="126" t="s">
        <v>1150</v>
      </c>
      <c r="E184" s="33"/>
      <c r="F184" s="94">
        <v>6600</v>
      </c>
      <c r="G184" s="155"/>
      <c r="H184" s="38">
        <f t="shared" si="6"/>
        <v>31100</v>
      </c>
      <c r="I184" s="11"/>
      <c r="J184" s="26">
        <v>1500</v>
      </c>
      <c r="K184" s="27">
        <v>1500</v>
      </c>
      <c r="L184" s="26">
        <v>1000</v>
      </c>
      <c r="M184" s="27">
        <v>1000</v>
      </c>
      <c r="N184" s="26">
        <v>5000</v>
      </c>
      <c r="O184" s="27">
        <v>5000</v>
      </c>
      <c r="P184" s="26">
        <v>8000</v>
      </c>
      <c r="Q184" s="27"/>
      <c r="R184" s="26"/>
      <c r="S184" s="27"/>
      <c r="T184" s="29">
        <v>4620</v>
      </c>
      <c r="U184" s="27">
        <v>0</v>
      </c>
      <c r="V184" s="29">
        <v>4620</v>
      </c>
      <c r="W184" s="27">
        <v>0</v>
      </c>
      <c r="X184" s="29">
        <v>4620</v>
      </c>
      <c r="Y184" s="27">
        <v>0</v>
      </c>
      <c r="Z184" s="29">
        <v>4620</v>
      </c>
      <c r="AA184" s="27">
        <v>18480</v>
      </c>
      <c r="AB184" s="29">
        <v>4620</v>
      </c>
      <c r="AC184" s="27"/>
      <c r="AD184" s="29">
        <v>4620</v>
      </c>
      <c r="AE184" s="27"/>
      <c r="AF184" s="29">
        <v>4620</v>
      </c>
      <c r="AG184" s="27"/>
      <c r="AH184" s="29">
        <v>4620</v>
      </c>
      <c r="AI184" s="27"/>
      <c r="AJ184" s="29">
        <v>4620</v>
      </c>
      <c r="AK184" s="27"/>
      <c r="AL184" s="128"/>
      <c r="AM184" s="27"/>
      <c r="AN184" s="128"/>
      <c r="AO184" s="27"/>
      <c r="AP184" s="128"/>
      <c r="AQ184" s="27"/>
      <c r="AR184" s="125"/>
      <c r="AS184" s="128"/>
      <c r="AT184" s="27"/>
      <c r="AU184" s="128"/>
      <c r="AV184" s="27"/>
      <c r="AW184" s="128"/>
      <c r="AX184" s="27"/>
      <c r="AY184" s="128"/>
      <c r="AZ184" s="27"/>
      <c r="BA184" s="128"/>
      <c r="BB184" s="27"/>
      <c r="BC184" s="128"/>
      <c r="BD184" s="27"/>
      <c r="BE184" s="128"/>
      <c r="BF184" s="27"/>
      <c r="BG184" s="128"/>
      <c r="BH184" s="27"/>
      <c r="BI184" s="128"/>
      <c r="BJ184" s="27"/>
      <c r="BK184" s="128"/>
      <c r="BL184" s="27"/>
      <c r="BM184" s="128"/>
      <c r="BN184" s="27"/>
      <c r="BO184" s="28"/>
      <c r="BP184" s="27"/>
      <c r="BQ184" s="30"/>
      <c r="BR184" s="28"/>
      <c r="BS184" s="27"/>
      <c r="BT184" s="28"/>
      <c r="BU184" s="27"/>
      <c r="BV184" s="28"/>
      <c r="BW184" s="27"/>
      <c r="BX184" s="28"/>
      <c r="BY184" s="27"/>
      <c r="BZ184" s="28"/>
      <c r="CA184" s="27"/>
      <c r="CB184" s="28"/>
      <c r="CC184" s="27"/>
      <c r="CD184" s="26"/>
      <c r="CE184" s="27"/>
      <c r="CF184" s="26"/>
      <c r="CG184" s="27"/>
      <c r="CH184" s="26"/>
      <c r="CI184" s="27"/>
      <c r="CJ184" s="26"/>
      <c r="CK184" s="27"/>
      <c r="CL184" s="26"/>
      <c r="CM184" s="27"/>
      <c r="CN184" s="26"/>
      <c r="CO184" s="27"/>
      <c r="CP184" s="30"/>
      <c r="CQ184" s="31">
        <f t="shared" si="7"/>
        <v>57080</v>
      </c>
      <c r="CR184" s="31">
        <f t="shared" si="7"/>
        <v>25980</v>
      </c>
      <c r="CS184" s="32">
        <f t="shared" si="8"/>
        <v>31100</v>
      </c>
    </row>
    <row r="185" spans="1:97" ht="25.5" customHeight="1">
      <c r="A185" s="129">
        <v>182</v>
      </c>
      <c r="B185" s="48" t="s">
        <v>1153</v>
      </c>
      <c r="C185" s="20" t="s">
        <v>1154</v>
      </c>
      <c r="D185" s="126" t="s">
        <v>1155</v>
      </c>
      <c r="E185" s="156"/>
      <c r="F185" s="94">
        <v>6600</v>
      </c>
      <c r="G185" s="127"/>
      <c r="H185" s="38">
        <f t="shared" si="6"/>
        <v>0</v>
      </c>
      <c r="I185" s="11"/>
      <c r="J185" s="26">
        <v>1500</v>
      </c>
      <c r="K185" s="27">
        <v>1500</v>
      </c>
      <c r="L185" s="26">
        <v>1000</v>
      </c>
      <c r="M185" s="27">
        <v>1000</v>
      </c>
      <c r="N185" s="26">
        <v>5000</v>
      </c>
      <c r="O185" s="27">
        <v>5000</v>
      </c>
      <c r="P185" s="26">
        <v>8000</v>
      </c>
      <c r="Q185" s="27">
        <v>0</v>
      </c>
      <c r="R185" s="26"/>
      <c r="S185" s="27"/>
      <c r="T185" s="29">
        <v>4620</v>
      </c>
      <c r="U185" s="27">
        <v>0</v>
      </c>
      <c r="V185" s="29">
        <v>4620</v>
      </c>
      <c r="W185" s="27">
        <v>0</v>
      </c>
      <c r="X185" s="29">
        <v>4620</v>
      </c>
      <c r="Y185" s="27">
        <v>0</v>
      </c>
      <c r="Z185" s="29">
        <v>4620</v>
      </c>
      <c r="AA185" s="27">
        <v>26480</v>
      </c>
      <c r="AB185" s="29">
        <v>4620</v>
      </c>
      <c r="AC185" s="27"/>
      <c r="AD185" s="29">
        <v>4620</v>
      </c>
      <c r="AE185" s="27"/>
      <c r="AF185" s="29">
        <v>4620</v>
      </c>
      <c r="AG185" s="27"/>
      <c r="AH185" s="29">
        <v>4620</v>
      </c>
      <c r="AI185" s="27"/>
      <c r="AJ185" s="29">
        <v>4620</v>
      </c>
      <c r="AK185" s="27">
        <v>23100</v>
      </c>
      <c r="AL185" s="128"/>
      <c r="AM185" s="27"/>
      <c r="AN185" s="128"/>
      <c r="AO185" s="27"/>
      <c r="AP185" s="128"/>
      <c r="AQ185" s="27"/>
      <c r="AR185" s="125"/>
      <c r="AS185" s="128"/>
      <c r="AT185" s="27"/>
      <c r="AU185" s="128"/>
      <c r="AV185" s="27"/>
      <c r="AW185" s="128"/>
      <c r="AX185" s="27"/>
      <c r="AY185" s="157"/>
      <c r="AZ185" s="27"/>
      <c r="BA185" s="157"/>
      <c r="BB185" s="27"/>
      <c r="BC185" s="157"/>
      <c r="BD185" s="27"/>
      <c r="BE185" s="157"/>
      <c r="BF185" s="27"/>
      <c r="BG185" s="157"/>
      <c r="BH185" s="27"/>
      <c r="BI185" s="157"/>
      <c r="BJ185" s="27"/>
      <c r="BK185" s="157"/>
      <c r="BL185" s="27"/>
      <c r="BM185" s="157"/>
      <c r="BN185" s="27"/>
      <c r="BO185" s="158"/>
      <c r="BP185" s="27"/>
      <c r="BQ185" s="30"/>
      <c r="BR185" s="158"/>
      <c r="BS185" s="27"/>
      <c r="BT185" s="158"/>
      <c r="BU185" s="27"/>
      <c r="BV185" s="158"/>
      <c r="BW185" s="27"/>
      <c r="BX185" s="158"/>
      <c r="BY185" s="27"/>
      <c r="BZ185" s="158"/>
      <c r="CA185" s="27"/>
      <c r="CB185" s="158"/>
      <c r="CC185" s="27"/>
      <c r="CD185" s="26"/>
      <c r="CE185" s="27"/>
      <c r="CF185" s="26"/>
      <c r="CG185" s="27"/>
      <c r="CH185" s="26"/>
      <c r="CI185" s="27"/>
      <c r="CJ185" s="26"/>
      <c r="CK185" s="27"/>
      <c r="CL185" s="26"/>
      <c r="CM185" s="27"/>
      <c r="CN185" s="26"/>
      <c r="CO185" s="27"/>
      <c r="CP185" s="30"/>
      <c r="CQ185" s="31">
        <f t="shared" si="7"/>
        <v>57080</v>
      </c>
      <c r="CR185" s="31">
        <f t="shared" si="7"/>
        <v>57080</v>
      </c>
      <c r="CS185" s="32">
        <f t="shared" si="8"/>
        <v>0</v>
      </c>
    </row>
    <row r="186" spans="1:97" ht="25.5" customHeight="1">
      <c r="A186" s="18">
        <v>183</v>
      </c>
      <c r="B186" s="48" t="s">
        <v>1156</v>
      </c>
      <c r="C186" s="20" t="s">
        <v>1157</v>
      </c>
      <c r="D186" s="126" t="s">
        <v>1158</v>
      </c>
      <c r="E186" s="44"/>
      <c r="F186" s="94"/>
      <c r="G186" s="44" t="s">
        <v>136</v>
      </c>
      <c r="H186" s="25">
        <f t="shared" si="6"/>
        <v>0</v>
      </c>
      <c r="I186" s="11"/>
      <c r="J186" s="26">
        <v>1500</v>
      </c>
      <c r="K186" s="27">
        <v>1500</v>
      </c>
      <c r="L186" s="26">
        <v>1000</v>
      </c>
      <c r="M186" s="27">
        <v>1000</v>
      </c>
      <c r="N186" s="26">
        <v>5000</v>
      </c>
      <c r="O186" s="27">
        <v>5000</v>
      </c>
      <c r="P186" s="26">
        <v>8000</v>
      </c>
      <c r="Q186" s="27">
        <v>0</v>
      </c>
      <c r="R186" s="26"/>
      <c r="S186" s="27"/>
      <c r="T186" s="29">
        <v>4620</v>
      </c>
      <c r="U186" s="27">
        <v>0</v>
      </c>
      <c r="V186" s="29">
        <v>4620</v>
      </c>
      <c r="W186" s="27"/>
      <c r="X186" s="29">
        <v>4620</v>
      </c>
      <c r="Y186" s="27"/>
      <c r="Z186" s="29">
        <v>4620</v>
      </c>
      <c r="AA186" s="27"/>
      <c r="AB186" s="29">
        <v>4620</v>
      </c>
      <c r="AC186" s="27">
        <f>15100+16000</f>
        <v>31100</v>
      </c>
      <c r="AD186" s="29"/>
      <c r="AE186" s="27"/>
      <c r="AF186" s="29"/>
      <c r="AG186" s="27"/>
      <c r="AH186" s="29"/>
      <c r="AI186" s="27"/>
      <c r="AJ186" s="29"/>
      <c r="AK186" s="27"/>
      <c r="AL186" s="128"/>
      <c r="AM186" s="27"/>
      <c r="AN186" s="128"/>
      <c r="AO186" s="27"/>
      <c r="AP186" s="128"/>
      <c r="AQ186" s="27"/>
      <c r="AR186" s="125"/>
      <c r="AS186" s="128"/>
      <c r="AT186" s="27"/>
      <c r="AU186" s="128"/>
      <c r="AV186" s="27"/>
      <c r="AW186" s="128"/>
      <c r="AX186" s="27"/>
      <c r="AY186" s="128"/>
      <c r="AZ186" s="27"/>
      <c r="BA186" s="128"/>
      <c r="BB186" s="27"/>
      <c r="BC186" s="128"/>
      <c r="BD186" s="27"/>
      <c r="BE186" s="128"/>
      <c r="BF186" s="27"/>
      <c r="BG186" s="128"/>
      <c r="BH186" s="27"/>
      <c r="BI186" s="128"/>
      <c r="BJ186" s="27"/>
      <c r="BK186" s="128"/>
      <c r="BL186" s="27"/>
      <c r="BM186" s="128"/>
      <c r="BN186" s="27"/>
      <c r="BO186" s="28"/>
      <c r="BP186" s="27"/>
      <c r="BQ186" s="30"/>
      <c r="BR186" s="28"/>
      <c r="BS186" s="27"/>
      <c r="BT186" s="28"/>
      <c r="BU186" s="27"/>
      <c r="BV186" s="28"/>
      <c r="BW186" s="27"/>
      <c r="BX186" s="28"/>
      <c r="BY186" s="27"/>
      <c r="BZ186" s="28"/>
      <c r="CA186" s="27"/>
      <c r="CB186" s="28"/>
      <c r="CC186" s="27"/>
      <c r="CD186" s="26"/>
      <c r="CE186" s="27"/>
      <c r="CF186" s="26"/>
      <c r="CG186" s="27"/>
      <c r="CH186" s="26"/>
      <c r="CI186" s="27"/>
      <c r="CJ186" s="26"/>
      <c r="CK186" s="27"/>
      <c r="CL186" s="26"/>
      <c r="CM186" s="27"/>
      <c r="CN186" s="26"/>
      <c r="CO186" s="27"/>
      <c r="CP186" s="30"/>
      <c r="CQ186" s="31">
        <f t="shared" si="7"/>
        <v>38600</v>
      </c>
      <c r="CR186" s="31">
        <f t="shared" si="7"/>
        <v>38600</v>
      </c>
      <c r="CS186" s="32">
        <f t="shared" si="8"/>
        <v>0</v>
      </c>
    </row>
    <row r="187" spans="1:97" ht="25.5" customHeight="1">
      <c r="A187" s="129">
        <v>184</v>
      </c>
      <c r="B187" s="48" t="s">
        <v>1159</v>
      </c>
      <c r="C187" s="20" t="s">
        <v>1160</v>
      </c>
      <c r="D187" s="126" t="s">
        <v>1161</v>
      </c>
      <c r="E187" s="33"/>
      <c r="F187" s="94">
        <v>6600</v>
      </c>
      <c r="G187" s="127"/>
      <c r="H187" s="25">
        <f t="shared" si="6"/>
        <v>4620</v>
      </c>
      <c r="I187" s="11"/>
      <c r="J187" s="26">
        <v>1500</v>
      </c>
      <c r="K187" s="27">
        <v>1500</v>
      </c>
      <c r="L187" s="26">
        <v>1000</v>
      </c>
      <c r="M187" s="27">
        <v>1000</v>
      </c>
      <c r="N187" s="26">
        <v>5000</v>
      </c>
      <c r="O187" s="27">
        <v>5000</v>
      </c>
      <c r="P187" s="26">
        <v>8000</v>
      </c>
      <c r="Q187" s="27">
        <v>0</v>
      </c>
      <c r="R187" s="26"/>
      <c r="S187" s="27"/>
      <c r="T187" s="29">
        <v>4620</v>
      </c>
      <c r="U187" s="27"/>
      <c r="V187" s="29">
        <v>4620</v>
      </c>
      <c r="W187" s="27"/>
      <c r="X187" s="29">
        <v>4620</v>
      </c>
      <c r="Y187" s="27"/>
      <c r="Z187" s="29">
        <v>4620</v>
      </c>
      <c r="AA187" s="27">
        <v>5500</v>
      </c>
      <c r="AB187" s="29">
        <v>4620</v>
      </c>
      <c r="AC187" s="27"/>
      <c r="AD187" s="29">
        <v>4620</v>
      </c>
      <c r="AE187" s="27">
        <v>20000</v>
      </c>
      <c r="AF187" s="29">
        <v>4620</v>
      </c>
      <c r="AG187" s="27"/>
      <c r="AH187" s="29">
        <v>4620</v>
      </c>
      <c r="AI187" s="27"/>
      <c r="AJ187" s="29">
        <v>4620</v>
      </c>
      <c r="AK187" s="27">
        <v>19460</v>
      </c>
      <c r="AL187" s="128"/>
      <c r="AM187" s="27"/>
      <c r="AN187" s="128"/>
      <c r="AO187" s="27"/>
      <c r="AP187" s="128"/>
      <c r="AQ187" s="27"/>
      <c r="AR187" s="125"/>
      <c r="AS187" s="128"/>
      <c r="AT187" s="27"/>
      <c r="AU187" s="128"/>
      <c r="AV187" s="27"/>
      <c r="AW187" s="128"/>
      <c r="AX187" s="27"/>
      <c r="AY187" s="128"/>
      <c r="AZ187" s="27"/>
      <c r="BA187" s="128"/>
      <c r="BB187" s="27"/>
      <c r="BC187" s="128"/>
      <c r="BD187" s="27"/>
      <c r="BE187" s="128"/>
      <c r="BF187" s="27"/>
      <c r="BG187" s="128"/>
      <c r="BH187" s="27"/>
      <c r="BI187" s="128"/>
      <c r="BJ187" s="27"/>
      <c r="BK187" s="128"/>
      <c r="BL187" s="27"/>
      <c r="BM187" s="128"/>
      <c r="BN187" s="27"/>
      <c r="BO187" s="28"/>
      <c r="BP187" s="27"/>
      <c r="BQ187" s="30"/>
      <c r="BR187" s="28"/>
      <c r="BS187" s="27"/>
      <c r="BT187" s="28"/>
      <c r="BU187" s="27"/>
      <c r="BV187" s="28"/>
      <c r="BW187" s="27"/>
      <c r="BX187" s="28"/>
      <c r="BY187" s="27"/>
      <c r="BZ187" s="28"/>
      <c r="CA187" s="27"/>
      <c r="CB187" s="28"/>
      <c r="CC187" s="27"/>
      <c r="CD187" s="26"/>
      <c r="CE187" s="27"/>
      <c r="CF187" s="26"/>
      <c r="CG187" s="27"/>
      <c r="CH187" s="26"/>
      <c r="CI187" s="27"/>
      <c r="CJ187" s="26"/>
      <c r="CK187" s="27"/>
      <c r="CL187" s="26"/>
      <c r="CM187" s="27"/>
      <c r="CN187" s="26"/>
      <c r="CO187" s="27"/>
      <c r="CP187" s="30"/>
      <c r="CQ187" s="31">
        <f t="shared" si="7"/>
        <v>57080</v>
      </c>
      <c r="CR187" s="31">
        <f t="shared" si="7"/>
        <v>52460</v>
      </c>
      <c r="CS187" s="32">
        <f t="shared" si="8"/>
        <v>4620</v>
      </c>
    </row>
    <row r="188" spans="1:97" ht="25.5" customHeight="1">
      <c r="A188" s="18">
        <v>185</v>
      </c>
      <c r="B188" s="48" t="s">
        <v>1162</v>
      </c>
      <c r="C188" s="20" t="s">
        <v>1163</v>
      </c>
      <c r="D188" s="126" t="s">
        <v>1164</v>
      </c>
      <c r="E188" s="132" t="s">
        <v>410</v>
      </c>
      <c r="F188" s="94">
        <v>6200</v>
      </c>
      <c r="H188" s="25">
        <f t="shared" si="6"/>
        <v>8960</v>
      </c>
      <c r="I188" s="11"/>
      <c r="J188" s="26">
        <v>1500</v>
      </c>
      <c r="K188" s="27">
        <v>1500</v>
      </c>
      <c r="L188" s="26">
        <v>1000</v>
      </c>
      <c r="M188" s="27">
        <v>1000</v>
      </c>
      <c r="N188" s="26">
        <v>5000</v>
      </c>
      <c r="O188" s="27">
        <v>5000</v>
      </c>
      <c r="P188" s="26">
        <v>8000</v>
      </c>
      <c r="Q188" s="27"/>
      <c r="R188" s="26"/>
      <c r="S188" s="27"/>
      <c r="T188" s="29">
        <v>4340</v>
      </c>
      <c r="U188" s="27"/>
      <c r="V188" s="29">
        <v>4340</v>
      </c>
      <c r="W188" s="27">
        <v>0</v>
      </c>
      <c r="X188" s="29">
        <v>4340</v>
      </c>
      <c r="Y188" s="27">
        <v>0</v>
      </c>
      <c r="Z188" s="29">
        <v>4340</v>
      </c>
      <c r="AA188" s="27">
        <v>16400</v>
      </c>
      <c r="AB188" s="29">
        <v>4340</v>
      </c>
      <c r="AC188" s="27">
        <v>8680</v>
      </c>
      <c r="AD188" s="29">
        <v>4340</v>
      </c>
      <c r="AE188" s="27">
        <v>4340</v>
      </c>
      <c r="AF188" s="29">
        <v>4340</v>
      </c>
      <c r="AG188" s="27"/>
      <c r="AH188" s="29">
        <v>4340</v>
      </c>
      <c r="AI188" s="27"/>
      <c r="AJ188" s="29">
        <v>4340</v>
      </c>
      <c r="AK188" s="27">
        <v>8680</v>
      </c>
      <c r="AL188" s="128"/>
      <c r="AM188" s="27"/>
      <c r="AN188" s="128"/>
      <c r="AO188" s="27"/>
      <c r="AP188" s="128"/>
      <c r="AQ188" s="27"/>
      <c r="AR188" s="125"/>
      <c r="AS188" s="128"/>
      <c r="AT188" s="27"/>
      <c r="AU188" s="128"/>
      <c r="AV188" s="27"/>
      <c r="AW188" s="128"/>
      <c r="AX188" s="27"/>
      <c r="AY188" s="128"/>
      <c r="AZ188" s="27"/>
      <c r="BA188" s="128"/>
      <c r="BB188" s="27"/>
      <c r="BC188" s="128"/>
      <c r="BD188" s="27"/>
      <c r="BE188" s="128"/>
      <c r="BF188" s="27"/>
      <c r="BG188" s="128"/>
      <c r="BH188" s="27"/>
      <c r="BI188" s="128"/>
      <c r="BJ188" s="27"/>
      <c r="BK188" s="128"/>
      <c r="BL188" s="27"/>
      <c r="BM188" s="128"/>
      <c r="BN188" s="27"/>
      <c r="BO188" s="28"/>
      <c r="BP188" s="27"/>
      <c r="BQ188" s="30"/>
      <c r="BR188" s="28"/>
      <c r="BS188" s="27"/>
      <c r="BT188" s="28"/>
      <c r="BU188" s="27"/>
      <c r="BV188" s="28"/>
      <c r="BW188" s="27"/>
      <c r="BX188" s="28"/>
      <c r="BY188" s="27"/>
      <c r="BZ188" s="28"/>
      <c r="CA188" s="27"/>
      <c r="CB188" s="28"/>
      <c r="CC188" s="27"/>
      <c r="CD188" s="26"/>
      <c r="CE188" s="27"/>
      <c r="CF188" s="26"/>
      <c r="CG188" s="27"/>
      <c r="CH188" s="26"/>
      <c r="CI188" s="27"/>
      <c r="CJ188" s="26"/>
      <c r="CK188" s="27"/>
      <c r="CL188" s="26"/>
      <c r="CM188" s="27"/>
      <c r="CN188" s="26"/>
      <c r="CO188" s="27"/>
      <c r="CP188" s="30"/>
      <c r="CQ188" s="31">
        <f t="shared" si="7"/>
        <v>54560</v>
      </c>
      <c r="CR188" s="31">
        <f t="shared" si="7"/>
        <v>45600</v>
      </c>
      <c r="CS188" s="32">
        <f t="shared" si="8"/>
        <v>8960</v>
      </c>
    </row>
    <row r="189" spans="1:97" ht="25.5" customHeight="1">
      <c r="A189" s="129">
        <v>186</v>
      </c>
      <c r="B189" s="159" t="s">
        <v>1165</v>
      </c>
      <c r="C189" s="20" t="s">
        <v>1166</v>
      </c>
      <c r="D189" s="126" t="s">
        <v>1167</v>
      </c>
      <c r="E189" s="37"/>
      <c r="F189" s="94">
        <v>6600</v>
      </c>
      <c r="G189" s="127"/>
      <c r="H189" s="38">
        <f t="shared" si="6"/>
        <v>25790</v>
      </c>
      <c r="I189" s="11"/>
      <c r="J189" s="26">
        <v>1500</v>
      </c>
      <c r="K189" s="27">
        <v>1500</v>
      </c>
      <c r="L189" s="26">
        <v>1000</v>
      </c>
      <c r="M189" s="27">
        <v>1000</v>
      </c>
      <c r="N189" s="26">
        <v>5000</v>
      </c>
      <c r="O189" s="27">
        <v>5000</v>
      </c>
      <c r="P189" s="26">
        <v>8000</v>
      </c>
      <c r="Q189" s="27">
        <v>0</v>
      </c>
      <c r="R189" s="26"/>
      <c r="S189" s="27"/>
      <c r="T189" s="29">
        <v>4620</v>
      </c>
      <c r="U189" s="27">
        <v>0</v>
      </c>
      <c r="V189" s="29">
        <v>4620</v>
      </c>
      <c r="W189" s="27">
        <f>2310+0</f>
        <v>2310</v>
      </c>
      <c r="X189" s="29">
        <v>4620</v>
      </c>
      <c r="Y189" s="27">
        <v>0</v>
      </c>
      <c r="Z189" s="29">
        <v>4620</v>
      </c>
      <c r="AA189" s="27">
        <v>9930</v>
      </c>
      <c r="AB189" s="29">
        <v>4620</v>
      </c>
      <c r="AC189" s="27">
        <v>2310</v>
      </c>
      <c r="AD189" s="29">
        <v>4620</v>
      </c>
      <c r="AE189" s="27">
        <v>2310</v>
      </c>
      <c r="AF189" s="29">
        <v>4620</v>
      </c>
      <c r="AG189" s="27"/>
      <c r="AH189" s="29">
        <v>4620</v>
      </c>
      <c r="AI189" s="27"/>
      <c r="AJ189" s="29">
        <v>4620</v>
      </c>
      <c r="AK189" s="27">
        <v>6930</v>
      </c>
      <c r="AL189" s="128"/>
      <c r="AM189" s="27"/>
      <c r="AN189" s="128"/>
      <c r="AO189" s="27"/>
      <c r="AP189" s="128"/>
      <c r="AQ189" s="27"/>
      <c r="AR189" s="125"/>
      <c r="AS189" s="128"/>
      <c r="AT189" s="27"/>
      <c r="AU189" s="128"/>
      <c r="AV189" s="27"/>
      <c r="AW189" s="128"/>
      <c r="AX189" s="27"/>
      <c r="AY189" s="128"/>
      <c r="AZ189" s="27"/>
      <c r="BA189" s="128"/>
      <c r="BB189" s="27"/>
      <c r="BC189" s="128"/>
      <c r="BD189" s="27"/>
      <c r="BE189" s="128"/>
      <c r="BF189" s="27"/>
      <c r="BG189" s="128"/>
      <c r="BH189" s="27"/>
      <c r="BI189" s="128"/>
      <c r="BJ189" s="27"/>
      <c r="BK189" s="128"/>
      <c r="BL189" s="27"/>
      <c r="BM189" s="128"/>
      <c r="BN189" s="27"/>
      <c r="BO189" s="28"/>
      <c r="BP189" s="27"/>
      <c r="BQ189" s="30"/>
      <c r="BR189" s="28"/>
      <c r="BS189" s="27"/>
      <c r="BT189" s="28"/>
      <c r="BU189" s="27"/>
      <c r="BV189" s="28"/>
      <c r="BW189" s="27"/>
      <c r="BX189" s="28"/>
      <c r="BY189" s="27"/>
      <c r="BZ189" s="28"/>
      <c r="CA189" s="27"/>
      <c r="CB189" s="28"/>
      <c r="CC189" s="27"/>
      <c r="CD189" s="26"/>
      <c r="CE189" s="27"/>
      <c r="CF189" s="26"/>
      <c r="CG189" s="27"/>
      <c r="CH189" s="26"/>
      <c r="CI189" s="27"/>
      <c r="CJ189" s="26"/>
      <c r="CK189" s="27"/>
      <c r="CL189" s="26"/>
      <c r="CM189" s="27"/>
      <c r="CN189" s="26"/>
      <c r="CO189" s="27"/>
      <c r="CP189" s="30"/>
      <c r="CQ189" s="31">
        <f t="shared" si="7"/>
        <v>57080</v>
      </c>
      <c r="CR189" s="31">
        <f t="shared" si="7"/>
        <v>31290</v>
      </c>
      <c r="CS189" s="32">
        <f t="shared" si="8"/>
        <v>25790</v>
      </c>
    </row>
    <row r="190" spans="1:97" ht="25.5" customHeight="1">
      <c r="A190" s="18">
        <v>187</v>
      </c>
      <c r="B190" s="48" t="s">
        <v>1168</v>
      </c>
      <c r="C190" s="20" t="s">
        <v>1169</v>
      </c>
      <c r="D190" s="126" t="s">
        <v>1170</v>
      </c>
      <c r="E190" s="33"/>
      <c r="F190" s="94">
        <v>6600</v>
      </c>
      <c r="G190" s="127"/>
      <c r="H190" s="38">
        <f t="shared" si="6"/>
        <v>44580</v>
      </c>
      <c r="I190" s="11"/>
      <c r="J190" s="26">
        <v>1500</v>
      </c>
      <c r="K190" s="27">
        <v>1500</v>
      </c>
      <c r="L190" s="26">
        <v>1000</v>
      </c>
      <c r="M190" s="27">
        <v>1000</v>
      </c>
      <c r="N190" s="26">
        <v>5000</v>
      </c>
      <c r="O190" s="27">
        <v>5000</v>
      </c>
      <c r="P190" s="26">
        <v>8000</v>
      </c>
      <c r="Q190" s="27">
        <v>0</v>
      </c>
      <c r="R190" s="26"/>
      <c r="S190" s="27"/>
      <c r="T190" s="29">
        <v>4620</v>
      </c>
      <c r="U190" s="27"/>
      <c r="V190" s="29">
        <v>4620</v>
      </c>
      <c r="W190" s="27"/>
      <c r="X190" s="29">
        <v>4620</v>
      </c>
      <c r="Y190" s="27"/>
      <c r="Z190" s="29">
        <v>4620</v>
      </c>
      <c r="AA190" s="27">
        <v>5000</v>
      </c>
      <c r="AB190" s="29">
        <v>4620</v>
      </c>
      <c r="AC190" s="27"/>
      <c r="AD190" s="29">
        <v>4620</v>
      </c>
      <c r="AE190" s="27"/>
      <c r="AF190" s="29">
        <v>4620</v>
      </c>
      <c r="AG190" s="27"/>
      <c r="AH190" s="29">
        <v>4620</v>
      </c>
      <c r="AI190" s="27"/>
      <c r="AJ190" s="29">
        <v>4620</v>
      </c>
      <c r="AK190" s="96"/>
      <c r="AL190" s="128"/>
      <c r="AM190" s="27"/>
      <c r="AN190" s="128"/>
      <c r="AO190" s="27"/>
      <c r="AP190" s="128"/>
      <c r="AQ190" s="27"/>
      <c r="AR190" s="125"/>
      <c r="AS190" s="128"/>
      <c r="AT190" s="27"/>
      <c r="AU190" s="128"/>
      <c r="AV190" s="27"/>
      <c r="AW190" s="128"/>
      <c r="AX190" s="27"/>
      <c r="AY190" s="128"/>
      <c r="AZ190" s="27"/>
      <c r="BA190" s="128"/>
      <c r="BB190" s="27"/>
      <c r="BC190" s="128"/>
      <c r="BD190" s="27"/>
      <c r="BE190" s="128"/>
      <c r="BF190" s="27"/>
      <c r="BG190" s="128"/>
      <c r="BH190" s="27"/>
      <c r="BI190" s="128"/>
      <c r="BJ190" s="27"/>
      <c r="BK190" s="128"/>
      <c r="BL190" s="27"/>
      <c r="BM190" s="128"/>
      <c r="BN190" s="27"/>
      <c r="BO190" s="28"/>
      <c r="BP190" s="27"/>
      <c r="BQ190" s="30"/>
      <c r="BR190" s="28"/>
      <c r="BS190" s="27"/>
      <c r="BT190" s="28"/>
      <c r="BU190" s="27"/>
      <c r="BV190" s="28"/>
      <c r="BW190" s="27"/>
      <c r="BX190" s="28"/>
      <c r="BY190" s="27"/>
      <c r="BZ190" s="28"/>
      <c r="CA190" s="27"/>
      <c r="CB190" s="28"/>
      <c r="CC190" s="27"/>
      <c r="CD190" s="26"/>
      <c r="CE190" s="27"/>
      <c r="CF190" s="26"/>
      <c r="CG190" s="27"/>
      <c r="CH190" s="26"/>
      <c r="CI190" s="27"/>
      <c r="CJ190" s="26"/>
      <c r="CK190" s="27"/>
      <c r="CL190" s="26"/>
      <c r="CM190" s="27"/>
      <c r="CN190" s="26"/>
      <c r="CO190" s="27"/>
      <c r="CP190" s="30"/>
      <c r="CQ190" s="31">
        <f t="shared" si="7"/>
        <v>57080</v>
      </c>
      <c r="CR190" s="31">
        <f t="shared" si="7"/>
        <v>12500</v>
      </c>
      <c r="CS190" s="32">
        <f t="shared" si="8"/>
        <v>44580</v>
      </c>
    </row>
    <row r="191" spans="1:97" ht="25.5" customHeight="1">
      <c r="A191" s="129">
        <v>188</v>
      </c>
      <c r="B191" s="48" t="s">
        <v>1171</v>
      </c>
      <c r="C191" s="20" t="s">
        <v>1172</v>
      </c>
      <c r="D191" s="126" t="s">
        <v>1173</v>
      </c>
      <c r="E191" s="33"/>
      <c r="F191" s="94">
        <v>6600</v>
      </c>
      <c r="G191" s="127"/>
      <c r="H191" s="38">
        <f t="shared" si="6"/>
        <v>9240</v>
      </c>
      <c r="I191" s="11"/>
      <c r="J191" s="26">
        <v>1500</v>
      </c>
      <c r="K191" s="27">
        <v>1500</v>
      </c>
      <c r="L191" s="26">
        <v>1000</v>
      </c>
      <c r="M191" s="27">
        <v>1000</v>
      </c>
      <c r="N191" s="26">
        <v>5000</v>
      </c>
      <c r="O191" s="27">
        <v>5000</v>
      </c>
      <c r="P191" s="26">
        <v>8000</v>
      </c>
      <c r="Q191" s="27">
        <v>0</v>
      </c>
      <c r="R191" s="26"/>
      <c r="S191" s="27"/>
      <c r="T191" s="29">
        <v>4620</v>
      </c>
      <c r="U191" s="27"/>
      <c r="V191" s="29">
        <v>4620</v>
      </c>
      <c r="W191" s="27"/>
      <c r="X191" s="29">
        <v>4620</v>
      </c>
      <c r="Y191" s="27"/>
      <c r="Z191" s="29">
        <v>4620</v>
      </c>
      <c r="AA191" s="27">
        <v>8000</v>
      </c>
      <c r="AB191" s="29">
        <v>4620</v>
      </c>
      <c r="AC191" s="27">
        <v>9240</v>
      </c>
      <c r="AD191" s="29">
        <v>4620</v>
      </c>
      <c r="AE191" s="27">
        <v>18480</v>
      </c>
      <c r="AF191" s="29">
        <v>4620</v>
      </c>
      <c r="AG191" s="27"/>
      <c r="AH191" s="29">
        <v>4620</v>
      </c>
      <c r="AI191" s="27">
        <v>4620</v>
      </c>
      <c r="AJ191" s="29">
        <v>4620</v>
      </c>
      <c r="AK191" s="27"/>
      <c r="AL191" s="128"/>
      <c r="AM191" s="27"/>
      <c r="AN191" s="128"/>
      <c r="AO191" s="27"/>
      <c r="AP191" s="128"/>
      <c r="AQ191" s="27"/>
      <c r="AR191" s="125"/>
      <c r="AS191" s="128"/>
      <c r="AT191" s="27"/>
      <c r="AU191" s="128"/>
      <c r="AV191" s="27"/>
      <c r="AW191" s="128"/>
      <c r="AX191" s="27"/>
      <c r="AY191" s="128"/>
      <c r="AZ191" s="27"/>
      <c r="BA191" s="128"/>
      <c r="BB191" s="27"/>
      <c r="BC191" s="128"/>
      <c r="BD191" s="27"/>
      <c r="BE191" s="128"/>
      <c r="BF191" s="27"/>
      <c r="BG191" s="128"/>
      <c r="BH191" s="27"/>
      <c r="BI191" s="128"/>
      <c r="BJ191" s="27"/>
      <c r="BK191" s="128"/>
      <c r="BL191" s="27"/>
      <c r="BM191" s="128"/>
      <c r="BN191" s="27"/>
      <c r="BO191" s="28"/>
      <c r="BP191" s="27"/>
      <c r="BQ191" s="30"/>
      <c r="BR191" s="28"/>
      <c r="BS191" s="27"/>
      <c r="BT191" s="28"/>
      <c r="BU191" s="27"/>
      <c r="BV191" s="28"/>
      <c r="BW191" s="27"/>
      <c r="BX191" s="28"/>
      <c r="BY191" s="27"/>
      <c r="BZ191" s="28"/>
      <c r="CA191" s="27"/>
      <c r="CB191" s="28"/>
      <c r="CC191" s="27"/>
      <c r="CD191" s="26"/>
      <c r="CE191" s="27"/>
      <c r="CF191" s="26"/>
      <c r="CG191" s="27"/>
      <c r="CH191" s="26"/>
      <c r="CI191" s="27"/>
      <c r="CJ191" s="26"/>
      <c r="CK191" s="27"/>
      <c r="CL191" s="26"/>
      <c r="CM191" s="27"/>
      <c r="CN191" s="26"/>
      <c r="CO191" s="27"/>
      <c r="CP191" s="30"/>
      <c r="CQ191" s="31">
        <f t="shared" si="7"/>
        <v>57080</v>
      </c>
      <c r="CR191" s="31">
        <f t="shared" si="7"/>
        <v>47840</v>
      </c>
      <c r="CS191" s="32">
        <f t="shared" si="8"/>
        <v>9240</v>
      </c>
    </row>
    <row r="192" spans="1:97" ht="25.5" customHeight="1">
      <c r="A192" s="18">
        <v>189</v>
      </c>
      <c r="B192" s="48" t="s">
        <v>1174</v>
      </c>
      <c r="C192" s="20" t="s">
        <v>1175</v>
      </c>
      <c r="D192" s="126" t="s">
        <v>1176</v>
      </c>
      <c r="E192" s="52"/>
      <c r="F192" s="94">
        <v>6600</v>
      </c>
      <c r="G192" s="127"/>
      <c r="H192" s="38">
        <f t="shared" si="6"/>
        <v>9240</v>
      </c>
      <c r="I192" s="11"/>
      <c r="J192" s="26">
        <v>1500</v>
      </c>
      <c r="K192" s="27">
        <v>1500</v>
      </c>
      <c r="L192" s="26">
        <v>1000</v>
      </c>
      <c r="M192" s="27">
        <v>1000</v>
      </c>
      <c r="N192" s="26">
        <v>5000</v>
      </c>
      <c r="O192" s="27">
        <v>5000</v>
      </c>
      <c r="P192" s="26">
        <v>8000</v>
      </c>
      <c r="Q192" s="27">
        <v>0</v>
      </c>
      <c r="R192" s="26"/>
      <c r="S192" s="27"/>
      <c r="T192" s="29">
        <v>4620</v>
      </c>
      <c r="U192" s="27">
        <v>0</v>
      </c>
      <c r="V192" s="29">
        <v>4620</v>
      </c>
      <c r="W192" s="27">
        <v>0</v>
      </c>
      <c r="X192" s="29">
        <v>4620</v>
      </c>
      <c r="Y192" s="27">
        <v>0</v>
      </c>
      <c r="Z192" s="29">
        <v>4620</v>
      </c>
      <c r="AA192" s="27">
        <v>26480</v>
      </c>
      <c r="AB192" s="29">
        <v>4620</v>
      </c>
      <c r="AC192" s="27"/>
      <c r="AD192" s="29">
        <v>4620</v>
      </c>
      <c r="AE192" s="27">
        <v>4620</v>
      </c>
      <c r="AF192" s="29">
        <v>4620</v>
      </c>
      <c r="AG192" s="27"/>
      <c r="AH192" s="29">
        <v>4620</v>
      </c>
      <c r="AI192" s="27">
        <v>9240</v>
      </c>
      <c r="AJ192" s="29">
        <v>4620</v>
      </c>
      <c r="AK192" s="27"/>
      <c r="AL192" s="128"/>
      <c r="AM192" s="27"/>
      <c r="AN192" s="128"/>
      <c r="AO192" s="27"/>
      <c r="AP192" s="128"/>
      <c r="AQ192" s="27"/>
      <c r="AR192" s="125"/>
      <c r="AS192" s="128"/>
      <c r="AT192" s="27"/>
      <c r="AU192" s="128"/>
      <c r="AV192" s="27"/>
      <c r="AW192" s="128"/>
      <c r="AX192" s="27"/>
      <c r="AY192" s="128"/>
      <c r="AZ192" s="27"/>
      <c r="BA192" s="128"/>
      <c r="BB192" s="27"/>
      <c r="BC192" s="128"/>
      <c r="BD192" s="27"/>
      <c r="BE192" s="128"/>
      <c r="BF192" s="27"/>
      <c r="BG192" s="128"/>
      <c r="BH192" s="27"/>
      <c r="BI192" s="160"/>
      <c r="BJ192" s="59"/>
      <c r="BK192" s="160"/>
      <c r="BL192" s="59"/>
      <c r="BM192" s="128"/>
      <c r="BN192" s="27"/>
      <c r="BO192" s="28"/>
      <c r="BP192" s="27"/>
      <c r="BQ192" s="30"/>
      <c r="BR192" s="28"/>
      <c r="BS192" s="27"/>
      <c r="BT192" s="28"/>
      <c r="BU192" s="27"/>
      <c r="BV192" s="28"/>
      <c r="BW192" s="27"/>
      <c r="BX192" s="28"/>
      <c r="BY192" s="27"/>
      <c r="BZ192" s="28"/>
      <c r="CA192" s="27"/>
      <c r="CB192" s="28"/>
      <c r="CC192" s="27"/>
      <c r="CD192" s="26"/>
      <c r="CE192" s="27"/>
      <c r="CF192" s="26"/>
      <c r="CG192" s="27"/>
      <c r="CH192" s="26"/>
      <c r="CI192" s="27"/>
      <c r="CJ192" s="26"/>
      <c r="CK192" s="27"/>
      <c r="CL192" s="26"/>
      <c r="CM192" s="27"/>
      <c r="CN192" s="26"/>
      <c r="CO192" s="27"/>
      <c r="CP192" s="30"/>
      <c r="CQ192" s="31">
        <f t="shared" si="7"/>
        <v>57080</v>
      </c>
      <c r="CR192" s="31">
        <f t="shared" si="7"/>
        <v>47840</v>
      </c>
      <c r="CS192" s="32">
        <f t="shared" si="8"/>
        <v>9240</v>
      </c>
    </row>
    <row r="193" spans="1:97" ht="25.5" customHeight="1">
      <c r="A193" s="129">
        <v>190</v>
      </c>
      <c r="B193" s="48" t="s">
        <v>1177</v>
      </c>
      <c r="C193" s="20" t="s">
        <v>1178</v>
      </c>
      <c r="D193" s="126" t="s">
        <v>1179</v>
      </c>
      <c r="E193" s="33"/>
      <c r="F193" s="94">
        <v>6600</v>
      </c>
      <c r="G193" s="127"/>
      <c r="H193" s="38">
        <f t="shared" si="6"/>
        <v>4620</v>
      </c>
      <c r="I193" s="11"/>
      <c r="J193" s="26">
        <v>1500</v>
      </c>
      <c r="K193" s="27">
        <v>1500</v>
      </c>
      <c r="L193" s="26">
        <v>1000</v>
      </c>
      <c r="M193" s="27">
        <v>1000</v>
      </c>
      <c r="N193" s="26">
        <v>5000</v>
      </c>
      <c r="O193" s="27">
        <v>5000</v>
      </c>
      <c r="P193" s="26">
        <v>8000</v>
      </c>
      <c r="Q193" s="27">
        <v>0</v>
      </c>
      <c r="R193" s="26"/>
      <c r="S193" s="27"/>
      <c r="T193" s="29">
        <v>4620</v>
      </c>
      <c r="U193" s="27">
        <v>0</v>
      </c>
      <c r="V193" s="29">
        <v>4620</v>
      </c>
      <c r="W193" s="27">
        <f>4620+0</f>
        <v>4620</v>
      </c>
      <c r="X193" s="29">
        <v>4620</v>
      </c>
      <c r="Y193" s="27">
        <f>4620+0</f>
        <v>4620</v>
      </c>
      <c r="Z193" s="29">
        <v>4620</v>
      </c>
      <c r="AA193" s="27">
        <v>12620</v>
      </c>
      <c r="AB193" s="29">
        <v>4620</v>
      </c>
      <c r="AC193" s="27">
        <v>4620</v>
      </c>
      <c r="AD193" s="29">
        <v>4620</v>
      </c>
      <c r="AE193" s="27">
        <v>9240</v>
      </c>
      <c r="AF193" s="29">
        <v>4620</v>
      </c>
      <c r="AG193" s="27"/>
      <c r="AH193" s="29">
        <v>4620</v>
      </c>
      <c r="AI193" s="27"/>
      <c r="AJ193" s="29">
        <v>4620</v>
      </c>
      <c r="AK193" s="27">
        <v>9240</v>
      </c>
      <c r="AL193" s="128"/>
      <c r="AM193" s="27"/>
      <c r="AN193" s="128"/>
      <c r="AO193" s="27"/>
      <c r="AP193" s="128"/>
      <c r="AQ193" s="27"/>
      <c r="AR193" s="125"/>
      <c r="AS193" s="128"/>
      <c r="AT193" s="27"/>
      <c r="AU193" s="128"/>
      <c r="AV193" s="27"/>
      <c r="AW193" s="128"/>
      <c r="AX193" s="27"/>
      <c r="AY193" s="128"/>
      <c r="AZ193" s="27"/>
      <c r="BA193" s="128"/>
      <c r="BB193" s="27"/>
      <c r="BC193" s="128"/>
      <c r="BD193" s="27"/>
      <c r="BE193" s="128"/>
      <c r="BF193" s="27"/>
      <c r="BG193" s="128"/>
      <c r="BH193" s="27"/>
      <c r="BI193" s="128"/>
      <c r="BJ193" s="27"/>
      <c r="BK193" s="128"/>
      <c r="BL193" s="27"/>
      <c r="BM193" s="128"/>
      <c r="BN193" s="27"/>
      <c r="BO193" s="28"/>
      <c r="BP193" s="27"/>
      <c r="BQ193" s="30"/>
      <c r="BR193" s="28"/>
      <c r="BS193" s="27"/>
      <c r="BT193" s="28"/>
      <c r="BU193" s="27"/>
      <c r="BV193" s="28"/>
      <c r="BW193" s="27"/>
      <c r="BX193" s="28"/>
      <c r="BY193" s="27"/>
      <c r="BZ193" s="28"/>
      <c r="CA193" s="27"/>
      <c r="CB193" s="28"/>
      <c r="CC193" s="27"/>
      <c r="CD193" s="26"/>
      <c r="CE193" s="27"/>
      <c r="CF193" s="26"/>
      <c r="CG193" s="27"/>
      <c r="CH193" s="26"/>
      <c r="CI193" s="27"/>
      <c r="CJ193" s="26"/>
      <c r="CK193" s="27"/>
      <c r="CL193" s="26"/>
      <c r="CM193" s="27"/>
      <c r="CN193" s="26"/>
      <c r="CO193" s="27"/>
      <c r="CP193" s="30"/>
      <c r="CQ193" s="31">
        <f t="shared" si="7"/>
        <v>57080</v>
      </c>
      <c r="CR193" s="31">
        <f t="shared" si="7"/>
        <v>52460</v>
      </c>
      <c r="CS193" s="32">
        <f t="shared" si="8"/>
        <v>4620</v>
      </c>
    </row>
    <row r="194" spans="1:97" ht="25.5" customHeight="1">
      <c r="A194" s="18">
        <v>191</v>
      </c>
      <c r="B194" s="48" t="s">
        <v>1180</v>
      </c>
      <c r="C194" s="20" t="s">
        <v>1181</v>
      </c>
      <c r="D194" s="126" t="s">
        <v>1182</v>
      </c>
      <c r="E194" s="132" t="s">
        <v>410</v>
      </c>
      <c r="F194" s="94">
        <v>6200</v>
      </c>
      <c r="H194" s="25">
        <f t="shared" si="6"/>
        <v>4340</v>
      </c>
      <c r="I194" s="11"/>
      <c r="J194" s="26">
        <v>1500</v>
      </c>
      <c r="K194" s="27">
        <v>1500</v>
      </c>
      <c r="L194" s="26">
        <v>1000</v>
      </c>
      <c r="M194" s="27">
        <v>1000</v>
      </c>
      <c r="N194" s="26">
        <v>5000</v>
      </c>
      <c r="O194" s="27">
        <v>5000</v>
      </c>
      <c r="P194" s="26">
        <v>8000</v>
      </c>
      <c r="Q194" s="27">
        <v>0</v>
      </c>
      <c r="R194" s="26"/>
      <c r="S194" s="27"/>
      <c r="T194" s="29">
        <v>4340</v>
      </c>
      <c r="U194" s="27">
        <v>0</v>
      </c>
      <c r="V194" s="29">
        <v>4340</v>
      </c>
      <c r="W194" s="27">
        <f>12620+4620</f>
        <v>17240</v>
      </c>
      <c r="X194" s="29">
        <v>4340</v>
      </c>
      <c r="Y194" s="27">
        <v>0</v>
      </c>
      <c r="Z194" s="29">
        <v>4340</v>
      </c>
      <c r="AA194" s="27">
        <v>8120</v>
      </c>
      <c r="AB194" s="29">
        <v>4340</v>
      </c>
      <c r="AC194" s="27"/>
      <c r="AD194" s="29">
        <v>4340</v>
      </c>
      <c r="AE194" s="27"/>
      <c r="AF194" s="29">
        <v>4340</v>
      </c>
      <c r="AG194" s="27"/>
      <c r="AH194" s="29">
        <v>4340</v>
      </c>
      <c r="AI194" s="27"/>
      <c r="AJ194" s="29">
        <v>4340</v>
      </c>
      <c r="AK194" s="27">
        <v>17360</v>
      </c>
      <c r="AL194" s="128"/>
      <c r="AM194" s="27"/>
      <c r="AN194" s="128"/>
      <c r="AO194" s="27"/>
      <c r="AP194" s="128"/>
      <c r="AQ194" s="27"/>
      <c r="AR194" s="125"/>
      <c r="AS194" s="128"/>
      <c r="AT194" s="27"/>
      <c r="AU194" s="128"/>
      <c r="AV194" s="27"/>
      <c r="AW194" s="128"/>
      <c r="AX194" s="27"/>
      <c r="AY194" s="128"/>
      <c r="AZ194" s="27"/>
      <c r="BA194" s="128"/>
      <c r="BB194" s="27"/>
      <c r="BC194" s="128"/>
      <c r="BD194" s="27"/>
      <c r="BE194" s="128"/>
      <c r="BF194" s="27"/>
      <c r="BG194" s="128"/>
      <c r="BH194" s="27"/>
      <c r="BI194" s="128"/>
      <c r="BJ194" s="27"/>
      <c r="BK194" s="128"/>
      <c r="BL194" s="27"/>
      <c r="BM194" s="128"/>
      <c r="BN194" s="27"/>
      <c r="BO194" s="28"/>
      <c r="BP194" s="27"/>
      <c r="BQ194" s="30"/>
      <c r="BR194" s="28"/>
      <c r="BS194" s="27"/>
      <c r="BT194" s="28"/>
      <c r="BU194" s="27"/>
      <c r="BV194" s="28"/>
      <c r="BW194" s="27"/>
      <c r="BX194" s="28"/>
      <c r="BY194" s="27"/>
      <c r="BZ194" s="28"/>
      <c r="CA194" s="27"/>
      <c r="CB194" s="28"/>
      <c r="CC194" s="27"/>
      <c r="CD194" s="26"/>
      <c r="CE194" s="27"/>
      <c r="CF194" s="26"/>
      <c r="CG194" s="27"/>
      <c r="CH194" s="26"/>
      <c r="CI194" s="27"/>
      <c r="CJ194" s="26"/>
      <c r="CK194" s="27"/>
      <c r="CL194" s="26"/>
      <c r="CM194" s="27"/>
      <c r="CN194" s="26"/>
      <c r="CO194" s="27"/>
      <c r="CP194" s="30"/>
      <c r="CQ194" s="31">
        <f t="shared" si="7"/>
        <v>54560</v>
      </c>
      <c r="CR194" s="31">
        <f t="shared" si="7"/>
        <v>50220</v>
      </c>
      <c r="CS194" s="32">
        <f t="shared" si="8"/>
        <v>4340</v>
      </c>
    </row>
    <row r="195" spans="1:97" ht="25.5" customHeight="1">
      <c r="A195" s="129">
        <v>192</v>
      </c>
      <c r="B195" s="48" t="s">
        <v>1183</v>
      </c>
      <c r="C195" s="20" t="s">
        <v>1184</v>
      </c>
      <c r="D195" s="126" t="s">
        <v>1185</v>
      </c>
      <c r="E195" s="132" t="s">
        <v>410</v>
      </c>
      <c r="F195" s="94">
        <v>6200</v>
      </c>
      <c r="H195" s="25">
        <f t="shared" si="6"/>
        <v>2100</v>
      </c>
      <c r="I195" s="11"/>
      <c r="J195" s="26">
        <v>1500</v>
      </c>
      <c r="K195" s="27">
        <v>1500</v>
      </c>
      <c r="L195" s="26">
        <v>1000</v>
      </c>
      <c r="M195" s="27">
        <v>1000</v>
      </c>
      <c r="N195" s="26">
        <v>5000</v>
      </c>
      <c r="O195" s="27">
        <v>5000</v>
      </c>
      <c r="P195" s="26">
        <v>8000</v>
      </c>
      <c r="Q195" s="27">
        <v>0</v>
      </c>
      <c r="R195" s="26"/>
      <c r="S195" s="27"/>
      <c r="T195" s="29">
        <v>4340</v>
      </c>
      <c r="U195" s="27">
        <v>12620</v>
      </c>
      <c r="V195" s="29">
        <v>4340</v>
      </c>
      <c r="W195" s="27">
        <v>0</v>
      </c>
      <c r="X195" s="29">
        <v>4340</v>
      </c>
      <c r="Y195" s="27">
        <v>0</v>
      </c>
      <c r="Z195" s="29">
        <v>4340</v>
      </c>
      <c r="AA195" s="27">
        <v>13860</v>
      </c>
      <c r="AB195" s="29">
        <v>4340</v>
      </c>
      <c r="AC195" s="27"/>
      <c r="AD195" s="29">
        <v>4340</v>
      </c>
      <c r="AE195" s="27"/>
      <c r="AF195" s="29">
        <v>4340</v>
      </c>
      <c r="AG195" s="27"/>
      <c r="AH195" s="29">
        <v>4340</v>
      </c>
      <c r="AI195" s="27"/>
      <c r="AJ195" s="29">
        <v>4340</v>
      </c>
      <c r="AK195" s="27">
        <v>18480</v>
      </c>
      <c r="AL195" s="128"/>
      <c r="AM195" s="27"/>
      <c r="AN195" s="128"/>
      <c r="AO195" s="27"/>
      <c r="AP195" s="128"/>
      <c r="AQ195" s="27"/>
      <c r="AR195" s="125"/>
      <c r="AS195" s="128"/>
      <c r="AT195" s="27"/>
      <c r="AU195" s="128"/>
      <c r="AV195" s="27"/>
      <c r="AW195" s="128"/>
      <c r="AX195" s="27"/>
      <c r="AY195" s="128"/>
      <c r="AZ195" s="27"/>
      <c r="BA195" s="128"/>
      <c r="BB195" s="27"/>
      <c r="BC195" s="128"/>
      <c r="BD195" s="27"/>
      <c r="BE195" s="128"/>
      <c r="BF195" s="27"/>
      <c r="BG195" s="128"/>
      <c r="BH195" s="27"/>
      <c r="BI195" s="128"/>
      <c r="BJ195" s="27"/>
      <c r="BK195" s="128"/>
      <c r="BL195" s="27"/>
      <c r="BM195" s="128"/>
      <c r="BN195" s="27"/>
      <c r="BO195" s="28"/>
      <c r="BP195" s="27"/>
      <c r="BQ195" s="30"/>
      <c r="BR195" s="28"/>
      <c r="BS195" s="27"/>
      <c r="BT195" s="28"/>
      <c r="BU195" s="27"/>
      <c r="BV195" s="28"/>
      <c r="BW195" s="27"/>
      <c r="BX195" s="28"/>
      <c r="BY195" s="27"/>
      <c r="BZ195" s="28"/>
      <c r="CA195" s="27"/>
      <c r="CB195" s="28"/>
      <c r="CC195" s="27"/>
      <c r="CD195" s="26"/>
      <c r="CE195" s="27"/>
      <c r="CF195" s="26"/>
      <c r="CG195" s="27"/>
      <c r="CH195" s="26"/>
      <c r="CI195" s="27"/>
      <c r="CJ195" s="26"/>
      <c r="CK195" s="27"/>
      <c r="CL195" s="26"/>
      <c r="CM195" s="27"/>
      <c r="CN195" s="26"/>
      <c r="CO195" s="27"/>
      <c r="CP195" s="30"/>
      <c r="CQ195" s="31">
        <f t="shared" si="7"/>
        <v>54560</v>
      </c>
      <c r="CR195" s="31">
        <f t="shared" si="7"/>
        <v>52460</v>
      </c>
      <c r="CS195" s="32">
        <f t="shared" si="8"/>
        <v>2100</v>
      </c>
    </row>
    <row r="196" spans="1:97" ht="25.5" customHeight="1">
      <c r="A196" s="18">
        <v>193</v>
      </c>
      <c r="B196" s="48" t="s">
        <v>1186</v>
      </c>
      <c r="C196" s="20" t="s">
        <v>1187</v>
      </c>
      <c r="D196" s="126" t="s">
        <v>1188</v>
      </c>
      <c r="E196" s="132" t="s">
        <v>410</v>
      </c>
      <c r="F196" s="94">
        <v>6200</v>
      </c>
      <c r="H196" s="25">
        <f t="shared" ref="H196:H259" si="9">CS196</f>
        <v>21020</v>
      </c>
      <c r="I196" s="11"/>
      <c r="J196" s="26">
        <v>1500</v>
      </c>
      <c r="K196" s="27">
        <v>1500</v>
      </c>
      <c r="L196" s="26">
        <v>1000</v>
      </c>
      <c r="M196" s="27">
        <v>1000</v>
      </c>
      <c r="N196" s="26">
        <v>5000</v>
      </c>
      <c r="O196" s="27">
        <v>5000</v>
      </c>
      <c r="P196" s="26">
        <v>8000</v>
      </c>
      <c r="Q196" s="27"/>
      <c r="R196" s="26"/>
      <c r="S196" s="27"/>
      <c r="T196" s="29">
        <v>4340</v>
      </c>
      <c r="U196" s="27">
        <v>0</v>
      </c>
      <c r="V196" s="29">
        <v>4340</v>
      </c>
      <c r="W196" s="27">
        <v>0</v>
      </c>
      <c r="X196" s="29">
        <v>4340</v>
      </c>
      <c r="Y196" s="27">
        <v>13020</v>
      </c>
      <c r="Z196" s="29">
        <v>4340</v>
      </c>
      <c r="AA196" s="27">
        <v>4340</v>
      </c>
      <c r="AB196" s="29">
        <v>4340</v>
      </c>
      <c r="AC196" s="27"/>
      <c r="AD196" s="29">
        <v>4340</v>
      </c>
      <c r="AE196" s="27"/>
      <c r="AF196" s="29">
        <v>4340</v>
      </c>
      <c r="AG196" s="27"/>
      <c r="AH196" s="29">
        <v>4340</v>
      </c>
      <c r="AI196" s="27"/>
      <c r="AJ196" s="29">
        <v>4340</v>
      </c>
      <c r="AK196" s="27">
        <v>8680</v>
      </c>
      <c r="AL196" s="128"/>
      <c r="AM196" s="27"/>
      <c r="AN196" s="128"/>
      <c r="AO196" s="27"/>
      <c r="AP196" s="128"/>
      <c r="AQ196" s="27"/>
      <c r="AR196" s="125"/>
      <c r="AS196" s="128"/>
      <c r="AT196" s="27"/>
      <c r="AU196" s="128"/>
      <c r="AV196" s="27"/>
      <c r="AW196" s="128"/>
      <c r="AX196" s="27"/>
      <c r="AY196" s="128"/>
      <c r="AZ196" s="27"/>
      <c r="BA196" s="128"/>
      <c r="BB196" s="27"/>
      <c r="BC196" s="128"/>
      <c r="BD196" s="27"/>
      <c r="BE196" s="128"/>
      <c r="BF196" s="27"/>
      <c r="BG196" s="128"/>
      <c r="BH196" s="27"/>
      <c r="BI196" s="128"/>
      <c r="BJ196" s="27"/>
      <c r="BK196" s="128"/>
      <c r="BL196" s="27"/>
      <c r="BM196" s="128"/>
      <c r="BN196" s="27"/>
      <c r="BO196" s="28"/>
      <c r="BP196" s="27"/>
      <c r="BQ196" s="30"/>
      <c r="BR196" s="28"/>
      <c r="BS196" s="27"/>
      <c r="BT196" s="28"/>
      <c r="BU196" s="27"/>
      <c r="BV196" s="28"/>
      <c r="BW196" s="27"/>
      <c r="BX196" s="28"/>
      <c r="BY196" s="27"/>
      <c r="BZ196" s="28"/>
      <c r="CA196" s="27"/>
      <c r="CB196" s="28"/>
      <c r="CC196" s="27"/>
      <c r="CD196" s="26"/>
      <c r="CE196" s="27"/>
      <c r="CF196" s="26"/>
      <c r="CG196" s="27"/>
      <c r="CH196" s="26"/>
      <c r="CI196" s="27"/>
      <c r="CJ196" s="26"/>
      <c r="CK196" s="27"/>
      <c r="CL196" s="26"/>
      <c r="CM196" s="27"/>
      <c r="CN196" s="26"/>
      <c r="CO196" s="27"/>
      <c r="CP196" s="30"/>
      <c r="CQ196" s="31">
        <f t="shared" ref="CQ196:CR259" si="10">CN196+CL196+CJ196+CH196+CF196+CD196+CB196+BZ196+BX196+BV196+BT196+BR196+BO196+BM196+BK196+BI196+BG196+BE196+BC196+BA196+AY196+AW196+AU196+AS196+AP196+AN196+AL196+AJ196+AH196+AF196+AD196+AB196+Z196+X196+V196+T196+R196+N196+L196+J196+P196</f>
        <v>54560</v>
      </c>
      <c r="CR196" s="31">
        <f t="shared" si="10"/>
        <v>33540</v>
      </c>
      <c r="CS196" s="32">
        <f t="shared" ref="CS196:CS259" si="11">CQ196-CR196</f>
        <v>21020</v>
      </c>
    </row>
    <row r="197" spans="1:97" ht="25.5" customHeight="1">
      <c r="A197" s="129">
        <v>194</v>
      </c>
      <c r="B197" s="48" t="s">
        <v>1189</v>
      </c>
      <c r="C197" s="20" t="s">
        <v>1190</v>
      </c>
      <c r="D197" s="126" t="s">
        <v>1191</v>
      </c>
      <c r="E197" s="132"/>
      <c r="F197" s="94">
        <v>6600</v>
      </c>
      <c r="H197" s="25">
        <f t="shared" si="9"/>
        <v>44960</v>
      </c>
      <c r="I197" s="11"/>
      <c r="J197" s="26">
        <v>1500</v>
      </c>
      <c r="K197" s="27">
        <v>1500</v>
      </c>
      <c r="L197" s="26">
        <v>1000</v>
      </c>
      <c r="M197" s="27">
        <v>1000</v>
      </c>
      <c r="N197" s="26">
        <v>5000</v>
      </c>
      <c r="O197" s="27">
        <v>5000</v>
      </c>
      <c r="P197" s="26">
        <v>8000</v>
      </c>
      <c r="Q197" s="27"/>
      <c r="R197" s="26"/>
      <c r="S197" s="27"/>
      <c r="T197" s="29">
        <v>4620</v>
      </c>
      <c r="U197" s="27"/>
      <c r="V197" s="29">
        <v>4620</v>
      </c>
      <c r="W197" s="27"/>
      <c r="X197" s="29">
        <v>4620</v>
      </c>
      <c r="Y197" s="27"/>
      <c r="Z197" s="29">
        <v>4620</v>
      </c>
      <c r="AA197" s="27"/>
      <c r="AB197" s="29">
        <v>4620</v>
      </c>
      <c r="AC197" s="27"/>
      <c r="AD197" s="29">
        <v>4620</v>
      </c>
      <c r="AE197" s="27"/>
      <c r="AF197" s="29">
        <v>4620</v>
      </c>
      <c r="AG197" s="27"/>
      <c r="AH197" s="29">
        <v>4620</v>
      </c>
      <c r="AI197" s="27"/>
      <c r="AJ197" s="29">
        <v>4620</v>
      </c>
      <c r="AK197" s="27">
        <v>4620</v>
      </c>
      <c r="AL197" s="128"/>
      <c r="AM197" s="27"/>
      <c r="AN197" s="128"/>
      <c r="AO197" s="27"/>
      <c r="AP197" s="128"/>
      <c r="AQ197" s="27"/>
      <c r="AR197" s="125"/>
      <c r="AS197" s="128"/>
      <c r="AT197" s="27"/>
      <c r="AU197" s="128"/>
      <c r="AV197" s="27"/>
      <c r="AW197" s="128"/>
      <c r="AX197" s="27"/>
      <c r="AY197" s="128"/>
      <c r="AZ197" s="27"/>
      <c r="BA197" s="128"/>
      <c r="BB197" s="27"/>
      <c r="BC197" s="128"/>
      <c r="BD197" s="27"/>
      <c r="BE197" s="128"/>
      <c r="BF197" s="27"/>
      <c r="BG197" s="128"/>
      <c r="BH197" s="27"/>
      <c r="BI197" s="128"/>
      <c r="BJ197" s="27"/>
      <c r="BK197" s="128"/>
      <c r="BL197" s="27"/>
      <c r="BM197" s="128"/>
      <c r="BN197" s="27"/>
      <c r="BO197" s="28"/>
      <c r="BP197" s="27"/>
      <c r="BQ197" s="30"/>
      <c r="BR197" s="28"/>
      <c r="BS197" s="27"/>
      <c r="BT197" s="28"/>
      <c r="BU197" s="27"/>
      <c r="BV197" s="28"/>
      <c r="BW197" s="27"/>
      <c r="BX197" s="28"/>
      <c r="BY197" s="27"/>
      <c r="BZ197" s="28"/>
      <c r="CA197" s="27"/>
      <c r="CB197" s="28"/>
      <c r="CC197" s="27"/>
      <c r="CD197" s="26"/>
      <c r="CE197" s="27"/>
      <c r="CF197" s="26"/>
      <c r="CG197" s="27"/>
      <c r="CH197" s="26"/>
      <c r="CI197" s="27"/>
      <c r="CJ197" s="26"/>
      <c r="CK197" s="27"/>
      <c r="CL197" s="26"/>
      <c r="CM197" s="27"/>
      <c r="CN197" s="26"/>
      <c r="CO197" s="27"/>
      <c r="CP197" s="30"/>
      <c r="CQ197" s="31">
        <f t="shared" si="10"/>
        <v>57080</v>
      </c>
      <c r="CR197" s="31">
        <f t="shared" si="10"/>
        <v>12120</v>
      </c>
      <c r="CS197" s="32">
        <f t="shared" si="11"/>
        <v>44960</v>
      </c>
    </row>
    <row r="198" spans="1:97" ht="25.5" customHeight="1">
      <c r="A198" s="18">
        <v>195</v>
      </c>
      <c r="B198" s="48" t="s">
        <v>1192</v>
      </c>
      <c r="C198" s="20" t="s">
        <v>1193</v>
      </c>
      <c r="D198" s="126" t="s">
        <v>1194</v>
      </c>
      <c r="E198" s="132"/>
      <c r="F198" s="94">
        <v>6600</v>
      </c>
      <c r="H198" s="25">
        <f t="shared" si="9"/>
        <v>13860</v>
      </c>
      <c r="I198" s="11"/>
      <c r="J198" s="26">
        <v>1500</v>
      </c>
      <c r="K198" s="27">
        <v>1500</v>
      </c>
      <c r="L198" s="26">
        <v>1000</v>
      </c>
      <c r="M198" s="27">
        <v>1000</v>
      </c>
      <c r="N198" s="26">
        <v>5000</v>
      </c>
      <c r="O198" s="27">
        <v>5000</v>
      </c>
      <c r="P198" s="26">
        <v>8000</v>
      </c>
      <c r="Q198" s="27">
        <v>0</v>
      </c>
      <c r="R198" s="26"/>
      <c r="S198" s="27"/>
      <c r="T198" s="29">
        <v>4620</v>
      </c>
      <c r="U198" s="27">
        <v>0</v>
      </c>
      <c r="V198" s="29">
        <v>4620</v>
      </c>
      <c r="W198" s="27">
        <v>0</v>
      </c>
      <c r="X198" s="29">
        <v>4620</v>
      </c>
      <c r="Y198" s="27">
        <v>0</v>
      </c>
      <c r="Z198" s="29">
        <v>4620</v>
      </c>
      <c r="AA198" s="27">
        <v>18480</v>
      </c>
      <c r="AB198" s="29">
        <v>4620</v>
      </c>
      <c r="AC198" s="27">
        <v>8000</v>
      </c>
      <c r="AD198" s="29">
        <v>4620</v>
      </c>
      <c r="AE198" s="27"/>
      <c r="AF198" s="29">
        <v>4620</v>
      </c>
      <c r="AG198" s="27"/>
      <c r="AH198" s="29">
        <v>4620</v>
      </c>
      <c r="AI198" s="27"/>
      <c r="AJ198" s="29">
        <v>4620</v>
      </c>
      <c r="AK198" s="27">
        <v>9240</v>
      </c>
      <c r="AL198" s="128"/>
      <c r="AM198" s="27"/>
      <c r="AN198" s="128"/>
      <c r="AO198" s="27"/>
      <c r="AP198" s="128"/>
      <c r="AQ198" s="27"/>
      <c r="AR198" s="125"/>
      <c r="AS198" s="128"/>
      <c r="AT198" s="27"/>
      <c r="AU198" s="128"/>
      <c r="AV198" s="27"/>
      <c r="AW198" s="128"/>
      <c r="AX198" s="27"/>
      <c r="AY198" s="128"/>
      <c r="AZ198" s="27"/>
      <c r="BA198" s="128"/>
      <c r="BB198" s="27"/>
      <c r="BC198" s="128"/>
      <c r="BD198" s="27"/>
      <c r="BE198" s="128"/>
      <c r="BF198" s="27"/>
      <c r="BG198" s="128"/>
      <c r="BH198" s="27"/>
      <c r="BI198" s="128"/>
      <c r="BJ198" s="27"/>
      <c r="BK198" s="128"/>
      <c r="BL198" s="27"/>
      <c r="BM198" s="128"/>
      <c r="BN198" s="27"/>
      <c r="BO198" s="28"/>
      <c r="BP198" s="27"/>
      <c r="BQ198" s="30"/>
      <c r="BR198" s="28"/>
      <c r="BS198" s="27"/>
      <c r="BT198" s="28"/>
      <c r="BU198" s="27"/>
      <c r="BV198" s="28"/>
      <c r="BW198" s="27"/>
      <c r="BX198" s="28"/>
      <c r="BY198" s="27"/>
      <c r="BZ198" s="28"/>
      <c r="CA198" s="27"/>
      <c r="CB198" s="28"/>
      <c r="CC198" s="27"/>
      <c r="CD198" s="26"/>
      <c r="CE198" s="27"/>
      <c r="CF198" s="26"/>
      <c r="CG198" s="27"/>
      <c r="CH198" s="26"/>
      <c r="CI198" s="27"/>
      <c r="CJ198" s="26"/>
      <c r="CK198" s="27"/>
      <c r="CL198" s="26"/>
      <c r="CM198" s="27"/>
      <c r="CN198" s="26"/>
      <c r="CO198" s="27"/>
      <c r="CP198" s="30"/>
      <c r="CQ198" s="31">
        <f t="shared" si="10"/>
        <v>57080</v>
      </c>
      <c r="CR198" s="31">
        <f t="shared" si="10"/>
        <v>43220</v>
      </c>
      <c r="CS198" s="32">
        <f t="shared" si="11"/>
        <v>13860</v>
      </c>
    </row>
    <row r="199" spans="1:97" ht="25.5" customHeight="1">
      <c r="A199" s="129">
        <v>196</v>
      </c>
      <c r="B199" s="48" t="s">
        <v>1195</v>
      </c>
      <c r="C199" s="20" t="s">
        <v>1196</v>
      </c>
      <c r="D199" s="126" t="s">
        <v>1197</v>
      </c>
      <c r="E199" s="132"/>
      <c r="F199" s="94">
        <v>6600</v>
      </c>
      <c r="H199" s="25">
        <f t="shared" si="9"/>
        <v>4620</v>
      </c>
      <c r="I199" s="11"/>
      <c r="J199" s="26">
        <v>1500</v>
      </c>
      <c r="K199" s="27">
        <v>1500</v>
      </c>
      <c r="L199" s="26">
        <v>1000</v>
      </c>
      <c r="M199" s="27">
        <v>1000</v>
      </c>
      <c r="N199" s="26">
        <v>5000</v>
      </c>
      <c r="O199" s="27">
        <v>5000</v>
      </c>
      <c r="P199" s="26">
        <v>8000</v>
      </c>
      <c r="Q199" s="27">
        <v>8000</v>
      </c>
      <c r="R199" s="26"/>
      <c r="S199" s="27"/>
      <c r="T199" s="29">
        <v>4620</v>
      </c>
      <c r="U199" s="27">
        <v>0</v>
      </c>
      <c r="V199" s="29">
        <v>4620</v>
      </c>
      <c r="W199" s="27">
        <v>0</v>
      </c>
      <c r="X199" s="29">
        <v>4620</v>
      </c>
      <c r="Y199" s="27">
        <v>0</v>
      </c>
      <c r="Z199" s="29">
        <v>4620</v>
      </c>
      <c r="AA199" s="27">
        <v>18480</v>
      </c>
      <c r="AB199" s="29">
        <v>4620</v>
      </c>
      <c r="AC199" s="27"/>
      <c r="AD199" s="29">
        <v>4620</v>
      </c>
      <c r="AE199" s="27"/>
      <c r="AF199" s="29">
        <v>4620</v>
      </c>
      <c r="AG199" s="27"/>
      <c r="AH199" s="29">
        <v>4620</v>
      </c>
      <c r="AI199" s="27"/>
      <c r="AJ199" s="29">
        <v>4620</v>
      </c>
      <c r="AK199" s="27">
        <v>18480</v>
      </c>
      <c r="AL199" s="128"/>
      <c r="AM199" s="27"/>
      <c r="AN199" s="128"/>
      <c r="AO199" s="27"/>
      <c r="AP199" s="128"/>
      <c r="AQ199" s="27"/>
      <c r="AR199" s="125"/>
      <c r="AS199" s="128"/>
      <c r="AT199" s="27"/>
      <c r="AU199" s="128"/>
      <c r="AV199" s="27"/>
      <c r="AW199" s="128"/>
      <c r="AX199" s="27"/>
      <c r="AY199" s="128"/>
      <c r="AZ199" s="27"/>
      <c r="BA199" s="128"/>
      <c r="BB199" s="27"/>
      <c r="BC199" s="128"/>
      <c r="BD199" s="27"/>
      <c r="BE199" s="128"/>
      <c r="BF199" s="27"/>
      <c r="BG199" s="128"/>
      <c r="BH199" s="27"/>
      <c r="BI199" s="128"/>
      <c r="BJ199" s="27"/>
      <c r="BK199" s="128"/>
      <c r="BL199" s="27"/>
      <c r="BM199" s="128"/>
      <c r="BN199" s="27"/>
      <c r="BO199" s="28"/>
      <c r="BP199" s="27"/>
      <c r="BQ199" s="30"/>
      <c r="BR199" s="28"/>
      <c r="BS199" s="27"/>
      <c r="BT199" s="28"/>
      <c r="BU199" s="27"/>
      <c r="BV199" s="28"/>
      <c r="BW199" s="27"/>
      <c r="BX199" s="28"/>
      <c r="BY199" s="27"/>
      <c r="BZ199" s="28"/>
      <c r="CA199" s="27"/>
      <c r="CB199" s="28"/>
      <c r="CC199" s="27"/>
      <c r="CD199" s="26"/>
      <c r="CE199" s="27"/>
      <c r="CF199" s="26"/>
      <c r="CG199" s="27"/>
      <c r="CH199" s="26"/>
      <c r="CI199" s="27"/>
      <c r="CJ199" s="26"/>
      <c r="CK199" s="27"/>
      <c r="CL199" s="26"/>
      <c r="CM199" s="27"/>
      <c r="CN199" s="26"/>
      <c r="CO199" s="27"/>
      <c r="CP199" s="30"/>
      <c r="CQ199" s="31">
        <f t="shared" si="10"/>
        <v>57080</v>
      </c>
      <c r="CR199" s="31">
        <f t="shared" si="10"/>
        <v>52460</v>
      </c>
      <c r="CS199" s="32">
        <f t="shared" si="11"/>
        <v>4620</v>
      </c>
    </row>
    <row r="200" spans="1:97" ht="25.5" customHeight="1">
      <c r="A200" s="18">
        <v>197</v>
      </c>
      <c r="B200" s="48" t="s">
        <v>1198</v>
      </c>
      <c r="C200" s="20" t="s">
        <v>1199</v>
      </c>
      <c r="D200" s="126" t="s">
        <v>1200</v>
      </c>
      <c r="E200" s="132" t="s">
        <v>410</v>
      </c>
      <c r="F200" s="94">
        <v>6200</v>
      </c>
      <c r="H200" s="38">
        <f t="shared" si="9"/>
        <v>41700</v>
      </c>
      <c r="I200" s="11"/>
      <c r="J200" s="26">
        <v>1500</v>
      </c>
      <c r="K200" s="27">
        <v>1500</v>
      </c>
      <c r="L200" s="26">
        <v>1000</v>
      </c>
      <c r="M200" s="27">
        <v>1000</v>
      </c>
      <c r="N200" s="26">
        <v>5000</v>
      </c>
      <c r="O200" s="27">
        <v>5000</v>
      </c>
      <c r="P200" s="26">
        <v>8000</v>
      </c>
      <c r="Q200" s="27"/>
      <c r="R200" s="26"/>
      <c r="S200" s="27"/>
      <c r="T200" s="29">
        <v>4340</v>
      </c>
      <c r="U200" s="27">
        <v>0</v>
      </c>
      <c r="V200" s="29">
        <v>4340</v>
      </c>
      <c r="W200" s="27">
        <v>0</v>
      </c>
      <c r="X200" s="29">
        <v>4340</v>
      </c>
      <c r="Y200" s="27"/>
      <c r="Z200" s="29">
        <v>4340</v>
      </c>
      <c r="AA200" s="27">
        <v>5360</v>
      </c>
      <c r="AB200" s="29">
        <v>4340</v>
      </c>
      <c r="AC200" s="27"/>
      <c r="AD200" s="29">
        <v>4340</v>
      </c>
      <c r="AE200" s="27"/>
      <c r="AF200" s="29">
        <v>4340</v>
      </c>
      <c r="AG200" s="27"/>
      <c r="AH200" s="29">
        <v>4340</v>
      </c>
      <c r="AI200" s="27"/>
      <c r="AJ200" s="29">
        <v>4340</v>
      </c>
      <c r="AK200" s="27"/>
      <c r="AL200" s="128"/>
      <c r="AM200" s="27"/>
      <c r="AN200" s="128"/>
      <c r="AO200" s="27"/>
      <c r="AP200" s="128"/>
      <c r="AQ200" s="27"/>
      <c r="AR200" s="125"/>
      <c r="AS200" s="128"/>
      <c r="AT200" s="27"/>
      <c r="AU200" s="128"/>
      <c r="AV200" s="27"/>
      <c r="AW200" s="128"/>
      <c r="AX200" s="27"/>
      <c r="AY200" s="128"/>
      <c r="AZ200" s="27"/>
      <c r="BA200" s="128"/>
      <c r="BB200" s="27"/>
      <c r="BC200" s="128"/>
      <c r="BD200" s="27"/>
      <c r="BE200" s="128"/>
      <c r="BF200" s="27"/>
      <c r="BG200" s="128"/>
      <c r="BH200" s="27"/>
      <c r="BI200" s="128"/>
      <c r="BJ200" s="27"/>
      <c r="BK200" s="128"/>
      <c r="BL200" s="27"/>
      <c r="BM200" s="128"/>
      <c r="BN200" s="27"/>
      <c r="BO200" s="28"/>
      <c r="BP200" s="27"/>
      <c r="BQ200" s="30"/>
      <c r="BR200" s="28"/>
      <c r="BS200" s="27"/>
      <c r="BT200" s="28"/>
      <c r="BU200" s="27"/>
      <c r="BV200" s="28"/>
      <c r="BW200" s="27"/>
      <c r="BX200" s="28"/>
      <c r="BY200" s="27"/>
      <c r="BZ200" s="28"/>
      <c r="CA200" s="27"/>
      <c r="CB200" s="28"/>
      <c r="CC200" s="27"/>
      <c r="CD200" s="26"/>
      <c r="CE200" s="27"/>
      <c r="CF200" s="26"/>
      <c r="CG200" s="27"/>
      <c r="CH200" s="26"/>
      <c r="CI200" s="27"/>
      <c r="CJ200" s="26"/>
      <c r="CK200" s="27"/>
      <c r="CL200" s="26"/>
      <c r="CM200" s="27"/>
      <c r="CN200" s="26"/>
      <c r="CO200" s="27"/>
      <c r="CP200" s="30"/>
      <c r="CQ200" s="31">
        <f t="shared" si="10"/>
        <v>54560</v>
      </c>
      <c r="CR200" s="31">
        <f t="shared" si="10"/>
        <v>12860</v>
      </c>
      <c r="CS200" s="32">
        <f t="shared" si="11"/>
        <v>41700</v>
      </c>
    </row>
    <row r="201" spans="1:97" ht="25.5" customHeight="1">
      <c r="A201" s="129">
        <v>198</v>
      </c>
      <c r="B201" s="48" t="s">
        <v>1201</v>
      </c>
      <c r="C201" s="20" t="s">
        <v>1202</v>
      </c>
      <c r="D201" s="126" t="s">
        <v>1203</v>
      </c>
      <c r="E201" s="33"/>
      <c r="F201" s="94">
        <v>6600</v>
      </c>
      <c r="G201" s="127"/>
      <c r="H201" s="25">
        <f t="shared" si="9"/>
        <v>49580</v>
      </c>
      <c r="I201" s="11"/>
      <c r="J201" s="26">
        <v>1500</v>
      </c>
      <c r="K201" s="27">
        <v>1500</v>
      </c>
      <c r="L201" s="26">
        <v>1000</v>
      </c>
      <c r="M201" s="27">
        <v>1000</v>
      </c>
      <c r="N201" s="26">
        <v>5000</v>
      </c>
      <c r="O201" s="27">
        <v>5000</v>
      </c>
      <c r="P201" s="26">
        <v>8000</v>
      </c>
      <c r="Q201" s="27"/>
      <c r="R201" s="26"/>
      <c r="S201" s="27"/>
      <c r="T201" s="29">
        <v>4620</v>
      </c>
      <c r="U201" s="27"/>
      <c r="V201" s="29">
        <v>4620</v>
      </c>
      <c r="W201" s="27"/>
      <c r="X201" s="29">
        <v>4620</v>
      </c>
      <c r="Y201" s="27"/>
      <c r="Z201" s="29">
        <v>4620</v>
      </c>
      <c r="AA201" s="27"/>
      <c r="AB201" s="29">
        <v>4620</v>
      </c>
      <c r="AC201" s="27"/>
      <c r="AD201" s="29">
        <v>4620</v>
      </c>
      <c r="AE201" s="27"/>
      <c r="AF201" s="29">
        <v>4620</v>
      </c>
      <c r="AG201" s="27"/>
      <c r="AH201" s="29">
        <v>4620</v>
      </c>
      <c r="AI201" s="27"/>
      <c r="AJ201" s="29">
        <v>4620</v>
      </c>
      <c r="AK201" s="27"/>
      <c r="AL201" s="128"/>
      <c r="AM201" s="27"/>
      <c r="AN201" s="128"/>
      <c r="AO201" s="27"/>
      <c r="AP201" s="128"/>
      <c r="AQ201" s="27"/>
      <c r="AR201" s="125"/>
      <c r="AS201" s="128"/>
      <c r="AT201" s="27"/>
      <c r="AU201" s="128"/>
      <c r="AV201" s="27"/>
      <c r="AW201" s="128"/>
      <c r="AX201" s="27"/>
      <c r="AY201" s="128"/>
      <c r="AZ201" s="27"/>
      <c r="BA201" s="128"/>
      <c r="BB201" s="27"/>
      <c r="BC201" s="128"/>
      <c r="BD201" s="27"/>
      <c r="BE201" s="128"/>
      <c r="BF201" s="27"/>
      <c r="BG201" s="128"/>
      <c r="BH201" s="27"/>
      <c r="BI201" s="128"/>
      <c r="BJ201" s="27"/>
      <c r="BK201" s="128"/>
      <c r="BL201" s="27"/>
      <c r="BM201" s="128"/>
      <c r="BN201" s="27"/>
      <c r="BO201" s="28"/>
      <c r="BP201" s="27"/>
      <c r="BQ201" s="30"/>
      <c r="BR201" s="28"/>
      <c r="BS201" s="27"/>
      <c r="BT201" s="28"/>
      <c r="BU201" s="27"/>
      <c r="BV201" s="28"/>
      <c r="BW201" s="27"/>
      <c r="BX201" s="28"/>
      <c r="BY201" s="27"/>
      <c r="BZ201" s="28"/>
      <c r="CA201" s="27"/>
      <c r="CB201" s="28"/>
      <c r="CC201" s="27"/>
      <c r="CD201" s="26"/>
      <c r="CE201" s="27"/>
      <c r="CF201" s="26"/>
      <c r="CG201" s="27"/>
      <c r="CH201" s="26"/>
      <c r="CI201" s="27"/>
      <c r="CJ201" s="26"/>
      <c r="CK201" s="27"/>
      <c r="CL201" s="26"/>
      <c r="CM201" s="27"/>
      <c r="CN201" s="26"/>
      <c r="CO201" s="27"/>
      <c r="CP201" s="30"/>
      <c r="CQ201" s="31">
        <f t="shared" si="10"/>
        <v>57080</v>
      </c>
      <c r="CR201" s="31">
        <f t="shared" si="10"/>
        <v>7500</v>
      </c>
      <c r="CS201" s="32">
        <f t="shared" si="11"/>
        <v>49580</v>
      </c>
    </row>
    <row r="202" spans="1:97" ht="25.5" customHeight="1">
      <c r="A202" s="18">
        <v>199</v>
      </c>
      <c r="B202" s="48" t="s">
        <v>1204</v>
      </c>
      <c r="C202" s="20" t="s">
        <v>1205</v>
      </c>
      <c r="D202" s="126" t="s">
        <v>1206</v>
      </c>
      <c r="E202" s="33"/>
      <c r="F202" s="94">
        <v>3300</v>
      </c>
      <c r="G202" s="127" t="s">
        <v>98</v>
      </c>
      <c r="H202" s="25">
        <f t="shared" si="9"/>
        <v>8000</v>
      </c>
      <c r="I202" s="11"/>
      <c r="J202" s="26">
        <v>1500</v>
      </c>
      <c r="K202" s="27">
        <v>1500</v>
      </c>
      <c r="L202" s="26">
        <v>1000</v>
      </c>
      <c r="M202" s="27">
        <v>1000</v>
      </c>
      <c r="N202" s="26">
        <v>5000</v>
      </c>
      <c r="O202" s="27">
        <f>3500+0</f>
        <v>3500</v>
      </c>
      <c r="P202" s="26">
        <v>8000</v>
      </c>
      <c r="Q202" s="27"/>
      <c r="R202" s="26"/>
      <c r="S202" s="27"/>
      <c r="T202" s="29">
        <v>2310</v>
      </c>
      <c r="U202" s="27">
        <v>0</v>
      </c>
      <c r="V202" s="29">
        <v>2310</v>
      </c>
      <c r="W202" s="27">
        <v>0</v>
      </c>
      <c r="X202" s="29">
        <v>2310</v>
      </c>
      <c r="Y202" s="27">
        <v>0</v>
      </c>
      <c r="Z202" s="29">
        <v>2310</v>
      </c>
      <c r="AA202" s="27">
        <v>10740</v>
      </c>
      <c r="AB202" s="29">
        <v>2310</v>
      </c>
      <c r="AC202" s="27"/>
      <c r="AD202" s="29">
        <v>2310</v>
      </c>
      <c r="AE202" s="27"/>
      <c r="AF202" s="29">
        <v>2310</v>
      </c>
      <c r="AG202" s="27"/>
      <c r="AH202" s="29">
        <v>2310</v>
      </c>
      <c r="AI202" s="27"/>
      <c r="AJ202" s="29">
        <v>2310</v>
      </c>
      <c r="AK202" s="27">
        <v>11550</v>
      </c>
      <c r="AL202" s="128"/>
      <c r="AM202" s="27"/>
      <c r="AN202" s="128"/>
      <c r="AO202" s="27"/>
      <c r="AP202" s="128"/>
      <c r="AQ202" s="27"/>
      <c r="AR202" s="125"/>
      <c r="AS202" s="128"/>
      <c r="AT202" s="27"/>
      <c r="AU202" s="128"/>
      <c r="AV202" s="27"/>
      <c r="AW202" s="128"/>
      <c r="AX202" s="27"/>
      <c r="AY202" s="128"/>
      <c r="AZ202" s="27"/>
      <c r="BA202" s="128"/>
      <c r="BB202" s="27"/>
      <c r="BC202" s="128"/>
      <c r="BD202" s="27"/>
      <c r="BE202" s="128"/>
      <c r="BF202" s="27"/>
      <c r="BG202" s="128"/>
      <c r="BH202" s="27"/>
      <c r="BI202" s="128"/>
      <c r="BJ202" s="27"/>
      <c r="BK202" s="128"/>
      <c r="BL202" s="27"/>
      <c r="BM202" s="128"/>
      <c r="BN202" s="27"/>
      <c r="BO202" s="28"/>
      <c r="BP202" s="27"/>
      <c r="BQ202" s="30"/>
      <c r="BR202" s="28"/>
      <c r="BS202" s="27"/>
      <c r="BT202" s="28"/>
      <c r="BU202" s="27"/>
      <c r="BV202" s="28"/>
      <c r="BW202" s="27"/>
      <c r="BX202" s="28"/>
      <c r="BY202" s="27"/>
      <c r="BZ202" s="28"/>
      <c r="CA202" s="27"/>
      <c r="CB202" s="28"/>
      <c r="CC202" s="27"/>
      <c r="CD202" s="26"/>
      <c r="CE202" s="27"/>
      <c r="CF202" s="26"/>
      <c r="CG202" s="27"/>
      <c r="CH202" s="26"/>
      <c r="CI202" s="27"/>
      <c r="CJ202" s="26"/>
      <c r="CK202" s="27"/>
      <c r="CL202" s="26"/>
      <c r="CM202" s="27"/>
      <c r="CN202" s="26"/>
      <c r="CO202" s="27"/>
      <c r="CP202" s="30"/>
      <c r="CQ202" s="31">
        <f t="shared" si="10"/>
        <v>36290</v>
      </c>
      <c r="CR202" s="31">
        <f t="shared" si="10"/>
        <v>28290</v>
      </c>
      <c r="CS202" s="32">
        <f t="shared" si="11"/>
        <v>8000</v>
      </c>
    </row>
    <row r="203" spans="1:97" ht="25.5" customHeight="1">
      <c r="A203" s="129">
        <v>200</v>
      </c>
      <c r="B203" s="48" t="s">
        <v>1207</v>
      </c>
      <c r="C203" s="20" t="s">
        <v>1208</v>
      </c>
      <c r="D203" s="126" t="s">
        <v>1209</v>
      </c>
      <c r="E203" s="132" t="s">
        <v>410</v>
      </c>
      <c r="F203" s="94">
        <v>6200</v>
      </c>
      <c r="G203" s="127"/>
      <c r="H203" s="25">
        <f t="shared" si="9"/>
        <v>0</v>
      </c>
      <c r="I203" s="11"/>
      <c r="J203" s="26">
        <v>1500</v>
      </c>
      <c r="K203" s="27">
        <v>1500</v>
      </c>
      <c r="L203" s="26">
        <v>1000</v>
      </c>
      <c r="M203" s="27">
        <v>1000</v>
      </c>
      <c r="N203" s="26">
        <v>5000</v>
      </c>
      <c r="O203" s="27">
        <v>5000</v>
      </c>
      <c r="P203" s="26">
        <v>8000</v>
      </c>
      <c r="Q203" s="27">
        <v>0</v>
      </c>
      <c r="R203" s="26"/>
      <c r="S203" s="27"/>
      <c r="T203" s="29">
        <v>4340</v>
      </c>
      <c r="U203" s="27">
        <v>0</v>
      </c>
      <c r="V203" s="29">
        <v>4340</v>
      </c>
      <c r="W203" s="27">
        <v>0</v>
      </c>
      <c r="X203" s="29">
        <v>4340</v>
      </c>
      <c r="Y203" s="27">
        <v>13020</v>
      </c>
      <c r="Z203" s="29">
        <v>4340</v>
      </c>
      <c r="AA203" s="27">
        <v>12340</v>
      </c>
      <c r="AB203" s="29">
        <v>4340</v>
      </c>
      <c r="AC203" s="27">
        <v>4340</v>
      </c>
      <c r="AD203" s="29">
        <v>4340</v>
      </c>
      <c r="AE203" s="27"/>
      <c r="AF203" s="29">
        <v>4340</v>
      </c>
      <c r="AG203" s="27"/>
      <c r="AH203" s="29">
        <v>4340</v>
      </c>
      <c r="AI203" s="27"/>
      <c r="AJ203" s="29">
        <v>4340</v>
      </c>
      <c r="AK203" s="27">
        <v>17360</v>
      </c>
      <c r="AL203" s="128"/>
      <c r="AM203" s="27"/>
      <c r="AN203" s="128"/>
      <c r="AO203" s="27"/>
      <c r="AP203" s="128"/>
      <c r="AQ203" s="27"/>
      <c r="AR203" s="125"/>
      <c r="AS203" s="128"/>
      <c r="AT203" s="27"/>
      <c r="AU203" s="128"/>
      <c r="AV203" s="27"/>
      <c r="AW203" s="128"/>
      <c r="AX203" s="27"/>
      <c r="AY203" s="128"/>
      <c r="AZ203" s="27"/>
      <c r="BA203" s="128"/>
      <c r="BB203" s="27"/>
      <c r="BC203" s="128"/>
      <c r="BD203" s="27"/>
      <c r="BE203" s="128"/>
      <c r="BF203" s="27"/>
      <c r="BG203" s="128"/>
      <c r="BH203" s="27"/>
      <c r="BI203" s="128"/>
      <c r="BJ203" s="27"/>
      <c r="BK203" s="128"/>
      <c r="BL203" s="27"/>
      <c r="BM203" s="128"/>
      <c r="BN203" s="27"/>
      <c r="BO203" s="28"/>
      <c r="BP203" s="27"/>
      <c r="BQ203" s="30"/>
      <c r="BR203" s="28"/>
      <c r="BS203" s="27"/>
      <c r="BT203" s="28"/>
      <c r="BU203" s="27"/>
      <c r="BV203" s="28"/>
      <c r="BW203" s="27"/>
      <c r="BX203" s="28"/>
      <c r="BY203" s="27"/>
      <c r="BZ203" s="28"/>
      <c r="CA203" s="27"/>
      <c r="CB203" s="28"/>
      <c r="CC203" s="27"/>
      <c r="CD203" s="26"/>
      <c r="CE203" s="27"/>
      <c r="CF203" s="26"/>
      <c r="CG203" s="27"/>
      <c r="CH203" s="26"/>
      <c r="CI203" s="27"/>
      <c r="CJ203" s="26"/>
      <c r="CK203" s="27"/>
      <c r="CL203" s="26"/>
      <c r="CM203" s="27"/>
      <c r="CN203" s="26"/>
      <c r="CO203" s="27"/>
      <c r="CP203" s="30"/>
      <c r="CQ203" s="31">
        <f t="shared" si="10"/>
        <v>54560</v>
      </c>
      <c r="CR203" s="31">
        <f t="shared" si="10"/>
        <v>54560</v>
      </c>
      <c r="CS203" s="32">
        <f t="shared" si="11"/>
        <v>0</v>
      </c>
    </row>
    <row r="204" spans="1:97" ht="25.5" customHeight="1">
      <c r="A204" s="18">
        <v>201</v>
      </c>
      <c r="B204" s="48" t="s">
        <v>1210</v>
      </c>
      <c r="C204" s="20" t="s">
        <v>1211</v>
      </c>
      <c r="D204" s="126" t="s">
        <v>1212</v>
      </c>
      <c r="E204" s="33"/>
      <c r="F204" s="94">
        <v>6600</v>
      </c>
      <c r="G204" s="127"/>
      <c r="H204" s="25">
        <f t="shared" si="9"/>
        <v>33220</v>
      </c>
      <c r="I204" s="11"/>
      <c r="J204" s="26">
        <v>1500</v>
      </c>
      <c r="K204" s="27">
        <v>1500</v>
      </c>
      <c r="L204" s="26">
        <v>1000</v>
      </c>
      <c r="M204" s="27">
        <v>1000</v>
      </c>
      <c r="N204" s="26">
        <v>5000</v>
      </c>
      <c r="O204" s="27">
        <v>5000</v>
      </c>
      <c r="P204" s="26">
        <v>8000</v>
      </c>
      <c r="Q204" s="27">
        <v>0</v>
      </c>
      <c r="R204" s="26"/>
      <c r="S204" s="27"/>
      <c r="T204" s="29">
        <v>4620</v>
      </c>
      <c r="U204" s="27">
        <v>0</v>
      </c>
      <c r="V204" s="29">
        <v>4620</v>
      </c>
      <c r="W204" s="27"/>
      <c r="X204" s="29">
        <v>4620</v>
      </c>
      <c r="Y204" s="27"/>
      <c r="Z204" s="29">
        <v>4620</v>
      </c>
      <c r="AA204" s="27">
        <v>10680</v>
      </c>
      <c r="AB204" s="29">
        <v>4620</v>
      </c>
      <c r="AC204" s="27"/>
      <c r="AD204" s="29">
        <v>4620</v>
      </c>
      <c r="AE204" s="27"/>
      <c r="AF204" s="29">
        <v>4620</v>
      </c>
      <c r="AG204" s="27"/>
      <c r="AH204" s="29">
        <v>4620</v>
      </c>
      <c r="AI204" s="27"/>
      <c r="AJ204" s="29">
        <v>4620</v>
      </c>
      <c r="AK204" s="27">
        <v>5680</v>
      </c>
      <c r="AL204" s="128"/>
      <c r="AM204" s="27"/>
      <c r="AN204" s="128"/>
      <c r="AO204" s="27"/>
      <c r="AP204" s="128"/>
      <c r="AQ204" s="27"/>
      <c r="AR204" s="125"/>
      <c r="AS204" s="128"/>
      <c r="AT204" s="27"/>
      <c r="AU204" s="128"/>
      <c r="AV204" s="27"/>
      <c r="AW204" s="128"/>
      <c r="AX204" s="27"/>
      <c r="AY204" s="128"/>
      <c r="AZ204" s="27"/>
      <c r="BA204" s="128"/>
      <c r="BB204" s="27"/>
      <c r="BC204" s="128"/>
      <c r="BD204" s="27"/>
      <c r="BE204" s="128"/>
      <c r="BF204" s="27"/>
      <c r="BG204" s="128"/>
      <c r="BH204" s="27"/>
      <c r="BI204" s="128"/>
      <c r="BJ204" s="27"/>
      <c r="BK204" s="128"/>
      <c r="BL204" s="27"/>
      <c r="BM204" s="128"/>
      <c r="BN204" s="27"/>
      <c r="BO204" s="28"/>
      <c r="BP204" s="27"/>
      <c r="BQ204" s="30"/>
      <c r="BR204" s="28"/>
      <c r="BS204" s="27"/>
      <c r="BT204" s="28"/>
      <c r="BU204" s="27"/>
      <c r="BV204" s="28"/>
      <c r="BW204" s="27"/>
      <c r="BX204" s="28"/>
      <c r="BY204" s="27"/>
      <c r="BZ204" s="28"/>
      <c r="CA204" s="27"/>
      <c r="CB204" s="28"/>
      <c r="CC204" s="27"/>
      <c r="CD204" s="26"/>
      <c r="CE204" s="27"/>
      <c r="CF204" s="26"/>
      <c r="CG204" s="27"/>
      <c r="CH204" s="26"/>
      <c r="CI204" s="27"/>
      <c r="CJ204" s="26"/>
      <c r="CK204" s="27"/>
      <c r="CL204" s="26"/>
      <c r="CM204" s="27"/>
      <c r="CN204" s="26"/>
      <c r="CO204" s="27"/>
      <c r="CP204" s="30"/>
      <c r="CQ204" s="31">
        <f t="shared" si="10"/>
        <v>57080</v>
      </c>
      <c r="CR204" s="31">
        <f t="shared" si="10"/>
        <v>23860</v>
      </c>
      <c r="CS204" s="32">
        <f t="shared" si="11"/>
        <v>33220</v>
      </c>
    </row>
    <row r="205" spans="1:97" ht="25.5" customHeight="1">
      <c r="A205" s="129">
        <v>202</v>
      </c>
      <c r="B205" s="48" t="s">
        <v>1213</v>
      </c>
      <c r="C205" s="20" t="s">
        <v>1214</v>
      </c>
      <c r="D205" s="126" t="s">
        <v>1215</v>
      </c>
      <c r="E205" s="33"/>
      <c r="F205" s="94">
        <v>6600</v>
      </c>
      <c r="G205" s="127"/>
      <c r="H205" s="25">
        <f t="shared" si="9"/>
        <v>24960</v>
      </c>
      <c r="I205" s="11"/>
      <c r="J205" s="26">
        <v>1500</v>
      </c>
      <c r="K205" s="27">
        <v>1500</v>
      </c>
      <c r="L205" s="26">
        <v>1000</v>
      </c>
      <c r="M205" s="27">
        <v>1000</v>
      </c>
      <c r="N205" s="26">
        <v>5000</v>
      </c>
      <c r="O205" s="27">
        <v>5000</v>
      </c>
      <c r="P205" s="26">
        <v>8000</v>
      </c>
      <c r="Q205" s="27">
        <v>0</v>
      </c>
      <c r="R205" s="26"/>
      <c r="S205" s="27"/>
      <c r="T205" s="29">
        <v>4620</v>
      </c>
      <c r="U205" s="27">
        <v>0</v>
      </c>
      <c r="V205" s="29">
        <v>4620</v>
      </c>
      <c r="W205" s="27">
        <f>4620+0</f>
        <v>4620</v>
      </c>
      <c r="X205" s="29">
        <v>4620</v>
      </c>
      <c r="Y205" s="27"/>
      <c r="Z205" s="29">
        <v>4620</v>
      </c>
      <c r="AA205" s="27">
        <v>10000</v>
      </c>
      <c r="AB205" s="29">
        <v>4620</v>
      </c>
      <c r="AC205" s="27"/>
      <c r="AD205" s="29">
        <v>4620</v>
      </c>
      <c r="AE205" s="27"/>
      <c r="AF205" s="29">
        <v>4620</v>
      </c>
      <c r="AG205" s="27"/>
      <c r="AH205" s="29">
        <v>4620</v>
      </c>
      <c r="AI205" s="27"/>
      <c r="AJ205" s="29">
        <v>4620</v>
      </c>
      <c r="AK205" s="27">
        <v>10000</v>
      </c>
      <c r="AL205" s="128"/>
      <c r="AM205" s="27"/>
      <c r="AN205" s="128"/>
      <c r="AO205" s="27"/>
      <c r="AP205" s="128"/>
      <c r="AQ205" s="27"/>
      <c r="AR205" s="125"/>
      <c r="AS205" s="128"/>
      <c r="AT205" s="27"/>
      <c r="AU205" s="128"/>
      <c r="AV205" s="27"/>
      <c r="AW205" s="128"/>
      <c r="AX205" s="27"/>
      <c r="AY205" s="128"/>
      <c r="AZ205" s="27"/>
      <c r="BA205" s="128"/>
      <c r="BB205" s="27"/>
      <c r="BC205" s="128"/>
      <c r="BD205" s="27"/>
      <c r="BE205" s="128"/>
      <c r="BF205" s="27"/>
      <c r="BG205" s="128"/>
      <c r="BH205" s="27"/>
      <c r="BI205" s="128"/>
      <c r="BJ205" s="27"/>
      <c r="BK205" s="128"/>
      <c r="BL205" s="27"/>
      <c r="BM205" s="128"/>
      <c r="BN205" s="27"/>
      <c r="BO205" s="28"/>
      <c r="BP205" s="27"/>
      <c r="BQ205" s="30"/>
      <c r="BR205" s="28"/>
      <c r="BS205" s="27"/>
      <c r="BT205" s="28"/>
      <c r="BU205" s="27"/>
      <c r="BV205" s="28"/>
      <c r="BW205" s="27"/>
      <c r="BX205" s="28"/>
      <c r="BY205" s="27"/>
      <c r="BZ205" s="28"/>
      <c r="CA205" s="27"/>
      <c r="CB205" s="28"/>
      <c r="CC205" s="27"/>
      <c r="CD205" s="26"/>
      <c r="CE205" s="27"/>
      <c r="CF205" s="26"/>
      <c r="CG205" s="27"/>
      <c r="CH205" s="26"/>
      <c r="CI205" s="27"/>
      <c r="CJ205" s="26"/>
      <c r="CK205" s="27"/>
      <c r="CL205" s="26"/>
      <c r="CM205" s="27"/>
      <c r="CN205" s="26"/>
      <c r="CO205" s="27"/>
      <c r="CP205" s="30"/>
      <c r="CQ205" s="31">
        <f t="shared" si="10"/>
        <v>57080</v>
      </c>
      <c r="CR205" s="31">
        <f t="shared" si="10"/>
        <v>32120</v>
      </c>
      <c r="CS205" s="32">
        <f t="shared" si="11"/>
        <v>24960</v>
      </c>
    </row>
    <row r="206" spans="1:97" ht="25.5" customHeight="1">
      <c r="A206" s="18">
        <v>203</v>
      </c>
      <c r="B206" s="48" t="s">
        <v>1216</v>
      </c>
      <c r="C206" s="20" t="s">
        <v>1217</v>
      </c>
      <c r="D206" s="126" t="s">
        <v>1218</v>
      </c>
      <c r="E206" s="33"/>
      <c r="F206" s="94">
        <v>6600</v>
      </c>
      <c r="G206" s="127"/>
      <c r="H206" s="25">
        <f t="shared" si="9"/>
        <v>9240</v>
      </c>
      <c r="I206" s="11"/>
      <c r="J206" s="26">
        <v>1500</v>
      </c>
      <c r="K206" s="27">
        <v>1500</v>
      </c>
      <c r="L206" s="26">
        <v>1000</v>
      </c>
      <c r="M206" s="27">
        <v>1000</v>
      </c>
      <c r="N206" s="26">
        <v>5000</v>
      </c>
      <c r="O206" s="27">
        <v>5000</v>
      </c>
      <c r="P206" s="26">
        <v>8000</v>
      </c>
      <c r="Q206" s="27">
        <v>0</v>
      </c>
      <c r="R206" s="26"/>
      <c r="S206" s="27"/>
      <c r="T206" s="29">
        <v>4620</v>
      </c>
      <c r="U206" s="133">
        <v>4620</v>
      </c>
      <c r="V206" s="29">
        <v>4620</v>
      </c>
      <c r="W206" s="27">
        <v>0</v>
      </c>
      <c r="X206" s="29">
        <v>4620</v>
      </c>
      <c r="Y206" s="27">
        <v>0</v>
      </c>
      <c r="Z206" s="29">
        <v>4620</v>
      </c>
      <c r="AA206" s="27">
        <v>21860</v>
      </c>
      <c r="AB206" s="29">
        <v>4620</v>
      </c>
      <c r="AC206" s="27"/>
      <c r="AD206" s="29">
        <v>4620</v>
      </c>
      <c r="AE206" s="27"/>
      <c r="AF206" s="29">
        <v>4620</v>
      </c>
      <c r="AG206" s="27"/>
      <c r="AH206" s="29">
        <v>4620</v>
      </c>
      <c r="AI206" s="27">
        <v>13860</v>
      </c>
      <c r="AJ206" s="29">
        <v>4620</v>
      </c>
      <c r="AK206" s="27"/>
      <c r="AL206" s="128"/>
      <c r="AM206" s="27"/>
      <c r="AN206" s="128"/>
      <c r="AO206" s="27"/>
      <c r="AP206" s="128"/>
      <c r="AQ206" s="27"/>
      <c r="AR206" s="125"/>
      <c r="AS206" s="128"/>
      <c r="AT206" s="27"/>
      <c r="AU206" s="128"/>
      <c r="AV206" s="27"/>
      <c r="AW206" s="128"/>
      <c r="AX206" s="27"/>
      <c r="AY206" s="128"/>
      <c r="AZ206" s="27"/>
      <c r="BA206" s="128"/>
      <c r="BB206" s="27"/>
      <c r="BC206" s="128"/>
      <c r="BD206" s="27"/>
      <c r="BE206" s="128"/>
      <c r="BF206" s="27"/>
      <c r="BG206" s="128"/>
      <c r="BH206" s="27"/>
      <c r="BI206" s="128"/>
      <c r="BJ206" s="27"/>
      <c r="BK206" s="128"/>
      <c r="BL206" s="27"/>
      <c r="BM206" s="128"/>
      <c r="BN206" s="27"/>
      <c r="BO206" s="28"/>
      <c r="BP206" s="27"/>
      <c r="BQ206" s="30"/>
      <c r="BR206" s="28"/>
      <c r="BS206" s="27"/>
      <c r="BT206" s="28"/>
      <c r="BU206" s="27"/>
      <c r="BV206" s="28"/>
      <c r="BW206" s="27"/>
      <c r="BX206" s="28"/>
      <c r="BY206" s="27"/>
      <c r="BZ206" s="28"/>
      <c r="CA206" s="27"/>
      <c r="CB206" s="28"/>
      <c r="CC206" s="27"/>
      <c r="CD206" s="26"/>
      <c r="CE206" s="27"/>
      <c r="CF206" s="26"/>
      <c r="CG206" s="27"/>
      <c r="CH206" s="26"/>
      <c r="CI206" s="27"/>
      <c r="CJ206" s="26"/>
      <c r="CK206" s="27"/>
      <c r="CL206" s="26"/>
      <c r="CM206" s="27"/>
      <c r="CN206" s="26"/>
      <c r="CO206" s="27"/>
      <c r="CP206" s="30"/>
      <c r="CQ206" s="31">
        <f t="shared" si="10"/>
        <v>57080</v>
      </c>
      <c r="CR206" s="31">
        <f t="shared" si="10"/>
        <v>47840</v>
      </c>
      <c r="CS206" s="32">
        <f t="shared" si="11"/>
        <v>9240</v>
      </c>
    </row>
    <row r="207" spans="1:97" ht="25.5" customHeight="1">
      <c r="A207" s="129">
        <v>204</v>
      </c>
      <c r="B207" s="48" t="s">
        <v>1219</v>
      </c>
      <c r="C207" s="20" t="s">
        <v>1220</v>
      </c>
      <c r="D207" s="126" t="s">
        <v>1221</v>
      </c>
      <c r="E207" s="33"/>
      <c r="F207" s="94">
        <v>6600</v>
      </c>
      <c r="G207" s="127"/>
      <c r="H207" s="25">
        <f t="shared" si="9"/>
        <v>3100</v>
      </c>
      <c r="I207" s="11"/>
      <c r="J207" s="26">
        <v>1500</v>
      </c>
      <c r="K207" s="27">
        <v>1500</v>
      </c>
      <c r="L207" s="26">
        <v>1000</v>
      </c>
      <c r="M207" s="27">
        <v>1000</v>
      </c>
      <c r="N207" s="26">
        <v>5000</v>
      </c>
      <c r="O207" s="27">
        <v>5000</v>
      </c>
      <c r="P207" s="26">
        <v>8000</v>
      </c>
      <c r="Q207" s="27">
        <v>0</v>
      </c>
      <c r="R207" s="26"/>
      <c r="S207" s="27"/>
      <c r="T207" s="29">
        <v>4620</v>
      </c>
      <c r="U207" s="27">
        <v>0</v>
      </c>
      <c r="V207" s="29">
        <v>4620</v>
      </c>
      <c r="W207" s="27">
        <v>0</v>
      </c>
      <c r="X207" s="29">
        <v>4620</v>
      </c>
      <c r="Y207" s="27">
        <v>0</v>
      </c>
      <c r="Z207" s="29">
        <v>4620</v>
      </c>
      <c r="AA207" s="27">
        <v>26480</v>
      </c>
      <c r="AB207" s="29">
        <v>4620</v>
      </c>
      <c r="AC207" s="27"/>
      <c r="AD207" s="29">
        <v>4620</v>
      </c>
      <c r="AE207" s="27"/>
      <c r="AF207" s="29">
        <v>4620</v>
      </c>
      <c r="AG207" s="27"/>
      <c r="AH207" s="29">
        <v>4620</v>
      </c>
      <c r="AI207" s="27"/>
      <c r="AJ207" s="29">
        <v>4620</v>
      </c>
      <c r="AK207" s="27">
        <v>20000</v>
      </c>
      <c r="AL207" s="128"/>
      <c r="AM207" s="27"/>
      <c r="AN207" s="128"/>
      <c r="AO207" s="27"/>
      <c r="AP207" s="128"/>
      <c r="AQ207" s="27"/>
      <c r="AR207" s="125"/>
      <c r="AS207" s="128"/>
      <c r="AT207" s="27"/>
      <c r="AU207" s="128"/>
      <c r="AV207" s="27"/>
      <c r="AW207" s="128"/>
      <c r="AX207" s="27"/>
      <c r="AY207" s="128"/>
      <c r="AZ207" s="27"/>
      <c r="BA207" s="128"/>
      <c r="BB207" s="27"/>
      <c r="BC207" s="128"/>
      <c r="BD207" s="27"/>
      <c r="BE207" s="128"/>
      <c r="BF207" s="27"/>
      <c r="BG207" s="128"/>
      <c r="BH207" s="27"/>
      <c r="BI207" s="128"/>
      <c r="BJ207" s="27"/>
      <c r="BK207" s="128"/>
      <c r="BL207" s="27"/>
      <c r="BM207" s="128"/>
      <c r="BN207" s="27"/>
      <c r="BO207" s="28"/>
      <c r="BP207" s="27"/>
      <c r="BQ207" s="30"/>
      <c r="BR207" s="28"/>
      <c r="BS207" s="27"/>
      <c r="BT207" s="28"/>
      <c r="BU207" s="27"/>
      <c r="BV207" s="28"/>
      <c r="BW207" s="27"/>
      <c r="BX207" s="28"/>
      <c r="BY207" s="27"/>
      <c r="BZ207" s="28"/>
      <c r="CA207" s="27"/>
      <c r="CB207" s="28"/>
      <c r="CC207" s="27"/>
      <c r="CD207" s="26"/>
      <c r="CE207" s="27"/>
      <c r="CF207" s="26"/>
      <c r="CG207" s="27"/>
      <c r="CH207" s="26"/>
      <c r="CI207" s="27"/>
      <c r="CJ207" s="26"/>
      <c r="CK207" s="27"/>
      <c r="CL207" s="26"/>
      <c r="CM207" s="27"/>
      <c r="CN207" s="26"/>
      <c r="CO207" s="27"/>
      <c r="CP207" s="30"/>
      <c r="CQ207" s="31">
        <f t="shared" si="10"/>
        <v>57080</v>
      </c>
      <c r="CR207" s="31">
        <f t="shared" si="10"/>
        <v>53980</v>
      </c>
      <c r="CS207" s="32">
        <f t="shared" si="11"/>
        <v>3100</v>
      </c>
    </row>
    <row r="208" spans="1:97" ht="25.5" customHeight="1">
      <c r="A208" s="18">
        <v>205</v>
      </c>
      <c r="B208" s="48" t="s">
        <v>1222</v>
      </c>
      <c r="C208" s="20" t="s">
        <v>1223</v>
      </c>
      <c r="D208" s="126" t="s">
        <v>1224</v>
      </c>
      <c r="E208" s="33"/>
      <c r="F208" s="94">
        <v>6600</v>
      </c>
      <c r="G208" s="127"/>
      <c r="H208" s="25">
        <f t="shared" si="9"/>
        <v>49580</v>
      </c>
      <c r="I208" s="11"/>
      <c r="J208" s="26">
        <v>1500</v>
      </c>
      <c r="K208" s="27">
        <v>1500</v>
      </c>
      <c r="L208" s="26">
        <v>1000</v>
      </c>
      <c r="M208" s="27">
        <v>1000</v>
      </c>
      <c r="N208" s="26">
        <v>5000</v>
      </c>
      <c r="O208" s="27">
        <v>5000</v>
      </c>
      <c r="P208" s="26">
        <v>8000</v>
      </c>
      <c r="Q208" s="27"/>
      <c r="R208" s="26"/>
      <c r="S208" s="27"/>
      <c r="T208" s="29">
        <v>4620</v>
      </c>
      <c r="U208" s="27"/>
      <c r="V208" s="29">
        <v>4620</v>
      </c>
      <c r="W208" s="27"/>
      <c r="X208" s="29">
        <v>4620</v>
      </c>
      <c r="Y208" s="27"/>
      <c r="Z208" s="29">
        <v>4620</v>
      </c>
      <c r="AA208" s="27"/>
      <c r="AB208" s="29">
        <v>4620</v>
      </c>
      <c r="AC208" s="27"/>
      <c r="AD208" s="29">
        <v>4620</v>
      </c>
      <c r="AE208" s="27"/>
      <c r="AF208" s="29">
        <v>4620</v>
      </c>
      <c r="AG208" s="27"/>
      <c r="AH208" s="29">
        <v>4620</v>
      </c>
      <c r="AI208" s="27"/>
      <c r="AJ208" s="29">
        <v>4620</v>
      </c>
      <c r="AK208" s="27"/>
      <c r="AL208" s="128"/>
      <c r="AM208" s="27"/>
      <c r="AN208" s="128"/>
      <c r="AO208" s="27"/>
      <c r="AP208" s="128"/>
      <c r="AQ208" s="27"/>
      <c r="AR208" s="125"/>
      <c r="AS208" s="128"/>
      <c r="AT208" s="27"/>
      <c r="AU208" s="128"/>
      <c r="AV208" s="27"/>
      <c r="AW208" s="128"/>
      <c r="AX208" s="27"/>
      <c r="AY208" s="128"/>
      <c r="AZ208" s="27"/>
      <c r="BA208" s="128"/>
      <c r="BB208" s="27"/>
      <c r="BC208" s="128"/>
      <c r="BD208" s="27"/>
      <c r="BE208" s="128"/>
      <c r="BF208" s="27"/>
      <c r="BG208" s="128"/>
      <c r="BH208" s="27"/>
      <c r="BI208" s="128"/>
      <c r="BJ208" s="27"/>
      <c r="BK208" s="128"/>
      <c r="BL208" s="27"/>
      <c r="BM208" s="128"/>
      <c r="BN208" s="27"/>
      <c r="BO208" s="28"/>
      <c r="BP208" s="27"/>
      <c r="BQ208" s="30"/>
      <c r="BR208" s="28"/>
      <c r="BS208" s="27"/>
      <c r="BT208" s="28"/>
      <c r="BU208" s="27"/>
      <c r="BV208" s="28"/>
      <c r="BW208" s="27"/>
      <c r="BX208" s="28"/>
      <c r="BY208" s="27"/>
      <c r="BZ208" s="28"/>
      <c r="CA208" s="27"/>
      <c r="CB208" s="28"/>
      <c r="CC208" s="27"/>
      <c r="CD208" s="26"/>
      <c r="CE208" s="27"/>
      <c r="CF208" s="26"/>
      <c r="CG208" s="27"/>
      <c r="CH208" s="26"/>
      <c r="CI208" s="27"/>
      <c r="CJ208" s="26"/>
      <c r="CK208" s="27"/>
      <c r="CL208" s="26"/>
      <c r="CM208" s="27"/>
      <c r="CN208" s="26"/>
      <c r="CO208" s="27"/>
      <c r="CP208" s="30"/>
      <c r="CQ208" s="31">
        <f t="shared" si="10"/>
        <v>57080</v>
      </c>
      <c r="CR208" s="31">
        <f t="shared" si="10"/>
        <v>7500</v>
      </c>
      <c r="CS208" s="32">
        <f t="shared" si="11"/>
        <v>49580</v>
      </c>
    </row>
    <row r="209" spans="1:97" ht="25.5" customHeight="1">
      <c r="A209" s="129">
        <v>206</v>
      </c>
      <c r="B209" s="48" t="s">
        <v>1225</v>
      </c>
      <c r="C209" s="20" t="s">
        <v>1226</v>
      </c>
      <c r="D209" s="126" t="s">
        <v>1227</v>
      </c>
      <c r="E209" s="53" t="s">
        <v>410</v>
      </c>
      <c r="F209" s="94">
        <v>6200</v>
      </c>
      <c r="G209" s="127"/>
      <c r="H209" s="25">
        <f t="shared" si="9"/>
        <v>29820</v>
      </c>
      <c r="I209" s="11"/>
      <c r="J209" s="26">
        <v>1500</v>
      </c>
      <c r="K209" s="27">
        <v>1500</v>
      </c>
      <c r="L209" s="26">
        <v>1000</v>
      </c>
      <c r="M209" s="27">
        <v>1000</v>
      </c>
      <c r="N209" s="26">
        <v>5000</v>
      </c>
      <c r="O209" s="27">
        <v>5000</v>
      </c>
      <c r="P209" s="26">
        <v>8000</v>
      </c>
      <c r="Q209" s="27"/>
      <c r="R209" s="26"/>
      <c r="S209" s="27"/>
      <c r="T209" s="29">
        <v>4340</v>
      </c>
      <c r="U209" s="27">
        <v>0</v>
      </c>
      <c r="V209" s="29">
        <v>4340</v>
      </c>
      <c r="W209" s="27">
        <v>0</v>
      </c>
      <c r="X209" s="29">
        <v>4340</v>
      </c>
      <c r="Y209" s="27"/>
      <c r="Z209" s="29">
        <v>4340</v>
      </c>
      <c r="AA209" s="27">
        <f>8000+9240</f>
        <v>17240</v>
      </c>
      <c r="AB209" s="29">
        <v>4340</v>
      </c>
      <c r="AC209" s="27"/>
      <c r="AD209" s="29">
        <v>4340</v>
      </c>
      <c r="AE209" s="27"/>
      <c r="AF209" s="29">
        <v>4340</v>
      </c>
      <c r="AG209" s="27"/>
      <c r="AH209" s="29">
        <v>4340</v>
      </c>
      <c r="AI209" s="27"/>
      <c r="AJ209" s="29">
        <v>4340</v>
      </c>
      <c r="AK209" s="27"/>
      <c r="AL209" s="128"/>
      <c r="AM209" s="27"/>
      <c r="AN209" s="128"/>
      <c r="AO209" s="27"/>
      <c r="AP209" s="128"/>
      <c r="AQ209" s="27"/>
      <c r="AR209" s="125"/>
      <c r="AS209" s="128"/>
      <c r="AT209" s="27"/>
      <c r="AU209" s="128"/>
      <c r="AV209" s="27"/>
      <c r="AW209" s="128"/>
      <c r="AX209" s="27"/>
      <c r="AY209" s="128"/>
      <c r="AZ209" s="27"/>
      <c r="BA209" s="128"/>
      <c r="BB209" s="27"/>
      <c r="BC209" s="128"/>
      <c r="BD209" s="27"/>
      <c r="BE209" s="128"/>
      <c r="BF209" s="27"/>
      <c r="BG209" s="128"/>
      <c r="BH209" s="27"/>
      <c r="BI209" s="128"/>
      <c r="BJ209" s="27"/>
      <c r="BK209" s="128"/>
      <c r="BL209" s="27"/>
      <c r="BM209" s="128"/>
      <c r="BN209" s="27"/>
      <c r="BO209" s="28"/>
      <c r="BP209" s="27"/>
      <c r="BQ209" s="30"/>
      <c r="BR209" s="28"/>
      <c r="BS209" s="27"/>
      <c r="BT209" s="28"/>
      <c r="BU209" s="27"/>
      <c r="BV209" s="28"/>
      <c r="BW209" s="27"/>
      <c r="BX209" s="28"/>
      <c r="BY209" s="27"/>
      <c r="BZ209" s="28"/>
      <c r="CA209" s="27"/>
      <c r="CB209" s="28"/>
      <c r="CC209" s="27"/>
      <c r="CD209" s="26"/>
      <c r="CE209" s="27"/>
      <c r="CF209" s="26"/>
      <c r="CG209" s="27"/>
      <c r="CH209" s="26"/>
      <c r="CI209" s="27"/>
      <c r="CJ209" s="26"/>
      <c r="CK209" s="27"/>
      <c r="CL209" s="26"/>
      <c r="CM209" s="27"/>
      <c r="CN209" s="26"/>
      <c r="CO209" s="27"/>
      <c r="CP209" s="30"/>
      <c r="CQ209" s="31">
        <f t="shared" si="10"/>
        <v>54560</v>
      </c>
      <c r="CR209" s="49">
        <f t="shared" si="10"/>
        <v>24740</v>
      </c>
      <c r="CS209" s="32">
        <f t="shared" si="11"/>
        <v>29820</v>
      </c>
    </row>
    <row r="210" spans="1:97" ht="25.5" customHeight="1">
      <c r="A210" s="18">
        <v>207</v>
      </c>
      <c r="B210" s="48" t="s">
        <v>1228</v>
      </c>
      <c r="C210" s="20" t="s">
        <v>1229</v>
      </c>
      <c r="D210" s="126" t="s">
        <v>1230</v>
      </c>
      <c r="E210" s="33"/>
      <c r="F210" s="94">
        <v>6600</v>
      </c>
      <c r="G210" s="127"/>
      <c r="H210" s="25">
        <f t="shared" si="9"/>
        <v>18480</v>
      </c>
      <c r="I210" s="11"/>
      <c r="J210" s="26">
        <v>1500</v>
      </c>
      <c r="K210" s="27">
        <v>1500</v>
      </c>
      <c r="L210" s="26">
        <v>1000</v>
      </c>
      <c r="M210" s="27">
        <v>1000</v>
      </c>
      <c r="N210" s="26">
        <v>5000</v>
      </c>
      <c r="O210" s="27">
        <v>5000</v>
      </c>
      <c r="P210" s="26">
        <v>8000</v>
      </c>
      <c r="Q210" s="27">
        <v>0</v>
      </c>
      <c r="R210" s="26"/>
      <c r="S210" s="27"/>
      <c r="T210" s="29">
        <v>4620</v>
      </c>
      <c r="U210" s="27">
        <v>0</v>
      </c>
      <c r="V210" s="29">
        <v>4620</v>
      </c>
      <c r="W210" s="27">
        <v>0</v>
      </c>
      <c r="X210" s="29">
        <v>4620</v>
      </c>
      <c r="Y210" s="27"/>
      <c r="Z210" s="29">
        <v>4620</v>
      </c>
      <c r="AA210" s="27">
        <f>9240+8000</f>
        <v>17240</v>
      </c>
      <c r="AB210" s="29">
        <v>4620</v>
      </c>
      <c r="AC210" s="27"/>
      <c r="AD210" s="29">
        <v>4620</v>
      </c>
      <c r="AE210" s="27"/>
      <c r="AF210" s="29">
        <v>4620</v>
      </c>
      <c r="AG210" s="27"/>
      <c r="AH210" s="29">
        <v>4620</v>
      </c>
      <c r="AI210" s="27"/>
      <c r="AJ210" s="29">
        <v>4620</v>
      </c>
      <c r="AK210" s="27">
        <v>13860</v>
      </c>
      <c r="AL210" s="128"/>
      <c r="AM210" s="27"/>
      <c r="AN210" s="128"/>
      <c r="AO210" s="27"/>
      <c r="AP210" s="128"/>
      <c r="AQ210" s="27"/>
      <c r="AR210" s="125"/>
      <c r="AS210" s="128"/>
      <c r="AT210" s="27"/>
      <c r="AU210" s="128"/>
      <c r="AV210" s="27"/>
      <c r="AW210" s="128"/>
      <c r="AX210" s="27"/>
      <c r="AY210" s="128"/>
      <c r="AZ210" s="27"/>
      <c r="BA210" s="128"/>
      <c r="BB210" s="27"/>
      <c r="BC210" s="128"/>
      <c r="BD210" s="27"/>
      <c r="BE210" s="128"/>
      <c r="BF210" s="27"/>
      <c r="BG210" s="128"/>
      <c r="BH210" s="27"/>
      <c r="BI210" s="128"/>
      <c r="BJ210" s="27"/>
      <c r="BK210" s="128"/>
      <c r="BL210" s="27"/>
      <c r="BM210" s="128"/>
      <c r="BN210" s="27"/>
      <c r="BO210" s="28"/>
      <c r="BP210" s="27"/>
      <c r="BQ210" s="30"/>
      <c r="BR210" s="28"/>
      <c r="BS210" s="27"/>
      <c r="BT210" s="28"/>
      <c r="BU210" s="27"/>
      <c r="BV210" s="28"/>
      <c r="BW210" s="27"/>
      <c r="BX210" s="28"/>
      <c r="BY210" s="27"/>
      <c r="BZ210" s="28"/>
      <c r="CA210" s="27"/>
      <c r="CB210" s="28"/>
      <c r="CC210" s="27"/>
      <c r="CD210" s="26"/>
      <c r="CE210" s="27"/>
      <c r="CF210" s="26"/>
      <c r="CG210" s="27"/>
      <c r="CH210" s="26"/>
      <c r="CI210" s="27"/>
      <c r="CJ210" s="26"/>
      <c r="CK210" s="27"/>
      <c r="CL210" s="26"/>
      <c r="CM210" s="27"/>
      <c r="CN210" s="26"/>
      <c r="CO210" s="27"/>
      <c r="CP210" s="30"/>
      <c r="CQ210" s="31">
        <f t="shared" si="10"/>
        <v>57080</v>
      </c>
      <c r="CR210" s="31">
        <f t="shared" si="10"/>
        <v>38600</v>
      </c>
      <c r="CS210" s="32">
        <f t="shared" si="11"/>
        <v>18480</v>
      </c>
    </row>
    <row r="211" spans="1:97" ht="25.5" customHeight="1">
      <c r="A211" s="129">
        <v>208</v>
      </c>
      <c r="B211" s="48" t="s">
        <v>1231</v>
      </c>
      <c r="C211" s="20" t="s">
        <v>1232</v>
      </c>
      <c r="D211" s="126" t="s">
        <v>1233</v>
      </c>
      <c r="E211" s="132" t="s">
        <v>410</v>
      </c>
      <c r="F211" s="94">
        <v>6200</v>
      </c>
      <c r="H211" s="25">
        <f t="shared" si="9"/>
        <v>10000</v>
      </c>
      <c r="I211" s="11"/>
      <c r="J211" s="26">
        <v>1500</v>
      </c>
      <c r="K211" s="27">
        <v>1500</v>
      </c>
      <c r="L211" s="26">
        <v>1000</v>
      </c>
      <c r="M211" s="27">
        <v>1000</v>
      </c>
      <c r="N211" s="26">
        <v>5000</v>
      </c>
      <c r="O211" s="27">
        <v>5000</v>
      </c>
      <c r="P211" s="26">
        <v>8000</v>
      </c>
      <c r="Q211" s="27">
        <v>0</v>
      </c>
      <c r="R211" s="26"/>
      <c r="S211" s="27"/>
      <c r="T211" s="29">
        <v>4340</v>
      </c>
      <c r="U211" s="27">
        <v>0</v>
      </c>
      <c r="V211" s="29">
        <v>4340</v>
      </c>
      <c r="W211" s="27">
        <f>4620+0</f>
        <v>4620</v>
      </c>
      <c r="X211" s="29">
        <v>4340</v>
      </c>
      <c r="Y211" s="27">
        <v>0</v>
      </c>
      <c r="Z211" s="29">
        <v>4340</v>
      </c>
      <c r="AA211" s="27">
        <v>21860</v>
      </c>
      <c r="AB211" s="29">
        <v>4340</v>
      </c>
      <c r="AC211" s="27"/>
      <c r="AD211" s="29">
        <v>4340</v>
      </c>
      <c r="AE211" s="27"/>
      <c r="AF211" s="29">
        <v>4340</v>
      </c>
      <c r="AG211" s="27"/>
      <c r="AH211" s="29">
        <v>4340</v>
      </c>
      <c r="AI211" s="27"/>
      <c r="AJ211" s="29">
        <v>4340</v>
      </c>
      <c r="AK211" s="27">
        <v>10580</v>
      </c>
      <c r="AL211" s="128"/>
      <c r="AM211" s="27"/>
      <c r="AN211" s="128"/>
      <c r="AO211" s="27"/>
      <c r="AP211" s="128"/>
      <c r="AQ211" s="27"/>
      <c r="AR211" s="125"/>
      <c r="AS211" s="128"/>
      <c r="AT211" s="27"/>
      <c r="AU211" s="128"/>
      <c r="AV211" s="27"/>
      <c r="AW211" s="128"/>
      <c r="AX211" s="27"/>
      <c r="AY211" s="128"/>
      <c r="AZ211" s="27"/>
      <c r="BA211" s="128"/>
      <c r="BB211" s="27"/>
      <c r="BC211" s="128"/>
      <c r="BD211" s="27"/>
      <c r="BE211" s="128"/>
      <c r="BF211" s="27"/>
      <c r="BG211" s="128"/>
      <c r="BH211" s="27"/>
      <c r="BI211" s="128"/>
      <c r="BJ211" s="27"/>
      <c r="BK211" s="128"/>
      <c r="BL211" s="27"/>
      <c r="BM211" s="128"/>
      <c r="BN211" s="27"/>
      <c r="BO211" s="28"/>
      <c r="BP211" s="27"/>
      <c r="BQ211" s="30"/>
      <c r="BR211" s="28"/>
      <c r="BS211" s="27"/>
      <c r="BT211" s="28"/>
      <c r="BU211" s="27"/>
      <c r="BV211" s="28"/>
      <c r="BW211" s="27"/>
      <c r="BX211" s="28"/>
      <c r="BY211" s="27"/>
      <c r="BZ211" s="28"/>
      <c r="CA211" s="27"/>
      <c r="CB211" s="28"/>
      <c r="CC211" s="27"/>
      <c r="CD211" s="26"/>
      <c r="CE211" s="27"/>
      <c r="CF211" s="26"/>
      <c r="CG211" s="27"/>
      <c r="CH211" s="26"/>
      <c r="CI211" s="27"/>
      <c r="CJ211" s="26"/>
      <c r="CK211" s="27"/>
      <c r="CL211" s="26"/>
      <c r="CM211" s="27"/>
      <c r="CN211" s="26"/>
      <c r="CO211" s="27"/>
      <c r="CP211" s="30"/>
      <c r="CQ211" s="31">
        <f t="shared" si="10"/>
        <v>54560</v>
      </c>
      <c r="CR211" s="31">
        <f t="shared" si="10"/>
        <v>44560</v>
      </c>
      <c r="CS211" s="32">
        <f t="shared" si="11"/>
        <v>10000</v>
      </c>
    </row>
    <row r="212" spans="1:97" ht="25.5" customHeight="1">
      <c r="A212" s="18">
        <v>209</v>
      </c>
      <c r="B212" s="48" t="s">
        <v>1234</v>
      </c>
      <c r="C212" s="20" t="s">
        <v>1235</v>
      </c>
      <c r="D212" s="126" t="s">
        <v>1236</v>
      </c>
      <c r="E212" s="132" t="s">
        <v>410</v>
      </c>
      <c r="F212" s="94">
        <v>6200</v>
      </c>
      <c r="H212" s="25">
        <f t="shared" si="9"/>
        <v>0</v>
      </c>
      <c r="I212" s="11"/>
      <c r="J212" s="26">
        <v>1500</v>
      </c>
      <c r="K212" s="27">
        <v>1500</v>
      </c>
      <c r="L212" s="26">
        <v>1000</v>
      </c>
      <c r="M212" s="27">
        <v>1000</v>
      </c>
      <c r="N212" s="26">
        <v>5000</v>
      </c>
      <c r="O212" s="27">
        <v>5000</v>
      </c>
      <c r="P212" s="26">
        <v>8000</v>
      </c>
      <c r="Q212" s="27">
        <v>8000</v>
      </c>
      <c r="R212" s="26"/>
      <c r="S212" s="27"/>
      <c r="T212" s="29">
        <v>4340</v>
      </c>
      <c r="U212" s="27">
        <v>4620</v>
      </c>
      <c r="V212" s="29">
        <v>4340</v>
      </c>
      <c r="W212" s="27">
        <v>0</v>
      </c>
      <c r="X212" s="29">
        <v>4340</v>
      </c>
      <c r="Y212" s="27">
        <f>8400+0</f>
        <v>8400</v>
      </c>
      <c r="Z212" s="29">
        <v>4340</v>
      </c>
      <c r="AA212" s="27">
        <v>4340</v>
      </c>
      <c r="AB212" s="29">
        <v>4340</v>
      </c>
      <c r="AC212" s="27">
        <v>4340</v>
      </c>
      <c r="AD212" s="29">
        <v>4340</v>
      </c>
      <c r="AE212" s="27"/>
      <c r="AF212" s="29">
        <v>4340</v>
      </c>
      <c r="AG212" s="27"/>
      <c r="AH212" s="29">
        <v>4340</v>
      </c>
      <c r="AI212" s="27">
        <v>13020</v>
      </c>
      <c r="AJ212" s="29">
        <v>4340</v>
      </c>
      <c r="AK212" s="27">
        <v>4340</v>
      </c>
      <c r="AL212" s="128"/>
      <c r="AM212" s="27"/>
      <c r="AN212" s="128"/>
      <c r="AO212" s="27"/>
      <c r="AP212" s="128"/>
      <c r="AQ212" s="27"/>
      <c r="AR212" s="125"/>
      <c r="AS212" s="128"/>
      <c r="AT212" s="27"/>
      <c r="AU212" s="128"/>
      <c r="AV212" s="27"/>
      <c r="AW212" s="128"/>
      <c r="AX212" s="27"/>
      <c r="AY212" s="128"/>
      <c r="AZ212" s="27"/>
      <c r="BA212" s="128"/>
      <c r="BB212" s="27"/>
      <c r="BC212" s="128"/>
      <c r="BD212" s="27"/>
      <c r="BE212" s="128"/>
      <c r="BF212" s="27"/>
      <c r="BG212" s="128"/>
      <c r="BH212" s="27"/>
      <c r="BI212" s="128"/>
      <c r="BJ212" s="27"/>
      <c r="BK212" s="128"/>
      <c r="BL212" s="27"/>
      <c r="BM212" s="128"/>
      <c r="BN212" s="27"/>
      <c r="BO212" s="28"/>
      <c r="BP212" s="27"/>
      <c r="BQ212" s="30"/>
      <c r="BR212" s="28"/>
      <c r="BS212" s="27"/>
      <c r="BT212" s="28"/>
      <c r="BU212" s="27"/>
      <c r="BV212" s="28"/>
      <c r="BW212" s="27"/>
      <c r="BX212" s="28"/>
      <c r="BY212" s="27"/>
      <c r="BZ212" s="28"/>
      <c r="CA212" s="27"/>
      <c r="CB212" s="28"/>
      <c r="CC212" s="27"/>
      <c r="CD212" s="26"/>
      <c r="CE212" s="27"/>
      <c r="CF212" s="26"/>
      <c r="CG212" s="27"/>
      <c r="CH212" s="26"/>
      <c r="CI212" s="27"/>
      <c r="CJ212" s="26"/>
      <c r="CK212" s="27"/>
      <c r="CL212" s="26"/>
      <c r="CM212" s="27"/>
      <c r="CN212" s="26"/>
      <c r="CO212" s="27"/>
      <c r="CP212" s="30"/>
      <c r="CQ212" s="31">
        <f t="shared" si="10"/>
        <v>54560</v>
      </c>
      <c r="CR212" s="31">
        <f t="shared" si="10"/>
        <v>54560</v>
      </c>
      <c r="CS212" s="32">
        <f>CQ212-CR212</f>
        <v>0</v>
      </c>
    </row>
    <row r="213" spans="1:97" ht="25.5" customHeight="1">
      <c r="A213" s="129">
        <v>210</v>
      </c>
      <c r="B213" s="54" t="s">
        <v>1237</v>
      </c>
      <c r="C213" s="20" t="s">
        <v>1238</v>
      </c>
      <c r="D213" s="126" t="s">
        <v>1239</v>
      </c>
      <c r="E213" s="132"/>
      <c r="F213" s="94">
        <v>6600</v>
      </c>
      <c r="H213" s="25">
        <f t="shared" si="9"/>
        <v>9240</v>
      </c>
      <c r="I213" s="11"/>
      <c r="J213" s="26">
        <v>1500</v>
      </c>
      <c r="K213" s="27">
        <v>1500</v>
      </c>
      <c r="L213" s="26">
        <v>1000</v>
      </c>
      <c r="M213" s="27">
        <v>1000</v>
      </c>
      <c r="N213" s="26">
        <v>5000</v>
      </c>
      <c r="O213" s="27">
        <v>5000</v>
      </c>
      <c r="P213" s="26">
        <v>8000</v>
      </c>
      <c r="Q213" s="27">
        <v>0</v>
      </c>
      <c r="R213" s="26"/>
      <c r="S213" s="27"/>
      <c r="T213" s="29">
        <v>4620</v>
      </c>
      <c r="U213" s="27">
        <v>0</v>
      </c>
      <c r="V213" s="29">
        <v>4620</v>
      </c>
      <c r="W213" s="27">
        <f>4620+0</f>
        <v>4620</v>
      </c>
      <c r="X213" s="29">
        <v>4620</v>
      </c>
      <c r="Y213" s="27">
        <v>0</v>
      </c>
      <c r="Z213" s="29">
        <v>4620</v>
      </c>
      <c r="AA213" s="27">
        <v>17240</v>
      </c>
      <c r="AB213" s="29">
        <v>4620</v>
      </c>
      <c r="AC213" s="27">
        <v>13860</v>
      </c>
      <c r="AD213" s="29">
        <v>4620</v>
      </c>
      <c r="AE213" s="27">
        <v>0</v>
      </c>
      <c r="AF213" s="29">
        <v>4620</v>
      </c>
      <c r="AG213" s="27">
        <v>0</v>
      </c>
      <c r="AH213" s="29">
        <v>4620</v>
      </c>
      <c r="AI213" s="27"/>
      <c r="AJ213" s="29">
        <v>4620</v>
      </c>
      <c r="AK213" s="27">
        <v>4620</v>
      </c>
      <c r="AL213" s="128"/>
      <c r="AM213" s="27"/>
      <c r="AN213" s="128"/>
      <c r="AO213" s="27"/>
      <c r="AP213" s="128"/>
      <c r="AQ213" s="27"/>
      <c r="AR213" s="125"/>
      <c r="AS213" s="128"/>
      <c r="AT213" s="27"/>
      <c r="AU213" s="128"/>
      <c r="AV213" s="27"/>
      <c r="AW213" s="128"/>
      <c r="AX213" s="27"/>
      <c r="AY213" s="128"/>
      <c r="AZ213" s="27"/>
      <c r="BA213" s="128"/>
      <c r="BB213" s="27"/>
      <c r="BC213" s="128"/>
      <c r="BD213" s="27"/>
      <c r="BE213" s="128"/>
      <c r="BF213" s="27"/>
      <c r="BG213" s="128"/>
      <c r="BH213" s="27"/>
      <c r="BI213" s="128"/>
      <c r="BJ213" s="27"/>
      <c r="BK213" s="128"/>
      <c r="BL213" s="27"/>
      <c r="BM213" s="128"/>
      <c r="BN213" s="27"/>
      <c r="BO213" s="28"/>
      <c r="BP213" s="27"/>
      <c r="BQ213" s="30"/>
      <c r="BR213" s="28"/>
      <c r="BS213" s="27"/>
      <c r="BT213" s="28"/>
      <c r="BU213" s="27"/>
      <c r="BV213" s="28"/>
      <c r="BW213" s="27"/>
      <c r="BX213" s="28"/>
      <c r="BY213" s="27"/>
      <c r="BZ213" s="28"/>
      <c r="CA213" s="27"/>
      <c r="CB213" s="28"/>
      <c r="CC213" s="27"/>
      <c r="CD213" s="26"/>
      <c r="CE213" s="27"/>
      <c r="CF213" s="26"/>
      <c r="CG213" s="27"/>
      <c r="CH213" s="26"/>
      <c r="CI213" s="27"/>
      <c r="CJ213" s="26"/>
      <c r="CK213" s="27"/>
      <c r="CL213" s="26"/>
      <c r="CM213" s="27"/>
      <c r="CN213" s="26"/>
      <c r="CO213" s="27"/>
      <c r="CP213" s="30"/>
      <c r="CQ213" s="31">
        <f t="shared" si="10"/>
        <v>57080</v>
      </c>
      <c r="CR213" s="31">
        <f t="shared" si="10"/>
        <v>47840</v>
      </c>
      <c r="CS213" s="32">
        <f t="shared" si="11"/>
        <v>9240</v>
      </c>
    </row>
    <row r="214" spans="1:97" ht="25.5" customHeight="1">
      <c r="A214" s="18">
        <v>211</v>
      </c>
      <c r="B214" s="48" t="s">
        <v>1240</v>
      </c>
      <c r="C214" s="20" t="s">
        <v>1241</v>
      </c>
      <c r="D214" s="126" t="s">
        <v>1242</v>
      </c>
      <c r="E214" s="33"/>
      <c r="F214" s="94">
        <v>6600</v>
      </c>
      <c r="G214" s="127"/>
      <c r="H214" s="25">
        <f t="shared" si="9"/>
        <v>41580</v>
      </c>
      <c r="I214" s="11"/>
      <c r="J214" s="26">
        <v>1500</v>
      </c>
      <c r="K214" s="27">
        <v>1500</v>
      </c>
      <c r="L214" s="26">
        <v>1000</v>
      </c>
      <c r="M214" s="27">
        <v>1000</v>
      </c>
      <c r="N214" s="26">
        <v>5000</v>
      </c>
      <c r="O214" s="27">
        <v>5000</v>
      </c>
      <c r="P214" s="26">
        <v>8000</v>
      </c>
      <c r="Q214" s="27">
        <v>0</v>
      </c>
      <c r="R214" s="26"/>
      <c r="S214" s="27"/>
      <c r="T214" s="29">
        <v>4620</v>
      </c>
      <c r="U214" s="27"/>
      <c r="V214" s="29">
        <v>4620</v>
      </c>
      <c r="W214" s="27"/>
      <c r="X214" s="29">
        <v>4620</v>
      </c>
      <c r="Y214" s="27"/>
      <c r="Z214" s="29">
        <v>4620</v>
      </c>
      <c r="AA214" s="27">
        <v>8000</v>
      </c>
      <c r="AB214" s="29">
        <v>4620</v>
      </c>
      <c r="AC214" s="27"/>
      <c r="AD214" s="29">
        <v>4620</v>
      </c>
      <c r="AE214" s="27"/>
      <c r="AF214" s="29">
        <v>4620</v>
      </c>
      <c r="AG214" s="27"/>
      <c r="AH214" s="29">
        <v>4620</v>
      </c>
      <c r="AI214" s="27"/>
      <c r="AJ214" s="29">
        <v>4620</v>
      </c>
      <c r="AK214" s="27"/>
      <c r="AL214" s="128"/>
      <c r="AM214" s="27"/>
      <c r="AN214" s="128"/>
      <c r="AO214" s="27"/>
      <c r="AP214" s="128"/>
      <c r="AQ214" s="27"/>
      <c r="AR214" s="125"/>
      <c r="AS214" s="128"/>
      <c r="AT214" s="27"/>
      <c r="AU214" s="128"/>
      <c r="AV214" s="27"/>
      <c r="AW214" s="128"/>
      <c r="AX214" s="27"/>
      <c r="AY214" s="128"/>
      <c r="AZ214" s="27"/>
      <c r="BA214" s="128"/>
      <c r="BB214" s="27"/>
      <c r="BC214" s="128"/>
      <c r="BD214" s="27"/>
      <c r="BE214" s="128"/>
      <c r="BF214" s="27"/>
      <c r="BG214" s="128"/>
      <c r="BH214" s="27"/>
      <c r="BI214" s="128"/>
      <c r="BJ214" s="27"/>
      <c r="BK214" s="128"/>
      <c r="BL214" s="27"/>
      <c r="BM214" s="128"/>
      <c r="BN214" s="27"/>
      <c r="BO214" s="28"/>
      <c r="BP214" s="27"/>
      <c r="BQ214" s="30"/>
      <c r="BR214" s="28"/>
      <c r="BS214" s="27"/>
      <c r="BT214" s="28"/>
      <c r="BU214" s="27"/>
      <c r="BV214" s="28"/>
      <c r="BW214" s="27"/>
      <c r="BX214" s="28"/>
      <c r="BY214" s="27"/>
      <c r="BZ214" s="28"/>
      <c r="CA214" s="27"/>
      <c r="CB214" s="28"/>
      <c r="CC214" s="27"/>
      <c r="CD214" s="26"/>
      <c r="CE214" s="27"/>
      <c r="CF214" s="26"/>
      <c r="CG214" s="27"/>
      <c r="CH214" s="26"/>
      <c r="CI214" s="27"/>
      <c r="CJ214" s="26"/>
      <c r="CK214" s="27"/>
      <c r="CL214" s="26"/>
      <c r="CM214" s="27"/>
      <c r="CN214" s="26"/>
      <c r="CO214" s="27"/>
      <c r="CP214" s="30"/>
      <c r="CQ214" s="31">
        <f t="shared" si="10"/>
        <v>57080</v>
      </c>
      <c r="CR214" s="31">
        <f t="shared" si="10"/>
        <v>15500</v>
      </c>
      <c r="CS214" s="32">
        <f t="shared" si="11"/>
        <v>41580</v>
      </c>
    </row>
    <row r="215" spans="1:97" ht="25.5" customHeight="1">
      <c r="A215" s="129">
        <v>212</v>
      </c>
      <c r="B215" s="48" t="s">
        <v>1243</v>
      </c>
      <c r="C215" s="20" t="s">
        <v>1244</v>
      </c>
      <c r="D215" s="126" t="s">
        <v>1245</v>
      </c>
      <c r="E215" s="33"/>
      <c r="F215" s="94">
        <v>6600</v>
      </c>
      <c r="G215" s="127"/>
      <c r="H215" s="25">
        <f t="shared" si="9"/>
        <v>0</v>
      </c>
      <c r="I215" s="11"/>
      <c r="J215" s="26">
        <v>1500</v>
      </c>
      <c r="K215" s="27">
        <v>1500</v>
      </c>
      <c r="L215" s="26">
        <v>1000</v>
      </c>
      <c r="M215" s="27">
        <v>1000</v>
      </c>
      <c r="N215" s="26">
        <v>5000</v>
      </c>
      <c r="O215" s="27">
        <v>5000</v>
      </c>
      <c r="P215" s="26">
        <v>8000</v>
      </c>
      <c r="Q215" s="27">
        <v>0</v>
      </c>
      <c r="R215" s="26"/>
      <c r="S215" s="27"/>
      <c r="T215" s="29">
        <v>4620</v>
      </c>
      <c r="U215" s="27">
        <v>0</v>
      </c>
      <c r="V215" s="29">
        <v>4620</v>
      </c>
      <c r="W215" s="27"/>
      <c r="X215" s="29">
        <v>4620</v>
      </c>
      <c r="Y215" s="27"/>
      <c r="Z215" s="29">
        <v>4620</v>
      </c>
      <c r="AA215" s="27">
        <v>10000</v>
      </c>
      <c r="AB215" s="29">
        <v>4620</v>
      </c>
      <c r="AC215" s="27">
        <v>16480</v>
      </c>
      <c r="AD215" s="29">
        <v>4620</v>
      </c>
      <c r="AE215" s="27"/>
      <c r="AF215" s="29">
        <v>4620</v>
      </c>
      <c r="AG215" s="27"/>
      <c r="AH215" s="29">
        <v>4620</v>
      </c>
      <c r="AI215" s="27"/>
      <c r="AJ215" s="29">
        <v>4620</v>
      </c>
      <c r="AK215" s="27">
        <v>23100</v>
      </c>
      <c r="AL215" s="128"/>
      <c r="AM215" s="27"/>
      <c r="AN215" s="128"/>
      <c r="AO215" s="27"/>
      <c r="AP215" s="128"/>
      <c r="AQ215" s="27"/>
      <c r="AR215" s="125"/>
      <c r="AS215" s="128"/>
      <c r="AT215" s="27"/>
      <c r="AU215" s="128"/>
      <c r="AV215" s="27"/>
      <c r="AW215" s="128"/>
      <c r="AX215" s="27"/>
      <c r="AY215" s="128"/>
      <c r="AZ215" s="27"/>
      <c r="BA215" s="128"/>
      <c r="BB215" s="27"/>
      <c r="BC215" s="128"/>
      <c r="BD215" s="27"/>
      <c r="BE215" s="128"/>
      <c r="BF215" s="27"/>
      <c r="BG215" s="128"/>
      <c r="BH215" s="27"/>
      <c r="BI215" s="128"/>
      <c r="BJ215" s="27"/>
      <c r="BK215" s="128"/>
      <c r="BL215" s="27"/>
      <c r="BM215" s="128"/>
      <c r="BN215" s="27"/>
      <c r="BO215" s="28"/>
      <c r="BP215" s="27"/>
      <c r="BQ215" s="30"/>
      <c r="BR215" s="28"/>
      <c r="BS215" s="27"/>
      <c r="BT215" s="28"/>
      <c r="BU215" s="27"/>
      <c r="BV215" s="28"/>
      <c r="BW215" s="27"/>
      <c r="BX215" s="28"/>
      <c r="BY215" s="27"/>
      <c r="BZ215" s="28"/>
      <c r="CA215" s="27"/>
      <c r="CB215" s="28"/>
      <c r="CC215" s="27"/>
      <c r="CD215" s="26"/>
      <c r="CE215" s="27"/>
      <c r="CF215" s="26"/>
      <c r="CG215" s="27"/>
      <c r="CH215" s="26"/>
      <c r="CI215" s="27"/>
      <c r="CJ215" s="26"/>
      <c r="CK215" s="27"/>
      <c r="CL215" s="26"/>
      <c r="CM215" s="27"/>
      <c r="CN215" s="26"/>
      <c r="CO215" s="27"/>
      <c r="CP215" s="30"/>
      <c r="CQ215" s="31">
        <f t="shared" si="10"/>
        <v>57080</v>
      </c>
      <c r="CR215" s="31">
        <f t="shared" si="10"/>
        <v>57080</v>
      </c>
      <c r="CS215" s="32">
        <f t="shared" si="11"/>
        <v>0</v>
      </c>
    </row>
    <row r="216" spans="1:97" ht="25.5" customHeight="1">
      <c r="A216" s="18">
        <v>213</v>
      </c>
      <c r="B216" s="48" t="s">
        <v>1246</v>
      </c>
      <c r="C216" s="20" t="s">
        <v>1247</v>
      </c>
      <c r="D216" s="126" t="s">
        <v>1248</v>
      </c>
      <c r="E216" s="33"/>
      <c r="F216" s="94">
        <v>3700</v>
      </c>
      <c r="G216" s="127" t="s">
        <v>680</v>
      </c>
      <c r="H216" s="25">
        <f t="shared" si="9"/>
        <v>5180</v>
      </c>
      <c r="I216" s="11"/>
      <c r="J216" s="26">
        <v>1500</v>
      </c>
      <c r="K216" s="27">
        <v>1500</v>
      </c>
      <c r="L216" s="26">
        <v>1000</v>
      </c>
      <c r="M216" s="27">
        <v>1000</v>
      </c>
      <c r="N216" s="26">
        <v>5000</v>
      </c>
      <c r="O216" s="27">
        <v>5000</v>
      </c>
      <c r="P216" s="26">
        <v>8000</v>
      </c>
      <c r="Q216" s="27">
        <f>0+0</f>
        <v>0</v>
      </c>
      <c r="R216" s="26"/>
      <c r="S216" s="27"/>
      <c r="T216" s="29">
        <v>2590</v>
      </c>
      <c r="U216" s="27">
        <v>2590</v>
      </c>
      <c r="V216" s="29">
        <v>2590</v>
      </c>
      <c r="W216" s="27">
        <v>6590</v>
      </c>
      <c r="X216" s="29">
        <v>2590</v>
      </c>
      <c r="Y216" s="27">
        <v>4590</v>
      </c>
      <c r="Z216" s="29">
        <v>2590</v>
      </c>
      <c r="AA216" s="27">
        <v>4590</v>
      </c>
      <c r="AB216" s="29">
        <v>2590</v>
      </c>
      <c r="AC216" s="27"/>
      <c r="AD216" s="29">
        <v>2590</v>
      </c>
      <c r="AE216" s="27">
        <v>2590</v>
      </c>
      <c r="AF216" s="29">
        <v>2590</v>
      </c>
      <c r="AG216" s="27"/>
      <c r="AH216" s="29">
        <v>2590</v>
      </c>
      <c r="AI216" s="27">
        <v>2590</v>
      </c>
      <c r="AJ216" s="29">
        <v>2590</v>
      </c>
      <c r="AK216" s="27">
        <v>2590</v>
      </c>
      <c r="AL216" s="128"/>
      <c r="AM216" s="27"/>
      <c r="AN216" s="128"/>
      <c r="AO216" s="27"/>
      <c r="AP216" s="128"/>
      <c r="AQ216" s="27"/>
      <c r="AR216" s="125"/>
      <c r="AS216" s="128"/>
      <c r="AT216" s="27"/>
      <c r="AU216" s="128"/>
      <c r="AV216" s="27"/>
      <c r="AW216" s="128"/>
      <c r="AX216" s="27"/>
      <c r="AY216" s="128"/>
      <c r="AZ216" s="27"/>
      <c r="BA216" s="128"/>
      <c r="BB216" s="27"/>
      <c r="BC216" s="128"/>
      <c r="BD216" s="27"/>
      <c r="BE216" s="128"/>
      <c r="BF216" s="27"/>
      <c r="BG216" s="128"/>
      <c r="BH216" s="27"/>
      <c r="BI216" s="128"/>
      <c r="BJ216" s="27"/>
      <c r="BK216" s="128"/>
      <c r="BL216" s="27"/>
      <c r="BM216" s="128"/>
      <c r="BN216" s="27"/>
      <c r="BO216" s="28"/>
      <c r="BP216" s="27"/>
      <c r="BQ216" s="30"/>
      <c r="BR216" s="28"/>
      <c r="BS216" s="27"/>
      <c r="BT216" s="28"/>
      <c r="BU216" s="27"/>
      <c r="BV216" s="28"/>
      <c r="BW216" s="27"/>
      <c r="BX216" s="28"/>
      <c r="BY216" s="27"/>
      <c r="BZ216" s="28"/>
      <c r="CA216" s="27"/>
      <c r="CB216" s="28"/>
      <c r="CC216" s="27"/>
      <c r="CD216" s="26"/>
      <c r="CE216" s="27"/>
      <c r="CF216" s="26"/>
      <c r="CG216" s="27"/>
      <c r="CH216" s="26"/>
      <c r="CI216" s="27"/>
      <c r="CJ216" s="26"/>
      <c r="CK216" s="27"/>
      <c r="CL216" s="26"/>
      <c r="CM216" s="27"/>
      <c r="CN216" s="26"/>
      <c r="CO216" s="27"/>
      <c r="CP216" s="30"/>
      <c r="CQ216" s="31">
        <f t="shared" si="10"/>
        <v>38810</v>
      </c>
      <c r="CR216" s="31">
        <f t="shared" si="10"/>
        <v>33630</v>
      </c>
      <c r="CS216" s="32">
        <f t="shared" si="11"/>
        <v>5180</v>
      </c>
    </row>
    <row r="217" spans="1:97" ht="25.5" customHeight="1">
      <c r="A217" s="129">
        <v>214</v>
      </c>
      <c r="B217" s="48" t="s">
        <v>1249</v>
      </c>
      <c r="C217" s="20" t="s">
        <v>1250</v>
      </c>
      <c r="D217" s="126" t="s">
        <v>1251</v>
      </c>
      <c r="E217" s="33"/>
      <c r="F217" s="94">
        <v>6600</v>
      </c>
      <c r="G217" s="127"/>
      <c r="H217" s="25">
        <f t="shared" si="9"/>
        <v>4620</v>
      </c>
      <c r="I217" s="11"/>
      <c r="J217" s="26">
        <v>1500</v>
      </c>
      <c r="K217" s="27">
        <v>1500</v>
      </c>
      <c r="L217" s="26">
        <v>1000</v>
      </c>
      <c r="M217" s="27">
        <v>1000</v>
      </c>
      <c r="N217" s="26">
        <v>5000</v>
      </c>
      <c r="O217" s="27">
        <v>5000</v>
      </c>
      <c r="P217" s="26">
        <v>8000</v>
      </c>
      <c r="Q217" s="27">
        <v>8000</v>
      </c>
      <c r="R217" s="26"/>
      <c r="S217" s="27"/>
      <c r="T217" s="29">
        <v>4620</v>
      </c>
      <c r="U217" s="27"/>
      <c r="V217" s="29">
        <v>4620</v>
      </c>
      <c r="W217" s="27">
        <v>9240</v>
      </c>
      <c r="X217" s="29">
        <v>4620</v>
      </c>
      <c r="Y217" s="27">
        <v>0</v>
      </c>
      <c r="Z217" s="29">
        <v>4620</v>
      </c>
      <c r="AA217" s="27">
        <v>9240</v>
      </c>
      <c r="AB217" s="29">
        <v>4620</v>
      </c>
      <c r="AC217" s="27"/>
      <c r="AD217" s="29">
        <v>4620</v>
      </c>
      <c r="AE217" s="27"/>
      <c r="AF217" s="29">
        <v>4620</v>
      </c>
      <c r="AG217" s="27"/>
      <c r="AH217" s="29">
        <v>4620</v>
      </c>
      <c r="AI217" s="27">
        <v>18480</v>
      </c>
      <c r="AJ217" s="29">
        <v>4620</v>
      </c>
      <c r="AK217" s="27"/>
      <c r="AL217" s="128"/>
      <c r="AM217" s="27"/>
      <c r="AN217" s="128"/>
      <c r="AO217" s="27"/>
      <c r="AP217" s="128"/>
      <c r="AQ217" s="27"/>
      <c r="AR217" s="125"/>
      <c r="AS217" s="128"/>
      <c r="AT217" s="27"/>
      <c r="AU217" s="128"/>
      <c r="AV217" s="27"/>
      <c r="AW217" s="128"/>
      <c r="AX217" s="27"/>
      <c r="AY217" s="128"/>
      <c r="AZ217" s="27"/>
      <c r="BA217" s="128"/>
      <c r="BB217" s="27"/>
      <c r="BC217" s="128"/>
      <c r="BD217" s="27"/>
      <c r="BE217" s="128"/>
      <c r="BF217" s="27"/>
      <c r="BG217" s="128"/>
      <c r="BH217" s="27"/>
      <c r="BI217" s="128"/>
      <c r="BJ217" s="27"/>
      <c r="BK217" s="128"/>
      <c r="BL217" s="27"/>
      <c r="BM217" s="128"/>
      <c r="BN217" s="27"/>
      <c r="BO217" s="28"/>
      <c r="BP217" s="27"/>
      <c r="BQ217" s="30"/>
      <c r="BR217" s="28"/>
      <c r="BS217" s="27"/>
      <c r="BT217" s="28"/>
      <c r="BU217" s="27"/>
      <c r="BV217" s="28"/>
      <c r="BW217" s="27"/>
      <c r="BX217" s="28"/>
      <c r="BY217" s="27"/>
      <c r="BZ217" s="28"/>
      <c r="CA217" s="27"/>
      <c r="CB217" s="28"/>
      <c r="CC217" s="27"/>
      <c r="CD217" s="26"/>
      <c r="CE217" s="27"/>
      <c r="CF217" s="26"/>
      <c r="CG217" s="27"/>
      <c r="CH217" s="26"/>
      <c r="CI217" s="27"/>
      <c r="CJ217" s="26"/>
      <c r="CK217" s="27"/>
      <c r="CL217" s="26"/>
      <c r="CM217" s="27"/>
      <c r="CN217" s="26"/>
      <c r="CO217" s="27"/>
      <c r="CP217" s="30"/>
      <c r="CQ217" s="31">
        <f t="shared" si="10"/>
        <v>57080</v>
      </c>
      <c r="CR217" s="31">
        <f t="shared" si="10"/>
        <v>52460</v>
      </c>
      <c r="CS217" s="32">
        <f t="shared" si="11"/>
        <v>4620</v>
      </c>
    </row>
    <row r="218" spans="1:97" ht="25.5" customHeight="1">
      <c r="A218" s="18">
        <v>215</v>
      </c>
      <c r="B218" s="54" t="s">
        <v>1252</v>
      </c>
      <c r="C218" s="20" t="s">
        <v>1253</v>
      </c>
      <c r="D218" s="126" t="s">
        <v>1254</v>
      </c>
      <c r="E218" s="33"/>
      <c r="F218" s="94">
        <v>6600</v>
      </c>
      <c r="G218" s="127"/>
      <c r="H218" s="25">
        <f t="shared" si="9"/>
        <v>39580</v>
      </c>
      <c r="I218" s="11"/>
      <c r="J218" s="26">
        <v>1500</v>
      </c>
      <c r="K218" s="27">
        <v>1500</v>
      </c>
      <c r="L218" s="26">
        <v>1000</v>
      </c>
      <c r="M218" s="27">
        <v>1000</v>
      </c>
      <c r="N218" s="26">
        <v>5000</v>
      </c>
      <c r="O218" s="27">
        <v>5000</v>
      </c>
      <c r="P218" s="26">
        <v>8000</v>
      </c>
      <c r="Q218" s="27">
        <v>0</v>
      </c>
      <c r="R218" s="26"/>
      <c r="S218" s="27"/>
      <c r="T218" s="29">
        <v>4620</v>
      </c>
      <c r="U218" s="27">
        <v>0</v>
      </c>
      <c r="V218" s="29">
        <v>4620</v>
      </c>
      <c r="W218" s="27"/>
      <c r="X218" s="29">
        <v>4620</v>
      </c>
      <c r="Y218" s="27"/>
      <c r="Z218" s="29">
        <v>4620</v>
      </c>
      <c r="AA218" s="27">
        <v>10000</v>
      </c>
      <c r="AB218" s="29">
        <v>4620</v>
      </c>
      <c r="AC218" s="27"/>
      <c r="AD218" s="29">
        <v>4620</v>
      </c>
      <c r="AE218" s="27"/>
      <c r="AF218" s="29">
        <v>4620</v>
      </c>
      <c r="AG218" s="27"/>
      <c r="AH218" s="29">
        <v>4620</v>
      </c>
      <c r="AI218" s="27"/>
      <c r="AJ218" s="29">
        <v>4620</v>
      </c>
      <c r="AK218" s="27"/>
      <c r="AL218" s="128"/>
      <c r="AM218" s="27"/>
      <c r="AN218" s="128"/>
      <c r="AO218" s="27"/>
      <c r="AP218" s="128"/>
      <c r="AQ218" s="27"/>
      <c r="AR218" s="125"/>
      <c r="AS218" s="128"/>
      <c r="AT218" s="27"/>
      <c r="AU218" s="128"/>
      <c r="AV218" s="27"/>
      <c r="AW218" s="128"/>
      <c r="AX218" s="27"/>
      <c r="AY218" s="128"/>
      <c r="AZ218" s="27"/>
      <c r="BA218" s="128"/>
      <c r="BB218" s="27"/>
      <c r="BC218" s="128"/>
      <c r="BD218" s="27"/>
      <c r="BE218" s="128"/>
      <c r="BF218" s="27"/>
      <c r="BG218" s="128"/>
      <c r="BH218" s="27"/>
      <c r="BI218" s="128"/>
      <c r="BJ218" s="27"/>
      <c r="BK218" s="128"/>
      <c r="BL218" s="27"/>
      <c r="BM218" s="128"/>
      <c r="BN218" s="27"/>
      <c r="BO218" s="28"/>
      <c r="BP218" s="27"/>
      <c r="BQ218" s="30"/>
      <c r="BR218" s="28"/>
      <c r="BS218" s="27"/>
      <c r="BT218" s="28"/>
      <c r="BU218" s="27"/>
      <c r="BV218" s="28"/>
      <c r="BW218" s="27"/>
      <c r="BX218" s="28"/>
      <c r="BY218" s="27"/>
      <c r="BZ218" s="28"/>
      <c r="CA218" s="27"/>
      <c r="CB218" s="28"/>
      <c r="CC218" s="27"/>
      <c r="CD218" s="26"/>
      <c r="CE218" s="27"/>
      <c r="CF218" s="26"/>
      <c r="CG218" s="27"/>
      <c r="CH218" s="26"/>
      <c r="CI218" s="27"/>
      <c r="CJ218" s="26"/>
      <c r="CK218" s="27"/>
      <c r="CL218" s="26"/>
      <c r="CM218" s="27"/>
      <c r="CN218" s="26"/>
      <c r="CO218" s="27"/>
      <c r="CP218" s="30"/>
      <c r="CQ218" s="31">
        <f t="shared" si="10"/>
        <v>57080</v>
      </c>
      <c r="CR218" s="31">
        <f t="shared" si="10"/>
        <v>17500</v>
      </c>
      <c r="CS218" s="32">
        <f t="shared" si="11"/>
        <v>39580</v>
      </c>
    </row>
    <row r="219" spans="1:97" ht="25.5" customHeight="1">
      <c r="A219" s="129">
        <v>216</v>
      </c>
      <c r="B219" s="48" t="s">
        <v>1255</v>
      </c>
      <c r="C219" s="20" t="s">
        <v>1256</v>
      </c>
      <c r="D219" s="126" t="s">
        <v>1257</v>
      </c>
      <c r="E219" s="33"/>
      <c r="F219" s="94">
        <v>3300</v>
      </c>
      <c r="G219" s="127" t="s">
        <v>98</v>
      </c>
      <c r="H219" s="25">
        <f t="shared" si="9"/>
        <v>0</v>
      </c>
      <c r="I219" s="11"/>
      <c r="J219" s="26">
        <v>1500</v>
      </c>
      <c r="K219" s="27">
        <v>1500</v>
      </c>
      <c r="L219" s="26">
        <v>1000</v>
      </c>
      <c r="M219" s="27">
        <v>1000</v>
      </c>
      <c r="N219" s="26">
        <v>5000</v>
      </c>
      <c r="O219" s="27">
        <v>5000</v>
      </c>
      <c r="P219" s="26">
        <v>8000</v>
      </c>
      <c r="Q219" s="27">
        <v>0</v>
      </c>
      <c r="R219" s="26"/>
      <c r="S219" s="27"/>
      <c r="T219" s="29">
        <v>2310</v>
      </c>
      <c r="U219" s="27">
        <v>0</v>
      </c>
      <c r="V219" s="29">
        <v>2310</v>
      </c>
      <c r="W219" s="27">
        <v>0</v>
      </c>
      <c r="X219" s="29">
        <v>2310</v>
      </c>
      <c r="Y219" s="27">
        <v>0</v>
      </c>
      <c r="Z219" s="29">
        <v>2310</v>
      </c>
      <c r="AA219" s="27">
        <f>8000+9240</f>
        <v>17240</v>
      </c>
      <c r="AB219" s="29">
        <v>2310</v>
      </c>
      <c r="AC219" s="27"/>
      <c r="AD219" s="29">
        <v>2310</v>
      </c>
      <c r="AE219" s="27"/>
      <c r="AF219" s="29">
        <v>2310</v>
      </c>
      <c r="AG219" s="27"/>
      <c r="AH219" s="29">
        <v>2310</v>
      </c>
      <c r="AI219" s="27"/>
      <c r="AJ219" s="29">
        <v>2310</v>
      </c>
      <c r="AK219" s="27">
        <v>11550</v>
      </c>
      <c r="AL219" s="128"/>
      <c r="AM219" s="27"/>
      <c r="AN219" s="128"/>
      <c r="AO219" s="27"/>
      <c r="AP219" s="128"/>
      <c r="AQ219" s="27"/>
      <c r="AR219" s="125"/>
      <c r="AS219" s="128"/>
      <c r="AT219" s="27"/>
      <c r="AU219" s="128"/>
      <c r="AV219" s="27"/>
      <c r="AW219" s="128"/>
      <c r="AX219" s="27"/>
      <c r="AY219" s="128"/>
      <c r="AZ219" s="27"/>
      <c r="BA219" s="128"/>
      <c r="BB219" s="27"/>
      <c r="BC219" s="128"/>
      <c r="BD219" s="27"/>
      <c r="BE219" s="128"/>
      <c r="BF219" s="27"/>
      <c r="BG219" s="128"/>
      <c r="BH219" s="27"/>
      <c r="BI219" s="128"/>
      <c r="BJ219" s="27"/>
      <c r="BK219" s="128"/>
      <c r="BL219" s="27"/>
      <c r="BM219" s="128"/>
      <c r="BN219" s="27"/>
      <c r="BO219" s="28"/>
      <c r="BP219" s="27"/>
      <c r="BQ219" s="30"/>
      <c r="BR219" s="28"/>
      <c r="BS219" s="27"/>
      <c r="BT219" s="28"/>
      <c r="BU219" s="27"/>
      <c r="BV219" s="28"/>
      <c r="BW219" s="27"/>
      <c r="BX219" s="28"/>
      <c r="BY219" s="27"/>
      <c r="BZ219" s="28"/>
      <c r="CA219" s="27"/>
      <c r="CB219" s="28"/>
      <c r="CC219" s="27"/>
      <c r="CD219" s="26"/>
      <c r="CE219" s="27"/>
      <c r="CF219" s="26"/>
      <c r="CG219" s="27"/>
      <c r="CH219" s="26"/>
      <c r="CI219" s="27"/>
      <c r="CJ219" s="26"/>
      <c r="CK219" s="27"/>
      <c r="CL219" s="26"/>
      <c r="CM219" s="27"/>
      <c r="CN219" s="26"/>
      <c r="CO219" s="27"/>
      <c r="CP219" s="30"/>
      <c r="CQ219" s="31">
        <f t="shared" si="10"/>
        <v>36290</v>
      </c>
      <c r="CR219" s="31">
        <f t="shared" si="10"/>
        <v>36290</v>
      </c>
      <c r="CS219" s="32">
        <f t="shared" si="11"/>
        <v>0</v>
      </c>
    </row>
    <row r="220" spans="1:97" ht="25.5" customHeight="1">
      <c r="A220" s="18">
        <v>217</v>
      </c>
      <c r="B220" s="48" t="s">
        <v>1258</v>
      </c>
      <c r="C220" s="20" t="s">
        <v>1259</v>
      </c>
      <c r="D220" s="126" t="s">
        <v>1260</v>
      </c>
      <c r="E220" s="132" t="s">
        <v>410</v>
      </c>
      <c r="F220" s="94">
        <v>6200</v>
      </c>
      <c r="G220" s="127"/>
      <c r="H220" s="25">
        <f t="shared" si="9"/>
        <v>0</v>
      </c>
      <c r="I220" s="11"/>
      <c r="J220" s="26">
        <v>1500</v>
      </c>
      <c r="K220" s="27">
        <v>1500</v>
      </c>
      <c r="L220" s="26">
        <v>1000</v>
      </c>
      <c r="M220" s="27">
        <v>1000</v>
      </c>
      <c r="N220" s="26">
        <v>5000</v>
      </c>
      <c r="O220" s="27">
        <v>5000</v>
      </c>
      <c r="P220" s="26">
        <v>8000</v>
      </c>
      <c r="Q220" s="27">
        <v>0</v>
      </c>
      <c r="R220" s="26"/>
      <c r="S220" s="27"/>
      <c r="T220" s="29">
        <v>4340</v>
      </c>
      <c r="U220" s="27">
        <v>0</v>
      </c>
      <c r="V220" s="29">
        <v>4340</v>
      </c>
      <c r="W220" s="27">
        <v>0</v>
      </c>
      <c r="X220" s="29">
        <v>4340</v>
      </c>
      <c r="Y220" s="27">
        <v>0</v>
      </c>
      <c r="Z220" s="29">
        <v>4340</v>
      </c>
      <c r="AA220" s="27">
        <v>26480</v>
      </c>
      <c r="AB220" s="29">
        <v>4340</v>
      </c>
      <c r="AC220" s="27"/>
      <c r="AD220" s="29">
        <v>4340</v>
      </c>
      <c r="AE220" s="27"/>
      <c r="AF220" s="29">
        <v>4340</v>
      </c>
      <c r="AG220" s="27"/>
      <c r="AH220" s="29">
        <v>4340</v>
      </c>
      <c r="AI220" s="27"/>
      <c r="AJ220" s="29">
        <v>4340</v>
      </c>
      <c r="AK220" s="27">
        <v>20580</v>
      </c>
      <c r="AL220" s="128"/>
      <c r="AM220" s="27"/>
      <c r="AN220" s="128"/>
      <c r="AO220" s="27"/>
      <c r="AP220" s="128"/>
      <c r="AQ220" s="27"/>
      <c r="AR220" s="125"/>
      <c r="AS220" s="128"/>
      <c r="AT220" s="27"/>
      <c r="AU220" s="128"/>
      <c r="AV220" s="27"/>
      <c r="AW220" s="128"/>
      <c r="AX220" s="27"/>
      <c r="AY220" s="128"/>
      <c r="AZ220" s="27"/>
      <c r="BA220" s="128"/>
      <c r="BB220" s="27"/>
      <c r="BC220" s="128"/>
      <c r="BD220" s="27"/>
      <c r="BE220" s="128"/>
      <c r="BF220" s="27"/>
      <c r="BG220" s="128"/>
      <c r="BH220" s="27"/>
      <c r="BI220" s="128"/>
      <c r="BJ220" s="27"/>
      <c r="BK220" s="128"/>
      <c r="BL220" s="27"/>
      <c r="BM220" s="128"/>
      <c r="BN220" s="27"/>
      <c r="BO220" s="28"/>
      <c r="BP220" s="27"/>
      <c r="BQ220" s="30"/>
      <c r="BR220" s="28"/>
      <c r="BS220" s="27"/>
      <c r="BT220" s="28"/>
      <c r="BU220" s="27"/>
      <c r="BV220" s="28"/>
      <c r="BW220" s="27"/>
      <c r="BX220" s="28"/>
      <c r="BY220" s="27"/>
      <c r="BZ220" s="28"/>
      <c r="CA220" s="27"/>
      <c r="CB220" s="28"/>
      <c r="CC220" s="27"/>
      <c r="CD220" s="26"/>
      <c r="CE220" s="27"/>
      <c r="CF220" s="26"/>
      <c r="CG220" s="27"/>
      <c r="CH220" s="26"/>
      <c r="CI220" s="27"/>
      <c r="CJ220" s="26"/>
      <c r="CK220" s="27"/>
      <c r="CL220" s="26"/>
      <c r="CM220" s="27"/>
      <c r="CN220" s="26"/>
      <c r="CO220" s="27"/>
      <c r="CP220" s="30"/>
      <c r="CQ220" s="31">
        <f t="shared" si="10"/>
        <v>54560</v>
      </c>
      <c r="CR220" s="31">
        <f t="shared" si="10"/>
        <v>54560</v>
      </c>
      <c r="CS220" s="32">
        <f t="shared" si="11"/>
        <v>0</v>
      </c>
    </row>
    <row r="221" spans="1:97" ht="25.5" customHeight="1">
      <c r="A221" s="129">
        <v>218</v>
      </c>
      <c r="B221" s="48" t="s">
        <v>1261</v>
      </c>
      <c r="C221" s="20" t="s">
        <v>1262</v>
      </c>
      <c r="D221" s="126" t="s">
        <v>1263</v>
      </c>
      <c r="E221" s="37"/>
      <c r="F221" s="94">
        <v>6600</v>
      </c>
      <c r="G221" s="127"/>
      <c r="H221" s="38">
        <f t="shared" si="9"/>
        <v>9240</v>
      </c>
      <c r="I221" s="11"/>
      <c r="J221" s="26">
        <v>1500</v>
      </c>
      <c r="K221" s="27">
        <v>1500</v>
      </c>
      <c r="L221" s="26">
        <v>1000</v>
      </c>
      <c r="M221" s="27">
        <v>1000</v>
      </c>
      <c r="N221" s="26">
        <v>5000</v>
      </c>
      <c r="O221" s="27">
        <v>5000</v>
      </c>
      <c r="P221" s="26">
        <v>8000</v>
      </c>
      <c r="Q221" s="27">
        <v>0</v>
      </c>
      <c r="R221" s="26"/>
      <c r="S221" s="27"/>
      <c r="T221" s="29">
        <v>4620</v>
      </c>
      <c r="U221" s="27">
        <v>0</v>
      </c>
      <c r="V221" s="29">
        <v>4620</v>
      </c>
      <c r="W221" s="27">
        <v>0</v>
      </c>
      <c r="X221" s="29">
        <v>4620</v>
      </c>
      <c r="Y221" s="27">
        <v>0</v>
      </c>
      <c r="Z221" s="29">
        <v>4620</v>
      </c>
      <c r="AA221" s="27">
        <v>26480</v>
      </c>
      <c r="AB221" s="29">
        <v>4620</v>
      </c>
      <c r="AC221" s="27"/>
      <c r="AD221" s="29">
        <v>4620</v>
      </c>
      <c r="AE221" s="27">
        <v>4620</v>
      </c>
      <c r="AF221" s="29">
        <v>4620</v>
      </c>
      <c r="AG221" s="27"/>
      <c r="AH221" s="29">
        <v>4620</v>
      </c>
      <c r="AI221" s="27"/>
      <c r="AJ221" s="29">
        <v>4620</v>
      </c>
      <c r="AK221" s="27">
        <v>9240</v>
      </c>
      <c r="AL221" s="128"/>
      <c r="AM221" s="27"/>
      <c r="AN221" s="128"/>
      <c r="AO221" s="27"/>
      <c r="AP221" s="128"/>
      <c r="AQ221" s="27"/>
      <c r="AR221" s="125"/>
      <c r="AS221" s="128"/>
      <c r="AT221" s="27"/>
      <c r="AU221" s="128"/>
      <c r="AV221" s="27"/>
      <c r="AW221" s="128"/>
      <c r="AX221" s="27"/>
      <c r="AY221" s="128"/>
      <c r="AZ221" s="27"/>
      <c r="BA221" s="128"/>
      <c r="BB221" s="27"/>
      <c r="BC221" s="128"/>
      <c r="BD221" s="27"/>
      <c r="BE221" s="128"/>
      <c r="BF221" s="27"/>
      <c r="BG221" s="128"/>
      <c r="BH221" s="27"/>
      <c r="BI221" s="128"/>
      <c r="BJ221" s="27"/>
      <c r="BK221" s="128"/>
      <c r="BL221" s="27"/>
      <c r="BM221" s="128"/>
      <c r="BN221" s="27"/>
      <c r="BO221" s="28"/>
      <c r="BP221" s="27"/>
      <c r="BQ221" s="30"/>
      <c r="BR221" s="28"/>
      <c r="BS221" s="27"/>
      <c r="BT221" s="28"/>
      <c r="BU221" s="27"/>
      <c r="BV221" s="28"/>
      <c r="BW221" s="27"/>
      <c r="BX221" s="28"/>
      <c r="BY221" s="27"/>
      <c r="BZ221" s="28"/>
      <c r="CA221" s="27"/>
      <c r="CB221" s="28"/>
      <c r="CC221" s="27"/>
      <c r="CD221" s="26"/>
      <c r="CE221" s="27"/>
      <c r="CF221" s="26"/>
      <c r="CG221" s="27"/>
      <c r="CH221" s="26"/>
      <c r="CI221" s="27"/>
      <c r="CJ221" s="26"/>
      <c r="CK221" s="27"/>
      <c r="CL221" s="26"/>
      <c r="CM221" s="27"/>
      <c r="CN221" s="26"/>
      <c r="CO221" s="27"/>
      <c r="CP221" s="30"/>
      <c r="CQ221" s="31">
        <f t="shared" si="10"/>
        <v>57080</v>
      </c>
      <c r="CR221" s="31">
        <f t="shared" si="10"/>
        <v>47840</v>
      </c>
      <c r="CS221" s="32">
        <f t="shared" si="11"/>
        <v>9240</v>
      </c>
    </row>
    <row r="222" spans="1:97" ht="25.5" customHeight="1">
      <c r="A222" s="18">
        <v>219</v>
      </c>
      <c r="B222" s="48" t="s">
        <v>1216</v>
      </c>
      <c r="C222" s="20" t="s">
        <v>1264</v>
      </c>
      <c r="D222" s="126" t="s">
        <v>1265</v>
      </c>
      <c r="E222" s="33"/>
      <c r="F222" s="94">
        <v>6600</v>
      </c>
      <c r="G222" s="127"/>
      <c r="H222" s="25">
        <f t="shared" si="9"/>
        <v>0</v>
      </c>
      <c r="I222" s="11"/>
      <c r="J222" s="26">
        <v>1500</v>
      </c>
      <c r="K222" s="27">
        <v>1500</v>
      </c>
      <c r="L222" s="26">
        <v>1000</v>
      </c>
      <c r="M222" s="27">
        <v>1000</v>
      </c>
      <c r="N222" s="26">
        <v>5000</v>
      </c>
      <c r="O222" s="27">
        <v>5000</v>
      </c>
      <c r="P222" s="26">
        <v>8000</v>
      </c>
      <c r="Q222" s="27">
        <v>0</v>
      </c>
      <c r="R222" s="26"/>
      <c r="S222" s="27"/>
      <c r="T222" s="29">
        <v>4620</v>
      </c>
      <c r="U222" s="27">
        <v>0</v>
      </c>
      <c r="V222" s="29">
        <v>4620</v>
      </c>
      <c r="W222" s="27">
        <v>0</v>
      </c>
      <c r="X222" s="29">
        <v>4620</v>
      </c>
      <c r="Y222" s="27">
        <v>13860</v>
      </c>
      <c r="Z222" s="29">
        <v>4620</v>
      </c>
      <c r="AA222" s="27">
        <v>12620</v>
      </c>
      <c r="AB222" s="29">
        <v>4620</v>
      </c>
      <c r="AC222" s="27"/>
      <c r="AD222" s="29">
        <v>4620</v>
      </c>
      <c r="AE222" s="27"/>
      <c r="AF222" s="29">
        <v>4620</v>
      </c>
      <c r="AG222" s="27"/>
      <c r="AH222" s="29">
        <v>4620</v>
      </c>
      <c r="AI222" s="27">
        <v>13860</v>
      </c>
      <c r="AJ222" s="29">
        <v>4620</v>
      </c>
      <c r="AK222" s="27">
        <v>9240</v>
      </c>
      <c r="AL222" s="128"/>
      <c r="AM222" s="27"/>
      <c r="AN222" s="128"/>
      <c r="AO222" s="27"/>
      <c r="AP222" s="128"/>
      <c r="AQ222" s="27"/>
      <c r="AR222" s="125"/>
      <c r="AS222" s="128"/>
      <c r="AT222" s="27"/>
      <c r="AU222" s="128"/>
      <c r="AV222" s="27"/>
      <c r="AW222" s="128"/>
      <c r="AX222" s="27"/>
      <c r="AY222" s="128"/>
      <c r="AZ222" s="27"/>
      <c r="BA222" s="128"/>
      <c r="BB222" s="27"/>
      <c r="BC222" s="128"/>
      <c r="BD222" s="27"/>
      <c r="BE222" s="128"/>
      <c r="BF222" s="27"/>
      <c r="BG222" s="128"/>
      <c r="BH222" s="27"/>
      <c r="BI222" s="128"/>
      <c r="BJ222" s="27"/>
      <c r="BK222" s="128"/>
      <c r="BL222" s="27"/>
      <c r="BM222" s="128"/>
      <c r="BN222" s="27"/>
      <c r="BO222" s="28"/>
      <c r="BP222" s="27"/>
      <c r="BQ222" s="30"/>
      <c r="BR222" s="28"/>
      <c r="BS222" s="27"/>
      <c r="BT222" s="28"/>
      <c r="BU222" s="27"/>
      <c r="BV222" s="28"/>
      <c r="BW222" s="27"/>
      <c r="BX222" s="28"/>
      <c r="BY222" s="27"/>
      <c r="BZ222" s="28"/>
      <c r="CA222" s="27"/>
      <c r="CB222" s="28"/>
      <c r="CC222" s="27"/>
      <c r="CD222" s="26"/>
      <c r="CE222" s="27"/>
      <c r="CF222" s="26"/>
      <c r="CG222" s="27"/>
      <c r="CH222" s="26"/>
      <c r="CI222" s="27"/>
      <c r="CJ222" s="26"/>
      <c r="CK222" s="27"/>
      <c r="CL222" s="26"/>
      <c r="CM222" s="27"/>
      <c r="CN222" s="26"/>
      <c r="CO222" s="27"/>
      <c r="CP222" s="30"/>
      <c r="CQ222" s="31">
        <f t="shared" si="10"/>
        <v>57080</v>
      </c>
      <c r="CR222" s="31">
        <f t="shared" si="10"/>
        <v>57080</v>
      </c>
      <c r="CS222" s="32">
        <f t="shared" si="11"/>
        <v>0</v>
      </c>
    </row>
    <row r="223" spans="1:97" ht="25.5" customHeight="1">
      <c r="A223" s="129">
        <v>220</v>
      </c>
      <c r="B223" s="48" t="s">
        <v>1266</v>
      </c>
      <c r="C223" s="20" t="s">
        <v>1267</v>
      </c>
      <c r="D223" s="126" t="s">
        <v>1268</v>
      </c>
      <c r="E223" s="33"/>
      <c r="F223" s="94">
        <v>6600</v>
      </c>
      <c r="G223" s="127"/>
      <c r="H223" s="25">
        <f t="shared" si="9"/>
        <v>4620</v>
      </c>
      <c r="I223" s="11"/>
      <c r="J223" s="26">
        <v>1500</v>
      </c>
      <c r="K223" s="27">
        <v>1500</v>
      </c>
      <c r="L223" s="26">
        <v>1000</v>
      </c>
      <c r="M223" s="27">
        <v>1000</v>
      </c>
      <c r="N223" s="26">
        <v>5000</v>
      </c>
      <c r="O223" s="27">
        <v>5000</v>
      </c>
      <c r="P223" s="26">
        <v>8000</v>
      </c>
      <c r="Q223" s="27">
        <v>8000</v>
      </c>
      <c r="R223" s="26"/>
      <c r="S223" s="27"/>
      <c r="T223" s="29">
        <v>4620</v>
      </c>
      <c r="U223" s="27">
        <v>0</v>
      </c>
      <c r="V223" s="29">
        <v>4620</v>
      </c>
      <c r="W223" s="27">
        <v>0</v>
      </c>
      <c r="X223" s="29">
        <v>4620</v>
      </c>
      <c r="Y223" s="27">
        <v>0</v>
      </c>
      <c r="Z223" s="29">
        <v>4620</v>
      </c>
      <c r="AA223" s="27">
        <v>18480</v>
      </c>
      <c r="AB223" s="29">
        <v>4620</v>
      </c>
      <c r="AC223" s="27"/>
      <c r="AD223" s="29">
        <v>4620</v>
      </c>
      <c r="AE223" s="27"/>
      <c r="AF223" s="29">
        <v>4620</v>
      </c>
      <c r="AG223" s="27"/>
      <c r="AH223" s="29">
        <v>4620</v>
      </c>
      <c r="AI223" s="27"/>
      <c r="AJ223" s="29">
        <v>4620</v>
      </c>
      <c r="AK223" s="27">
        <v>18480</v>
      </c>
      <c r="AL223" s="128"/>
      <c r="AM223" s="27"/>
      <c r="AN223" s="128"/>
      <c r="AO223" s="27"/>
      <c r="AP223" s="128"/>
      <c r="AQ223" s="27"/>
      <c r="AR223" s="125"/>
      <c r="AS223" s="128"/>
      <c r="AT223" s="27"/>
      <c r="AU223" s="128"/>
      <c r="AV223" s="27"/>
      <c r="AW223" s="128"/>
      <c r="AX223" s="27"/>
      <c r="AY223" s="128"/>
      <c r="AZ223" s="27"/>
      <c r="BA223" s="128"/>
      <c r="BB223" s="27"/>
      <c r="BC223" s="128"/>
      <c r="BD223" s="27"/>
      <c r="BE223" s="128"/>
      <c r="BF223" s="27"/>
      <c r="BG223" s="128"/>
      <c r="BH223" s="27"/>
      <c r="BI223" s="128"/>
      <c r="BJ223" s="27"/>
      <c r="BK223" s="128"/>
      <c r="BL223" s="27"/>
      <c r="BM223" s="128"/>
      <c r="BN223" s="27"/>
      <c r="BO223" s="28"/>
      <c r="BP223" s="27"/>
      <c r="BQ223" s="30"/>
      <c r="BR223" s="28"/>
      <c r="BS223" s="27"/>
      <c r="BT223" s="28"/>
      <c r="BU223" s="27"/>
      <c r="BV223" s="28"/>
      <c r="BW223" s="27"/>
      <c r="BX223" s="28"/>
      <c r="BY223" s="27"/>
      <c r="BZ223" s="28"/>
      <c r="CA223" s="27"/>
      <c r="CB223" s="28"/>
      <c r="CC223" s="27"/>
      <c r="CD223" s="26"/>
      <c r="CE223" s="27"/>
      <c r="CF223" s="26"/>
      <c r="CG223" s="27"/>
      <c r="CH223" s="26"/>
      <c r="CI223" s="27"/>
      <c r="CJ223" s="26"/>
      <c r="CK223" s="27"/>
      <c r="CL223" s="26"/>
      <c r="CM223" s="27"/>
      <c r="CN223" s="26"/>
      <c r="CO223" s="27"/>
      <c r="CP223" s="30"/>
      <c r="CQ223" s="31">
        <f t="shared" si="10"/>
        <v>57080</v>
      </c>
      <c r="CR223" s="31">
        <f t="shared" si="10"/>
        <v>52460</v>
      </c>
      <c r="CS223" s="32">
        <f t="shared" si="11"/>
        <v>4620</v>
      </c>
    </row>
    <row r="224" spans="1:97" ht="25.5" customHeight="1">
      <c r="A224" s="18">
        <v>221</v>
      </c>
      <c r="B224" s="48" t="s">
        <v>1269</v>
      </c>
      <c r="C224" s="20" t="s">
        <v>1270</v>
      </c>
      <c r="D224" s="126" t="s">
        <v>1271</v>
      </c>
      <c r="E224" s="132" t="s">
        <v>410</v>
      </c>
      <c r="F224" s="94">
        <v>6200</v>
      </c>
      <c r="G224" s="127"/>
      <c r="H224" s="25">
        <f t="shared" si="9"/>
        <v>0</v>
      </c>
      <c r="I224" s="11"/>
      <c r="J224" s="26">
        <v>1500</v>
      </c>
      <c r="K224" s="27">
        <v>1500</v>
      </c>
      <c r="L224" s="26">
        <v>1000</v>
      </c>
      <c r="M224" s="27">
        <v>1000</v>
      </c>
      <c r="N224" s="26">
        <v>5000</v>
      </c>
      <c r="O224" s="27">
        <v>5000</v>
      </c>
      <c r="P224" s="26">
        <v>8000</v>
      </c>
      <c r="Q224" s="27"/>
      <c r="R224" s="26"/>
      <c r="S224" s="27"/>
      <c r="T224" s="29">
        <v>4340</v>
      </c>
      <c r="U224" s="133">
        <v>4620</v>
      </c>
      <c r="V224" s="29">
        <v>4340</v>
      </c>
      <c r="W224" s="27">
        <v>6570</v>
      </c>
      <c r="X224" s="29">
        <v>4340</v>
      </c>
      <c r="Y224" s="27">
        <v>0</v>
      </c>
      <c r="Z224" s="29">
        <v>4340</v>
      </c>
      <c r="AA224" s="27">
        <v>7290</v>
      </c>
      <c r="AB224" s="29">
        <v>4340</v>
      </c>
      <c r="AC224" s="27">
        <v>12620</v>
      </c>
      <c r="AD224" s="29">
        <v>4340</v>
      </c>
      <c r="AE224" s="27"/>
      <c r="AF224" s="29">
        <v>4340</v>
      </c>
      <c r="AG224" s="27"/>
      <c r="AH224" s="29">
        <v>4340</v>
      </c>
      <c r="AI224" s="27">
        <v>11620</v>
      </c>
      <c r="AJ224" s="29">
        <v>4340</v>
      </c>
      <c r="AK224" s="27">
        <v>4340</v>
      </c>
      <c r="AL224" s="128"/>
      <c r="AM224" s="27"/>
      <c r="AN224" s="128"/>
      <c r="AO224" s="27"/>
      <c r="AP224" s="128"/>
      <c r="AQ224" s="27"/>
      <c r="AR224" s="125"/>
      <c r="AS224" s="128"/>
      <c r="AT224" s="27"/>
      <c r="AU224" s="128"/>
      <c r="AV224" s="27"/>
      <c r="AW224" s="128"/>
      <c r="AX224" s="27"/>
      <c r="AY224" s="128"/>
      <c r="AZ224" s="27"/>
      <c r="BA224" s="128"/>
      <c r="BB224" s="27"/>
      <c r="BC224" s="128"/>
      <c r="BD224" s="27"/>
      <c r="BE224" s="128"/>
      <c r="BF224" s="27"/>
      <c r="BG224" s="128"/>
      <c r="BH224" s="27"/>
      <c r="BI224" s="128"/>
      <c r="BJ224" s="27"/>
      <c r="BK224" s="128"/>
      <c r="BL224" s="27"/>
      <c r="BM224" s="128"/>
      <c r="BN224" s="27"/>
      <c r="BO224" s="28"/>
      <c r="BP224" s="27"/>
      <c r="BQ224" s="30"/>
      <c r="BR224" s="28"/>
      <c r="BS224" s="27"/>
      <c r="BT224" s="28"/>
      <c r="BU224" s="27"/>
      <c r="BV224" s="28"/>
      <c r="BW224" s="27"/>
      <c r="BX224" s="28"/>
      <c r="BY224" s="27"/>
      <c r="BZ224" s="28"/>
      <c r="CA224" s="27"/>
      <c r="CB224" s="28"/>
      <c r="CC224" s="27"/>
      <c r="CD224" s="26"/>
      <c r="CE224" s="27"/>
      <c r="CF224" s="26"/>
      <c r="CG224" s="27"/>
      <c r="CH224" s="26"/>
      <c r="CI224" s="27"/>
      <c r="CJ224" s="26"/>
      <c r="CK224" s="27"/>
      <c r="CL224" s="26"/>
      <c r="CM224" s="27"/>
      <c r="CN224" s="26"/>
      <c r="CO224" s="27"/>
      <c r="CP224" s="30"/>
      <c r="CQ224" s="31">
        <f t="shared" si="10"/>
        <v>54560</v>
      </c>
      <c r="CR224" s="31">
        <f t="shared" si="10"/>
        <v>54560</v>
      </c>
      <c r="CS224" s="32">
        <f t="shared" si="11"/>
        <v>0</v>
      </c>
    </row>
    <row r="225" spans="1:97" ht="25.5" customHeight="1">
      <c r="A225" s="129">
        <v>222</v>
      </c>
      <c r="B225" s="48" t="s">
        <v>1272</v>
      </c>
      <c r="C225" s="20" t="s">
        <v>1273</v>
      </c>
      <c r="D225" s="126" t="s">
        <v>1274</v>
      </c>
      <c r="E225" s="33"/>
      <c r="F225" s="94">
        <v>6600</v>
      </c>
      <c r="G225" s="127"/>
      <c r="H225" s="25">
        <f t="shared" si="9"/>
        <v>39580</v>
      </c>
      <c r="I225" s="11"/>
      <c r="J225" s="26">
        <v>1500</v>
      </c>
      <c r="K225" s="27">
        <v>1500</v>
      </c>
      <c r="L225" s="26">
        <v>1000</v>
      </c>
      <c r="M225" s="27">
        <v>1000</v>
      </c>
      <c r="N225" s="26">
        <v>5000</v>
      </c>
      <c r="O225" s="27">
        <v>5000</v>
      </c>
      <c r="P225" s="26">
        <v>8000</v>
      </c>
      <c r="Q225" s="27">
        <v>0</v>
      </c>
      <c r="R225" s="26"/>
      <c r="S225" s="27"/>
      <c r="T225" s="29">
        <v>4620</v>
      </c>
      <c r="U225" s="27">
        <v>0</v>
      </c>
      <c r="V225" s="29">
        <v>4620</v>
      </c>
      <c r="W225" s="27"/>
      <c r="X225" s="29">
        <v>4620</v>
      </c>
      <c r="Y225" s="27"/>
      <c r="Z225" s="29">
        <v>4620</v>
      </c>
      <c r="AA225" s="27">
        <v>10000</v>
      </c>
      <c r="AB225" s="29">
        <v>4620</v>
      </c>
      <c r="AC225" s="27"/>
      <c r="AD225" s="29">
        <v>4620</v>
      </c>
      <c r="AE225" s="27"/>
      <c r="AF225" s="29">
        <v>4620</v>
      </c>
      <c r="AG225" s="27"/>
      <c r="AH225" s="29">
        <v>4620</v>
      </c>
      <c r="AI225" s="27"/>
      <c r="AJ225" s="29">
        <v>4620</v>
      </c>
      <c r="AK225" s="27"/>
      <c r="AL225" s="128"/>
      <c r="AM225" s="27"/>
      <c r="AN225" s="128"/>
      <c r="AO225" s="27"/>
      <c r="AP225" s="128"/>
      <c r="AQ225" s="27"/>
      <c r="AR225" s="125"/>
      <c r="AS225" s="128"/>
      <c r="AT225" s="27"/>
      <c r="AU225" s="128"/>
      <c r="AV225" s="27"/>
      <c r="AW225" s="128"/>
      <c r="AX225" s="27"/>
      <c r="AY225" s="128"/>
      <c r="AZ225" s="27"/>
      <c r="BA225" s="128"/>
      <c r="BB225" s="27"/>
      <c r="BC225" s="128"/>
      <c r="BD225" s="27"/>
      <c r="BE225" s="128"/>
      <c r="BF225" s="27"/>
      <c r="BG225" s="128"/>
      <c r="BH225" s="27"/>
      <c r="BI225" s="128"/>
      <c r="BJ225" s="27"/>
      <c r="BK225" s="128"/>
      <c r="BL225" s="27"/>
      <c r="BM225" s="128"/>
      <c r="BN225" s="27"/>
      <c r="BO225" s="28"/>
      <c r="BP225" s="27"/>
      <c r="BQ225" s="30"/>
      <c r="BR225" s="28"/>
      <c r="BS225" s="27"/>
      <c r="BT225" s="28"/>
      <c r="BU225" s="27"/>
      <c r="BV225" s="28"/>
      <c r="BW225" s="27"/>
      <c r="BX225" s="28"/>
      <c r="BY225" s="27"/>
      <c r="BZ225" s="28"/>
      <c r="CA225" s="27"/>
      <c r="CB225" s="28"/>
      <c r="CC225" s="27"/>
      <c r="CD225" s="26"/>
      <c r="CE225" s="27"/>
      <c r="CF225" s="26"/>
      <c r="CG225" s="27"/>
      <c r="CH225" s="26"/>
      <c r="CI225" s="27"/>
      <c r="CJ225" s="26"/>
      <c r="CK225" s="27"/>
      <c r="CL225" s="26"/>
      <c r="CM225" s="27"/>
      <c r="CN225" s="26"/>
      <c r="CO225" s="27"/>
      <c r="CP225" s="30"/>
      <c r="CQ225" s="31">
        <f t="shared" si="10"/>
        <v>57080</v>
      </c>
      <c r="CR225" s="31">
        <f t="shared" si="10"/>
        <v>17500</v>
      </c>
      <c r="CS225" s="32">
        <f t="shared" si="11"/>
        <v>39580</v>
      </c>
    </row>
    <row r="226" spans="1:97" ht="25.5" customHeight="1">
      <c r="A226" s="18">
        <v>223</v>
      </c>
      <c r="B226" s="48" t="s">
        <v>1275</v>
      </c>
      <c r="C226" s="20" t="s">
        <v>1276</v>
      </c>
      <c r="D226" s="126" t="s">
        <v>1277</v>
      </c>
      <c r="E226" s="33"/>
      <c r="F226" s="94">
        <v>6600</v>
      </c>
      <c r="G226" s="127"/>
      <c r="H226" s="25">
        <f t="shared" si="9"/>
        <v>9240</v>
      </c>
      <c r="I226" s="11"/>
      <c r="J226" s="26">
        <v>1500</v>
      </c>
      <c r="K226" s="27">
        <v>1500</v>
      </c>
      <c r="L226" s="26">
        <v>1000</v>
      </c>
      <c r="M226" s="27">
        <v>1000</v>
      </c>
      <c r="N226" s="26">
        <v>5000</v>
      </c>
      <c r="O226" s="27">
        <v>5000</v>
      </c>
      <c r="P226" s="26">
        <v>8000</v>
      </c>
      <c r="Q226" s="27">
        <v>0</v>
      </c>
      <c r="R226" s="26"/>
      <c r="S226" s="27"/>
      <c r="T226" s="29">
        <v>4620</v>
      </c>
      <c r="U226" s="27">
        <v>0</v>
      </c>
      <c r="V226" s="29">
        <v>4620</v>
      </c>
      <c r="W226" s="27">
        <v>0</v>
      </c>
      <c r="X226" s="29">
        <v>4620</v>
      </c>
      <c r="Y226" s="27">
        <v>21860</v>
      </c>
      <c r="Z226" s="29">
        <v>4620</v>
      </c>
      <c r="AA226" s="27">
        <v>4620</v>
      </c>
      <c r="AB226" s="29">
        <v>4620</v>
      </c>
      <c r="AC226" s="27"/>
      <c r="AD226" s="29">
        <v>4620</v>
      </c>
      <c r="AE226" s="27"/>
      <c r="AF226" s="29">
        <v>4620</v>
      </c>
      <c r="AG226" s="27"/>
      <c r="AH226" s="29">
        <v>4620</v>
      </c>
      <c r="AI226" s="27"/>
      <c r="AJ226" s="29">
        <v>4620</v>
      </c>
      <c r="AK226" s="27">
        <v>13860</v>
      </c>
      <c r="AL226" s="128"/>
      <c r="AM226" s="27"/>
      <c r="AN226" s="128"/>
      <c r="AO226" s="27"/>
      <c r="AP226" s="128"/>
      <c r="AQ226" s="27"/>
      <c r="AR226" s="125"/>
      <c r="AS226" s="128"/>
      <c r="AT226" s="27"/>
      <c r="AU226" s="128"/>
      <c r="AV226" s="27"/>
      <c r="AW226" s="128"/>
      <c r="AX226" s="27"/>
      <c r="AY226" s="128"/>
      <c r="AZ226" s="27"/>
      <c r="BA226" s="128"/>
      <c r="BB226" s="27"/>
      <c r="BC226" s="128"/>
      <c r="BD226" s="27"/>
      <c r="BE226" s="128"/>
      <c r="BF226" s="27"/>
      <c r="BG226" s="128"/>
      <c r="BH226" s="27"/>
      <c r="BI226" s="128"/>
      <c r="BJ226" s="27"/>
      <c r="BK226" s="128"/>
      <c r="BL226" s="27"/>
      <c r="BM226" s="128"/>
      <c r="BN226" s="27"/>
      <c r="BO226" s="28"/>
      <c r="BP226" s="27"/>
      <c r="BQ226" s="30"/>
      <c r="BR226" s="28"/>
      <c r="BS226" s="27"/>
      <c r="BT226" s="28"/>
      <c r="BU226" s="27"/>
      <c r="BV226" s="28"/>
      <c r="BW226" s="27"/>
      <c r="BX226" s="28"/>
      <c r="BY226" s="27"/>
      <c r="BZ226" s="28"/>
      <c r="CA226" s="27"/>
      <c r="CB226" s="28"/>
      <c r="CC226" s="27"/>
      <c r="CD226" s="26"/>
      <c r="CE226" s="27"/>
      <c r="CF226" s="26"/>
      <c r="CG226" s="27"/>
      <c r="CH226" s="26"/>
      <c r="CI226" s="27"/>
      <c r="CJ226" s="26"/>
      <c r="CK226" s="27"/>
      <c r="CL226" s="26"/>
      <c r="CM226" s="27"/>
      <c r="CN226" s="26"/>
      <c r="CO226" s="27"/>
      <c r="CP226" s="30"/>
      <c r="CQ226" s="31">
        <f t="shared" si="10"/>
        <v>57080</v>
      </c>
      <c r="CR226" s="31">
        <f t="shared" si="10"/>
        <v>47840</v>
      </c>
      <c r="CS226" s="32">
        <f t="shared" si="11"/>
        <v>9240</v>
      </c>
    </row>
    <row r="227" spans="1:97" ht="25.5" customHeight="1">
      <c r="A227" s="129">
        <v>224</v>
      </c>
      <c r="B227" s="48" t="s">
        <v>1278</v>
      </c>
      <c r="C227" s="20" t="s">
        <v>1279</v>
      </c>
      <c r="D227" s="126" t="s">
        <v>1280</v>
      </c>
      <c r="E227" s="33"/>
      <c r="F227" s="94">
        <v>6600</v>
      </c>
      <c r="G227" s="127"/>
      <c r="H227" s="25">
        <f t="shared" si="9"/>
        <v>0</v>
      </c>
      <c r="I227" s="11"/>
      <c r="J227" s="26">
        <v>1500</v>
      </c>
      <c r="K227" s="27">
        <v>1500</v>
      </c>
      <c r="L227" s="26">
        <v>1000</v>
      </c>
      <c r="M227" s="27">
        <v>1000</v>
      </c>
      <c r="N227" s="26">
        <v>5000</v>
      </c>
      <c r="O227" s="27">
        <v>5000</v>
      </c>
      <c r="P227" s="26">
        <v>8000</v>
      </c>
      <c r="Q227" s="27">
        <v>8000</v>
      </c>
      <c r="R227" s="26"/>
      <c r="S227" s="27"/>
      <c r="T227" s="29">
        <v>4620</v>
      </c>
      <c r="U227" s="27">
        <v>4620</v>
      </c>
      <c r="V227" s="29">
        <v>4620</v>
      </c>
      <c r="W227" s="27">
        <v>4620</v>
      </c>
      <c r="X227" s="29">
        <v>4620</v>
      </c>
      <c r="Y227" s="27">
        <v>4620</v>
      </c>
      <c r="Z227" s="29">
        <v>4620</v>
      </c>
      <c r="AA227" s="27">
        <v>4620</v>
      </c>
      <c r="AB227" s="29">
        <v>4620</v>
      </c>
      <c r="AC227" s="27"/>
      <c r="AD227" s="29">
        <v>4620</v>
      </c>
      <c r="AE227" s="27">
        <v>9240</v>
      </c>
      <c r="AF227" s="29">
        <v>4620</v>
      </c>
      <c r="AG227" s="27"/>
      <c r="AH227" s="29">
        <v>4620</v>
      </c>
      <c r="AI227" s="27">
        <v>9240</v>
      </c>
      <c r="AJ227" s="29">
        <v>4620</v>
      </c>
      <c r="AK227" s="27">
        <v>4620</v>
      </c>
      <c r="AL227" s="128"/>
      <c r="AM227" s="27"/>
      <c r="AN227" s="128"/>
      <c r="AO227" s="27"/>
      <c r="AP227" s="128"/>
      <c r="AQ227" s="27"/>
      <c r="AR227" s="125"/>
      <c r="AS227" s="128"/>
      <c r="AT227" s="27"/>
      <c r="AU227" s="128"/>
      <c r="AV227" s="27"/>
      <c r="AW227" s="128"/>
      <c r="AX227" s="27"/>
      <c r="AY227" s="128"/>
      <c r="AZ227" s="27"/>
      <c r="BA227" s="128"/>
      <c r="BB227" s="27"/>
      <c r="BC227" s="128"/>
      <c r="BD227" s="27"/>
      <c r="BE227" s="128"/>
      <c r="BF227" s="27"/>
      <c r="BG227" s="128"/>
      <c r="BH227" s="27"/>
      <c r="BI227" s="128"/>
      <c r="BJ227" s="27"/>
      <c r="BK227" s="128"/>
      <c r="BL227" s="27"/>
      <c r="BM227" s="128"/>
      <c r="BN227" s="27"/>
      <c r="BO227" s="28"/>
      <c r="BP227" s="27"/>
      <c r="BQ227" s="30"/>
      <c r="BR227" s="28"/>
      <c r="BS227" s="27"/>
      <c r="BT227" s="28"/>
      <c r="BU227" s="27"/>
      <c r="BV227" s="28"/>
      <c r="BW227" s="27"/>
      <c r="BX227" s="28"/>
      <c r="BY227" s="27"/>
      <c r="BZ227" s="28"/>
      <c r="CA227" s="27"/>
      <c r="CB227" s="28"/>
      <c r="CC227" s="27"/>
      <c r="CD227" s="26"/>
      <c r="CE227" s="27"/>
      <c r="CF227" s="26"/>
      <c r="CG227" s="27"/>
      <c r="CH227" s="26"/>
      <c r="CI227" s="27"/>
      <c r="CJ227" s="26"/>
      <c r="CK227" s="27"/>
      <c r="CL227" s="26"/>
      <c r="CM227" s="27"/>
      <c r="CN227" s="26"/>
      <c r="CO227" s="27"/>
      <c r="CP227" s="30"/>
      <c r="CQ227" s="31">
        <f t="shared" si="10"/>
        <v>57080</v>
      </c>
      <c r="CR227" s="31">
        <f t="shared" si="10"/>
        <v>57080</v>
      </c>
      <c r="CS227" s="32">
        <f t="shared" si="11"/>
        <v>0</v>
      </c>
    </row>
    <row r="228" spans="1:97" ht="25.5" customHeight="1">
      <c r="A228" s="18">
        <v>225</v>
      </c>
      <c r="B228" s="48" t="s">
        <v>1281</v>
      </c>
      <c r="C228" s="20" t="s">
        <v>1282</v>
      </c>
      <c r="D228" s="126" t="s">
        <v>1283</v>
      </c>
      <c r="E228" s="33"/>
      <c r="F228" s="94">
        <v>6600</v>
      </c>
      <c r="G228" s="127"/>
      <c r="H228" s="25">
        <f t="shared" si="9"/>
        <v>4620</v>
      </c>
      <c r="I228" s="11"/>
      <c r="J228" s="26">
        <v>1500</v>
      </c>
      <c r="K228" s="27">
        <v>1500</v>
      </c>
      <c r="L228" s="26">
        <v>1000</v>
      </c>
      <c r="M228" s="27">
        <v>1000</v>
      </c>
      <c r="N228" s="26">
        <v>5000</v>
      </c>
      <c r="O228" s="27">
        <v>5000</v>
      </c>
      <c r="P228" s="26">
        <v>8000</v>
      </c>
      <c r="Q228" s="27">
        <v>0</v>
      </c>
      <c r="R228" s="26"/>
      <c r="S228" s="27"/>
      <c r="T228" s="29">
        <v>4620</v>
      </c>
      <c r="U228" s="27">
        <v>0</v>
      </c>
      <c r="V228" s="29">
        <v>4620</v>
      </c>
      <c r="W228" s="27">
        <v>0</v>
      </c>
      <c r="X228" s="29">
        <v>4620</v>
      </c>
      <c r="Y228" s="27"/>
      <c r="Z228" s="29">
        <v>4620</v>
      </c>
      <c r="AA228" s="27">
        <v>17240</v>
      </c>
      <c r="AB228" s="29">
        <v>4620</v>
      </c>
      <c r="AC228" s="27">
        <v>9240</v>
      </c>
      <c r="AD228" s="29">
        <v>4620</v>
      </c>
      <c r="AE228" s="27"/>
      <c r="AF228" s="29">
        <v>4620</v>
      </c>
      <c r="AG228" s="27">
        <v>9240</v>
      </c>
      <c r="AH228" s="29">
        <v>4620</v>
      </c>
      <c r="AI228" s="27"/>
      <c r="AJ228" s="29">
        <v>4620</v>
      </c>
      <c r="AK228" s="27">
        <v>9240</v>
      </c>
      <c r="AL228" s="128"/>
      <c r="AM228" s="27"/>
      <c r="AN228" s="128"/>
      <c r="AO228" s="27"/>
      <c r="AP228" s="128"/>
      <c r="AQ228" s="27"/>
      <c r="AR228" s="125"/>
      <c r="AS228" s="128"/>
      <c r="AT228" s="27"/>
      <c r="AU228" s="128"/>
      <c r="AV228" s="27"/>
      <c r="AW228" s="128"/>
      <c r="AX228" s="27"/>
      <c r="AY228" s="128"/>
      <c r="AZ228" s="27"/>
      <c r="BA228" s="128"/>
      <c r="BB228" s="27"/>
      <c r="BC228" s="128"/>
      <c r="BD228" s="27"/>
      <c r="BE228" s="128"/>
      <c r="BF228" s="27"/>
      <c r="BG228" s="128"/>
      <c r="BH228" s="27"/>
      <c r="BI228" s="128"/>
      <c r="BJ228" s="27"/>
      <c r="BK228" s="128"/>
      <c r="BL228" s="27"/>
      <c r="BM228" s="128"/>
      <c r="BN228" s="27"/>
      <c r="BO228" s="28"/>
      <c r="BP228" s="27"/>
      <c r="BQ228" s="30"/>
      <c r="BR228" s="28"/>
      <c r="BS228" s="27"/>
      <c r="BT228" s="28"/>
      <c r="BU228" s="27"/>
      <c r="BV228" s="28"/>
      <c r="BW228" s="27"/>
      <c r="BX228" s="28"/>
      <c r="BY228" s="27"/>
      <c r="BZ228" s="28"/>
      <c r="CA228" s="27"/>
      <c r="CB228" s="28"/>
      <c r="CC228" s="27"/>
      <c r="CD228" s="26"/>
      <c r="CE228" s="27"/>
      <c r="CF228" s="26"/>
      <c r="CG228" s="27"/>
      <c r="CH228" s="26"/>
      <c r="CI228" s="27"/>
      <c r="CJ228" s="26"/>
      <c r="CK228" s="27"/>
      <c r="CL228" s="26"/>
      <c r="CM228" s="27"/>
      <c r="CN228" s="26"/>
      <c r="CO228" s="27"/>
      <c r="CP228" s="30"/>
      <c r="CQ228" s="31">
        <f t="shared" si="10"/>
        <v>57080</v>
      </c>
      <c r="CR228" s="31">
        <f t="shared" si="10"/>
        <v>52460</v>
      </c>
      <c r="CS228" s="32">
        <f t="shared" si="11"/>
        <v>4620</v>
      </c>
    </row>
    <row r="229" spans="1:97" ht="25.5" customHeight="1">
      <c r="A229" s="129">
        <v>226</v>
      </c>
      <c r="B229" s="48" t="s">
        <v>1284</v>
      </c>
      <c r="C229" s="20" t="s">
        <v>1285</v>
      </c>
      <c r="D229" s="126" t="s">
        <v>1286</v>
      </c>
      <c r="E229" s="37"/>
      <c r="F229" s="94">
        <v>6600</v>
      </c>
      <c r="G229" s="127"/>
      <c r="H229" s="38">
        <f t="shared" si="9"/>
        <v>0</v>
      </c>
      <c r="I229" s="11"/>
      <c r="J229" s="26">
        <v>1500</v>
      </c>
      <c r="K229" s="27">
        <v>1500</v>
      </c>
      <c r="L229" s="26">
        <v>1000</v>
      </c>
      <c r="M229" s="27">
        <v>1000</v>
      </c>
      <c r="N229" s="26">
        <v>5000</v>
      </c>
      <c r="O229" s="27">
        <v>5000</v>
      </c>
      <c r="P229" s="26">
        <v>8000</v>
      </c>
      <c r="Q229" s="27">
        <v>0</v>
      </c>
      <c r="R229" s="26"/>
      <c r="S229" s="27"/>
      <c r="T229" s="29">
        <v>4620</v>
      </c>
      <c r="U229" s="27">
        <v>0</v>
      </c>
      <c r="V229" s="29">
        <v>4620</v>
      </c>
      <c r="W229" s="27">
        <v>4620</v>
      </c>
      <c r="X229" s="29">
        <v>4620</v>
      </c>
      <c r="Y229" s="27">
        <f>4620+0</f>
        <v>4620</v>
      </c>
      <c r="Z229" s="29">
        <v>4620</v>
      </c>
      <c r="AA229" s="27">
        <f>4620+12620</f>
        <v>17240</v>
      </c>
      <c r="AB229" s="29">
        <v>4620</v>
      </c>
      <c r="AC229" s="27"/>
      <c r="AD229" s="29">
        <v>4620</v>
      </c>
      <c r="AE229" s="27"/>
      <c r="AF229" s="29">
        <v>4620</v>
      </c>
      <c r="AG229" s="27"/>
      <c r="AH229" s="29">
        <v>4620</v>
      </c>
      <c r="AI229" s="27">
        <v>13860</v>
      </c>
      <c r="AJ229" s="29">
        <v>4620</v>
      </c>
      <c r="AK229" s="27">
        <v>9240</v>
      </c>
      <c r="AL229" s="128"/>
      <c r="AM229" s="27"/>
      <c r="AN229" s="128"/>
      <c r="AO229" s="27"/>
      <c r="AP229" s="128"/>
      <c r="AQ229" s="27"/>
      <c r="AR229" s="125"/>
      <c r="AS229" s="128"/>
      <c r="AT229" s="27"/>
      <c r="AU229" s="128"/>
      <c r="AV229" s="27"/>
      <c r="AW229" s="128"/>
      <c r="AX229" s="27"/>
      <c r="AY229" s="128"/>
      <c r="AZ229" s="27"/>
      <c r="BA229" s="128"/>
      <c r="BB229" s="27"/>
      <c r="BC229" s="128"/>
      <c r="BD229" s="27"/>
      <c r="BE229" s="128"/>
      <c r="BF229" s="27"/>
      <c r="BG229" s="128"/>
      <c r="BH229" s="27"/>
      <c r="BI229" s="128"/>
      <c r="BJ229" s="27"/>
      <c r="BK229" s="128"/>
      <c r="BL229" s="27"/>
      <c r="BM229" s="128"/>
      <c r="BN229" s="27"/>
      <c r="BO229" s="28"/>
      <c r="BP229" s="27"/>
      <c r="BQ229" s="30"/>
      <c r="BR229" s="28"/>
      <c r="BS229" s="27"/>
      <c r="BT229" s="28"/>
      <c r="BU229" s="27"/>
      <c r="BV229" s="28"/>
      <c r="BW229" s="27"/>
      <c r="BX229" s="28"/>
      <c r="BY229" s="27"/>
      <c r="BZ229" s="28"/>
      <c r="CA229" s="27"/>
      <c r="CB229" s="28"/>
      <c r="CC229" s="27"/>
      <c r="CD229" s="26"/>
      <c r="CE229" s="27"/>
      <c r="CF229" s="26"/>
      <c r="CG229" s="27"/>
      <c r="CH229" s="26"/>
      <c r="CI229" s="27"/>
      <c r="CJ229" s="26"/>
      <c r="CK229" s="27"/>
      <c r="CL229" s="26"/>
      <c r="CM229" s="27"/>
      <c r="CN229" s="26"/>
      <c r="CO229" s="27"/>
      <c r="CP229" s="30"/>
      <c r="CQ229" s="31">
        <f t="shared" si="10"/>
        <v>57080</v>
      </c>
      <c r="CR229" s="49">
        <f t="shared" si="10"/>
        <v>57080</v>
      </c>
      <c r="CS229" s="32">
        <f t="shared" si="11"/>
        <v>0</v>
      </c>
    </row>
    <row r="230" spans="1:97" ht="25.5" customHeight="1">
      <c r="A230" s="18">
        <v>227</v>
      </c>
      <c r="B230" s="48" t="s">
        <v>1287</v>
      </c>
      <c r="C230" s="20" t="s">
        <v>1288</v>
      </c>
      <c r="D230" s="126" t="s">
        <v>1289</v>
      </c>
      <c r="E230" s="37"/>
      <c r="F230" s="94">
        <v>6600</v>
      </c>
      <c r="G230" s="127"/>
      <c r="H230" s="38">
        <f t="shared" si="9"/>
        <v>9240</v>
      </c>
      <c r="I230" s="11"/>
      <c r="J230" s="26">
        <v>1500</v>
      </c>
      <c r="K230" s="27">
        <v>1500</v>
      </c>
      <c r="L230" s="26">
        <v>1000</v>
      </c>
      <c r="M230" s="27">
        <v>1000</v>
      </c>
      <c r="N230" s="26">
        <v>5000</v>
      </c>
      <c r="O230" s="27">
        <v>5000</v>
      </c>
      <c r="P230" s="26">
        <v>8000</v>
      </c>
      <c r="Q230" s="27">
        <v>0</v>
      </c>
      <c r="R230" s="26"/>
      <c r="S230" s="27"/>
      <c r="T230" s="29">
        <v>4620</v>
      </c>
      <c r="U230" s="27">
        <v>0</v>
      </c>
      <c r="V230" s="29">
        <v>4620</v>
      </c>
      <c r="W230" s="27">
        <f>4620+0</f>
        <v>4620</v>
      </c>
      <c r="X230" s="29">
        <v>4620</v>
      </c>
      <c r="Y230" s="27">
        <v>0</v>
      </c>
      <c r="Z230" s="29">
        <v>4620</v>
      </c>
      <c r="AA230" s="27">
        <v>17240</v>
      </c>
      <c r="AB230" s="29">
        <v>4620</v>
      </c>
      <c r="AC230" s="27"/>
      <c r="AD230" s="29">
        <v>4620</v>
      </c>
      <c r="AE230" s="27">
        <v>9240</v>
      </c>
      <c r="AF230" s="29">
        <v>4620</v>
      </c>
      <c r="AG230" s="27"/>
      <c r="AH230" s="29">
        <v>4620</v>
      </c>
      <c r="AI230" s="27"/>
      <c r="AJ230" s="29">
        <v>4620</v>
      </c>
      <c r="AK230" s="27">
        <v>9240</v>
      </c>
      <c r="AL230" s="128"/>
      <c r="AM230" s="27"/>
      <c r="AN230" s="128"/>
      <c r="AO230" s="27"/>
      <c r="AP230" s="128"/>
      <c r="AQ230" s="27"/>
      <c r="AR230" s="125"/>
      <c r="AS230" s="128"/>
      <c r="AT230" s="27"/>
      <c r="AU230" s="128"/>
      <c r="AV230" s="27"/>
      <c r="AW230" s="128"/>
      <c r="AX230" s="27"/>
      <c r="AY230" s="128"/>
      <c r="AZ230" s="27"/>
      <c r="BA230" s="128"/>
      <c r="BB230" s="27"/>
      <c r="BC230" s="128"/>
      <c r="BD230" s="27"/>
      <c r="BE230" s="128"/>
      <c r="BF230" s="27"/>
      <c r="BG230" s="128"/>
      <c r="BH230" s="27"/>
      <c r="BI230" s="128"/>
      <c r="BJ230" s="27"/>
      <c r="BK230" s="128"/>
      <c r="BL230" s="27"/>
      <c r="BM230" s="128"/>
      <c r="BN230" s="27"/>
      <c r="BO230" s="28"/>
      <c r="BP230" s="27"/>
      <c r="BQ230" s="30"/>
      <c r="BR230" s="28"/>
      <c r="BS230" s="27"/>
      <c r="BT230" s="28"/>
      <c r="BU230" s="27"/>
      <c r="BV230" s="28"/>
      <c r="BW230" s="27"/>
      <c r="BX230" s="28"/>
      <c r="BY230" s="27"/>
      <c r="BZ230" s="28"/>
      <c r="CA230" s="27"/>
      <c r="CB230" s="28"/>
      <c r="CC230" s="27"/>
      <c r="CD230" s="26"/>
      <c r="CE230" s="27"/>
      <c r="CF230" s="26"/>
      <c r="CG230" s="27"/>
      <c r="CH230" s="26"/>
      <c r="CI230" s="27"/>
      <c r="CJ230" s="26"/>
      <c r="CK230" s="27"/>
      <c r="CL230" s="26"/>
      <c r="CM230" s="27"/>
      <c r="CN230" s="26"/>
      <c r="CO230" s="27"/>
      <c r="CP230" s="30"/>
      <c r="CQ230" s="31">
        <f t="shared" si="10"/>
        <v>57080</v>
      </c>
      <c r="CR230" s="31">
        <f t="shared" si="10"/>
        <v>47840</v>
      </c>
      <c r="CS230" s="32">
        <f t="shared" si="11"/>
        <v>9240</v>
      </c>
    </row>
    <row r="231" spans="1:97" ht="25.5" customHeight="1">
      <c r="A231" s="129">
        <v>228</v>
      </c>
      <c r="B231" s="48" t="s">
        <v>1290</v>
      </c>
      <c r="C231" s="20" t="s">
        <v>1291</v>
      </c>
      <c r="D231" s="126" t="s">
        <v>1292</v>
      </c>
      <c r="E231" s="37"/>
      <c r="F231" s="94">
        <v>6600</v>
      </c>
      <c r="G231" s="127"/>
      <c r="H231" s="38">
        <f t="shared" si="9"/>
        <v>36580</v>
      </c>
      <c r="I231" s="11"/>
      <c r="J231" s="26">
        <v>1500</v>
      </c>
      <c r="K231" s="27">
        <v>1500</v>
      </c>
      <c r="L231" s="26">
        <v>1000</v>
      </c>
      <c r="M231" s="27">
        <v>1000</v>
      </c>
      <c r="N231" s="26">
        <v>5000</v>
      </c>
      <c r="O231" s="27">
        <v>5000</v>
      </c>
      <c r="P231" s="26">
        <v>8000</v>
      </c>
      <c r="Q231" s="27">
        <v>0</v>
      </c>
      <c r="R231" s="26"/>
      <c r="S231" s="27"/>
      <c r="T231" s="29">
        <v>4620</v>
      </c>
      <c r="U231" s="27">
        <v>0</v>
      </c>
      <c r="V231" s="29">
        <v>4620</v>
      </c>
      <c r="W231" s="27">
        <v>0</v>
      </c>
      <c r="X231" s="29">
        <v>4620</v>
      </c>
      <c r="Y231" s="27"/>
      <c r="Z231" s="29">
        <v>4620</v>
      </c>
      <c r="AA231" s="27">
        <v>13000</v>
      </c>
      <c r="AB231" s="29">
        <v>4620</v>
      </c>
      <c r="AC231" s="27"/>
      <c r="AD231" s="29">
        <v>4620</v>
      </c>
      <c r="AE231" s="27"/>
      <c r="AF231" s="29">
        <v>4620</v>
      </c>
      <c r="AG231" s="27"/>
      <c r="AH231" s="29">
        <v>4620</v>
      </c>
      <c r="AI231" s="27"/>
      <c r="AJ231" s="29">
        <v>4620</v>
      </c>
      <c r="AK231" s="27"/>
      <c r="AL231" s="128"/>
      <c r="AM231" s="27"/>
      <c r="AN231" s="128"/>
      <c r="AO231" s="27"/>
      <c r="AP231" s="128"/>
      <c r="AQ231" s="27"/>
      <c r="AR231" s="125"/>
      <c r="AS231" s="128"/>
      <c r="AT231" s="27"/>
      <c r="AU231" s="128"/>
      <c r="AV231" s="27"/>
      <c r="AW231" s="128"/>
      <c r="AX231" s="27"/>
      <c r="AY231" s="128"/>
      <c r="AZ231" s="27"/>
      <c r="BA231" s="128"/>
      <c r="BB231" s="27"/>
      <c r="BC231" s="128"/>
      <c r="BD231" s="27"/>
      <c r="BE231" s="128"/>
      <c r="BF231" s="27"/>
      <c r="BG231" s="128"/>
      <c r="BH231" s="27"/>
      <c r="BI231" s="128"/>
      <c r="BJ231" s="27"/>
      <c r="BK231" s="128"/>
      <c r="BL231" s="27"/>
      <c r="BM231" s="128"/>
      <c r="BN231" s="27"/>
      <c r="BO231" s="28"/>
      <c r="BP231" s="27"/>
      <c r="BQ231" s="30"/>
      <c r="BR231" s="28"/>
      <c r="BS231" s="27"/>
      <c r="BT231" s="28"/>
      <c r="BU231" s="27"/>
      <c r="BV231" s="28"/>
      <c r="BW231" s="27"/>
      <c r="BX231" s="28"/>
      <c r="BY231" s="27"/>
      <c r="BZ231" s="28"/>
      <c r="CA231" s="27"/>
      <c r="CB231" s="28"/>
      <c r="CC231" s="27"/>
      <c r="CD231" s="26"/>
      <c r="CE231" s="27"/>
      <c r="CF231" s="26"/>
      <c r="CG231" s="27"/>
      <c r="CH231" s="26"/>
      <c r="CI231" s="27"/>
      <c r="CJ231" s="26"/>
      <c r="CK231" s="27"/>
      <c r="CL231" s="26"/>
      <c r="CM231" s="27"/>
      <c r="CN231" s="26"/>
      <c r="CO231" s="27"/>
      <c r="CP231" s="30"/>
      <c r="CQ231" s="31">
        <f t="shared" si="10"/>
        <v>57080</v>
      </c>
      <c r="CR231" s="31">
        <f t="shared" si="10"/>
        <v>20500</v>
      </c>
      <c r="CS231" s="32">
        <f t="shared" si="11"/>
        <v>36580</v>
      </c>
    </row>
    <row r="232" spans="1:97" ht="25.5" customHeight="1">
      <c r="A232" s="18">
        <v>229</v>
      </c>
      <c r="B232" s="48" t="s">
        <v>1293</v>
      </c>
      <c r="C232" s="20" t="s">
        <v>1294</v>
      </c>
      <c r="D232" s="126" t="s">
        <v>1295</v>
      </c>
      <c r="E232" s="37"/>
      <c r="F232" s="94">
        <v>6600</v>
      </c>
      <c r="G232" s="127"/>
      <c r="H232" s="38">
        <f t="shared" si="9"/>
        <v>4620</v>
      </c>
      <c r="I232" s="11"/>
      <c r="J232" s="26">
        <v>1500</v>
      </c>
      <c r="K232" s="27">
        <v>1500</v>
      </c>
      <c r="L232" s="26">
        <v>1000</v>
      </c>
      <c r="M232" s="27">
        <v>1000</v>
      </c>
      <c r="N232" s="26">
        <v>5000</v>
      </c>
      <c r="O232" s="27">
        <v>5000</v>
      </c>
      <c r="P232" s="26">
        <v>8000</v>
      </c>
      <c r="Q232" s="27"/>
      <c r="R232" s="26"/>
      <c r="S232" s="27"/>
      <c r="T232" s="29">
        <v>4620</v>
      </c>
      <c r="U232" s="133">
        <v>4620</v>
      </c>
      <c r="V232" s="29">
        <v>4620</v>
      </c>
      <c r="W232" s="27">
        <v>4620</v>
      </c>
      <c r="X232" s="29">
        <v>4620</v>
      </c>
      <c r="Y232" s="27">
        <v>4620</v>
      </c>
      <c r="Z232" s="29">
        <v>4620</v>
      </c>
      <c r="AA232" s="27">
        <v>4620</v>
      </c>
      <c r="AB232" s="29">
        <v>4620</v>
      </c>
      <c r="AC232" s="27">
        <v>8000</v>
      </c>
      <c r="AD232" s="29">
        <v>4620</v>
      </c>
      <c r="AE232" s="27"/>
      <c r="AF232" s="29">
        <v>4620</v>
      </c>
      <c r="AG232" s="27">
        <v>4620</v>
      </c>
      <c r="AH232" s="29">
        <v>4620</v>
      </c>
      <c r="AI232" s="27"/>
      <c r="AJ232" s="29">
        <v>4620</v>
      </c>
      <c r="AK232" s="27">
        <v>13860</v>
      </c>
      <c r="AL232" s="128"/>
      <c r="AM232" s="27"/>
      <c r="AN232" s="128"/>
      <c r="AO232" s="27"/>
      <c r="AP232" s="128"/>
      <c r="AQ232" s="27"/>
      <c r="AR232" s="125"/>
      <c r="AS232" s="128"/>
      <c r="AT232" s="27"/>
      <c r="AU232" s="128"/>
      <c r="AV232" s="27"/>
      <c r="AW232" s="128"/>
      <c r="AX232" s="27"/>
      <c r="AY232" s="128"/>
      <c r="AZ232" s="27"/>
      <c r="BA232" s="128"/>
      <c r="BB232" s="27"/>
      <c r="BC232" s="128"/>
      <c r="BD232" s="27"/>
      <c r="BE232" s="128"/>
      <c r="BF232" s="27"/>
      <c r="BG232" s="128"/>
      <c r="BH232" s="27"/>
      <c r="BI232" s="128"/>
      <c r="BJ232" s="27"/>
      <c r="BK232" s="128"/>
      <c r="BL232" s="27"/>
      <c r="BM232" s="128"/>
      <c r="BN232" s="27"/>
      <c r="BO232" s="28"/>
      <c r="BP232" s="27"/>
      <c r="BQ232" s="30"/>
      <c r="BR232" s="28"/>
      <c r="BS232" s="27"/>
      <c r="BT232" s="28"/>
      <c r="BU232" s="27"/>
      <c r="BV232" s="28"/>
      <c r="BW232" s="27"/>
      <c r="BX232" s="28"/>
      <c r="BY232" s="27"/>
      <c r="BZ232" s="28"/>
      <c r="CA232" s="27"/>
      <c r="CB232" s="28"/>
      <c r="CC232" s="27"/>
      <c r="CD232" s="26"/>
      <c r="CE232" s="27"/>
      <c r="CF232" s="26"/>
      <c r="CG232" s="27"/>
      <c r="CH232" s="26"/>
      <c r="CI232" s="27"/>
      <c r="CJ232" s="26"/>
      <c r="CK232" s="27"/>
      <c r="CL232" s="26"/>
      <c r="CM232" s="27"/>
      <c r="CN232" s="26"/>
      <c r="CO232" s="27"/>
      <c r="CP232" s="30"/>
      <c r="CQ232" s="31">
        <f t="shared" si="10"/>
        <v>57080</v>
      </c>
      <c r="CR232" s="31">
        <f t="shared" si="10"/>
        <v>52460</v>
      </c>
      <c r="CS232" s="32">
        <f t="shared" si="11"/>
        <v>4620</v>
      </c>
    </row>
    <row r="233" spans="1:97" ht="25.5" customHeight="1">
      <c r="A233" s="129">
        <v>230</v>
      </c>
      <c r="B233" s="48" t="s">
        <v>1296</v>
      </c>
      <c r="C233" s="20" t="s">
        <v>1297</v>
      </c>
      <c r="D233" s="126" t="s">
        <v>1298</v>
      </c>
      <c r="E233" s="37"/>
      <c r="F233" s="94">
        <v>6600</v>
      </c>
      <c r="G233" s="127"/>
      <c r="H233" s="38">
        <f t="shared" si="9"/>
        <v>49580</v>
      </c>
      <c r="I233" s="11"/>
      <c r="J233" s="26">
        <v>1500</v>
      </c>
      <c r="K233" s="27">
        <v>1500</v>
      </c>
      <c r="L233" s="26">
        <v>1000</v>
      </c>
      <c r="M233" s="27">
        <v>1000</v>
      </c>
      <c r="N233" s="26">
        <v>5000</v>
      </c>
      <c r="O233" s="27">
        <v>5000</v>
      </c>
      <c r="P233" s="26">
        <v>8000</v>
      </c>
      <c r="Q233" s="27"/>
      <c r="R233" s="26"/>
      <c r="S233" s="27"/>
      <c r="T233" s="29">
        <v>4620</v>
      </c>
      <c r="U233" s="27"/>
      <c r="V233" s="29">
        <v>4620</v>
      </c>
      <c r="W233" s="27"/>
      <c r="X233" s="29">
        <v>4620</v>
      </c>
      <c r="Y233" s="27"/>
      <c r="Z233" s="29">
        <v>4620</v>
      </c>
      <c r="AA233" s="27"/>
      <c r="AB233" s="29">
        <v>4620</v>
      </c>
      <c r="AC233" s="27"/>
      <c r="AD233" s="29">
        <v>4620</v>
      </c>
      <c r="AE233" s="27"/>
      <c r="AF233" s="29">
        <v>4620</v>
      </c>
      <c r="AG233" s="27"/>
      <c r="AH233" s="29">
        <v>4620</v>
      </c>
      <c r="AI233" s="27"/>
      <c r="AJ233" s="29">
        <v>4620</v>
      </c>
      <c r="AK233" s="27"/>
      <c r="AL233" s="128"/>
      <c r="AM233" s="27"/>
      <c r="AN233" s="128"/>
      <c r="AO233" s="27"/>
      <c r="AP233" s="128"/>
      <c r="AQ233" s="27"/>
      <c r="AR233" s="125"/>
      <c r="AS233" s="128"/>
      <c r="AT233" s="27"/>
      <c r="AU233" s="128"/>
      <c r="AV233" s="27"/>
      <c r="AW233" s="128"/>
      <c r="AX233" s="27"/>
      <c r="AY233" s="128"/>
      <c r="AZ233" s="27"/>
      <c r="BA233" s="128"/>
      <c r="BB233" s="27"/>
      <c r="BC233" s="128"/>
      <c r="BD233" s="27"/>
      <c r="BE233" s="128"/>
      <c r="BF233" s="27"/>
      <c r="BG233" s="128"/>
      <c r="BH233" s="27"/>
      <c r="BI233" s="128"/>
      <c r="BJ233" s="27"/>
      <c r="BK233" s="128"/>
      <c r="BL233" s="27"/>
      <c r="BM233" s="128"/>
      <c r="BN233" s="27"/>
      <c r="BO233" s="28"/>
      <c r="BP233" s="27"/>
      <c r="BQ233" s="30"/>
      <c r="BR233" s="28"/>
      <c r="BS233" s="27"/>
      <c r="BT233" s="28"/>
      <c r="BU233" s="27"/>
      <c r="BV233" s="28"/>
      <c r="BW233" s="27"/>
      <c r="BX233" s="28"/>
      <c r="BY233" s="27"/>
      <c r="BZ233" s="28"/>
      <c r="CA233" s="27"/>
      <c r="CB233" s="28"/>
      <c r="CC233" s="27"/>
      <c r="CD233" s="26"/>
      <c r="CE233" s="27"/>
      <c r="CF233" s="26"/>
      <c r="CG233" s="27"/>
      <c r="CH233" s="26"/>
      <c r="CI233" s="27"/>
      <c r="CJ233" s="26"/>
      <c r="CK233" s="27"/>
      <c r="CL233" s="26"/>
      <c r="CM233" s="27"/>
      <c r="CN233" s="26"/>
      <c r="CO233" s="27"/>
      <c r="CP233" s="30"/>
      <c r="CQ233" s="31">
        <f t="shared" si="10"/>
        <v>57080</v>
      </c>
      <c r="CR233" s="31">
        <f t="shared" si="10"/>
        <v>7500</v>
      </c>
      <c r="CS233" s="32">
        <f t="shared" si="11"/>
        <v>49580</v>
      </c>
    </row>
    <row r="234" spans="1:97" ht="25.5" customHeight="1">
      <c r="A234" s="18">
        <v>231</v>
      </c>
      <c r="B234" s="48" t="s">
        <v>1299</v>
      </c>
      <c r="C234" s="20" t="s">
        <v>1300</v>
      </c>
      <c r="D234" s="126" t="s">
        <v>1301</v>
      </c>
      <c r="E234" s="37"/>
      <c r="F234" s="94">
        <v>6600</v>
      </c>
      <c r="G234" s="127"/>
      <c r="H234" s="38">
        <f t="shared" si="9"/>
        <v>4620</v>
      </c>
      <c r="I234" s="11"/>
      <c r="J234" s="26">
        <v>1500</v>
      </c>
      <c r="K234" s="27">
        <v>1500</v>
      </c>
      <c r="L234" s="26">
        <v>1000</v>
      </c>
      <c r="M234" s="27">
        <v>1000</v>
      </c>
      <c r="N234" s="26">
        <v>5000</v>
      </c>
      <c r="O234" s="27">
        <v>5000</v>
      </c>
      <c r="P234" s="26">
        <v>8000</v>
      </c>
      <c r="Q234" s="27"/>
      <c r="R234" s="26"/>
      <c r="S234" s="27"/>
      <c r="T234" s="29">
        <v>4620</v>
      </c>
      <c r="U234" s="27">
        <v>0</v>
      </c>
      <c r="V234" s="29">
        <v>4620</v>
      </c>
      <c r="W234" s="27">
        <v>0</v>
      </c>
      <c r="X234" s="29">
        <v>4620</v>
      </c>
      <c r="Y234" s="27">
        <v>0</v>
      </c>
      <c r="Z234" s="29">
        <v>4620</v>
      </c>
      <c r="AA234" s="27">
        <v>18480</v>
      </c>
      <c r="AB234" s="29">
        <v>4620</v>
      </c>
      <c r="AC234" s="27">
        <v>8000</v>
      </c>
      <c r="AD234" s="29">
        <v>4620</v>
      </c>
      <c r="AE234" s="27"/>
      <c r="AF234" s="29">
        <v>4620</v>
      </c>
      <c r="AG234" s="27"/>
      <c r="AH234" s="29">
        <v>4620</v>
      </c>
      <c r="AI234" s="27"/>
      <c r="AJ234" s="29">
        <v>4620</v>
      </c>
      <c r="AK234" s="27">
        <v>18480</v>
      </c>
      <c r="AL234" s="128"/>
      <c r="AM234" s="27"/>
      <c r="AN234" s="128"/>
      <c r="AO234" s="27"/>
      <c r="AP234" s="128"/>
      <c r="AQ234" s="27"/>
      <c r="AR234" s="125"/>
      <c r="AS234" s="128"/>
      <c r="AT234" s="27"/>
      <c r="AU234" s="128"/>
      <c r="AV234" s="27"/>
      <c r="AW234" s="128"/>
      <c r="AX234" s="27"/>
      <c r="AY234" s="128"/>
      <c r="AZ234" s="27"/>
      <c r="BA234" s="128"/>
      <c r="BB234" s="27"/>
      <c r="BC234" s="128"/>
      <c r="BD234" s="27"/>
      <c r="BE234" s="128"/>
      <c r="BF234" s="27"/>
      <c r="BG234" s="128"/>
      <c r="BH234" s="27"/>
      <c r="BI234" s="128"/>
      <c r="BJ234" s="27"/>
      <c r="BK234" s="128"/>
      <c r="BL234" s="27"/>
      <c r="BM234" s="128"/>
      <c r="BN234" s="27"/>
      <c r="BO234" s="28"/>
      <c r="BP234" s="27"/>
      <c r="BQ234" s="30"/>
      <c r="BR234" s="28"/>
      <c r="BS234" s="27"/>
      <c r="BT234" s="28"/>
      <c r="BU234" s="27"/>
      <c r="BV234" s="28"/>
      <c r="BW234" s="27"/>
      <c r="BX234" s="28"/>
      <c r="BY234" s="27"/>
      <c r="BZ234" s="28"/>
      <c r="CA234" s="27"/>
      <c r="CB234" s="28"/>
      <c r="CC234" s="27"/>
      <c r="CD234" s="26"/>
      <c r="CE234" s="27"/>
      <c r="CF234" s="26"/>
      <c r="CG234" s="27"/>
      <c r="CH234" s="26"/>
      <c r="CI234" s="27"/>
      <c r="CJ234" s="26"/>
      <c r="CK234" s="27"/>
      <c r="CL234" s="26"/>
      <c r="CM234" s="27"/>
      <c r="CN234" s="26"/>
      <c r="CO234" s="27"/>
      <c r="CP234" s="30"/>
      <c r="CQ234" s="31">
        <f t="shared" si="10"/>
        <v>57080</v>
      </c>
      <c r="CR234" s="31">
        <f t="shared" si="10"/>
        <v>52460</v>
      </c>
      <c r="CS234" s="32">
        <f t="shared" si="11"/>
        <v>4620</v>
      </c>
    </row>
    <row r="235" spans="1:97" ht="25.5" customHeight="1">
      <c r="A235" s="129">
        <v>232</v>
      </c>
      <c r="B235" s="48" t="s">
        <v>1302</v>
      </c>
      <c r="C235" s="20" t="s">
        <v>1303</v>
      </c>
      <c r="D235" s="126" t="s">
        <v>1304</v>
      </c>
      <c r="E235" s="37"/>
      <c r="F235" s="94">
        <v>6600</v>
      </c>
      <c r="G235" s="127"/>
      <c r="H235" s="38">
        <f t="shared" si="9"/>
        <v>4620</v>
      </c>
      <c r="I235" s="11"/>
      <c r="J235" s="26">
        <v>1500</v>
      </c>
      <c r="K235" s="27">
        <v>1500</v>
      </c>
      <c r="L235" s="26">
        <v>1000</v>
      </c>
      <c r="M235" s="27">
        <v>1000</v>
      </c>
      <c r="N235" s="26">
        <v>5000</v>
      </c>
      <c r="O235" s="27">
        <v>5000</v>
      </c>
      <c r="P235" s="26">
        <v>8000</v>
      </c>
      <c r="Q235" s="27">
        <v>0</v>
      </c>
      <c r="R235" s="26"/>
      <c r="S235" s="27"/>
      <c r="T235" s="29">
        <v>4620</v>
      </c>
      <c r="U235" s="27">
        <v>0</v>
      </c>
      <c r="V235" s="29">
        <v>4620</v>
      </c>
      <c r="W235" s="27">
        <f>4620+0</f>
        <v>4620</v>
      </c>
      <c r="X235" s="29">
        <v>4620</v>
      </c>
      <c r="Y235" s="27">
        <v>0</v>
      </c>
      <c r="Z235" s="29">
        <v>4620</v>
      </c>
      <c r="AA235" s="27">
        <v>21860</v>
      </c>
      <c r="AB235" s="29">
        <v>4620</v>
      </c>
      <c r="AC235" s="27"/>
      <c r="AD235" s="29">
        <v>4620</v>
      </c>
      <c r="AE235" s="27"/>
      <c r="AF235" s="29">
        <v>4620</v>
      </c>
      <c r="AG235" s="27"/>
      <c r="AH235" s="29">
        <v>4620</v>
      </c>
      <c r="AI235" s="27"/>
      <c r="AJ235" s="29">
        <v>4620</v>
      </c>
      <c r="AK235" s="27">
        <v>18480</v>
      </c>
      <c r="AL235" s="128"/>
      <c r="AM235" s="27"/>
      <c r="AN235" s="128"/>
      <c r="AO235" s="27"/>
      <c r="AP235" s="128"/>
      <c r="AQ235" s="27"/>
      <c r="AR235" s="125"/>
      <c r="AS235" s="128"/>
      <c r="AT235" s="27"/>
      <c r="AU235" s="128"/>
      <c r="AV235" s="27"/>
      <c r="AW235" s="128"/>
      <c r="AX235" s="27"/>
      <c r="AY235" s="128"/>
      <c r="AZ235" s="27"/>
      <c r="BA235" s="128"/>
      <c r="BB235" s="27"/>
      <c r="BC235" s="128"/>
      <c r="BD235" s="27"/>
      <c r="BE235" s="128"/>
      <c r="BF235" s="27"/>
      <c r="BG235" s="128"/>
      <c r="BH235" s="27"/>
      <c r="BI235" s="128"/>
      <c r="BJ235" s="27"/>
      <c r="BK235" s="128"/>
      <c r="BL235" s="27"/>
      <c r="BM235" s="128"/>
      <c r="BN235" s="27"/>
      <c r="BO235" s="28"/>
      <c r="BP235" s="27"/>
      <c r="BQ235" s="30"/>
      <c r="BR235" s="28"/>
      <c r="BS235" s="27"/>
      <c r="BT235" s="28"/>
      <c r="BU235" s="27"/>
      <c r="BV235" s="28"/>
      <c r="BW235" s="27"/>
      <c r="BX235" s="28"/>
      <c r="BY235" s="27"/>
      <c r="BZ235" s="28"/>
      <c r="CA235" s="27"/>
      <c r="CB235" s="28"/>
      <c r="CC235" s="27"/>
      <c r="CD235" s="26"/>
      <c r="CE235" s="27"/>
      <c r="CF235" s="26"/>
      <c r="CG235" s="27"/>
      <c r="CH235" s="26"/>
      <c r="CI235" s="27"/>
      <c r="CJ235" s="26"/>
      <c r="CK235" s="27"/>
      <c r="CL235" s="26"/>
      <c r="CM235" s="27"/>
      <c r="CN235" s="26"/>
      <c r="CO235" s="27"/>
      <c r="CP235" s="30"/>
      <c r="CQ235" s="31">
        <f t="shared" si="10"/>
        <v>57080</v>
      </c>
      <c r="CR235" s="31">
        <f t="shared" si="10"/>
        <v>52460</v>
      </c>
      <c r="CS235" s="32">
        <f t="shared" si="11"/>
        <v>4620</v>
      </c>
    </row>
    <row r="236" spans="1:97" ht="25.5" customHeight="1">
      <c r="A236" s="18">
        <v>233</v>
      </c>
      <c r="B236" s="48" t="s">
        <v>1305</v>
      </c>
      <c r="C236" s="20" t="s">
        <v>1306</v>
      </c>
      <c r="D236" s="126" t="s">
        <v>1307</v>
      </c>
      <c r="E236" s="37"/>
      <c r="F236" s="94">
        <v>6600</v>
      </c>
      <c r="G236" s="127"/>
      <c r="H236" s="38">
        <f t="shared" si="9"/>
        <v>9240</v>
      </c>
      <c r="I236" s="11"/>
      <c r="J236" s="26">
        <v>1500</v>
      </c>
      <c r="K236" s="27">
        <v>1500</v>
      </c>
      <c r="L236" s="26">
        <v>1000</v>
      </c>
      <c r="M236" s="27">
        <v>1000</v>
      </c>
      <c r="N236" s="26">
        <v>5000</v>
      </c>
      <c r="O236" s="27">
        <v>5000</v>
      </c>
      <c r="P236" s="26">
        <v>8000</v>
      </c>
      <c r="Q236" s="27">
        <v>0</v>
      </c>
      <c r="R236" s="26"/>
      <c r="S236" s="27"/>
      <c r="T236" s="29">
        <v>4620</v>
      </c>
      <c r="U236" s="27">
        <v>0</v>
      </c>
      <c r="V236" s="29">
        <v>4620</v>
      </c>
      <c r="W236" s="27">
        <v>0</v>
      </c>
      <c r="X236" s="29">
        <v>4620</v>
      </c>
      <c r="Y236" s="27">
        <v>0</v>
      </c>
      <c r="Z236" s="29">
        <v>4620</v>
      </c>
      <c r="AA236" s="27">
        <v>26480</v>
      </c>
      <c r="AB236" s="29">
        <v>4620</v>
      </c>
      <c r="AC236" s="27"/>
      <c r="AD236" s="29">
        <v>4620</v>
      </c>
      <c r="AE236" s="27"/>
      <c r="AF236" s="29">
        <v>4620</v>
      </c>
      <c r="AG236" s="27"/>
      <c r="AH236" s="29">
        <v>4620</v>
      </c>
      <c r="AI236" s="27"/>
      <c r="AJ236" s="29">
        <v>4620</v>
      </c>
      <c r="AK236" s="27">
        <v>13860</v>
      </c>
      <c r="AL236" s="128"/>
      <c r="AM236" s="27"/>
      <c r="AN236" s="128"/>
      <c r="AO236" s="27"/>
      <c r="AP236" s="128"/>
      <c r="AQ236" s="27"/>
      <c r="AR236" s="125"/>
      <c r="AS236" s="128"/>
      <c r="AT236" s="27"/>
      <c r="AU236" s="128"/>
      <c r="AV236" s="27"/>
      <c r="AW236" s="128"/>
      <c r="AX236" s="27"/>
      <c r="AY236" s="128"/>
      <c r="AZ236" s="27"/>
      <c r="BA236" s="128"/>
      <c r="BB236" s="27"/>
      <c r="BC236" s="128"/>
      <c r="BD236" s="27"/>
      <c r="BE236" s="128"/>
      <c r="BF236" s="27"/>
      <c r="BG236" s="128"/>
      <c r="BH236" s="27"/>
      <c r="BI236" s="128"/>
      <c r="BJ236" s="27"/>
      <c r="BK236" s="128"/>
      <c r="BL236" s="27"/>
      <c r="BM236" s="128"/>
      <c r="BN236" s="27"/>
      <c r="BO236" s="28"/>
      <c r="BP236" s="27"/>
      <c r="BQ236" s="30"/>
      <c r="BR236" s="28"/>
      <c r="BS236" s="27"/>
      <c r="BT236" s="28"/>
      <c r="BU236" s="27"/>
      <c r="BV236" s="28"/>
      <c r="BW236" s="27"/>
      <c r="BX236" s="28"/>
      <c r="BY236" s="27"/>
      <c r="BZ236" s="28"/>
      <c r="CA236" s="27"/>
      <c r="CB236" s="28"/>
      <c r="CC236" s="27"/>
      <c r="CD236" s="26"/>
      <c r="CE236" s="27"/>
      <c r="CF236" s="26"/>
      <c r="CG236" s="27"/>
      <c r="CH236" s="26"/>
      <c r="CI236" s="27"/>
      <c r="CJ236" s="26"/>
      <c r="CK236" s="27"/>
      <c r="CL236" s="26"/>
      <c r="CM236" s="27"/>
      <c r="CN236" s="26"/>
      <c r="CO236" s="27"/>
      <c r="CP236" s="30"/>
      <c r="CQ236" s="31">
        <f t="shared" si="10"/>
        <v>57080</v>
      </c>
      <c r="CR236" s="31">
        <f t="shared" si="10"/>
        <v>47840</v>
      </c>
      <c r="CS236" s="32">
        <f t="shared" si="11"/>
        <v>9240</v>
      </c>
    </row>
    <row r="237" spans="1:97" ht="25.5" customHeight="1">
      <c r="A237" s="129">
        <v>234</v>
      </c>
      <c r="B237" s="48" t="s">
        <v>1308</v>
      </c>
      <c r="C237" s="20" t="s">
        <v>1309</v>
      </c>
      <c r="D237" s="126" t="s">
        <v>1310</v>
      </c>
      <c r="E237" s="37"/>
      <c r="F237" s="94">
        <v>6600</v>
      </c>
      <c r="G237" s="127"/>
      <c r="H237" s="38">
        <f t="shared" si="9"/>
        <v>0</v>
      </c>
      <c r="I237" s="11"/>
      <c r="J237" s="26">
        <v>1500</v>
      </c>
      <c r="K237" s="27">
        <v>1500</v>
      </c>
      <c r="L237" s="26">
        <v>1000</v>
      </c>
      <c r="M237" s="27">
        <v>1000</v>
      </c>
      <c r="N237" s="26">
        <v>5000</v>
      </c>
      <c r="O237" s="27">
        <v>5000</v>
      </c>
      <c r="P237" s="26">
        <v>8000</v>
      </c>
      <c r="Q237" s="27">
        <v>0</v>
      </c>
      <c r="R237" s="26"/>
      <c r="S237" s="27"/>
      <c r="T237" s="29">
        <v>4620</v>
      </c>
      <c r="U237" s="27">
        <f>4620+8000</f>
        <v>12620</v>
      </c>
      <c r="V237" s="29">
        <v>4620</v>
      </c>
      <c r="W237" s="27">
        <v>4620</v>
      </c>
      <c r="X237" s="29">
        <v>4620</v>
      </c>
      <c r="Y237" s="27">
        <v>4620</v>
      </c>
      <c r="Z237" s="29">
        <v>4620</v>
      </c>
      <c r="AA237" s="27">
        <v>4620</v>
      </c>
      <c r="AB237" s="29">
        <v>4620</v>
      </c>
      <c r="AC237" s="27">
        <v>4620</v>
      </c>
      <c r="AD237" s="29">
        <v>4620</v>
      </c>
      <c r="AE237" s="27">
        <v>4620</v>
      </c>
      <c r="AF237" s="29">
        <v>4620</v>
      </c>
      <c r="AG237" s="27"/>
      <c r="AH237" s="29">
        <v>4620</v>
      </c>
      <c r="AI237" s="27"/>
      <c r="AJ237" s="29">
        <v>4620</v>
      </c>
      <c r="AK237" s="27">
        <f>4620+4620+4620</f>
        <v>13860</v>
      </c>
      <c r="AL237" s="128"/>
      <c r="AM237" s="27"/>
      <c r="AN237" s="128"/>
      <c r="AO237" s="27"/>
      <c r="AP237" s="128"/>
      <c r="AQ237" s="27"/>
      <c r="AR237" s="125"/>
      <c r="AS237" s="128"/>
      <c r="AT237" s="27"/>
      <c r="AU237" s="128"/>
      <c r="AV237" s="27"/>
      <c r="AW237" s="128"/>
      <c r="AX237" s="27"/>
      <c r="AY237" s="128"/>
      <c r="AZ237" s="27"/>
      <c r="BA237" s="128"/>
      <c r="BB237" s="27"/>
      <c r="BC237" s="128"/>
      <c r="BD237" s="27"/>
      <c r="BE237" s="128"/>
      <c r="BF237" s="27"/>
      <c r="BG237" s="128"/>
      <c r="BH237" s="27"/>
      <c r="BI237" s="128"/>
      <c r="BJ237" s="27"/>
      <c r="BK237" s="128"/>
      <c r="BL237" s="27"/>
      <c r="BM237" s="128"/>
      <c r="BN237" s="27"/>
      <c r="BO237" s="28"/>
      <c r="BP237" s="27"/>
      <c r="BQ237" s="30"/>
      <c r="BR237" s="28"/>
      <c r="BS237" s="27"/>
      <c r="BT237" s="28"/>
      <c r="BU237" s="27"/>
      <c r="BV237" s="28"/>
      <c r="BW237" s="27"/>
      <c r="BX237" s="28"/>
      <c r="BY237" s="27"/>
      <c r="BZ237" s="28"/>
      <c r="CA237" s="27"/>
      <c r="CB237" s="28"/>
      <c r="CC237" s="27"/>
      <c r="CD237" s="26"/>
      <c r="CE237" s="27"/>
      <c r="CF237" s="26"/>
      <c r="CG237" s="27"/>
      <c r="CH237" s="26"/>
      <c r="CI237" s="27"/>
      <c r="CJ237" s="26"/>
      <c r="CK237" s="27"/>
      <c r="CL237" s="26"/>
      <c r="CM237" s="27"/>
      <c r="CN237" s="26"/>
      <c r="CO237" s="27"/>
      <c r="CP237" s="30"/>
      <c r="CQ237" s="31">
        <f t="shared" si="10"/>
        <v>57080</v>
      </c>
      <c r="CR237" s="31">
        <f t="shared" si="10"/>
        <v>57080</v>
      </c>
      <c r="CS237" s="32">
        <f t="shared" si="11"/>
        <v>0</v>
      </c>
    </row>
    <row r="238" spans="1:97" ht="25.5" customHeight="1">
      <c r="A238" s="18">
        <v>235</v>
      </c>
      <c r="B238" s="48" t="s">
        <v>1311</v>
      </c>
      <c r="C238" s="20" t="s">
        <v>1312</v>
      </c>
      <c r="D238" s="126" t="s">
        <v>1313</v>
      </c>
      <c r="E238" s="37"/>
      <c r="F238" s="94">
        <v>6600</v>
      </c>
      <c r="G238" s="127"/>
      <c r="H238" s="38">
        <f t="shared" si="9"/>
        <v>27720</v>
      </c>
      <c r="I238" s="11"/>
      <c r="J238" s="26">
        <v>1500</v>
      </c>
      <c r="K238" s="27">
        <v>1500</v>
      </c>
      <c r="L238" s="26">
        <v>1000</v>
      </c>
      <c r="M238" s="27">
        <v>1000</v>
      </c>
      <c r="N238" s="26">
        <v>5000</v>
      </c>
      <c r="O238" s="27">
        <v>5000</v>
      </c>
      <c r="P238" s="26">
        <v>8000</v>
      </c>
      <c r="Q238" s="27">
        <v>0</v>
      </c>
      <c r="R238" s="26"/>
      <c r="S238" s="27"/>
      <c r="T238" s="29">
        <v>4620</v>
      </c>
      <c r="U238" s="27">
        <v>0</v>
      </c>
      <c r="V238" s="29">
        <v>4620</v>
      </c>
      <c r="W238" s="27">
        <v>0</v>
      </c>
      <c r="X238" s="29">
        <v>4620</v>
      </c>
      <c r="Y238" s="27">
        <v>0</v>
      </c>
      <c r="Z238" s="29">
        <v>4620</v>
      </c>
      <c r="AA238" s="27">
        <v>21860</v>
      </c>
      <c r="AB238" s="29">
        <v>4620</v>
      </c>
      <c r="AC238" s="27"/>
      <c r="AD238" s="29">
        <v>4620</v>
      </c>
      <c r="AE238" s="27"/>
      <c r="AF238" s="29">
        <v>4620</v>
      </c>
      <c r="AG238" s="27"/>
      <c r="AH238" s="29">
        <v>4620</v>
      </c>
      <c r="AI238" s="27"/>
      <c r="AJ238" s="29">
        <v>4620</v>
      </c>
      <c r="AK238" s="27"/>
      <c r="AL238" s="128"/>
      <c r="AM238" s="27"/>
      <c r="AN238" s="128"/>
      <c r="AO238" s="27"/>
      <c r="AP238" s="128"/>
      <c r="AQ238" s="27"/>
      <c r="AR238" s="125"/>
      <c r="AS238" s="128"/>
      <c r="AT238" s="27"/>
      <c r="AU238" s="128"/>
      <c r="AV238" s="27"/>
      <c r="AW238" s="128"/>
      <c r="AX238" s="27"/>
      <c r="AY238" s="128"/>
      <c r="AZ238" s="27"/>
      <c r="BA238" s="128"/>
      <c r="BB238" s="27"/>
      <c r="BC238" s="128"/>
      <c r="BD238" s="27"/>
      <c r="BE238" s="128"/>
      <c r="BF238" s="27"/>
      <c r="BG238" s="128"/>
      <c r="BH238" s="27"/>
      <c r="BI238" s="128"/>
      <c r="BJ238" s="27"/>
      <c r="BK238" s="128"/>
      <c r="BL238" s="27"/>
      <c r="BM238" s="128"/>
      <c r="BN238" s="27"/>
      <c r="BO238" s="28"/>
      <c r="BP238" s="27"/>
      <c r="BQ238" s="30"/>
      <c r="BR238" s="28"/>
      <c r="BS238" s="27"/>
      <c r="BT238" s="28"/>
      <c r="BU238" s="27"/>
      <c r="BV238" s="28"/>
      <c r="BW238" s="27"/>
      <c r="BX238" s="28"/>
      <c r="BY238" s="27"/>
      <c r="BZ238" s="28"/>
      <c r="CA238" s="27"/>
      <c r="CB238" s="28"/>
      <c r="CC238" s="27"/>
      <c r="CD238" s="26"/>
      <c r="CE238" s="27"/>
      <c r="CF238" s="26"/>
      <c r="CG238" s="27"/>
      <c r="CH238" s="26"/>
      <c r="CI238" s="27"/>
      <c r="CJ238" s="26"/>
      <c r="CK238" s="27"/>
      <c r="CL238" s="26"/>
      <c r="CM238" s="27"/>
      <c r="CN238" s="26"/>
      <c r="CO238" s="27"/>
      <c r="CP238" s="30"/>
      <c r="CQ238" s="31">
        <f t="shared" si="10"/>
        <v>57080</v>
      </c>
      <c r="CR238" s="31">
        <f t="shared" si="10"/>
        <v>29360</v>
      </c>
      <c r="CS238" s="32">
        <f t="shared" si="11"/>
        <v>27720</v>
      </c>
    </row>
    <row r="239" spans="1:97" ht="25.5" customHeight="1">
      <c r="A239" s="129">
        <v>236</v>
      </c>
      <c r="B239" s="48" t="s">
        <v>1314</v>
      </c>
      <c r="C239" s="20" t="s">
        <v>1315</v>
      </c>
      <c r="D239" s="126" t="s">
        <v>1316</v>
      </c>
      <c r="E239" s="37"/>
      <c r="F239" s="94">
        <v>6600</v>
      </c>
      <c r="G239" s="127"/>
      <c r="H239" s="38">
        <f t="shared" si="9"/>
        <v>23100</v>
      </c>
      <c r="I239" s="11"/>
      <c r="J239" s="26">
        <v>1500</v>
      </c>
      <c r="K239" s="27">
        <v>1500</v>
      </c>
      <c r="L239" s="26">
        <v>1000</v>
      </c>
      <c r="M239" s="27">
        <v>1000</v>
      </c>
      <c r="N239" s="26">
        <v>5000</v>
      </c>
      <c r="O239" s="27">
        <v>0</v>
      </c>
      <c r="P239" s="26">
        <v>8000</v>
      </c>
      <c r="Q239" s="27">
        <v>0</v>
      </c>
      <c r="R239" s="26"/>
      <c r="S239" s="27"/>
      <c r="T239" s="29">
        <v>4620</v>
      </c>
      <c r="U239" s="27">
        <v>0</v>
      </c>
      <c r="V239" s="29">
        <v>4620</v>
      </c>
      <c r="W239" s="27">
        <v>0</v>
      </c>
      <c r="X239" s="29">
        <v>4620</v>
      </c>
      <c r="Y239" s="27">
        <f>17620+0</f>
        <v>17620</v>
      </c>
      <c r="Z239" s="29">
        <v>4620</v>
      </c>
      <c r="AA239" s="27">
        <v>13860</v>
      </c>
      <c r="AB239" s="29">
        <v>4620</v>
      </c>
      <c r="AC239" s="27"/>
      <c r="AD239" s="29">
        <v>4620</v>
      </c>
      <c r="AE239" s="27"/>
      <c r="AF239" s="29">
        <v>4620</v>
      </c>
      <c r="AG239" s="27"/>
      <c r="AH239" s="29">
        <v>4620</v>
      </c>
      <c r="AI239" s="27"/>
      <c r="AJ239" s="29">
        <v>4620</v>
      </c>
      <c r="AK239" s="27"/>
      <c r="AL239" s="128"/>
      <c r="AM239" s="27"/>
      <c r="AN239" s="128"/>
      <c r="AO239" s="27"/>
      <c r="AP239" s="128"/>
      <c r="AQ239" s="27"/>
      <c r="AR239" s="125"/>
      <c r="AS239" s="128"/>
      <c r="AT239" s="27"/>
      <c r="AU239" s="128"/>
      <c r="AV239" s="27"/>
      <c r="AW239" s="128"/>
      <c r="AX239" s="27"/>
      <c r="AY239" s="128"/>
      <c r="AZ239" s="27"/>
      <c r="BA239" s="128"/>
      <c r="BB239" s="27"/>
      <c r="BC239" s="128"/>
      <c r="BD239" s="27"/>
      <c r="BE239" s="128"/>
      <c r="BF239" s="27"/>
      <c r="BG239" s="128"/>
      <c r="BH239" s="27"/>
      <c r="BI239" s="128"/>
      <c r="BJ239" s="27"/>
      <c r="BK239" s="128"/>
      <c r="BL239" s="27"/>
      <c r="BM239" s="128"/>
      <c r="BN239" s="27"/>
      <c r="BO239" s="28"/>
      <c r="BP239" s="27"/>
      <c r="BQ239" s="30"/>
      <c r="BR239" s="28"/>
      <c r="BS239" s="27"/>
      <c r="BT239" s="28"/>
      <c r="BU239" s="27"/>
      <c r="BV239" s="28"/>
      <c r="BW239" s="27"/>
      <c r="BX239" s="28"/>
      <c r="BY239" s="27"/>
      <c r="BZ239" s="28"/>
      <c r="CA239" s="27"/>
      <c r="CB239" s="28"/>
      <c r="CC239" s="27"/>
      <c r="CD239" s="26"/>
      <c r="CE239" s="27"/>
      <c r="CF239" s="26"/>
      <c r="CG239" s="27"/>
      <c r="CH239" s="26"/>
      <c r="CI239" s="27"/>
      <c r="CJ239" s="26"/>
      <c r="CK239" s="27"/>
      <c r="CL239" s="26"/>
      <c r="CM239" s="27"/>
      <c r="CN239" s="26"/>
      <c r="CO239" s="27"/>
      <c r="CP239" s="30"/>
      <c r="CQ239" s="31">
        <f t="shared" si="10"/>
        <v>57080</v>
      </c>
      <c r="CR239" s="31">
        <f t="shared" si="10"/>
        <v>33980</v>
      </c>
      <c r="CS239" s="32">
        <f t="shared" si="11"/>
        <v>23100</v>
      </c>
    </row>
    <row r="240" spans="1:97" ht="25.5" customHeight="1">
      <c r="A240" s="18">
        <v>237</v>
      </c>
      <c r="B240" s="48" t="s">
        <v>1317</v>
      </c>
      <c r="C240" s="20" t="s">
        <v>1318</v>
      </c>
      <c r="D240" s="126" t="s">
        <v>1319</v>
      </c>
      <c r="E240" s="37"/>
      <c r="F240" s="94">
        <v>6600</v>
      </c>
      <c r="G240" s="127"/>
      <c r="H240" s="38">
        <f t="shared" si="9"/>
        <v>21720</v>
      </c>
      <c r="I240" s="11"/>
      <c r="J240" s="26">
        <v>1500</v>
      </c>
      <c r="K240" s="27">
        <v>1500</v>
      </c>
      <c r="L240" s="26">
        <v>1000</v>
      </c>
      <c r="M240" s="27">
        <v>1000</v>
      </c>
      <c r="N240" s="26">
        <v>5000</v>
      </c>
      <c r="O240" s="27">
        <v>5000</v>
      </c>
      <c r="P240" s="26">
        <v>8000</v>
      </c>
      <c r="Q240" s="27">
        <v>0</v>
      </c>
      <c r="R240" s="26"/>
      <c r="S240" s="27"/>
      <c r="T240" s="29">
        <v>4620</v>
      </c>
      <c r="U240" s="27">
        <v>0</v>
      </c>
      <c r="V240" s="29">
        <v>4620</v>
      </c>
      <c r="W240" s="27">
        <v>0</v>
      </c>
      <c r="X240" s="29">
        <v>4620</v>
      </c>
      <c r="Y240" s="27"/>
      <c r="Z240" s="29">
        <v>4620</v>
      </c>
      <c r="AA240" s="27">
        <v>14000</v>
      </c>
      <c r="AB240" s="29">
        <v>4620</v>
      </c>
      <c r="AC240" s="27"/>
      <c r="AD240" s="29">
        <v>4620</v>
      </c>
      <c r="AE240" s="27"/>
      <c r="AF240" s="29">
        <v>4620</v>
      </c>
      <c r="AG240" s="27"/>
      <c r="AH240" s="29">
        <v>4620</v>
      </c>
      <c r="AI240" s="27"/>
      <c r="AJ240" s="29">
        <v>4620</v>
      </c>
      <c r="AK240" s="27">
        <v>13860</v>
      </c>
      <c r="AL240" s="128"/>
      <c r="AM240" s="27"/>
      <c r="AN240" s="128"/>
      <c r="AO240" s="27"/>
      <c r="AP240" s="128"/>
      <c r="AQ240" s="27"/>
      <c r="AR240" s="125"/>
      <c r="AS240" s="128"/>
      <c r="AT240" s="27"/>
      <c r="AU240" s="128"/>
      <c r="AV240" s="27"/>
      <c r="AW240" s="128"/>
      <c r="AX240" s="27"/>
      <c r="AY240" s="128"/>
      <c r="AZ240" s="27"/>
      <c r="BA240" s="128"/>
      <c r="BB240" s="27"/>
      <c r="BC240" s="128"/>
      <c r="BD240" s="27"/>
      <c r="BE240" s="128"/>
      <c r="BF240" s="27"/>
      <c r="BG240" s="128"/>
      <c r="BH240" s="27"/>
      <c r="BI240" s="128"/>
      <c r="BJ240" s="27"/>
      <c r="BK240" s="128"/>
      <c r="BL240" s="27"/>
      <c r="BM240" s="128"/>
      <c r="BN240" s="27"/>
      <c r="BO240" s="28"/>
      <c r="BP240" s="27"/>
      <c r="BQ240" s="30"/>
      <c r="BR240" s="28"/>
      <c r="BS240" s="27"/>
      <c r="BT240" s="28"/>
      <c r="BU240" s="27"/>
      <c r="BV240" s="28"/>
      <c r="BW240" s="27"/>
      <c r="BX240" s="28"/>
      <c r="BY240" s="27"/>
      <c r="BZ240" s="28"/>
      <c r="CA240" s="27"/>
      <c r="CB240" s="28"/>
      <c r="CC240" s="27"/>
      <c r="CD240" s="26"/>
      <c r="CE240" s="27"/>
      <c r="CF240" s="26"/>
      <c r="CG240" s="27"/>
      <c r="CH240" s="26"/>
      <c r="CI240" s="27"/>
      <c r="CJ240" s="26"/>
      <c r="CK240" s="27"/>
      <c r="CL240" s="26"/>
      <c r="CM240" s="27"/>
      <c r="CN240" s="26"/>
      <c r="CO240" s="27"/>
      <c r="CP240" s="30"/>
      <c r="CQ240" s="31">
        <f t="shared" si="10"/>
        <v>57080</v>
      </c>
      <c r="CR240" s="31">
        <f t="shared" si="10"/>
        <v>35360</v>
      </c>
      <c r="CS240" s="32">
        <f t="shared" si="11"/>
        <v>21720</v>
      </c>
    </row>
    <row r="241" spans="1:97" ht="25.5" customHeight="1">
      <c r="A241" s="129">
        <v>238</v>
      </c>
      <c r="B241" s="48" t="s">
        <v>1320</v>
      </c>
      <c r="C241" s="20" t="s">
        <v>1321</v>
      </c>
      <c r="D241" s="126" t="s">
        <v>1322</v>
      </c>
      <c r="E241" s="37"/>
      <c r="F241" s="94">
        <v>6600</v>
      </c>
      <c r="G241" s="127"/>
      <c r="H241" s="38">
        <f t="shared" si="9"/>
        <v>4620</v>
      </c>
      <c r="I241" s="11"/>
      <c r="J241" s="26">
        <v>1500</v>
      </c>
      <c r="K241" s="27">
        <v>1500</v>
      </c>
      <c r="L241" s="26">
        <v>1000</v>
      </c>
      <c r="M241" s="27">
        <v>1000</v>
      </c>
      <c r="N241" s="26">
        <v>5000</v>
      </c>
      <c r="O241" s="27">
        <v>5000</v>
      </c>
      <c r="P241" s="26">
        <v>8000</v>
      </c>
      <c r="Q241" s="27"/>
      <c r="R241" s="26"/>
      <c r="S241" s="27"/>
      <c r="T241" s="29">
        <v>4620</v>
      </c>
      <c r="U241" s="27">
        <v>4620</v>
      </c>
      <c r="V241" s="29">
        <v>4620</v>
      </c>
      <c r="W241" s="27">
        <v>0</v>
      </c>
      <c r="X241" s="29">
        <v>4620</v>
      </c>
      <c r="Y241" s="27">
        <v>0</v>
      </c>
      <c r="Z241" s="29">
        <v>4620</v>
      </c>
      <c r="AA241" s="27">
        <v>9240</v>
      </c>
      <c r="AB241" s="29">
        <v>4620</v>
      </c>
      <c r="AC241" s="27">
        <v>12620</v>
      </c>
      <c r="AD241" s="29">
        <v>4620</v>
      </c>
      <c r="AE241" s="27"/>
      <c r="AF241" s="29">
        <v>4620</v>
      </c>
      <c r="AG241" s="27"/>
      <c r="AH241" s="29">
        <v>4620</v>
      </c>
      <c r="AI241" s="27">
        <v>9240</v>
      </c>
      <c r="AJ241" s="29">
        <v>4620</v>
      </c>
      <c r="AK241" s="27">
        <v>9240</v>
      </c>
      <c r="AL241" s="128"/>
      <c r="AM241" s="27"/>
      <c r="AN241" s="128"/>
      <c r="AO241" s="27"/>
      <c r="AP241" s="128"/>
      <c r="AQ241" s="27"/>
      <c r="AR241" s="125"/>
      <c r="AS241" s="128"/>
      <c r="AT241" s="27"/>
      <c r="AU241" s="128"/>
      <c r="AV241" s="27"/>
      <c r="AW241" s="128"/>
      <c r="AX241" s="27"/>
      <c r="AY241" s="128"/>
      <c r="AZ241" s="27"/>
      <c r="BA241" s="128"/>
      <c r="BB241" s="27"/>
      <c r="BC241" s="128"/>
      <c r="BD241" s="27"/>
      <c r="BE241" s="128"/>
      <c r="BF241" s="27"/>
      <c r="BG241" s="128"/>
      <c r="BH241" s="27"/>
      <c r="BI241" s="128"/>
      <c r="BJ241" s="27"/>
      <c r="BK241" s="128"/>
      <c r="BL241" s="27"/>
      <c r="BM241" s="128"/>
      <c r="BN241" s="27"/>
      <c r="BO241" s="28"/>
      <c r="BP241" s="27"/>
      <c r="BQ241" s="30"/>
      <c r="BR241" s="28"/>
      <c r="BS241" s="27"/>
      <c r="BT241" s="28"/>
      <c r="BU241" s="27"/>
      <c r="BV241" s="28"/>
      <c r="BW241" s="27"/>
      <c r="BX241" s="28"/>
      <c r="BY241" s="27"/>
      <c r="BZ241" s="28"/>
      <c r="CA241" s="27"/>
      <c r="CB241" s="28"/>
      <c r="CC241" s="27"/>
      <c r="CD241" s="26"/>
      <c r="CE241" s="27"/>
      <c r="CF241" s="26"/>
      <c r="CG241" s="27"/>
      <c r="CH241" s="26"/>
      <c r="CI241" s="27"/>
      <c r="CJ241" s="26"/>
      <c r="CK241" s="27"/>
      <c r="CL241" s="26"/>
      <c r="CM241" s="27"/>
      <c r="CN241" s="26"/>
      <c r="CO241" s="27"/>
      <c r="CP241" s="30"/>
      <c r="CQ241" s="31">
        <f t="shared" si="10"/>
        <v>57080</v>
      </c>
      <c r="CR241" s="31">
        <f t="shared" si="10"/>
        <v>52460</v>
      </c>
      <c r="CS241" s="32">
        <f t="shared" si="11"/>
        <v>4620</v>
      </c>
    </row>
    <row r="242" spans="1:97" ht="25.5" customHeight="1">
      <c r="A242" s="18">
        <v>239</v>
      </c>
      <c r="B242" s="48" t="s">
        <v>1323</v>
      </c>
      <c r="C242" s="20" t="s">
        <v>1324</v>
      </c>
      <c r="D242" s="126" t="s">
        <v>1325</v>
      </c>
      <c r="E242" s="37"/>
      <c r="F242" s="94">
        <v>3300</v>
      </c>
      <c r="G242" s="127" t="s">
        <v>98</v>
      </c>
      <c r="H242" s="38">
        <f t="shared" si="9"/>
        <v>4620</v>
      </c>
      <c r="I242" s="11"/>
      <c r="J242" s="26">
        <v>1500</v>
      </c>
      <c r="K242" s="27">
        <v>1500</v>
      </c>
      <c r="L242" s="26">
        <v>1000</v>
      </c>
      <c r="M242" s="27">
        <v>1000</v>
      </c>
      <c r="N242" s="26">
        <v>5000</v>
      </c>
      <c r="O242" s="27">
        <v>5000</v>
      </c>
      <c r="P242" s="26">
        <v>8000</v>
      </c>
      <c r="Q242" s="27"/>
      <c r="R242" s="26"/>
      <c r="S242" s="27"/>
      <c r="T242" s="29">
        <v>2310</v>
      </c>
      <c r="U242" s="27">
        <v>0</v>
      </c>
      <c r="V242" s="29">
        <v>2310</v>
      </c>
      <c r="W242" s="27">
        <v>0</v>
      </c>
      <c r="X242" s="29">
        <v>2310</v>
      </c>
      <c r="Y242" s="27">
        <v>0</v>
      </c>
      <c r="Z242" s="29">
        <v>2310</v>
      </c>
      <c r="AA242" s="27">
        <f>4620+4620</f>
        <v>9240</v>
      </c>
      <c r="AB242" s="29">
        <v>2310</v>
      </c>
      <c r="AC242" s="27"/>
      <c r="AD242" s="29">
        <v>2310</v>
      </c>
      <c r="AE242" s="27"/>
      <c r="AF242" s="29">
        <v>2310</v>
      </c>
      <c r="AG242" s="27"/>
      <c r="AH242" s="29">
        <v>2310</v>
      </c>
      <c r="AI242" s="27"/>
      <c r="AJ242" s="29">
        <v>2310</v>
      </c>
      <c r="AK242" s="27">
        <v>14930</v>
      </c>
      <c r="AL242" s="128"/>
      <c r="AM242" s="27"/>
      <c r="AN242" s="128"/>
      <c r="AO242" s="27"/>
      <c r="AP242" s="128"/>
      <c r="AQ242" s="27"/>
      <c r="AR242" s="125"/>
      <c r="AS242" s="128"/>
      <c r="AT242" s="27"/>
      <c r="AU242" s="128"/>
      <c r="AV242" s="27"/>
      <c r="AW242" s="128"/>
      <c r="AX242" s="27"/>
      <c r="AY242" s="128"/>
      <c r="AZ242" s="27"/>
      <c r="BA242" s="128"/>
      <c r="BB242" s="27"/>
      <c r="BC242" s="128"/>
      <c r="BD242" s="27"/>
      <c r="BE242" s="128"/>
      <c r="BF242" s="27"/>
      <c r="BG242" s="128"/>
      <c r="BH242" s="27"/>
      <c r="BI242" s="128"/>
      <c r="BJ242" s="27"/>
      <c r="BK242" s="128"/>
      <c r="BL242" s="27"/>
      <c r="BM242" s="128"/>
      <c r="BN242" s="27"/>
      <c r="BO242" s="28"/>
      <c r="BP242" s="27"/>
      <c r="BQ242" s="30"/>
      <c r="BR242" s="28"/>
      <c r="BS242" s="27"/>
      <c r="BT242" s="28"/>
      <c r="BU242" s="27"/>
      <c r="BV242" s="28"/>
      <c r="BW242" s="27"/>
      <c r="BX242" s="28"/>
      <c r="BY242" s="27"/>
      <c r="BZ242" s="28"/>
      <c r="CA242" s="27"/>
      <c r="CB242" s="28"/>
      <c r="CC242" s="27"/>
      <c r="CD242" s="26"/>
      <c r="CE242" s="27"/>
      <c r="CF242" s="26"/>
      <c r="CG242" s="27"/>
      <c r="CH242" s="26"/>
      <c r="CI242" s="27"/>
      <c r="CJ242" s="26"/>
      <c r="CK242" s="27"/>
      <c r="CL242" s="26"/>
      <c r="CM242" s="27"/>
      <c r="CN242" s="26"/>
      <c r="CO242" s="27"/>
      <c r="CP242" s="30"/>
      <c r="CQ242" s="31">
        <f t="shared" si="10"/>
        <v>36290</v>
      </c>
      <c r="CR242" s="31">
        <f t="shared" si="10"/>
        <v>31670</v>
      </c>
      <c r="CS242" s="32">
        <f t="shared" si="11"/>
        <v>4620</v>
      </c>
    </row>
    <row r="243" spans="1:97" ht="25.5" customHeight="1">
      <c r="A243" s="129">
        <v>240</v>
      </c>
      <c r="B243" s="48" t="s">
        <v>1326</v>
      </c>
      <c r="C243" s="20" t="s">
        <v>1327</v>
      </c>
      <c r="D243" s="126" t="s">
        <v>1328</v>
      </c>
      <c r="E243" s="37"/>
      <c r="F243" s="94">
        <v>6600</v>
      </c>
      <c r="G243" s="127"/>
      <c r="H243" s="38">
        <f t="shared" si="9"/>
        <v>49580</v>
      </c>
      <c r="I243" s="11"/>
      <c r="J243" s="26">
        <v>1500</v>
      </c>
      <c r="K243" s="27">
        <v>1500</v>
      </c>
      <c r="L243" s="26">
        <v>1000</v>
      </c>
      <c r="M243" s="27">
        <v>1000</v>
      </c>
      <c r="N243" s="26">
        <v>5000</v>
      </c>
      <c r="O243" s="27">
        <v>5000</v>
      </c>
      <c r="P243" s="26">
        <v>8000</v>
      </c>
      <c r="Q243" s="27"/>
      <c r="R243" s="26"/>
      <c r="S243" s="27"/>
      <c r="T243" s="29">
        <v>4620</v>
      </c>
      <c r="U243" s="27"/>
      <c r="V243" s="29">
        <v>4620</v>
      </c>
      <c r="W243" s="27"/>
      <c r="X243" s="29">
        <v>4620</v>
      </c>
      <c r="Y243" s="27"/>
      <c r="Z243" s="29">
        <v>4620</v>
      </c>
      <c r="AA243" s="27"/>
      <c r="AB243" s="29">
        <v>4620</v>
      </c>
      <c r="AC243" s="27"/>
      <c r="AD243" s="29">
        <v>4620</v>
      </c>
      <c r="AE243" s="27"/>
      <c r="AF243" s="29">
        <v>4620</v>
      </c>
      <c r="AG243" s="27"/>
      <c r="AH243" s="29">
        <v>4620</v>
      </c>
      <c r="AI243" s="27"/>
      <c r="AJ243" s="29">
        <v>4620</v>
      </c>
      <c r="AK243" s="27"/>
      <c r="AL243" s="128"/>
      <c r="AM243" s="27"/>
      <c r="AN243" s="128"/>
      <c r="AO243" s="27"/>
      <c r="AP243" s="128"/>
      <c r="AQ243" s="27"/>
      <c r="AR243" s="125"/>
      <c r="AS243" s="128"/>
      <c r="AT243" s="27"/>
      <c r="AU243" s="128"/>
      <c r="AV243" s="27"/>
      <c r="AW243" s="128"/>
      <c r="AX243" s="27"/>
      <c r="AY243" s="128"/>
      <c r="AZ243" s="27"/>
      <c r="BA243" s="128"/>
      <c r="BB243" s="27"/>
      <c r="BC243" s="128"/>
      <c r="BD243" s="27"/>
      <c r="BE243" s="128"/>
      <c r="BF243" s="27"/>
      <c r="BG243" s="128"/>
      <c r="BH243" s="27"/>
      <c r="BI243" s="128"/>
      <c r="BJ243" s="27"/>
      <c r="BK243" s="128"/>
      <c r="BL243" s="27"/>
      <c r="BM243" s="128"/>
      <c r="BN243" s="27"/>
      <c r="BO243" s="28"/>
      <c r="BP243" s="27"/>
      <c r="BQ243" s="30"/>
      <c r="BR243" s="28"/>
      <c r="BS243" s="27"/>
      <c r="BT243" s="28"/>
      <c r="BU243" s="27"/>
      <c r="BV243" s="28"/>
      <c r="BW243" s="27"/>
      <c r="BX243" s="28"/>
      <c r="BY243" s="27"/>
      <c r="BZ243" s="28"/>
      <c r="CA243" s="27"/>
      <c r="CB243" s="28"/>
      <c r="CC243" s="27"/>
      <c r="CD243" s="26"/>
      <c r="CE243" s="27"/>
      <c r="CF243" s="26"/>
      <c r="CG243" s="27"/>
      <c r="CH243" s="26"/>
      <c r="CI243" s="27"/>
      <c r="CJ243" s="26"/>
      <c r="CK243" s="27"/>
      <c r="CL243" s="26"/>
      <c r="CM243" s="27"/>
      <c r="CN243" s="26"/>
      <c r="CO243" s="27"/>
      <c r="CP243" s="30"/>
      <c r="CQ243" s="31">
        <f t="shared" si="10"/>
        <v>57080</v>
      </c>
      <c r="CR243" s="31">
        <f t="shared" si="10"/>
        <v>7500</v>
      </c>
      <c r="CS243" s="32">
        <f t="shared" si="11"/>
        <v>49580</v>
      </c>
    </row>
    <row r="244" spans="1:97" ht="25.5" customHeight="1">
      <c r="A244" s="18">
        <v>241</v>
      </c>
      <c r="B244" s="48" t="s">
        <v>1329</v>
      </c>
      <c r="C244" s="20" t="s">
        <v>1330</v>
      </c>
      <c r="D244" s="126" t="s">
        <v>1331</v>
      </c>
      <c r="E244" s="37"/>
      <c r="F244" s="94">
        <v>6600</v>
      </c>
      <c r="G244" s="127"/>
      <c r="H244" s="38">
        <f t="shared" si="9"/>
        <v>23100</v>
      </c>
      <c r="I244" s="11"/>
      <c r="J244" s="26">
        <v>1500</v>
      </c>
      <c r="K244" s="27">
        <v>1500</v>
      </c>
      <c r="L244" s="26">
        <v>1000</v>
      </c>
      <c r="M244" s="27">
        <v>1000</v>
      </c>
      <c r="N244" s="26">
        <v>5000</v>
      </c>
      <c r="O244" s="27">
        <v>5000</v>
      </c>
      <c r="P244" s="26">
        <v>8000</v>
      </c>
      <c r="Q244" s="130">
        <v>0</v>
      </c>
      <c r="R244" s="26"/>
      <c r="S244" s="27"/>
      <c r="T244" s="29">
        <v>4620</v>
      </c>
      <c r="U244" s="130">
        <v>12620</v>
      </c>
      <c r="V244" s="29">
        <v>4620</v>
      </c>
      <c r="W244" s="27"/>
      <c r="X244" s="29">
        <v>4620</v>
      </c>
      <c r="Y244" s="27"/>
      <c r="Z244" s="29">
        <v>4620</v>
      </c>
      <c r="AA244" s="27">
        <v>13860</v>
      </c>
      <c r="AB244" s="29">
        <v>4620</v>
      </c>
      <c r="AC244" s="27"/>
      <c r="AD244" s="29">
        <v>4620</v>
      </c>
      <c r="AE244" s="27"/>
      <c r="AF244" s="29">
        <v>4620</v>
      </c>
      <c r="AG244" s="27"/>
      <c r="AH244" s="29">
        <v>4620</v>
      </c>
      <c r="AI244" s="27"/>
      <c r="AJ244" s="29">
        <v>4620</v>
      </c>
      <c r="AK244" s="27"/>
      <c r="AL244" s="128"/>
      <c r="AM244" s="27"/>
      <c r="AN244" s="128"/>
      <c r="AO244" s="27"/>
      <c r="AP244" s="128"/>
      <c r="AQ244" s="27"/>
      <c r="AR244" s="125"/>
      <c r="AS244" s="128"/>
      <c r="AT244" s="27"/>
      <c r="AU244" s="128"/>
      <c r="AV244" s="27"/>
      <c r="AW244" s="128"/>
      <c r="AX244" s="27"/>
      <c r="AY244" s="128"/>
      <c r="AZ244" s="27"/>
      <c r="BA244" s="128"/>
      <c r="BB244" s="27"/>
      <c r="BC244" s="128"/>
      <c r="BD244" s="27"/>
      <c r="BE244" s="128"/>
      <c r="BF244" s="27"/>
      <c r="BG244" s="128"/>
      <c r="BH244" s="27"/>
      <c r="BI244" s="128"/>
      <c r="BJ244" s="27"/>
      <c r="BK244" s="128"/>
      <c r="BL244" s="27"/>
      <c r="BM244" s="128"/>
      <c r="BN244" s="27"/>
      <c r="BO244" s="28"/>
      <c r="BP244" s="27"/>
      <c r="BQ244" s="30"/>
      <c r="BR244" s="28"/>
      <c r="BS244" s="27"/>
      <c r="BT244" s="28"/>
      <c r="BU244" s="27"/>
      <c r="BV244" s="28"/>
      <c r="BW244" s="27"/>
      <c r="BX244" s="28"/>
      <c r="BY244" s="27"/>
      <c r="BZ244" s="28"/>
      <c r="CA244" s="27"/>
      <c r="CB244" s="28"/>
      <c r="CC244" s="27"/>
      <c r="CD244" s="26"/>
      <c r="CE244" s="27"/>
      <c r="CF244" s="26"/>
      <c r="CG244" s="27"/>
      <c r="CH244" s="26"/>
      <c r="CI244" s="27"/>
      <c r="CJ244" s="26"/>
      <c r="CK244" s="27"/>
      <c r="CL244" s="26"/>
      <c r="CM244" s="27"/>
      <c r="CN244" s="26"/>
      <c r="CO244" s="27"/>
      <c r="CP244" s="30"/>
      <c r="CQ244" s="31">
        <f t="shared" si="10"/>
        <v>57080</v>
      </c>
      <c r="CR244" s="31">
        <f t="shared" si="10"/>
        <v>33980</v>
      </c>
      <c r="CS244" s="32">
        <f t="shared" si="11"/>
        <v>23100</v>
      </c>
    </row>
    <row r="245" spans="1:97" ht="25.5" customHeight="1">
      <c r="A245" s="129">
        <v>242</v>
      </c>
      <c r="B245" s="48" t="s">
        <v>1332</v>
      </c>
      <c r="C245" s="20" t="s">
        <v>1333</v>
      </c>
      <c r="D245" s="126" t="s">
        <v>1334</v>
      </c>
      <c r="E245" s="37"/>
      <c r="F245" s="94">
        <v>6600</v>
      </c>
      <c r="G245" s="127"/>
      <c r="H245" s="38">
        <f t="shared" si="9"/>
        <v>18480</v>
      </c>
      <c r="I245" s="11"/>
      <c r="J245" s="26">
        <v>1500</v>
      </c>
      <c r="K245" s="27">
        <v>1500</v>
      </c>
      <c r="L245" s="26">
        <v>1000</v>
      </c>
      <c r="M245" s="27">
        <v>1000</v>
      </c>
      <c r="N245" s="26">
        <v>5000</v>
      </c>
      <c r="O245" s="27">
        <v>5000</v>
      </c>
      <c r="P245" s="26">
        <v>8000</v>
      </c>
      <c r="Q245" s="27">
        <v>0</v>
      </c>
      <c r="R245" s="26"/>
      <c r="S245" s="27"/>
      <c r="T245" s="29">
        <v>4620</v>
      </c>
      <c r="U245" s="27">
        <v>12620</v>
      </c>
      <c r="V245" s="29">
        <v>4620</v>
      </c>
      <c r="W245" s="27">
        <v>4620</v>
      </c>
      <c r="X245" s="29">
        <v>4620</v>
      </c>
      <c r="Y245" s="27">
        <v>0</v>
      </c>
      <c r="Z245" s="29">
        <v>4620</v>
      </c>
      <c r="AA245" s="27">
        <v>9240</v>
      </c>
      <c r="AB245" s="29">
        <v>4620</v>
      </c>
      <c r="AC245" s="27"/>
      <c r="AD245" s="29">
        <v>4620</v>
      </c>
      <c r="AE245" s="27">
        <v>4620</v>
      </c>
      <c r="AF245" s="29">
        <v>4620</v>
      </c>
      <c r="AG245" s="27"/>
      <c r="AH245" s="29">
        <v>4620</v>
      </c>
      <c r="AI245" s="27"/>
      <c r="AJ245" s="29">
        <v>4620</v>
      </c>
      <c r="AK245" s="27"/>
      <c r="AL245" s="128"/>
      <c r="AM245" s="27"/>
      <c r="AN245" s="128"/>
      <c r="AO245" s="27"/>
      <c r="AP245" s="128"/>
      <c r="AQ245" s="27"/>
      <c r="AR245" s="125"/>
      <c r="AS245" s="128"/>
      <c r="AT245" s="27"/>
      <c r="AU245" s="128"/>
      <c r="AV245" s="27"/>
      <c r="AW245" s="128"/>
      <c r="AX245" s="27"/>
      <c r="AY245" s="128"/>
      <c r="AZ245" s="27"/>
      <c r="BA245" s="128"/>
      <c r="BB245" s="27"/>
      <c r="BC245" s="128"/>
      <c r="BD245" s="27"/>
      <c r="BE245" s="128"/>
      <c r="BF245" s="27"/>
      <c r="BG245" s="128"/>
      <c r="BH245" s="27"/>
      <c r="BI245" s="128"/>
      <c r="BJ245" s="27"/>
      <c r="BK245" s="128"/>
      <c r="BL245" s="27"/>
      <c r="BM245" s="128"/>
      <c r="BN245" s="27"/>
      <c r="BO245" s="28"/>
      <c r="BP245" s="27"/>
      <c r="BQ245" s="30"/>
      <c r="BR245" s="28"/>
      <c r="BS245" s="27"/>
      <c r="BT245" s="28"/>
      <c r="BU245" s="27"/>
      <c r="BV245" s="28"/>
      <c r="BW245" s="27"/>
      <c r="BX245" s="28"/>
      <c r="BY245" s="27"/>
      <c r="BZ245" s="28"/>
      <c r="CA245" s="27"/>
      <c r="CB245" s="28"/>
      <c r="CC245" s="27"/>
      <c r="CD245" s="26"/>
      <c r="CE245" s="27"/>
      <c r="CF245" s="26"/>
      <c r="CG245" s="27"/>
      <c r="CH245" s="26"/>
      <c r="CI245" s="27"/>
      <c r="CJ245" s="26"/>
      <c r="CK245" s="27"/>
      <c r="CL245" s="26"/>
      <c r="CM245" s="27"/>
      <c r="CN245" s="26"/>
      <c r="CO245" s="27"/>
      <c r="CP245" s="30"/>
      <c r="CQ245" s="31">
        <f t="shared" si="10"/>
        <v>57080</v>
      </c>
      <c r="CR245" s="31">
        <f t="shared" si="10"/>
        <v>38600</v>
      </c>
      <c r="CS245" s="32">
        <f t="shared" si="11"/>
        <v>18480</v>
      </c>
    </row>
    <row r="246" spans="1:97" ht="25.5" customHeight="1">
      <c r="A246" s="18">
        <v>243</v>
      </c>
      <c r="B246" s="48" t="s">
        <v>1335</v>
      </c>
      <c r="C246" s="20" t="s">
        <v>1336</v>
      </c>
      <c r="D246" s="126" t="s">
        <v>1337</v>
      </c>
      <c r="E246" s="37"/>
      <c r="F246" s="94">
        <v>3300</v>
      </c>
      <c r="G246" s="127" t="s">
        <v>680</v>
      </c>
      <c r="H246" s="38">
        <f t="shared" si="9"/>
        <v>18790</v>
      </c>
      <c r="I246" s="11"/>
      <c r="J246" s="26">
        <v>1500</v>
      </c>
      <c r="K246" s="27">
        <v>1500</v>
      </c>
      <c r="L246" s="26">
        <v>1000</v>
      </c>
      <c r="M246" s="27">
        <v>1000</v>
      </c>
      <c r="N246" s="26">
        <v>5000</v>
      </c>
      <c r="O246" s="27">
        <v>5000</v>
      </c>
      <c r="P246" s="26">
        <v>8000</v>
      </c>
      <c r="Q246" s="27"/>
      <c r="R246" s="26"/>
      <c r="S246" s="27"/>
      <c r="T246" s="29">
        <v>2310</v>
      </c>
      <c r="U246" s="27"/>
      <c r="V246" s="29">
        <v>2310</v>
      </c>
      <c r="W246" s="27"/>
      <c r="X246" s="29">
        <v>2310</v>
      </c>
      <c r="Y246" s="27"/>
      <c r="Z246" s="29">
        <v>2310</v>
      </c>
      <c r="AA246" s="27"/>
      <c r="AB246" s="29">
        <v>2310</v>
      </c>
      <c r="AC246" s="27">
        <v>10000</v>
      </c>
      <c r="AD246" s="29">
        <v>2310</v>
      </c>
      <c r="AE246" s="27"/>
      <c r="AF246" s="29">
        <v>2310</v>
      </c>
      <c r="AG246" s="27"/>
      <c r="AH246" s="29">
        <v>2310</v>
      </c>
      <c r="AI246" s="27"/>
      <c r="AJ246" s="29">
        <v>2310</v>
      </c>
      <c r="AK246" s="27"/>
      <c r="AL246" s="128"/>
      <c r="AM246" s="27"/>
      <c r="AN246" s="128"/>
      <c r="AO246" s="27"/>
      <c r="AP246" s="128"/>
      <c r="AQ246" s="27"/>
      <c r="AR246" s="125"/>
      <c r="AS246" s="128"/>
      <c r="AT246" s="27"/>
      <c r="AU246" s="128"/>
      <c r="AV246" s="27"/>
      <c r="AW246" s="128"/>
      <c r="AX246" s="27"/>
      <c r="AY246" s="128"/>
      <c r="AZ246" s="27"/>
      <c r="BA246" s="128"/>
      <c r="BB246" s="27"/>
      <c r="BC246" s="128"/>
      <c r="BD246" s="27"/>
      <c r="BE246" s="128"/>
      <c r="BF246" s="27"/>
      <c r="BG246" s="128"/>
      <c r="BH246" s="27"/>
      <c r="BI246" s="128"/>
      <c r="BJ246" s="27"/>
      <c r="BK246" s="128"/>
      <c r="BL246" s="27"/>
      <c r="BM246" s="128"/>
      <c r="BN246" s="27"/>
      <c r="BO246" s="28"/>
      <c r="BP246" s="27"/>
      <c r="BQ246" s="30"/>
      <c r="BR246" s="28"/>
      <c r="BS246" s="27"/>
      <c r="BT246" s="28"/>
      <c r="BU246" s="27"/>
      <c r="BV246" s="28"/>
      <c r="BW246" s="27"/>
      <c r="BX246" s="28"/>
      <c r="BY246" s="27"/>
      <c r="BZ246" s="28"/>
      <c r="CA246" s="27"/>
      <c r="CB246" s="28"/>
      <c r="CC246" s="27"/>
      <c r="CD246" s="26"/>
      <c r="CE246" s="27"/>
      <c r="CF246" s="26"/>
      <c r="CG246" s="27"/>
      <c r="CH246" s="26"/>
      <c r="CI246" s="27"/>
      <c r="CJ246" s="26"/>
      <c r="CK246" s="27"/>
      <c r="CL246" s="26"/>
      <c r="CM246" s="27"/>
      <c r="CN246" s="26"/>
      <c r="CO246" s="27"/>
      <c r="CP246" s="30"/>
      <c r="CQ246" s="31">
        <f t="shared" si="10"/>
        <v>36290</v>
      </c>
      <c r="CR246" s="31">
        <f t="shared" si="10"/>
        <v>17500</v>
      </c>
      <c r="CS246" s="32">
        <f t="shared" si="11"/>
        <v>18790</v>
      </c>
    </row>
    <row r="247" spans="1:97" ht="25.5" customHeight="1">
      <c r="A247" s="129">
        <v>244</v>
      </c>
      <c r="B247" s="48" t="s">
        <v>1338</v>
      </c>
      <c r="C247" s="20" t="s">
        <v>1339</v>
      </c>
      <c r="D247" s="126" t="s">
        <v>1340</v>
      </c>
      <c r="E247" s="37"/>
      <c r="F247" s="94">
        <v>3300</v>
      </c>
      <c r="G247" s="127" t="s">
        <v>680</v>
      </c>
      <c r="H247" s="38">
        <f t="shared" si="9"/>
        <v>0</v>
      </c>
      <c r="I247" s="11"/>
      <c r="J247" s="26">
        <v>1500</v>
      </c>
      <c r="K247" s="27">
        <v>1500</v>
      </c>
      <c r="L247" s="26">
        <v>1000</v>
      </c>
      <c r="M247" s="27">
        <v>1000</v>
      </c>
      <c r="N247" s="26">
        <v>5000</v>
      </c>
      <c r="O247" s="27">
        <v>3500</v>
      </c>
      <c r="P247" s="26">
        <v>8000</v>
      </c>
      <c r="Q247" s="27"/>
      <c r="R247" s="26"/>
      <c r="S247" s="27"/>
      <c r="T247" s="29">
        <v>2310</v>
      </c>
      <c r="U247" s="27">
        <v>0</v>
      </c>
      <c r="V247" s="29">
        <v>2310</v>
      </c>
      <c r="W247" s="27">
        <v>0</v>
      </c>
      <c r="X247" s="29">
        <v>2310</v>
      </c>
      <c r="Y247" s="27">
        <f>4620+11810</f>
        <v>16430</v>
      </c>
      <c r="Z247" s="29">
        <v>2310</v>
      </c>
      <c r="AA247" s="27">
        <v>2310</v>
      </c>
      <c r="AB247" s="29">
        <v>2310</v>
      </c>
      <c r="AC247" s="27">
        <v>2310</v>
      </c>
      <c r="AD247" s="29">
        <v>2310</v>
      </c>
      <c r="AE247" s="27"/>
      <c r="AF247" s="29">
        <v>2310</v>
      </c>
      <c r="AG247" s="27"/>
      <c r="AH247" s="29">
        <v>2310</v>
      </c>
      <c r="AI247" s="27">
        <v>6930</v>
      </c>
      <c r="AJ247" s="29">
        <v>2310</v>
      </c>
      <c r="AK247" s="27">
        <v>2310</v>
      </c>
      <c r="AL247" s="128"/>
      <c r="AM247" s="27"/>
      <c r="AN247" s="128"/>
      <c r="AO247" s="27"/>
      <c r="AP247" s="128"/>
      <c r="AQ247" s="27"/>
      <c r="AR247" s="125"/>
      <c r="AS247" s="128"/>
      <c r="AT247" s="27"/>
      <c r="AU247" s="128"/>
      <c r="AV247" s="27"/>
      <c r="AW247" s="128"/>
      <c r="AX247" s="27"/>
      <c r="AY247" s="128"/>
      <c r="AZ247" s="27"/>
      <c r="BA247" s="128"/>
      <c r="BB247" s="27"/>
      <c r="BC247" s="128"/>
      <c r="BD247" s="27"/>
      <c r="BE247" s="128"/>
      <c r="BF247" s="27"/>
      <c r="BG247" s="128"/>
      <c r="BH247" s="27"/>
      <c r="BI247" s="128"/>
      <c r="BJ247" s="27"/>
      <c r="BK247" s="128"/>
      <c r="BL247" s="27"/>
      <c r="BM247" s="128"/>
      <c r="BN247" s="27"/>
      <c r="BO247" s="28"/>
      <c r="BP247" s="27"/>
      <c r="BQ247" s="30"/>
      <c r="BR247" s="28"/>
      <c r="BS247" s="27"/>
      <c r="BT247" s="28"/>
      <c r="BU247" s="27"/>
      <c r="BV247" s="28"/>
      <c r="BW247" s="27"/>
      <c r="BX247" s="28"/>
      <c r="BY247" s="27"/>
      <c r="BZ247" s="28"/>
      <c r="CA247" s="27"/>
      <c r="CB247" s="28"/>
      <c r="CC247" s="27"/>
      <c r="CD247" s="26"/>
      <c r="CE247" s="27"/>
      <c r="CF247" s="26"/>
      <c r="CG247" s="27"/>
      <c r="CH247" s="26"/>
      <c r="CI247" s="27"/>
      <c r="CJ247" s="26"/>
      <c r="CK247" s="27"/>
      <c r="CL247" s="26"/>
      <c r="CM247" s="27"/>
      <c r="CN247" s="26"/>
      <c r="CO247" s="27"/>
      <c r="CP247" s="30"/>
      <c r="CQ247" s="31">
        <f t="shared" si="10"/>
        <v>36290</v>
      </c>
      <c r="CR247" s="31">
        <f t="shared" si="10"/>
        <v>36290</v>
      </c>
      <c r="CS247" s="32">
        <f t="shared" si="11"/>
        <v>0</v>
      </c>
    </row>
    <row r="248" spans="1:97" ht="25.5" customHeight="1">
      <c r="A248" s="18">
        <v>245</v>
      </c>
      <c r="B248" s="48" t="s">
        <v>1341</v>
      </c>
      <c r="C248" s="20" t="s">
        <v>1342</v>
      </c>
      <c r="D248" s="126" t="s">
        <v>1343</v>
      </c>
      <c r="E248" s="37"/>
      <c r="F248" s="94"/>
      <c r="G248" s="44" t="s">
        <v>136</v>
      </c>
      <c r="H248" s="38">
        <f t="shared" si="9"/>
        <v>0</v>
      </c>
      <c r="I248" s="11"/>
      <c r="J248" s="26">
        <v>1500</v>
      </c>
      <c r="K248" s="27">
        <v>1500</v>
      </c>
      <c r="L248" s="26">
        <v>1000</v>
      </c>
      <c r="M248" s="27">
        <v>1000</v>
      </c>
      <c r="N248" s="26">
        <v>5000</v>
      </c>
      <c r="O248" s="27">
        <v>5000</v>
      </c>
      <c r="P248" s="26">
        <v>8000</v>
      </c>
      <c r="Q248" s="27">
        <v>0</v>
      </c>
      <c r="R248" s="26"/>
      <c r="S248" s="27"/>
      <c r="T248" s="29">
        <v>4620</v>
      </c>
      <c r="U248" s="27">
        <v>10000</v>
      </c>
      <c r="V248" s="29">
        <v>4620</v>
      </c>
      <c r="W248" s="27">
        <v>4620</v>
      </c>
      <c r="X248" s="29">
        <v>4620</v>
      </c>
      <c r="Y248" s="27">
        <v>0</v>
      </c>
      <c r="Z248" s="29">
        <v>4620</v>
      </c>
      <c r="AA248" s="27">
        <v>11860</v>
      </c>
      <c r="AB248" s="29">
        <v>4620</v>
      </c>
      <c r="AC248" s="27"/>
      <c r="AD248" s="29">
        <v>4620</v>
      </c>
      <c r="AE248" s="27"/>
      <c r="AF248" s="29"/>
      <c r="AG248" s="27">
        <v>9240</v>
      </c>
      <c r="AH248" s="29"/>
      <c r="AI248" s="27"/>
      <c r="AJ248" s="29"/>
      <c r="AK248" s="27"/>
      <c r="AL248" s="128"/>
      <c r="AM248" s="27"/>
      <c r="AN248" s="128"/>
      <c r="AO248" s="27"/>
      <c r="AP248" s="128"/>
      <c r="AQ248" s="27"/>
      <c r="AR248" s="125"/>
      <c r="AS248" s="128"/>
      <c r="AT248" s="27"/>
      <c r="AU248" s="128"/>
      <c r="AV248" s="27"/>
      <c r="AW248" s="128"/>
      <c r="AX248" s="27"/>
      <c r="AY248" s="128"/>
      <c r="AZ248" s="27"/>
      <c r="BA248" s="128"/>
      <c r="BB248" s="27"/>
      <c r="BC248" s="128"/>
      <c r="BD248" s="27"/>
      <c r="BE248" s="128"/>
      <c r="BF248" s="27"/>
      <c r="BG248" s="128"/>
      <c r="BH248" s="27"/>
      <c r="BI248" s="128"/>
      <c r="BJ248" s="27"/>
      <c r="BK248" s="128"/>
      <c r="BL248" s="27"/>
      <c r="BM248" s="128"/>
      <c r="BN248" s="27"/>
      <c r="BO248" s="28"/>
      <c r="BP248" s="27"/>
      <c r="BQ248" s="30"/>
      <c r="BR248" s="28"/>
      <c r="BS248" s="27"/>
      <c r="BT248" s="28"/>
      <c r="BU248" s="27"/>
      <c r="BV248" s="28"/>
      <c r="BW248" s="27"/>
      <c r="BX248" s="28"/>
      <c r="BY248" s="27"/>
      <c r="BZ248" s="28"/>
      <c r="CA248" s="27"/>
      <c r="CB248" s="28"/>
      <c r="CC248" s="27"/>
      <c r="CD248" s="26"/>
      <c r="CE248" s="27"/>
      <c r="CF248" s="26"/>
      <c r="CG248" s="27"/>
      <c r="CH248" s="26"/>
      <c r="CI248" s="27"/>
      <c r="CJ248" s="26"/>
      <c r="CK248" s="27"/>
      <c r="CL248" s="26"/>
      <c r="CM248" s="27"/>
      <c r="CN248" s="26"/>
      <c r="CO248" s="27"/>
      <c r="CP248" s="30"/>
      <c r="CQ248" s="31">
        <f t="shared" si="10"/>
        <v>43220</v>
      </c>
      <c r="CR248" s="31">
        <f t="shared" si="10"/>
        <v>43220</v>
      </c>
      <c r="CS248" s="32">
        <f t="shared" si="11"/>
        <v>0</v>
      </c>
    </row>
    <row r="249" spans="1:97" ht="25.5" customHeight="1">
      <c r="A249" s="129">
        <v>246</v>
      </c>
      <c r="B249" s="48" t="s">
        <v>1344</v>
      </c>
      <c r="C249" s="20" t="s">
        <v>1345</v>
      </c>
      <c r="D249" s="126" t="s">
        <v>1346</v>
      </c>
      <c r="E249" s="132" t="s">
        <v>410</v>
      </c>
      <c r="F249" s="94">
        <v>6200</v>
      </c>
      <c r="H249" s="38">
        <f t="shared" si="9"/>
        <v>47060</v>
      </c>
      <c r="I249" s="11"/>
      <c r="J249" s="26">
        <v>1500</v>
      </c>
      <c r="K249" s="27">
        <v>1500</v>
      </c>
      <c r="L249" s="26">
        <v>1000</v>
      </c>
      <c r="M249" s="27">
        <v>1000</v>
      </c>
      <c r="N249" s="26">
        <v>5000</v>
      </c>
      <c r="O249" s="27">
        <v>5000</v>
      </c>
      <c r="P249" s="26">
        <v>8000</v>
      </c>
      <c r="Q249" s="27"/>
      <c r="R249" s="26"/>
      <c r="S249" s="27"/>
      <c r="T249" s="29">
        <v>4340</v>
      </c>
      <c r="U249" s="27"/>
      <c r="V249" s="29">
        <v>4340</v>
      </c>
      <c r="W249" s="27"/>
      <c r="X249" s="29">
        <v>4340</v>
      </c>
      <c r="Y249" s="27"/>
      <c r="Z249" s="29">
        <v>4340</v>
      </c>
      <c r="AA249" s="27"/>
      <c r="AB249" s="29">
        <v>4340</v>
      </c>
      <c r="AC249" s="27"/>
      <c r="AD249" s="29">
        <v>4340</v>
      </c>
      <c r="AE249" s="27"/>
      <c r="AF249" s="29">
        <v>4340</v>
      </c>
      <c r="AG249" s="27"/>
      <c r="AH249" s="29">
        <v>4340</v>
      </c>
      <c r="AI249" s="27"/>
      <c r="AJ249" s="29">
        <v>4340</v>
      </c>
      <c r="AK249" s="27"/>
      <c r="AL249" s="128"/>
      <c r="AM249" s="27"/>
      <c r="AN249" s="128"/>
      <c r="AO249" s="27"/>
      <c r="AP249" s="128"/>
      <c r="AQ249" s="27"/>
      <c r="AR249" s="125"/>
      <c r="AS249" s="128"/>
      <c r="AT249" s="27"/>
      <c r="AU249" s="128"/>
      <c r="AV249" s="27"/>
      <c r="AW249" s="128"/>
      <c r="AX249" s="27"/>
      <c r="AY249" s="128"/>
      <c r="AZ249" s="27"/>
      <c r="BA249" s="128"/>
      <c r="BB249" s="27"/>
      <c r="BC249" s="128"/>
      <c r="BD249" s="27"/>
      <c r="BE249" s="128"/>
      <c r="BF249" s="27"/>
      <c r="BG249" s="128"/>
      <c r="BH249" s="27"/>
      <c r="BI249" s="128"/>
      <c r="BJ249" s="27"/>
      <c r="BK249" s="128"/>
      <c r="BL249" s="27"/>
      <c r="BM249" s="128"/>
      <c r="BN249" s="27"/>
      <c r="BO249" s="28"/>
      <c r="BP249" s="27"/>
      <c r="BQ249" s="30"/>
      <c r="BR249" s="28"/>
      <c r="BS249" s="27"/>
      <c r="BT249" s="28"/>
      <c r="BU249" s="27"/>
      <c r="BV249" s="28"/>
      <c r="BW249" s="27"/>
      <c r="BX249" s="28"/>
      <c r="BY249" s="27"/>
      <c r="BZ249" s="28"/>
      <c r="CA249" s="27"/>
      <c r="CB249" s="28"/>
      <c r="CC249" s="27"/>
      <c r="CD249" s="26"/>
      <c r="CE249" s="27"/>
      <c r="CF249" s="26"/>
      <c r="CG249" s="27"/>
      <c r="CH249" s="26"/>
      <c r="CI249" s="27"/>
      <c r="CJ249" s="26"/>
      <c r="CK249" s="27"/>
      <c r="CL249" s="26"/>
      <c r="CM249" s="27"/>
      <c r="CN249" s="26"/>
      <c r="CO249" s="27"/>
      <c r="CP249" s="30"/>
      <c r="CQ249" s="31">
        <f t="shared" si="10"/>
        <v>54560</v>
      </c>
      <c r="CR249" s="31">
        <f t="shared" si="10"/>
        <v>7500</v>
      </c>
      <c r="CS249" s="32">
        <f t="shared" si="11"/>
        <v>47060</v>
      </c>
    </row>
    <row r="250" spans="1:97" ht="25.5" customHeight="1">
      <c r="A250" s="18">
        <v>247</v>
      </c>
      <c r="B250" s="48" t="s">
        <v>1347</v>
      </c>
      <c r="C250" s="20" t="s">
        <v>1348</v>
      </c>
      <c r="D250" s="126" t="s">
        <v>1349</v>
      </c>
      <c r="E250" s="37"/>
      <c r="F250" s="94">
        <v>6600</v>
      </c>
      <c r="G250" s="127"/>
      <c r="H250" s="38">
        <f t="shared" si="9"/>
        <v>13860</v>
      </c>
      <c r="I250" s="11"/>
      <c r="J250" s="26">
        <v>1500</v>
      </c>
      <c r="K250" s="27">
        <v>1500</v>
      </c>
      <c r="L250" s="26">
        <v>1000</v>
      </c>
      <c r="M250" s="27">
        <v>1000</v>
      </c>
      <c r="N250" s="26">
        <v>5000</v>
      </c>
      <c r="O250" s="27">
        <v>5000</v>
      </c>
      <c r="P250" s="26">
        <v>8000</v>
      </c>
      <c r="Q250" s="27">
        <v>8000</v>
      </c>
      <c r="R250" s="26"/>
      <c r="S250" s="27"/>
      <c r="T250" s="29">
        <v>4620</v>
      </c>
      <c r="U250" s="27">
        <v>0</v>
      </c>
      <c r="V250" s="29">
        <v>4620</v>
      </c>
      <c r="W250" s="27">
        <v>0</v>
      </c>
      <c r="X250" s="29">
        <v>4620</v>
      </c>
      <c r="Y250" s="27">
        <v>0</v>
      </c>
      <c r="Z250" s="29">
        <v>4620</v>
      </c>
      <c r="AA250" s="27">
        <v>18480</v>
      </c>
      <c r="AB250" s="29">
        <v>4620</v>
      </c>
      <c r="AC250" s="27"/>
      <c r="AD250" s="29">
        <v>4620</v>
      </c>
      <c r="AE250" s="27"/>
      <c r="AF250" s="29">
        <v>4620</v>
      </c>
      <c r="AG250" s="27"/>
      <c r="AH250" s="29">
        <v>4620</v>
      </c>
      <c r="AI250" s="27"/>
      <c r="AJ250" s="29">
        <v>4620</v>
      </c>
      <c r="AK250" s="27">
        <v>9240</v>
      </c>
      <c r="AL250" s="128"/>
      <c r="AM250" s="27"/>
      <c r="AN250" s="128"/>
      <c r="AO250" s="27"/>
      <c r="AP250" s="128"/>
      <c r="AQ250" s="27"/>
      <c r="AR250" s="125"/>
      <c r="AS250" s="128"/>
      <c r="AT250" s="27"/>
      <c r="AU250" s="128"/>
      <c r="AV250" s="27"/>
      <c r="AW250" s="128"/>
      <c r="AX250" s="27"/>
      <c r="AY250" s="128"/>
      <c r="AZ250" s="27"/>
      <c r="BA250" s="128"/>
      <c r="BB250" s="27"/>
      <c r="BC250" s="128"/>
      <c r="BD250" s="27"/>
      <c r="BE250" s="128"/>
      <c r="BF250" s="27"/>
      <c r="BG250" s="128"/>
      <c r="BH250" s="27"/>
      <c r="BI250" s="128"/>
      <c r="BJ250" s="27"/>
      <c r="BK250" s="128"/>
      <c r="BL250" s="27"/>
      <c r="BM250" s="128"/>
      <c r="BN250" s="27"/>
      <c r="BO250" s="28"/>
      <c r="BP250" s="27"/>
      <c r="BQ250" s="30"/>
      <c r="BR250" s="28"/>
      <c r="BS250" s="27"/>
      <c r="BT250" s="28"/>
      <c r="BU250" s="27"/>
      <c r="BV250" s="28"/>
      <c r="BW250" s="27"/>
      <c r="BX250" s="28"/>
      <c r="BY250" s="27"/>
      <c r="BZ250" s="28"/>
      <c r="CA250" s="27"/>
      <c r="CB250" s="28"/>
      <c r="CC250" s="27"/>
      <c r="CD250" s="26"/>
      <c r="CE250" s="27"/>
      <c r="CF250" s="26"/>
      <c r="CG250" s="27"/>
      <c r="CH250" s="26"/>
      <c r="CI250" s="27"/>
      <c r="CJ250" s="26"/>
      <c r="CK250" s="27"/>
      <c r="CL250" s="26"/>
      <c r="CM250" s="27"/>
      <c r="CN250" s="26"/>
      <c r="CO250" s="27"/>
      <c r="CP250" s="30"/>
      <c r="CQ250" s="31">
        <f t="shared" si="10"/>
        <v>57080</v>
      </c>
      <c r="CR250" s="31">
        <f t="shared" si="10"/>
        <v>43220</v>
      </c>
      <c r="CS250" s="32">
        <f t="shared" si="11"/>
        <v>13860</v>
      </c>
    </row>
    <row r="251" spans="1:97" ht="25.5" customHeight="1">
      <c r="A251" s="129">
        <v>248</v>
      </c>
      <c r="B251" s="48" t="s">
        <v>1180</v>
      </c>
      <c r="C251" s="20" t="s">
        <v>1350</v>
      </c>
      <c r="D251" s="126" t="s">
        <v>1351</v>
      </c>
      <c r="E251" s="37"/>
      <c r="F251" s="94">
        <v>6600</v>
      </c>
      <c r="G251" s="127"/>
      <c r="H251" s="38">
        <f t="shared" si="9"/>
        <v>29580</v>
      </c>
      <c r="I251" s="11"/>
      <c r="J251" s="26">
        <v>1500</v>
      </c>
      <c r="K251" s="27">
        <v>1500</v>
      </c>
      <c r="L251" s="26">
        <v>1000</v>
      </c>
      <c r="M251" s="27">
        <v>1000</v>
      </c>
      <c r="N251" s="26">
        <v>5000</v>
      </c>
      <c r="O251" s="27">
        <v>5000</v>
      </c>
      <c r="P251" s="26">
        <v>8000</v>
      </c>
      <c r="Q251" s="27">
        <v>0</v>
      </c>
      <c r="R251" s="26"/>
      <c r="S251" s="27"/>
      <c r="T251" s="29">
        <v>4620</v>
      </c>
      <c r="U251" s="27">
        <v>0</v>
      </c>
      <c r="V251" s="29">
        <v>4620</v>
      </c>
      <c r="W251" s="27">
        <v>0</v>
      </c>
      <c r="X251" s="29">
        <v>4620</v>
      </c>
      <c r="Y251" s="27">
        <v>0</v>
      </c>
      <c r="Z251" s="29">
        <v>4620</v>
      </c>
      <c r="AA251" s="27">
        <v>20000</v>
      </c>
      <c r="AB251" s="29">
        <v>4620</v>
      </c>
      <c r="AC251" s="27"/>
      <c r="AD251" s="29">
        <v>4620</v>
      </c>
      <c r="AE251" s="27"/>
      <c r="AF251" s="29">
        <v>4620</v>
      </c>
      <c r="AG251" s="27"/>
      <c r="AH251" s="29">
        <v>4620</v>
      </c>
      <c r="AI251" s="27"/>
      <c r="AJ251" s="29">
        <v>4620</v>
      </c>
      <c r="AK251" s="27"/>
      <c r="AL251" s="128"/>
      <c r="AM251" s="27"/>
      <c r="AN251" s="128"/>
      <c r="AO251" s="27"/>
      <c r="AP251" s="128"/>
      <c r="AQ251" s="27"/>
      <c r="AR251" s="125"/>
      <c r="AS251" s="128"/>
      <c r="AT251" s="27"/>
      <c r="AU251" s="128"/>
      <c r="AV251" s="27"/>
      <c r="AW251" s="128"/>
      <c r="AX251" s="27"/>
      <c r="AY251" s="128"/>
      <c r="AZ251" s="27"/>
      <c r="BA251" s="128"/>
      <c r="BB251" s="27"/>
      <c r="BC251" s="128"/>
      <c r="BD251" s="27"/>
      <c r="BE251" s="128"/>
      <c r="BF251" s="27"/>
      <c r="BG251" s="128"/>
      <c r="BH251" s="27"/>
      <c r="BI251" s="128"/>
      <c r="BJ251" s="27"/>
      <c r="BK251" s="128"/>
      <c r="BL251" s="27"/>
      <c r="BM251" s="128"/>
      <c r="BN251" s="27"/>
      <c r="BO251" s="28"/>
      <c r="BP251" s="27"/>
      <c r="BQ251" s="30"/>
      <c r="BR251" s="28"/>
      <c r="BS251" s="27"/>
      <c r="BT251" s="28"/>
      <c r="BU251" s="27"/>
      <c r="BV251" s="28"/>
      <c r="BW251" s="27"/>
      <c r="BX251" s="28"/>
      <c r="BY251" s="27"/>
      <c r="BZ251" s="28"/>
      <c r="CA251" s="27"/>
      <c r="CB251" s="28"/>
      <c r="CC251" s="27"/>
      <c r="CD251" s="26"/>
      <c r="CE251" s="27"/>
      <c r="CF251" s="26"/>
      <c r="CG251" s="27"/>
      <c r="CH251" s="26"/>
      <c r="CI251" s="27"/>
      <c r="CJ251" s="26"/>
      <c r="CK251" s="27"/>
      <c r="CL251" s="26"/>
      <c r="CM251" s="27"/>
      <c r="CN251" s="26"/>
      <c r="CO251" s="27"/>
      <c r="CP251" s="30"/>
      <c r="CQ251" s="31">
        <f t="shared" si="10"/>
        <v>57080</v>
      </c>
      <c r="CR251" s="31">
        <f t="shared" si="10"/>
        <v>27500</v>
      </c>
      <c r="CS251" s="32">
        <f t="shared" si="11"/>
        <v>29580</v>
      </c>
    </row>
    <row r="252" spans="1:97" ht="25.5" customHeight="1">
      <c r="A252" s="18">
        <v>249</v>
      </c>
      <c r="B252" s="48" t="s">
        <v>1352</v>
      </c>
      <c r="C252" s="20" t="s">
        <v>1353</v>
      </c>
      <c r="D252" s="126" t="s">
        <v>1354</v>
      </c>
      <c r="E252" s="37"/>
      <c r="F252" s="94">
        <v>6600</v>
      </c>
      <c r="G252" s="127"/>
      <c r="H252" s="38">
        <f t="shared" si="9"/>
        <v>23100</v>
      </c>
      <c r="I252" s="11"/>
      <c r="J252" s="26">
        <v>1500</v>
      </c>
      <c r="K252" s="27">
        <v>1500</v>
      </c>
      <c r="L252" s="26">
        <v>1000</v>
      </c>
      <c r="M252" s="27">
        <v>1000</v>
      </c>
      <c r="N252" s="26">
        <v>5000</v>
      </c>
      <c r="O252" s="27">
        <v>5000</v>
      </c>
      <c r="P252" s="26">
        <v>8000</v>
      </c>
      <c r="Q252" s="27">
        <v>0</v>
      </c>
      <c r="R252" s="26"/>
      <c r="S252" s="27"/>
      <c r="T252" s="29">
        <v>4620</v>
      </c>
      <c r="U252" s="27">
        <v>0</v>
      </c>
      <c r="V252" s="29">
        <v>4620</v>
      </c>
      <c r="W252" s="27">
        <v>9240</v>
      </c>
      <c r="X252" s="29">
        <v>4620</v>
      </c>
      <c r="Y252" s="27">
        <v>0</v>
      </c>
      <c r="Z252" s="29">
        <v>4620</v>
      </c>
      <c r="AA252" s="27">
        <v>9240</v>
      </c>
      <c r="AB252" s="29">
        <v>4620</v>
      </c>
      <c r="AC252" s="27">
        <v>8000</v>
      </c>
      <c r="AD252" s="29">
        <v>4620</v>
      </c>
      <c r="AE252" s="27"/>
      <c r="AF252" s="29">
        <v>4620</v>
      </c>
      <c r="AG252" s="27"/>
      <c r="AH252" s="29">
        <v>4620</v>
      </c>
      <c r="AI252" s="27"/>
      <c r="AJ252" s="29">
        <v>4620</v>
      </c>
      <c r="AK252" s="27"/>
      <c r="AL252" s="128"/>
      <c r="AM252" s="27"/>
      <c r="AN252" s="128"/>
      <c r="AO252" s="27"/>
      <c r="AP252" s="128"/>
      <c r="AQ252" s="27"/>
      <c r="AR252" s="125"/>
      <c r="AS252" s="128"/>
      <c r="AT252" s="27"/>
      <c r="AU252" s="128"/>
      <c r="AV252" s="27"/>
      <c r="AW252" s="128"/>
      <c r="AX252" s="27"/>
      <c r="AY252" s="128"/>
      <c r="AZ252" s="27"/>
      <c r="BA252" s="128"/>
      <c r="BB252" s="27"/>
      <c r="BC252" s="128"/>
      <c r="BD252" s="27"/>
      <c r="BE252" s="128"/>
      <c r="BF252" s="27"/>
      <c r="BG252" s="128"/>
      <c r="BH252" s="27"/>
      <c r="BI252" s="128"/>
      <c r="BJ252" s="27"/>
      <c r="BK252" s="128"/>
      <c r="BL252" s="27"/>
      <c r="BM252" s="128"/>
      <c r="BN252" s="27"/>
      <c r="BO252" s="28"/>
      <c r="BP252" s="27"/>
      <c r="BQ252" s="30"/>
      <c r="BR252" s="28"/>
      <c r="BS252" s="27"/>
      <c r="BT252" s="28"/>
      <c r="BU252" s="27"/>
      <c r="BV252" s="28"/>
      <c r="BW252" s="27"/>
      <c r="BX252" s="28"/>
      <c r="BY252" s="27"/>
      <c r="BZ252" s="28"/>
      <c r="CA252" s="27"/>
      <c r="CB252" s="28"/>
      <c r="CC252" s="27"/>
      <c r="CD252" s="26"/>
      <c r="CE252" s="27"/>
      <c r="CF252" s="26"/>
      <c r="CG252" s="27"/>
      <c r="CH252" s="26"/>
      <c r="CI252" s="27"/>
      <c r="CJ252" s="26"/>
      <c r="CK252" s="27"/>
      <c r="CL252" s="26"/>
      <c r="CM252" s="27"/>
      <c r="CN252" s="26"/>
      <c r="CO252" s="27"/>
      <c r="CP252" s="30"/>
      <c r="CQ252" s="31">
        <f t="shared" si="10"/>
        <v>57080</v>
      </c>
      <c r="CR252" s="31">
        <f t="shared" si="10"/>
        <v>33980</v>
      </c>
      <c r="CS252" s="32">
        <f t="shared" si="11"/>
        <v>23100</v>
      </c>
    </row>
    <row r="253" spans="1:97" ht="25.5" customHeight="1">
      <c r="A253" s="129">
        <v>250</v>
      </c>
      <c r="B253" s="48" t="s">
        <v>1355</v>
      </c>
      <c r="C253" s="20" t="s">
        <v>1356</v>
      </c>
      <c r="D253" s="126" t="s">
        <v>1357</v>
      </c>
      <c r="E253" s="37"/>
      <c r="F253" s="94">
        <v>6600</v>
      </c>
      <c r="G253" s="127"/>
      <c r="H253" s="38">
        <f t="shared" si="9"/>
        <v>49580</v>
      </c>
      <c r="I253" s="11"/>
      <c r="J253" s="26">
        <v>1500</v>
      </c>
      <c r="K253" s="27">
        <v>1500</v>
      </c>
      <c r="L253" s="26">
        <v>1000</v>
      </c>
      <c r="M253" s="27">
        <v>1000</v>
      </c>
      <c r="N253" s="26">
        <v>5000</v>
      </c>
      <c r="O253" s="27">
        <v>5000</v>
      </c>
      <c r="P253" s="26">
        <v>8000</v>
      </c>
      <c r="Q253" s="27"/>
      <c r="R253" s="26"/>
      <c r="S253" s="27"/>
      <c r="T253" s="29">
        <v>4620</v>
      </c>
      <c r="U253" s="27"/>
      <c r="V253" s="29">
        <v>4620</v>
      </c>
      <c r="W253" s="27"/>
      <c r="X253" s="29">
        <v>4620</v>
      </c>
      <c r="Y253" s="27"/>
      <c r="Z253" s="29">
        <v>4620</v>
      </c>
      <c r="AA253" s="27"/>
      <c r="AB253" s="29">
        <v>4620</v>
      </c>
      <c r="AC253" s="27"/>
      <c r="AD253" s="29">
        <v>4620</v>
      </c>
      <c r="AE253" s="27"/>
      <c r="AF253" s="29">
        <v>4620</v>
      </c>
      <c r="AG253" s="27"/>
      <c r="AH253" s="29">
        <v>4620</v>
      </c>
      <c r="AI253" s="27"/>
      <c r="AJ253" s="29">
        <v>4620</v>
      </c>
      <c r="AK253" s="27"/>
      <c r="AL253" s="128"/>
      <c r="AM253" s="27"/>
      <c r="AN253" s="128"/>
      <c r="AO253" s="27"/>
      <c r="AP253" s="128"/>
      <c r="AQ253" s="27"/>
      <c r="AR253" s="125"/>
      <c r="AS253" s="128"/>
      <c r="AT253" s="27"/>
      <c r="AU253" s="128"/>
      <c r="AV253" s="27"/>
      <c r="AW253" s="128"/>
      <c r="AX253" s="27"/>
      <c r="AY253" s="128"/>
      <c r="AZ253" s="27"/>
      <c r="BA253" s="128"/>
      <c r="BB253" s="27"/>
      <c r="BC253" s="128"/>
      <c r="BD253" s="27"/>
      <c r="BE253" s="128"/>
      <c r="BF253" s="27"/>
      <c r="BG253" s="128"/>
      <c r="BH253" s="27"/>
      <c r="BI253" s="128"/>
      <c r="BJ253" s="27"/>
      <c r="BK253" s="128"/>
      <c r="BL253" s="27"/>
      <c r="BM253" s="128"/>
      <c r="BN253" s="27"/>
      <c r="BO253" s="28"/>
      <c r="BP253" s="27"/>
      <c r="BQ253" s="30"/>
      <c r="BR253" s="28"/>
      <c r="BS253" s="27"/>
      <c r="BT253" s="28"/>
      <c r="BU253" s="27"/>
      <c r="BV253" s="28"/>
      <c r="BW253" s="27"/>
      <c r="BX253" s="28"/>
      <c r="BY253" s="27"/>
      <c r="BZ253" s="28"/>
      <c r="CA253" s="27"/>
      <c r="CB253" s="28"/>
      <c r="CC253" s="27"/>
      <c r="CD253" s="26"/>
      <c r="CE253" s="27"/>
      <c r="CF253" s="26"/>
      <c r="CG253" s="27"/>
      <c r="CH253" s="26"/>
      <c r="CI253" s="27"/>
      <c r="CJ253" s="26"/>
      <c r="CK253" s="27"/>
      <c r="CL253" s="26"/>
      <c r="CM253" s="27"/>
      <c r="CN253" s="26"/>
      <c r="CO253" s="27"/>
      <c r="CP253" s="30"/>
      <c r="CQ253" s="31">
        <f t="shared" si="10"/>
        <v>57080</v>
      </c>
      <c r="CR253" s="31">
        <f t="shared" si="10"/>
        <v>7500</v>
      </c>
      <c r="CS253" s="32">
        <f t="shared" si="11"/>
        <v>49580</v>
      </c>
    </row>
    <row r="254" spans="1:97" ht="25.5" customHeight="1">
      <c r="A254" s="18">
        <v>251</v>
      </c>
      <c r="B254" s="161" t="s">
        <v>1358</v>
      </c>
      <c r="C254" s="20" t="s">
        <v>1359</v>
      </c>
      <c r="D254" s="162"/>
      <c r="E254" s="22"/>
      <c r="F254" s="94">
        <v>6600</v>
      </c>
      <c r="G254" s="127"/>
      <c r="H254" s="38">
        <f t="shared" si="9"/>
        <v>0</v>
      </c>
      <c r="I254" s="11"/>
      <c r="J254" s="26">
        <v>1500</v>
      </c>
      <c r="K254" s="27">
        <v>1500</v>
      </c>
      <c r="L254" s="26">
        <v>1000</v>
      </c>
      <c r="M254" s="27">
        <v>1000</v>
      </c>
      <c r="N254" s="26">
        <v>5000</v>
      </c>
      <c r="O254" s="27">
        <v>5000</v>
      </c>
      <c r="P254" s="26">
        <v>8000</v>
      </c>
      <c r="Q254" s="27">
        <f>4500+0</f>
        <v>4500</v>
      </c>
      <c r="R254" s="26"/>
      <c r="S254" s="27"/>
      <c r="T254" s="29">
        <v>4620</v>
      </c>
      <c r="U254" s="27">
        <v>0</v>
      </c>
      <c r="V254" s="29">
        <v>4620</v>
      </c>
      <c r="W254" s="27">
        <v>0</v>
      </c>
      <c r="X254" s="29">
        <v>4620</v>
      </c>
      <c r="Y254" s="27">
        <v>0</v>
      </c>
      <c r="Z254" s="29">
        <v>4620</v>
      </c>
      <c r="AA254" s="27">
        <v>21980</v>
      </c>
      <c r="AB254" s="29">
        <v>4620</v>
      </c>
      <c r="AC254" s="27"/>
      <c r="AD254" s="29">
        <v>4620</v>
      </c>
      <c r="AE254" s="27"/>
      <c r="AF254" s="29">
        <v>4620</v>
      </c>
      <c r="AG254" s="27">
        <v>13860</v>
      </c>
      <c r="AH254" s="29">
        <v>4620</v>
      </c>
      <c r="AI254" s="27"/>
      <c r="AJ254" s="29">
        <v>4620</v>
      </c>
      <c r="AK254" s="27">
        <v>9240</v>
      </c>
      <c r="AL254" s="128"/>
      <c r="AM254" s="27"/>
      <c r="AN254" s="128"/>
      <c r="AO254" s="27"/>
      <c r="AP254" s="128"/>
      <c r="AQ254" s="27"/>
      <c r="AR254" s="125"/>
      <c r="AS254" s="128"/>
      <c r="AT254" s="27"/>
      <c r="AU254" s="128"/>
      <c r="AV254" s="27"/>
      <c r="AW254" s="128"/>
      <c r="AX254" s="27"/>
      <c r="AY254" s="128"/>
      <c r="AZ254" s="27"/>
      <c r="BA254" s="128"/>
      <c r="BB254" s="27"/>
      <c r="BC254" s="128"/>
      <c r="BD254" s="27"/>
      <c r="BE254" s="128"/>
      <c r="BF254" s="27"/>
      <c r="BG254" s="128"/>
      <c r="BH254" s="27"/>
      <c r="BI254" s="128"/>
      <c r="BJ254" s="27"/>
      <c r="BK254" s="128"/>
      <c r="BL254" s="27"/>
      <c r="BM254" s="128"/>
      <c r="BN254" s="27"/>
      <c r="BO254" s="28"/>
      <c r="BP254" s="27"/>
      <c r="BQ254" s="30"/>
      <c r="BR254" s="28"/>
      <c r="BS254" s="27"/>
      <c r="BT254" s="28"/>
      <c r="BU254" s="27"/>
      <c r="BV254" s="28"/>
      <c r="BW254" s="27"/>
      <c r="BX254" s="28"/>
      <c r="BY254" s="27"/>
      <c r="BZ254" s="28"/>
      <c r="CA254" s="27"/>
      <c r="CB254" s="28"/>
      <c r="CC254" s="27"/>
      <c r="CD254" s="26"/>
      <c r="CE254" s="27"/>
      <c r="CF254" s="26"/>
      <c r="CG254" s="27"/>
      <c r="CH254" s="26"/>
      <c r="CI254" s="27"/>
      <c r="CJ254" s="26"/>
      <c r="CK254" s="27"/>
      <c r="CL254" s="26"/>
      <c r="CM254" s="27"/>
      <c r="CN254" s="26"/>
      <c r="CO254" s="27"/>
      <c r="CP254" s="30"/>
      <c r="CQ254" s="31">
        <f t="shared" si="10"/>
        <v>57080</v>
      </c>
      <c r="CR254" s="31">
        <f t="shared" si="10"/>
        <v>57080</v>
      </c>
      <c r="CS254" s="32">
        <f t="shared" si="11"/>
        <v>0</v>
      </c>
    </row>
    <row r="255" spans="1:97" ht="25.5" customHeight="1">
      <c r="A255" s="129">
        <v>252</v>
      </c>
      <c r="B255" s="36" t="s">
        <v>1360</v>
      </c>
      <c r="C255" s="20" t="s">
        <v>1361</v>
      </c>
      <c r="D255" s="163"/>
      <c r="E255" s="22"/>
      <c r="F255" s="94">
        <v>6600</v>
      </c>
      <c r="G255" s="127"/>
      <c r="H255" s="38">
        <f t="shared" si="9"/>
        <v>18480</v>
      </c>
      <c r="I255" s="11"/>
      <c r="J255" s="26">
        <v>1500</v>
      </c>
      <c r="K255" s="27">
        <v>1500</v>
      </c>
      <c r="L255" s="26">
        <v>1000</v>
      </c>
      <c r="M255" s="27">
        <v>1000</v>
      </c>
      <c r="N255" s="26">
        <v>5000</v>
      </c>
      <c r="O255" s="27">
        <v>5000</v>
      </c>
      <c r="P255" s="26">
        <v>8000</v>
      </c>
      <c r="Q255" s="27">
        <f>1500+0</f>
        <v>1500</v>
      </c>
      <c r="R255" s="26"/>
      <c r="S255" s="27"/>
      <c r="T255" s="29">
        <v>4620</v>
      </c>
      <c r="U255" s="27">
        <v>0</v>
      </c>
      <c r="V255" s="29">
        <v>4620</v>
      </c>
      <c r="W255" s="27"/>
      <c r="X255" s="29">
        <v>4620</v>
      </c>
      <c r="Y255" s="27"/>
      <c r="Z255" s="29">
        <v>4620</v>
      </c>
      <c r="AA255" s="27">
        <v>11120</v>
      </c>
      <c r="AB255" s="29">
        <v>4620</v>
      </c>
      <c r="AC255" s="27"/>
      <c r="AD255" s="29">
        <v>4620</v>
      </c>
      <c r="AE255" s="27"/>
      <c r="AF255" s="29">
        <v>4620</v>
      </c>
      <c r="AG255" s="27"/>
      <c r="AH255" s="29">
        <v>4620</v>
      </c>
      <c r="AI255" s="27"/>
      <c r="AJ255" s="29">
        <v>4620</v>
      </c>
      <c r="AK255" s="27">
        <v>18480</v>
      </c>
      <c r="AL255" s="128"/>
      <c r="AM255" s="27"/>
      <c r="AN255" s="128"/>
      <c r="AO255" s="27"/>
      <c r="AP255" s="128"/>
      <c r="AQ255" s="27"/>
      <c r="AR255" s="125"/>
      <c r="AS255" s="128"/>
      <c r="AT255" s="27"/>
      <c r="AU255" s="128"/>
      <c r="AV255" s="27"/>
      <c r="AW255" s="128"/>
      <c r="AX255" s="27"/>
      <c r="AY255" s="128"/>
      <c r="AZ255" s="27"/>
      <c r="BA255" s="128"/>
      <c r="BB255" s="27"/>
      <c r="BC255" s="128"/>
      <c r="BD255" s="27"/>
      <c r="BE255" s="128"/>
      <c r="BF255" s="27"/>
      <c r="BG255" s="128"/>
      <c r="BH255" s="27"/>
      <c r="BI255" s="128"/>
      <c r="BJ255" s="27"/>
      <c r="BK255" s="128"/>
      <c r="BL255" s="27"/>
      <c r="BM255" s="128"/>
      <c r="BN255" s="27"/>
      <c r="BO255" s="28"/>
      <c r="BP255" s="27"/>
      <c r="BQ255" s="30"/>
      <c r="BR255" s="28"/>
      <c r="BS255" s="27"/>
      <c r="BT255" s="28"/>
      <c r="BU255" s="27"/>
      <c r="BV255" s="28"/>
      <c r="BW255" s="27"/>
      <c r="BX255" s="28"/>
      <c r="BY255" s="27"/>
      <c r="BZ255" s="28"/>
      <c r="CA255" s="27"/>
      <c r="CB255" s="28"/>
      <c r="CC255" s="27"/>
      <c r="CD255" s="26"/>
      <c r="CE255" s="27"/>
      <c r="CF255" s="26"/>
      <c r="CG255" s="27"/>
      <c r="CH255" s="26"/>
      <c r="CI255" s="27"/>
      <c r="CJ255" s="26"/>
      <c r="CK255" s="27"/>
      <c r="CL255" s="26"/>
      <c r="CM255" s="27"/>
      <c r="CN255" s="26"/>
      <c r="CO255" s="27"/>
      <c r="CP255" s="30"/>
      <c r="CQ255" s="31">
        <f t="shared" si="10"/>
        <v>57080</v>
      </c>
      <c r="CR255" s="31">
        <f t="shared" si="10"/>
        <v>38600</v>
      </c>
      <c r="CS255" s="32">
        <f t="shared" si="11"/>
        <v>18480</v>
      </c>
    </row>
    <row r="256" spans="1:97" ht="25.5" customHeight="1">
      <c r="A256" s="18">
        <v>253</v>
      </c>
      <c r="B256" s="161" t="s">
        <v>1362</v>
      </c>
      <c r="C256" s="20" t="s">
        <v>1363</v>
      </c>
      <c r="D256" s="163" t="s">
        <v>1364</v>
      </c>
      <c r="E256" s="22"/>
      <c r="F256" s="94">
        <v>6600</v>
      </c>
      <c r="G256" s="127"/>
      <c r="H256" s="38">
        <f t="shared" si="9"/>
        <v>-4620</v>
      </c>
      <c r="I256" s="11"/>
      <c r="J256" s="26">
        <v>1500</v>
      </c>
      <c r="K256" s="27">
        <v>1500</v>
      </c>
      <c r="L256" s="26">
        <v>1000</v>
      </c>
      <c r="M256" s="27">
        <v>1000</v>
      </c>
      <c r="N256" s="26">
        <v>5000</v>
      </c>
      <c r="O256" s="27">
        <v>5000</v>
      </c>
      <c r="P256" s="26">
        <v>8000</v>
      </c>
      <c r="Q256" s="27">
        <v>0</v>
      </c>
      <c r="R256" s="26"/>
      <c r="S256" s="27"/>
      <c r="T256" s="29">
        <v>4620</v>
      </c>
      <c r="U256" s="27">
        <v>4620</v>
      </c>
      <c r="V256" s="29">
        <v>4620</v>
      </c>
      <c r="W256" s="27">
        <v>0</v>
      </c>
      <c r="X256" s="29">
        <v>4620</v>
      </c>
      <c r="Y256" s="27">
        <v>21860</v>
      </c>
      <c r="Z256" s="29">
        <v>4620</v>
      </c>
      <c r="AA256" s="27">
        <v>0</v>
      </c>
      <c r="AB256" s="29">
        <v>4620</v>
      </c>
      <c r="AC256" s="27"/>
      <c r="AD256" s="29">
        <v>4620</v>
      </c>
      <c r="AE256" s="27"/>
      <c r="AF256" s="29">
        <v>4620</v>
      </c>
      <c r="AG256" s="27">
        <v>18480</v>
      </c>
      <c r="AH256" s="29">
        <v>4620</v>
      </c>
      <c r="AI256" s="27"/>
      <c r="AJ256" s="29">
        <v>4620</v>
      </c>
      <c r="AK256" s="27">
        <v>9240</v>
      </c>
      <c r="AL256" s="128"/>
      <c r="AM256" s="27"/>
      <c r="AN256" s="128"/>
      <c r="AO256" s="27"/>
      <c r="AP256" s="128"/>
      <c r="AQ256" s="27"/>
      <c r="AR256" s="125"/>
      <c r="AS256" s="128"/>
      <c r="AT256" s="27"/>
      <c r="AU256" s="128"/>
      <c r="AV256" s="27"/>
      <c r="AW256" s="128"/>
      <c r="AX256" s="27"/>
      <c r="AY256" s="128"/>
      <c r="AZ256" s="27"/>
      <c r="BA256" s="128"/>
      <c r="BB256" s="27"/>
      <c r="BC256" s="128"/>
      <c r="BD256" s="27"/>
      <c r="BE256" s="128"/>
      <c r="BF256" s="27"/>
      <c r="BG256" s="128"/>
      <c r="BH256" s="27"/>
      <c r="BI256" s="128"/>
      <c r="BJ256" s="27"/>
      <c r="BK256" s="128"/>
      <c r="BL256" s="27"/>
      <c r="BM256" s="128"/>
      <c r="BN256" s="27"/>
      <c r="BO256" s="28"/>
      <c r="BP256" s="27"/>
      <c r="BQ256" s="30"/>
      <c r="BR256" s="28"/>
      <c r="BS256" s="27"/>
      <c r="BT256" s="28"/>
      <c r="BU256" s="27"/>
      <c r="BV256" s="28"/>
      <c r="BW256" s="27"/>
      <c r="BX256" s="28"/>
      <c r="BY256" s="27"/>
      <c r="BZ256" s="28"/>
      <c r="CA256" s="27"/>
      <c r="CB256" s="28"/>
      <c r="CC256" s="27"/>
      <c r="CD256" s="26"/>
      <c r="CE256" s="27"/>
      <c r="CF256" s="26"/>
      <c r="CG256" s="27"/>
      <c r="CH256" s="26"/>
      <c r="CI256" s="27"/>
      <c r="CJ256" s="26"/>
      <c r="CK256" s="27"/>
      <c r="CL256" s="26"/>
      <c r="CM256" s="27"/>
      <c r="CN256" s="26"/>
      <c r="CO256" s="27"/>
      <c r="CP256" s="30"/>
      <c r="CQ256" s="31">
        <f t="shared" si="10"/>
        <v>57080</v>
      </c>
      <c r="CR256" s="31">
        <f t="shared" si="10"/>
        <v>61700</v>
      </c>
      <c r="CS256" s="32">
        <f t="shared" si="11"/>
        <v>-4620</v>
      </c>
    </row>
    <row r="257" spans="1:97" ht="25.5" customHeight="1">
      <c r="A257" s="129">
        <v>254</v>
      </c>
      <c r="B257" s="36" t="s">
        <v>1365</v>
      </c>
      <c r="C257" s="20" t="s">
        <v>1366</v>
      </c>
      <c r="D257" s="163" t="s">
        <v>1367</v>
      </c>
      <c r="E257" s="22"/>
      <c r="F257" s="94">
        <v>6600</v>
      </c>
      <c r="G257" s="127"/>
      <c r="H257" s="38">
        <f t="shared" si="9"/>
        <v>14740</v>
      </c>
      <c r="I257" s="11"/>
      <c r="J257" s="26">
        <v>1500</v>
      </c>
      <c r="K257" s="27">
        <v>1500</v>
      </c>
      <c r="L257" s="26">
        <v>1000</v>
      </c>
      <c r="M257" s="27">
        <v>1000</v>
      </c>
      <c r="N257" s="26">
        <v>5000</v>
      </c>
      <c r="O257" s="27">
        <v>5000</v>
      </c>
      <c r="P257" s="26">
        <v>8000</v>
      </c>
      <c r="Q257" s="27">
        <v>190</v>
      </c>
      <c r="R257" s="26"/>
      <c r="S257" s="27"/>
      <c r="T257" s="29"/>
      <c r="U257" s="27"/>
      <c r="V257" s="29"/>
      <c r="W257" s="27"/>
      <c r="X257" s="29"/>
      <c r="Y257" s="27"/>
      <c r="Z257" s="29"/>
      <c r="AA257" s="27"/>
      <c r="AB257" s="29"/>
      <c r="AC257" s="27"/>
      <c r="AD257" s="29"/>
      <c r="AE257" s="27"/>
      <c r="AF257" s="29">
        <v>2310</v>
      </c>
      <c r="AG257" s="27"/>
      <c r="AH257" s="29">
        <v>2310</v>
      </c>
      <c r="AI257" s="27"/>
      <c r="AJ257" s="29">
        <v>2310</v>
      </c>
      <c r="AK257" s="27"/>
      <c r="AL257" s="128"/>
      <c r="AM257" s="27"/>
      <c r="AN257" s="128"/>
      <c r="AO257" s="27"/>
      <c r="AP257" s="128"/>
      <c r="AQ257" s="27"/>
      <c r="AR257" s="125"/>
      <c r="AS257" s="128"/>
      <c r="AT257" s="27"/>
      <c r="AU257" s="128"/>
      <c r="AV257" s="27"/>
      <c r="AW257" s="128"/>
      <c r="AX257" s="27"/>
      <c r="AY257" s="128"/>
      <c r="AZ257" s="27"/>
      <c r="BA257" s="128"/>
      <c r="BB257" s="27"/>
      <c r="BC257" s="128"/>
      <c r="BD257" s="27"/>
      <c r="BE257" s="128"/>
      <c r="BF257" s="27"/>
      <c r="BG257" s="128"/>
      <c r="BH257" s="27"/>
      <c r="BI257" s="128"/>
      <c r="BJ257" s="27"/>
      <c r="BK257" s="128"/>
      <c r="BL257" s="27"/>
      <c r="BM257" s="128"/>
      <c r="BN257" s="27"/>
      <c r="BO257" s="28"/>
      <c r="BP257" s="27"/>
      <c r="BQ257" s="30"/>
      <c r="BR257" s="28"/>
      <c r="BS257" s="27"/>
      <c r="BT257" s="28"/>
      <c r="BU257" s="27"/>
      <c r="BV257" s="28"/>
      <c r="BW257" s="27"/>
      <c r="BX257" s="28"/>
      <c r="BY257" s="27"/>
      <c r="BZ257" s="28"/>
      <c r="CA257" s="27"/>
      <c r="CB257" s="28"/>
      <c r="CC257" s="27"/>
      <c r="CD257" s="26"/>
      <c r="CE257" s="27"/>
      <c r="CF257" s="26"/>
      <c r="CG257" s="27"/>
      <c r="CH257" s="26"/>
      <c r="CI257" s="27"/>
      <c r="CJ257" s="26"/>
      <c r="CK257" s="27"/>
      <c r="CL257" s="26"/>
      <c r="CM257" s="27"/>
      <c r="CN257" s="26"/>
      <c r="CO257" s="27"/>
      <c r="CP257" s="30"/>
      <c r="CQ257" s="31">
        <f t="shared" si="10"/>
        <v>22430</v>
      </c>
      <c r="CR257" s="31">
        <f t="shared" si="10"/>
        <v>7690</v>
      </c>
      <c r="CS257" s="32">
        <f t="shared" si="11"/>
        <v>14740</v>
      </c>
    </row>
    <row r="258" spans="1:97" ht="25.5" customHeight="1">
      <c r="A258" s="18">
        <v>255</v>
      </c>
      <c r="B258" s="36" t="s">
        <v>1368</v>
      </c>
      <c r="C258" s="20" t="s">
        <v>1369</v>
      </c>
      <c r="D258" s="163" t="s">
        <v>1370</v>
      </c>
      <c r="E258" s="22"/>
      <c r="F258" s="94">
        <v>6600</v>
      </c>
      <c r="G258" s="127"/>
      <c r="H258" s="38">
        <f t="shared" si="9"/>
        <v>0</v>
      </c>
      <c r="I258" s="11"/>
      <c r="J258" s="26">
        <v>1500</v>
      </c>
      <c r="K258" s="27">
        <v>1500</v>
      </c>
      <c r="L258" s="26">
        <v>1000</v>
      </c>
      <c r="M258" s="27">
        <v>1000</v>
      </c>
      <c r="N258" s="26">
        <v>5000</v>
      </c>
      <c r="O258" s="27">
        <v>5000</v>
      </c>
      <c r="P258" s="26">
        <v>8000</v>
      </c>
      <c r="Q258" s="27">
        <v>8000</v>
      </c>
      <c r="R258" s="26"/>
      <c r="S258" s="27"/>
      <c r="T258" s="29"/>
      <c r="U258" s="27"/>
      <c r="V258" s="29"/>
      <c r="W258" s="27"/>
      <c r="X258" s="29"/>
      <c r="Y258" s="27"/>
      <c r="Z258" s="29"/>
      <c r="AA258" s="27"/>
      <c r="AB258" s="29"/>
      <c r="AC258" s="27"/>
      <c r="AD258" s="29"/>
      <c r="AE258" s="27"/>
      <c r="AF258" s="29"/>
      <c r="AG258" s="27"/>
      <c r="AH258" s="29">
        <v>4620</v>
      </c>
      <c r="AI258" s="27">
        <v>4620</v>
      </c>
      <c r="AJ258" s="29">
        <v>4620</v>
      </c>
      <c r="AK258" s="27">
        <v>4620</v>
      </c>
      <c r="AL258" s="128"/>
      <c r="AM258" s="27"/>
      <c r="AN258" s="128"/>
      <c r="AO258" s="27"/>
      <c r="AP258" s="128"/>
      <c r="AQ258" s="27"/>
      <c r="AR258" s="125"/>
      <c r="AS258" s="128"/>
      <c r="AT258" s="27"/>
      <c r="AU258" s="128"/>
      <c r="AV258" s="27"/>
      <c r="AW258" s="128"/>
      <c r="AX258" s="27"/>
      <c r="AY258" s="128"/>
      <c r="AZ258" s="27"/>
      <c r="BA258" s="128"/>
      <c r="BB258" s="27"/>
      <c r="BC258" s="128"/>
      <c r="BD258" s="27"/>
      <c r="BE258" s="128"/>
      <c r="BF258" s="27"/>
      <c r="BG258" s="128"/>
      <c r="BH258" s="27"/>
      <c r="BI258" s="128"/>
      <c r="BJ258" s="27"/>
      <c r="BK258" s="128"/>
      <c r="BL258" s="27"/>
      <c r="BM258" s="128"/>
      <c r="BN258" s="27"/>
      <c r="BO258" s="28"/>
      <c r="BP258" s="27"/>
      <c r="BQ258" s="30"/>
      <c r="BR258" s="28"/>
      <c r="BS258" s="27"/>
      <c r="BT258" s="28"/>
      <c r="BU258" s="27"/>
      <c r="BV258" s="28"/>
      <c r="BW258" s="27"/>
      <c r="BX258" s="28"/>
      <c r="BY258" s="27"/>
      <c r="BZ258" s="28"/>
      <c r="CA258" s="27"/>
      <c r="CB258" s="28"/>
      <c r="CC258" s="27"/>
      <c r="CD258" s="26"/>
      <c r="CE258" s="27"/>
      <c r="CF258" s="26"/>
      <c r="CG258" s="27"/>
      <c r="CH258" s="26"/>
      <c r="CI258" s="27"/>
      <c r="CJ258" s="26"/>
      <c r="CK258" s="27"/>
      <c r="CL258" s="26"/>
      <c r="CM258" s="27"/>
      <c r="CN258" s="26"/>
      <c r="CO258" s="27"/>
      <c r="CP258" s="30"/>
      <c r="CQ258" s="31">
        <f t="shared" si="10"/>
        <v>24740</v>
      </c>
      <c r="CR258" s="31">
        <f t="shared" si="10"/>
        <v>24740</v>
      </c>
      <c r="CS258" s="32">
        <f t="shared" si="11"/>
        <v>0</v>
      </c>
    </row>
    <row r="259" spans="1:97" ht="25.5" customHeight="1">
      <c r="A259" s="129">
        <v>256</v>
      </c>
      <c r="B259" s="36"/>
      <c r="C259" s="164"/>
      <c r="D259" s="165"/>
      <c r="E259" s="22"/>
      <c r="F259" s="94"/>
      <c r="G259" s="127"/>
      <c r="H259" s="38">
        <f t="shared" si="9"/>
        <v>0</v>
      </c>
      <c r="I259" s="11"/>
      <c r="J259" s="26"/>
      <c r="K259" s="27"/>
      <c r="L259" s="26"/>
      <c r="M259" s="27"/>
      <c r="N259" s="26"/>
      <c r="O259" s="27"/>
      <c r="P259" s="26"/>
      <c r="Q259" s="27"/>
      <c r="R259" s="26"/>
      <c r="S259" s="27"/>
      <c r="T259" s="29"/>
      <c r="U259" s="27"/>
      <c r="V259" s="29"/>
      <c r="W259" s="27"/>
      <c r="X259" s="29"/>
      <c r="Y259" s="27"/>
      <c r="Z259" s="29"/>
      <c r="AA259" s="27"/>
      <c r="AB259" s="29"/>
      <c r="AC259" s="27"/>
      <c r="AD259" s="29"/>
      <c r="AE259" s="27"/>
      <c r="AF259" s="29"/>
      <c r="AG259" s="27"/>
      <c r="AH259" s="128"/>
      <c r="AI259" s="27"/>
      <c r="AJ259" s="128"/>
      <c r="AK259" s="27"/>
      <c r="AL259" s="128"/>
      <c r="AM259" s="27"/>
      <c r="AN259" s="128"/>
      <c r="AO259" s="27"/>
      <c r="AP259" s="128"/>
      <c r="AQ259" s="27"/>
      <c r="AR259" s="125"/>
      <c r="AS259" s="128"/>
      <c r="AT259" s="27"/>
      <c r="AU259" s="128"/>
      <c r="AV259" s="27"/>
      <c r="AW259" s="128"/>
      <c r="AX259" s="27"/>
      <c r="AY259" s="128"/>
      <c r="AZ259" s="27"/>
      <c r="BA259" s="128"/>
      <c r="BB259" s="27"/>
      <c r="BC259" s="128"/>
      <c r="BD259" s="27"/>
      <c r="BE259" s="128"/>
      <c r="BF259" s="27"/>
      <c r="BG259" s="128"/>
      <c r="BH259" s="27"/>
      <c r="BI259" s="128"/>
      <c r="BJ259" s="27"/>
      <c r="BK259" s="128"/>
      <c r="BL259" s="27"/>
      <c r="BM259" s="128"/>
      <c r="BN259" s="27"/>
      <c r="BO259" s="28"/>
      <c r="BP259" s="27"/>
      <c r="BQ259" s="30"/>
      <c r="BR259" s="28"/>
      <c r="BS259" s="27"/>
      <c r="BT259" s="28"/>
      <c r="BU259" s="27"/>
      <c r="BV259" s="28"/>
      <c r="BW259" s="27"/>
      <c r="BX259" s="28"/>
      <c r="BY259" s="27"/>
      <c r="BZ259" s="28"/>
      <c r="CA259" s="27"/>
      <c r="CB259" s="28"/>
      <c r="CC259" s="27"/>
      <c r="CD259" s="26"/>
      <c r="CE259" s="27"/>
      <c r="CF259" s="26"/>
      <c r="CG259" s="27"/>
      <c r="CH259" s="26"/>
      <c r="CI259" s="27"/>
      <c r="CJ259" s="26"/>
      <c r="CK259" s="27"/>
      <c r="CL259" s="26"/>
      <c r="CM259" s="27"/>
      <c r="CN259" s="26"/>
      <c r="CO259" s="27"/>
      <c r="CP259" s="30"/>
      <c r="CQ259" s="31">
        <f t="shared" si="10"/>
        <v>0</v>
      </c>
      <c r="CR259" s="31">
        <f t="shared" si="10"/>
        <v>0</v>
      </c>
      <c r="CS259" s="32">
        <f t="shared" si="11"/>
        <v>0</v>
      </c>
    </row>
    <row r="260" spans="1:97" ht="25.5" customHeight="1">
      <c r="A260" s="18">
        <v>257</v>
      </c>
      <c r="B260" s="36"/>
      <c r="C260" s="164"/>
      <c r="D260" s="165"/>
      <c r="E260" s="35"/>
      <c r="F260" s="94"/>
      <c r="G260" s="127"/>
      <c r="H260" s="38">
        <f t="shared" ref="H260:H273" si="12">CS260</f>
        <v>0</v>
      </c>
      <c r="I260" s="11"/>
      <c r="J260" s="26"/>
      <c r="K260" s="27"/>
      <c r="L260" s="26"/>
      <c r="M260" s="27"/>
      <c r="N260" s="26"/>
      <c r="O260" s="27"/>
      <c r="P260" s="26"/>
      <c r="Q260" s="27"/>
      <c r="R260" s="26"/>
      <c r="S260" s="27"/>
      <c r="T260" s="29"/>
      <c r="U260" s="27"/>
      <c r="V260" s="29"/>
      <c r="W260" s="27"/>
      <c r="X260" s="29"/>
      <c r="Y260" s="27"/>
      <c r="Z260" s="29"/>
      <c r="AA260" s="27"/>
      <c r="AB260" s="29"/>
      <c r="AC260" s="27"/>
      <c r="AD260" s="29"/>
      <c r="AE260" s="27"/>
      <c r="AF260" s="29"/>
      <c r="AG260" s="27"/>
      <c r="AH260" s="128"/>
      <c r="AI260" s="27"/>
      <c r="AJ260" s="128"/>
      <c r="AK260" s="27"/>
      <c r="AL260" s="128"/>
      <c r="AM260" s="27"/>
      <c r="AN260" s="128"/>
      <c r="AO260" s="27"/>
      <c r="AP260" s="128"/>
      <c r="AQ260" s="27"/>
      <c r="AR260" s="125"/>
      <c r="AS260" s="128"/>
      <c r="AT260" s="27"/>
      <c r="AU260" s="128"/>
      <c r="AV260" s="27"/>
      <c r="AW260" s="128"/>
      <c r="AX260" s="27"/>
      <c r="AY260" s="128"/>
      <c r="AZ260" s="27"/>
      <c r="BA260" s="128"/>
      <c r="BB260" s="27"/>
      <c r="BC260" s="128"/>
      <c r="BD260" s="27"/>
      <c r="BE260" s="128"/>
      <c r="BF260" s="27"/>
      <c r="BG260" s="128"/>
      <c r="BH260" s="27"/>
      <c r="BI260" s="128"/>
      <c r="BJ260" s="27"/>
      <c r="BK260" s="128"/>
      <c r="BL260" s="27"/>
      <c r="BM260" s="128"/>
      <c r="BN260" s="27"/>
      <c r="BO260" s="28"/>
      <c r="BP260" s="27"/>
      <c r="BQ260" s="30"/>
      <c r="BR260" s="28"/>
      <c r="BS260" s="27"/>
      <c r="BT260" s="28"/>
      <c r="BU260" s="27"/>
      <c r="BV260" s="28"/>
      <c r="BW260" s="27"/>
      <c r="BX260" s="28"/>
      <c r="BY260" s="27"/>
      <c r="BZ260" s="28"/>
      <c r="CA260" s="27"/>
      <c r="CB260" s="28"/>
      <c r="CC260" s="27"/>
      <c r="CD260" s="26"/>
      <c r="CE260" s="27"/>
      <c r="CF260" s="26"/>
      <c r="CG260" s="27"/>
      <c r="CH260" s="26"/>
      <c r="CI260" s="27"/>
      <c r="CJ260" s="26"/>
      <c r="CK260" s="27"/>
      <c r="CL260" s="26"/>
      <c r="CM260" s="27"/>
      <c r="CN260" s="26"/>
      <c r="CO260" s="27"/>
      <c r="CP260" s="30"/>
      <c r="CQ260" s="31">
        <f t="shared" ref="CQ260:CR273" si="13">CN260+CL260+CJ260+CH260+CF260+CD260+CB260+BZ260+BX260+BV260+BT260+BR260+BO260+BM260+BK260+BI260+BG260+BE260+BC260+BA260+AY260+AW260+AU260+AS260+AP260+AN260+AL260+AJ260+AH260+AF260+AD260+AB260+Z260+X260+V260+T260+R260+N260+L260+J260+P260</f>
        <v>0</v>
      </c>
      <c r="CR260" s="31">
        <f t="shared" si="13"/>
        <v>0</v>
      </c>
      <c r="CS260" s="32">
        <f t="shared" ref="CS260:CS273" si="14">CQ260-CR260</f>
        <v>0</v>
      </c>
    </row>
    <row r="261" spans="1:97" ht="25.5" customHeight="1">
      <c r="A261" s="129">
        <v>258</v>
      </c>
      <c r="B261" s="36"/>
      <c r="C261" s="164"/>
      <c r="D261" s="165"/>
      <c r="E261" s="35"/>
      <c r="F261" s="94"/>
      <c r="G261" s="127"/>
      <c r="H261" s="38">
        <f t="shared" si="12"/>
        <v>0</v>
      </c>
      <c r="I261" s="11"/>
      <c r="J261" s="26"/>
      <c r="K261" s="27"/>
      <c r="L261" s="26"/>
      <c r="M261" s="27"/>
      <c r="N261" s="26"/>
      <c r="O261" s="27"/>
      <c r="P261" s="26"/>
      <c r="Q261" s="27"/>
      <c r="R261" s="26"/>
      <c r="S261" s="27"/>
      <c r="T261" s="29"/>
      <c r="U261" s="27"/>
      <c r="V261" s="29"/>
      <c r="W261" s="27"/>
      <c r="X261" s="26"/>
      <c r="Y261" s="27"/>
      <c r="Z261" s="26"/>
      <c r="AA261" s="27"/>
      <c r="AB261" s="26"/>
      <c r="AC261" s="27"/>
      <c r="AD261" s="29"/>
      <c r="AE261" s="27"/>
      <c r="AF261" s="29"/>
      <c r="AG261" s="27"/>
      <c r="AH261" s="128"/>
      <c r="AI261" s="27"/>
      <c r="AJ261" s="128"/>
      <c r="AK261" s="27"/>
      <c r="AL261" s="128"/>
      <c r="AM261" s="27"/>
      <c r="AN261" s="128"/>
      <c r="AO261" s="27"/>
      <c r="AP261" s="128"/>
      <c r="AQ261" s="27"/>
      <c r="AR261" s="125"/>
      <c r="AS261" s="128"/>
      <c r="AT261" s="27"/>
      <c r="AU261" s="128"/>
      <c r="AV261" s="27"/>
      <c r="AW261" s="128"/>
      <c r="AX261" s="27"/>
      <c r="AY261" s="128"/>
      <c r="AZ261" s="27"/>
      <c r="BA261" s="128"/>
      <c r="BB261" s="27"/>
      <c r="BC261" s="128"/>
      <c r="BD261" s="27"/>
      <c r="BE261" s="128"/>
      <c r="BF261" s="27"/>
      <c r="BG261" s="128"/>
      <c r="BH261" s="27"/>
      <c r="BI261" s="128"/>
      <c r="BJ261" s="27"/>
      <c r="BK261" s="128"/>
      <c r="BL261" s="27"/>
      <c r="BM261" s="128"/>
      <c r="BN261" s="27"/>
      <c r="BO261" s="28"/>
      <c r="BP261" s="27"/>
      <c r="BQ261" s="30"/>
      <c r="BR261" s="28"/>
      <c r="BS261" s="27"/>
      <c r="BT261" s="28"/>
      <c r="BU261" s="27"/>
      <c r="BV261" s="28"/>
      <c r="BW261" s="27"/>
      <c r="BX261" s="28"/>
      <c r="BY261" s="27"/>
      <c r="BZ261" s="28"/>
      <c r="CA261" s="27"/>
      <c r="CB261" s="28"/>
      <c r="CC261" s="27"/>
      <c r="CD261" s="26"/>
      <c r="CE261" s="27"/>
      <c r="CF261" s="26"/>
      <c r="CG261" s="27"/>
      <c r="CH261" s="26"/>
      <c r="CI261" s="27"/>
      <c r="CJ261" s="26"/>
      <c r="CK261" s="27"/>
      <c r="CL261" s="26"/>
      <c r="CM261" s="27"/>
      <c r="CN261" s="26"/>
      <c r="CO261" s="27"/>
      <c r="CP261" s="30"/>
      <c r="CQ261" s="31">
        <f t="shared" si="13"/>
        <v>0</v>
      </c>
      <c r="CR261" s="31">
        <f t="shared" si="13"/>
        <v>0</v>
      </c>
      <c r="CS261" s="32">
        <f t="shared" si="14"/>
        <v>0</v>
      </c>
    </row>
    <row r="262" spans="1:97" ht="25.5" customHeight="1">
      <c r="A262" s="18">
        <v>259</v>
      </c>
      <c r="B262" s="36"/>
      <c r="C262" s="164"/>
      <c r="D262" s="165"/>
      <c r="E262" s="35"/>
      <c r="F262" s="94"/>
      <c r="G262" s="127"/>
      <c r="H262" s="38">
        <f t="shared" si="12"/>
        <v>0</v>
      </c>
      <c r="I262" s="11"/>
      <c r="J262" s="26"/>
      <c r="K262" s="27"/>
      <c r="L262" s="26"/>
      <c r="M262" s="27"/>
      <c r="N262" s="26"/>
      <c r="O262" s="27"/>
      <c r="P262" s="26"/>
      <c r="Q262" s="27"/>
      <c r="R262" s="26"/>
      <c r="S262" s="27"/>
      <c r="T262" s="29"/>
      <c r="U262" s="27"/>
      <c r="V262" s="29"/>
      <c r="W262" s="27"/>
      <c r="X262" s="26"/>
      <c r="Y262" s="27"/>
      <c r="Z262" s="26"/>
      <c r="AA262" s="27"/>
      <c r="AB262" s="26"/>
      <c r="AC262" s="27"/>
      <c r="AD262" s="26"/>
      <c r="AE262" s="27"/>
      <c r="AF262" s="128"/>
      <c r="AG262" s="27"/>
      <c r="AH262" s="128"/>
      <c r="AI262" s="27"/>
      <c r="AJ262" s="128"/>
      <c r="AK262" s="27"/>
      <c r="AL262" s="128"/>
      <c r="AM262" s="27"/>
      <c r="AN262" s="128"/>
      <c r="AO262" s="27"/>
      <c r="AP262" s="128"/>
      <c r="AQ262" s="27"/>
      <c r="AR262" s="125"/>
      <c r="AS262" s="128"/>
      <c r="AT262" s="27"/>
      <c r="AU262" s="128"/>
      <c r="AV262" s="27"/>
      <c r="AW262" s="128"/>
      <c r="AX262" s="27"/>
      <c r="AY262" s="128"/>
      <c r="AZ262" s="27"/>
      <c r="BA262" s="128"/>
      <c r="BB262" s="27"/>
      <c r="BC262" s="128"/>
      <c r="BD262" s="27"/>
      <c r="BE262" s="128"/>
      <c r="BF262" s="27"/>
      <c r="BG262" s="128"/>
      <c r="BH262" s="27"/>
      <c r="BI262" s="128"/>
      <c r="BJ262" s="27"/>
      <c r="BK262" s="128"/>
      <c r="BL262" s="27"/>
      <c r="BM262" s="128"/>
      <c r="BN262" s="27"/>
      <c r="BO262" s="28"/>
      <c r="BP262" s="27"/>
      <c r="BQ262" s="30"/>
      <c r="BR262" s="28"/>
      <c r="BS262" s="27"/>
      <c r="BT262" s="28"/>
      <c r="BU262" s="27"/>
      <c r="BV262" s="28"/>
      <c r="BW262" s="27"/>
      <c r="BX262" s="28"/>
      <c r="BY262" s="27"/>
      <c r="BZ262" s="28"/>
      <c r="CA262" s="27"/>
      <c r="CB262" s="28"/>
      <c r="CC262" s="27"/>
      <c r="CD262" s="26"/>
      <c r="CE262" s="27"/>
      <c r="CF262" s="26"/>
      <c r="CG262" s="27"/>
      <c r="CH262" s="26"/>
      <c r="CI262" s="27"/>
      <c r="CJ262" s="26"/>
      <c r="CK262" s="27"/>
      <c r="CL262" s="26"/>
      <c r="CM262" s="27"/>
      <c r="CN262" s="26"/>
      <c r="CO262" s="27"/>
      <c r="CP262" s="30"/>
      <c r="CQ262" s="31">
        <f t="shared" si="13"/>
        <v>0</v>
      </c>
      <c r="CR262" s="31">
        <f t="shared" si="13"/>
        <v>0</v>
      </c>
      <c r="CS262" s="32">
        <f t="shared" si="14"/>
        <v>0</v>
      </c>
    </row>
    <row r="263" spans="1:97" ht="25.5" customHeight="1">
      <c r="A263" s="129">
        <v>260</v>
      </c>
      <c r="B263" s="36"/>
      <c r="C263" s="164"/>
      <c r="D263" s="165"/>
      <c r="E263" s="35"/>
      <c r="F263" s="94"/>
      <c r="G263" s="127"/>
      <c r="H263" s="38">
        <f t="shared" si="12"/>
        <v>0</v>
      </c>
      <c r="I263" s="11"/>
      <c r="J263" s="26"/>
      <c r="K263" s="27"/>
      <c r="L263" s="26"/>
      <c r="M263" s="27"/>
      <c r="N263" s="26"/>
      <c r="O263" s="27"/>
      <c r="P263" s="26"/>
      <c r="Q263" s="27"/>
      <c r="R263" s="26"/>
      <c r="S263" s="27"/>
      <c r="T263" s="29"/>
      <c r="U263" s="27"/>
      <c r="V263" s="29"/>
      <c r="W263" s="27"/>
      <c r="X263" s="26"/>
      <c r="Y263" s="27"/>
      <c r="Z263" s="26"/>
      <c r="AA263" s="27"/>
      <c r="AB263" s="26"/>
      <c r="AC263" s="27"/>
      <c r="AD263" s="26"/>
      <c r="AE263" s="27"/>
      <c r="AF263" s="128"/>
      <c r="AG263" s="27"/>
      <c r="AH263" s="128"/>
      <c r="AI263" s="27"/>
      <c r="AJ263" s="128"/>
      <c r="AK263" s="27"/>
      <c r="AL263" s="128"/>
      <c r="AM263" s="27"/>
      <c r="AN263" s="128"/>
      <c r="AO263" s="27"/>
      <c r="AP263" s="128"/>
      <c r="AQ263" s="27"/>
      <c r="AR263" s="125"/>
      <c r="AS263" s="128"/>
      <c r="AT263" s="27"/>
      <c r="AU263" s="128"/>
      <c r="AV263" s="27"/>
      <c r="AW263" s="128"/>
      <c r="AX263" s="27"/>
      <c r="AY263" s="128"/>
      <c r="AZ263" s="27"/>
      <c r="BA263" s="128"/>
      <c r="BB263" s="27"/>
      <c r="BC263" s="128"/>
      <c r="BD263" s="27"/>
      <c r="BE263" s="128"/>
      <c r="BF263" s="27"/>
      <c r="BG263" s="128"/>
      <c r="BH263" s="27"/>
      <c r="BI263" s="128"/>
      <c r="BJ263" s="27"/>
      <c r="BK263" s="128"/>
      <c r="BL263" s="27"/>
      <c r="BM263" s="128"/>
      <c r="BN263" s="27"/>
      <c r="BO263" s="28"/>
      <c r="BP263" s="27"/>
      <c r="BQ263" s="30"/>
      <c r="BR263" s="28"/>
      <c r="BS263" s="27"/>
      <c r="BT263" s="28"/>
      <c r="BU263" s="27"/>
      <c r="BV263" s="28"/>
      <c r="BW263" s="27"/>
      <c r="BX263" s="28"/>
      <c r="BY263" s="27"/>
      <c r="BZ263" s="28"/>
      <c r="CA263" s="27"/>
      <c r="CB263" s="28"/>
      <c r="CC263" s="27"/>
      <c r="CD263" s="26"/>
      <c r="CE263" s="27"/>
      <c r="CF263" s="26"/>
      <c r="CG263" s="27"/>
      <c r="CH263" s="26"/>
      <c r="CI263" s="27"/>
      <c r="CJ263" s="26"/>
      <c r="CK263" s="27"/>
      <c r="CL263" s="26"/>
      <c r="CM263" s="27"/>
      <c r="CN263" s="26"/>
      <c r="CO263" s="27"/>
      <c r="CP263" s="30"/>
      <c r="CQ263" s="31">
        <f t="shared" si="13"/>
        <v>0</v>
      </c>
      <c r="CR263" s="31">
        <f t="shared" si="13"/>
        <v>0</v>
      </c>
      <c r="CS263" s="32">
        <f t="shared" si="14"/>
        <v>0</v>
      </c>
    </row>
    <row r="264" spans="1:97" ht="25.5" customHeight="1">
      <c r="A264" s="18">
        <v>261</v>
      </c>
      <c r="B264" s="36"/>
      <c r="C264" s="164"/>
      <c r="D264" s="165"/>
      <c r="E264" s="35"/>
      <c r="F264" s="94"/>
      <c r="G264" s="127"/>
      <c r="H264" s="38">
        <f t="shared" si="12"/>
        <v>0</v>
      </c>
      <c r="I264" s="11"/>
      <c r="J264" s="26"/>
      <c r="K264" s="27"/>
      <c r="L264" s="26"/>
      <c r="M264" s="27"/>
      <c r="N264" s="26"/>
      <c r="O264" s="27"/>
      <c r="P264" s="26"/>
      <c r="Q264" s="27"/>
      <c r="R264" s="26"/>
      <c r="S264" s="27"/>
      <c r="T264" s="29"/>
      <c r="U264" s="27"/>
      <c r="V264" s="29"/>
      <c r="W264" s="27"/>
      <c r="X264" s="26"/>
      <c r="Y264" s="27"/>
      <c r="Z264" s="26"/>
      <c r="AA264" s="27"/>
      <c r="AB264" s="26"/>
      <c r="AC264" s="27"/>
      <c r="AD264" s="26"/>
      <c r="AE264" s="27"/>
      <c r="AF264" s="128"/>
      <c r="AG264" s="27"/>
      <c r="AH264" s="128"/>
      <c r="AI264" s="27"/>
      <c r="AJ264" s="128"/>
      <c r="AK264" s="27"/>
      <c r="AL264" s="128"/>
      <c r="AM264" s="27"/>
      <c r="AN264" s="128"/>
      <c r="AO264" s="27"/>
      <c r="AP264" s="128"/>
      <c r="AQ264" s="27"/>
      <c r="AR264" s="125"/>
      <c r="AS264" s="128"/>
      <c r="AT264" s="27"/>
      <c r="AU264" s="128"/>
      <c r="AV264" s="27"/>
      <c r="AW264" s="128"/>
      <c r="AX264" s="27"/>
      <c r="AY264" s="128"/>
      <c r="AZ264" s="27"/>
      <c r="BA264" s="128"/>
      <c r="BB264" s="27"/>
      <c r="BC264" s="128"/>
      <c r="BD264" s="27"/>
      <c r="BE264" s="128"/>
      <c r="BF264" s="27"/>
      <c r="BG264" s="128"/>
      <c r="BH264" s="27"/>
      <c r="BI264" s="128"/>
      <c r="BJ264" s="27"/>
      <c r="BK264" s="128"/>
      <c r="BL264" s="27"/>
      <c r="BM264" s="128"/>
      <c r="BN264" s="27"/>
      <c r="BO264" s="28"/>
      <c r="BP264" s="27"/>
      <c r="BQ264" s="30"/>
      <c r="BR264" s="28"/>
      <c r="BS264" s="27"/>
      <c r="BT264" s="28"/>
      <c r="BU264" s="27"/>
      <c r="BV264" s="28"/>
      <c r="BW264" s="27"/>
      <c r="BX264" s="28"/>
      <c r="BY264" s="27"/>
      <c r="BZ264" s="28"/>
      <c r="CA264" s="27"/>
      <c r="CB264" s="28"/>
      <c r="CC264" s="27"/>
      <c r="CD264" s="26"/>
      <c r="CE264" s="27"/>
      <c r="CF264" s="26"/>
      <c r="CG264" s="27"/>
      <c r="CH264" s="26"/>
      <c r="CI264" s="27"/>
      <c r="CJ264" s="26"/>
      <c r="CK264" s="27"/>
      <c r="CL264" s="26"/>
      <c r="CM264" s="27"/>
      <c r="CN264" s="26"/>
      <c r="CO264" s="27"/>
      <c r="CP264" s="30"/>
      <c r="CQ264" s="31">
        <f t="shared" si="13"/>
        <v>0</v>
      </c>
      <c r="CR264" s="31">
        <f t="shared" si="13"/>
        <v>0</v>
      </c>
      <c r="CS264" s="32">
        <f t="shared" si="14"/>
        <v>0</v>
      </c>
    </row>
    <row r="265" spans="1:97" ht="25.5" customHeight="1">
      <c r="A265" s="129">
        <v>262</v>
      </c>
      <c r="B265" s="36"/>
      <c r="C265" s="164"/>
      <c r="D265" s="165"/>
      <c r="E265" s="35"/>
      <c r="F265" s="94"/>
      <c r="G265" s="127"/>
      <c r="H265" s="38">
        <f t="shared" si="12"/>
        <v>0</v>
      </c>
      <c r="I265" s="11"/>
      <c r="J265" s="26"/>
      <c r="K265" s="27"/>
      <c r="L265" s="26"/>
      <c r="M265" s="27"/>
      <c r="N265" s="26"/>
      <c r="O265" s="27"/>
      <c r="P265" s="26"/>
      <c r="Q265" s="27"/>
      <c r="R265" s="26"/>
      <c r="S265" s="27"/>
      <c r="T265" s="29"/>
      <c r="U265" s="27"/>
      <c r="V265" s="29"/>
      <c r="W265" s="27"/>
      <c r="X265" s="26"/>
      <c r="Y265" s="27"/>
      <c r="Z265" s="26"/>
      <c r="AA265" s="27"/>
      <c r="AB265" s="26"/>
      <c r="AC265" s="27"/>
      <c r="AD265" s="26"/>
      <c r="AE265" s="27"/>
      <c r="AF265" s="128"/>
      <c r="AG265" s="27"/>
      <c r="AH265" s="128"/>
      <c r="AI265" s="27"/>
      <c r="AJ265" s="128"/>
      <c r="AK265" s="27"/>
      <c r="AL265" s="128"/>
      <c r="AM265" s="27"/>
      <c r="AN265" s="128"/>
      <c r="AO265" s="27"/>
      <c r="AP265" s="128"/>
      <c r="AQ265" s="27"/>
      <c r="AR265" s="125"/>
      <c r="AS265" s="128"/>
      <c r="AT265" s="27"/>
      <c r="AU265" s="128"/>
      <c r="AV265" s="27"/>
      <c r="AW265" s="128"/>
      <c r="AX265" s="27"/>
      <c r="AY265" s="128"/>
      <c r="AZ265" s="27"/>
      <c r="BA265" s="128"/>
      <c r="BB265" s="27"/>
      <c r="BC265" s="128"/>
      <c r="BD265" s="27"/>
      <c r="BE265" s="128"/>
      <c r="BF265" s="27"/>
      <c r="BG265" s="128"/>
      <c r="BH265" s="27"/>
      <c r="BI265" s="128"/>
      <c r="BJ265" s="27"/>
      <c r="BK265" s="128"/>
      <c r="BL265" s="27"/>
      <c r="BM265" s="128"/>
      <c r="BN265" s="27"/>
      <c r="BO265" s="28"/>
      <c r="BP265" s="27"/>
      <c r="BQ265" s="30"/>
      <c r="BR265" s="28"/>
      <c r="BS265" s="27"/>
      <c r="BT265" s="28"/>
      <c r="BU265" s="27"/>
      <c r="BV265" s="28"/>
      <c r="BW265" s="27"/>
      <c r="BX265" s="28"/>
      <c r="BY265" s="27"/>
      <c r="BZ265" s="28"/>
      <c r="CA265" s="27"/>
      <c r="CB265" s="28"/>
      <c r="CC265" s="27"/>
      <c r="CD265" s="26"/>
      <c r="CE265" s="27"/>
      <c r="CF265" s="26"/>
      <c r="CG265" s="27"/>
      <c r="CH265" s="26"/>
      <c r="CI265" s="27"/>
      <c r="CJ265" s="26"/>
      <c r="CK265" s="27"/>
      <c r="CL265" s="26"/>
      <c r="CM265" s="27"/>
      <c r="CN265" s="26"/>
      <c r="CO265" s="27"/>
      <c r="CP265" s="30"/>
      <c r="CQ265" s="31">
        <f t="shared" si="13"/>
        <v>0</v>
      </c>
      <c r="CR265" s="31">
        <f t="shared" si="13"/>
        <v>0</v>
      </c>
      <c r="CS265" s="32">
        <f t="shared" si="14"/>
        <v>0</v>
      </c>
    </row>
    <row r="266" spans="1:97" ht="25.5" customHeight="1">
      <c r="A266" s="18">
        <v>263</v>
      </c>
      <c r="B266" s="36"/>
      <c r="C266" s="164"/>
      <c r="D266" s="165"/>
      <c r="E266" s="35"/>
      <c r="F266" s="94"/>
      <c r="G266" s="127"/>
      <c r="H266" s="38">
        <f t="shared" si="12"/>
        <v>0</v>
      </c>
      <c r="I266" s="11"/>
      <c r="J266" s="26"/>
      <c r="K266" s="27"/>
      <c r="L266" s="26"/>
      <c r="M266" s="27"/>
      <c r="N266" s="26"/>
      <c r="O266" s="27"/>
      <c r="P266" s="26"/>
      <c r="Q266" s="27"/>
      <c r="R266" s="26"/>
      <c r="S266" s="27"/>
      <c r="T266" s="29"/>
      <c r="U266" s="27"/>
      <c r="V266" s="29"/>
      <c r="W266" s="27"/>
      <c r="X266" s="26"/>
      <c r="Y266" s="27"/>
      <c r="Z266" s="26"/>
      <c r="AA266" s="27"/>
      <c r="AB266" s="26"/>
      <c r="AC266" s="27"/>
      <c r="AD266" s="26"/>
      <c r="AE266" s="27"/>
      <c r="AF266" s="128"/>
      <c r="AG266" s="27"/>
      <c r="AH266" s="128"/>
      <c r="AI266" s="27"/>
      <c r="AJ266" s="128"/>
      <c r="AK266" s="27"/>
      <c r="AL266" s="128"/>
      <c r="AM266" s="27"/>
      <c r="AN266" s="128"/>
      <c r="AO266" s="27"/>
      <c r="AP266" s="128"/>
      <c r="AQ266" s="27"/>
      <c r="AR266" s="125"/>
      <c r="AS266" s="128"/>
      <c r="AT266" s="27"/>
      <c r="AU266" s="128"/>
      <c r="AV266" s="27"/>
      <c r="AW266" s="128"/>
      <c r="AX266" s="27"/>
      <c r="AY266" s="128"/>
      <c r="AZ266" s="27"/>
      <c r="BA266" s="128"/>
      <c r="BB266" s="27"/>
      <c r="BC266" s="128"/>
      <c r="BD266" s="27"/>
      <c r="BE266" s="128"/>
      <c r="BF266" s="27"/>
      <c r="BG266" s="128"/>
      <c r="BH266" s="27"/>
      <c r="BI266" s="128"/>
      <c r="BJ266" s="27"/>
      <c r="BK266" s="128"/>
      <c r="BL266" s="27"/>
      <c r="BM266" s="128"/>
      <c r="BN266" s="27"/>
      <c r="BO266" s="28"/>
      <c r="BP266" s="27"/>
      <c r="BQ266" s="30"/>
      <c r="BR266" s="28"/>
      <c r="BS266" s="27"/>
      <c r="BT266" s="28"/>
      <c r="BU266" s="27"/>
      <c r="BV266" s="28"/>
      <c r="BW266" s="27"/>
      <c r="BX266" s="28"/>
      <c r="BY266" s="27"/>
      <c r="BZ266" s="28"/>
      <c r="CA266" s="27"/>
      <c r="CB266" s="28"/>
      <c r="CC266" s="27"/>
      <c r="CD266" s="26"/>
      <c r="CE266" s="27"/>
      <c r="CF266" s="26"/>
      <c r="CG266" s="27"/>
      <c r="CH266" s="26"/>
      <c r="CI266" s="27"/>
      <c r="CJ266" s="26"/>
      <c r="CK266" s="27"/>
      <c r="CL266" s="26"/>
      <c r="CM266" s="27"/>
      <c r="CN266" s="26"/>
      <c r="CO266" s="27"/>
      <c r="CP266" s="30"/>
      <c r="CQ266" s="31">
        <f t="shared" si="13"/>
        <v>0</v>
      </c>
      <c r="CR266" s="31">
        <f t="shared" si="13"/>
        <v>0</v>
      </c>
      <c r="CS266" s="32">
        <f t="shared" si="14"/>
        <v>0</v>
      </c>
    </row>
    <row r="267" spans="1:97" ht="25.5" customHeight="1">
      <c r="A267" s="129">
        <v>264</v>
      </c>
      <c r="B267" s="36"/>
      <c r="C267" s="164"/>
      <c r="D267" s="165"/>
      <c r="E267" s="35"/>
      <c r="F267" s="94"/>
      <c r="G267" s="127"/>
      <c r="H267" s="38">
        <f t="shared" si="12"/>
        <v>0</v>
      </c>
      <c r="I267" s="11"/>
      <c r="J267" s="26"/>
      <c r="K267" s="27"/>
      <c r="L267" s="26"/>
      <c r="M267" s="27"/>
      <c r="N267" s="26"/>
      <c r="O267" s="27"/>
      <c r="P267" s="26"/>
      <c r="Q267" s="27"/>
      <c r="R267" s="26"/>
      <c r="S267" s="27"/>
      <c r="T267" s="29"/>
      <c r="U267" s="27"/>
      <c r="V267" s="29"/>
      <c r="W267" s="27"/>
      <c r="X267" s="26"/>
      <c r="Y267" s="27"/>
      <c r="Z267" s="26"/>
      <c r="AA267" s="27"/>
      <c r="AB267" s="26"/>
      <c r="AC267" s="27"/>
      <c r="AD267" s="26"/>
      <c r="AE267" s="27"/>
      <c r="AF267" s="128"/>
      <c r="AG267" s="27"/>
      <c r="AH267" s="128"/>
      <c r="AI267" s="27"/>
      <c r="AJ267" s="128"/>
      <c r="AK267" s="27"/>
      <c r="AL267" s="128"/>
      <c r="AM267" s="27"/>
      <c r="AN267" s="128"/>
      <c r="AO267" s="27"/>
      <c r="AP267" s="128"/>
      <c r="AQ267" s="27"/>
      <c r="AR267" s="125"/>
      <c r="AS267" s="128"/>
      <c r="AT267" s="27"/>
      <c r="AU267" s="128"/>
      <c r="AV267" s="27"/>
      <c r="AW267" s="128"/>
      <c r="AX267" s="27"/>
      <c r="AY267" s="128"/>
      <c r="AZ267" s="27"/>
      <c r="BA267" s="128"/>
      <c r="BB267" s="27"/>
      <c r="BC267" s="128"/>
      <c r="BD267" s="27"/>
      <c r="BE267" s="128"/>
      <c r="BF267" s="27"/>
      <c r="BG267" s="128"/>
      <c r="BH267" s="27"/>
      <c r="BI267" s="128"/>
      <c r="BJ267" s="27"/>
      <c r="BK267" s="128"/>
      <c r="BL267" s="27"/>
      <c r="BM267" s="128"/>
      <c r="BN267" s="27"/>
      <c r="BO267" s="28"/>
      <c r="BP267" s="27"/>
      <c r="BQ267" s="30"/>
      <c r="BR267" s="28"/>
      <c r="BS267" s="27"/>
      <c r="BT267" s="28"/>
      <c r="BU267" s="27"/>
      <c r="BV267" s="28"/>
      <c r="BW267" s="27"/>
      <c r="BX267" s="28"/>
      <c r="BY267" s="27"/>
      <c r="BZ267" s="28"/>
      <c r="CA267" s="27"/>
      <c r="CB267" s="28"/>
      <c r="CC267" s="27"/>
      <c r="CD267" s="26"/>
      <c r="CE267" s="27"/>
      <c r="CF267" s="26"/>
      <c r="CG267" s="27"/>
      <c r="CH267" s="26"/>
      <c r="CI267" s="27"/>
      <c r="CJ267" s="26"/>
      <c r="CK267" s="27"/>
      <c r="CL267" s="26"/>
      <c r="CM267" s="27"/>
      <c r="CN267" s="26"/>
      <c r="CO267" s="27"/>
      <c r="CP267" s="30"/>
      <c r="CQ267" s="31">
        <f t="shared" si="13"/>
        <v>0</v>
      </c>
      <c r="CR267" s="31">
        <f t="shared" si="13"/>
        <v>0</v>
      </c>
      <c r="CS267" s="32">
        <f t="shared" si="14"/>
        <v>0</v>
      </c>
    </row>
    <row r="268" spans="1:97" ht="25.5" customHeight="1">
      <c r="A268" s="18">
        <v>265</v>
      </c>
      <c r="B268" s="36"/>
      <c r="C268" s="164"/>
      <c r="D268" s="165"/>
      <c r="E268" s="35"/>
      <c r="F268" s="94"/>
      <c r="G268" s="127"/>
      <c r="H268" s="38">
        <f t="shared" si="12"/>
        <v>0</v>
      </c>
      <c r="I268" s="11"/>
      <c r="J268" s="26"/>
      <c r="K268" s="27"/>
      <c r="L268" s="26"/>
      <c r="M268" s="27"/>
      <c r="N268" s="26"/>
      <c r="O268" s="27"/>
      <c r="P268" s="26"/>
      <c r="Q268" s="27"/>
      <c r="R268" s="26"/>
      <c r="S268" s="27"/>
      <c r="T268" s="29"/>
      <c r="U268" s="27"/>
      <c r="V268" s="29"/>
      <c r="W268" s="27"/>
      <c r="X268" s="26"/>
      <c r="Y268" s="27"/>
      <c r="Z268" s="26"/>
      <c r="AA268" s="27"/>
      <c r="AB268" s="26"/>
      <c r="AC268" s="27"/>
      <c r="AD268" s="26"/>
      <c r="AE268" s="27"/>
      <c r="AF268" s="128"/>
      <c r="AG268" s="27"/>
      <c r="AH268" s="128"/>
      <c r="AI268" s="27"/>
      <c r="AJ268" s="128"/>
      <c r="AK268" s="27"/>
      <c r="AL268" s="128"/>
      <c r="AM268" s="27"/>
      <c r="AN268" s="128"/>
      <c r="AO268" s="27"/>
      <c r="AP268" s="128"/>
      <c r="AQ268" s="27"/>
      <c r="AR268" s="125"/>
      <c r="AS268" s="128"/>
      <c r="AT268" s="27"/>
      <c r="AU268" s="128"/>
      <c r="AV268" s="27"/>
      <c r="AW268" s="128"/>
      <c r="AX268" s="27"/>
      <c r="AY268" s="128"/>
      <c r="AZ268" s="27"/>
      <c r="BA268" s="128"/>
      <c r="BB268" s="27"/>
      <c r="BC268" s="128"/>
      <c r="BD268" s="27"/>
      <c r="BE268" s="128"/>
      <c r="BF268" s="27"/>
      <c r="BG268" s="128"/>
      <c r="BH268" s="27"/>
      <c r="BI268" s="128"/>
      <c r="BJ268" s="27"/>
      <c r="BK268" s="128"/>
      <c r="BL268" s="27"/>
      <c r="BM268" s="128"/>
      <c r="BN268" s="27"/>
      <c r="BO268" s="28"/>
      <c r="BP268" s="27"/>
      <c r="BQ268" s="30"/>
      <c r="BR268" s="28"/>
      <c r="BS268" s="27"/>
      <c r="BT268" s="28"/>
      <c r="BU268" s="27"/>
      <c r="BV268" s="28"/>
      <c r="BW268" s="27"/>
      <c r="BX268" s="28"/>
      <c r="BY268" s="27"/>
      <c r="BZ268" s="28"/>
      <c r="CA268" s="27"/>
      <c r="CB268" s="28"/>
      <c r="CC268" s="27"/>
      <c r="CD268" s="26"/>
      <c r="CE268" s="27"/>
      <c r="CF268" s="26"/>
      <c r="CG268" s="27"/>
      <c r="CH268" s="26"/>
      <c r="CI268" s="27"/>
      <c r="CJ268" s="26"/>
      <c r="CK268" s="27"/>
      <c r="CL268" s="26"/>
      <c r="CM268" s="27"/>
      <c r="CN268" s="26"/>
      <c r="CO268" s="27"/>
      <c r="CP268" s="30"/>
      <c r="CQ268" s="31">
        <f t="shared" si="13"/>
        <v>0</v>
      </c>
      <c r="CR268" s="31">
        <f t="shared" si="13"/>
        <v>0</v>
      </c>
      <c r="CS268" s="32">
        <f t="shared" si="14"/>
        <v>0</v>
      </c>
    </row>
    <row r="269" spans="1:97" ht="25.5" customHeight="1">
      <c r="A269" s="129">
        <v>266</v>
      </c>
      <c r="B269" s="36"/>
      <c r="C269" s="164"/>
      <c r="D269" s="165"/>
      <c r="E269" s="35"/>
      <c r="F269" s="94"/>
      <c r="G269" s="127"/>
      <c r="H269" s="38">
        <f t="shared" si="12"/>
        <v>0</v>
      </c>
      <c r="I269" s="11"/>
      <c r="J269" s="26"/>
      <c r="K269" s="27"/>
      <c r="L269" s="26"/>
      <c r="M269" s="27"/>
      <c r="N269" s="26"/>
      <c r="O269" s="27"/>
      <c r="P269" s="26"/>
      <c r="Q269" s="27"/>
      <c r="R269" s="26"/>
      <c r="S269" s="27"/>
      <c r="T269" s="29"/>
      <c r="U269" s="27"/>
      <c r="V269" s="29"/>
      <c r="W269" s="27"/>
      <c r="X269" s="26"/>
      <c r="Y269" s="27"/>
      <c r="Z269" s="26"/>
      <c r="AA269" s="27"/>
      <c r="AB269" s="26"/>
      <c r="AC269" s="27"/>
      <c r="AD269" s="26"/>
      <c r="AE269" s="27"/>
      <c r="AF269" s="128"/>
      <c r="AG269" s="27"/>
      <c r="AH269" s="128"/>
      <c r="AI269" s="27"/>
      <c r="AJ269" s="128"/>
      <c r="AK269" s="27"/>
      <c r="AL269" s="128"/>
      <c r="AM269" s="27"/>
      <c r="AN269" s="128"/>
      <c r="AO269" s="27"/>
      <c r="AP269" s="128"/>
      <c r="AQ269" s="27"/>
      <c r="AR269" s="125"/>
      <c r="AS269" s="128"/>
      <c r="AT269" s="27"/>
      <c r="AU269" s="128"/>
      <c r="AV269" s="27"/>
      <c r="AW269" s="128"/>
      <c r="AX269" s="27"/>
      <c r="AY269" s="128"/>
      <c r="AZ269" s="27"/>
      <c r="BA269" s="128"/>
      <c r="BB269" s="27"/>
      <c r="BC269" s="128"/>
      <c r="BD269" s="27"/>
      <c r="BE269" s="128"/>
      <c r="BF269" s="27"/>
      <c r="BG269" s="128"/>
      <c r="BH269" s="27"/>
      <c r="BI269" s="128"/>
      <c r="BJ269" s="27"/>
      <c r="BK269" s="128"/>
      <c r="BL269" s="27"/>
      <c r="BM269" s="128"/>
      <c r="BN269" s="27"/>
      <c r="BO269" s="28"/>
      <c r="BP269" s="27"/>
      <c r="BQ269" s="30"/>
      <c r="BR269" s="28"/>
      <c r="BS269" s="27"/>
      <c r="BT269" s="28"/>
      <c r="BU269" s="27"/>
      <c r="BV269" s="28"/>
      <c r="BW269" s="27"/>
      <c r="BX269" s="28"/>
      <c r="BY269" s="27"/>
      <c r="BZ269" s="28"/>
      <c r="CA269" s="27"/>
      <c r="CB269" s="28"/>
      <c r="CC269" s="27"/>
      <c r="CD269" s="26"/>
      <c r="CE269" s="27"/>
      <c r="CF269" s="26"/>
      <c r="CG269" s="27"/>
      <c r="CH269" s="26"/>
      <c r="CI269" s="27"/>
      <c r="CJ269" s="26"/>
      <c r="CK269" s="27"/>
      <c r="CL269" s="26"/>
      <c r="CM269" s="27"/>
      <c r="CN269" s="26"/>
      <c r="CO269" s="27"/>
      <c r="CP269" s="30"/>
      <c r="CQ269" s="31">
        <f t="shared" si="13"/>
        <v>0</v>
      </c>
      <c r="CR269" s="31">
        <f t="shared" si="13"/>
        <v>0</v>
      </c>
      <c r="CS269" s="32">
        <f t="shared" si="14"/>
        <v>0</v>
      </c>
    </row>
    <row r="270" spans="1:97" ht="25.5" customHeight="1">
      <c r="A270" s="18">
        <v>267</v>
      </c>
      <c r="B270" s="36"/>
      <c r="C270" s="164"/>
      <c r="D270" s="165"/>
      <c r="E270" s="35"/>
      <c r="F270" s="94"/>
      <c r="G270" s="127"/>
      <c r="H270" s="38">
        <f t="shared" si="12"/>
        <v>0</v>
      </c>
      <c r="I270" s="11"/>
      <c r="J270" s="26"/>
      <c r="K270" s="27"/>
      <c r="L270" s="26"/>
      <c r="M270" s="27"/>
      <c r="N270" s="26"/>
      <c r="O270" s="27"/>
      <c r="P270" s="26"/>
      <c r="Q270" s="27"/>
      <c r="R270" s="26"/>
      <c r="S270" s="27"/>
      <c r="T270" s="29"/>
      <c r="U270" s="27"/>
      <c r="V270" s="29"/>
      <c r="W270" s="27"/>
      <c r="X270" s="26"/>
      <c r="Y270" s="27"/>
      <c r="Z270" s="26"/>
      <c r="AA270" s="27"/>
      <c r="AB270" s="26"/>
      <c r="AC270" s="27"/>
      <c r="AD270" s="26"/>
      <c r="AE270" s="27"/>
      <c r="AF270" s="128"/>
      <c r="AG270" s="27"/>
      <c r="AH270" s="128"/>
      <c r="AI270" s="27"/>
      <c r="AJ270" s="128"/>
      <c r="AK270" s="27"/>
      <c r="AL270" s="128"/>
      <c r="AM270" s="27"/>
      <c r="AN270" s="128"/>
      <c r="AO270" s="27"/>
      <c r="AP270" s="128"/>
      <c r="AQ270" s="27"/>
      <c r="AR270" s="125"/>
      <c r="AS270" s="128"/>
      <c r="AT270" s="27"/>
      <c r="AU270" s="128"/>
      <c r="AV270" s="27"/>
      <c r="AW270" s="128"/>
      <c r="AX270" s="27"/>
      <c r="AY270" s="128"/>
      <c r="AZ270" s="27"/>
      <c r="BA270" s="128"/>
      <c r="BB270" s="27"/>
      <c r="BC270" s="128"/>
      <c r="BD270" s="27"/>
      <c r="BE270" s="128"/>
      <c r="BF270" s="27"/>
      <c r="BG270" s="128"/>
      <c r="BH270" s="27"/>
      <c r="BI270" s="128"/>
      <c r="BJ270" s="27"/>
      <c r="BK270" s="128"/>
      <c r="BL270" s="27"/>
      <c r="BM270" s="128"/>
      <c r="BN270" s="27"/>
      <c r="BO270" s="28"/>
      <c r="BP270" s="27"/>
      <c r="BQ270" s="30"/>
      <c r="BR270" s="28"/>
      <c r="BS270" s="27"/>
      <c r="BT270" s="28"/>
      <c r="BU270" s="27"/>
      <c r="BV270" s="28"/>
      <c r="BW270" s="27"/>
      <c r="BX270" s="28"/>
      <c r="BY270" s="27"/>
      <c r="BZ270" s="28"/>
      <c r="CA270" s="27"/>
      <c r="CB270" s="28"/>
      <c r="CC270" s="27"/>
      <c r="CD270" s="26"/>
      <c r="CE270" s="27"/>
      <c r="CF270" s="26"/>
      <c r="CG270" s="27"/>
      <c r="CH270" s="26"/>
      <c r="CI270" s="27"/>
      <c r="CJ270" s="26"/>
      <c r="CK270" s="27"/>
      <c r="CL270" s="26"/>
      <c r="CM270" s="27"/>
      <c r="CN270" s="26"/>
      <c r="CO270" s="27"/>
      <c r="CP270" s="30"/>
      <c r="CQ270" s="31">
        <f t="shared" si="13"/>
        <v>0</v>
      </c>
      <c r="CR270" s="31">
        <f t="shared" si="13"/>
        <v>0</v>
      </c>
      <c r="CS270" s="32">
        <f t="shared" si="14"/>
        <v>0</v>
      </c>
    </row>
    <row r="271" spans="1:97" ht="25.5" customHeight="1">
      <c r="A271" s="129">
        <v>268</v>
      </c>
      <c r="B271" s="36"/>
      <c r="C271" s="164"/>
      <c r="D271" s="165"/>
      <c r="E271" s="35"/>
      <c r="F271" s="94"/>
      <c r="G271" s="127"/>
      <c r="H271" s="38">
        <f t="shared" si="12"/>
        <v>0</v>
      </c>
      <c r="I271" s="11"/>
      <c r="J271" s="26"/>
      <c r="K271" s="27"/>
      <c r="L271" s="26"/>
      <c r="M271" s="27"/>
      <c r="N271" s="26"/>
      <c r="O271" s="27"/>
      <c r="P271" s="26"/>
      <c r="Q271" s="27"/>
      <c r="R271" s="26"/>
      <c r="S271" s="27"/>
      <c r="T271" s="29"/>
      <c r="U271" s="27"/>
      <c r="V271" s="29"/>
      <c r="W271" s="27"/>
      <c r="X271" s="26"/>
      <c r="Y271" s="27"/>
      <c r="Z271" s="26"/>
      <c r="AA271" s="27"/>
      <c r="AB271" s="26"/>
      <c r="AC271" s="27"/>
      <c r="AD271" s="26"/>
      <c r="AE271" s="27"/>
      <c r="AF271" s="128"/>
      <c r="AG271" s="27"/>
      <c r="AH271" s="128"/>
      <c r="AI271" s="27"/>
      <c r="AJ271" s="128"/>
      <c r="AK271" s="27"/>
      <c r="AL271" s="128"/>
      <c r="AM271" s="27"/>
      <c r="AN271" s="128"/>
      <c r="AO271" s="27"/>
      <c r="AP271" s="128"/>
      <c r="AQ271" s="27"/>
      <c r="AR271" s="125"/>
      <c r="AS271" s="128"/>
      <c r="AT271" s="27"/>
      <c r="AU271" s="128"/>
      <c r="AV271" s="27"/>
      <c r="AW271" s="128"/>
      <c r="AX271" s="27"/>
      <c r="AY271" s="128"/>
      <c r="AZ271" s="27"/>
      <c r="BA271" s="128"/>
      <c r="BB271" s="27"/>
      <c r="BC271" s="128"/>
      <c r="BD271" s="27"/>
      <c r="BE271" s="128"/>
      <c r="BF271" s="27"/>
      <c r="BG271" s="128"/>
      <c r="BH271" s="27"/>
      <c r="BI271" s="128"/>
      <c r="BJ271" s="27"/>
      <c r="BK271" s="128"/>
      <c r="BL271" s="27"/>
      <c r="BM271" s="128"/>
      <c r="BN271" s="27"/>
      <c r="BO271" s="28"/>
      <c r="BP271" s="27"/>
      <c r="BQ271" s="30"/>
      <c r="BR271" s="28"/>
      <c r="BS271" s="27"/>
      <c r="BT271" s="28"/>
      <c r="BU271" s="27"/>
      <c r="BV271" s="28"/>
      <c r="BW271" s="27"/>
      <c r="BX271" s="28"/>
      <c r="BY271" s="27"/>
      <c r="BZ271" s="28"/>
      <c r="CA271" s="27"/>
      <c r="CB271" s="28"/>
      <c r="CC271" s="27"/>
      <c r="CD271" s="26"/>
      <c r="CE271" s="27"/>
      <c r="CF271" s="26"/>
      <c r="CG271" s="27"/>
      <c r="CH271" s="26"/>
      <c r="CI271" s="27"/>
      <c r="CJ271" s="26"/>
      <c r="CK271" s="27"/>
      <c r="CL271" s="26"/>
      <c r="CM271" s="27"/>
      <c r="CN271" s="26"/>
      <c r="CO271" s="27"/>
      <c r="CP271" s="30"/>
      <c r="CQ271" s="31">
        <f t="shared" si="13"/>
        <v>0</v>
      </c>
      <c r="CR271" s="31">
        <f t="shared" si="13"/>
        <v>0</v>
      </c>
      <c r="CS271" s="32">
        <f t="shared" si="14"/>
        <v>0</v>
      </c>
    </row>
    <row r="272" spans="1:97" ht="25.5" customHeight="1">
      <c r="A272" s="18">
        <v>269</v>
      </c>
      <c r="B272" s="36"/>
      <c r="C272" s="164"/>
      <c r="D272" s="166"/>
      <c r="E272" s="35"/>
      <c r="F272" s="94"/>
      <c r="G272" s="35"/>
      <c r="H272" s="38">
        <f t="shared" si="12"/>
        <v>0</v>
      </c>
      <c r="I272" s="11"/>
      <c r="J272" s="26"/>
      <c r="K272" s="27"/>
      <c r="L272" s="26"/>
      <c r="M272" s="27"/>
      <c r="N272" s="26"/>
      <c r="O272" s="27"/>
      <c r="P272" s="26"/>
      <c r="Q272" s="27"/>
      <c r="R272" s="26"/>
      <c r="S272" s="27"/>
      <c r="T272" s="29"/>
      <c r="U272" s="27"/>
      <c r="V272" s="29"/>
      <c r="W272" s="27"/>
      <c r="X272" s="26"/>
      <c r="Y272" s="27"/>
      <c r="Z272" s="26"/>
      <c r="AA272" s="27"/>
      <c r="AB272" s="26"/>
      <c r="AC272" s="27"/>
      <c r="AD272" s="26"/>
      <c r="AE272" s="27"/>
      <c r="AF272" s="128"/>
      <c r="AG272" s="27"/>
      <c r="AH272" s="128"/>
      <c r="AI272" s="27"/>
      <c r="AJ272" s="128"/>
      <c r="AK272" s="27"/>
      <c r="AL272" s="128"/>
      <c r="AM272" s="27"/>
      <c r="AN272" s="128"/>
      <c r="AO272" s="27"/>
      <c r="AP272" s="128"/>
      <c r="AQ272" s="27"/>
      <c r="AR272" s="125"/>
      <c r="AS272" s="128"/>
      <c r="AT272" s="27"/>
      <c r="AU272" s="128"/>
      <c r="AV272" s="27"/>
      <c r="AW272" s="128"/>
      <c r="AX272" s="27"/>
      <c r="AY272" s="128"/>
      <c r="AZ272" s="27"/>
      <c r="BA272" s="128"/>
      <c r="BB272" s="27"/>
      <c r="BC272" s="128"/>
      <c r="BD272" s="27"/>
      <c r="BE272" s="128"/>
      <c r="BF272" s="27"/>
      <c r="BG272" s="128"/>
      <c r="BH272" s="27"/>
      <c r="BI272" s="128"/>
      <c r="BJ272" s="27"/>
      <c r="BK272" s="128"/>
      <c r="BL272" s="27"/>
      <c r="BM272" s="128"/>
      <c r="BN272" s="27"/>
      <c r="BO272" s="28"/>
      <c r="BP272" s="27"/>
      <c r="BQ272" s="30"/>
      <c r="BR272" s="28"/>
      <c r="BS272" s="27"/>
      <c r="BT272" s="28"/>
      <c r="BU272" s="27"/>
      <c r="BV272" s="28"/>
      <c r="BW272" s="27"/>
      <c r="BX272" s="28"/>
      <c r="BY272" s="27"/>
      <c r="BZ272" s="28"/>
      <c r="CA272" s="27"/>
      <c r="CB272" s="28"/>
      <c r="CC272" s="27"/>
      <c r="CD272" s="26"/>
      <c r="CE272" s="27"/>
      <c r="CF272" s="26"/>
      <c r="CG272" s="27"/>
      <c r="CH272" s="26"/>
      <c r="CI272" s="27"/>
      <c r="CJ272" s="26"/>
      <c r="CK272" s="27"/>
      <c r="CL272" s="26"/>
      <c r="CM272" s="27"/>
      <c r="CN272" s="26"/>
      <c r="CO272" s="27"/>
      <c r="CP272" s="30"/>
      <c r="CQ272" s="31">
        <f t="shared" si="13"/>
        <v>0</v>
      </c>
      <c r="CR272" s="31">
        <f t="shared" si="13"/>
        <v>0</v>
      </c>
      <c r="CS272" s="32">
        <f t="shared" si="14"/>
        <v>0</v>
      </c>
    </row>
    <row r="273" spans="1:97" ht="25.5" customHeight="1">
      <c r="A273" s="129">
        <v>270</v>
      </c>
      <c r="B273" s="36"/>
      <c r="C273" s="164"/>
      <c r="D273" s="166"/>
      <c r="E273" s="35"/>
      <c r="F273" s="94"/>
      <c r="G273" s="35"/>
      <c r="H273" s="38">
        <f t="shared" si="12"/>
        <v>0</v>
      </c>
      <c r="I273" s="11"/>
      <c r="J273" s="26"/>
      <c r="K273" s="27"/>
      <c r="L273" s="26"/>
      <c r="M273" s="27"/>
      <c r="N273" s="26"/>
      <c r="O273" s="27"/>
      <c r="P273" s="26"/>
      <c r="Q273" s="27"/>
      <c r="R273" s="26"/>
      <c r="S273" s="27"/>
      <c r="T273" s="29"/>
      <c r="U273" s="27"/>
      <c r="V273" s="29"/>
      <c r="W273" s="27"/>
      <c r="X273" s="26"/>
      <c r="Y273" s="27"/>
      <c r="Z273" s="26"/>
      <c r="AA273" s="27"/>
      <c r="AB273" s="26"/>
      <c r="AC273" s="27"/>
      <c r="AD273" s="26"/>
      <c r="AE273" s="27"/>
      <c r="AF273" s="128"/>
      <c r="AG273" s="27"/>
      <c r="AH273" s="128"/>
      <c r="AI273" s="27"/>
      <c r="AJ273" s="128"/>
      <c r="AK273" s="27"/>
      <c r="AL273" s="128"/>
      <c r="AM273" s="27"/>
      <c r="AN273" s="128"/>
      <c r="AO273" s="27"/>
      <c r="AP273" s="128"/>
      <c r="AQ273" s="27"/>
      <c r="AR273" s="125"/>
      <c r="AS273" s="128"/>
      <c r="AT273" s="27"/>
      <c r="AU273" s="128"/>
      <c r="AV273" s="27"/>
      <c r="AW273" s="128"/>
      <c r="AX273" s="27"/>
      <c r="AY273" s="128"/>
      <c r="AZ273" s="27"/>
      <c r="BA273" s="128"/>
      <c r="BB273" s="27"/>
      <c r="BC273" s="128"/>
      <c r="BD273" s="27"/>
      <c r="BE273" s="128"/>
      <c r="BF273" s="27"/>
      <c r="BG273" s="128"/>
      <c r="BH273" s="27"/>
      <c r="BI273" s="128"/>
      <c r="BJ273" s="27"/>
      <c r="BK273" s="128"/>
      <c r="BL273" s="27"/>
      <c r="BM273" s="128"/>
      <c r="BN273" s="27"/>
      <c r="BO273" s="28"/>
      <c r="BP273" s="27"/>
      <c r="BQ273" s="30"/>
      <c r="BR273" s="28"/>
      <c r="BS273" s="27"/>
      <c r="BT273" s="28"/>
      <c r="BU273" s="27"/>
      <c r="BV273" s="28"/>
      <c r="BW273" s="27"/>
      <c r="BX273" s="28"/>
      <c r="BY273" s="27"/>
      <c r="BZ273" s="28"/>
      <c r="CA273" s="27"/>
      <c r="CB273" s="28"/>
      <c r="CC273" s="27"/>
      <c r="CD273" s="26"/>
      <c r="CE273" s="27"/>
      <c r="CF273" s="26"/>
      <c r="CG273" s="27"/>
      <c r="CH273" s="26"/>
      <c r="CI273" s="27"/>
      <c r="CJ273" s="26"/>
      <c r="CK273" s="27"/>
      <c r="CL273" s="26"/>
      <c r="CM273" s="27"/>
      <c r="CN273" s="26"/>
      <c r="CO273" s="27"/>
      <c r="CP273" s="30"/>
      <c r="CQ273" s="31">
        <f t="shared" si="13"/>
        <v>0</v>
      </c>
      <c r="CR273" s="31">
        <f t="shared" si="13"/>
        <v>0</v>
      </c>
      <c r="CS273" s="32">
        <f t="shared" si="14"/>
        <v>0</v>
      </c>
    </row>
    <row r="274" spans="1:97" ht="40.5" customHeight="1" thickBot="1">
      <c r="A274" s="364" t="s">
        <v>517</v>
      </c>
      <c r="B274" s="365"/>
      <c r="C274" s="365"/>
      <c r="D274" s="365"/>
      <c r="E274" s="365"/>
      <c r="F274" s="167">
        <f>F4+F5+F6+F7+F8+F9+F10+F11+F12+F13+F14+F15+F16+F17+F18+F19+F20+F21+F22+F23+F24+F25+F26+F27+F28+F29+F30+F31+F32+F33+F34+F35+F36+F37+F38+F39+F40+F41+F42+F43+F44+F45+F46+F47+F48+F49+F50+F51+F52+F53+F54+F55+F56+F57+F58+F59+F60+F61+F62+F63+F64+F65+F66+F67+F68+F69+F70+F71+F72+F73+F74+F75+F76+F77+F78+F79+F80+F81+F82+F83+F84+F85+F86+F87+F88+F89+F90+F91+F92+F93+F94+F95+F96+F97+F98+F99+F100+F101+F102+F104+F105+F106+F107+F108+F109+F110+F111+F112+F113+F114+F115+F116+F117+F118+F119+F120+F121+F122+F123+F124+F125+F126+F128+F129+F130+F131+F132+F133+F134+F135+F136+F137+F138+F139+F140+F141+F142+F143+F144+F145+F146+F147+F148+F149+F150+F151+F152+F153+F154+F155+F156+F157+F158+F159+F160+F162+F163+F164+F165+F166+F168+F169+F170+F171+F172+F173+F174+F175+F176+F177+F178+F179+F180+F181+F182+F183+F184+F185+F186+F187+F188+F189+F190+F191+F192+F193+F194+F195+F196+F197+F198+F199+F200+F201+F202+F203+F204+F205+F206+F207+F208+F209+F210+F211+F212+F213+F214+F215+F216+F217+F218+F219+F220+F221+F222+F223+F224+F225+F226+F227+F228+F229+F230+F231+F232+F233+F234+F235+F236+F237+F238+F239+F240+F241+F242+F243+F244+F245+F246+F247+F248+F249+F250+F251+F252+F253+F254+F255+F256</f>
        <v>1459600</v>
      </c>
      <c r="G274" s="304">
        <f>SUM(H4:H273)</f>
        <v>2979770</v>
      </c>
      <c r="H274" s="305"/>
      <c r="I274" s="77"/>
      <c r="J274" s="78"/>
      <c r="K274" s="78"/>
      <c r="L274" s="78"/>
      <c r="M274" s="78"/>
      <c r="N274" s="78"/>
      <c r="O274" s="78"/>
      <c r="P274" s="78"/>
      <c r="Q274" s="78"/>
      <c r="R274" s="78"/>
      <c r="S274" s="78"/>
      <c r="T274" s="168">
        <f t="shared" ref="T274:BJ274" si="15">T4+T5+T6+T7+T8+T9+T10+T11+T12+T13+T14+T15+T16+T17+T18+T19+T20+T21+T22+T23+T24+T25+T26+T27+T28+T29+T30+T31+T32+T33+T34+T35+T36+T37+T38+T39+T40+T41+T42+T43+T44+T45+T46+T47+T48+T49+T50+T51+T52+T53+T54+T55+T56+T57+T58+T59+T60+T61+T62+T63+T64+T65+T66+T67+T68+T69+T70+T71+T72+T73+T74+T75+T76+T77+T78+T79+T80+T81+T82+T83+T84+T85+T86+T87+T88+T89+T90+T91+T92+T93+T94+T95+T96+T97+T98+T99+T100+T101+T102+T104+T105+T106+T107+T108+T109+T110+T111+T112+T113+T114+T115+T116+T117+T118+T119+T120+T121+T122+T123+T124+T125+T126+T128+T129+T130+T131+T132+T133+T134+T135+T136+T137+T138+T139+T140+T141+T142+T143+T144+T145+T146+T147+T148+T149+T150+T151+T152+T153+T154+T155+T156+T157+T158+T159+T160+T162+T163+T164+T165+T166+T168+T169+T170+T171+T172+T173+T174+T175+T176+T177+T178+T179+T180+T181+T182+T183+T184+T185+T186+T187+T188+T189+T190+T191+T192+T193+T194+T195+T196+T197+T198+T199+T200+T201+T202+T203+T204+T205+T206+T207+T208+T209+T210+T211+T212+T213+T214+T215+T216+T217+T218+T219+T220+T221+T222+T223+T224+T225+T226+T227+T228+T229+T230+T231+T232+T233+T234+T235+T236+T237+T238+T239+T240+T241+T242+T243+T244+T245+T246+T247+T248+T249+T250+T251+T252+T253+T254+T255+T256</f>
        <v>1056370</v>
      </c>
      <c r="U274" s="168">
        <f t="shared" si="15"/>
        <v>655340</v>
      </c>
      <c r="V274" s="168">
        <f t="shared" si="15"/>
        <v>1056370</v>
      </c>
      <c r="W274" s="168">
        <f t="shared" si="15"/>
        <v>579190</v>
      </c>
      <c r="X274" s="168">
        <f t="shared" si="15"/>
        <v>1056370</v>
      </c>
      <c r="Y274" s="168">
        <f t="shared" si="15"/>
        <v>525220</v>
      </c>
      <c r="Z274" s="168">
        <f t="shared" si="15"/>
        <v>1054370</v>
      </c>
      <c r="AA274" s="168">
        <f t="shared" si="15"/>
        <v>2652570</v>
      </c>
      <c r="AB274" s="168">
        <f t="shared" si="15"/>
        <v>1044820</v>
      </c>
      <c r="AC274" s="168">
        <f t="shared" si="15"/>
        <v>722650</v>
      </c>
      <c r="AD274" s="168">
        <f t="shared" si="15"/>
        <v>1035580</v>
      </c>
      <c r="AE274" s="168">
        <f t="shared" si="15"/>
        <v>380910</v>
      </c>
      <c r="AF274" s="168">
        <f t="shared" si="15"/>
        <v>1021720</v>
      </c>
      <c r="AG274" s="168">
        <f t="shared" si="15"/>
        <v>289100</v>
      </c>
      <c r="AH274" s="168">
        <f t="shared" si="15"/>
        <v>1021720</v>
      </c>
      <c r="AI274" s="168">
        <f t="shared" si="15"/>
        <v>473850</v>
      </c>
      <c r="AJ274" s="168">
        <f t="shared" si="15"/>
        <v>1021720</v>
      </c>
      <c r="AK274" s="168">
        <f t="shared" si="15"/>
        <v>1809680</v>
      </c>
      <c r="AL274" s="168">
        <f t="shared" si="15"/>
        <v>0</v>
      </c>
      <c r="AM274" s="168">
        <f t="shared" si="15"/>
        <v>0</v>
      </c>
      <c r="AN274" s="168">
        <f t="shared" si="15"/>
        <v>0</v>
      </c>
      <c r="AO274" s="168">
        <f t="shared" si="15"/>
        <v>0</v>
      </c>
      <c r="AP274" s="168">
        <f t="shared" si="15"/>
        <v>0</v>
      </c>
      <c r="AQ274" s="168">
        <f t="shared" si="15"/>
        <v>0</v>
      </c>
      <c r="AR274" s="168">
        <f t="shared" si="15"/>
        <v>0</v>
      </c>
      <c r="AS274" s="168">
        <f t="shared" si="15"/>
        <v>0</v>
      </c>
      <c r="AT274" s="168">
        <f t="shared" si="15"/>
        <v>0</v>
      </c>
      <c r="AU274" s="168">
        <f t="shared" si="15"/>
        <v>0</v>
      </c>
      <c r="AV274" s="168">
        <f t="shared" si="15"/>
        <v>0</v>
      </c>
      <c r="AW274" s="168">
        <f t="shared" si="15"/>
        <v>0</v>
      </c>
      <c r="AX274" s="168">
        <f t="shared" si="15"/>
        <v>0</v>
      </c>
      <c r="AY274" s="168">
        <f t="shared" si="15"/>
        <v>0</v>
      </c>
      <c r="AZ274" s="168">
        <f t="shared" si="15"/>
        <v>0</v>
      </c>
      <c r="BA274" s="168">
        <f t="shared" si="15"/>
        <v>0</v>
      </c>
      <c r="BB274" s="168">
        <f t="shared" si="15"/>
        <v>0</v>
      </c>
      <c r="BC274" s="168">
        <f t="shared" si="15"/>
        <v>0</v>
      </c>
      <c r="BD274" s="168">
        <f t="shared" si="15"/>
        <v>0</v>
      </c>
      <c r="BE274" s="168">
        <f t="shared" si="15"/>
        <v>0</v>
      </c>
      <c r="BF274" s="168">
        <f t="shared" si="15"/>
        <v>0</v>
      </c>
      <c r="BG274" s="168">
        <f t="shared" si="15"/>
        <v>0</v>
      </c>
      <c r="BH274" s="168">
        <f t="shared" si="15"/>
        <v>0</v>
      </c>
      <c r="BI274" s="168">
        <f t="shared" si="15"/>
        <v>0</v>
      </c>
      <c r="BJ274" s="168">
        <f t="shared" si="15"/>
        <v>0</v>
      </c>
      <c r="BK274" s="82"/>
      <c r="BL274" s="82"/>
      <c r="BM274" s="82"/>
      <c r="BN274" s="82"/>
      <c r="BO274" s="82"/>
      <c r="BP274" s="82"/>
      <c r="BQ274" s="82"/>
      <c r="BR274" s="82"/>
      <c r="BS274" s="82"/>
      <c r="BT274" s="82"/>
      <c r="BU274" s="82"/>
      <c r="BV274" s="82"/>
      <c r="BW274" s="82"/>
      <c r="BX274" s="82"/>
      <c r="BY274" s="82"/>
      <c r="BZ274" s="82"/>
      <c r="CA274" s="82"/>
      <c r="CB274" s="82"/>
      <c r="CC274" s="82"/>
      <c r="CD274" s="82"/>
      <c r="CE274" s="82"/>
      <c r="CF274" s="82"/>
      <c r="CG274" s="82"/>
      <c r="CH274" s="82"/>
      <c r="CI274" s="82"/>
      <c r="CJ274" s="82"/>
      <c r="CK274" s="82"/>
      <c r="CL274" s="82"/>
      <c r="CM274" s="82"/>
      <c r="CN274" s="82"/>
      <c r="CO274" s="82"/>
      <c r="CP274" s="83"/>
      <c r="CQ274" s="84">
        <f>CQ4+CQ5+CQ6+CQ7+CQ8+CQ9+CQ10+CQ11+CQ12+CQ13+CQ14+CQ15+CQ16+CQ17+CQ18+CQ19+CQ20+CQ21+CQ22+CQ23+CQ24+CQ25+CQ26+CQ27+CQ28+CQ29+CQ30+CQ31+CQ32+CQ33+CQ34+CQ35+CQ36+CQ37+CQ38+CQ39+CQ40+CQ41+CQ42+CQ43+CQ44+CQ45+CQ46+CQ47+CQ48+CQ49+CQ50+CQ51+CQ52+CQ53+CQ54+CQ55+CQ56+CQ57+CQ58+CQ59+CQ60+CQ61+CQ62+CQ63+CQ64+CQ65+CQ66+CQ67+CQ68+CQ69+CQ70+CQ71+CQ72+CQ73+CQ74+CQ75+CQ76+CQ77+CQ78+CQ79+CQ80+CQ81+CQ82+CQ83+CQ84+CQ85+CQ86+CQ87+CQ88+CQ89+CQ90+CQ91+CQ92+CQ93+CQ94+CQ95+CQ96+CQ97+CQ98+CQ99+CQ100+CQ101+CQ102+CQ103+CQ104+CQ105+CQ106+CQ107+CQ108+CQ109+CQ110+CQ111+CQ112+CQ113+CQ114+CQ115+CQ116+CQ117+CQ118+CQ119+CQ120+CQ121+CQ122+CQ123+CQ124+CQ125+CQ126+CQ127+CQ128+CQ129+CQ130+CQ131+CQ132+CQ133+CQ134+CQ135+CQ136+CQ137+CQ138+CQ139+CQ140+CQ141+CQ142+CQ143+CQ144+CQ145+CQ146+CQ147+CQ148+CQ149+CQ150+CQ151+CQ152+CQ153+CQ154+CQ155+CQ156+CQ157+CQ158+CQ159+CQ160+CQ161+CQ162+CQ163+CQ164+CQ165+CQ166+CQ167+CQ168+CQ169+CQ170+CQ171+CQ172+CQ173+CQ174+CQ175+CQ176+CQ177+CQ178+CQ179+CQ180+CQ181+CQ182+CQ183+CQ184+CQ185+CQ186+CQ187+CQ188+CQ189+CQ190+CQ191+CQ192+CQ193+CQ194+CQ195+CQ196+CQ197+CQ198+CQ199+CQ200+CQ201+CQ202+CQ203+CQ204+CQ205+CQ206+CQ207+CQ208+CQ209+CQ210+CQ211+CQ212+CQ213+CQ214+CQ215+CQ216+CQ217+CQ218+CQ219+CQ220+CQ221+CQ222+CQ223+CQ224+CQ225+CQ226+CQ227+CQ228+CQ229+CQ230+CQ231+CQ232+CQ233+CQ234+CQ235+CQ236+CQ237+CQ238+CQ239+CQ240+CQ241+CQ242+CQ243+CQ244+CQ245+CQ246+CQ247+CQ248+CQ249+CQ250+CQ251+CQ252+CQ253+CQ254+CQ255+CQ256+CQ257</f>
        <v>13272970</v>
      </c>
      <c r="CR274" s="31">
        <f>CR4+CR5+CR6+CR7+CR8+CR9+CR10+CR11+CR12+CR13+CR14+CR15+CR16+CR17+CR18+CR19+CR20+CR21+CR22+CR23+CR24+CR25+CR26+CR27+CR28+CR29+CR30+CR31+CR32+CR33+CR34+CR35+CR36+CR37+CR38+CR39+CR40+CR41+CR42+CR43+CR44+CR45+CR46+CR47+CR48+CR49+CR50+CR51+CR52+CR53+CR54+CR55+CR56+CR57+CR58+CR59+CR60+CR61+CR62+CR63+CR64+CR65+CR66+CR67+CR68+CR69+CR70+CR71+CR72+CR73+CR74+CR75+CR76+CR77+CR78+CR79+CR80+CR81+CR82+CR83+CR84+CR85+CR86+CR87+CR88+CR89+CR90+CR91+CR92+CR93+CR94+CR95+CR96+CR97+CR98+CR99+CR100+CR101+CR102+CR103+CR104+CR105+CR106+CR107+CR108+CR109+CR110+CR111+CR112+CR113+CR114+CR115+CR116+CR117+CR118+CR119+CR120+CR121+CR122+CR123+CR124+CR125+CR126+CR127+CR128+CR129+CR130+CR131+CR132+CR133+CR134+CR135+CR136+CR137+CR138+CR139+CR140+CR141+CR142+CR143+CR144+CR145+CR146+CR147+CR148+CR149+CR150+CR151+CR152+CR153+CR154+CR155+CR156+CR157+CR158+CR159+CR160+CR161+CR162+CR163+CR164+CR165+CR166+CR167+CR168+CR169+CR170+CR171+CR172+CR173+CR174+CR175+CR176+CR177+CR178+CR179+CR180+CR181+CR182+CR183+CR184+CR185+CR186+CR187+CR188+CR189+CR190+CR191+CR192+CR193+CR194+CR195+CR196+CR197+CR198+CR199+CR200+CR201+CR202+CR203+CR204+CR205+CR206+CR207+CR208+CR209+CR210+CR211+CR212+CR213+CR214+CR215+CR216+CR217+CR218+CR219+CR220+CR221+CR222+CR223+CR224+CR225+CR226+CR227+CR228+CR229+CR230+CR231+CR232+CR233+CR234+CR235+CR236+CR237+CR238+CR239+CR240+CR241+CR242+CR243+CR244+CR245+CR246+CR247+CR248+CR249+CR250+CR251+CR252+CR253+CR254+CR255+CR256+CR257</f>
        <v>10293200</v>
      </c>
      <c r="CS274" s="84">
        <f>CS4+CS5+CS6+CS7+CS8+CS9+CS10+CS11+CS12+CS13+CS14+CS15+CS16+CS17+CS18+CS19+CS20+CS21+CS22+CS23+CS24+CS25+CS26+CS27+CS28+CS29+CS30+CS31+CS32+CS33+CS34+CS35+CS36+CS37+CS38+CS39+CS40+CS41+CS42+CS43+CS44+CS45+CS46+CS47+CS48+CS49+CS50+CS51+CS52+CS53+CS54+CS55+CS56+CS57+CS58+CS59+CS60+CS61+CS62+CS63+CS64+CS65+CS66+CS67+CS68+CS69+CS70+CS71+CS72+CS73+CS74+CS75+CS76+CS77+CS78+CS79+CS80+CS81+CS82+CS83+CS84+CS85+CS86+CS87+CS88+CS89+CS90+CS91+CS92+CS93+CS94+CS95+CS96+CS97+CS98+CS99+CS100+CS101+CS102+CS103+CS104+CS105+CS106+CS107+CS108+CS109+CS110+CS111+CS112+CS113+CS114+CS115+CS116+CS117+CS118+CS119+CS120+CS121+CS122+CS123+CS124+CS125+CS126+CS127+CS128+CS129+CS130+CS131+CS132+CS133+CS134+CS135+CS136+CS137+CS138+CS139+CS140+CS141+CS142+CS143+CS144+CS145+CS146+CS147+CS148+CS149+CS150+CS151+CS152+CS153+CS154+CS155+CS156+CS157+CS158+CS159+CS160+CS161+CS162+CS163+CS164+CS165+CS166+CS167+CS168+CS169+CS170+CS171+CS172+CS173+CS174+CS175+CS176+CS177+CS178+CS179+CS180+CS181+CS182+CS183+CS184+CS185+CS186+CS187+CS188+CS189+CS190+CS191+CS192+CS193+CS194+CS195+CS196+CS197+CS198+CS199+CS200+CS201+CS202+CS203+CS204+CS205+CS206+CS207+CS208+CS209+CS210+CS211+CS212+CS213+CS214+CS215+CS216+CS217+CS218+CS219+CS220+CS221+CS222+CS223+CS224+CS225+CS226+CS227+CS228+CS229+CS230+CS231+CS232+CS233+CS234+CS235+CS236+CS237+CS238+CS239+CS240+CS241+CS242+CS243+CS244+CS245+CS246+CS247+CS248+CS249+CS250+CS251+CS252+CS253+CS254+CS255+CS256+CS257</f>
        <v>2979770</v>
      </c>
    </row>
    <row r="275" spans="1:97" ht="29.25" customHeight="1" thickTop="1">
      <c r="A275" s="306" t="s">
        <v>1371</v>
      </c>
      <c r="B275" s="307"/>
      <c r="C275" s="307"/>
      <c r="D275" s="307"/>
      <c r="E275" s="307"/>
      <c r="F275" s="307"/>
      <c r="G275" s="307"/>
      <c r="H275" s="308"/>
      <c r="I275" s="312"/>
      <c r="J275" s="294" t="s">
        <v>1</v>
      </c>
      <c r="K275" s="294"/>
      <c r="L275" s="292" t="s">
        <v>2</v>
      </c>
      <c r="M275" s="292"/>
      <c r="N275" s="292" t="s">
        <v>519</v>
      </c>
      <c r="O275" s="292"/>
      <c r="P275" s="292" t="s">
        <v>4</v>
      </c>
      <c r="Q275" s="292"/>
      <c r="R275" s="294" t="s">
        <v>520</v>
      </c>
      <c r="S275" s="294"/>
      <c r="T275" s="169"/>
      <c r="U275" s="170"/>
      <c r="V275" s="170"/>
      <c r="W275" s="170"/>
      <c r="X275" s="170"/>
      <c r="Y275" s="171"/>
      <c r="Z275" s="361" t="s">
        <v>1372</v>
      </c>
      <c r="AA275" s="361"/>
      <c r="AB275" s="288" t="s">
        <v>590</v>
      </c>
      <c r="AC275" s="288"/>
      <c r="AD275" s="286" t="s">
        <v>591</v>
      </c>
      <c r="AE275" s="286"/>
      <c r="AF275" s="288" t="s">
        <v>592</v>
      </c>
      <c r="AG275" s="288"/>
      <c r="AH275" s="355" t="s">
        <v>593</v>
      </c>
      <c r="AI275" s="355"/>
      <c r="AJ275" s="357" t="s">
        <v>594</v>
      </c>
      <c r="AK275" s="357"/>
      <c r="AL275" s="170"/>
      <c r="AM275" s="170"/>
      <c r="AN275" s="170"/>
      <c r="AO275" s="170"/>
      <c r="AP275" s="170"/>
      <c r="AQ275" s="171"/>
      <c r="AR275" s="279"/>
      <c r="AS275" s="354" t="s">
        <v>595</v>
      </c>
      <c r="AT275" s="354"/>
      <c r="AU275" s="354"/>
      <c r="AV275" s="354"/>
      <c r="AW275" s="354"/>
      <c r="AX275" s="354"/>
      <c r="AY275" s="354" t="s">
        <v>596</v>
      </c>
      <c r="AZ275" s="354"/>
      <c r="BA275" s="354"/>
      <c r="BB275" s="354"/>
      <c r="BC275" s="354"/>
      <c r="BD275" s="354"/>
      <c r="BE275" s="354"/>
      <c r="BF275" s="354"/>
      <c r="BG275" s="354"/>
      <c r="BH275" s="354"/>
      <c r="BI275" s="354"/>
      <c r="BJ275" s="354"/>
      <c r="BK275" s="354"/>
      <c r="BL275" s="354"/>
      <c r="BM275" s="354"/>
      <c r="BN275" s="354"/>
      <c r="BO275" s="354"/>
      <c r="BP275" s="354"/>
      <c r="BQ275" s="359"/>
      <c r="BR275" s="354" t="s">
        <v>597</v>
      </c>
      <c r="BS275" s="354"/>
      <c r="BT275" s="354"/>
      <c r="BU275" s="354"/>
      <c r="BV275" s="354"/>
      <c r="BW275" s="354"/>
      <c r="BX275" s="354" t="s">
        <v>598</v>
      </c>
      <c r="BY275" s="354"/>
      <c r="BZ275" s="354"/>
      <c r="CA275" s="354"/>
      <c r="CB275" s="354"/>
      <c r="CC275" s="354"/>
      <c r="CD275" s="354"/>
      <c r="CE275" s="354"/>
      <c r="CF275" s="354"/>
      <c r="CG275" s="354"/>
      <c r="CH275" s="354"/>
      <c r="CI275" s="354"/>
      <c r="CJ275" s="354"/>
      <c r="CK275" s="354"/>
      <c r="CL275" s="354"/>
      <c r="CM275" s="354"/>
      <c r="CN275" s="354"/>
      <c r="CO275" s="354"/>
      <c r="CP275" s="279"/>
      <c r="CQ275" s="282" t="s">
        <v>526</v>
      </c>
      <c r="CR275" s="282" t="s">
        <v>527</v>
      </c>
      <c r="CS275" s="284" t="s">
        <v>30</v>
      </c>
    </row>
    <row r="276" spans="1:97" ht="75" customHeight="1">
      <c r="A276" s="366"/>
      <c r="B276" s="367"/>
      <c r="C276" s="367"/>
      <c r="D276" s="367"/>
      <c r="E276" s="367"/>
      <c r="F276" s="367"/>
      <c r="G276" s="367"/>
      <c r="H276" s="368"/>
      <c r="I276" s="313"/>
      <c r="J276" s="295"/>
      <c r="K276" s="295"/>
      <c r="L276" s="293"/>
      <c r="M276" s="293"/>
      <c r="N276" s="293"/>
      <c r="O276" s="293"/>
      <c r="P276" s="293"/>
      <c r="Q276" s="293"/>
      <c r="R276" s="295"/>
      <c r="S276" s="295"/>
      <c r="T276" s="362" t="s">
        <v>1373</v>
      </c>
      <c r="U276" s="363"/>
      <c r="V276" s="362" t="s">
        <v>1374</v>
      </c>
      <c r="W276" s="363"/>
      <c r="X276" s="362" t="s">
        <v>1375</v>
      </c>
      <c r="Y276" s="363"/>
      <c r="Z276" s="287"/>
      <c r="AA276" s="287"/>
      <c r="AB276" s="289"/>
      <c r="AC276" s="289"/>
      <c r="AD276" s="287"/>
      <c r="AE276" s="287"/>
      <c r="AF276" s="289"/>
      <c r="AG276" s="289"/>
      <c r="AH276" s="356"/>
      <c r="AI276" s="356"/>
      <c r="AJ276" s="358"/>
      <c r="AK276" s="358"/>
      <c r="AL276" s="345" t="s">
        <v>601</v>
      </c>
      <c r="AM276" s="345"/>
      <c r="AN276" s="351" t="s">
        <v>602</v>
      </c>
      <c r="AO276" s="351"/>
      <c r="AP276" s="345" t="s">
        <v>603</v>
      </c>
      <c r="AQ276" s="345"/>
      <c r="AR276" s="280"/>
      <c r="AS276" s="351" t="s">
        <v>604</v>
      </c>
      <c r="AT276" s="351"/>
      <c r="AU276" s="345" t="s">
        <v>41</v>
      </c>
      <c r="AV276" s="345"/>
      <c r="AW276" s="351" t="s">
        <v>605</v>
      </c>
      <c r="AX276" s="351"/>
      <c r="AY276" s="352" t="s">
        <v>606</v>
      </c>
      <c r="AZ276" s="352"/>
      <c r="BA276" s="353" t="s">
        <v>607</v>
      </c>
      <c r="BB276" s="353"/>
      <c r="BC276" s="352" t="s">
        <v>608</v>
      </c>
      <c r="BD276" s="352"/>
      <c r="BE276" s="353" t="s">
        <v>609</v>
      </c>
      <c r="BF276" s="353"/>
      <c r="BG276" s="352" t="s">
        <v>610</v>
      </c>
      <c r="BH276" s="352"/>
      <c r="BI276" s="353" t="s">
        <v>611</v>
      </c>
      <c r="BJ276" s="353"/>
      <c r="BK276" s="352" t="s">
        <v>601</v>
      </c>
      <c r="BL276" s="352"/>
      <c r="BM276" s="353" t="s">
        <v>602</v>
      </c>
      <c r="BN276" s="353"/>
      <c r="BO276" s="352" t="s">
        <v>603</v>
      </c>
      <c r="BP276" s="352"/>
      <c r="BQ276" s="360"/>
      <c r="BR276" s="351" t="s">
        <v>604</v>
      </c>
      <c r="BS276" s="351"/>
      <c r="BT276" s="345" t="s">
        <v>41</v>
      </c>
      <c r="BU276" s="345"/>
      <c r="BV276" s="351" t="s">
        <v>605</v>
      </c>
      <c r="BW276" s="351"/>
      <c r="BX276" s="345" t="s">
        <v>606</v>
      </c>
      <c r="BY276" s="345"/>
      <c r="BZ276" s="351" t="s">
        <v>607</v>
      </c>
      <c r="CA276" s="351"/>
      <c r="CB276" s="345" t="s">
        <v>608</v>
      </c>
      <c r="CC276" s="345"/>
      <c r="CD276" s="351" t="s">
        <v>609</v>
      </c>
      <c r="CE276" s="351"/>
      <c r="CF276" s="345" t="s">
        <v>610</v>
      </c>
      <c r="CG276" s="345"/>
      <c r="CH276" s="351" t="s">
        <v>611</v>
      </c>
      <c r="CI276" s="351"/>
      <c r="CJ276" s="345" t="s">
        <v>601</v>
      </c>
      <c r="CK276" s="345"/>
      <c r="CL276" s="351" t="s">
        <v>602</v>
      </c>
      <c r="CM276" s="351"/>
      <c r="CN276" s="345" t="s">
        <v>603</v>
      </c>
      <c r="CO276" s="345"/>
      <c r="CP276" s="280"/>
      <c r="CQ276" s="283"/>
      <c r="CR276" s="283"/>
      <c r="CS276" s="285"/>
    </row>
    <row r="277" spans="1:97" ht="57" customHeight="1">
      <c r="A277" s="119" t="s">
        <v>31</v>
      </c>
      <c r="B277" s="120" t="s">
        <v>613</v>
      </c>
      <c r="C277" s="121" t="s">
        <v>33</v>
      </c>
      <c r="D277" s="121" t="s">
        <v>34</v>
      </c>
      <c r="E277" s="121" t="s">
        <v>35</v>
      </c>
      <c r="F277" s="122" t="s">
        <v>36</v>
      </c>
      <c r="G277" s="123" t="s">
        <v>37</v>
      </c>
      <c r="H277" s="124" t="s">
        <v>38</v>
      </c>
      <c r="I277" s="11"/>
      <c r="J277" s="12" t="s">
        <v>39</v>
      </c>
      <c r="K277" s="13" t="s">
        <v>40</v>
      </c>
      <c r="L277" s="12" t="s">
        <v>39</v>
      </c>
      <c r="M277" s="13" t="s">
        <v>40</v>
      </c>
      <c r="N277" s="12" t="s">
        <v>39</v>
      </c>
      <c r="O277" s="13" t="s">
        <v>40</v>
      </c>
      <c r="P277" s="12" t="s">
        <v>39</v>
      </c>
      <c r="Q277" s="13" t="s">
        <v>40</v>
      </c>
      <c r="R277" s="12" t="s">
        <v>39</v>
      </c>
      <c r="S277" s="13" t="s">
        <v>40</v>
      </c>
      <c r="T277" s="17" t="s">
        <v>39</v>
      </c>
      <c r="U277" s="13" t="s">
        <v>40</v>
      </c>
      <c r="V277" s="12" t="s">
        <v>39</v>
      </c>
      <c r="W277" s="13" t="s">
        <v>40</v>
      </c>
      <c r="X277" s="12" t="s">
        <v>39</v>
      </c>
      <c r="Y277" s="13" t="s">
        <v>40</v>
      </c>
      <c r="Z277" s="12" t="s">
        <v>39</v>
      </c>
      <c r="AA277" s="13" t="s">
        <v>40</v>
      </c>
      <c r="AB277" s="12" t="s">
        <v>39</v>
      </c>
      <c r="AC277" s="13" t="s">
        <v>40</v>
      </c>
      <c r="AD277" s="12" t="s">
        <v>39</v>
      </c>
      <c r="AE277" s="13" t="s">
        <v>40</v>
      </c>
      <c r="AF277" s="12" t="s">
        <v>39</v>
      </c>
      <c r="AG277" s="13" t="s">
        <v>40</v>
      </c>
      <c r="AH277" s="12" t="s">
        <v>39</v>
      </c>
      <c r="AI277" s="13" t="s">
        <v>40</v>
      </c>
      <c r="AJ277" s="12" t="s">
        <v>39</v>
      </c>
      <c r="AK277" s="13" t="s">
        <v>40</v>
      </c>
      <c r="AL277" s="12" t="s">
        <v>39</v>
      </c>
      <c r="AM277" s="13" t="s">
        <v>40</v>
      </c>
      <c r="AN277" s="12" t="s">
        <v>39</v>
      </c>
      <c r="AO277" s="13" t="s">
        <v>40</v>
      </c>
      <c r="AP277" s="12" t="s">
        <v>39</v>
      </c>
      <c r="AQ277" s="13" t="s">
        <v>40</v>
      </c>
      <c r="AR277" s="125"/>
      <c r="AS277" s="12" t="s">
        <v>39</v>
      </c>
      <c r="AT277" s="13" t="s">
        <v>40</v>
      </c>
      <c r="AU277" s="12" t="s">
        <v>39</v>
      </c>
      <c r="AV277" s="13" t="s">
        <v>40</v>
      </c>
      <c r="AW277" s="12" t="s">
        <v>39</v>
      </c>
      <c r="AX277" s="13" t="s">
        <v>40</v>
      </c>
      <c r="AY277" s="12" t="s">
        <v>39</v>
      </c>
      <c r="AZ277" s="13" t="s">
        <v>40</v>
      </c>
      <c r="BA277" s="12" t="s">
        <v>39</v>
      </c>
      <c r="BB277" s="13" t="s">
        <v>40</v>
      </c>
      <c r="BC277" s="12" t="s">
        <v>39</v>
      </c>
      <c r="BD277" s="13" t="s">
        <v>40</v>
      </c>
      <c r="BE277" s="12" t="s">
        <v>39</v>
      </c>
      <c r="BF277" s="13" t="s">
        <v>40</v>
      </c>
      <c r="BG277" s="12" t="s">
        <v>39</v>
      </c>
      <c r="BH277" s="13" t="s">
        <v>40</v>
      </c>
      <c r="BI277" s="12" t="s">
        <v>39</v>
      </c>
      <c r="BJ277" s="13" t="s">
        <v>40</v>
      </c>
      <c r="BK277" s="12" t="s">
        <v>39</v>
      </c>
      <c r="BL277" s="13" t="s">
        <v>40</v>
      </c>
      <c r="BM277" s="12" t="s">
        <v>39</v>
      </c>
      <c r="BN277" s="13" t="s">
        <v>40</v>
      </c>
      <c r="BO277" s="12" t="s">
        <v>39</v>
      </c>
      <c r="BP277" s="13" t="s">
        <v>40</v>
      </c>
      <c r="BQ277" s="360"/>
      <c r="BR277" s="17" t="s">
        <v>39</v>
      </c>
      <c r="BS277" s="13" t="s">
        <v>40</v>
      </c>
      <c r="BT277" s="17" t="s">
        <v>39</v>
      </c>
      <c r="BU277" s="13" t="s">
        <v>40</v>
      </c>
      <c r="BV277" s="12" t="s">
        <v>39</v>
      </c>
      <c r="BW277" s="13" t="s">
        <v>40</v>
      </c>
      <c r="BX277" s="12" t="s">
        <v>39</v>
      </c>
      <c r="BY277" s="13" t="s">
        <v>40</v>
      </c>
      <c r="BZ277" s="12" t="s">
        <v>39</v>
      </c>
      <c r="CA277" s="13" t="s">
        <v>40</v>
      </c>
      <c r="CB277" s="12" t="s">
        <v>39</v>
      </c>
      <c r="CC277" s="13" t="s">
        <v>40</v>
      </c>
      <c r="CD277" s="12" t="s">
        <v>39</v>
      </c>
      <c r="CE277" s="13" t="s">
        <v>40</v>
      </c>
      <c r="CF277" s="12" t="s">
        <v>39</v>
      </c>
      <c r="CG277" s="13" t="s">
        <v>40</v>
      </c>
      <c r="CH277" s="12" t="s">
        <v>39</v>
      </c>
      <c r="CI277" s="13" t="s">
        <v>40</v>
      </c>
      <c r="CJ277" s="12" t="s">
        <v>39</v>
      </c>
      <c r="CK277" s="13" t="s">
        <v>40</v>
      </c>
      <c r="CL277" s="12" t="s">
        <v>39</v>
      </c>
      <c r="CM277" s="13" t="s">
        <v>40</v>
      </c>
      <c r="CN277" s="12" t="s">
        <v>39</v>
      </c>
      <c r="CO277" s="13" t="s">
        <v>40</v>
      </c>
      <c r="CP277" s="281"/>
      <c r="CQ277" s="283"/>
      <c r="CR277" s="283"/>
      <c r="CS277" s="285"/>
    </row>
    <row r="278" spans="1:97" ht="27.75">
      <c r="A278" s="41">
        <v>1</v>
      </c>
      <c r="B278" s="92" t="s">
        <v>1376</v>
      </c>
      <c r="C278" s="93" t="s">
        <v>1377</v>
      </c>
      <c r="D278" s="93" t="s">
        <v>1378</v>
      </c>
      <c r="E278" s="97"/>
      <c r="F278" s="94">
        <v>5100</v>
      </c>
      <c r="G278" s="127"/>
      <c r="H278" s="25">
        <f t="shared" ref="H278:H309" si="16">CS278</f>
        <v>0</v>
      </c>
      <c r="I278" s="11"/>
      <c r="J278" s="26">
        <v>1500</v>
      </c>
      <c r="K278" s="27">
        <v>1500</v>
      </c>
      <c r="L278" s="26">
        <v>1000</v>
      </c>
      <c r="M278" s="27">
        <v>1000</v>
      </c>
      <c r="N278" s="26">
        <v>5000</v>
      </c>
      <c r="O278" s="27">
        <v>5000</v>
      </c>
      <c r="P278" s="26">
        <v>8000</v>
      </c>
      <c r="Q278" s="27">
        <v>1500</v>
      </c>
      <c r="R278" s="26"/>
      <c r="S278" s="27"/>
      <c r="T278" s="29">
        <v>3570</v>
      </c>
      <c r="U278" s="27"/>
      <c r="V278" s="29">
        <v>3570</v>
      </c>
      <c r="W278" s="27"/>
      <c r="X278" s="29">
        <v>3570</v>
      </c>
      <c r="Y278" s="27"/>
      <c r="Z278" s="29">
        <v>3570</v>
      </c>
      <c r="AA278" s="27">
        <v>20780</v>
      </c>
      <c r="AB278" s="29">
        <v>3570</v>
      </c>
      <c r="AC278" s="27"/>
      <c r="AD278" s="29">
        <v>3570</v>
      </c>
      <c r="AE278" s="27"/>
      <c r="AF278" s="29">
        <v>3570</v>
      </c>
      <c r="AG278" s="27"/>
      <c r="AH278" s="29">
        <v>3570</v>
      </c>
      <c r="AI278" s="27"/>
      <c r="AJ278" s="29">
        <v>3570</v>
      </c>
      <c r="AK278" s="27">
        <v>17850</v>
      </c>
      <c r="AL278" s="128"/>
      <c r="AM278" s="27"/>
      <c r="AN278" s="128"/>
      <c r="AO278" s="27"/>
      <c r="AP278" s="128"/>
      <c r="AQ278" s="27"/>
      <c r="AR278" s="125"/>
      <c r="AS278" s="128"/>
      <c r="AT278" s="27"/>
      <c r="AU278" s="128"/>
      <c r="AV278" s="27"/>
      <c r="AW278" s="128"/>
      <c r="AX278" s="27"/>
      <c r="AY278" s="128"/>
      <c r="AZ278" s="27"/>
      <c r="BA278" s="128"/>
      <c r="BB278" s="27"/>
      <c r="BC278" s="128"/>
      <c r="BD278" s="27"/>
      <c r="BE278" s="128"/>
      <c r="BF278" s="27"/>
      <c r="BG278" s="128"/>
      <c r="BH278" s="27"/>
      <c r="BI278" s="128"/>
      <c r="BJ278" s="27"/>
      <c r="BK278" s="128"/>
      <c r="BL278" s="27"/>
      <c r="BM278" s="128"/>
      <c r="BN278" s="27"/>
      <c r="BO278" s="28"/>
      <c r="BP278" s="27"/>
      <c r="BQ278" s="30"/>
      <c r="BR278" s="28"/>
      <c r="BS278" s="27"/>
      <c r="BT278" s="28"/>
      <c r="BU278" s="27"/>
      <c r="BV278" s="28"/>
      <c r="BW278" s="27"/>
      <c r="BX278" s="28"/>
      <c r="BY278" s="27"/>
      <c r="BZ278" s="28"/>
      <c r="CA278" s="27"/>
      <c r="CB278" s="28"/>
      <c r="CC278" s="27"/>
      <c r="CD278" s="26"/>
      <c r="CE278" s="27"/>
      <c r="CF278" s="26"/>
      <c r="CG278" s="27"/>
      <c r="CH278" s="26"/>
      <c r="CI278" s="27"/>
      <c r="CJ278" s="26"/>
      <c r="CK278" s="27"/>
      <c r="CL278" s="26"/>
      <c r="CM278" s="27"/>
      <c r="CN278" s="26"/>
      <c r="CO278" s="27"/>
      <c r="CP278" s="30"/>
      <c r="CQ278" s="31">
        <f t="shared" ref="CQ278:CR309" si="17">CN278+CL278+CJ278+CH278+CF278+CD278+CB278+BZ278+BX278+BV278+BT278+BR278+BO278+BM278+BK278+BI278+BG278+BE278+BC278+BA278+AY278+AW278+AU278+AS278+AP278+AN278+AL278+AJ278+AH278+AF278+AD278+AB278+Z278+X278+V278+T278+R278+N278+L278+J278+P278</f>
        <v>47630</v>
      </c>
      <c r="CR278" s="31">
        <f t="shared" si="17"/>
        <v>47630</v>
      </c>
      <c r="CS278" s="32">
        <f t="shared" ref="CS278:CS309" si="18">CQ278-CR278</f>
        <v>0</v>
      </c>
    </row>
    <row r="279" spans="1:97" ht="27.75">
      <c r="A279" s="172">
        <v>2</v>
      </c>
      <c r="B279" s="92" t="s">
        <v>1379</v>
      </c>
      <c r="C279" s="93" t="s">
        <v>1380</v>
      </c>
      <c r="D279" s="93" t="s">
        <v>1381</v>
      </c>
      <c r="E279" s="97"/>
      <c r="F279" s="94">
        <v>3100</v>
      </c>
      <c r="G279" s="173" t="s">
        <v>56</v>
      </c>
      <c r="H279" s="38">
        <f t="shared" si="16"/>
        <v>8680</v>
      </c>
      <c r="I279" s="11"/>
      <c r="J279" s="26">
        <v>1500</v>
      </c>
      <c r="K279" s="27">
        <v>1500</v>
      </c>
      <c r="L279" s="26">
        <v>1000</v>
      </c>
      <c r="M279" s="27">
        <v>1000</v>
      </c>
      <c r="N279" s="26">
        <v>5000</v>
      </c>
      <c r="O279" s="27">
        <v>5000</v>
      </c>
      <c r="P279" s="26">
        <v>8000</v>
      </c>
      <c r="Q279" s="27">
        <v>1500</v>
      </c>
      <c r="R279" s="26"/>
      <c r="S279" s="27"/>
      <c r="T279" s="29">
        <v>2170</v>
      </c>
      <c r="U279" s="133">
        <v>8670</v>
      </c>
      <c r="V279" s="29">
        <v>2170</v>
      </c>
      <c r="W279" s="27">
        <v>2170</v>
      </c>
      <c r="X279" s="29">
        <v>2170</v>
      </c>
      <c r="Y279" s="27">
        <v>2170</v>
      </c>
      <c r="Z279" s="29">
        <v>2170</v>
      </c>
      <c r="AA279" s="27">
        <v>2170</v>
      </c>
      <c r="AB279" s="29">
        <v>2170</v>
      </c>
      <c r="AC279" s="27">
        <v>2170</v>
      </c>
      <c r="AD279" s="29">
        <v>2170</v>
      </c>
      <c r="AE279" s="27"/>
      <c r="AF279" s="29">
        <v>2170</v>
      </c>
      <c r="AG279" s="27"/>
      <c r="AH279" s="29">
        <v>2170</v>
      </c>
      <c r="AI279" s="27"/>
      <c r="AJ279" s="29">
        <v>2170</v>
      </c>
      <c r="AK279" s="27"/>
      <c r="AL279" s="128"/>
      <c r="AM279" s="27"/>
      <c r="AN279" s="128"/>
      <c r="AO279" s="27"/>
      <c r="AP279" s="128"/>
      <c r="AQ279" s="27"/>
      <c r="AR279" s="125"/>
      <c r="AS279" s="128"/>
      <c r="AT279" s="27"/>
      <c r="AU279" s="128"/>
      <c r="AV279" s="27"/>
      <c r="AW279" s="128"/>
      <c r="AX279" s="27"/>
      <c r="AY279" s="128"/>
      <c r="AZ279" s="27"/>
      <c r="BA279" s="128"/>
      <c r="BB279" s="27"/>
      <c r="BC279" s="128"/>
      <c r="BD279" s="27"/>
      <c r="BE279" s="128"/>
      <c r="BF279" s="27"/>
      <c r="BG279" s="128"/>
      <c r="BH279" s="27"/>
      <c r="BI279" s="128"/>
      <c r="BJ279" s="27"/>
      <c r="BK279" s="128"/>
      <c r="BL279" s="27"/>
      <c r="BM279" s="128"/>
      <c r="BN279" s="27"/>
      <c r="BO279" s="28"/>
      <c r="BP279" s="27"/>
      <c r="BQ279" s="30"/>
      <c r="BR279" s="28"/>
      <c r="BS279" s="27"/>
      <c r="BT279" s="28"/>
      <c r="BU279" s="27"/>
      <c r="BV279" s="28"/>
      <c r="BW279" s="27"/>
      <c r="BX279" s="28"/>
      <c r="BY279" s="27"/>
      <c r="BZ279" s="28"/>
      <c r="CA279" s="27"/>
      <c r="CB279" s="28"/>
      <c r="CC279" s="27"/>
      <c r="CD279" s="26"/>
      <c r="CE279" s="27"/>
      <c r="CF279" s="26"/>
      <c r="CG279" s="27"/>
      <c r="CH279" s="26"/>
      <c r="CI279" s="27"/>
      <c r="CJ279" s="26"/>
      <c r="CK279" s="27"/>
      <c r="CL279" s="26"/>
      <c r="CM279" s="27"/>
      <c r="CN279" s="26"/>
      <c r="CO279" s="27"/>
      <c r="CP279" s="30"/>
      <c r="CQ279" s="31">
        <f t="shared" si="17"/>
        <v>35030</v>
      </c>
      <c r="CR279" s="31">
        <f t="shared" si="17"/>
        <v>26350</v>
      </c>
      <c r="CS279" s="32">
        <f t="shared" si="18"/>
        <v>8680</v>
      </c>
    </row>
    <row r="280" spans="1:97" ht="27.75">
      <c r="A280" s="41">
        <v>3</v>
      </c>
      <c r="B280" s="92" t="s">
        <v>1382</v>
      </c>
      <c r="C280" s="93" t="s">
        <v>1383</v>
      </c>
      <c r="D280" s="93" t="s">
        <v>1384</v>
      </c>
      <c r="E280" s="97"/>
      <c r="F280" s="94">
        <v>5100</v>
      </c>
      <c r="G280" s="127"/>
      <c r="H280" s="25">
        <f t="shared" si="16"/>
        <v>0</v>
      </c>
      <c r="I280" s="11"/>
      <c r="J280" s="26">
        <v>1500</v>
      </c>
      <c r="K280" s="27">
        <v>1500</v>
      </c>
      <c r="L280" s="26">
        <v>1000</v>
      </c>
      <c r="M280" s="27">
        <v>1000</v>
      </c>
      <c r="N280" s="26">
        <v>5000</v>
      </c>
      <c r="O280" s="27">
        <v>5000</v>
      </c>
      <c r="P280" s="26">
        <v>8000</v>
      </c>
      <c r="Q280" s="27">
        <f>1500+0</f>
        <v>1500</v>
      </c>
      <c r="R280" s="26"/>
      <c r="S280" s="27"/>
      <c r="T280" s="29">
        <v>3570</v>
      </c>
      <c r="U280" s="27">
        <v>0</v>
      </c>
      <c r="V280" s="29">
        <v>3570</v>
      </c>
      <c r="W280" s="27">
        <v>0</v>
      </c>
      <c r="X280" s="29">
        <v>3570</v>
      </c>
      <c r="Y280" s="27">
        <v>17210</v>
      </c>
      <c r="Z280" s="29">
        <v>3570</v>
      </c>
      <c r="AA280" s="27">
        <v>3570</v>
      </c>
      <c r="AB280" s="29">
        <v>3570</v>
      </c>
      <c r="AC280" s="27"/>
      <c r="AD280" s="29">
        <v>3570</v>
      </c>
      <c r="AE280" s="27"/>
      <c r="AF280" s="29">
        <v>3570</v>
      </c>
      <c r="AG280" s="27"/>
      <c r="AH280" s="29">
        <v>3570</v>
      </c>
      <c r="AI280" s="27"/>
      <c r="AJ280" s="29">
        <v>3570</v>
      </c>
      <c r="AK280" s="27">
        <v>17850</v>
      </c>
      <c r="AL280" s="128"/>
      <c r="AM280" s="27"/>
      <c r="AN280" s="128"/>
      <c r="AO280" s="27"/>
      <c r="AP280" s="128"/>
      <c r="AQ280" s="27"/>
      <c r="AR280" s="125"/>
      <c r="AS280" s="128"/>
      <c r="AT280" s="27"/>
      <c r="AU280" s="128"/>
      <c r="AV280" s="27"/>
      <c r="AW280" s="128"/>
      <c r="AX280" s="27"/>
      <c r="AY280" s="128"/>
      <c r="AZ280" s="27"/>
      <c r="BA280" s="128"/>
      <c r="BB280" s="27"/>
      <c r="BC280" s="128"/>
      <c r="BD280" s="27"/>
      <c r="BE280" s="128"/>
      <c r="BF280" s="27"/>
      <c r="BG280" s="128"/>
      <c r="BH280" s="27"/>
      <c r="BI280" s="128"/>
      <c r="BJ280" s="27"/>
      <c r="BK280" s="128"/>
      <c r="BL280" s="27"/>
      <c r="BM280" s="128"/>
      <c r="BN280" s="27"/>
      <c r="BO280" s="28"/>
      <c r="BP280" s="27"/>
      <c r="BQ280" s="30"/>
      <c r="BR280" s="28"/>
      <c r="BS280" s="27"/>
      <c r="BT280" s="28"/>
      <c r="BU280" s="27"/>
      <c r="BV280" s="28"/>
      <c r="BW280" s="27"/>
      <c r="BX280" s="28"/>
      <c r="BY280" s="27"/>
      <c r="BZ280" s="28"/>
      <c r="CA280" s="27"/>
      <c r="CB280" s="28"/>
      <c r="CC280" s="27"/>
      <c r="CD280" s="26"/>
      <c r="CE280" s="27"/>
      <c r="CF280" s="26"/>
      <c r="CG280" s="27"/>
      <c r="CH280" s="26"/>
      <c r="CI280" s="27"/>
      <c r="CJ280" s="26"/>
      <c r="CK280" s="27"/>
      <c r="CL280" s="26"/>
      <c r="CM280" s="27"/>
      <c r="CN280" s="26"/>
      <c r="CO280" s="27"/>
      <c r="CP280" s="30"/>
      <c r="CQ280" s="31">
        <f t="shared" si="17"/>
        <v>47630</v>
      </c>
      <c r="CR280" s="31">
        <f t="shared" si="17"/>
        <v>47630</v>
      </c>
      <c r="CS280" s="32">
        <f t="shared" si="18"/>
        <v>0</v>
      </c>
    </row>
    <row r="281" spans="1:97" ht="27.75">
      <c r="A281" s="172">
        <v>4</v>
      </c>
      <c r="B281" s="92" t="s">
        <v>1385</v>
      </c>
      <c r="C281" s="93" t="s">
        <v>1386</v>
      </c>
      <c r="D281" s="93" t="s">
        <v>1387</v>
      </c>
      <c r="E281" s="97"/>
      <c r="F281" s="94">
        <v>5100</v>
      </c>
      <c r="G281" s="127"/>
      <c r="H281" s="25">
        <f t="shared" si="16"/>
        <v>0</v>
      </c>
      <c r="I281" s="11"/>
      <c r="J281" s="26">
        <v>1500</v>
      </c>
      <c r="K281" s="27">
        <v>1500</v>
      </c>
      <c r="L281" s="26">
        <v>1000</v>
      </c>
      <c r="M281" s="27">
        <v>1000</v>
      </c>
      <c r="N281" s="26">
        <v>5000</v>
      </c>
      <c r="O281" s="27">
        <v>5000</v>
      </c>
      <c r="P281" s="26">
        <v>8000</v>
      </c>
      <c r="Q281" s="27">
        <v>8000</v>
      </c>
      <c r="R281" s="26"/>
      <c r="S281" s="27"/>
      <c r="T281" s="29">
        <v>3570</v>
      </c>
      <c r="U281" s="133">
        <v>3570</v>
      </c>
      <c r="V281" s="29">
        <v>3570</v>
      </c>
      <c r="W281" s="27">
        <v>0</v>
      </c>
      <c r="X281" s="29">
        <v>3570</v>
      </c>
      <c r="Y281" s="27">
        <v>0</v>
      </c>
      <c r="Z281" s="29">
        <v>3570</v>
      </c>
      <c r="AA281" s="27">
        <f>7140+3570</f>
        <v>10710</v>
      </c>
      <c r="AB281" s="29">
        <v>3570</v>
      </c>
      <c r="AC281" s="27"/>
      <c r="AD281" s="29">
        <v>3570</v>
      </c>
      <c r="AE281" s="27"/>
      <c r="AF281" s="29">
        <v>3570</v>
      </c>
      <c r="AG281" s="27"/>
      <c r="AH281" s="29">
        <v>3570</v>
      </c>
      <c r="AI281" s="27">
        <v>14280</v>
      </c>
      <c r="AJ281" s="29">
        <v>3570</v>
      </c>
      <c r="AK281" s="27">
        <v>3570</v>
      </c>
      <c r="AL281" s="128"/>
      <c r="AM281" s="27"/>
      <c r="AN281" s="128"/>
      <c r="AO281" s="27"/>
      <c r="AP281" s="128"/>
      <c r="AQ281" s="27"/>
      <c r="AR281" s="125"/>
      <c r="AS281" s="128"/>
      <c r="AT281" s="27"/>
      <c r="AU281" s="128"/>
      <c r="AV281" s="27"/>
      <c r="AW281" s="128"/>
      <c r="AX281" s="27"/>
      <c r="AY281" s="128"/>
      <c r="AZ281" s="27"/>
      <c r="BA281" s="128"/>
      <c r="BB281" s="27"/>
      <c r="BC281" s="128"/>
      <c r="BD281" s="27"/>
      <c r="BE281" s="128"/>
      <c r="BF281" s="27"/>
      <c r="BG281" s="128"/>
      <c r="BH281" s="27"/>
      <c r="BI281" s="128"/>
      <c r="BJ281" s="27"/>
      <c r="BK281" s="128"/>
      <c r="BL281" s="27"/>
      <c r="BM281" s="128"/>
      <c r="BN281" s="27"/>
      <c r="BO281" s="28"/>
      <c r="BP281" s="27"/>
      <c r="BQ281" s="30"/>
      <c r="BR281" s="28"/>
      <c r="BS281" s="27"/>
      <c r="BT281" s="28"/>
      <c r="BU281" s="27"/>
      <c r="BV281" s="28"/>
      <c r="BW281" s="27"/>
      <c r="BX281" s="28"/>
      <c r="BY281" s="27"/>
      <c r="BZ281" s="28"/>
      <c r="CA281" s="27"/>
      <c r="CB281" s="28"/>
      <c r="CC281" s="27"/>
      <c r="CD281" s="26"/>
      <c r="CE281" s="27"/>
      <c r="CF281" s="26"/>
      <c r="CG281" s="27"/>
      <c r="CH281" s="26"/>
      <c r="CI281" s="27"/>
      <c r="CJ281" s="26"/>
      <c r="CK281" s="27"/>
      <c r="CL281" s="26"/>
      <c r="CM281" s="27"/>
      <c r="CN281" s="26"/>
      <c r="CO281" s="27"/>
      <c r="CP281" s="30"/>
      <c r="CQ281" s="31">
        <f t="shared" si="17"/>
        <v>47630</v>
      </c>
      <c r="CR281" s="31">
        <f t="shared" si="17"/>
        <v>47630</v>
      </c>
      <c r="CS281" s="32">
        <f t="shared" si="18"/>
        <v>0</v>
      </c>
    </row>
    <row r="282" spans="1:97" ht="27.75">
      <c r="A282" s="41">
        <v>5</v>
      </c>
      <c r="B282" s="92" t="s">
        <v>1388</v>
      </c>
      <c r="C282" s="93" t="s">
        <v>1389</v>
      </c>
      <c r="D282" s="93" t="s">
        <v>1390</v>
      </c>
      <c r="E282" s="97"/>
      <c r="F282" s="94">
        <v>3100</v>
      </c>
      <c r="G282" s="127" t="s">
        <v>680</v>
      </c>
      <c r="H282" s="25">
        <f t="shared" si="16"/>
        <v>10850</v>
      </c>
      <c r="I282" s="11"/>
      <c r="J282" s="26">
        <v>1500</v>
      </c>
      <c r="K282" s="27">
        <v>1500</v>
      </c>
      <c r="L282" s="26">
        <v>1000</v>
      </c>
      <c r="M282" s="27">
        <v>1000</v>
      </c>
      <c r="N282" s="26">
        <v>5000</v>
      </c>
      <c r="O282" s="27">
        <v>5000</v>
      </c>
      <c r="P282" s="26">
        <v>8000</v>
      </c>
      <c r="Q282" s="27">
        <f>1500+0</f>
        <v>1500</v>
      </c>
      <c r="R282" s="26"/>
      <c r="S282" s="27"/>
      <c r="T282" s="29">
        <v>2170</v>
      </c>
      <c r="U282" s="27">
        <v>0</v>
      </c>
      <c r="V282" s="29">
        <v>2170</v>
      </c>
      <c r="W282" s="27">
        <v>0</v>
      </c>
      <c r="X282" s="29">
        <v>2170</v>
      </c>
      <c r="Y282" s="27">
        <v>0</v>
      </c>
      <c r="Z282" s="29">
        <v>2170</v>
      </c>
      <c r="AA282" s="27">
        <v>15180</v>
      </c>
      <c r="AB282" s="29">
        <v>2170</v>
      </c>
      <c r="AC282" s="27"/>
      <c r="AD282" s="29">
        <v>2170</v>
      </c>
      <c r="AE282" s="27"/>
      <c r="AF282" s="29">
        <v>2170</v>
      </c>
      <c r="AG282" s="27"/>
      <c r="AH282" s="29">
        <v>2170</v>
      </c>
      <c r="AI282" s="27"/>
      <c r="AJ282" s="29">
        <v>2170</v>
      </c>
      <c r="AK282" s="27"/>
      <c r="AL282" s="128"/>
      <c r="AM282" s="27"/>
      <c r="AN282" s="128"/>
      <c r="AO282" s="27"/>
      <c r="AP282" s="128"/>
      <c r="AQ282" s="27"/>
      <c r="AR282" s="125"/>
      <c r="AS282" s="128"/>
      <c r="AT282" s="27"/>
      <c r="AU282" s="128"/>
      <c r="AV282" s="27"/>
      <c r="AW282" s="128"/>
      <c r="AX282" s="27"/>
      <c r="AY282" s="128"/>
      <c r="AZ282" s="27"/>
      <c r="BA282" s="128"/>
      <c r="BB282" s="27"/>
      <c r="BC282" s="128"/>
      <c r="BD282" s="27"/>
      <c r="BE282" s="128"/>
      <c r="BF282" s="27"/>
      <c r="BG282" s="128"/>
      <c r="BH282" s="27"/>
      <c r="BI282" s="128"/>
      <c r="BJ282" s="27"/>
      <c r="BK282" s="128"/>
      <c r="BL282" s="27"/>
      <c r="BM282" s="128"/>
      <c r="BN282" s="27"/>
      <c r="BO282" s="28"/>
      <c r="BP282" s="27"/>
      <c r="BQ282" s="30"/>
      <c r="BR282" s="28"/>
      <c r="BS282" s="27"/>
      <c r="BT282" s="28"/>
      <c r="BU282" s="27"/>
      <c r="BV282" s="28"/>
      <c r="BW282" s="27"/>
      <c r="BX282" s="28"/>
      <c r="BY282" s="27"/>
      <c r="BZ282" s="28"/>
      <c r="CA282" s="27"/>
      <c r="CB282" s="28"/>
      <c r="CC282" s="27"/>
      <c r="CD282" s="26"/>
      <c r="CE282" s="27"/>
      <c r="CF282" s="26"/>
      <c r="CG282" s="27"/>
      <c r="CH282" s="26"/>
      <c r="CI282" s="27"/>
      <c r="CJ282" s="26"/>
      <c r="CK282" s="27"/>
      <c r="CL282" s="26"/>
      <c r="CM282" s="27"/>
      <c r="CN282" s="26"/>
      <c r="CO282" s="27"/>
      <c r="CP282" s="30"/>
      <c r="CQ282" s="31">
        <f t="shared" si="17"/>
        <v>35030</v>
      </c>
      <c r="CR282" s="31">
        <f t="shared" si="17"/>
        <v>24180</v>
      </c>
      <c r="CS282" s="32">
        <f t="shared" si="18"/>
        <v>10850</v>
      </c>
    </row>
    <row r="283" spans="1:97" ht="27.75">
      <c r="A283" s="172">
        <v>6</v>
      </c>
      <c r="B283" s="92" t="s">
        <v>1391</v>
      </c>
      <c r="C283" s="93" t="s">
        <v>1392</v>
      </c>
      <c r="D283" s="93" t="s">
        <v>1393</v>
      </c>
      <c r="E283" s="97"/>
      <c r="F283" s="94">
        <v>5100</v>
      </c>
      <c r="G283" s="127"/>
      <c r="H283" s="25">
        <f t="shared" si="16"/>
        <v>0</v>
      </c>
      <c r="I283" s="11"/>
      <c r="J283" s="26">
        <v>1500</v>
      </c>
      <c r="K283" s="27">
        <v>1500</v>
      </c>
      <c r="L283" s="26">
        <v>1000</v>
      </c>
      <c r="M283" s="27">
        <v>1000</v>
      </c>
      <c r="N283" s="26">
        <v>5000</v>
      </c>
      <c r="O283" s="27">
        <v>5000</v>
      </c>
      <c r="P283" s="26">
        <v>8000</v>
      </c>
      <c r="Q283" s="27">
        <v>1500</v>
      </c>
      <c r="R283" s="26"/>
      <c r="S283" s="27"/>
      <c r="T283" s="29">
        <v>3570</v>
      </c>
      <c r="U283" s="27">
        <v>10070</v>
      </c>
      <c r="V283" s="29">
        <v>3570</v>
      </c>
      <c r="W283" s="27">
        <v>3570</v>
      </c>
      <c r="X283" s="29">
        <v>3570</v>
      </c>
      <c r="Y283" s="27">
        <v>3570</v>
      </c>
      <c r="Z283" s="29">
        <v>3570</v>
      </c>
      <c r="AA283" s="27">
        <f>3570+3570</f>
        <v>7140</v>
      </c>
      <c r="AB283" s="29">
        <v>3570</v>
      </c>
      <c r="AC283" s="27">
        <v>0</v>
      </c>
      <c r="AD283" s="29">
        <v>3570</v>
      </c>
      <c r="AE283" s="27">
        <v>3570</v>
      </c>
      <c r="AF283" s="29">
        <v>3570</v>
      </c>
      <c r="AG283" s="27">
        <v>3570</v>
      </c>
      <c r="AH283" s="29">
        <v>3570</v>
      </c>
      <c r="AI283" s="27">
        <f>3570+3570</f>
        <v>7140</v>
      </c>
      <c r="AJ283" s="29">
        <v>3570</v>
      </c>
      <c r="AK283" s="27"/>
      <c r="AL283" s="128"/>
      <c r="AM283" s="27"/>
      <c r="AN283" s="128"/>
      <c r="AO283" s="27"/>
      <c r="AP283" s="128"/>
      <c r="AQ283" s="27"/>
      <c r="AR283" s="125"/>
      <c r="AS283" s="128"/>
      <c r="AT283" s="27"/>
      <c r="AU283" s="128"/>
      <c r="AV283" s="27"/>
      <c r="AW283" s="128"/>
      <c r="AX283" s="27"/>
      <c r="AY283" s="128"/>
      <c r="AZ283" s="27"/>
      <c r="BA283" s="128"/>
      <c r="BB283" s="27"/>
      <c r="BC283" s="128"/>
      <c r="BD283" s="27"/>
      <c r="BE283" s="128"/>
      <c r="BF283" s="27"/>
      <c r="BG283" s="128"/>
      <c r="BH283" s="27"/>
      <c r="BI283" s="128"/>
      <c r="BJ283" s="27"/>
      <c r="BK283" s="128"/>
      <c r="BL283" s="27"/>
      <c r="BM283" s="128"/>
      <c r="BN283" s="27"/>
      <c r="BO283" s="28"/>
      <c r="BP283" s="27"/>
      <c r="BQ283" s="30"/>
      <c r="BR283" s="28"/>
      <c r="BS283" s="27"/>
      <c r="BT283" s="28"/>
      <c r="BU283" s="27"/>
      <c r="BV283" s="28"/>
      <c r="BW283" s="27"/>
      <c r="BX283" s="28"/>
      <c r="BY283" s="27"/>
      <c r="BZ283" s="28"/>
      <c r="CA283" s="27"/>
      <c r="CB283" s="28"/>
      <c r="CC283" s="27"/>
      <c r="CD283" s="26"/>
      <c r="CE283" s="27"/>
      <c r="CF283" s="26"/>
      <c r="CG283" s="27"/>
      <c r="CH283" s="26"/>
      <c r="CI283" s="27"/>
      <c r="CJ283" s="26"/>
      <c r="CK283" s="27"/>
      <c r="CL283" s="26"/>
      <c r="CM283" s="27"/>
      <c r="CN283" s="26"/>
      <c r="CO283" s="27"/>
      <c r="CP283" s="30"/>
      <c r="CQ283" s="31">
        <f t="shared" si="17"/>
        <v>47630</v>
      </c>
      <c r="CR283" s="31">
        <f t="shared" si="17"/>
        <v>47630</v>
      </c>
      <c r="CS283" s="32">
        <f t="shared" si="18"/>
        <v>0</v>
      </c>
    </row>
    <row r="284" spans="1:97" ht="27.75">
      <c r="A284" s="41">
        <v>7</v>
      </c>
      <c r="B284" s="92" t="s">
        <v>1394</v>
      </c>
      <c r="C284" s="93" t="s">
        <v>1395</v>
      </c>
      <c r="D284" s="93" t="s">
        <v>1396</v>
      </c>
      <c r="E284" s="97"/>
      <c r="F284" s="94">
        <v>4100</v>
      </c>
      <c r="G284" s="127" t="s">
        <v>49</v>
      </c>
      <c r="H284" s="25">
        <f t="shared" si="16"/>
        <v>0</v>
      </c>
      <c r="I284" s="11"/>
      <c r="J284" s="26">
        <v>1500</v>
      </c>
      <c r="K284" s="27">
        <v>1500</v>
      </c>
      <c r="L284" s="26">
        <v>1000</v>
      </c>
      <c r="M284" s="27">
        <v>1000</v>
      </c>
      <c r="N284" s="26">
        <v>5000</v>
      </c>
      <c r="O284" s="27">
        <v>5000</v>
      </c>
      <c r="P284" s="26">
        <v>8000</v>
      </c>
      <c r="Q284" s="27">
        <f>1500+0</f>
        <v>1500</v>
      </c>
      <c r="R284" s="26"/>
      <c r="S284" s="27"/>
      <c r="T284" s="29">
        <v>2870</v>
      </c>
      <c r="U284" s="27"/>
      <c r="V284" s="29">
        <v>2870</v>
      </c>
      <c r="W284" s="27">
        <f>6500+0</f>
        <v>6500</v>
      </c>
      <c r="X284" s="29">
        <v>2870</v>
      </c>
      <c r="Y284" s="27">
        <f>5740+0</f>
        <v>5740</v>
      </c>
      <c r="Z284" s="29">
        <v>2870</v>
      </c>
      <c r="AA284" s="27">
        <f>2870+2870</f>
        <v>5740</v>
      </c>
      <c r="AB284" s="29">
        <v>2870</v>
      </c>
      <c r="AC284" s="27">
        <v>2870</v>
      </c>
      <c r="AD284" s="29">
        <v>2870</v>
      </c>
      <c r="AE284" s="27">
        <v>2870</v>
      </c>
      <c r="AF284" s="29">
        <v>2870</v>
      </c>
      <c r="AG284" s="27"/>
      <c r="AH284" s="29">
        <v>2870</v>
      </c>
      <c r="AI284" s="27"/>
      <c r="AJ284" s="29">
        <v>2870</v>
      </c>
      <c r="AK284" s="27">
        <v>8610</v>
      </c>
      <c r="AL284" s="128"/>
      <c r="AM284" s="27"/>
      <c r="AN284" s="128"/>
      <c r="AO284" s="27"/>
      <c r="AP284" s="128"/>
      <c r="AQ284" s="27"/>
      <c r="AR284" s="125"/>
      <c r="AS284" s="128"/>
      <c r="AT284" s="27"/>
      <c r="AU284" s="128"/>
      <c r="AV284" s="27"/>
      <c r="AW284" s="128"/>
      <c r="AX284" s="27"/>
      <c r="AY284" s="128"/>
      <c r="AZ284" s="27"/>
      <c r="BA284" s="128"/>
      <c r="BB284" s="27"/>
      <c r="BC284" s="128"/>
      <c r="BD284" s="27"/>
      <c r="BE284" s="128"/>
      <c r="BF284" s="27"/>
      <c r="BG284" s="128"/>
      <c r="BH284" s="27"/>
      <c r="BI284" s="128"/>
      <c r="BJ284" s="27"/>
      <c r="BK284" s="128"/>
      <c r="BL284" s="27"/>
      <c r="BM284" s="128"/>
      <c r="BN284" s="27"/>
      <c r="BO284" s="28"/>
      <c r="BP284" s="27"/>
      <c r="BQ284" s="30"/>
      <c r="BR284" s="28"/>
      <c r="BS284" s="27"/>
      <c r="BT284" s="28"/>
      <c r="BU284" s="27"/>
      <c r="BV284" s="28"/>
      <c r="BW284" s="27"/>
      <c r="BX284" s="28"/>
      <c r="BY284" s="27"/>
      <c r="BZ284" s="28"/>
      <c r="CA284" s="27"/>
      <c r="CB284" s="28"/>
      <c r="CC284" s="27"/>
      <c r="CD284" s="26"/>
      <c r="CE284" s="27"/>
      <c r="CF284" s="26"/>
      <c r="CG284" s="27"/>
      <c r="CH284" s="26"/>
      <c r="CI284" s="27"/>
      <c r="CJ284" s="26"/>
      <c r="CK284" s="27"/>
      <c r="CL284" s="26"/>
      <c r="CM284" s="27"/>
      <c r="CN284" s="26"/>
      <c r="CO284" s="27"/>
      <c r="CP284" s="30"/>
      <c r="CQ284" s="31">
        <f t="shared" si="17"/>
        <v>41330</v>
      </c>
      <c r="CR284" s="31">
        <f t="shared" si="17"/>
        <v>41330</v>
      </c>
      <c r="CS284" s="32">
        <f t="shared" si="18"/>
        <v>0</v>
      </c>
    </row>
    <row r="285" spans="1:97" ht="27.75">
      <c r="A285" s="172">
        <v>8</v>
      </c>
      <c r="B285" s="92" t="s">
        <v>1397</v>
      </c>
      <c r="C285" s="93" t="s">
        <v>1398</v>
      </c>
      <c r="D285" s="93" t="s">
        <v>1399</v>
      </c>
      <c r="E285" s="97"/>
      <c r="F285" s="94">
        <v>4100</v>
      </c>
      <c r="G285" s="127" t="s">
        <v>49</v>
      </c>
      <c r="H285" s="25">
        <f t="shared" si="16"/>
        <v>7700</v>
      </c>
      <c r="I285" s="11"/>
      <c r="J285" s="26">
        <v>1500</v>
      </c>
      <c r="K285" s="27">
        <v>1500</v>
      </c>
      <c r="L285" s="26">
        <v>1000</v>
      </c>
      <c r="M285" s="27">
        <f>500+500</f>
        <v>1000</v>
      </c>
      <c r="N285" s="26">
        <v>5000</v>
      </c>
      <c r="O285" s="27">
        <v>5000</v>
      </c>
      <c r="P285" s="26">
        <v>8000</v>
      </c>
      <c r="Q285" s="27">
        <v>0</v>
      </c>
      <c r="R285" s="26"/>
      <c r="S285" s="27"/>
      <c r="T285" s="29">
        <v>2870</v>
      </c>
      <c r="U285" s="27">
        <v>0</v>
      </c>
      <c r="V285" s="29">
        <v>2870</v>
      </c>
      <c r="W285" s="27">
        <v>0</v>
      </c>
      <c r="X285" s="29">
        <v>2870</v>
      </c>
      <c r="Y285" s="27">
        <v>0</v>
      </c>
      <c r="Z285" s="29">
        <v>2870</v>
      </c>
      <c r="AA285" s="27">
        <v>15770</v>
      </c>
      <c r="AB285" s="29">
        <v>2870</v>
      </c>
      <c r="AC285" s="27"/>
      <c r="AD285" s="29">
        <v>2870</v>
      </c>
      <c r="AE285" s="27"/>
      <c r="AF285" s="29">
        <v>2870</v>
      </c>
      <c r="AG285" s="27"/>
      <c r="AH285" s="29">
        <v>2870</v>
      </c>
      <c r="AI285" s="27">
        <v>7770</v>
      </c>
      <c r="AJ285" s="29">
        <v>2870</v>
      </c>
      <c r="AK285" s="27">
        <v>2590</v>
      </c>
      <c r="AL285" s="128"/>
      <c r="AM285" s="27"/>
      <c r="AN285" s="128"/>
      <c r="AO285" s="27"/>
      <c r="AP285" s="128"/>
      <c r="AQ285" s="27"/>
      <c r="AR285" s="125"/>
      <c r="AS285" s="128"/>
      <c r="AT285" s="27"/>
      <c r="AU285" s="128"/>
      <c r="AV285" s="27"/>
      <c r="AW285" s="128"/>
      <c r="AX285" s="27"/>
      <c r="AY285" s="128"/>
      <c r="AZ285" s="27"/>
      <c r="BA285" s="128"/>
      <c r="BB285" s="27"/>
      <c r="BC285" s="128"/>
      <c r="BD285" s="27"/>
      <c r="BE285" s="128"/>
      <c r="BF285" s="27"/>
      <c r="BG285" s="128"/>
      <c r="BH285" s="27"/>
      <c r="BI285" s="128"/>
      <c r="BJ285" s="27"/>
      <c r="BK285" s="128"/>
      <c r="BL285" s="27"/>
      <c r="BM285" s="128"/>
      <c r="BN285" s="27"/>
      <c r="BO285" s="28"/>
      <c r="BP285" s="27"/>
      <c r="BQ285" s="30"/>
      <c r="BR285" s="28"/>
      <c r="BS285" s="27"/>
      <c r="BT285" s="28"/>
      <c r="BU285" s="27"/>
      <c r="BV285" s="28"/>
      <c r="BW285" s="27"/>
      <c r="BX285" s="28"/>
      <c r="BY285" s="27"/>
      <c r="BZ285" s="28"/>
      <c r="CA285" s="27"/>
      <c r="CB285" s="28"/>
      <c r="CC285" s="27"/>
      <c r="CD285" s="26"/>
      <c r="CE285" s="27"/>
      <c r="CF285" s="26"/>
      <c r="CG285" s="27"/>
      <c r="CH285" s="26"/>
      <c r="CI285" s="27"/>
      <c r="CJ285" s="26"/>
      <c r="CK285" s="27"/>
      <c r="CL285" s="26"/>
      <c r="CM285" s="27"/>
      <c r="CN285" s="26"/>
      <c r="CO285" s="27"/>
      <c r="CP285" s="30"/>
      <c r="CQ285" s="31">
        <f t="shared" si="17"/>
        <v>41330</v>
      </c>
      <c r="CR285" s="31">
        <f t="shared" si="17"/>
        <v>33630</v>
      </c>
      <c r="CS285" s="32">
        <f t="shared" si="18"/>
        <v>7700</v>
      </c>
    </row>
    <row r="286" spans="1:97" ht="27.75">
      <c r="A286" s="41">
        <v>9</v>
      </c>
      <c r="B286" s="92" t="s">
        <v>1400</v>
      </c>
      <c r="C286" s="93" t="s">
        <v>1401</v>
      </c>
      <c r="D286" s="93" t="s">
        <v>1402</v>
      </c>
      <c r="E286" s="97"/>
      <c r="F286" s="94">
        <v>3100</v>
      </c>
      <c r="G286" s="173" t="s">
        <v>56</v>
      </c>
      <c r="H286" s="25">
        <f t="shared" si="16"/>
        <v>4410</v>
      </c>
      <c r="I286" s="11"/>
      <c r="J286" s="26">
        <v>1500</v>
      </c>
      <c r="K286" s="27">
        <v>1500</v>
      </c>
      <c r="L286" s="26">
        <v>1000</v>
      </c>
      <c r="M286" s="27">
        <v>1000</v>
      </c>
      <c r="N286" s="26">
        <v>5000</v>
      </c>
      <c r="O286" s="27">
        <v>5000</v>
      </c>
      <c r="P286" s="26">
        <v>8000</v>
      </c>
      <c r="Q286" s="27">
        <v>1500</v>
      </c>
      <c r="R286" s="26"/>
      <c r="S286" s="27"/>
      <c r="T286" s="29">
        <v>2170</v>
      </c>
      <c r="U286" s="27">
        <v>8670</v>
      </c>
      <c r="V286" s="29">
        <v>2170</v>
      </c>
      <c r="W286" s="27">
        <v>2170</v>
      </c>
      <c r="X286" s="29">
        <v>2170</v>
      </c>
      <c r="Y286" s="27">
        <v>0</v>
      </c>
      <c r="Z286" s="29">
        <v>2170</v>
      </c>
      <c r="AA286" s="27">
        <v>4340</v>
      </c>
      <c r="AB286" s="29">
        <v>2170</v>
      </c>
      <c r="AC286" s="27"/>
      <c r="AD286" s="29">
        <v>2170</v>
      </c>
      <c r="AE286" s="27"/>
      <c r="AF286" s="29">
        <v>2170</v>
      </c>
      <c r="AG286" s="27">
        <v>4550</v>
      </c>
      <c r="AH286" s="29">
        <v>2170</v>
      </c>
      <c r="AI286" s="27"/>
      <c r="AJ286" s="29">
        <v>2170</v>
      </c>
      <c r="AK286" s="27">
        <v>1890</v>
      </c>
      <c r="AL286" s="128"/>
      <c r="AM286" s="27"/>
      <c r="AN286" s="128"/>
      <c r="AO286" s="27"/>
      <c r="AP286" s="128"/>
      <c r="AQ286" s="27"/>
      <c r="AR286" s="125"/>
      <c r="AS286" s="128"/>
      <c r="AT286" s="27"/>
      <c r="AU286" s="128"/>
      <c r="AV286" s="27"/>
      <c r="AW286" s="128"/>
      <c r="AX286" s="27"/>
      <c r="AY286" s="128"/>
      <c r="AZ286" s="27"/>
      <c r="BA286" s="128"/>
      <c r="BB286" s="27"/>
      <c r="BC286" s="128"/>
      <c r="BD286" s="27"/>
      <c r="BE286" s="128"/>
      <c r="BF286" s="27"/>
      <c r="BG286" s="128"/>
      <c r="BH286" s="27"/>
      <c r="BI286" s="128"/>
      <c r="BJ286" s="27"/>
      <c r="BK286" s="128"/>
      <c r="BL286" s="27"/>
      <c r="BM286" s="128"/>
      <c r="BN286" s="27"/>
      <c r="BO286" s="28"/>
      <c r="BP286" s="27"/>
      <c r="BQ286" s="30"/>
      <c r="BR286" s="28"/>
      <c r="BS286" s="27"/>
      <c r="BT286" s="28"/>
      <c r="BU286" s="27"/>
      <c r="BV286" s="28"/>
      <c r="BW286" s="27"/>
      <c r="BX286" s="28"/>
      <c r="BY286" s="27"/>
      <c r="BZ286" s="28"/>
      <c r="CA286" s="27"/>
      <c r="CB286" s="28"/>
      <c r="CC286" s="27"/>
      <c r="CD286" s="26"/>
      <c r="CE286" s="27"/>
      <c r="CF286" s="26"/>
      <c r="CG286" s="27"/>
      <c r="CH286" s="26"/>
      <c r="CI286" s="27"/>
      <c r="CJ286" s="26"/>
      <c r="CK286" s="27"/>
      <c r="CL286" s="26"/>
      <c r="CM286" s="27"/>
      <c r="CN286" s="26"/>
      <c r="CO286" s="27"/>
      <c r="CP286" s="30"/>
      <c r="CQ286" s="31">
        <f t="shared" si="17"/>
        <v>35030</v>
      </c>
      <c r="CR286" s="31">
        <f t="shared" si="17"/>
        <v>30620</v>
      </c>
      <c r="CS286" s="32">
        <f t="shared" si="18"/>
        <v>4410</v>
      </c>
    </row>
    <row r="287" spans="1:97" ht="27.75">
      <c r="A287" s="172">
        <v>10</v>
      </c>
      <c r="B287" s="92" t="s">
        <v>547</v>
      </c>
      <c r="C287" s="93" t="s">
        <v>548</v>
      </c>
      <c r="D287" s="93" t="s">
        <v>549</v>
      </c>
      <c r="E287" s="44"/>
      <c r="F287" s="94"/>
      <c r="G287" s="44" t="s">
        <v>136</v>
      </c>
      <c r="H287" s="137">
        <f t="shared" si="16"/>
        <v>0</v>
      </c>
      <c r="I287" s="11"/>
      <c r="J287" s="26">
        <v>1500</v>
      </c>
      <c r="K287" s="27">
        <v>1500</v>
      </c>
      <c r="L287" s="26">
        <v>1000</v>
      </c>
      <c r="M287" s="27">
        <v>1000</v>
      </c>
      <c r="N287" s="26">
        <v>5000</v>
      </c>
      <c r="O287" s="27">
        <v>5000</v>
      </c>
      <c r="P287" s="26">
        <v>4000</v>
      </c>
      <c r="Q287" s="27">
        <v>1500</v>
      </c>
      <c r="R287" s="26"/>
      <c r="S287" s="27"/>
      <c r="T287" s="29">
        <v>3570</v>
      </c>
      <c r="U287" s="27"/>
      <c r="V287" s="29">
        <v>3570</v>
      </c>
      <c r="W287" s="27"/>
      <c r="X287" s="29">
        <v>3570</v>
      </c>
      <c r="Y287" s="27"/>
      <c r="Z287" s="29">
        <v>3570</v>
      </c>
      <c r="AA287" s="27"/>
      <c r="AB287" s="29"/>
      <c r="AC287" s="27">
        <v>16780</v>
      </c>
      <c r="AD287" s="29"/>
      <c r="AE287" s="27"/>
      <c r="AF287" s="29"/>
      <c r="AG287" s="27"/>
      <c r="AH287" s="29"/>
      <c r="AI287" s="27"/>
      <c r="AJ287" s="29"/>
      <c r="AK287" s="27"/>
      <c r="AL287" s="128"/>
      <c r="AM287" s="27"/>
      <c r="AN287" s="128"/>
      <c r="AO287" s="27"/>
      <c r="AP287" s="128"/>
      <c r="AQ287" s="27"/>
      <c r="AR287" s="125"/>
      <c r="AS287" s="128"/>
      <c r="AT287" s="27"/>
      <c r="AU287" s="128"/>
      <c r="AV287" s="27"/>
      <c r="AW287" s="128"/>
      <c r="AX287" s="27"/>
      <c r="AY287" s="128"/>
      <c r="AZ287" s="27"/>
      <c r="BA287" s="128"/>
      <c r="BB287" s="27"/>
      <c r="BC287" s="128"/>
      <c r="BD287" s="27"/>
      <c r="BE287" s="128"/>
      <c r="BF287" s="27"/>
      <c r="BG287" s="128"/>
      <c r="BH287" s="27"/>
      <c r="BI287" s="128"/>
      <c r="BJ287" s="27"/>
      <c r="BK287" s="128"/>
      <c r="BL287" s="27"/>
      <c r="BM287" s="128"/>
      <c r="BN287" s="27"/>
      <c r="BO287" s="28"/>
      <c r="BP287" s="27"/>
      <c r="BQ287" s="30"/>
      <c r="BR287" s="28"/>
      <c r="BS287" s="27"/>
      <c r="BT287" s="28"/>
      <c r="BU287" s="27"/>
      <c r="BV287" s="28"/>
      <c r="BW287" s="27"/>
      <c r="BX287" s="28"/>
      <c r="BY287" s="27"/>
      <c r="BZ287" s="28"/>
      <c r="CA287" s="27"/>
      <c r="CB287" s="28"/>
      <c r="CC287" s="27"/>
      <c r="CD287" s="26"/>
      <c r="CE287" s="27"/>
      <c r="CF287" s="26"/>
      <c r="CG287" s="27"/>
      <c r="CH287" s="26"/>
      <c r="CI287" s="27"/>
      <c r="CJ287" s="26"/>
      <c r="CK287" s="27"/>
      <c r="CL287" s="26"/>
      <c r="CM287" s="27"/>
      <c r="CN287" s="26"/>
      <c r="CO287" s="27"/>
      <c r="CP287" s="30"/>
      <c r="CQ287" s="31">
        <f t="shared" si="17"/>
        <v>25780</v>
      </c>
      <c r="CR287" s="31">
        <f t="shared" si="17"/>
        <v>25780</v>
      </c>
      <c r="CS287" s="32">
        <f t="shared" si="18"/>
        <v>0</v>
      </c>
    </row>
    <row r="288" spans="1:97" ht="27.75">
      <c r="A288" s="41">
        <v>11</v>
      </c>
      <c r="B288" s="92" t="s">
        <v>1403</v>
      </c>
      <c r="C288" s="93" t="s">
        <v>1404</v>
      </c>
      <c r="D288" s="93" t="s">
        <v>1405</v>
      </c>
      <c r="E288" s="97"/>
      <c r="F288" s="94">
        <v>5100</v>
      </c>
      <c r="G288" s="127"/>
      <c r="H288" s="25">
        <f t="shared" si="16"/>
        <v>0</v>
      </c>
      <c r="I288" s="11"/>
      <c r="J288" s="26">
        <v>1500</v>
      </c>
      <c r="K288" s="27">
        <v>1500</v>
      </c>
      <c r="L288" s="26">
        <v>1000</v>
      </c>
      <c r="M288" s="27">
        <v>1000</v>
      </c>
      <c r="N288" s="26">
        <v>5000</v>
      </c>
      <c r="O288" s="27">
        <v>5000</v>
      </c>
      <c r="P288" s="26">
        <v>8000</v>
      </c>
      <c r="Q288" s="27">
        <v>8000</v>
      </c>
      <c r="R288" s="26"/>
      <c r="S288" s="27"/>
      <c r="T288" s="29">
        <v>3570</v>
      </c>
      <c r="U288" s="133">
        <v>3570</v>
      </c>
      <c r="V288" s="29">
        <v>3570</v>
      </c>
      <c r="W288" s="27">
        <v>3570</v>
      </c>
      <c r="X288" s="29">
        <v>3570</v>
      </c>
      <c r="Y288" s="27">
        <v>3570</v>
      </c>
      <c r="Z288" s="29">
        <v>3570</v>
      </c>
      <c r="AA288" s="27">
        <v>3570</v>
      </c>
      <c r="AB288" s="29">
        <v>3570</v>
      </c>
      <c r="AC288" s="27"/>
      <c r="AD288" s="29">
        <v>3570</v>
      </c>
      <c r="AE288" s="27"/>
      <c r="AF288" s="29">
        <v>3570</v>
      </c>
      <c r="AG288" s="27"/>
      <c r="AH288" s="29">
        <v>3570</v>
      </c>
      <c r="AI288" s="27"/>
      <c r="AJ288" s="29">
        <v>3570</v>
      </c>
      <c r="AK288" s="27">
        <v>17850</v>
      </c>
      <c r="AL288" s="128"/>
      <c r="AM288" s="27"/>
      <c r="AN288" s="128"/>
      <c r="AO288" s="27"/>
      <c r="AP288" s="128"/>
      <c r="AQ288" s="27"/>
      <c r="AR288" s="125"/>
      <c r="AS288" s="128"/>
      <c r="AT288" s="27"/>
      <c r="AU288" s="128"/>
      <c r="AV288" s="27"/>
      <c r="AW288" s="128"/>
      <c r="AX288" s="27"/>
      <c r="AY288" s="128"/>
      <c r="AZ288" s="27"/>
      <c r="BA288" s="128"/>
      <c r="BB288" s="27"/>
      <c r="BC288" s="128"/>
      <c r="BD288" s="27"/>
      <c r="BE288" s="128"/>
      <c r="BF288" s="27"/>
      <c r="BG288" s="128"/>
      <c r="BH288" s="27"/>
      <c r="BI288" s="128"/>
      <c r="BJ288" s="27"/>
      <c r="BK288" s="128"/>
      <c r="BL288" s="27"/>
      <c r="BM288" s="128"/>
      <c r="BN288" s="27"/>
      <c r="BO288" s="28"/>
      <c r="BP288" s="27"/>
      <c r="BQ288" s="30"/>
      <c r="BR288" s="28"/>
      <c r="BS288" s="27"/>
      <c r="BT288" s="28"/>
      <c r="BU288" s="27"/>
      <c r="BV288" s="28"/>
      <c r="BW288" s="27"/>
      <c r="BX288" s="28"/>
      <c r="BY288" s="27"/>
      <c r="BZ288" s="28"/>
      <c r="CA288" s="27"/>
      <c r="CB288" s="28"/>
      <c r="CC288" s="27"/>
      <c r="CD288" s="26"/>
      <c r="CE288" s="27"/>
      <c r="CF288" s="26"/>
      <c r="CG288" s="27"/>
      <c r="CH288" s="26"/>
      <c r="CI288" s="27"/>
      <c r="CJ288" s="26"/>
      <c r="CK288" s="27"/>
      <c r="CL288" s="26"/>
      <c r="CM288" s="27"/>
      <c r="CN288" s="26"/>
      <c r="CO288" s="27"/>
      <c r="CP288" s="30"/>
      <c r="CQ288" s="31">
        <f t="shared" si="17"/>
        <v>47630</v>
      </c>
      <c r="CR288" s="31">
        <f t="shared" si="17"/>
        <v>47630</v>
      </c>
      <c r="CS288" s="32">
        <f t="shared" si="18"/>
        <v>0</v>
      </c>
    </row>
    <row r="289" spans="1:97" ht="27.75">
      <c r="A289" s="172">
        <v>12</v>
      </c>
      <c r="B289" s="92" t="s">
        <v>1406</v>
      </c>
      <c r="C289" s="93" t="s">
        <v>1407</v>
      </c>
      <c r="D289" s="93"/>
      <c r="E289" s="97"/>
      <c r="F289" s="94">
        <v>5100</v>
      </c>
      <c r="G289" s="127"/>
      <c r="H289" s="25">
        <f t="shared" si="16"/>
        <v>0</v>
      </c>
      <c r="I289" s="11"/>
      <c r="J289" s="26">
        <v>1500</v>
      </c>
      <c r="K289" s="27">
        <v>1500</v>
      </c>
      <c r="L289" s="26">
        <v>1000</v>
      </c>
      <c r="M289" s="27">
        <v>1000</v>
      </c>
      <c r="N289" s="26">
        <v>5000</v>
      </c>
      <c r="O289" s="27">
        <v>5000</v>
      </c>
      <c r="P289" s="26">
        <v>8000</v>
      </c>
      <c r="Q289" s="27">
        <v>8000</v>
      </c>
      <c r="R289" s="26"/>
      <c r="S289" s="27"/>
      <c r="T289" s="29">
        <v>3570</v>
      </c>
      <c r="U289" s="133">
        <v>3570</v>
      </c>
      <c r="V289" s="29">
        <v>3570</v>
      </c>
      <c r="W289" s="27">
        <v>3550</v>
      </c>
      <c r="X289" s="29">
        <v>3570</v>
      </c>
      <c r="Y289" s="27">
        <v>3590</v>
      </c>
      <c r="Z289" s="29">
        <v>3570</v>
      </c>
      <c r="AA289" s="27">
        <v>3570</v>
      </c>
      <c r="AB289" s="29">
        <v>3570</v>
      </c>
      <c r="AC289" s="27"/>
      <c r="AD289" s="29">
        <v>3570</v>
      </c>
      <c r="AE289" s="27">
        <v>7140</v>
      </c>
      <c r="AF289" s="29">
        <v>3570</v>
      </c>
      <c r="AG289" s="27"/>
      <c r="AH289" s="29">
        <v>3570</v>
      </c>
      <c r="AI289" s="27">
        <v>10710</v>
      </c>
      <c r="AJ289" s="29">
        <v>3570</v>
      </c>
      <c r="AK289" s="27"/>
      <c r="AL289" s="128"/>
      <c r="AM289" s="27"/>
      <c r="AN289" s="128"/>
      <c r="AO289" s="27"/>
      <c r="AP289" s="128"/>
      <c r="AQ289" s="27"/>
      <c r="AR289" s="125"/>
      <c r="AS289" s="128"/>
      <c r="AT289" s="27"/>
      <c r="AU289" s="128"/>
      <c r="AV289" s="27"/>
      <c r="AW289" s="128"/>
      <c r="AX289" s="27"/>
      <c r="AY289" s="128"/>
      <c r="AZ289" s="27"/>
      <c r="BA289" s="128"/>
      <c r="BB289" s="27"/>
      <c r="BC289" s="128"/>
      <c r="BD289" s="27"/>
      <c r="BE289" s="128"/>
      <c r="BF289" s="27"/>
      <c r="BG289" s="128"/>
      <c r="BH289" s="27"/>
      <c r="BI289" s="128"/>
      <c r="BJ289" s="27"/>
      <c r="BK289" s="128"/>
      <c r="BL289" s="27"/>
      <c r="BM289" s="128"/>
      <c r="BN289" s="27"/>
      <c r="BO289" s="28"/>
      <c r="BP289" s="27"/>
      <c r="BQ289" s="30"/>
      <c r="BR289" s="28"/>
      <c r="BS289" s="27"/>
      <c r="BT289" s="28"/>
      <c r="BU289" s="27"/>
      <c r="BV289" s="28"/>
      <c r="BW289" s="27"/>
      <c r="BX289" s="28"/>
      <c r="BY289" s="27"/>
      <c r="BZ289" s="28"/>
      <c r="CA289" s="27"/>
      <c r="CB289" s="28"/>
      <c r="CC289" s="27"/>
      <c r="CD289" s="26"/>
      <c r="CE289" s="27"/>
      <c r="CF289" s="26"/>
      <c r="CG289" s="27"/>
      <c r="CH289" s="26"/>
      <c r="CI289" s="27"/>
      <c r="CJ289" s="26"/>
      <c r="CK289" s="27"/>
      <c r="CL289" s="26"/>
      <c r="CM289" s="27"/>
      <c r="CN289" s="26"/>
      <c r="CO289" s="27"/>
      <c r="CP289" s="30"/>
      <c r="CQ289" s="31">
        <f t="shared" si="17"/>
        <v>47630</v>
      </c>
      <c r="CR289" s="31">
        <f t="shared" si="17"/>
        <v>47630</v>
      </c>
      <c r="CS289" s="32">
        <f t="shared" si="18"/>
        <v>0</v>
      </c>
    </row>
    <row r="290" spans="1:97" ht="27.75">
      <c r="A290" s="41">
        <v>13</v>
      </c>
      <c r="B290" s="92" t="s">
        <v>1408</v>
      </c>
      <c r="C290" s="93" t="s">
        <v>1409</v>
      </c>
      <c r="D290" s="93" t="s">
        <v>1410</v>
      </c>
      <c r="E290" s="97"/>
      <c r="F290" s="94">
        <v>5100</v>
      </c>
      <c r="G290" s="127"/>
      <c r="H290" s="25">
        <f t="shared" si="16"/>
        <v>0</v>
      </c>
      <c r="I290" s="11"/>
      <c r="J290" s="26">
        <v>1500</v>
      </c>
      <c r="K290" s="27">
        <v>1500</v>
      </c>
      <c r="L290" s="26">
        <v>1000</v>
      </c>
      <c r="M290" s="27">
        <v>1000</v>
      </c>
      <c r="N290" s="26">
        <v>5000</v>
      </c>
      <c r="O290" s="27">
        <v>5000</v>
      </c>
      <c r="P290" s="26">
        <v>8000</v>
      </c>
      <c r="Q290" s="27">
        <v>1500</v>
      </c>
      <c r="R290" s="26"/>
      <c r="S290" s="27"/>
      <c r="T290" s="29">
        <v>3570</v>
      </c>
      <c r="U290" s="27">
        <v>0</v>
      </c>
      <c r="V290" s="29">
        <v>3570</v>
      </c>
      <c r="W290" s="27">
        <v>0</v>
      </c>
      <c r="X290" s="29">
        <v>3570</v>
      </c>
      <c r="Y290" s="27">
        <v>0</v>
      </c>
      <c r="Z290" s="29">
        <v>3570</v>
      </c>
      <c r="AA290" s="27">
        <v>20780</v>
      </c>
      <c r="AB290" s="29">
        <v>3570</v>
      </c>
      <c r="AC290" s="27"/>
      <c r="AD290" s="29">
        <v>3570</v>
      </c>
      <c r="AE290" s="27"/>
      <c r="AF290" s="29">
        <v>3570</v>
      </c>
      <c r="AG290" s="27"/>
      <c r="AH290" s="29">
        <v>3570</v>
      </c>
      <c r="AI290" s="27">
        <v>14280</v>
      </c>
      <c r="AJ290" s="29">
        <v>3570</v>
      </c>
      <c r="AK290" s="27">
        <v>3570</v>
      </c>
      <c r="AL290" s="128"/>
      <c r="AM290" s="27"/>
      <c r="AN290" s="128"/>
      <c r="AO290" s="27"/>
      <c r="AP290" s="128"/>
      <c r="AQ290" s="27"/>
      <c r="AR290" s="125"/>
      <c r="AS290" s="128"/>
      <c r="AT290" s="27"/>
      <c r="AU290" s="128"/>
      <c r="AV290" s="27"/>
      <c r="AW290" s="128"/>
      <c r="AX290" s="27"/>
      <c r="AY290" s="128"/>
      <c r="AZ290" s="27"/>
      <c r="BA290" s="128"/>
      <c r="BB290" s="27"/>
      <c r="BC290" s="128"/>
      <c r="BD290" s="27"/>
      <c r="BE290" s="128"/>
      <c r="BF290" s="27"/>
      <c r="BG290" s="128"/>
      <c r="BH290" s="27"/>
      <c r="BI290" s="128"/>
      <c r="BJ290" s="27"/>
      <c r="BK290" s="128"/>
      <c r="BL290" s="27"/>
      <c r="BM290" s="128"/>
      <c r="BN290" s="27"/>
      <c r="BO290" s="28"/>
      <c r="BP290" s="27"/>
      <c r="BQ290" s="30"/>
      <c r="BR290" s="28"/>
      <c r="BS290" s="27"/>
      <c r="BT290" s="28"/>
      <c r="BU290" s="27"/>
      <c r="BV290" s="28"/>
      <c r="BW290" s="27"/>
      <c r="BX290" s="28"/>
      <c r="BY290" s="27"/>
      <c r="BZ290" s="28"/>
      <c r="CA290" s="27"/>
      <c r="CB290" s="28"/>
      <c r="CC290" s="27"/>
      <c r="CD290" s="26"/>
      <c r="CE290" s="27"/>
      <c r="CF290" s="26"/>
      <c r="CG290" s="27"/>
      <c r="CH290" s="26"/>
      <c r="CI290" s="27"/>
      <c r="CJ290" s="26"/>
      <c r="CK290" s="27"/>
      <c r="CL290" s="26"/>
      <c r="CM290" s="27"/>
      <c r="CN290" s="26"/>
      <c r="CO290" s="27"/>
      <c r="CP290" s="30"/>
      <c r="CQ290" s="31">
        <f t="shared" si="17"/>
        <v>47630</v>
      </c>
      <c r="CR290" s="31">
        <f t="shared" si="17"/>
        <v>47630</v>
      </c>
      <c r="CS290" s="32">
        <f t="shared" si="18"/>
        <v>0</v>
      </c>
    </row>
    <row r="291" spans="1:97" ht="27.75">
      <c r="A291" s="172">
        <v>14</v>
      </c>
      <c r="B291" s="92" t="s">
        <v>1411</v>
      </c>
      <c r="C291" s="93" t="s">
        <v>1412</v>
      </c>
      <c r="D291" s="93" t="s">
        <v>1413</v>
      </c>
      <c r="E291" s="97"/>
      <c r="F291" s="94">
        <v>4100</v>
      </c>
      <c r="G291" s="127" t="s">
        <v>49</v>
      </c>
      <c r="H291" s="25">
        <f t="shared" si="16"/>
        <v>0</v>
      </c>
      <c r="I291" s="11"/>
      <c r="J291" s="26">
        <v>1500</v>
      </c>
      <c r="K291" s="27">
        <v>1500</v>
      </c>
      <c r="L291" s="26">
        <v>1000</v>
      </c>
      <c r="M291" s="27">
        <v>1000</v>
      </c>
      <c r="N291" s="26">
        <v>5000</v>
      </c>
      <c r="O291" s="27">
        <v>5000</v>
      </c>
      <c r="P291" s="26">
        <v>8000</v>
      </c>
      <c r="Q291" s="27">
        <f>1500+0</f>
        <v>1500</v>
      </c>
      <c r="R291" s="26"/>
      <c r="S291" s="27"/>
      <c r="T291" s="29">
        <v>2870</v>
      </c>
      <c r="U291" s="27">
        <v>0</v>
      </c>
      <c r="V291" s="29">
        <v>2870</v>
      </c>
      <c r="W291" s="27">
        <v>0</v>
      </c>
      <c r="X291" s="29">
        <v>2870</v>
      </c>
      <c r="Y291" s="27">
        <v>17980</v>
      </c>
      <c r="Z291" s="29">
        <v>2870</v>
      </c>
      <c r="AA291" s="27">
        <v>0</v>
      </c>
      <c r="AB291" s="29">
        <v>2870</v>
      </c>
      <c r="AC291" s="27"/>
      <c r="AD291" s="29">
        <v>2870</v>
      </c>
      <c r="AE291" s="27"/>
      <c r="AF291" s="29">
        <v>2870</v>
      </c>
      <c r="AG291" s="27"/>
      <c r="AH291" s="29">
        <v>2870</v>
      </c>
      <c r="AI291" s="27"/>
      <c r="AJ291" s="29">
        <v>2870</v>
      </c>
      <c r="AK291" s="27">
        <v>14350</v>
      </c>
      <c r="AL291" s="128"/>
      <c r="AM291" s="27"/>
      <c r="AN291" s="128"/>
      <c r="AO291" s="27"/>
      <c r="AP291" s="128"/>
      <c r="AQ291" s="27"/>
      <c r="AR291" s="125"/>
      <c r="AS291" s="128"/>
      <c r="AT291" s="27"/>
      <c r="AU291" s="128"/>
      <c r="AV291" s="27"/>
      <c r="AW291" s="128"/>
      <c r="AX291" s="27"/>
      <c r="AY291" s="128"/>
      <c r="AZ291" s="27"/>
      <c r="BA291" s="128"/>
      <c r="BB291" s="27"/>
      <c r="BC291" s="128"/>
      <c r="BD291" s="27"/>
      <c r="BE291" s="128"/>
      <c r="BF291" s="27"/>
      <c r="BG291" s="128"/>
      <c r="BH291" s="27"/>
      <c r="BI291" s="128"/>
      <c r="BJ291" s="27"/>
      <c r="BK291" s="128"/>
      <c r="BL291" s="27"/>
      <c r="BM291" s="128"/>
      <c r="BN291" s="27"/>
      <c r="BO291" s="28"/>
      <c r="BP291" s="27"/>
      <c r="BQ291" s="30"/>
      <c r="BR291" s="28"/>
      <c r="BS291" s="27"/>
      <c r="BT291" s="28"/>
      <c r="BU291" s="27"/>
      <c r="BV291" s="28"/>
      <c r="BW291" s="27"/>
      <c r="BX291" s="28"/>
      <c r="BY291" s="27"/>
      <c r="BZ291" s="28"/>
      <c r="CA291" s="27"/>
      <c r="CB291" s="28"/>
      <c r="CC291" s="27"/>
      <c r="CD291" s="26"/>
      <c r="CE291" s="27"/>
      <c r="CF291" s="26"/>
      <c r="CG291" s="27"/>
      <c r="CH291" s="26"/>
      <c r="CI291" s="27"/>
      <c r="CJ291" s="26"/>
      <c r="CK291" s="27"/>
      <c r="CL291" s="26"/>
      <c r="CM291" s="27"/>
      <c r="CN291" s="26"/>
      <c r="CO291" s="27"/>
      <c r="CP291" s="30"/>
      <c r="CQ291" s="31">
        <f t="shared" si="17"/>
        <v>41330</v>
      </c>
      <c r="CR291" s="31">
        <f t="shared" si="17"/>
        <v>41330</v>
      </c>
      <c r="CS291" s="32">
        <f t="shared" si="18"/>
        <v>0</v>
      </c>
    </row>
    <row r="292" spans="1:97" ht="27.75">
      <c r="A292" s="41">
        <v>15</v>
      </c>
      <c r="B292" s="92" t="s">
        <v>1414</v>
      </c>
      <c r="C292" s="93" t="s">
        <v>1415</v>
      </c>
      <c r="D292" s="93" t="s">
        <v>1416</v>
      </c>
      <c r="E292" s="97"/>
      <c r="F292" s="94">
        <v>5100</v>
      </c>
      <c r="G292" s="127"/>
      <c r="H292" s="25">
        <f t="shared" si="16"/>
        <v>38630</v>
      </c>
      <c r="I292" s="11"/>
      <c r="J292" s="26">
        <v>1500</v>
      </c>
      <c r="K292" s="27">
        <v>1500</v>
      </c>
      <c r="L292" s="26">
        <v>1000</v>
      </c>
      <c r="M292" s="27">
        <v>1000</v>
      </c>
      <c r="N292" s="26">
        <v>5000</v>
      </c>
      <c r="O292" s="27">
        <v>5000</v>
      </c>
      <c r="P292" s="26">
        <v>8000</v>
      </c>
      <c r="Q292" s="27">
        <v>1500</v>
      </c>
      <c r="R292" s="26"/>
      <c r="S292" s="27"/>
      <c r="T292" s="29">
        <v>3570</v>
      </c>
      <c r="U292" s="27"/>
      <c r="V292" s="29">
        <v>3570</v>
      </c>
      <c r="W292" s="27"/>
      <c r="X292" s="29">
        <v>3570</v>
      </c>
      <c r="Y292" s="27"/>
      <c r="Z292" s="29">
        <v>3570</v>
      </c>
      <c r="AA292" s="27"/>
      <c r="AB292" s="29">
        <v>3570</v>
      </c>
      <c r="AC292" s="27"/>
      <c r="AD292" s="29">
        <v>3570</v>
      </c>
      <c r="AE292" s="27"/>
      <c r="AF292" s="29">
        <v>3570</v>
      </c>
      <c r="AG292" s="27"/>
      <c r="AH292" s="29">
        <v>3570</v>
      </c>
      <c r="AI292" s="27"/>
      <c r="AJ292" s="29">
        <v>3570</v>
      </c>
      <c r="AK292" s="27"/>
      <c r="AL292" s="128"/>
      <c r="AM292" s="27"/>
      <c r="AN292" s="128"/>
      <c r="AO292" s="27"/>
      <c r="AP292" s="128"/>
      <c r="AQ292" s="27"/>
      <c r="AR292" s="125"/>
      <c r="AS292" s="128"/>
      <c r="AT292" s="27"/>
      <c r="AU292" s="128"/>
      <c r="AV292" s="27"/>
      <c r="AW292" s="128"/>
      <c r="AX292" s="27"/>
      <c r="AY292" s="128"/>
      <c r="AZ292" s="27"/>
      <c r="BA292" s="128"/>
      <c r="BB292" s="27"/>
      <c r="BC292" s="128"/>
      <c r="BD292" s="27"/>
      <c r="BE292" s="128"/>
      <c r="BF292" s="27"/>
      <c r="BG292" s="128"/>
      <c r="BH292" s="27"/>
      <c r="BI292" s="128"/>
      <c r="BJ292" s="27"/>
      <c r="BK292" s="128"/>
      <c r="BL292" s="27"/>
      <c r="BM292" s="128"/>
      <c r="BN292" s="27"/>
      <c r="BO292" s="28"/>
      <c r="BP292" s="27"/>
      <c r="BQ292" s="30"/>
      <c r="BR292" s="28"/>
      <c r="BS292" s="27"/>
      <c r="BT292" s="28"/>
      <c r="BU292" s="27"/>
      <c r="BV292" s="28"/>
      <c r="BW292" s="27"/>
      <c r="BX292" s="28"/>
      <c r="BY292" s="27"/>
      <c r="BZ292" s="28"/>
      <c r="CA292" s="27"/>
      <c r="CB292" s="28"/>
      <c r="CC292" s="27"/>
      <c r="CD292" s="26"/>
      <c r="CE292" s="27"/>
      <c r="CF292" s="26"/>
      <c r="CG292" s="27"/>
      <c r="CH292" s="26"/>
      <c r="CI292" s="27"/>
      <c r="CJ292" s="26"/>
      <c r="CK292" s="27"/>
      <c r="CL292" s="26"/>
      <c r="CM292" s="27"/>
      <c r="CN292" s="26"/>
      <c r="CO292" s="27"/>
      <c r="CP292" s="30"/>
      <c r="CQ292" s="31">
        <f t="shared" si="17"/>
        <v>47630</v>
      </c>
      <c r="CR292" s="31">
        <f t="shared" si="17"/>
        <v>9000</v>
      </c>
      <c r="CS292" s="32">
        <f t="shared" si="18"/>
        <v>38630</v>
      </c>
    </row>
    <row r="293" spans="1:97" ht="27.75">
      <c r="A293" s="172">
        <v>16</v>
      </c>
      <c r="B293" s="92" t="s">
        <v>1417</v>
      </c>
      <c r="C293" s="93" t="s">
        <v>1418</v>
      </c>
      <c r="D293" s="93" t="s">
        <v>1419</v>
      </c>
      <c r="E293" s="97"/>
      <c r="F293" s="94">
        <v>5100</v>
      </c>
      <c r="G293" s="127"/>
      <c r="H293" s="25">
        <f t="shared" si="16"/>
        <v>3570</v>
      </c>
      <c r="I293" s="11"/>
      <c r="J293" s="26">
        <v>1500</v>
      </c>
      <c r="K293" s="27">
        <v>1500</v>
      </c>
      <c r="L293" s="26">
        <v>1000</v>
      </c>
      <c r="M293" s="27">
        <v>1000</v>
      </c>
      <c r="N293" s="26">
        <v>5000</v>
      </c>
      <c r="O293" s="27">
        <v>5000</v>
      </c>
      <c r="P293" s="26">
        <v>8000</v>
      </c>
      <c r="Q293" s="27">
        <f>1500+0</f>
        <v>1500</v>
      </c>
      <c r="R293" s="26"/>
      <c r="S293" s="27"/>
      <c r="T293" s="29">
        <v>3570</v>
      </c>
      <c r="U293" s="27">
        <v>0</v>
      </c>
      <c r="V293" s="29">
        <v>3570</v>
      </c>
      <c r="W293" s="27">
        <v>0</v>
      </c>
      <c r="X293" s="29">
        <v>3570</v>
      </c>
      <c r="Y293" s="27">
        <v>0</v>
      </c>
      <c r="Z293" s="29">
        <v>3570</v>
      </c>
      <c r="AA293" s="27">
        <v>20780</v>
      </c>
      <c r="AB293" s="29">
        <v>3570</v>
      </c>
      <c r="AC293" s="27"/>
      <c r="AD293" s="29">
        <v>3570</v>
      </c>
      <c r="AE293" s="27"/>
      <c r="AF293" s="29">
        <v>3570</v>
      </c>
      <c r="AG293" s="27">
        <v>7140</v>
      </c>
      <c r="AH293" s="29">
        <v>3570</v>
      </c>
      <c r="AI293" s="27">
        <v>7140</v>
      </c>
      <c r="AJ293" s="29">
        <v>3570</v>
      </c>
      <c r="AK293" s="27"/>
      <c r="AL293" s="128"/>
      <c r="AM293" s="27"/>
      <c r="AN293" s="128"/>
      <c r="AO293" s="27"/>
      <c r="AP293" s="128"/>
      <c r="AQ293" s="27"/>
      <c r="AR293" s="125"/>
      <c r="AS293" s="128"/>
      <c r="AT293" s="27"/>
      <c r="AU293" s="128"/>
      <c r="AV293" s="27"/>
      <c r="AW293" s="128"/>
      <c r="AX293" s="27"/>
      <c r="AY293" s="128"/>
      <c r="AZ293" s="27"/>
      <c r="BA293" s="128"/>
      <c r="BB293" s="27"/>
      <c r="BC293" s="128"/>
      <c r="BD293" s="27"/>
      <c r="BE293" s="128"/>
      <c r="BF293" s="27"/>
      <c r="BG293" s="128"/>
      <c r="BH293" s="27"/>
      <c r="BI293" s="128"/>
      <c r="BJ293" s="27"/>
      <c r="BK293" s="128"/>
      <c r="BL293" s="27"/>
      <c r="BM293" s="128"/>
      <c r="BN293" s="27"/>
      <c r="BO293" s="28"/>
      <c r="BP293" s="27"/>
      <c r="BQ293" s="30"/>
      <c r="BR293" s="28"/>
      <c r="BS293" s="27"/>
      <c r="BT293" s="28"/>
      <c r="BU293" s="27"/>
      <c r="BV293" s="28"/>
      <c r="BW293" s="27"/>
      <c r="BX293" s="28"/>
      <c r="BY293" s="27"/>
      <c r="BZ293" s="28"/>
      <c r="CA293" s="27"/>
      <c r="CB293" s="28"/>
      <c r="CC293" s="27"/>
      <c r="CD293" s="26"/>
      <c r="CE293" s="27"/>
      <c r="CF293" s="26"/>
      <c r="CG293" s="27"/>
      <c r="CH293" s="26"/>
      <c r="CI293" s="27"/>
      <c r="CJ293" s="26"/>
      <c r="CK293" s="27"/>
      <c r="CL293" s="26"/>
      <c r="CM293" s="27"/>
      <c r="CN293" s="26"/>
      <c r="CO293" s="27"/>
      <c r="CP293" s="30"/>
      <c r="CQ293" s="31">
        <f t="shared" si="17"/>
        <v>47630</v>
      </c>
      <c r="CR293" s="31">
        <f t="shared" si="17"/>
        <v>44060</v>
      </c>
      <c r="CS293" s="32">
        <f t="shared" si="18"/>
        <v>3570</v>
      </c>
    </row>
    <row r="294" spans="1:97" ht="27.75">
      <c r="A294" s="41">
        <v>17</v>
      </c>
      <c r="B294" s="92" t="s">
        <v>1420</v>
      </c>
      <c r="C294" s="93" t="s">
        <v>1421</v>
      </c>
      <c r="D294" s="93" t="s">
        <v>1422</v>
      </c>
      <c r="E294" s="97"/>
      <c r="F294" s="94">
        <v>5100</v>
      </c>
      <c r="G294" s="127"/>
      <c r="H294" s="25">
        <f t="shared" si="16"/>
        <v>0</v>
      </c>
      <c r="I294" s="11"/>
      <c r="J294" s="26">
        <v>1500</v>
      </c>
      <c r="K294" s="27">
        <v>1500</v>
      </c>
      <c r="L294" s="26">
        <v>1000</v>
      </c>
      <c r="M294" s="27">
        <v>1000</v>
      </c>
      <c r="N294" s="26">
        <v>5000</v>
      </c>
      <c r="O294" s="27">
        <v>5000</v>
      </c>
      <c r="P294" s="26">
        <v>8000</v>
      </c>
      <c r="Q294" s="27">
        <v>0</v>
      </c>
      <c r="R294" s="26"/>
      <c r="S294" s="27"/>
      <c r="T294" s="29">
        <v>3570</v>
      </c>
      <c r="U294" s="27">
        <v>11570</v>
      </c>
      <c r="V294" s="29">
        <v>3570</v>
      </c>
      <c r="W294" s="27">
        <v>3570</v>
      </c>
      <c r="X294" s="29">
        <v>3570</v>
      </c>
      <c r="Y294" s="27">
        <v>3570</v>
      </c>
      <c r="Z294" s="29">
        <v>3570</v>
      </c>
      <c r="AA294" s="27">
        <v>3570</v>
      </c>
      <c r="AB294" s="29">
        <v>3570</v>
      </c>
      <c r="AC294" s="27">
        <v>3570</v>
      </c>
      <c r="AD294" s="29">
        <v>3570</v>
      </c>
      <c r="AE294" s="27">
        <v>3570</v>
      </c>
      <c r="AF294" s="29">
        <v>3570</v>
      </c>
      <c r="AG294" s="27">
        <v>3570</v>
      </c>
      <c r="AH294" s="29">
        <v>3570</v>
      </c>
      <c r="AI294" s="27">
        <v>3570</v>
      </c>
      <c r="AJ294" s="29">
        <v>3570</v>
      </c>
      <c r="AK294" s="27">
        <v>3570</v>
      </c>
      <c r="AL294" s="128"/>
      <c r="AM294" s="27"/>
      <c r="AN294" s="128"/>
      <c r="AO294" s="27"/>
      <c r="AP294" s="128"/>
      <c r="AQ294" s="27"/>
      <c r="AR294" s="125"/>
      <c r="AS294" s="128"/>
      <c r="AT294" s="27"/>
      <c r="AU294" s="128"/>
      <c r="AV294" s="27"/>
      <c r="AW294" s="128"/>
      <c r="AX294" s="27"/>
      <c r="AY294" s="128"/>
      <c r="AZ294" s="27"/>
      <c r="BA294" s="128"/>
      <c r="BB294" s="27"/>
      <c r="BC294" s="128"/>
      <c r="BD294" s="27"/>
      <c r="BE294" s="128"/>
      <c r="BF294" s="27"/>
      <c r="BG294" s="128"/>
      <c r="BH294" s="27"/>
      <c r="BI294" s="128"/>
      <c r="BJ294" s="27"/>
      <c r="BK294" s="128"/>
      <c r="BL294" s="27"/>
      <c r="BM294" s="128"/>
      <c r="BN294" s="27"/>
      <c r="BO294" s="28"/>
      <c r="BP294" s="27"/>
      <c r="BQ294" s="30"/>
      <c r="BR294" s="28"/>
      <c r="BS294" s="27"/>
      <c r="BT294" s="28"/>
      <c r="BU294" s="27"/>
      <c r="BV294" s="28"/>
      <c r="BW294" s="27"/>
      <c r="BX294" s="28"/>
      <c r="BY294" s="27"/>
      <c r="BZ294" s="28"/>
      <c r="CA294" s="27"/>
      <c r="CB294" s="28"/>
      <c r="CC294" s="27"/>
      <c r="CD294" s="26"/>
      <c r="CE294" s="27"/>
      <c r="CF294" s="26"/>
      <c r="CG294" s="27"/>
      <c r="CH294" s="26"/>
      <c r="CI294" s="27"/>
      <c r="CJ294" s="26"/>
      <c r="CK294" s="27"/>
      <c r="CL294" s="26"/>
      <c r="CM294" s="27"/>
      <c r="CN294" s="26"/>
      <c r="CO294" s="27"/>
      <c r="CP294" s="30"/>
      <c r="CQ294" s="31">
        <f t="shared" si="17"/>
        <v>47630</v>
      </c>
      <c r="CR294" s="31">
        <f t="shared" si="17"/>
        <v>47630</v>
      </c>
      <c r="CS294" s="32">
        <f t="shared" si="18"/>
        <v>0</v>
      </c>
    </row>
    <row r="295" spans="1:97" ht="27.75">
      <c r="A295" s="172">
        <v>18</v>
      </c>
      <c r="B295" s="92" t="s">
        <v>1423</v>
      </c>
      <c r="C295" s="93" t="s">
        <v>1424</v>
      </c>
      <c r="D295" s="93" t="s">
        <v>1425</v>
      </c>
      <c r="E295" s="97"/>
      <c r="F295" s="94">
        <v>5100</v>
      </c>
      <c r="G295" s="127"/>
      <c r="H295" s="25">
        <f t="shared" si="16"/>
        <v>0</v>
      </c>
      <c r="I295" s="11"/>
      <c r="J295" s="26">
        <v>1500</v>
      </c>
      <c r="K295" s="27">
        <v>1500</v>
      </c>
      <c r="L295" s="26">
        <v>1000</v>
      </c>
      <c r="M295" s="27">
        <v>1000</v>
      </c>
      <c r="N295" s="26">
        <v>5000</v>
      </c>
      <c r="O295" s="27">
        <v>5000</v>
      </c>
      <c r="P295" s="26">
        <v>8000</v>
      </c>
      <c r="Q295" s="27">
        <f>0+0</f>
        <v>0</v>
      </c>
      <c r="R295" s="26"/>
      <c r="S295" s="27"/>
      <c r="T295" s="29">
        <v>3570</v>
      </c>
      <c r="U295" s="27">
        <v>0</v>
      </c>
      <c r="V295" s="29">
        <v>3570</v>
      </c>
      <c r="W295" s="27">
        <v>7140</v>
      </c>
      <c r="X295" s="29">
        <v>3570</v>
      </c>
      <c r="Y295" s="27">
        <v>0</v>
      </c>
      <c r="Z295" s="29">
        <v>3570</v>
      </c>
      <c r="AA295" s="27">
        <f>7570+4000+3570</f>
        <v>15140</v>
      </c>
      <c r="AB295" s="29">
        <v>3570</v>
      </c>
      <c r="AC295" s="27">
        <v>7140</v>
      </c>
      <c r="AD295" s="29">
        <v>3570</v>
      </c>
      <c r="AE295" s="27">
        <v>0</v>
      </c>
      <c r="AF295" s="29">
        <v>3570</v>
      </c>
      <c r="AG295" s="27"/>
      <c r="AH295" s="29">
        <v>3570</v>
      </c>
      <c r="AI295" s="27">
        <v>7140</v>
      </c>
      <c r="AJ295" s="29">
        <v>3570</v>
      </c>
      <c r="AK295" s="27">
        <v>3570</v>
      </c>
      <c r="AL295" s="128"/>
      <c r="AM295" s="27"/>
      <c r="AN295" s="128"/>
      <c r="AO295" s="27"/>
      <c r="AP295" s="128"/>
      <c r="AQ295" s="27"/>
      <c r="AR295" s="125"/>
      <c r="AS295" s="128"/>
      <c r="AT295" s="27"/>
      <c r="AU295" s="128"/>
      <c r="AV295" s="27"/>
      <c r="AW295" s="128"/>
      <c r="AX295" s="27"/>
      <c r="AY295" s="128"/>
      <c r="AZ295" s="27"/>
      <c r="BA295" s="128"/>
      <c r="BB295" s="27"/>
      <c r="BC295" s="128"/>
      <c r="BD295" s="27"/>
      <c r="BE295" s="128"/>
      <c r="BF295" s="27"/>
      <c r="BG295" s="128"/>
      <c r="BH295" s="27"/>
      <c r="BI295" s="128"/>
      <c r="BJ295" s="27"/>
      <c r="BK295" s="128"/>
      <c r="BL295" s="27"/>
      <c r="BM295" s="128"/>
      <c r="BN295" s="27"/>
      <c r="BO295" s="128"/>
      <c r="BP295" s="27"/>
      <c r="BQ295" s="30"/>
      <c r="BR295" s="28"/>
      <c r="BS295" s="27"/>
      <c r="BT295" s="28"/>
      <c r="BU295" s="27"/>
      <c r="BV295" s="28"/>
      <c r="BW295" s="27"/>
      <c r="BX295" s="28"/>
      <c r="BY295" s="27"/>
      <c r="BZ295" s="28"/>
      <c r="CA295" s="27"/>
      <c r="CB295" s="28"/>
      <c r="CC295" s="27"/>
      <c r="CD295" s="26"/>
      <c r="CE295" s="27"/>
      <c r="CF295" s="26"/>
      <c r="CG295" s="27"/>
      <c r="CH295" s="26"/>
      <c r="CI295" s="27"/>
      <c r="CJ295" s="26"/>
      <c r="CK295" s="27"/>
      <c r="CL295" s="26"/>
      <c r="CM295" s="27"/>
      <c r="CN295" s="26"/>
      <c r="CO295" s="27"/>
      <c r="CP295" s="30"/>
      <c r="CQ295" s="31">
        <f t="shared" si="17"/>
        <v>47630</v>
      </c>
      <c r="CR295" s="31">
        <f t="shared" si="17"/>
        <v>47630</v>
      </c>
      <c r="CS295" s="32">
        <f t="shared" si="18"/>
        <v>0</v>
      </c>
    </row>
    <row r="296" spans="1:97" ht="27.75">
      <c r="A296" s="41">
        <v>19</v>
      </c>
      <c r="B296" s="92" t="s">
        <v>1426</v>
      </c>
      <c r="C296" s="93" t="s">
        <v>1427</v>
      </c>
      <c r="D296" s="93" t="s">
        <v>1428</v>
      </c>
      <c r="E296" s="132"/>
      <c r="F296" s="94">
        <v>5100</v>
      </c>
      <c r="G296" s="127"/>
      <c r="H296" s="25">
        <f t="shared" si="16"/>
        <v>13850</v>
      </c>
      <c r="I296" s="11"/>
      <c r="J296" s="26">
        <v>1500</v>
      </c>
      <c r="K296" s="27">
        <v>1500</v>
      </c>
      <c r="L296" s="26">
        <v>1000</v>
      </c>
      <c r="M296" s="27">
        <v>1000</v>
      </c>
      <c r="N296" s="26">
        <v>5000</v>
      </c>
      <c r="O296" s="27">
        <v>5000</v>
      </c>
      <c r="P296" s="26">
        <v>8000</v>
      </c>
      <c r="Q296" s="27">
        <v>0</v>
      </c>
      <c r="R296" s="26"/>
      <c r="S296" s="27"/>
      <c r="T296" s="29">
        <v>3570</v>
      </c>
      <c r="U296" s="27">
        <v>0</v>
      </c>
      <c r="V296" s="29">
        <v>3570</v>
      </c>
      <c r="W296" s="27">
        <v>0</v>
      </c>
      <c r="X296" s="29">
        <v>3570</v>
      </c>
      <c r="Y296" s="27"/>
      <c r="Z296" s="29">
        <v>3570</v>
      </c>
      <c r="AA296" s="27">
        <v>12000</v>
      </c>
      <c r="AB296" s="29">
        <v>3570</v>
      </c>
      <c r="AC296" s="27"/>
      <c r="AD296" s="29">
        <v>3570</v>
      </c>
      <c r="AE296" s="27"/>
      <c r="AF296" s="29">
        <v>3570</v>
      </c>
      <c r="AG296" s="27"/>
      <c r="AH296" s="29">
        <v>3570</v>
      </c>
      <c r="AI296" s="27"/>
      <c r="AJ296" s="29">
        <v>3570</v>
      </c>
      <c r="AK296" s="27">
        <v>14280</v>
      </c>
      <c r="AL296" s="128"/>
      <c r="AM296" s="27"/>
      <c r="AN296" s="128"/>
      <c r="AO296" s="27"/>
      <c r="AP296" s="128"/>
      <c r="AQ296" s="27"/>
      <c r="AR296" s="125"/>
      <c r="AS296" s="128"/>
      <c r="AT296" s="27"/>
      <c r="AU296" s="128"/>
      <c r="AV296" s="27"/>
      <c r="AW296" s="128"/>
      <c r="AX296" s="27"/>
      <c r="AY296" s="128"/>
      <c r="AZ296" s="27"/>
      <c r="BA296" s="128"/>
      <c r="BB296" s="27"/>
      <c r="BC296" s="128"/>
      <c r="BD296" s="27"/>
      <c r="BE296" s="128"/>
      <c r="BF296" s="27"/>
      <c r="BG296" s="128"/>
      <c r="BH296" s="27"/>
      <c r="BI296" s="128"/>
      <c r="BJ296" s="27"/>
      <c r="BK296" s="128"/>
      <c r="BL296" s="27"/>
      <c r="BM296" s="128"/>
      <c r="BN296" s="27"/>
      <c r="BO296" s="28"/>
      <c r="BP296" s="27"/>
      <c r="BQ296" s="30"/>
      <c r="BR296" s="28"/>
      <c r="BS296" s="27"/>
      <c r="BT296" s="28"/>
      <c r="BU296" s="27"/>
      <c r="BV296" s="28"/>
      <c r="BW296" s="27"/>
      <c r="BX296" s="28"/>
      <c r="BY296" s="27"/>
      <c r="BZ296" s="28"/>
      <c r="CA296" s="27"/>
      <c r="CB296" s="28"/>
      <c r="CC296" s="27"/>
      <c r="CD296" s="26"/>
      <c r="CE296" s="27"/>
      <c r="CF296" s="26"/>
      <c r="CG296" s="27"/>
      <c r="CH296" s="26"/>
      <c r="CI296" s="27"/>
      <c r="CJ296" s="26"/>
      <c r="CK296" s="27"/>
      <c r="CL296" s="26"/>
      <c r="CM296" s="27"/>
      <c r="CN296" s="26"/>
      <c r="CO296" s="27"/>
      <c r="CP296" s="30"/>
      <c r="CQ296" s="31">
        <f t="shared" si="17"/>
        <v>47630</v>
      </c>
      <c r="CR296" s="31">
        <f t="shared" si="17"/>
        <v>33780</v>
      </c>
      <c r="CS296" s="32">
        <f t="shared" si="18"/>
        <v>13850</v>
      </c>
    </row>
    <row r="297" spans="1:97" ht="27.75">
      <c r="A297" s="172">
        <v>20</v>
      </c>
      <c r="B297" s="92" t="s">
        <v>1429</v>
      </c>
      <c r="C297" s="93" t="s">
        <v>1430</v>
      </c>
      <c r="D297" s="93" t="s">
        <v>1431</v>
      </c>
      <c r="E297" s="132" t="s">
        <v>64</v>
      </c>
      <c r="F297" s="94">
        <v>0</v>
      </c>
      <c r="G297" s="127" t="s">
        <v>680</v>
      </c>
      <c r="H297" s="25">
        <f t="shared" si="16"/>
        <v>15500</v>
      </c>
      <c r="I297" s="11"/>
      <c r="J297" s="26">
        <v>1500</v>
      </c>
      <c r="K297" s="27"/>
      <c r="L297" s="26">
        <v>1000</v>
      </c>
      <c r="M297" s="27"/>
      <c r="N297" s="26">
        <v>5000</v>
      </c>
      <c r="O297" s="27"/>
      <c r="P297" s="26">
        <v>8000</v>
      </c>
      <c r="Q297" s="27"/>
      <c r="R297" s="26"/>
      <c r="S297" s="27"/>
      <c r="T297" s="29">
        <v>0</v>
      </c>
      <c r="U297" s="27"/>
      <c r="V297" s="29">
        <v>0</v>
      </c>
      <c r="W297" s="27"/>
      <c r="X297" s="29">
        <v>0</v>
      </c>
      <c r="Y297" s="27"/>
      <c r="Z297" s="29">
        <v>0</v>
      </c>
      <c r="AA297" s="27"/>
      <c r="AB297" s="29">
        <v>0</v>
      </c>
      <c r="AC297" s="27"/>
      <c r="AD297" s="29">
        <v>0</v>
      </c>
      <c r="AE297" s="27"/>
      <c r="AF297" s="29">
        <v>0</v>
      </c>
      <c r="AG297" s="27"/>
      <c r="AH297" s="29">
        <v>0</v>
      </c>
      <c r="AI297" s="27"/>
      <c r="AJ297" s="29">
        <v>0</v>
      </c>
      <c r="AK297" s="27"/>
      <c r="AL297" s="128"/>
      <c r="AM297" s="27"/>
      <c r="AN297" s="128"/>
      <c r="AO297" s="27"/>
      <c r="AP297" s="128"/>
      <c r="AQ297" s="27"/>
      <c r="AR297" s="125"/>
      <c r="AS297" s="128"/>
      <c r="AT297" s="27"/>
      <c r="AU297" s="128"/>
      <c r="AV297" s="27"/>
      <c r="AW297" s="128"/>
      <c r="AX297" s="27"/>
      <c r="AY297" s="128"/>
      <c r="AZ297" s="27"/>
      <c r="BA297" s="128"/>
      <c r="BB297" s="27"/>
      <c r="BC297" s="128"/>
      <c r="BD297" s="27"/>
      <c r="BE297" s="128"/>
      <c r="BF297" s="27"/>
      <c r="BG297" s="128"/>
      <c r="BH297" s="27"/>
      <c r="BI297" s="128"/>
      <c r="BJ297" s="27"/>
      <c r="BK297" s="128"/>
      <c r="BL297" s="27"/>
      <c r="BM297" s="128"/>
      <c r="BN297" s="27"/>
      <c r="BO297" s="28"/>
      <c r="BP297" s="27"/>
      <c r="BQ297" s="30"/>
      <c r="BR297" s="28"/>
      <c r="BS297" s="27"/>
      <c r="BT297" s="28"/>
      <c r="BU297" s="27"/>
      <c r="BV297" s="28"/>
      <c r="BW297" s="27"/>
      <c r="BX297" s="28"/>
      <c r="BY297" s="27"/>
      <c r="BZ297" s="28"/>
      <c r="CA297" s="27"/>
      <c r="CB297" s="28"/>
      <c r="CC297" s="27"/>
      <c r="CD297" s="26"/>
      <c r="CE297" s="27"/>
      <c r="CF297" s="26"/>
      <c r="CG297" s="27"/>
      <c r="CH297" s="26"/>
      <c r="CI297" s="27"/>
      <c r="CJ297" s="26"/>
      <c r="CK297" s="27"/>
      <c r="CL297" s="26"/>
      <c r="CM297" s="27"/>
      <c r="CN297" s="26"/>
      <c r="CO297" s="27"/>
      <c r="CP297" s="30"/>
      <c r="CQ297" s="31">
        <f t="shared" si="17"/>
        <v>15500</v>
      </c>
      <c r="CR297" s="31">
        <f t="shared" si="17"/>
        <v>0</v>
      </c>
      <c r="CS297" s="32">
        <f t="shared" si="18"/>
        <v>15500</v>
      </c>
    </row>
    <row r="298" spans="1:97" ht="27.75">
      <c r="A298" s="41">
        <v>21</v>
      </c>
      <c r="B298" s="92" t="s">
        <v>1432</v>
      </c>
      <c r="C298" s="93" t="s">
        <v>1433</v>
      </c>
      <c r="D298" s="93" t="s">
        <v>1434</v>
      </c>
      <c r="E298" s="97"/>
      <c r="F298" s="94">
        <v>5100</v>
      </c>
      <c r="G298" s="127"/>
      <c r="H298" s="25">
        <f t="shared" si="16"/>
        <v>10710</v>
      </c>
      <c r="I298" s="11"/>
      <c r="J298" s="26">
        <v>1500</v>
      </c>
      <c r="K298" s="27">
        <v>1500</v>
      </c>
      <c r="L298" s="26">
        <v>1000</v>
      </c>
      <c r="M298" s="27">
        <v>1000</v>
      </c>
      <c r="N298" s="26">
        <v>5000</v>
      </c>
      <c r="O298" s="27">
        <v>5000</v>
      </c>
      <c r="P298" s="26">
        <v>8000</v>
      </c>
      <c r="Q298" s="27">
        <v>0</v>
      </c>
      <c r="R298" s="26"/>
      <c r="S298" s="27"/>
      <c r="T298" s="29">
        <v>3570</v>
      </c>
      <c r="U298" s="27">
        <v>0</v>
      </c>
      <c r="V298" s="29">
        <v>3570</v>
      </c>
      <c r="W298" s="27">
        <v>0</v>
      </c>
      <c r="X298" s="29">
        <v>3570</v>
      </c>
      <c r="Y298" s="27">
        <v>0</v>
      </c>
      <c r="Z298" s="29">
        <v>3570</v>
      </c>
      <c r="AA298" s="27">
        <v>22280</v>
      </c>
      <c r="AB298" s="29">
        <v>3570</v>
      </c>
      <c r="AC298" s="27"/>
      <c r="AD298" s="29">
        <v>3570</v>
      </c>
      <c r="AE298" s="27"/>
      <c r="AF298" s="29">
        <v>3570</v>
      </c>
      <c r="AG298" s="27">
        <v>7140</v>
      </c>
      <c r="AH298" s="29">
        <v>3570</v>
      </c>
      <c r="AI298" s="27"/>
      <c r="AJ298" s="29">
        <v>3570</v>
      </c>
      <c r="AK298" s="27"/>
      <c r="AL298" s="128"/>
      <c r="AM298" s="27"/>
      <c r="AN298" s="128"/>
      <c r="AO298" s="27"/>
      <c r="AP298" s="128"/>
      <c r="AQ298" s="27"/>
      <c r="AR298" s="125"/>
      <c r="AS298" s="128"/>
      <c r="AT298" s="27"/>
      <c r="AU298" s="128"/>
      <c r="AV298" s="27"/>
      <c r="AW298" s="128"/>
      <c r="AX298" s="27"/>
      <c r="AY298" s="128"/>
      <c r="AZ298" s="27"/>
      <c r="BA298" s="128"/>
      <c r="BB298" s="27"/>
      <c r="BC298" s="128"/>
      <c r="BD298" s="27"/>
      <c r="BE298" s="128"/>
      <c r="BF298" s="27"/>
      <c r="BG298" s="128"/>
      <c r="BH298" s="27"/>
      <c r="BI298" s="128"/>
      <c r="BJ298" s="27"/>
      <c r="BK298" s="128"/>
      <c r="BL298" s="27"/>
      <c r="BM298" s="128"/>
      <c r="BN298" s="27"/>
      <c r="BO298" s="28"/>
      <c r="BP298" s="27"/>
      <c r="BQ298" s="30"/>
      <c r="BR298" s="28"/>
      <c r="BS298" s="27"/>
      <c r="BT298" s="28"/>
      <c r="BU298" s="27"/>
      <c r="BV298" s="28"/>
      <c r="BW298" s="27"/>
      <c r="BX298" s="28"/>
      <c r="BY298" s="27"/>
      <c r="BZ298" s="28"/>
      <c r="CA298" s="27"/>
      <c r="CB298" s="28"/>
      <c r="CC298" s="27"/>
      <c r="CD298" s="26"/>
      <c r="CE298" s="27"/>
      <c r="CF298" s="26"/>
      <c r="CG298" s="27"/>
      <c r="CH298" s="26"/>
      <c r="CI298" s="27"/>
      <c r="CJ298" s="26"/>
      <c r="CK298" s="27"/>
      <c r="CL298" s="26"/>
      <c r="CM298" s="27"/>
      <c r="CN298" s="26"/>
      <c r="CO298" s="27"/>
      <c r="CP298" s="30"/>
      <c r="CQ298" s="31">
        <f t="shared" si="17"/>
        <v>47630</v>
      </c>
      <c r="CR298" s="31">
        <f t="shared" si="17"/>
        <v>36920</v>
      </c>
      <c r="CS298" s="32">
        <f t="shared" si="18"/>
        <v>10710</v>
      </c>
    </row>
    <row r="299" spans="1:97" ht="27.75">
      <c r="A299" s="172">
        <v>22</v>
      </c>
      <c r="B299" s="92" t="s">
        <v>1435</v>
      </c>
      <c r="C299" s="93" t="s">
        <v>1436</v>
      </c>
      <c r="D299" s="93" t="s">
        <v>1437</v>
      </c>
      <c r="E299" s="97"/>
      <c r="F299" s="94">
        <v>5100</v>
      </c>
      <c r="G299" s="127"/>
      <c r="H299" s="25">
        <f t="shared" si="16"/>
        <v>0</v>
      </c>
      <c r="I299" s="11"/>
      <c r="J299" s="26">
        <v>1500</v>
      </c>
      <c r="K299" s="27">
        <v>1500</v>
      </c>
      <c r="L299" s="26">
        <v>1000</v>
      </c>
      <c r="M299" s="27">
        <v>1000</v>
      </c>
      <c r="N299" s="26">
        <v>5000</v>
      </c>
      <c r="O299" s="27">
        <v>5000</v>
      </c>
      <c r="P299" s="26">
        <v>8000</v>
      </c>
      <c r="Q299" s="27">
        <v>8000</v>
      </c>
      <c r="R299" s="26"/>
      <c r="S299" s="27"/>
      <c r="T299" s="29">
        <v>3570</v>
      </c>
      <c r="U299" s="27">
        <v>3570</v>
      </c>
      <c r="V299" s="29">
        <v>3570</v>
      </c>
      <c r="W299" s="27">
        <v>3570</v>
      </c>
      <c r="X299" s="29">
        <v>3570</v>
      </c>
      <c r="Y299" s="27">
        <v>3570</v>
      </c>
      <c r="Z299" s="29">
        <v>3570</v>
      </c>
      <c r="AA299" s="27">
        <v>7140</v>
      </c>
      <c r="AB299" s="29">
        <v>3570</v>
      </c>
      <c r="AC299" s="27">
        <v>0</v>
      </c>
      <c r="AD299" s="29">
        <v>3570</v>
      </c>
      <c r="AE299" s="27"/>
      <c r="AF299" s="29">
        <v>3570</v>
      </c>
      <c r="AG299" s="27">
        <v>3570</v>
      </c>
      <c r="AH299" s="29">
        <v>3570</v>
      </c>
      <c r="AI299" s="27">
        <v>3570</v>
      </c>
      <c r="AJ299" s="29">
        <v>3570</v>
      </c>
      <c r="AK299" s="27">
        <v>7140</v>
      </c>
      <c r="AL299" s="128"/>
      <c r="AM299" s="27"/>
      <c r="AN299" s="128"/>
      <c r="AO299" s="27"/>
      <c r="AP299" s="128"/>
      <c r="AQ299" s="27"/>
      <c r="AR299" s="125"/>
      <c r="AS299" s="128"/>
      <c r="AT299" s="27"/>
      <c r="AU299" s="128"/>
      <c r="AV299" s="27"/>
      <c r="AW299" s="128"/>
      <c r="AX299" s="27"/>
      <c r="AY299" s="128"/>
      <c r="AZ299" s="27"/>
      <c r="BA299" s="128"/>
      <c r="BB299" s="27"/>
      <c r="BC299" s="128"/>
      <c r="BD299" s="27"/>
      <c r="BE299" s="128"/>
      <c r="BF299" s="27"/>
      <c r="BG299" s="128"/>
      <c r="BH299" s="27"/>
      <c r="BI299" s="128"/>
      <c r="BJ299" s="27"/>
      <c r="BK299" s="128"/>
      <c r="BL299" s="27"/>
      <c r="BM299" s="128"/>
      <c r="BN299" s="27"/>
      <c r="BO299" s="28"/>
      <c r="BP299" s="27"/>
      <c r="BQ299" s="30"/>
      <c r="BR299" s="28"/>
      <c r="BS299" s="27"/>
      <c r="BT299" s="28"/>
      <c r="BU299" s="27"/>
      <c r="BV299" s="28"/>
      <c r="BW299" s="27"/>
      <c r="BX299" s="28"/>
      <c r="BY299" s="27"/>
      <c r="BZ299" s="28"/>
      <c r="CA299" s="27"/>
      <c r="CB299" s="28"/>
      <c r="CC299" s="27"/>
      <c r="CD299" s="26"/>
      <c r="CE299" s="27"/>
      <c r="CF299" s="26"/>
      <c r="CG299" s="27"/>
      <c r="CH299" s="26"/>
      <c r="CI299" s="27"/>
      <c r="CJ299" s="26"/>
      <c r="CK299" s="27"/>
      <c r="CL299" s="26"/>
      <c r="CM299" s="27"/>
      <c r="CN299" s="26"/>
      <c r="CO299" s="27"/>
      <c r="CP299" s="30"/>
      <c r="CQ299" s="31">
        <f t="shared" si="17"/>
        <v>47630</v>
      </c>
      <c r="CR299" s="31">
        <f t="shared" si="17"/>
        <v>47630</v>
      </c>
      <c r="CS299" s="32">
        <f t="shared" si="18"/>
        <v>0</v>
      </c>
    </row>
    <row r="300" spans="1:97" ht="27.75">
      <c r="A300" s="41">
        <v>23</v>
      </c>
      <c r="B300" s="92" t="s">
        <v>1438</v>
      </c>
      <c r="C300" s="93" t="s">
        <v>1439</v>
      </c>
      <c r="D300" s="40" t="s">
        <v>1440</v>
      </c>
      <c r="E300" s="97"/>
      <c r="F300" s="94">
        <v>5100</v>
      </c>
      <c r="G300" s="127"/>
      <c r="H300" s="25">
        <f t="shared" si="16"/>
        <v>25850</v>
      </c>
      <c r="I300" s="11"/>
      <c r="J300" s="26">
        <v>1500</v>
      </c>
      <c r="K300" s="27">
        <v>1500</v>
      </c>
      <c r="L300" s="26">
        <v>1000</v>
      </c>
      <c r="M300" s="27">
        <v>1000</v>
      </c>
      <c r="N300" s="26">
        <v>5000</v>
      </c>
      <c r="O300" s="27">
        <v>5000</v>
      </c>
      <c r="P300" s="26">
        <v>8000</v>
      </c>
      <c r="Q300" s="27"/>
      <c r="R300" s="26"/>
      <c r="S300" s="27"/>
      <c r="T300" s="29">
        <v>3570</v>
      </c>
      <c r="U300" s="27">
        <v>0</v>
      </c>
      <c r="V300" s="29">
        <v>3570</v>
      </c>
      <c r="W300" s="27">
        <v>0</v>
      </c>
      <c r="X300" s="29">
        <v>3570</v>
      </c>
      <c r="Y300" s="27">
        <v>0</v>
      </c>
      <c r="Z300" s="29">
        <v>3570</v>
      </c>
      <c r="AA300" s="27">
        <v>14280</v>
      </c>
      <c r="AB300" s="29">
        <v>3570</v>
      </c>
      <c r="AC300" s="27"/>
      <c r="AD300" s="29">
        <v>3570</v>
      </c>
      <c r="AE300" s="27"/>
      <c r="AF300" s="29">
        <v>3570</v>
      </c>
      <c r="AG300" s="27"/>
      <c r="AH300" s="29">
        <v>3570</v>
      </c>
      <c r="AI300" s="27"/>
      <c r="AJ300" s="29">
        <v>3570</v>
      </c>
      <c r="AK300" s="27"/>
      <c r="AL300" s="128"/>
      <c r="AM300" s="27"/>
      <c r="AN300" s="128"/>
      <c r="AO300" s="27"/>
      <c r="AP300" s="128"/>
      <c r="AQ300" s="27"/>
      <c r="AR300" s="125"/>
      <c r="AS300" s="128"/>
      <c r="AT300" s="27"/>
      <c r="AU300" s="128"/>
      <c r="AV300" s="27"/>
      <c r="AW300" s="128"/>
      <c r="AX300" s="27"/>
      <c r="AY300" s="128"/>
      <c r="AZ300" s="27"/>
      <c r="BA300" s="128"/>
      <c r="BB300" s="27"/>
      <c r="BC300" s="128"/>
      <c r="BD300" s="27"/>
      <c r="BE300" s="128"/>
      <c r="BF300" s="27"/>
      <c r="BG300" s="128"/>
      <c r="BH300" s="27"/>
      <c r="BI300" s="128"/>
      <c r="BJ300" s="27"/>
      <c r="BK300" s="128"/>
      <c r="BL300" s="27"/>
      <c r="BM300" s="128"/>
      <c r="BN300" s="27"/>
      <c r="BO300" s="28"/>
      <c r="BP300" s="27"/>
      <c r="BQ300" s="30"/>
      <c r="BR300" s="28"/>
      <c r="BS300" s="27"/>
      <c r="BT300" s="28"/>
      <c r="BU300" s="27"/>
      <c r="BV300" s="28"/>
      <c r="BW300" s="27"/>
      <c r="BX300" s="28"/>
      <c r="BY300" s="27"/>
      <c r="BZ300" s="28"/>
      <c r="CA300" s="27"/>
      <c r="CB300" s="28"/>
      <c r="CC300" s="27"/>
      <c r="CD300" s="26"/>
      <c r="CE300" s="27"/>
      <c r="CF300" s="26"/>
      <c r="CG300" s="27"/>
      <c r="CH300" s="26"/>
      <c r="CI300" s="27"/>
      <c r="CJ300" s="26"/>
      <c r="CK300" s="27"/>
      <c r="CL300" s="26"/>
      <c r="CM300" s="27"/>
      <c r="CN300" s="26"/>
      <c r="CO300" s="27"/>
      <c r="CP300" s="30"/>
      <c r="CQ300" s="31">
        <f t="shared" si="17"/>
        <v>47630</v>
      </c>
      <c r="CR300" s="31">
        <f t="shared" si="17"/>
        <v>21780</v>
      </c>
      <c r="CS300" s="32">
        <f t="shared" si="18"/>
        <v>25850</v>
      </c>
    </row>
    <row r="301" spans="1:97" ht="27.75">
      <c r="A301" s="172">
        <v>24</v>
      </c>
      <c r="B301" s="174" t="s">
        <v>1441</v>
      </c>
      <c r="C301" s="93" t="s">
        <v>1442</v>
      </c>
      <c r="D301" s="100" t="s">
        <v>1443</v>
      </c>
      <c r="E301" s="97"/>
      <c r="F301" s="94">
        <v>5100</v>
      </c>
      <c r="G301" s="127"/>
      <c r="H301" s="25">
        <f t="shared" si="16"/>
        <v>0</v>
      </c>
      <c r="I301" s="11"/>
      <c r="J301" s="26">
        <v>1500</v>
      </c>
      <c r="K301" s="27">
        <v>1500</v>
      </c>
      <c r="L301" s="26">
        <v>1000</v>
      </c>
      <c r="M301" s="27">
        <v>1000</v>
      </c>
      <c r="N301" s="26">
        <v>5000</v>
      </c>
      <c r="O301" s="27">
        <v>5000</v>
      </c>
      <c r="P301" s="26">
        <v>8000</v>
      </c>
      <c r="Q301" s="27">
        <v>0</v>
      </c>
      <c r="R301" s="26"/>
      <c r="S301" s="27"/>
      <c r="T301" s="29">
        <v>3570</v>
      </c>
      <c r="U301" s="27">
        <v>0</v>
      </c>
      <c r="V301" s="29">
        <v>3570</v>
      </c>
      <c r="W301" s="27">
        <v>0</v>
      </c>
      <c r="X301" s="29">
        <v>3570</v>
      </c>
      <c r="Y301" s="27">
        <v>18710</v>
      </c>
      <c r="Z301" s="29">
        <v>3570</v>
      </c>
      <c r="AA301" s="27">
        <v>3570</v>
      </c>
      <c r="AB301" s="29">
        <v>3570</v>
      </c>
      <c r="AC301" s="27">
        <v>3570</v>
      </c>
      <c r="AD301" s="29">
        <v>3570</v>
      </c>
      <c r="AE301" s="27">
        <v>3570</v>
      </c>
      <c r="AF301" s="29">
        <v>3570</v>
      </c>
      <c r="AG301" s="27">
        <v>3570</v>
      </c>
      <c r="AH301" s="29">
        <v>3570</v>
      </c>
      <c r="AI301" s="27">
        <v>3570</v>
      </c>
      <c r="AJ301" s="29">
        <v>3570</v>
      </c>
      <c r="AK301" s="27">
        <v>3570</v>
      </c>
      <c r="AL301" s="128"/>
      <c r="AM301" s="27"/>
      <c r="AN301" s="128"/>
      <c r="AO301" s="27"/>
      <c r="AP301" s="128"/>
      <c r="AQ301" s="27"/>
      <c r="AR301" s="125"/>
      <c r="AS301" s="128"/>
      <c r="AT301" s="27"/>
      <c r="AU301" s="128"/>
      <c r="AV301" s="27"/>
      <c r="AW301" s="128"/>
      <c r="AX301" s="27"/>
      <c r="AY301" s="128"/>
      <c r="AZ301" s="27"/>
      <c r="BA301" s="128"/>
      <c r="BB301" s="27"/>
      <c r="BC301" s="128"/>
      <c r="BD301" s="27"/>
      <c r="BE301" s="128"/>
      <c r="BF301" s="27"/>
      <c r="BG301" s="128"/>
      <c r="BH301" s="27"/>
      <c r="BI301" s="128"/>
      <c r="BJ301" s="27"/>
      <c r="BK301" s="128"/>
      <c r="BL301" s="27"/>
      <c r="BM301" s="128"/>
      <c r="BN301" s="27"/>
      <c r="BO301" s="28"/>
      <c r="BP301" s="27"/>
      <c r="BQ301" s="30"/>
      <c r="BR301" s="28"/>
      <c r="BS301" s="27"/>
      <c r="BT301" s="28"/>
      <c r="BU301" s="27"/>
      <c r="BV301" s="28"/>
      <c r="BW301" s="27"/>
      <c r="BX301" s="28"/>
      <c r="BY301" s="27"/>
      <c r="BZ301" s="28"/>
      <c r="CA301" s="27"/>
      <c r="CB301" s="28"/>
      <c r="CC301" s="27"/>
      <c r="CD301" s="26"/>
      <c r="CE301" s="27"/>
      <c r="CF301" s="26"/>
      <c r="CG301" s="27"/>
      <c r="CH301" s="26"/>
      <c r="CI301" s="27"/>
      <c r="CJ301" s="26"/>
      <c r="CK301" s="27"/>
      <c r="CL301" s="26"/>
      <c r="CM301" s="27"/>
      <c r="CN301" s="26"/>
      <c r="CO301" s="27"/>
      <c r="CP301" s="30"/>
      <c r="CQ301" s="31">
        <f t="shared" si="17"/>
        <v>47630</v>
      </c>
      <c r="CR301" s="31">
        <f t="shared" si="17"/>
        <v>47630</v>
      </c>
      <c r="CS301" s="32">
        <f t="shared" si="18"/>
        <v>0</v>
      </c>
    </row>
    <row r="302" spans="1:97" ht="27.75">
      <c r="A302" s="41">
        <v>25</v>
      </c>
      <c r="B302" s="92" t="s">
        <v>1444</v>
      </c>
      <c r="C302" s="93" t="s">
        <v>1445</v>
      </c>
      <c r="D302" s="93" t="s">
        <v>1446</v>
      </c>
      <c r="E302" s="97"/>
      <c r="F302" s="94">
        <v>5100</v>
      </c>
      <c r="G302" s="127"/>
      <c r="H302" s="25">
        <f t="shared" si="16"/>
        <v>0</v>
      </c>
      <c r="I302" s="11"/>
      <c r="J302" s="26">
        <v>1500</v>
      </c>
      <c r="K302" s="27">
        <v>1500</v>
      </c>
      <c r="L302" s="26">
        <v>1000</v>
      </c>
      <c r="M302" s="27">
        <v>1000</v>
      </c>
      <c r="N302" s="26">
        <v>5000</v>
      </c>
      <c r="O302" s="27">
        <v>5000</v>
      </c>
      <c r="P302" s="26">
        <v>8000</v>
      </c>
      <c r="Q302" s="27">
        <v>0</v>
      </c>
      <c r="R302" s="26"/>
      <c r="S302" s="27"/>
      <c r="T302" s="29">
        <v>3570</v>
      </c>
      <c r="U302" s="27">
        <v>11570</v>
      </c>
      <c r="V302" s="29">
        <v>3570</v>
      </c>
      <c r="W302" s="27">
        <v>3570</v>
      </c>
      <c r="X302" s="29">
        <v>3570</v>
      </c>
      <c r="Y302" s="27">
        <v>3570</v>
      </c>
      <c r="Z302" s="29">
        <v>3570</v>
      </c>
      <c r="AA302" s="27">
        <v>3570</v>
      </c>
      <c r="AB302" s="29">
        <v>3570</v>
      </c>
      <c r="AC302" s="27">
        <v>3570</v>
      </c>
      <c r="AD302" s="29">
        <v>3570</v>
      </c>
      <c r="AE302" s="27">
        <v>3570</v>
      </c>
      <c r="AF302" s="29">
        <v>3570</v>
      </c>
      <c r="AG302" s="27"/>
      <c r="AH302" s="29">
        <v>3570</v>
      </c>
      <c r="AI302" s="27">
        <v>7140</v>
      </c>
      <c r="AJ302" s="29">
        <v>3570</v>
      </c>
      <c r="AK302" s="27">
        <v>3570</v>
      </c>
      <c r="AL302" s="128"/>
      <c r="AM302" s="27"/>
      <c r="AN302" s="128"/>
      <c r="AO302" s="27"/>
      <c r="AP302" s="128"/>
      <c r="AQ302" s="27"/>
      <c r="AR302" s="125"/>
      <c r="AS302" s="128"/>
      <c r="AT302" s="27"/>
      <c r="AU302" s="128"/>
      <c r="AV302" s="27"/>
      <c r="AW302" s="128"/>
      <c r="AX302" s="27"/>
      <c r="AY302" s="128"/>
      <c r="AZ302" s="27"/>
      <c r="BA302" s="128"/>
      <c r="BB302" s="27"/>
      <c r="BC302" s="128"/>
      <c r="BD302" s="27"/>
      <c r="BE302" s="128"/>
      <c r="BF302" s="27"/>
      <c r="BG302" s="128"/>
      <c r="BH302" s="27"/>
      <c r="BI302" s="128"/>
      <c r="BJ302" s="27"/>
      <c r="BK302" s="128"/>
      <c r="BL302" s="27"/>
      <c r="BM302" s="128"/>
      <c r="BN302" s="27"/>
      <c r="BO302" s="28"/>
      <c r="BP302" s="27"/>
      <c r="BQ302" s="30"/>
      <c r="BR302" s="28"/>
      <c r="BS302" s="27"/>
      <c r="BT302" s="28"/>
      <c r="BU302" s="27"/>
      <c r="BV302" s="28"/>
      <c r="BW302" s="27"/>
      <c r="BX302" s="28"/>
      <c r="BY302" s="27"/>
      <c r="BZ302" s="28"/>
      <c r="CA302" s="27"/>
      <c r="CB302" s="28"/>
      <c r="CC302" s="27"/>
      <c r="CD302" s="26"/>
      <c r="CE302" s="27"/>
      <c r="CF302" s="26"/>
      <c r="CG302" s="27"/>
      <c r="CH302" s="26"/>
      <c r="CI302" s="27"/>
      <c r="CJ302" s="26"/>
      <c r="CK302" s="27"/>
      <c r="CL302" s="26"/>
      <c r="CM302" s="27"/>
      <c r="CN302" s="26"/>
      <c r="CO302" s="27"/>
      <c r="CP302" s="30"/>
      <c r="CQ302" s="31">
        <f t="shared" si="17"/>
        <v>47630</v>
      </c>
      <c r="CR302" s="31">
        <f t="shared" si="17"/>
        <v>47630</v>
      </c>
      <c r="CS302" s="32">
        <f t="shared" si="18"/>
        <v>0</v>
      </c>
    </row>
    <row r="303" spans="1:97" ht="27.75">
      <c r="A303" s="172">
        <v>26</v>
      </c>
      <c r="B303" s="92" t="s">
        <v>1447</v>
      </c>
      <c r="C303" s="93" t="s">
        <v>1448</v>
      </c>
      <c r="D303" s="93" t="s">
        <v>1449</v>
      </c>
      <c r="E303" s="99"/>
      <c r="F303" s="94">
        <v>5100</v>
      </c>
      <c r="G303" s="127"/>
      <c r="H303" s="25">
        <f t="shared" si="16"/>
        <v>0</v>
      </c>
      <c r="I303" s="11"/>
      <c r="J303" s="26">
        <v>1500</v>
      </c>
      <c r="K303" s="27">
        <v>1500</v>
      </c>
      <c r="L303" s="26">
        <v>1000</v>
      </c>
      <c r="M303" s="27">
        <v>1000</v>
      </c>
      <c r="N303" s="26">
        <v>5000</v>
      </c>
      <c r="O303" s="27">
        <v>5000</v>
      </c>
      <c r="P303" s="26">
        <v>8000</v>
      </c>
      <c r="Q303" s="27">
        <v>0</v>
      </c>
      <c r="R303" s="26"/>
      <c r="S303" s="27"/>
      <c r="T303" s="29">
        <v>3570</v>
      </c>
      <c r="U303" s="27">
        <v>0</v>
      </c>
      <c r="V303" s="29">
        <v>3570</v>
      </c>
      <c r="W303" s="27"/>
      <c r="X303" s="29">
        <v>3570</v>
      </c>
      <c r="Y303" s="27"/>
      <c r="Z303" s="29">
        <v>3570</v>
      </c>
      <c r="AA303" s="27">
        <v>7360</v>
      </c>
      <c r="AB303" s="29">
        <v>3570</v>
      </c>
      <c r="AC303" s="27">
        <v>18490</v>
      </c>
      <c r="AD303" s="29">
        <v>3570</v>
      </c>
      <c r="AE303" s="27"/>
      <c r="AF303" s="29">
        <v>3570</v>
      </c>
      <c r="AG303" s="27"/>
      <c r="AH303" s="29">
        <v>3570</v>
      </c>
      <c r="AI303" s="27"/>
      <c r="AJ303" s="29">
        <v>3570</v>
      </c>
      <c r="AK303" s="27">
        <v>14280</v>
      </c>
      <c r="AL303" s="128"/>
      <c r="AM303" s="27"/>
      <c r="AN303" s="128"/>
      <c r="AO303" s="27"/>
      <c r="AP303" s="128"/>
      <c r="AQ303" s="27"/>
      <c r="AR303" s="125"/>
      <c r="AS303" s="128"/>
      <c r="AT303" s="27"/>
      <c r="AU303" s="128"/>
      <c r="AV303" s="27"/>
      <c r="AW303" s="128"/>
      <c r="AX303" s="27"/>
      <c r="AY303" s="128"/>
      <c r="AZ303" s="27"/>
      <c r="BA303" s="128"/>
      <c r="BB303" s="27"/>
      <c r="BC303" s="128"/>
      <c r="BD303" s="27"/>
      <c r="BE303" s="128"/>
      <c r="BF303" s="27"/>
      <c r="BG303" s="128"/>
      <c r="BH303" s="27"/>
      <c r="BI303" s="128"/>
      <c r="BJ303" s="27"/>
      <c r="BK303" s="128"/>
      <c r="BL303" s="27"/>
      <c r="BM303" s="128"/>
      <c r="BN303" s="27"/>
      <c r="BO303" s="28"/>
      <c r="BP303" s="27"/>
      <c r="BQ303" s="30"/>
      <c r="BR303" s="28"/>
      <c r="BS303" s="27"/>
      <c r="BT303" s="28"/>
      <c r="BU303" s="27"/>
      <c r="BV303" s="28"/>
      <c r="BW303" s="27"/>
      <c r="BX303" s="28"/>
      <c r="BY303" s="27"/>
      <c r="BZ303" s="28"/>
      <c r="CA303" s="27"/>
      <c r="CB303" s="28"/>
      <c r="CC303" s="27"/>
      <c r="CD303" s="26"/>
      <c r="CE303" s="27"/>
      <c r="CF303" s="26"/>
      <c r="CG303" s="27"/>
      <c r="CH303" s="26"/>
      <c r="CI303" s="27"/>
      <c r="CJ303" s="26"/>
      <c r="CK303" s="27"/>
      <c r="CL303" s="26"/>
      <c r="CM303" s="27"/>
      <c r="CN303" s="26"/>
      <c r="CO303" s="27"/>
      <c r="CP303" s="30"/>
      <c r="CQ303" s="31">
        <f t="shared" si="17"/>
        <v>47630</v>
      </c>
      <c r="CR303" s="31">
        <f t="shared" si="17"/>
        <v>47630</v>
      </c>
      <c r="CS303" s="32">
        <f t="shared" si="18"/>
        <v>0</v>
      </c>
    </row>
    <row r="304" spans="1:97" ht="27.75">
      <c r="A304" s="41">
        <v>27</v>
      </c>
      <c r="B304" s="92" t="s">
        <v>1450</v>
      </c>
      <c r="C304" s="93" t="s">
        <v>1451</v>
      </c>
      <c r="D304" s="93" t="s">
        <v>1452</v>
      </c>
      <c r="E304" s="97"/>
      <c r="F304" s="94">
        <v>5100</v>
      </c>
      <c r="G304" s="127"/>
      <c r="H304" s="25">
        <f t="shared" si="16"/>
        <v>21630</v>
      </c>
      <c r="I304" s="11"/>
      <c r="J304" s="26">
        <v>1500</v>
      </c>
      <c r="K304" s="27">
        <v>1500</v>
      </c>
      <c r="L304" s="26">
        <v>1000</v>
      </c>
      <c r="M304" s="27">
        <v>1000</v>
      </c>
      <c r="N304" s="26">
        <v>5000</v>
      </c>
      <c r="O304" s="27">
        <v>1500</v>
      </c>
      <c r="P304" s="26">
        <v>8000</v>
      </c>
      <c r="Q304" s="27">
        <v>0</v>
      </c>
      <c r="R304" s="26"/>
      <c r="S304" s="27"/>
      <c r="T304" s="29">
        <v>3570</v>
      </c>
      <c r="U304" s="27"/>
      <c r="V304" s="29">
        <v>3570</v>
      </c>
      <c r="W304" s="27"/>
      <c r="X304" s="29">
        <v>3570</v>
      </c>
      <c r="Y304" s="27"/>
      <c r="Z304" s="29">
        <v>3570</v>
      </c>
      <c r="AA304" s="27">
        <v>1000</v>
      </c>
      <c r="AB304" s="29">
        <v>3570</v>
      </c>
      <c r="AC304" s="27">
        <v>4000</v>
      </c>
      <c r="AD304" s="29">
        <v>3570</v>
      </c>
      <c r="AE304" s="27"/>
      <c r="AF304" s="29">
        <v>3570</v>
      </c>
      <c r="AG304" s="27"/>
      <c r="AH304" s="29">
        <v>3570</v>
      </c>
      <c r="AI304" s="27"/>
      <c r="AJ304" s="29">
        <v>3570</v>
      </c>
      <c r="AK304" s="27">
        <v>17000</v>
      </c>
      <c r="AL304" s="128"/>
      <c r="AM304" s="27"/>
      <c r="AN304" s="128"/>
      <c r="AO304" s="27"/>
      <c r="AP304" s="128"/>
      <c r="AQ304" s="27"/>
      <c r="AR304" s="125"/>
      <c r="AS304" s="128"/>
      <c r="AT304" s="27"/>
      <c r="AU304" s="128"/>
      <c r="AV304" s="27"/>
      <c r="AW304" s="128"/>
      <c r="AX304" s="27"/>
      <c r="AY304" s="128"/>
      <c r="AZ304" s="27"/>
      <c r="BA304" s="128"/>
      <c r="BB304" s="27"/>
      <c r="BC304" s="128"/>
      <c r="BD304" s="27"/>
      <c r="BE304" s="128"/>
      <c r="BF304" s="27"/>
      <c r="BG304" s="128"/>
      <c r="BH304" s="27"/>
      <c r="BI304" s="128"/>
      <c r="BJ304" s="27"/>
      <c r="BK304" s="128"/>
      <c r="BL304" s="27"/>
      <c r="BM304" s="128"/>
      <c r="BN304" s="27"/>
      <c r="BO304" s="28"/>
      <c r="BP304" s="27"/>
      <c r="BQ304" s="30"/>
      <c r="BR304" s="28"/>
      <c r="BS304" s="27"/>
      <c r="BT304" s="28"/>
      <c r="BU304" s="27"/>
      <c r="BV304" s="28"/>
      <c r="BW304" s="27"/>
      <c r="BX304" s="28"/>
      <c r="BY304" s="27"/>
      <c r="BZ304" s="28"/>
      <c r="CA304" s="27"/>
      <c r="CB304" s="28"/>
      <c r="CC304" s="27"/>
      <c r="CD304" s="26"/>
      <c r="CE304" s="27"/>
      <c r="CF304" s="26"/>
      <c r="CG304" s="27"/>
      <c r="CH304" s="26"/>
      <c r="CI304" s="27"/>
      <c r="CJ304" s="26"/>
      <c r="CK304" s="27"/>
      <c r="CL304" s="26"/>
      <c r="CM304" s="27"/>
      <c r="CN304" s="26"/>
      <c r="CO304" s="27"/>
      <c r="CP304" s="30"/>
      <c r="CQ304" s="31">
        <f t="shared" si="17"/>
        <v>47630</v>
      </c>
      <c r="CR304" s="31">
        <f t="shared" si="17"/>
        <v>26000</v>
      </c>
      <c r="CS304" s="32">
        <f t="shared" si="18"/>
        <v>21630</v>
      </c>
    </row>
    <row r="305" spans="1:97" ht="27.75">
      <c r="A305" s="172">
        <v>28</v>
      </c>
      <c r="B305" s="92" t="s">
        <v>1453</v>
      </c>
      <c r="C305" s="93" t="s">
        <v>1454</v>
      </c>
      <c r="D305" s="93" t="s">
        <v>1455</v>
      </c>
      <c r="E305" s="97"/>
      <c r="F305" s="94">
        <v>3100</v>
      </c>
      <c r="G305" s="127" t="s">
        <v>680</v>
      </c>
      <c r="H305" s="25">
        <f t="shared" si="16"/>
        <v>26170</v>
      </c>
      <c r="I305" s="11"/>
      <c r="J305" s="26">
        <v>1500</v>
      </c>
      <c r="K305" s="27">
        <v>1500</v>
      </c>
      <c r="L305" s="26">
        <v>1000</v>
      </c>
      <c r="M305" s="27">
        <v>1000</v>
      </c>
      <c r="N305" s="26">
        <v>5000</v>
      </c>
      <c r="O305" s="27">
        <v>5000</v>
      </c>
      <c r="P305" s="26">
        <v>8000</v>
      </c>
      <c r="Q305" s="27"/>
      <c r="R305" s="26"/>
      <c r="S305" s="27"/>
      <c r="T305" s="29">
        <v>2170</v>
      </c>
      <c r="U305" s="27"/>
      <c r="V305" s="29">
        <v>2170</v>
      </c>
      <c r="W305" s="27"/>
      <c r="X305" s="29">
        <v>2170</v>
      </c>
      <c r="Y305" s="27"/>
      <c r="Z305" s="29">
        <v>2170</v>
      </c>
      <c r="AA305" s="27">
        <v>1360</v>
      </c>
      <c r="AB305" s="29">
        <v>2170</v>
      </c>
      <c r="AC305" s="27"/>
      <c r="AD305" s="29">
        <v>2170</v>
      </c>
      <c r="AE305" s="27"/>
      <c r="AF305" s="29">
        <v>2170</v>
      </c>
      <c r="AG305" s="27"/>
      <c r="AH305" s="29">
        <v>2170</v>
      </c>
      <c r="AI305" s="27"/>
      <c r="AJ305" s="29">
        <v>2170</v>
      </c>
      <c r="AK305" s="27"/>
      <c r="AL305" s="128"/>
      <c r="AM305" s="27"/>
      <c r="AN305" s="128"/>
      <c r="AO305" s="27"/>
      <c r="AP305" s="128"/>
      <c r="AQ305" s="27"/>
      <c r="AR305" s="125"/>
      <c r="AS305" s="128"/>
      <c r="AT305" s="27"/>
      <c r="AU305" s="128"/>
      <c r="AV305" s="27"/>
      <c r="AW305" s="128"/>
      <c r="AX305" s="27"/>
      <c r="AY305" s="128"/>
      <c r="AZ305" s="27"/>
      <c r="BA305" s="128"/>
      <c r="BB305" s="27"/>
      <c r="BC305" s="128"/>
      <c r="BD305" s="27"/>
      <c r="BE305" s="128"/>
      <c r="BF305" s="27"/>
      <c r="BG305" s="128"/>
      <c r="BH305" s="27"/>
      <c r="BI305" s="128"/>
      <c r="BJ305" s="27"/>
      <c r="BK305" s="128"/>
      <c r="BL305" s="27"/>
      <c r="BM305" s="128"/>
      <c r="BN305" s="27"/>
      <c r="BO305" s="28"/>
      <c r="BP305" s="27"/>
      <c r="BQ305" s="30"/>
      <c r="BR305" s="28"/>
      <c r="BS305" s="27"/>
      <c r="BT305" s="28"/>
      <c r="BU305" s="27"/>
      <c r="BV305" s="28"/>
      <c r="BW305" s="27"/>
      <c r="BX305" s="28"/>
      <c r="BY305" s="27"/>
      <c r="BZ305" s="28"/>
      <c r="CA305" s="27"/>
      <c r="CB305" s="28"/>
      <c r="CC305" s="27"/>
      <c r="CD305" s="26"/>
      <c r="CE305" s="27"/>
      <c r="CF305" s="26"/>
      <c r="CG305" s="27"/>
      <c r="CH305" s="26"/>
      <c r="CI305" s="27"/>
      <c r="CJ305" s="26"/>
      <c r="CK305" s="27"/>
      <c r="CL305" s="26"/>
      <c r="CM305" s="27"/>
      <c r="CN305" s="26"/>
      <c r="CO305" s="27"/>
      <c r="CP305" s="30"/>
      <c r="CQ305" s="31">
        <f t="shared" si="17"/>
        <v>35030</v>
      </c>
      <c r="CR305" s="31">
        <f t="shared" si="17"/>
        <v>8860</v>
      </c>
      <c r="CS305" s="32">
        <f t="shared" si="18"/>
        <v>26170</v>
      </c>
    </row>
    <row r="306" spans="1:97" ht="27.75">
      <c r="A306" s="41">
        <v>29</v>
      </c>
      <c r="B306" s="92"/>
      <c r="C306" s="93"/>
      <c r="D306" s="175"/>
      <c r="E306" s="97"/>
      <c r="F306" s="94"/>
      <c r="G306" s="35"/>
      <c r="H306" s="25">
        <f t="shared" si="16"/>
        <v>0</v>
      </c>
      <c r="I306" s="11"/>
      <c r="J306" s="26"/>
      <c r="K306" s="27"/>
      <c r="L306" s="26"/>
      <c r="M306" s="27"/>
      <c r="N306" s="26"/>
      <c r="O306" s="27"/>
      <c r="P306" s="26"/>
      <c r="Q306" s="27"/>
      <c r="R306" s="26"/>
      <c r="S306" s="27"/>
      <c r="T306" s="29"/>
      <c r="U306" s="27"/>
      <c r="V306" s="29"/>
      <c r="W306" s="27"/>
      <c r="X306" s="26"/>
      <c r="Y306" s="27"/>
      <c r="Z306" s="26"/>
      <c r="AA306" s="27"/>
      <c r="AB306" s="26"/>
      <c r="AC306" s="27"/>
      <c r="AD306" s="29"/>
      <c r="AE306" s="27"/>
      <c r="AF306" s="29"/>
      <c r="AG306" s="27"/>
      <c r="AH306" s="128"/>
      <c r="AI306" s="27"/>
      <c r="AJ306" s="128"/>
      <c r="AK306" s="27"/>
      <c r="AL306" s="128"/>
      <c r="AM306" s="27"/>
      <c r="AN306" s="128"/>
      <c r="AO306" s="27"/>
      <c r="AP306" s="128"/>
      <c r="AQ306" s="27"/>
      <c r="AR306" s="125"/>
      <c r="AS306" s="128"/>
      <c r="AT306" s="27"/>
      <c r="AU306" s="128"/>
      <c r="AV306" s="27"/>
      <c r="AW306" s="128"/>
      <c r="AX306" s="27"/>
      <c r="AY306" s="128"/>
      <c r="AZ306" s="27"/>
      <c r="BA306" s="128"/>
      <c r="BB306" s="27"/>
      <c r="BC306" s="128"/>
      <c r="BD306" s="27"/>
      <c r="BE306" s="128"/>
      <c r="BF306" s="27"/>
      <c r="BG306" s="128"/>
      <c r="BH306" s="27"/>
      <c r="BI306" s="128"/>
      <c r="BJ306" s="27"/>
      <c r="BK306" s="128"/>
      <c r="BL306" s="27"/>
      <c r="BM306" s="128"/>
      <c r="BN306" s="27"/>
      <c r="BO306" s="28"/>
      <c r="BP306" s="27"/>
      <c r="BQ306" s="30"/>
      <c r="BR306" s="28"/>
      <c r="BS306" s="27"/>
      <c r="BT306" s="28"/>
      <c r="BU306" s="27"/>
      <c r="BV306" s="28"/>
      <c r="BW306" s="27"/>
      <c r="BX306" s="28"/>
      <c r="BY306" s="27"/>
      <c r="BZ306" s="28"/>
      <c r="CA306" s="27"/>
      <c r="CB306" s="28"/>
      <c r="CC306" s="27"/>
      <c r="CD306" s="26"/>
      <c r="CE306" s="27"/>
      <c r="CF306" s="26"/>
      <c r="CG306" s="27"/>
      <c r="CH306" s="26"/>
      <c r="CI306" s="27"/>
      <c r="CJ306" s="26"/>
      <c r="CK306" s="27"/>
      <c r="CL306" s="26"/>
      <c r="CM306" s="27"/>
      <c r="CN306" s="26"/>
      <c r="CO306" s="27"/>
      <c r="CP306" s="30"/>
      <c r="CQ306" s="31">
        <f t="shared" si="17"/>
        <v>0</v>
      </c>
      <c r="CR306" s="31">
        <f t="shared" si="17"/>
        <v>0</v>
      </c>
      <c r="CS306" s="32">
        <f t="shared" si="18"/>
        <v>0</v>
      </c>
    </row>
    <row r="307" spans="1:97" ht="27.75">
      <c r="A307" s="172">
        <v>30</v>
      </c>
      <c r="B307" s="92"/>
      <c r="C307" s="93"/>
      <c r="D307" s="175"/>
      <c r="E307" s="97"/>
      <c r="F307" s="94"/>
      <c r="G307" s="35"/>
      <c r="H307" s="38">
        <f t="shared" si="16"/>
        <v>0</v>
      </c>
      <c r="I307" s="11"/>
      <c r="J307" s="26"/>
      <c r="K307" s="27"/>
      <c r="L307" s="26"/>
      <c r="M307" s="27"/>
      <c r="N307" s="26"/>
      <c r="O307" s="27"/>
      <c r="P307" s="26"/>
      <c r="Q307" s="27"/>
      <c r="R307" s="26"/>
      <c r="S307" s="27"/>
      <c r="T307" s="29"/>
      <c r="U307" s="27"/>
      <c r="V307" s="29"/>
      <c r="W307" s="27"/>
      <c r="X307" s="26"/>
      <c r="Y307" s="27"/>
      <c r="Z307" s="26"/>
      <c r="AA307" s="27"/>
      <c r="AB307" s="26"/>
      <c r="AC307" s="27"/>
      <c r="AD307" s="29"/>
      <c r="AE307" s="27"/>
      <c r="AF307" s="29"/>
      <c r="AG307" s="27"/>
      <c r="AH307" s="128"/>
      <c r="AI307" s="27"/>
      <c r="AJ307" s="128"/>
      <c r="AK307" s="27"/>
      <c r="AL307" s="128"/>
      <c r="AM307" s="27"/>
      <c r="AN307" s="128"/>
      <c r="AO307" s="27"/>
      <c r="AP307" s="128"/>
      <c r="AQ307" s="27"/>
      <c r="AR307" s="125"/>
      <c r="AS307" s="128"/>
      <c r="AT307" s="27"/>
      <c r="AU307" s="128"/>
      <c r="AV307" s="27"/>
      <c r="AW307" s="128"/>
      <c r="AX307" s="27"/>
      <c r="AY307" s="128"/>
      <c r="AZ307" s="27"/>
      <c r="BA307" s="128"/>
      <c r="BB307" s="27"/>
      <c r="BC307" s="128"/>
      <c r="BD307" s="27"/>
      <c r="BE307" s="128"/>
      <c r="BF307" s="27"/>
      <c r="BG307" s="128"/>
      <c r="BH307" s="27"/>
      <c r="BI307" s="128"/>
      <c r="BJ307" s="27"/>
      <c r="BK307" s="128"/>
      <c r="BL307" s="27"/>
      <c r="BM307" s="128"/>
      <c r="BN307" s="27"/>
      <c r="BO307" s="28"/>
      <c r="BP307" s="27"/>
      <c r="BQ307" s="30"/>
      <c r="BR307" s="28"/>
      <c r="BS307" s="27"/>
      <c r="BT307" s="28"/>
      <c r="BU307" s="27"/>
      <c r="BV307" s="28"/>
      <c r="BW307" s="27"/>
      <c r="BX307" s="28"/>
      <c r="BY307" s="27"/>
      <c r="BZ307" s="28"/>
      <c r="CA307" s="27"/>
      <c r="CB307" s="28"/>
      <c r="CC307" s="27"/>
      <c r="CD307" s="26"/>
      <c r="CE307" s="27"/>
      <c r="CF307" s="26"/>
      <c r="CG307" s="27"/>
      <c r="CH307" s="26"/>
      <c r="CI307" s="27"/>
      <c r="CJ307" s="26"/>
      <c r="CK307" s="27"/>
      <c r="CL307" s="26"/>
      <c r="CM307" s="27"/>
      <c r="CN307" s="26"/>
      <c r="CO307" s="27"/>
      <c r="CP307" s="30"/>
      <c r="CQ307" s="31">
        <f t="shared" si="17"/>
        <v>0</v>
      </c>
      <c r="CR307" s="31">
        <f t="shared" si="17"/>
        <v>0</v>
      </c>
      <c r="CS307" s="32">
        <f t="shared" si="18"/>
        <v>0</v>
      </c>
    </row>
    <row r="308" spans="1:97" ht="27.75">
      <c r="A308" s="41">
        <v>31</v>
      </c>
      <c r="B308" s="92"/>
      <c r="C308" s="93"/>
      <c r="D308" s="175"/>
      <c r="E308" s="97"/>
      <c r="F308" s="94"/>
      <c r="G308" s="22"/>
      <c r="H308" s="25">
        <f t="shared" si="16"/>
        <v>0</v>
      </c>
      <c r="I308" s="11"/>
      <c r="J308" s="26"/>
      <c r="K308" s="27"/>
      <c r="L308" s="26"/>
      <c r="M308" s="27"/>
      <c r="N308" s="26"/>
      <c r="O308" s="27"/>
      <c r="P308" s="26"/>
      <c r="Q308" s="27"/>
      <c r="R308" s="26"/>
      <c r="S308" s="27"/>
      <c r="T308" s="29"/>
      <c r="U308" s="27"/>
      <c r="V308" s="29"/>
      <c r="W308" s="27"/>
      <c r="X308" s="26"/>
      <c r="Y308" s="27"/>
      <c r="Z308" s="26"/>
      <c r="AA308" s="27"/>
      <c r="AB308" s="26"/>
      <c r="AC308" s="27"/>
      <c r="AD308" s="29"/>
      <c r="AE308" s="27"/>
      <c r="AF308" s="29"/>
      <c r="AG308" s="27"/>
      <c r="AH308" s="128"/>
      <c r="AI308" s="27"/>
      <c r="AJ308" s="128"/>
      <c r="AK308" s="27"/>
      <c r="AL308" s="128"/>
      <c r="AM308" s="27"/>
      <c r="AN308" s="128"/>
      <c r="AO308" s="27"/>
      <c r="AP308" s="128"/>
      <c r="AQ308" s="27"/>
      <c r="AR308" s="125"/>
      <c r="AS308" s="128"/>
      <c r="AT308" s="27"/>
      <c r="AU308" s="128"/>
      <c r="AV308" s="27"/>
      <c r="AW308" s="128"/>
      <c r="AX308" s="27"/>
      <c r="AY308" s="128"/>
      <c r="AZ308" s="27"/>
      <c r="BA308" s="128"/>
      <c r="BB308" s="27"/>
      <c r="BC308" s="128"/>
      <c r="BD308" s="27"/>
      <c r="BE308" s="128"/>
      <c r="BF308" s="27"/>
      <c r="BG308" s="128"/>
      <c r="BH308" s="27"/>
      <c r="BI308" s="128"/>
      <c r="BJ308" s="27"/>
      <c r="BK308" s="128"/>
      <c r="BL308" s="27"/>
      <c r="BM308" s="128"/>
      <c r="BN308" s="27"/>
      <c r="BO308" s="28"/>
      <c r="BP308" s="27"/>
      <c r="BQ308" s="30"/>
      <c r="BR308" s="28"/>
      <c r="BS308" s="27"/>
      <c r="BT308" s="28"/>
      <c r="BU308" s="27"/>
      <c r="BV308" s="28"/>
      <c r="BW308" s="27"/>
      <c r="BX308" s="28"/>
      <c r="BY308" s="27"/>
      <c r="BZ308" s="28"/>
      <c r="CA308" s="27"/>
      <c r="CB308" s="28"/>
      <c r="CC308" s="27"/>
      <c r="CD308" s="26"/>
      <c r="CE308" s="27"/>
      <c r="CF308" s="26"/>
      <c r="CG308" s="27"/>
      <c r="CH308" s="26"/>
      <c r="CI308" s="27"/>
      <c r="CJ308" s="26"/>
      <c r="CK308" s="27"/>
      <c r="CL308" s="26"/>
      <c r="CM308" s="27"/>
      <c r="CN308" s="26"/>
      <c r="CO308" s="27"/>
      <c r="CP308" s="30"/>
      <c r="CQ308" s="31">
        <f t="shared" si="17"/>
        <v>0</v>
      </c>
      <c r="CR308" s="31">
        <f t="shared" si="17"/>
        <v>0</v>
      </c>
      <c r="CS308" s="32">
        <f t="shared" si="18"/>
        <v>0</v>
      </c>
    </row>
    <row r="309" spans="1:97" ht="27.75">
      <c r="A309" s="41">
        <v>32</v>
      </c>
      <c r="B309" s="92"/>
      <c r="C309" s="93"/>
      <c r="D309" s="175"/>
      <c r="E309" s="164"/>
      <c r="F309" s="94"/>
      <c r="G309" s="35"/>
      <c r="H309" s="25">
        <f t="shared" si="16"/>
        <v>0</v>
      </c>
      <c r="I309" s="11"/>
      <c r="J309" s="26"/>
      <c r="K309" s="27"/>
      <c r="L309" s="26"/>
      <c r="M309" s="27"/>
      <c r="N309" s="26"/>
      <c r="O309" s="27"/>
      <c r="P309" s="26"/>
      <c r="Q309" s="27"/>
      <c r="R309" s="26"/>
      <c r="S309" s="27"/>
      <c r="T309" s="29"/>
      <c r="U309" s="27"/>
      <c r="V309" s="29"/>
      <c r="W309" s="27"/>
      <c r="X309" s="26"/>
      <c r="Y309" s="27"/>
      <c r="Z309" s="26"/>
      <c r="AA309" s="27"/>
      <c r="AB309" s="26"/>
      <c r="AC309" s="27"/>
      <c r="AD309" s="29"/>
      <c r="AE309" s="27"/>
      <c r="AF309" s="29"/>
      <c r="AG309" s="27"/>
      <c r="AH309" s="26"/>
      <c r="AI309" s="27"/>
      <c r="AJ309" s="26"/>
      <c r="AK309" s="27"/>
      <c r="AL309" s="26"/>
      <c r="AM309" s="27"/>
      <c r="AN309" s="26"/>
      <c r="AO309" s="27"/>
      <c r="AP309" s="128"/>
      <c r="AQ309" s="27"/>
      <c r="AR309" s="125"/>
      <c r="AS309" s="26"/>
      <c r="AT309" s="27"/>
      <c r="AU309" s="176"/>
      <c r="AV309" s="27"/>
      <c r="AW309" s="176"/>
      <c r="AX309" s="27"/>
      <c r="AY309" s="177"/>
      <c r="AZ309" s="27"/>
      <c r="BA309" s="26"/>
      <c r="BB309" s="27"/>
      <c r="BC309" s="177"/>
      <c r="BD309" s="27"/>
      <c r="BE309" s="177"/>
      <c r="BF309" s="27"/>
      <c r="BG309" s="26"/>
      <c r="BH309" s="27"/>
      <c r="BI309" s="26"/>
      <c r="BJ309" s="27"/>
      <c r="BK309" s="26"/>
      <c r="BL309" s="27"/>
      <c r="BM309" s="26"/>
      <c r="BN309" s="27"/>
      <c r="BO309" s="178"/>
      <c r="BP309" s="27"/>
      <c r="BQ309" s="30"/>
      <c r="BR309" s="26"/>
      <c r="BS309" s="27"/>
      <c r="BT309" s="26"/>
      <c r="BU309" s="27"/>
      <c r="BV309" s="26"/>
      <c r="BW309" s="27"/>
      <c r="BX309" s="26"/>
      <c r="BY309" s="27"/>
      <c r="BZ309" s="26"/>
      <c r="CA309" s="27"/>
      <c r="CB309" s="29"/>
      <c r="CC309" s="27"/>
      <c r="CD309" s="26"/>
      <c r="CE309" s="27"/>
      <c r="CF309" s="26"/>
      <c r="CG309" s="27"/>
      <c r="CH309" s="26"/>
      <c r="CI309" s="27"/>
      <c r="CJ309" s="26"/>
      <c r="CK309" s="27"/>
      <c r="CL309" s="26"/>
      <c r="CM309" s="27"/>
      <c r="CN309" s="26"/>
      <c r="CO309" s="27"/>
      <c r="CP309" s="30"/>
      <c r="CQ309" s="31">
        <f t="shared" si="17"/>
        <v>0</v>
      </c>
      <c r="CR309" s="31">
        <f t="shared" si="17"/>
        <v>0</v>
      </c>
      <c r="CS309" s="32">
        <f t="shared" si="18"/>
        <v>0</v>
      </c>
    </row>
    <row r="310" spans="1:97" ht="39.75" customHeight="1" thickBot="1">
      <c r="A310" s="346" t="s">
        <v>517</v>
      </c>
      <c r="B310" s="347"/>
      <c r="C310" s="347"/>
      <c r="D310" s="347"/>
      <c r="E310" s="348"/>
      <c r="F310" s="179">
        <f>F278+F279+F280+F281+F282+F283+F284+F285+F286+F287+F288+F289+F290+F291+F292+F293+F294+F295+F296+F297+F298+F299+F300+F301+F302+F303+F304+F305</f>
        <v>121600</v>
      </c>
      <c r="G310" s="349">
        <f>SUM(H278:H309)</f>
        <v>187550</v>
      </c>
      <c r="H310" s="349"/>
      <c r="I310" s="77"/>
      <c r="J310" s="179">
        <f t="shared" ref="J310:BU310" si="19">J278+J279+J280+J281+J282+J283+J284+J285+J286+J287+J288+J289+J290+J291+J292+J293+J294+J295+J296+J297+J298+J299+J300+J301+J302+J303+J304+J305</f>
        <v>42000</v>
      </c>
      <c r="K310" s="179">
        <f t="shared" si="19"/>
        <v>40500</v>
      </c>
      <c r="L310" s="179">
        <f t="shared" si="19"/>
        <v>28000</v>
      </c>
      <c r="M310" s="179">
        <f t="shared" si="19"/>
        <v>27000</v>
      </c>
      <c r="N310" s="179">
        <f t="shared" si="19"/>
        <v>140000</v>
      </c>
      <c r="O310" s="179">
        <f t="shared" si="19"/>
        <v>131500</v>
      </c>
      <c r="P310" s="179">
        <f t="shared" si="19"/>
        <v>220000</v>
      </c>
      <c r="Q310" s="179">
        <f t="shared" si="19"/>
        <v>50000</v>
      </c>
      <c r="R310" s="179">
        <f t="shared" si="19"/>
        <v>0</v>
      </c>
      <c r="S310" s="179">
        <f t="shared" si="19"/>
        <v>0</v>
      </c>
      <c r="T310" s="179">
        <f t="shared" si="19"/>
        <v>88690</v>
      </c>
      <c r="U310" s="179">
        <f t="shared" si="19"/>
        <v>64830</v>
      </c>
      <c r="V310" s="179">
        <f t="shared" si="19"/>
        <v>88690</v>
      </c>
      <c r="W310" s="179">
        <f t="shared" si="19"/>
        <v>39380</v>
      </c>
      <c r="X310" s="179">
        <f t="shared" si="19"/>
        <v>88690</v>
      </c>
      <c r="Y310" s="179">
        <f t="shared" si="19"/>
        <v>83250</v>
      </c>
      <c r="Z310" s="179">
        <f t="shared" si="19"/>
        <v>88690</v>
      </c>
      <c r="AA310" s="179">
        <f t="shared" si="19"/>
        <v>225370</v>
      </c>
      <c r="AB310" s="179">
        <f t="shared" si="19"/>
        <v>85120</v>
      </c>
      <c r="AC310" s="179">
        <f t="shared" si="19"/>
        <v>62160</v>
      </c>
      <c r="AD310" s="179">
        <f t="shared" si="19"/>
        <v>85120</v>
      </c>
      <c r="AE310" s="179">
        <f t="shared" si="19"/>
        <v>24290</v>
      </c>
      <c r="AF310" s="179">
        <f t="shared" si="19"/>
        <v>85120</v>
      </c>
      <c r="AG310" s="179">
        <f t="shared" si="19"/>
        <v>33110</v>
      </c>
      <c r="AH310" s="179">
        <f t="shared" si="19"/>
        <v>85120</v>
      </c>
      <c r="AI310" s="179">
        <f t="shared" si="19"/>
        <v>86310</v>
      </c>
      <c r="AJ310" s="179">
        <f t="shared" si="19"/>
        <v>85120</v>
      </c>
      <c r="AK310" s="179">
        <f t="shared" si="19"/>
        <v>155110</v>
      </c>
      <c r="AL310" s="179">
        <f t="shared" si="19"/>
        <v>0</v>
      </c>
      <c r="AM310" s="179">
        <f t="shared" si="19"/>
        <v>0</v>
      </c>
      <c r="AN310" s="179">
        <f t="shared" si="19"/>
        <v>0</v>
      </c>
      <c r="AO310" s="179">
        <f t="shared" si="19"/>
        <v>0</v>
      </c>
      <c r="AP310" s="179">
        <f t="shared" si="19"/>
        <v>0</v>
      </c>
      <c r="AQ310" s="179">
        <f t="shared" si="19"/>
        <v>0</v>
      </c>
      <c r="AR310" s="179">
        <f t="shared" si="19"/>
        <v>0</v>
      </c>
      <c r="AS310" s="179">
        <f t="shared" si="19"/>
        <v>0</v>
      </c>
      <c r="AT310" s="179">
        <f t="shared" si="19"/>
        <v>0</v>
      </c>
      <c r="AU310" s="179">
        <f t="shared" si="19"/>
        <v>0</v>
      </c>
      <c r="AV310" s="179">
        <f t="shared" si="19"/>
        <v>0</v>
      </c>
      <c r="AW310" s="179">
        <f t="shared" si="19"/>
        <v>0</v>
      </c>
      <c r="AX310" s="179">
        <f t="shared" si="19"/>
        <v>0</v>
      </c>
      <c r="AY310" s="179">
        <f t="shared" si="19"/>
        <v>0</v>
      </c>
      <c r="AZ310" s="179">
        <f t="shared" si="19"/>
        <v>0</v>
      </c>
      <c r="BA310" s="179">
        <f t="shared" si="19"/>
        <v>0</v>
      </c>
      <c r="BB310" s="179">
        <f t="shared" si="19"/>
        <v>0</v>
      </c>
      <c r="BC310" s="179">
        <f t="shared" si="19"/>
        <v>0</v>
      </c>
      <c r="BD310" s="179">
        <f t="shared" si="19"/>
        <v>0</v>
      </c>
      <c r="BE310" s="179">
        <f t="shared" si="19"/>
        <v>0</v>
      </c>
      <c r="BF310" s="179">
        <f t="shared" si="19"/>
        <v>0</v>
      </c>
      <c r="BG310" s="179">
        <f t="shared" si="19"/>
        <v>0</v>
      </c>
      <c r="BH310" s="179">
        <f t="shared" si="19"/>
        <v>0</v>
      </c>
      <c r="BI310" s="179">
        <f t="shared" si="19"/>
        <v>0</v>
      </c>
      <c r="BJ310" s="179">
        <f t="shared" si="19"/>
        <v>0</v>
      </c>
      <c r="BK310" s="179">
        <f t="shared" si="19"/>
        <v>0</v>
      </c>
      <c r="BL310" s="179">
        <f t="shared" si="19"/>
        <v>0</v>
      </c>
      <c r="BM310" s="179">
        <f t="shared" si="19"/>
        <v>0</v>
      </c>
      <c r="BN310" s="179">
        <f t="shared" si="19"/>
        <v>0</v>
      </c>
      <c r="BO310" s="179">
        <f t="shared" si="19"/>
        <v>0</v>
      </c>
      <c r="BP310" s="179">
        <f t="shared" si="19"/>
        <v>0</v>
      </c>
      <c r="BQ310" s="179">
        <f t="shared" si="19"/>
        <v>0</v>
      </c>
      <c r="BR310" s="179">
        <f t="shared" si="19"/>
        <v>0</v>
      </c>
      <c r="BS310" s="179">
        <f t="shared" si="19"/>
        <v>0</v>
      </c>
      <c r="BT310" s="179">
        <f t="shared" si="19"/>
        <v>0</v>
      </c>
      <c r="BU310" s="179">
        <f t="shared" si="19"/>
        <v>0</v>
      </c>
      <c r="BV310" s="179">
        <f>BV278+BV279+BV280+BV281+BV282+BV283+BV284+BV285+BV286+BV287+BV288+BV289+BV290+BV291+BV292+BV293+BV294+BV295+BV296+BV297+BV298+BV299+BV300+BV301+BV302+BV303+BV304+BV305</f>
        <v>0</v>
      </c>
      <c r="BW310" s="179">
        <f>BW278+BW279+BW280+BW281+BW282+BW283+BW284+BW285+BW286+BW287+BW288+BW289+BW290+BW291+BW292+BW293+BW294+BW295+BW296+BW297+BW298+BW299+BW300+BW301+BW302+BW303+BW304+BW305</f>
        <v>0</v>
      </c>
      <c r="BX310" s="82"/>
      <c r="BY310" s="82"/>
      <c r="BZ310" s="82"/>
      <c r="CA310" s="82"/>
      <c r="CB310" s="82"/>
      <c r="CC310" s="82"/>
      <c r="CD310" s="82"/>
      <c r="CE310" s="82"/>
      <c r="CF310" s="82"/>
      <c r="CG310" s="82"/>
      <c r="CH310" s="82"/>
      <c r="CI310" s="82"/>
      <c r="CJ310" s="82"/>
      <c r="CK310" s="82"/>
      <c r="CL310" s="82"/>
      <c r="CM310" s="82"/>
      <c r="CN310" s="82"/>
      <c r="CO310" s="82"/>
      <c r="CP310" s="83"/>
      <c r="CQ310" s="105">
        <f>CQ278+CQ279+CQ280+CQ281+CQ282+CQ283+CQ284+CQ285+CQ286+CQ287+CQ288+CQ289+CQ290+CQ291+CQ292+CQ293+CQ294+CQ295+CQ296+CQ297+CQ298+CQ299+CQ300+CQ301+CQ302+CQ303+CQ304+CQ305+CQ306</f>
        <v>1210360</v>
      </c>
      <c r="CR310" s="180">
        <f>CR278+CR279+CR280+CR281+CR282+CR283+CR284+CR285+CR286+CR287+CR288+CR289+CR290+CR291+CR292+CR293+CR294+CR295+CR296+CR297+CR298+CR299+CR300+CR301+CR302+CR303+CR304+CR305+CR306</f>
        <v>1022810</v>
      </c>
      <c r="CS310" s="105">
        <f>CS278+CS279+CS280+CS281+CS282+CS283+CS284+CS285+CS286+CS287+CS288+CS289+CS290+CS291+CS292+CS293+CS294+CS295+CS296+CS297+CS298+CS299+CS300+CS301+CS302+CS303+CS304+CS305+CS306</f>
        <v>187550</v>
      </c>
    </row>
    <row r="311" spans="1:97" ht="44.25" customHeight="1" thickBot="1">
      <c r="A311" s="346" t="s">
        <v>584</v>
      </c>
      <c r="B311" s="347"/>
      <c r="C311" s="347"/>
      <c r="D311" s="347"/>
      <c r="E311" s="347"/>
      <c r="F311" s="348"/>
      <c r="G311" s="350">
        <f>G274+G310</f>
        <v>3167320</v>
      </c>
      <c r="H311" s="350"/>
      <c r="I311" s="107"/>
      <c r="AF311" s="276"/>
      <c r="AG311" s="277"/>
      <c r="CQ311" s="108"/>
      <c r="CR311" s="108"/>
      <c r="CS311" s="108"/>
    </row>
    <row r="313" spans="1:97" ht="24.75">
      <c r="CQ313" s="114">
        <f>CQ274+CQ310</f>
        <v>14483330</v>
      </c>
      <c r="CR313" s="114">
        <f>CR274+CR310</f>
        <v>11316010</v>
      </c>
      <c r="CS313" s="115">
        <f>CQ313-CR313</f>
        <v>3167320</v>
      </c>
    </row>
  </sheetData>
  <mergeCells count="113">
    <mergeCell ref="A1:H2"/>
    <mergeCell ref="I1:I2"/>
    <mergeCell ref="J1:K2"/>
    <mergeCell ref="L1:M2"/>
    <mergeCell ref="N1:O2"/>
    <mergeCell ref="P1:Q2"/>
    <mergeCell ref="AH1:AI2"/>
    <mergeCell ref="AJ1:AK2"/>
    <mergeCell ref="AR1:AR2"/>
    <mergeCell ref="AS1:AX1"/>
    <mergeCell ref="R1:S2"/>
    <mergeCell ref="T1:U2"/>
    <mergeCell ref="V1:W2"/>
    <mergeCell ref="X1:Y2"/>
    <mergeCell ref="Z1:AA2"/>
    <mergeCell ref="AB1:AC2"/>
    <mergeCell ref="CR1:CR3"/>
    <mergeCell ref="CS1:CS3"/>
    <mergeCell ref="AL2:AM2"/>
    <mergeCell ref="AN2:AO2"/>
    <mergeCell ref="AP2:AQ2"/>
    <mergeCell ref="AS2:AT2"/>
    <mergeCell ref="AU2:AV2"/>
    <mergeCell ref="AW2:AX2"/>
    <mergeCell ref="AY2:AZ2"/>
    <mergeCell ref="BA2:BB2"/>
    <mergeCell ref="AY1:BP1"/>
    <mergeCell ref="BQ1:BQ3"/>
    <mergeCell ref="BR1:BW1"/>
    <mergeCell ref="BX1:CO1"/>
    <mergeCell ref="CP1:CP3"/>
    <mergeCell ref="CQ1:CQ3"/>
    <mergeCell ref="BC2:BD2"/>
    <mergeCell ref="BE2:BF2"/>
    <mergeCell ref="BG2:BH2"/>
    <mergeCell ref="BI2:BJ2"/>
    <mergeCell ref="CJ2:CK2"/>
    <mergeCell ref="CL2:CM2"/>
    <mergeCell ref="CN2:CO2"/>
    <mergeCell ref="A274:E274"/>
    <mergeCell ref="G274:H274"/>
    <mergeCell ref="A275:H276"/>
    <mergeCell ref="I275:I276"/>
    <mergeCell ref="J275:K276"/>
    <mergeCell ref="L275:M276"/>
    <mergeCell ref="N275:O276"/>
    <mergeCell ref="BX2:BY2"/>
    <mergeCell ref="BZ2:CA2"/>
    <mergeCell ref="CB2:CC2"/>
    <mergeCell ref="CD2:CE2"/>
    <mergeCell ref="CF2:CG2"/>
    <mergeCell ref="CH2:CI2"/>
    <mergeCell ref="BK2:BL2"/>
    <mergeCell ref="BM2:BN2"/>
    <mergeCell ref="BO2:BP2"/>
    <mergeCell ref="BR2:BS2"/>
    <mergeCell ref="BT2:BU2"/>
    <mergeCell ref="BV2:BW2"/>
    <mergeCell ref="AD1:AE2"/>
    <mergeCell ref="AF1:AG2"/>
    <mergeCell ref="P275:Q276"/>
    <mergeCell ref="R275:S276"/>
    <mergeCell ref="Z275:AA276"/>
    <mergeCell ref="AB275:AC276"/>
    <mergeCell ref="AD275:AE276"/>
    <mergeCell ref="AF275:AG276"/>
    <mergeCell ref="T276:U276"/>
    <mergeCell ref="V276:W276"/>
    <mergeCell ref="X276:Y276"/>
    <mergeCell ref="AH275:AI276"/>
    <mergeCell ref="AJ275:AK276"/>
    <mergeCell ref="AR275:AR276"/>
    <mergeCell ref="AS275:AX275"/>
    <mergeCell ref="AY275:BP275"/>
    <mergeCell ref="BQ275:BQ277"/>
    <mergeCell ref="AL276:AM276"/>
    <mergeCell ref="AN276:AO276"/>
    <mergeCell ref="AP276:AQ276"/>
    <mergeCell ref="AS276:AT276"/>
    <mergeCell ref="BR275:BW275"/>
    <mergeCell ref="BX275:CO275"/>
    <mergeCell ref="CP275:CP277"/>
    <mergeCell ref="CQ275:CQ277"/>
    <mergeCell ref="CR275:CR277"/>
    <mergeCell ref="CS275:CS277"/>
    <mergeCell ref="BT276:BU276"/>
    <mergeCell ref="BV276:BW276"/>
    <mergeCell ref="BX276:BY276"/>
    <mergeCell ref="BZ276:CA276"/>
    <mergeCell ref="CN276:CO276"/>
    <mergeCell ref="A310:E310"/>
    <mergeCell ref="G310:H310"/>
    <mergeCell ref="A311:F311"/>
    <mergeCell ref="G311:H311"/>
    <mergeCell ref="AF311:AG311"/>
    <mergeCell ref="CB276:CC276"/>
    <mergeCell ref="CD276:CE276"/>
    <mergeCell ref="CF276:CG276"/>
    <mergeCell ref="CH276:CI276"/>
    <mergeCell ref="CJ276:CK276"/>
    <mergeCell ref="CL276:CM276"/>
    <mergeCell ref="BG276:BH276"/>
    <mergeCell ref="BI276:BJ276"/>
    <mergeCell ref="BK276:BL276"/>
    <mergeCell ref="BM276:BN276"/>
    <mergeCell ref="BO276:BP276"/>
    <mergeCell ref="BR276:BS276"/>
    <mergeCell ref="AU276:AV276"/>
    <mergeCell ref="AW276:AX276"/>
    <mergeCell ref="AY276:AZ276"/>
    <mergeCell ref="BA276:BB276"/>
    <mergeCell ref="BC276:BD276"/>
    <mergeCell ref="BE276:BF276"/>
  </mergeCells>
  <pageMargins left="0.75" right="0.75" top="1" bottom="1" header="0.5" footer="0.5"/>
  <pageSetup scale="90"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sheetPr>
    <tabColor indexed="40"/>
  </sheetPr>
  <dimension ref="A1:CQ184"/>
  <sheetViews>
    <sheetView zoomScale="90" zoomScaleNormal="90" workbookViewId="0">
      <pane xSplit="9" ySplit="3" topLeftCell="DB171" activePane="bottomRight" state="frozen"/>
      <selection pane="topRight" activeCell="I1" sqref="I1"/>
      <selection pane="bottomLeft" activeCell="A4" sqref="A4"/>
      <selection pane="bottomRight" activeCell="A4" sqref="A4:DG176"/>
    </sheetView>
  </sheetViews>
  <sheetFormatPr defaultRowHeight="20.25"/>
  <cols>
    <col min="1" max="1" width="8.42578125" style="109" customWidth="1"/>
    <col min="2" max="2" width="28" style="110" customWidth="1"/>
    <col min="3" max="3" width="17.7109375" style="62" customWidth="1"/>
    <col min="4" max="4" width="19" style="111" customWidth="1"/>
    <col min="5" max="5" width="13.42578125" style="62" customWidth="1"/>
    <col min="6" max="6" width="11.5703125" style="112" customWidth="1"/>
    <col min="7" max="7" width="14.28515625" style="24" customWidth="1"/>
    <col min="8" max="8" width="24.140625" style="113" customWidth="1"/>
    <col min="9" max="9" width="0.42578125" style="3" customWidth="1"/>
    <col min="10" max="10" width="11.7109375" style="3" customWidth="1"/>
    <col min="11" max="11" width="11.5703125" style="3" customWidth="1"/>
    <col min="12" max="12" width="11.7109375" style="3" customWidth="1"/>
    <col min="13" max="13" width="14.140625" style="3" customWidth="1"/>
    <col min="14" max="14" width="11.7109375" style="3" customWidth="1"/>
    <col min="15" max="15" width="13.140625" style="3" customWidth="1"/>
    <col min="16" max="16" width="11.7109375" style="3" customWidth="1"/>
    <col min="17" max="17" width="13.5703125" style="3" customWidth="1"/>
    <col min="18" max="18" width="14.85546875" style="3" customWidth="1"/>
    <col min="19" max="19" width="11.85546875" style="3" customWidth="1"/>
    <col min="20" max="20" width="0.5703125" style="3" customWidth="1"/>
    <col min="21" max="21" width="13.28515625" style="3" customWidth="1"/>
    <col min="22" max="26" width="12.42578125" style="3" customWidth="1"/>
    <col min="27" max="27" width="12.28515625" style="3" customWidth="1"/>
    <col min="28" max="28" width="14" style="3" customWidth="1"/>
    <col min="29" max="29" width="13.85546875" style="3" customWidth="1"/>
    <col min="30" max="30" width="12.42578125" style="3" customWidth="1"/>
    <col min="31" max="32" width="13.85546875" style="3" customWidth="1"/>
    <col min="33" max="33" width="13.42578125" style="3" customWidth="1"/>
    <col min="34" max="34" width="14" style="3" customWidth="1"/>
    <col min="35" max="36" width="12.42578125" style="3" customWidth="1"/>
    <col min="37" max="37" width="13.85546875" style="3" customWidth="1"/>
    <col min="38" max="38" width="13.5703125" style="3" customWidth="1"/>
    <col min="39" max="91" width="12.42578125" style="3" customWidth="1"/>
    <col min="92" max="92" width="0.5703125" style="3" customWidth="1"/>
    <col min="93" max="93" width="18.7109375" style="116" customWidth="1"/>
    <col min="94" max="94" width="19.42578125" style="116" customWidth="1"/>
    <col min="95" max="95" width="20.7109375" style="116" customWidth="1"/>
    <col min="96" max="256" width="9.140625" style="3"/>
    <col min="257" max="257" width="8.42578125" style="3" customWidth="1"/>
    <col min="258" max="258" width="28" style="3" customWidth="1"/>
    <col min="259" max="259" width="17.7109375" style="3" customWidth="1"/>
    <col min="260" max="260" width="19" style="3" customWidth="1"/>
    <col min="261" max="261" width="13.42578125" style="3" customWidth="1"/>
    <col min="262" max="262" width="11.5703125" style="3" customWidth="1"/>
    <col min="263" max="263" width="14.28515625" style="3" customWidth="1"/>
    <col min="264" max="264" width="24.140625" style="3" customWidth="1"/>
    <col min="265" max="265" width="0.42578125" style="3" customWidth="1"/>
    <col min="266" max="266" width="11.7109375" style="3" customWidth="1"/>
    <col min="267" max="267" width="11.5703125" style="3" customWidth="1"/>
    <col min="268" max="268" width="11.7109375" style="3" customWidth="1"/>
    <col min="269" max="269" width="14.140625" style="3" customWidth="1"/>
    <col min="270" max="270" width="11.7109375" style="3" customWidth="1"/>
    <col min="271" max="271" width="13.140625" style="3" customWidth="1"/>
    <col min="272" max="272" width="11.7109375" style="3" customWidth="1"/>
    <col min="273" max="273" width="13.5703125" style="3" customWidth="1"/>
    <col min="274" max="274" width="14.85546875" style="3" customWidth="1"/>
    <col min="275" max="275" width="11.85546875" style="3" customWidth="1"/>
    <col min="276" max="276" width="0.5703125" style="3" customWidth="1"/>
    <col min="277" max="277" width="13.28515625" style="3" customWidth="1"/>
    <col min="278" max="282" width="12.42578125" style="3" customWidth="1"/>
    <col min="283" max="283" width="12.28515625" style="3" customWidth="1"/>
    <col min="284" max="284" width="14" style="3" customWidth="1"/>
    <col min="285" max="285" width="13.85546875" style="3" customWidth="1"/>
    <col min="286" max="286" width="12.42578125" style="3" customWidth="1"/>
    <col min="287" max="288" width="13.85546875" style="3" customWidth="1"/>
    <col min="289" max="289" width="13.42578125" style="3" customWidth="1"/>
    <col min="290" max="290" width="14" style="3" customWidth="1"/>
    <col min="291" max="292" width="12.42578125" style="3" customWidth="1"/>
    <col min="293" max="293" width="13.85546875" style="3" customWidth="1"/>
    <col min="294" max="294" width="13.5703125" style="3" customWidth="1"/>
    <col min="295" max="347" width="12.42578125" style="3" customWidth="1"/>
    <col min="348" max="348" width="0.5703125" style="3" customWidth="1"/>
    <col min="349" max="349" width="18.7109375" style="3" customWidth="1"/>
    <col min="350" max="350" width="19.42578125" style="3" customWidth="1"/>
    <col min="351" max="351" width="20.7109375" style="3" customWidth="1"/>
    <col min="352" max="512" width="9.140625" style="3"/>
    <col min="513" max="513" width="8.42578125" style="3" customWidth="1"/>
    <col min="514" max="514" width="28" style="3" customWidth="1"/>
    <col min="515" max="515" width="17.7109375" style="3" customWidth="1"/>
    <col min="516" max="516" width="19" style="3" customWidth="1"/>
    <col min="517" max="517" width="13.42578125" style="3" customWidth="1"/>
    <col min="518" max="518" width="11.5703125" style="3" customWidth="1"/>
    <col min="519" max="519" width="14.28515625" style="3" customWidth="1"/>
    <col min="520" max="520" width="24.140625" style="3" customWidth="1"/>
    <col min="521" max="521" width="0.42578125" style="3" customWidth="1"/>
    <col min="522" max="522" width="11.7109375" style="3" customWidth="1"/>
    <col min="523" max="523" width="11.5703125" style="3" customWidth="1"/>
    <col min="524" max="524" width="11.7109375" style="3" customWidth="1"/>
    <col min="525" max="525" width="14.140625" style="3" customWidth="1"/>
    <col min="526" max="526" width="11.7109375" style="3" customWidth="1"/>
    <col min="527" max="527" width="13.140625" style="3" customWidth="1"/>
    <col min="528" max="528" width="11.7109375" style="3" customWidth="1"/>
    <col min="529" max="529" width="13.5703125" style="3" customWidth="1"/>
    <col min="530" max="530" width="14.85546875" style="3" customWidth="1"/>
    <col min="531" max="531" width="11.85546875" style="3" customWidth="1"/>
    <col min="532" max="532" width="0.5703125" style="3" customWidth="1"/>
    <col min="533" max="533" width="13.28515625" style="3" customWidth="1"/>
    <col min="534" max="538" width="12.42578125" style="3" customWidth="1"/>
    <col min="539" max="539" width="12.28515625" style="3" customWidth="1"/>
    <col min="540" max="540" width="14" style="3" customWidth="1"/>
    <col min="541" max="541" width="13.85546875" style="3" customWidth="1"/>
    <col min="542" max="542" width="12.42578125" style="3" customWidth="1"/>
    <col min="543" max="544" width="13.85546875" style="3" customWidth="1"/>
    <col min="545" max="545" width="13.42578125" style="3" customWidth="1"/>
    <col min="546" max="546" width="14" style="3" customWidth="1"/>
    <col min="547" max="548" width="12.42578125" style="3" customWidth="1"/>
    <col min="549" max="549" width="13.85546875" style="3" customWidth="1"/>
    <col min="550" max="550" width="13.5703125" style="3" customWidth="1"/>
    <col min="551" max="603" width="12.42578125" style="3" customWidth="1"/>
    <col min="604" max="604" width="0.5703125" style="3" customWidth="1"/>
    <col min="605" max="605" width="18.7109375" style="3" customWidth="1"/>
    <col min="606" max="606" width="19.42578125" style="3" customWidth="1"/>
    <col min="607" max="607" width="20.7109375" style="3" customWidth="1"/>
    <col min="608" max="768" width="9.140625" style="3"/>
    <col min="769" max="769" width="8.42578125" style="3" customWidth="1"/>
    <col min="770" max="770" width="28" style="3" customWidth="1"/>
    <col min="771" max="771" width="17.7109375" style="3" customWidth="1"/>
    <col min="772" max="772" width="19" style="3" customWidth="1"/>
    <col min="773" max="773" width="13.42578125" style="3" customWidth="1"/>
    <col min="774" max="774" width="11.5703125" style="3" customWidth="1"/>
    <col min="775" max="775" width="14.28515625" style="3" customWidth="1"/>
    <col min="776" max="776" width="24.140625" style="3" customWidth="1"/>
    <col min="777" max="777" width="0.42578125" style="3" customWidth="1"/>
    <col min="778" max="778" width="11.7109375" style="3" customWidth="1"/>
    <col min="779" max="779" width="11.5703125" style="3" customWidth="1"/>
    <col min="780" max="780" width="11.7109375" style="3" customWidth="1"/>
    <col min="781" max="781" width="14.140625" style="3" customWidth="1"/>
    <col min="782" max="782" width="11.7109375" style="3" customWidth="1"/>
    <col min="783" max="783" width="13.140625" style="3" customWidth="1"/>
    <col min="784" max="784" width="11.7109375" style="3" customWidth="1"/>
    <col min="785" max="785" width="13.5703125" style="3" customWidth="1"/>
    <col min="786" max="786" width="14.85546875" style="3" customWidth="1"/>
    <col min="787" max="787" width="11.85546875" style="3" customWidth="1"/>
    <col min="788" max="788" width="0.5703125" style="3" customWidth="1"/>
    <col min="789" max="789" width="13.28515625" style="3" customWidth="1"/>
    <col min="790" max="794" width="12.42578125" style="3" customWidth="1"/>
    <col min="795" max="795" width="12.28515625" style="3" customWidth="1"/>
    <col min="796" max="796" width="14" style="3" customWidth="1"/>
    <col min="797" max="797" width="13.85546875" style="3" customWidth="1"/>
    <col min="798" max="798" width="12.42578125" style="3" customWidth="1"/>
    <col min="799" max="800" width="13.85546875" style="3" customWidth="1"/>
    <col min="801" max="801" width="13.42578125" style="3" customWidth="1"/>
    <col min="802" max="802" width="14" style="3" customWidth="1"/>
    <col min="803" max="804" width="12.42578125" style="3" customWidth="1"/>
    <col min="805" max="805" width="13.85546875" style="3" customWidth="1"/>
    <col min="806" max="806" width="13.5703125" style="3" customWidth="1"/>
    <col min="807" max="859" width="12.42578125" style="3" customWidth="1"/>
    <col min="860" max="860" width="0.5703125" style="3" customWidth="1"/>
    <col min="861" max="861" width="18.7109375" style="3" customWidth="1"/>
    <col min="862" max="862" width="19.42578125" style="3" customWidth="1"/>
    <col min="863" max="863" width="20.7109375" style="3" customWidth="1"/>
    <col min="864" max="1024" width="9.140625" style="3"/>
    <col min="1025" max="1025" width="8.42578125" style="3" customWidth="1"/>
    <col min="1026" max="1026" width="28" style="3" customWidth="1"/>
    <col min="1027" max="1027" width="17.7109375" style="3" customWidth="1"/>
    <col min="1028" max="1028" width="19" style="3" customWidth="1"/>
    <col min="1029" max="1029" width="13.42578125" style="3" customWidth="1"/>
    <col min="1030" max="1030" width="11.5703125" style="3" customWidth="1"/>
    <col min="1031" max="1031" width="14.28515625" style="3" customWidth="1"/>
    <col min="1032" max="1032" width="24.140625" style="3" customWidth="1"/>
    <col min="1033" max="1033" width="0.42578125" style="3" customWidth="1"/>
    <col min="1034" max="1034" width="11.7109375" style="3" customWidth="1"/>
    <col min="1035" max="1035" width="11.5703125" style="3" customWidth="1"/>
    <col min="1036" max="1036" width="11.7109375" style="3" customWidth="1"/>
    <col min="1037" max="1037" width="14.140625" style="3" customWidth="1"/>
    <col min="1038" max="1038" width="11.7109375" style="3" customWidth="1"/>
    <col min="1039" max="1039" width="13.140625" style="3" customWidth="1"/>
    <col min="1040" max="1040" width="11.7109375" style="3" customWidth="1"/>
    <col min="1041" max="1041" width="13.5703125" style="3" customWidth="1"/>
    <col min="1042" max="1042" width="14.85546875" style="3" customWidth="1"/>
    <col min="1043" max="1043" width="11.85546875" style="3" customWidth="1"/>
    <col min="1044" max="1044" width="0.5703125" style="3" customWidth="1"/>
    <col min="1045" max="1045" width="13.28515625" style="3" customWidth="1"/>
    <col min="1046" max="1050" width="12.42578125" style="3" customWidth="1"/>
    <col min="1051" max="1051" width="12.28515625" style="3" customWidth="1"/>
    <col min="1052" max="1052" width="14" style="3" customWidth="1"/>
    <col min="1053" max="1053" width="13.85546875" style="3" customWidth="1"/>
    <col min="1054" max="1054" width="12.42578125" style="3" customWidth="1"/>
    <col min="1055" max="1056" width="13.85546875" style="3" customWidth="1"/>
    <col min="1057" max="1057" width="13.42578125" style="3" customWidth="1"/>
    <col min="1058" max="1058" width="14" style="3" customWidth="1"/>
    <col min="1059" max="1060" width="12.42578125" style="3" customWidth="1"/>
    <col min="1061" max="1061" width="13.85546875" style="3" customWidth="1"/>
    <col min="1062" max="1062" width="13.5703125" style="3" customWidth="1"/>
    <col min="1063" max="1115" width="12.42578125" style="3" customWidth="1"/>
    <col min="1116" max="1116" width="0.5703125" style="3" customWidth="1"/>
    <col min="1117" max="1117" width="18.7109375" style="3" customWidth="1"/>
    <col min="1118" max="1118" width="19.42578125" style="3" customWidth="1"/>
    <col min="1119" max="1119" width="20.7109375" style="3" customWidth="1"/>
    <col min="1120" max="1280" width="9.140625" style="3"/>
    <col min="1281" max="1281" width="8.42578125" style="3" customWidth="1"/>
    <col min="1282" max="1282" width="28" style="3" customWidth="1"/>
    <col min="1283" max="1283" width="17.7109375" style="3" customWidth="1"/>
    <col min="1284" max="1284" width="19" style="3" customWidth="1"/>
    <col min="1285" max="1285" width="13.42578125" style="3" customWidth="1"/>
    <col min="1286" max="1286" width="11.5703125" style="3" customWidth="1"/>
    <col min="1287" max="1287" width="14.28515625" style="3" customWidth="1"/>
    <col min="1288" max="1288" width="24.140625" style="3" customWidth="1"/>
    <col min="1289" max="1289" width="0.42578125" style="3" customWidth="1"/>
    <col min="1290" max="1290" width="11.7109375" style="3" customWidth="1"/>
    <col min="1291" max="1291" width="11.5703125" style="3" customWidth="1"/>
    <col min="1292" max="1292" width="11.7109375" style="3" customWidth="1"/>
    <col min="1293" max="1293" width="14.140625" style="3" customWidth="1"/>
    <col min="1294" max="1294" width="11.7109375" style="3" customWidth="1"/>
    <col min="1295" max="1295" width="13.140625" style="3" customWidth="1"/>
    <col min="1296" max="1296" width="11.7109375" style="3" customWidth="1"/>
    <col min="1297" max="1297" width="13.5703125" style="3" customWidth="1"/>
    <col min="1298" max="1298" width="14.85546875" style="3" customWidth="1"/>
    <col min="1299" max="1299" width="11.85546875" style="3" customWidth="1"/>
    <col min="1300" max="1300" width="0.5703125" style="3" customWidth="1"/>
    <col min="1301" max="1301" width="13.28515625" style="3" customWidth="1"/>
    <col min="1302" max="1306" width="12.42578125" style="3" customWidth="1"/>
    <col min="1307" max="1307" width="12.28515625" style="3" customWidth="1"/>
    <col min="1308" max="1308" width="14" style="3" customWidth="1"/>
    <col min="1309" max="1309" width="13.85546875" style="3" customWidth="1"/>
    <col min="1310" max="1310" width="12.42578125" style="3" customWidth="1"/>
    <col min="1311" max="1312" width="13.85546875" style="3" customWidth="1"/>
    <col min="1313" max="1313" width="13.42578125" style="3" customWidth="1"/>
    <col min="1314" max="1314" width="14" style="3" customWidth="1"/>
    <col min="1315" max="1316" width="12.42578125" style="3" customWidth="1"/>
    <col min="1317" max="1317" width="13.85546875" style="3" customWidth="1"/>
    <col min="1318" max="1318" width="13.5703125" style="3" customWidth="1"/>
    <col min="1319" max="1371" width="12.42578125" style="3" customWidth="1"/>
    <col min="1372" max="1372" width="0.5703125" style="3" customWidth="1"/>
    <col min="1373" max="1373" width="18.7109375" style="3" customWidth="1"/>
    <col min="1374" max="1374" width="19.42578125" style="3" customWidth="1"/>
    <col min="1375" max="1375" width="20.7109375" style="3" customWidth="1"/>
    <col min="1376" max="1536" width="9.140625" style="3"/>
    <col min="1537" max="1537" width="8.42578125" style="3" customWidth="1"/>
    <col min="1538" max="1538" width="28" style="3" customWidth="1"/>
    <col min="1539" max="1539" width="17.7109375" style="3" customWidth="1"/>
    <col min="1540" max="1540" width="19" style="3" customWidth="1"/>
    <col min="1541" max="1541" width="13.42578125" style="3" customWidth="1"/>
    <col min="1542" max="1542" width="11.5703125" style="3" customWidth="1"/>
    <col min="1543" max="1543" width="14.28515625" style="3" customWidth="1"/>
    <col min="1544" max="1544" width="24.140625" style="3" customWidth="1"/>
    <col min="1545" max="1545" width="0.42578125" style="3" customWidth="1"/>
    <col min="1546" max="1546" width="11.7109375" style="3" customWidth="1"/>
    <col min="1547" max="1547" width="11.5703125" style="3" customWidth="1"/>
    <col min="1548" max="1548" width="11.7109375" style="3" customWidth="1"/>
    <col min="1549" max="1549" width="14.140625" style="3" customWidth="1"/>
    <col min="1550" max="1550" width="11.7109375" style="3" customWidth="1"/>
    <col min="1551" max="1551" width="13.140625" style="3" customWidth="1"/>
    <col min="1552" max="1552" width="11.7109375" style="3" customWidth="1"/>
    <col min="1553" max="1553" width="13.5703125" style="3" customWidth="1"/>
    <col min="1554" max="1554" width="14.85546875" style="3" customWidth="1"/>
    <col min="1555" max="1555" width="11.85546875" style="3" customWidth="1"/>
    <col min="1556" max="1556" width="0.5703125" style="3" customWidth="1"/>
    <col min="1557" max="1557" width="13.28515625" style="3" customWidth="1"/>
    <col min="1558" max="1562" width="12.42578125" style="3" customWidth="1"/>
    <col min="1563" max="1563" width="12.28515625" style="3" customWidth="1"/>
    <col min="1564" max="1564" width="14" style="3" customWidth="1"/>
    <col min="1565" max="1565" width="13.85546875" style="3" customWidth="1"/>
    <col min="1566" max="1566" width="12.42578125" style="3" customWidth="1"/>
    <col min="1567" max="1568" width="13.85546875" style="3" customWidth="1"/>
    <col min="1569" max="1569" width="13.42578125" style="3" customWidth="1"/>
    <col min="1570" max="1570" width="14" style="3" customWidth="1"/>
    <col min="1571" max="1572" width="12.42578125" style="3" customWidth="1"/>
    <col min="1573" max="1573" width="13.85546875" style="3" customWidth="1"/>
    <col min="1574" max="1574" width="13.5703125" style="3" customWidth="1"/>
    <col min="1575" max="1627" width="12.42578125" style="3" customWidth="1"/>
    <col min="1628" max="1628" width="0.5703125" style="3" customWidth="1"/>
    <col min="1629" max="1629" width="18.7109375" style="3" customWidth="1"/>
    <col min="1630" max="1630" width="19.42578125" style="3" customWidth="1"/>
    <col min="1631" max="1631" width="20.7109375" style="3" customWidth="1"/>
    <col min="1632" max="1792" width="9.140625" style="3"/>
    <col min="1793" max="1793" width="8.42578125" style="3" customWidth="1"/>
    <col min="1794" max="1794" width="28" style="3" customWidth="1"/>
    <col min="1795" max="1795" width="17.7109375" style="3" customWidth="1"/>
    <col min="1796" max="1796" width="19" style="3" customWidth="1"/>
    <col min="1797" max="1797" width="13.42578125" style="3" customWidth="1"/>
    <col min="1798" max="1798" width="11.5703125" style="3" customWidth="1"/>
    <col min="1799" max="1799" width="14.28515625" style="3" customWidth="1"/>
    <col min="1800" max="1800" width="24.140625" style="3" customWidth="1"/>
    <col min="1801" max="1801" width="0.42578125" style="3" customWidth="1"/>
    <col min="1802" max="1802" width="11.7109375" style="3" customWidth="1"/>
    <col min="1803" max="1803" width="11.5703125" style="3" customWidth="1"/>
    <col min="1804" max="1804" width="11.7109375" style="3" customWidth="1"/>
    <col min="1805" max="1805" width="14.140625" style="3" customWidth="1"/>
    <col min="1806" max="1806" width="11.7109375" style="3" customWidth="1"/>
    <col min="1807" max="1807" width="13.140625" style="3" customWidth="1"/>
    <col min="1808" max="1808" width="11.7109375" style="3" customWidth="1"/>
    <col min="1809" max="1809" width="13.5703125" style="3" customWidth="1"/>
    <col min="1810" max="1810" width="14.85546875" style="3" customWidth="1"/>
    <col min="1811" max="1811" width="11.85546875" style="3" customWidth="1"/>
    <col min="1812" max="1812" width="0.5703125" style="3" customWidth="1"/>
    <col min="1813" max="1813" width="13.28515625" style="3" customWidth="1"/>
    <col min="1814" max="1818" width="12.42578125" style="3" customWidth="1"/>
    <col min="1819" max="1819" width="12.28515625" style="3" customWidth="1"/>
    <col min="1820" max="1820" width="14" style="3" customWidth="1"/>
    <col min="1821" max="1821" width="13.85546875" style="3" customWidth="1"/>
    <col min="1822" max="1822" width="12.42578125" style="3" customWidth="1"/>
    <col min="1823" max="1824" width="13.85546875" style="3" customWidth="1"/>
    <col min="1825" max="1825" width="13.42578125" style="3" customWidth="1"/>
    <col min="1826" max="1826" width="14" style="3" customWidth="1"/>
    <col min="1827" max="1828" width="12.42578125" style="3" customWidth="1"/>
    <col min="1829" max="1829" width="13.85546875" style="3" customWidth="1"/>
    <col min="1830" max="1830" width="13.5703125" style="3" customWidth="1"/>
    <col min="1831" max="1883" width="12.42578125" style="3" customWidth="1"/>
    <col min="1884" max="1884" width="0.5703125" style="3" customWidth="1"/>
    <col min="1885" max="1885" width="18.7109375" style="3" customWidth="1"/>
    <col min="1886" max="1886" width="19.42578125" style="3" customWidth="1"/>
    <col min="1887" max="1887" width="20.7109375" style="3" customWidth="1"/>
    <col min="1888" max="2048" width="9.140625" style="3"/>
    <col min="2049" max="2049" width="8.42578125" style="3" customWidth="1"/>
    <col min="2050" max="2050" width="28" style="3" customWidth="1"/>
    <col min="2051" max="2051" width="17.7109375" style="3" customWidth="1"/>
    <col min="2052" max="2052" width="19" style="3" customWidth="1"/>
    <col min="2053" max="2053" width="13.42578125" style="3" customWidth="1"/>
    <col min="2054" max="2054" width="11.5703125" style="3" customWidth="1"/>
    <col min="2055" max="2055" width="14.28515625" style="3" customWidth="1"/>
    <col min="2056" max="2056" width="24.140625" style="3" customWidth="1"/>
    <col min="2057" max="2057" width="0.42578125" style="3" customWidth="1"/>
    <col min="2058" max="2058" width="11.7109375" style="3" customWidth="1"/>
    <col min="2059" max="2059" width="11.5703125" style="3" customWidth="1"/>
    <col min="2060" max="2060" width="11.7109375" style="3" customWidth="1"/>
    <col min="2061" max="2061" width="14.140625" style="3" customWidth="1"/>
    <col min="2062" max="2062" width="11.7109375" style="3" customWidth="1"/>
    <col min="2063" max="2063" width="13.140625" style="3" customWidth="1"/>
    <col min="2064" max="2064" width="11.7109375" style="3" customWidth="1"/>
    <col min="2065" max="2065" width="13.5703125" style="3" customWidth="1"/>
    <col min="2066" max="2066" width="14.85546875" style="3" customWidth="1"/>
    <col min="2067" max="2067" width="11.85546875" style="3" customWidth="1"/>
    <col min="2068" max="2068" width="0.5703125" style="3" customWidth="1"/>
    <col min="2069" max="2069" width="13.28515625" style="3" customWidth="1"/>
    <col min="2070" max="2074" width="12.42578125" style="3" customWidth="1"/>
    <col min="2075" max="2075" width="12.28515625" style="3" customWidth="1"/>
    <col min="2076" max="2076" width="14" style="3" customWidth="1"/>
    <col min="2077" max="2077" width="13.85546875" style="3" customWidth="1"/>
    <col min="2078" max="2078" width="12.42578125" style="3" customWidth="1"/>
    <col min="2079" max="2080" width="13.85546875" style="3" customWidth="1"/>
    <col min="2081" max="2081" width="13.42578125" style="3" customWidth="1"/>
    <col min="2082" max="2082" width="14" style="3" customWidth="1"/>
    <col min="2083" max="2084" width="12.42578125" style="3" customWidth="1"/>
    <col min="2085" max="2085" width="13.85546875" style="3" customWidth="1"/>
    <col min="2086" max="2086" width="13.5703125" style="3" customWidth="1"/>
    <col min="2087" max="2139" width="12.42578125" style="3" customWidth="1"/>
    <col min="2140" max="2140" width="0.5703125" style="3" customWidth="1"/>
    <col min="2141" max="2141" width="18.7109375" style="3" customWidth="1"/>
    <col min="2142" max="2142" width="19.42578125" style="3" customWidth="1"/>
    <col min="2143" max="2143" width="20.7109375" style="3" customWidth="1"/>
    <col min="2144" max="2304" width="9.140625" style="3"/>
    <col min="2305" max="2305" width="8.42578125" style="3" customWidth="1"/>
    <col min="2306" max="2306" width="28" style="3" customWidth="1"/>
    <col min="2307" max="2307" width="17.7109375" style="3" customWidth="1"/>
    <col min="2308" max="2308" width="19" style="3" customWidth="1"/>
    <col min="2309" max="2309" width="13.42578125" style="3" customWidth="1"/>
    <col min="2310" max="2310" width="11.5703125" style="3" customWidth="1"/>
    <col min="2311" max="2311" width="14.28515625" style="3" customWidth="1"/>
    <col min="2312" max="2312" width="24.140625" style="3" customWidth="1"/>
    <col min="2313" max="2313" width="0.42578125" style="3" customWidth="1"/>
    <col min="2314" max="2314" width="11.7109375" style="3" customWidth="1"/>
    <col min="2315" max="2315" width="11.5703125" style="3" customWidth="1"/>
    <col min="2316" max="2316" width="11.7109375" style="3" customWidth="1"/>
    <col min="2317" max="2317" width="14.140625" style="3" customWidth="1"/>
    <col min="2318" max="2318" width="11.7109375" style="3" customWidth="1"/>
    <col min="2319" max="2319" width="13.140625" style="3" customWidth="1"/>
    <col min="2320" max="2320" width="11.7109375" style="3" customWidth="1"/>
    <col min="2321" max="2321" width="13.5703125" style="3" customWidth="1"/>
    <col min="2322" max="2322" width="14.85546875" style="3" customWidth="1"/>
    <col min="2323" max="2323" width="11.85546875" style="3" customWidth="1"/>
    <col min="2324" max="2324" width="0.5703125" style="3" customWidth="1"/>
    <col min="2325" max="2325" width="13.28515625" style="3" customWidth="1"/>
    <col min="2326" max="2330" width="12.42578125" style="3" customWidth="1"/>
    <col min="2331" max="2331" width="12.28515625" style="3" customWidth="1"/>
    <col min="2332" max="2332" width="14" style="3" customWidth="1"/>
    <col min="2333" max="2333" width="13.85546875" style="3" customWidth="1"/>
    <col min="2334" max="2334" width="12.42578125" style="3" customWidth="1"/>
    <col min="2335" max="2336" width="13.85546875" style="3" customWidth="1"/>
    <col min="2337" max="2337" width="13.42578125" style="3" customWidth="1"/>
    <col min="2338" max="2338" width="14" style="3" customWidth="1"/>
    <col min="2339" max="2340" width="12.42578125" style="3" customWidth="1"/>
    <col min="2341" max="2341" width="13.85546875" style="3" customWidth="1"/>
    <col min="2342" max="2342" width="13.5703125" style="3" customWidth="1"/>
    <col min="2343" max="2395" width="12.42578125" style="3" customWidth="1"/>
    <col min="2396" max="2396" width="0.5703125" style="3" customWidth="1"/>
    <col min="2397" max="2397" width="18.7109375" style="3" customWidth="1"/>
    <col min="2398" max="2398" width="19.42578125" style="3" customWidth="1"/>
    <col min="2399" max="2399" width="20.7109375" style="3" customWidth="1"/>
    <col min="2400" max="2560" width="9.140625" style="3"/>
    <col min="2561" max="2561" width="8.42578125" style="3" customWidth="1"/>
    <col min="2562" max="2562" width="28" style="3" customWidth="1"/>
    <col min="2563" max="2563" width="17.7109375" style="3" customWidth="1"/>
    <col min="2564" max="2564" width="19" style="3" customWidth="1"/>
    <col min="2565" max="2565" width="13.42578125" style="3" customWidth="1"/>
    <col min="2566" max="2566" width="11.5703125" style="3" customWidth="1"/>
    <col min="2567" max="2567" width="14.28515625" style="3" customWidth="1"/>
    <col min="2568" max="2568" width="24.140625" style="3" customWidth="1"/>
    <col min="2569" max="2569" width="0.42578125" style="3" customWidth="1"/>
    <col min="2570" max="2570" width="11.7109375" style="3" customWidth="1"/>
    <col min="2571" max="2571" width="11.5703125" style="3" customWidth="1"/>
    <col min="2572" max="2572" width="11.7109375" style="3" customWidth="1"/>
    <col min="2573" max="2573" width="14.140625" style="3" customWidth="1"/>
    <col min="2574" max="2574" width="11.7109375" style="3" customWidth="1"/>
    <col min="2575" max="2575" width="13.140625" style="3" customWidth="1"/>
    <col min="2576" max="2576" width="11.7109375" style="3" customWidth="1"/>
    <col min="2577" max="2577" width="13.5703125" style="3" customWidth="1"/>
    <col min="2578" max="2578" width="14.85546875" style="3" customWidth="1"/>
    <col min="2579" max="2579" width="11.85546875" style="3" customWidth="1"/>
    <col min="2580" max="2580" width="0.5703125" style="3" customWidth="1"/>
    <col min="2581" max="2581" width="13.28515625" style="3" customWidth="1"/>
    <col min="2582" max="2586" width="12.42578125" style="3" customWidth="1"/>
    <col min="2587" max="2587" width="12.28515625" style="3" customWidth="1"/>
    <col min="2588" max="2588" width="14" style="3" customWidth="1"/>
    <col min="2589" max="2589" width="13.85546875" style="3" customWidth="1"/>
    <col min="2590" max="2590" width="12.42578125" style="3" customWidth="1"/>
    <col min="2591" max="2592" width="13.85546875" style="3" customWidth="1"/>
    <col min="2593" max="2593" width="13.42578125" style="3" customWidth="1"/>
    <col min="2594" max="2594" width="14" style="3" customWidth="1"/>
    <col min="2595" max="2596" width="12.42578125" style="3" customWidth="1"/>
    <col min="2597" max="2597" width="13.85546875" style="3" customWidth="1"/>
    <col min="2598" max="2598" width="13.5703125" style="3" customWidth="1"/>
    <col min="2599" max="2651" width="12.42578125" style="3" customWidth="1"/>
    <col min="2652" max="2652" width="0.5703125" style="3" customWidth="1"/>
    <col min="2653" max="2653" width="18.7109375" style="3" customWidth="1"/>
    <col min="2654" max="2654" width="19.42578125" style="3" customWidth="1"/>
    <col min="2655" max="2655" width="20.7109375" style="3" customWidth="1"/>
    <col min="2656" max="2816" width="9.140625" style="3"/>
    <col min="2817" max="2817" width="8.42578125" style="3" customWidth="1"/>
    <col min="2818" max="2818" width="28" style="3" customWidth="1"/>
    <col min="2819" max="2819" width="17.7109375" style="3" customWidth="1"/>
    <col min="2820" max="2820" width="19" style="3" customWidth="1"/>
    <col min="2821" max="2821" width="13.42578125" style="3" customWidth="1"/>
    <col min="2822" max="2822" width="11.5703125" style="3" customWidth="1"/>
    <col min="2823" max="2823" width="14.28515625" style="3" customWidth="1"/>
    <col min="2824" max="2824" width="24.140625" style="3" customWidth="1"/>
    <col min="2825" max="2825" width="0.42578125" style="3" customWidth="1"/>
    <col min="2826" max="2826" width="11.7109375" style="3" customWidth="1"/>
    <col min="2827" max="2827" width="11.5703125" style="3" customWidth="1"/>
    <col min="2828" max="2828" width="11.7109375" style="3" customWidth="1"/>
    <col min="2829" max="2829" width="14.140625" style="3" customWidth="1"/>
    <col min="2830" max="2830" width="11.7109375" style="3" customWidth="1"/>
    <col min="2831" max="2831" width="13.140625" style="3" customWidth="1"/>
    <col min="2832" max="2832" width="11.7109375" style="3" customWidth="1"/>
    <col min="2833" max="2833" width="13.5703125" style="3" customWidth="1"/>
    <col min="2834" max="2834" width="14.85546875" style="3" customWidth="1"/>
    <col min="2835" max="2835" width="11.85546875" style="3" customWidth="1"/>
    <col min="2836" max="2836" width="0.5703125" style="3" customWidth="1"/>
    <col min="2837" max="2837" width="13.28515625" style="3" customWidth="1"/>
    <col min="2838" max="2842" width="12.42578125" style="3" customWidth="1"/>
    <col min="2843" max="2843" width="12.28515625" style="3" customWidth="1"/>
    <col min="2844" max="2844" width="14" style="3" customWidth="1"/>
    <col min="2845" max="2845" width="13.85546875" style="3" customWidth="1"/>
    <col min="2846" max="2846" width="12.42578125" style="3" customWidth="1"/>
    <col min="2847" max="2848" width="13.85546875" style="3" customWidth="1"/>
    <col min="2849" max="2849" width="13.42578125" style="3" customWidth="1"/>
    <col min="2850" max="2850" width="14" style="3" customWidth="1"/>
    <col min="2851" max="2852" width="12.42578125" style="3" customWidth="1"/>
    <col min="2853" max="2853" width="13.85546875" style="3" customWidth="1"/>
    <col min="2854" max="2854" width="13.5703125" style="3" customWidth="1"/>
    <col min="2855" max="2907" width="12.42578125" style="3" customWidth="1"/>
    <col min="2908" max="2908" width="0.5703125" style="3" customWidth="1"/>
    <col min="2909" max="2909" width="18.7109375" style="3" customWidth="1"/>
    <col min="2910" max="2910" width="19.42578125" style="3" customWidth="1"/>
    <col min="2911" max="2911" width="20.7109375" style="3" customWidth="1"/>
    <col min="2912" max="3072" width="9.140625" style="3"/>
    <col min="3073" max="3073" width="8.42578125" style="3" customWidth="1"/>
    <col min="3074" max="3074" width="28" style="3" customWidth="1"/>
    <col min="3075" max="3075" width="17.7109375" style="3" customWidth="1"/>
    <col min="3076" max="3076" width="19" style="3" customWidth="1"/>
    <col min="3077" max="3077" width="13.42578125" style="3" customWidth="1"/>
    <col min="3078" max="3078" width="11.5703125" style="3" customWidth="1"/>
    <col min="3079" max="3079" width="14.28515625" style="3" customWidth="1"/>
    <col min="3080" max="3080" width="24.140625" style="3" customWidth="1"/>
    <col min="3081" max="3081" width="0.42578125" style="3" customWidth="1"/>
    <col min="3082" max="3082" width="11.7109375" style="3" customWidth="1"/>
    <col min="3083" max="3083" width="11.5703125" style="3" customWidth="1"/>
    <col min="3084" max="3084" width="11.7109375" style="3" customWidth="1"/>
    <col min="3085" max="3085" width="14.140625" style="3" customWidth="1"/>
    <col min="3086" max="3086" width="11.7109375" style="3" customWidth="1"/>
    <col min="3087" max="3087" width="13.140625" style="3" customWidth="1"/>
    <col min="3088" max="3088" width="11.7109375" style="3" customWidth="1"/>
    <col min="3089" max="3089" width="13.5703125" style="3" customWidth="1"/>
    <col min="3090" max="3090" width="14.85546875" style="3" customWidth="1"/>
    <col min="3091" max="3091" width="11.85546875" style="3" customWidth="1"/>
    <col min="3092" max="3092" width="0.5703125" style="3" customWidth="1"/>
    <col min="3093" max="3093" width="13.28515625" style="3" customWidth="1"/>
    <col min="3094" max="3098" width="12.42578125" style="3" customWidth="1"/>
    <col min="3099" max="3099" width="12.28515625" style="3" customWidth="1"/>
    <col min="3100" max="3100" width="14" style="3" customWidth="1"/>
    <col min="3101" max="3101" width="13.85546875" style="3" customWidth="1"/>
    <col min="3102" max="3102" width="12.42578125" style="3" customWidth="1"/>
    <col min="3103" max="3104" width="13.85546875" style="3" customWidth="1"/>
    <col min="3105" max="3105" width="13.42578125" style="3" customWidth="1"/>
    <col min="3106" max="3106" width="14" style="3" customWidth="1"/>
    <col min="3107" max="3108" width="12.42578125" style="3" customWidth="1"/>
    <col min="3109" max="3109" width="13.85546875" style="3" customWidth="1"/>
    <col min="3110" max="3110" width="13.5703125" style="3" customWidth="1"/>
    <col min="3111" max="3163" width="12.42578125" style="3" customWidth="1"/>
    <col min="3164" max="3164" width="0.5703125" style="3" customWidth="1"/>
    <col min="3165" max="3165" width="18.7109375" style="3" customWidth="1"/>
    <col min="3166" max="3166" width="19.42578125" style="3" customWidth="1"/>
    <col min="3167" max="3167" width="20.7109375" style="3" customWidth="1"/>
    <col min="3168" max="3328" width="9.140625" style="3"/>
    <col min="3329" max="3329" width="8.42578125" style="3" customWidth="1"/>
    <col min="3330" max="3330" width="28" style="3" customWidth="1"/>
    <col min="3331" max="3331" width="17.7109375" style="3" customWidth="1"/>
    <col min="3332" max="3332" width="19" style="3" customWidth="1"/>
    <col min="3333" max="3333" width="13.42578125" style="3" customWidth="1"/>
    <col min="3334" max="3334" width="11.5703125" style="3" customWidth="1"/>
    <col min="3335" max="3335" width="14.28515625" style="3" customWidth="1"/>
    <col min="3336" max="3336" width="24.140625" style="3" customWidth="1"/>
    <col min="3337" max="3337" width="0.42578125" style="3" customWidth="1"/>
    <col min="3338" max="3338" width="11.7109375" style="3" customWidth="1"/>
    <col min="3339" max="3339" width="11.5703125" style="3" customWidth="1"/>
    <col min="3340" max="3340" width="11.7109375" style="3" customWidth="1"/>
    <col min="3341" max="3341" width="14.140625" style="3" customWidth="1"/>
    <col min="3342" max="3342" width="11.7109375" style="3" customWidth="1"/>
    <col min="3343" max="3343" width="13.140625" style="3" customWidth="1"/>
    <col min="3344" max="3344" width="11.7109375" style="3" customWidth="1"/>
    <col min="3345" max="3345" width="13.5703125" style="3" customWidth="1"/>
    <col min="3346" max="3346" width="14.85546875" style="3" customWidth="1"/>
    <col min="3347" max="3347" width="11.85546875" style="3" customWidth="1"/>
    <col min="3348" max="3348" width="0.5703125" style="3" customWidth="1"/>
    <col min="3349" max="3349" width="13.28515625" style="3" customWidth="1"/>
    <col min="3350" max="3354" width="12.42578125" style="3" customWidth="1"/>
    <col min="3355" max="3355" width="12.28515625" style="3" customWidth="1"/>
    <col min="3356" max="3356" width="14" style="3" customWidth="1"/>
    <col min="3357" max="3357" width="13.85546875" style="3" customWidth="1"/>
    <col min="3358" max="3358" width="12.42578125" style="3" customWidth="1"/>
    <col min="3359" max="3360" width="13.85546875" style="3" customWidth="1"/>
    <col min="3361" max="3361" width="13.42578125" style="3" customWidth="1"/>
    <col min="3362" max="3362" width="14" style="3" customWidth="1"/>
    <col min="3363" max="3364" width="12.42578125" style="3" customWidth="1"/>
    <col min="3365" max="3365" width="13.85546875" style="3" customWidth="1"/>
    <col min="3366" max="3366" width="13.5703125" style="3" customWidth="1"/>
    <col min="3367" max="3419" width="12.42578125" style="3" customWidth="1"/>
    <col min="3420" max="3420" width="0.5703125" style="3" customWidth="1"/>
    <col min="3421" max="3421" width="18.7109375" style="3" customWidth="1"/>
    <col min="3422" max="3422" width="19.42578125" style="3" customWidth="1"/>
    <col min="3423" max="3423" width="20.7109375" style="3" customWidth="1"/>
    <col min="3424" max="3584" width="9.140625" style="3"/>
    <col min="3585" max="3585" width="8.42578125" style="3" customWidth="1"/>
    <col min="3586" max="3586" width="28" style="3" customWidth="1"/>
    <col min="3587" max="3587" width="17.7109375" style="3" customWidth="1"/>
    <col min="3588" max="3588" width="19" style="3" customWidth="1"/>
    <col min="3589" max="3589" width="13.42578125" style="3" customWidth="1"/>
    <col min="3590" max="3590" width="11.5703125" style="3" customWidth="1"/>
    <col min="3591" max="3591" width="14.28515625" style="3" customWidth="1"/>
    <col min="3592" max="3592" width="24.140625" style="3" customWidth="1"/>
    <col min="3593" max="3593" width="0.42578125" style="3" customWidth="1"/>
    <col min="3594" max="3594" width="11.7109375" style="3" customWidth="1"/>
    <col min="3595" max="3595" width="11.5703125" style="3" customWidth="1"/>
    <col min="3596" max="3596" width="11.7109375" style="3" customWidth="1"/>
    <col min="3597" max="3597" width="14.140625" style="3" customWidth="1"/>
    <col min="3598" max="3598" width="11.7109375" style="3" customWidth="1"/>
    <col min="3599" max="3599" width="13.140625" style="3" customWidth="1"/>
    <col min="3600" max="3600" width="11.7109375" style="3" customWidth="1"/>
    <col min="3601" max="3601" width="13.5703125" style="3" customWidth="1"/>
    <col min="3602" max="3602" width="14.85546875" style="3" customWidth="1"/>
    <col min="3603" max="3603" width="11.85546875" style="3" customWidth="1"/>
    <col min="3604" max="3604" width="0.5703125" style="3" customWidth="1"/>
    <col min="3605" max="3605" width="13.28515625" style="3" customWidth="1"/>
    <col min="3606" max="3610" width="12.42578125" style="3" customWidth="1"/>
    <col min="3611" max="3611" width="12.28515625" style="3" customWidth="1"/>
    <col min="3612" max="3612" width="14" style="3" customWidth="1"/>
    <col min="3613" max="3613" width="13.85546875" style="3" customWidth="1"/>
    <col min="3614" max="3614" width="12.42578125" style="3" customWidth="1"/>
    <col min="3615" max="3616" width="13.85546875" style="3" customWidth="1"/>
    <col min="3617" max="3617" width="13.42578125" style="3" customWidth="1"/>
    <col min="3618" max="3618" width="14" style="3" customWidth="1"/>
    <col min="3619" max="3620" width="12.42578125" style="3" customWidth="1"/>
    <col min="3621" max="3621" width="13.85546875" style="3" customWidth="1"/>
    <col min="3622" max="3622" width="13.5703125" style="3" customWidth="1"/>
    <col min="3623" max="3675" width="12.42578125" style="3" customWidth="1"/>
    <col min="3676" max="3676" width="0.5703125" style="3" customWidth="1"/>
    <col min="3677" max="3677" width="18.7109375" style="3" customWidth="1"/>
    <col min="3678" max="3678" width="19.42578125" style="3" customWidth="1"/>
    <col min="3679" max="3679" width="20.7109375" style="3" customWidth="1"/>
    <col min="3680" max="3840" width="9.140625" style="3"/>
    <col min="3841" max="3841" width="8.42578125" style="3" customWidth="1"/>
    <col min="3842" max="3842" width="28" style="3" customWidth="1"/>
    <col min="3843" max="3843" width="17.7109375" style="3" customWidth="1"/>
    <col min="3844" max="3844" width="19" style="3" customWidth="1"/>
    <col min="3845" max="3845" width="13.42578125" style="3" customWidth="1"/>
    <col min="3846" max="3846" width="11.5703125" style="3" customWidth="1"/>
    <col min="3847" max="3847" width="14.28515625" style="3" customWidth="1"/>
    <col min="3848" max="3848" width="24.140625" style="3" customWidth="1"/>
    <col min="3849" max="3849" width="0.42578125" style="3" customWidth="1"/>
    <col min="3850" max="3850" width="11.7109375" style="3" customWidth="1"/>
    <col min="3851" max="3851" width="11.5703125" style="3" customWidth="1"/>
    <col min="3852" max="3852" width="11.7109375" style="3" customWidth="1"/>
    <col min="3853" max="3853" width="14.140625" style="3" customWidth="1"/>
    <col min="3854" max="3854" width="11.7109375" style="3" customWidth="1"/>
    <col min="3855" max="3855" width="13.140625" style="3" customWidth="1"/>
    <col min="3856" max="3856" width="11.7109375" style="3" customWidth="1"/>
    <col min="3857" max="3857" width="13.5703125" style="3" customWidth="1"/>
    <col min="3858" max="3858" width="14.85546875" style="3" customWidth="1"/>
    <col min="3859" max="3859" width="11.85546875" style="3" customWidth="1"/>
    <col min="3860" max="3860" width="0.5703125" style="3" customWidth="1"/>
    <col min="3861" max="3861" width="13.28515625" style="3" customWidth="1"/>
    <col min="3862" max="3866" width="12.42578125" style="3" customWidth="1"/>
    <col min="3867" max="3867" width="12.28515625" style="3" customWidth="1"/>
    <col min="3868" max="3868" width="14" style="3" customWidth="1"/>
    <col min="3869" max="3869" width="13.85546875" style="3" customWidth="1"/>
    <col min="3870" max="3870" width="12.42578125" style="3" customWidth="1"/>
    <col min="3871" max="3872" width="13.85546875" style="3" customWidth="1"/>
    <col min="3873" max="3873" width="13.42578125" style="3" customWidth="1"/>
    <col min="3874" max="3874" width="14" style="3" customWidth="1"/>
    <col min="3875" max="3876" width="12.42578125" style="3" customWidth="1"/>
    <col min="3877" max="3877" width="13.85546875" style="3" customWidth="1"/>
    <col min="3878" max="3878" width="13.5703125" style="3" customWidth="1"/>
    <col min="3879" max="3931" width="12.42578125" style="3" customWidth="1"/>
    <col min="3932" max="3932" width="0.5703125" style="3" customWidth="1"/>
    <col min="3933" max="3933" width="18.7109375" style="3" customWidth="1"/>
    <col min="3934" max="3934" width="19.42578125" style="3" customWidth="1"/>
    <col min="3935" max="3935" width="20.7109375" style="3" customWidth="1"/>
    <col min="3936" max="4096" width="9.140625" style="3"/>
    <col min="4097" max="4097" width="8.42578125" style="3" customWidth="1"/>
    <col min="4098" max="4098" width="28" style="3" customWidth="1"/>
    <col min="4099" max="4099" width="17.7109375" style="3" customWidth="1"/>
    <col min="4100" max="4100" width="19" style="3" customWidth="1"/>
    <col min="4101" max="4101" width="13.42578125" style="3" customWidth="1"/>
    <col min="4102" max="4102" width="11.5703125" style="3" customWidth="1"/>
    <col min="4103" max="4103" width="14.28515625" style="3" customWidth="1"/>
    <col min="4104" max="4104" width="24.140625" style="3" customWidth="1"/>
    <col min="4105" max="4105" width="0.42578125" style="3" customWidth="1"/>
    <col min="4106" max="4106" width="11.7109375" style="3" customWidth="1"/>
    <col min="4107" max="4107" width="11.5703125" style="3" customWidth="1"/>
    <col min="4108" max="4108" width="11.7109375" style="3" customWidth="1"/>
    <col min="4109" max="4109" width="14.140625" style="3" customWidth="1"/>
    <col min="4110" max="4110" width="11.7109375" style="3" customWidth="1"/>
    <col min="4111" max="4111" width="13.140625" style="3" customWidth="1"/>
    <col min="4112" max="4112" width="11.7109375" style="3" customWidth="1"/>
    <col min="4113" max="4113" width="13.5703125" style="3" customWidth="1"/>
    <col min="4114" max="4114" width="14.85546875" style="3" customWidth="1"/>
    <col min="4115" max="4115" width="11.85546875" style="3" customWidth="1"/>
    <col min="4116" max="4116" width="0.5703125" style="3" customWidth="1"/>
    <col min="4117" max="4117" width="13.28515625" style="3" customWidth="1"/>
    <col min="4118" max="4122" width="12.42578125" style="3" customWidth="1"/>
    <col min="4123" max="4123" width="12.28515625" style="3" customWidth="1"/>
    <col min="4124" max="4124" width="14" style="3" customWidth="1"/>
    <col min="4125" max="4125" width="13.85546875" style="3" customWidth="1"/>
    <col min="4126" max="4126" width="12.42578125" style="3" customWidth="1"/>
    <col min="4127" max="4128" width="13.85546875" style="3" customWidth="1"/>
    <col min="4129" max="4129" width="13.42578125" style="3" customWidth="1"/>
    <col min="4130" max="4130" width="14" style="3" customWidth="1"/>
    <col min="4131" max="4132" width="12.42578125" style="3" customWidth="1"/>
    <col min="4133" max="4133" width="13.85546875" style="3" customWidth="1"/>
    <col min="4134" max="4134" width="13.5703125" style="3" customWidth="1"/>
    <col min="4135" max="4187" width="12.42578125" style="3" customWidth="1"/>
    <col min="4188" max="4188" width="0.5703125" style="3" customWidth="1"/>
    <col min="4189" max="4189" width="18.7109375" style="3" customWidth="1"/>
    <col min="4190" max="4190" width="19.42578125" style="3" customWidth="1"/>
    <col min="4191" max="4191" width="20.7109375" style="3" customWidth="1"/>
    <col min="4192" max="4352" width="9.140625" style="3"/>
    <col min="4353" max="4353" width="8.42578125" style="3" customWidth="1"/>
    <col min="4354" max="4354" width="28" style="3" customWidth="1"/>
    <col min="4355" max="4355" width="17.7109375" style="3" customWidth="1"/>
    <col min="4356" max="4356" width="19" style="3" customWidth="1"/>
    <col min="4357" max="4357" width="13.42578125" style="3" customWidth="1"/>
    <col min="4358" max="4358" width="11.5703125" style="3" customWidth="1"/>
    <col min="4359" max="4359" width="14.28515625" style="3" customWidth="1"/>
    <col min="4360" max="4360" width="24.140625" style="3" customWidth="1"/>
    <col min="4361" max="4361" width="0.42578125" style="3" customWidth="1"/>
    <col min="4362" max="4362" width="11.7109375" style="3" customWidth="1"/>
    <col min="4363" max="4363" width="11.5703125" style="3" customWidth="1"/>
    <col min="4364" max="4364" width="11.7109375" style="3" customWidth="1"/>
    <col min="4365" max="4365" width="14.140625" style="3" customWidth="1"/>
    <col min="4366" max="4366" width="11.7109375" style="3" customWidth="1"/>
    <col min="4367" max="4367" width="13.140625" style="3" customWidth="1"/>
    <col min="4368" max="4368" width="11.7109375" style="3" customWidth="1"/>
    <col min="4369" max="4369" width="13.5703125" style="3" customWidth="1"/>
    <col min="4370" max="4370" width="14.85546875" style="3" customWidth="1"/>
    <col min="4371" max="4371" width="11.85546875" style="3" customWidth="1"/>
    <col min="4372" max="4372" width="0.5703125" style="3" customWidth="1"/>
    <col min="4373" max="4373" width="13.28515625" style="3" customWidth="1"/>
    <col min="4374" max="4378" width="12.42578125" style="3" customWidth="1"/>
    <col min="4379" max="4379" width="12.28515625" style="3" customWidth="1"/>
    <col min="4380" max="4380" width="14" style="3" customWidth="1"/>
    <col min="4381" max="4381" width="13.85546875" style="3" customWidth="1"/>
    <col min="4382" max="4382" width="12.42578125" style="3" customWidth="1"/>
    <col min="4383" max="4384" width="13.85546875" style="3" customWidth="1"/>
    <col min="4385" max="4385" width="13.42578125" style="3" customWidth="1"/>
    <col min="4386" max="4386" width="14" style="3" customWidth="1"/>
    <col min="4387" max="4388" width="12.42578125" style="3" customWidth="1"/>
    <col min="4389" max="4389" width="13.85546875" style="3" customWidth="1"/>
    <col min="4390" max="4390" width="13.5703125" style="3" customWidth="1"/>
    <col min="4391" max="4443" width="12.42578125" style="3" customWidth="1"/>
    <col min="4444" max="4444" width="0.5703125" style="3" customWidth="1"/>
    <col min="4445" max="4445" width="18.7109375" style="3" customWidth="1"/>
    <col min="4446" max="4446" width="19.42578125" style="3" customWidth="1"/>
    <col min="4447" max="4447" width="20.7109375" style="3" customWidth="1"/>
    <col min="4448" max="4608" width="9.140625" style="3"/>
    <col min="4609" max="4609" width="8.42578125" style="3" customWidth="1"/>
    <col min="4610" max="4610" width="28" style="3" customWidth="1"/>
    <col min="4611" max="4611" width="17.7109375" style="3" customWidth="1"/>
    <col min="4612" max="4612" width="19" style="3" customWidth="1"/>
    <col min="4613" max="4613" width="13.42578125" style="3" customWidth="1"/>
    <col min="4614" max="4614" width="11.5703125" style="3" customWidth="1"/>
    <col min="4615" max="4615" width="14.28515625" style="3" customWidth="1"/>
    <col min="4616" max="4616" width="24.140625" style="3" customWidth="1"/>
    <col min="4617" max="4617" width="0.42578125" style="3" customWidth="1"/>
    <col min="4618" max="4618" width="11.7109375" style="3" customWidth="1"/>
    <col min="4619" max="4619" width="11.5703125" style="3" customWidth="1"/>
    <col min="4620" max="4620" width="11.7109375" style="3" customWidth="1"/>
    <col min="4621" max="4621" width="14.140625" style="3" customWidth="1"/>
    <col min="4622" max="4622" width="11.7109375" style="3" customWidth="1"/>
    <col min="4623" max="4623" width="13.140625" style="3" customWidth="1"/>
    <col min="4624" max="4624" width="11.7109375" style="3" customWidth="1"/>
    <col min="4625" max="4625" width="13.5703125" style="3" customWidth="1"/>
    <col min="4626" max="4626" width="14.85546875" style="3" customWidth="1"/>
    <col min="4627" max="4627" width="11.85546875" style="3" customWidth="1"/>
    <col min="4628" max="4628" width="0.5703125" style="3" customWidth="1"/>
    <col min="4629" max="4629" width="13.28515625" style="3" customWidth="1"/>
    <col min="4630" max="4634" width="12.42578125" style="3" customWidth="1"/>
    <col min="4635" max="4635" width="12.28515625" style="3" customWidth="1"/>
    <col min="4636" max="4636" width="14" style="3" customWidth="1"/>
    <col min="4637" max="4637" width="13.85546875" style="3" customWidth="1"/>
    <col min="4638" max="4638" width="12.42578125" style="3" customWidth="1"/>
    <col min="4639" max="4640" width="13.85546875" style="3" customWidth="1"/>
    <col min="4641" max="4641" width="13.42578125" style="3" customWidth="1"/>
    <col min="4642" max="4642" width="14" style="3" customWidth="1"/>
    <col min="4643" max="4644" width="12.42578125" style="3" customWidth="1"/>
    <col min="4645" max="4645" width="13.85546875" style="3" customWidth="1"/>
    <col min="4646" max="4646" width="13.5703125" style="3" customWidth="1"/>
    <col min="4647" max="4699" width="12.42578125" style="3" customWidth="1"/>
    <col min="4700" max="4700" width="0.5703125" style="3" customWidth="1"/>
    <col min="4701" max="4701" width="18.7109375" style="3" customWidth="1"/>
    <col min="4702" max="4702" width="19.42578125" style="3" customWidth="1"/>
    <col min="4703" max="4703" width="20.7109375" style="3" customWidth="1"/>
    <col min="4704" max="4864" width="9.140625" style="3"/>
    <col min="4865" max="4865" width="8.42578125" style="3" customWidth="1"/>
    <col min="4866" max="4866" width="28" style="3" customWidth="1"/>
    <col min="4867" max="4867" width="17.7109375" style="3" customWidth="1"/>
    <col min="4868" max="4868" width="19" style="3" customWidth="1"/>
    <col min="4869" max="4869" width="13.42578125" style="3" customWidth="1"/>
    <col min="4870" max="4870" width="11.5703125" style="3" customWidth="1"/>
    <col min="4871" max="4871" width="14.28515625" style="3" customWidth="1"/>
    <col min="4872" max="4872" width="24.140625" style="3" customWidth="1"/>
    <col min="4873" max="4873" width="0.42578125" style="3" customWidth="1"/>
    <col min="4874" max="4874" width="11.7109375" style="3" customWidth="1"/>
    <col min="4875" max="4875" width="11.5703125" style="3" customWidth="1"/>
    <col min="4876" max="4876" width="11.7109375" style="3" customWidth="1"/>
    <col min="4877" max="4877" width="14.140625" style="3" customWidth="1"/>
    <col min="4878" max="4878" width="11.7109375" style="3" customWidth="1"/>
    <col min="4879" max="4879" width="13.140625" style="3" customWidth="1"/>
    <col min="4880" max="4880" width="11.7109375" style="3" customWidth="1"/>
    <col min="4881" max="4881" width="13.5703125" style="3" customWidth="1"/>
    <col min="4882" max="4882" width="14.85546875" style="3" customWidth="1"/>
    <col min="4883" max="4883" width="11.85546875" style="3" customWidth="1"/>
    <col min="4884" max="4884" width="0.5703125" style="3" customWidth="1"/>
    <col min="4885" max="4885" width="13.28515625" style="3" customWidth="1"/>
    <col min="4886" max="4890" width="12.42578125" style="3" customWidth="1"/>
    <col min="4891" max="4891" width="12.28515625" style="3" customWidth="1"/>
    <col min="4892" max="4892" width="14" style="3" customWidth="1"/>
    <col min="4893" max="4893" width="13.85546875" style="3" customWidth="1"/>
    <col min="4894" max="4894" width="12.42578125" style="3" customWidth="1"/>
    <col min="4895" max="4896" width="13.85546875" style="3" customWidth="1"/>
    <col min="4897" max="4897" width="13.42578125" style="3" customWidth="1"/>
    <col min="4898" max="4898" width="14" style="3" customWidth="1"/>
    <col min="4899" max="4900" width="12.42578125" style="3" customWidth="1"/>
    <col min="4901" max="4901" width="13.85546875" style="3" customWidth="1"/>
    <col min="4902" max="4902" width="13.5703125" style="3" customWidth="1"/>
    <col min="4903" max="4955" width="12.42578125" style="3" customWidth="1"/>
    <col min="4956" max="4956" width="0.5703125" style="3" customWidth="1"/>
    <col min="4957" max="4957" width="18.7109375" style="3" customWidth="1"/>
    <col min="4958" max="4958" width="19.42578125" style="3" customWidth="1"/>
    <col min="4959" max="4959" width="20.7109375" style="3" customWidth="1"/>
    <col min="4960" max="5120" width="9.140625" style="3"/>
    <col min="5121" max="5121" width="8.42578125" style="3" customWidth="1"/>
    <col min="5122" max="5122" width="28" style="3" customWidth="1"/>
    <col min="5123" max="5123" width="17.7109375" style="3" customWidth="1"/>
    <col min="5124" max="5124" width="19" style="3" customWidth="1"/>
    <col min="5125" max="5125" width="13.42578125" style="3" customWidth="1"/>
    <col min="5126" max="5126" width="11.5703125" style="3" customWidth="1"/>
    <col min="5127" max="5127" width="14.28515625" style="3" customWidth="1"/>
    <col min="5128" max="5128" width="24.140625" style="3" customWidth="1"/>
    <col min="5129" max="5129" width="0.42578125" style="3" customWidth="1"/>
    <col min="5130" max="5130" width="11.7109375" style="3" customWidth="1"/>
    <col min="5131" max="5131" width="11.5703125" style="3" customWidth="1"/>
    <col min="5132" max="5132" width="11.7109375" style="3" customWidth="1"/>
    <col min="5133" max="5133" width="14.140625" style="3" customWidth="1"/>
    <col min="5134" max="5134" width="11.7109375" style="3" customWidth="1"/>
    <col min="5135" max="5135" width="13.140625" style="3" customWidth="1"/>
    <col min="5136" max="5136" width="11.7109375" style="3" customWidth="1"/>
    <col min="5137" max="5137" width="13.5703125" style="3" customWidth="1"/>
    <col min="5138" max="5138" width="14.85546875" style="3" customWidth="1"/>
    <col min="5139" max="5139" width="11.85546875" style="3" customWidth="1"/>
    <col min="5140" max="5140" width="0.5703125" style="3" customWidth="1"/>
    <col min="5141" max="5141" width="13.28515625" style="3" customWidth="1"/>
    <col min="5142" max="5146" width="12.42578125" style="3" customWidth="1"/>
    <col min="5147" max="5147" width="12.28515625" style="3" customWidth="1"/>
    <col min="5148" max="5148" width="14" style="3" customWidth="1"/>
    <col min="5149" max="5149" width="13.85546875" style="3" customWidth="1"/>
    <col min="5150" max="5150" width="12.42578125" style="3" customWidth="1"/>
    <col min="5151" max="5152" width="13.85546875" style="3" customWidth="1"/>
    <col min="5153" max="5153" width="13.42578125" style="3" customWidth="1"/>
    <col min="5154" max="5154" width="14" style="3" customWidth="1"/>
    <col min="5155" max="5156" width="12.42578125" style="3" customWidth="1"/>
    <col min="5157" max="5157" width="13.85546875" style="3" customWidth="1"/>
    <col min="5158" max="5158" width="13.5703125" style="3" customWidth="1"/>
    <col min="5159" max="5211" width="12.42578125" style="3" customWidth="1"/>
    <col min="5212" max="5212" width="0.5703125" style="3" customWidth="1"/>
    <col min="5213" max="5213" width="18.7109375" style="3" customWidth="1"/>
    <col min="5214" max="5214" width="19.42578125" style="3" customWidth="1"/>
    <col min="5215" max="5215" width="20.7109375" style="3" customWidth="1"/>
    <col min="5216" max="5376" width="9.140625" style="3"/>
    <col min="5377" max="5377" width="8.42578125" style="3" customWidth="1"/>
    <col min="5378" max="5378" width="28" style="3" customWidth="1"/>
    <col min="5379" max="5379" width="17.7109375" style="3" customWidth="1"/>
    <col min="5380" max="5380" width="19" style="3" customWidth="1"/>
    <col min="5381" max="5381" width="13.42578125" style="3" customWidth="1"/>
    <col min="5382" max="5382" width="11.5703125" style="3" customWidth="1"/>
    <col min="5383" max="5383" width="14.28515625" style="3" customWidth="1"/>
    <col min="5384" max="5384" width="24.140625" style="3" customWidth="1"/>
    <col min="5385" max="5385" width="0.42578125" style="3" customWidth="1"/>
    <col min="5386" max="5386" width="11.7109375" style="3" customWidth="1"/>
    <col min="5387" max="5387" width="11.5703125" style="3" customWidth="1"/>
    <col min="5388" max="5388" width="11.7109375" style="3" customWidth="1"/>
    <col min="5389" max="5389" width="14.140625" style="3" customWidth="1"/>
    <col min="5390" max="5390" width="11.7109375" style="3" customWidth="1"/>
    <col min="5391" max="5391" width="13.140625" style="3" customWidth="1"/>
    <col min="5392" max="5392" width="11.7109375" style="3" customWidth="1"/>
    <col min="5393" max="5393" width="13.5703125" style="3" customWidth="1"/>
    <col min="5394" max="5394" width="14.85546875" style="3" customWidth="1"/>
    <col min="5395" max="5395" width="11.85546875" style="3" customWidth="1"/>
    <col min="5396" max="5396" width="0.5703125" style="3" customWidth="1"/>
    <col min="5397" max="5397" width="13.28515625" style="3" customWidth="1"/>
    <col min="5398" max="5402" width="12.42578125" style="3" customWidth="1"/>
    <col min="5403" max="5403" width="12.28515625" style="3" customWidth="1"/>
    <col min="5404" max="5404" width="14" style="3" customWidth="1"/>
    <col min="5405" max="5405" width="13.85546875" style="3" customWidth="1"/>
    <col min="5406" max="5406" width="12.42578125" style="3" customWidth="1"/>
    <col min="5407" max="5408" width="13.85546875" style="3" customWidth="1"/>
    <col min="5409" max="5409" width="13.42578125" style="3" customWidth="1"/>
    <col min="5410" max="5410" width="14" style="3" customWidth="1"/>
    <col min="5411" max="5412" width="12.42578125" style="3" customWidth="1"/>
    <col min="5413" max="5413" width="13.85546875" style="3" customWidth="1"/>
    <col min="5414" max="5414" width="13.5703125" style="3" customWidth="1"/>
    <col min="5415" max="5467" width="12.42578125" style="3" customWidth="1"/>
    <col min="5468" max="5468" width="0.5703125" style="3" customWidth="1"/>
    <col min="5469" max="5469" width="18.7109375" style="3" customWidth="1"/>
    <col min="5470" max="5470" width="19.42578125" style="3" customWidth="1"/>
    <col min="5471" max="5471" width="20.7109375" style="3" customWidth="1"/>
    <col min="5472" max="5632" width="9.140625" style="3"/>
    <col min="5633" max="5633" width="8.42578125" style="3" customWidth="1"/>
    <col min="5634" max="5634" width="28" style="3" customWidth="1"/>
    <col min="5635" max="5635" width="17.7109375" style="3" customWidth="1"/>
    <col min="5636" max="5636" width="19" style="3" customWidth="1"/>
    <col min="5637" max="5637" width="13.42578125" style="3" customWidth="1"/>
    <col min="5638" max="5638" width="11.5703125" style="3" customWidth="1"/>
    <col min="5639" max="5639" width="14.28515625" style="3" customWidth="1"/>
    <col min="5640" max="5640" width="24.140625" style="3" customWidth="1"/>
    <col min="5641" max="5641" width="0.42578125" style="3" customWidth="1"/>
    <col min="5642" max="5642" width="11.7109375" style="3" customWidth="1"/>
    <col min="5643" max="5643" width="11.5703125" style="3" customWidth="1"/>
    <col min="5644" max="5644" width="11.7109375" style="3" customWidth="1"/>
    <col min="5645" max="5645" width="14.140625" style="3" customWidth="1"/>
    <col min="5646" max="5646" width="11.7109375" style="3" customWidth="1"/>
    <col min="5647" max="5647" width="13.140625" style="3" customWidth="1"/>
    <col min="5648" max="5648" width="11.7109375" style="3" customWidth="1"/>
    <col min="5649" max="5649" width="13.5703125" style="3" customWidth="1"/>
    <col min="5650" max="5650" width="14.85546875" style="3" customWidth="1"/>
    <col min="5651" max="5651" width="11.85546875" style="3" customWidth="1"/>
    <col min="5652" max="5652" width="0.5703125" style="3" customWidth="1"/>
    <col min="5653" max="5653" width="13.28515625" style="3" customWidth="1"/>
    <col min="5654" max="5658" width="12.42578125" style="3" customWidth="1"/>
    <col min="5659" max="5659" width="12.28515625" style="3" customWidth="1"/>
    <col min="5660" max="5660" width="14" style="3" customWidth="1"/>
    <col min="5661" max="5661" width="13.85546875" style="3" customWidth="1"/>
    <col min="5662" max="5662" width="12.42578125" style="3" customWidth="1"/>
    <col min="5663" max="5664" width="13.85546875" style="3" customWidth="1"/>
    <col min="5665" max="5665" width="13.42578125" style="3" customWidth="1"/>
    <col min="5666" max="5666" width="14" style="3" customWidth="1"/>
    <col min="5667" max="5668" width="12.42578125" style="3" customWidth="1"/>
    <col min="5669" max="5669" width="13.85546875" style="3" customWidth="1"/>
    <col min="5670" max="5670" width="13.5703125" style="3" customWidth="1"/>
    <col min="5671" max="5723" width="12.42578125" style="3" customWidth="1"/>
    <col min="5724" max="5724" width="0.5703125" style="3" customWidth="1"/>
    <col min="5725" max="5725" width="18.7109375" style="3" customWidth="1"/>
    <col min="5726" max="5726" width="19.42578125" style="3" customWidth="1"/>
    <col min="5727" max="5727" width="20.7109375" style="3" customWidth="1"/>
    <col min="5728" max="5888" width="9.140625" style="3"/>
    <col min="5889" max="5889" width="8.42578125" style="3" customWidth="1"/>
    <col min="5890" max="5890" width="28" style="3" customWidth="1"/>
    <col min="5891" max="5891" width="17.7109375" style="3" customWidth="1"/>
    <col min="5892" max="5892" width="19" style="3" customWidth="1"/>
    <col min="5893" max="5893" width="13.42578125" style="3" customWidth="1"/>
    <col min="5894" max="5894" width="11.5703125" style="3" customWidth="1"/>
    <col min="5895" max="5895" width="14.28515625" style="3" customWidth="1"/>
    <col min="5896" max="5896" width="24.140625" style="3" customWidth="1"/>
    <col min="5897" max="5897" width="0.42578125" style="3" customWidth="1"/>
    <col min="5898" max="5898" width="11.7109375" style="3" customWidth="1"/>
    <col min="5899" max="5899" width="11.5703125" style="3" customWidth="1"/>
    <col min="5900" max="5900" width="11.7109375" style="3" customWidth="1"/>
    <col min="5901" max="5901" width="14.140625" style="3" customWidth="1"/>
    <col min="5902" max="5902" width="11.7109375" style="3" customWidth="1"/>
    <col min="5903" max="5903" width="13.140625" style="3" customWidth="1"/>
    <col min="5904" max="5904" width="11.7109375" style="3" customWidth="1"/>
    <col min="5905" max="5905" width="13.5703125" style="3" customWidth="1"/>
    <col min="5906" max="5906" width="14.85546875" style="3" customWidth="1"/>
    <col min="5907" max="5907" width="11.85546875" style="3" customWidth="1"/>
    <col min="5908" max="5908" width="0.5703125" style="3" customWidth="1"/>
    <col min="5909" max="5909" width="13.28515625" style="3" customWidth="1"/>
    <col min="5910" max="5914" width="12.42578125" style="3" customWidth="1"/>
    <col min="5915" max="5915" width="12.28515625" style="3" customWidth="1"/>
    <col min="5916" max="5916" width="14" style="3" customWidth="1"/>
    <col min="5917" max="5917" width="13.85546875" style="3" customWidth="1"/>
    <col min="5918" max="5918" width="12.42578125" style="3" customWidth="1"/>
    <col min="5919" max="5920" width="13.85546875" style="3" customWidth="1"/>
    <col min="5921" max="5921" width="13.42578125" style="3" customWidth="1"/>
    <col min="5922" max="5922" width="14" style="3" customWidth="1"/>
    <col min="5923" max="5924" width="12.42578125" style="3" customWidth="1"/>
    <col min="5925" max="5925" width="13.85546875" style="3" customWidth="1"/>
    <col min="5926" max="5926" width="13.5703125" style="3" customWidth="1"/>
    <col min="5927" max="5979" width="12.42578125" style="3" customWidth="1"/>
    <col min="5980" max="5980" width="0.5703125" style="3" customWidth="1"/>
    <col min="5981" max="5981" width="18.7109375" style="3" customWidth="1"/>
    <col min="5982" max="5982" width="19.42578125" style="3" customWidth="1"/>
    <col min="5983" max="5983" width="20.7109375" style="3" customWidth="1"/>
    <col min="5984" max="6144" width="9.140625" style="3"/>
    <col min="6145" max="6145" width="8.42578125" style="3" customWidth="1"/>
    <col min="6146" max="6146" width="28" style="3" customWidth="1"/>
    <col min="6147" max="6147" width="17.7109375" style="3" customWidth="1"/>
    <col min="6148" max="6148" width="19" style="3" customWidth="1"/>
    <col min="6149" max="6149" width="13.42578125" style="3" customWidth="1"/>
    <col min="6150" max="6150" width="11.5703125" style="3" customWidth="1"/>
    <col min="6151" max="6151" width="14.28515625" style="3" customWidth="1"/>
    <col min="6152" max="6152" width="24.140625" style="3" customWidth="1"/>
    <col min="6153" max="6153" width="0.42578125" style="3" customWidth="1"/>
    <col min="6154" max="6154" width="11.7109375" style="3" customWidth="1"/>
    <col min="6155" max="6155" width="11.5703125" style="3" customWidth="1"/>
    <col min="6156" max="6156" width="11.7109375" style="3" customWidth="1"/>
    <col min="6157" max="6157" width="14.140625" style="3" customWidth="1"/>
    <col min="6158" max="6158" width="11.7109375" style="3" customWidth="1"/>
    <col min="6159" max="6159" width="13.140625" style="3" customWidth="1"/>
    <col min="6160" max="6160" width="11.7109375" style="3" customWidth="1"/>
    <col min="6161" max="6161" width="13.5703125" style="3" customWidth="1"/>
    <col min="6162" max="6162" width="14.85546875" style="3" customWidth="1"/>
    <col min="6163" max="6163" width="11.85546875" style="3" customWidth="1"/>
    <col min="6164" max="6164" width="0.5703125" style="3" customWidth="1"/>
    <col min="6165" max="6165" width="13.28515625" style="3" customWidth="1"/>
    <col min="6166" max="6170" width="12.42578125" style="3" customWidth="1"/>
    <col min="6171" max="6171" width="12.28515625" style="3" customWidth="1"/>
    <col min="6172" max="6172" width="14" style="3" customWidth="1"/>
    <col min="6173" max="6173" width="13.85546875" style="3" customWidth="1"/>
    <col min="6174" max="6174" width="12.42578125" style="3" customWidth="1"/>
    <col min="6175" max="6176" width="13.85546875" style="3" customWidth="1"/>
    <col min="6177" max="6177" width="13.42578125" style="3" customWidth="1"/>
    <col min="6178" max="6178" width="14" style="3" customWidth="1"/>
    <col min="6179" max="6180" width="12.42578125" style="3" customWidth="1"/>
    <col min="6181" max="6181" width="13.85546875" style="3" customWidth="1"/>
    <col min="6182" max="6182" width="13.5703125" style="3" customWidth="1"/>
    <col min="6183" max="6235" width="12.42578125" style="3" customWidth="1"/>
    <col min="6236" max="6236" width="0.5703125" style="3" customWidth="1"/>
    <col min="6237" max="6237" width="18.7109375" style="3" customWidth="1"/>
    <col min="6238" max="6238" width="19.42578125" style="3" customWidth="1"/>
    <col min="6239" max="6239" width="20.7109375" style="3" customWidth="1"/>
    <col min="6240" max="6400" width="9.140625" style="3"/>
    <col min="6401" max="6401" width="8.42578125" style="3" customWidth="1"/>
    <col min="6402" max="6402" width="28" style="3" customWidth="1"/>
    <col min="6403" max="6403" width="17.7109375" style="3" customWidth="1"/>
    <col min="6404" max="6404" width="19" style="3" customWidth="1"/>
    <col min="6405" max="6405" width="13.42578125" style="3" customWidth="1"/>
    <col min="6406" max="6406" width="11.5703125" style="3" customWidth="1"/>
    <col min="6407" max="6407" width="14.28515625" style="3" customWidth="1"/>
    <col min="6408" max="6408" width="24.140625" style="3" customWidth="1"/>
    <col min="6409" max="6409" width="0.42578125" style="3" customWidth="1"/>
    <col min="6410" max="6410" width="11.7109375" style="3" customWidth="1"/>
    <col min="6411" max="6411" width="11.5703125" style="3" customWidth="1"/>
    <col min="6412" max="6412" width="11.7109375" style="3" customWidth="1"/>
    <col min="6413" max="6413" width="14.140625" style="3" customWidth="1"/>
    <col min="6414" max="6414" width="11.7109375" style="3" customWidth="1"/>
    <col min="6415" max="6415" width="13.140625" style="3" customWidth="1"/>
    <col min="6416" max="6416" width="11.7109375" style="3" customWidth="1"/>
    <col min="6417" max="6417" width="13.5703125" style="3" customWidth="1"/>
    <col min="6418" max="6418" width="14.85546875" style="3" customWidth="1"/>
    <col min="6419" max="6419" width="11.85546875" style="3" customWidth="1"/>
    <col min="6420" max="6420" width="0.5703125" style="3" customWidth="1"/>
    <col min="6421" max="6421" width="13.28515625" style="3" customWidth="1"/>
    <col min="6422" max="6426" width="12.42578125" style="3" customWidth="1"/>
    <col min="6427" max="6427" width="12.28515625" style="3" customWidth="1"/>
    <col min="6428" max="6428" width="14" style="3" customWidth="1"/>
    <col min="6429" max="6429" width="13.85546875" style="3" customWidth="1"/>
    <col min="6430" max="6430" width="12.42578125" style="3" customWidth="1"/>
    <col min="6431" max="6432" width="13.85546875" style="3" customWidth="1"/>
    <col min="6433" max="6433" width="13.42578125" style="3" customWidth="1"/>
    <col min="6434" max="6434" width="14" style="3" customWidth="1"/>
    <col min="6435" max="6436" width="12.42578125" style="3" customWidth="1"/>
    <col min="6437" max="6437" width="13.85546875" style="3" customWidth="1"/>
    <col min="6438" max="6438" width="13.5703125" style="3" customWidth="1"/>
    <col min="6439" max="6491" width="12.42578125" style="3" customWidth="1"/>
    <col min="6492" max="6492" width="0.5703125" style="3" customWidth="1"/>
    <col min="6493" max="6493" width="18.7109375" style="3" customWidth="1"/>
    <col min="6494" max="6494" width="19.42578125" style="3" customWidth="1"/>
    <col min="6495" max="6495" width="20.7109375" style="3" customWidth="1"/>
    <col min="6496" max="6656" width="9.140625" style="3"/>
    <col min="6657" max="6657" width="8.42578125" style="3" customWidth="1"/>
    <col min="6658" max="6658" width="28" style="3" customWidth="1"/>
    <col min="6659" max="6659" width="17.7109375" style="3" customWidth="1"/>
    <col min="6660" max="6660" width="19" style="3" customWidth="1"/>
    <col min="6661" max="6661" width="13.42578125" style="3" customWidth="1"/>
    <col min="6662" max="6662" width="11.5703125" style="3" customWidth="1"/>
    <col min="6663" max="6663" width="14.28515625" style="3" customWidth="1"/>
    <col min="6664" max="6664" width="24.140625" style="3" customWidth="1"/>
    <col min="6665" max="6665" width="0.42578125" style="3" customWidth="1"/>
    <col min="6666" max="6666" width="11.7109375" style="3" customWidth="1"/>
    <col min="6667" max="6667" width="11.5703125" style="3" customWidth="1"/>
    <col min="6668" max="6668" width="11.7109375" style="3" customWidth="1"/>
    <col min="6669" max="6669" width="14.140625" style="3" customWidth="1"/>
    <col min="6670" max="6670" width="11.7109375" style="3" customWidth="1"/>
    <col min="6671" max="6671" width="13.140625" style="3" customWidth="1"/>
    <col min="6672" max="6672" width="11.7109375" style="3" customWidth="1"/>
    <col min="6673" max="6673" width="13.5703125" style="3" customWidth="1"/>
    <col min="6674" max="6674" width="14.85546875" style="3" customWidth="1"/>
    <col min="6675" max="6675" width="11.85546875" style="3" customWidth="1"/>
    <col min="6676" max="6676" width="0.5703125" style="3" customWidth="1"/>
    <col min="6677" max="6677" width="13.28515625" style="3" customWidth="1"/>
    <col min="6678" max="6682" width="12.42578125" style="3" customWidth="1"/>
    <col min="6683" max="6683" width="12.28515625" style="3" customWidth="1"/>
    <col min="6684" max="6684" width="14" style="3" customWidth="1"/>
    <col min="6685" max="6685" width="13.85546875" style="3" customWidth="1"/>
    <col min="6686" max="6686" width="12.42578125" style="3" customWidth="1"/>
    <col min="6687" max="6688" width="13.85546875" style="3" customWidth="1"/>
    <col min="6689" max="6689" width="13.42578125" style="3" customWidth="1"/>
    <col min="6690" max="6690" width="14" style="3" customWidth="1"/>
    <col min="6691" max="6692" width="12.42578125" style="3" customWidth="1"/>
    <col min="6693" max="6693" width="13.85546875" style="3" customWidth="1"/>
    <col min="6694" max="6694" width="13.5703125" style="3" customWidth="1"/>
    <col min="6695" max="6747" width="12.42578125" style="3" customWidth="1"/>
    <col min="6748" max="6748" width="0.5703125" style="3" customWidth="1"/>
    <col min="6749" max="6749" width="18.7109375" style="3" customWidth="1"/>
    <col min="6750" max="6750" width="19.42578125" style="3" customWidth="1"/>
    <col min="6751" max="6751" width="20.7109375" style="3" customWidth="1"/>
    <col min="6752" max="6912" width="9.140625" style="3"/>
    <col min="6913" max="6913" width="8.42578125" style="3" customWidth="1"/>
    <col min="6914" max="6914" width="28" style="3" customWidth="1"/>
    <col min="6915" max="6915" width="17.7109375" style="3" customWidth="1"/>
    <col min="6916" max="6916" width="19" style="3" customWidth="1"/>
    <col min="6917" max="6917" width="13.42578125" style="3" customWidth="1"/>
    <col min="6918" max="6918" width="11.5703125" style="3" customWidth="1"/>
    <col min="6919" max="6919" width="14.28515625" style="3" customWidth="1"/>
    <col min="6920" max="6920" width="24.140625" style="3" customWidth="1"/>
    <col min="6921" max="6921" width="0.42578125" style="3" customWidth="1"/>
    <col min="6922" max="6922" width="11.7109375" style="3" customWidth="1"/>
    <col min="6923" max="6923" width="11.5703125" style="3" customWidth="1"/>
    <col min="6924" max="6924" width="11.7109375" style="3" customWidth="1"/>
    <col min="6925" max="6925" width="14.140625" style="3" customWidth="1"/>
    <col min="6926" max="6926" width="11.7109375" style="3" customWidth="1"/>
    <col min="6927" max="6927" width="13.140625" style="3" customWidth="1"/>
    <col min="6928" max="6928" width="11.7109375" style="3" customWidth="1"/>
    <col min="6929" max="6929" width="13.5703125" style="3" customWidth="1"/>
    <col min="6930" max="6930" width="14.85546875" style="3" customWidth="1"/>
    <col min="6931" max="6931" width="11.85546875" style="3" customWidth="1"/>
    <col min="6932" max="6932" width="0.5703125" style="3" customWidth="1"/>
    <col min="6933" max="6933" width="13.28515625" style="3" customWidth="1"/>
    <col min="6934" max="6938" width="12.42578125" style="3" customWidth="1"/>
    <col min="6939" max="6939" width="12.28515625" style="3" customWidth="1"/>
    <col min="6940" max="6940" width="14" style="3" customWidth="1"/>
    <col min="6941" max="6941" width="13.85546875" style="3" customWidth="1"/>
    <col min="6942" max="6942" width="12.42578125" style="3" customWidth="1"/>
    <col min="6943" max="6944" width="13.85546875" style="3" customWidth="1"/>
    <col min="6945" max="6945" width="13.42578125" style="3" customWidth="1"/>
    <col min="6946" max="6946" width="14" style="3" customWidth="1"/>
    <col min="6947" max="6948" width="12.42578125" style="3" customWidth="1"/>
    <col min="6949" max="6949" width="13.85546875" style="3" customWidth="1"/>
    <col min="6950" max="6950" width="13.5703125" style="3" customWidth="1"/>
    <col min="6951" max="7003" width="12.42578125" style="3" customWidth="1"/>
    <col min="7004" max="7004" width="0.5703125" style="3" customWidth="1"/>
    <col min="7005" max="7005" width="18.7109375" style="3" customWidth="1"/>
    <col min="7006" max="7006" width="19.42578125" style="3" customWidth="1"/>
    <col min="7007" max="7007" width="20.7109375" style="3" customWidth="1"/>
    <col min="7008" max="7168" width="9.140625" style="3"/>
    <col min="7169" max="7169" width="8.42578125" style="3" customWidth="1"/>
    <col min="7170" max="7170" width="28" style="3" customWidth="1"/>
    <col min="7171" max="7171" width="17.7109375" style="3" customWidth="1"/>
    <col min="7172" max="7172" width="19" style="3" customWidth="1"/>
    <col min="7173" max="7173" width="13.42578125" style="3" customWidth="1"/>
    <col min="7174" max="7174" width="11.5703125" style="3" customWidth="1"/>
    <col min="7175" max="7175" width="14.28515625" style="3" customWidth="1"/>
    <col min="7176" max="7176" width="24.140625" style="3" customWidth="1"/>
    <col min="7177" max="7177" width="0.42578125" style="3" customWidth="1"/>
    <col min="7178" max="7178" width="11.7109375" style="3" customWidth="1"/>
    <col min="7179" max="7179" width="11.5703125" style="3" customWidth="1"/>
    <col min="7180" max="7180" width="11.7109375" style="3" customWidth="1"/>
    <col min="7181" max="7181" width="14.140625" style="3" customWidth="1"/>
    <col min="7182" max="7182" width="11.7109375" style="3" customWidth="1"/>
    <col min="7183" max="7183" width="13.140625" style="3" customWidth="1"/>
    <col min="7184" max="7184" width="11.7109375" style="3" customWidth="1"/>
    <col min="7185" max="7185" width="13.5703125" style="3" customWidth="1"/>
    <col min="7186" max="7186" width="14.85546875" style="3" customWidth="1"/>
    <col min="7187" max="7187" width="11.85546875" style="3" customWidth="1"/>
    <col min="7188" max="7188" width="0.5703125" style="3" customWidth="1"/>
    <col min="7189" max="7189" width="13.28515625" style="3" customWidth="1"/>
    <col min="7190" max="7194" width="12.42578125" style="3" customWidth="1"/>
    <col min="7195" max="7195" width="12.28515625" style="3" customWidth="1"/>
    <col min="7196" max="7196" width="14" style="3" customWidth="1"/>
    <col min="7197" max="7197" width="13.85546875" style="3" customWidth="1"/>
    <col min="7198" max="7198" width="12.42578125" style="3" customWidth="1"/>
    <col min="7199" max="7200" width="13.85546875" style="3" customWidth="1"/>
    <col min="7201" max="7201" width="13.42578125" style="3" customWidth="1"/>
    <col min="7202" max="7202" width="14" style="3" customWidth="1"/>
    <col min="7203" max="7204" width="12.42578125" style="3" customWidth="1"/>
    <col min="7205" max="7205" width="13.85546875" style="3" customWidth="1"/>
    <col min="7206" max="7206" width="13.5703125" style="3" customWidth="1"/>
    <col min="7207" max="7259" width="12.42578125" style="3" customWidth="1"/>
    <col min="7260" max="7260" width="0.5703125" style="3" customWidth="1"/>
    <col min="7261" max="7261" width="18.7109375" style="3" customWidth="1"/>
    <col min="7262" max="7262" width="19.42578125" style="3" customWidth="1"/>
    <col min="7263" max="7263" width="20.7109375" style="3" customWidth="1"/>
    <col min="7264" max="7424" width="9.140625" style="3"/>
    <col min="7425" max="7425" width="8.42578125" style="3" customWidth="1"/>
    <col min="7426" max="7426" width="28" style="3" customWidth="1"/>
    <col min="7427" max="7427" width="17.7109375" style="3" customWidth="1"/>
    <col min="7428" max="7428" width="19" style="3" customWidth="1"/>
    <col min="7429" max="7429" width="13.42578125" style="3" customWidth="1"/>
    <col min="7430" max="7430" width="11.5703125" style="3" customWidth="1"/>
    <col min="7431" max="7431" width="14.28515625" style="3" customWidth="1"/>
    <col min="7432" max="7432" width="24.140625" style="3" customWidth="1"/>
    <col min="7433" max="7433" width="0.42578125" style="3" customWidth="1"/>
    <col min="7434" max="7434" width="11.7109375" style="3" customWidth="1"/>
    <col min="7435" max="7435" width="11.5703125" style="3" customWidth="1"/>
    <col min="7436" max="7436" width="11.7109375" style="3" customWidth="1"/>
    <col min="7437" max="7437" width="14.140625" style="3" customWidth="1"/>
    <col min="7438" max="7438" width="11.7109375" style="3" customWidth="1"/>
    <col min="7439" max="7439" width="13.140625" style="3" customWidth="1"/>
    <col min="7440" max="7440" width="11.7109375" style="3" customWidth="1"/>
    <col min="7441" max="7441" width="13.5703125" style="3" customWidth="1"/>
    <col min="7442" max="7442" width="14.85546875" style="3" customWidth="1"/>
    <col min="7443" max="7443" width="11.85546875" style="3" customWidth="1"/>
    <col min="7444" max="7444" width="0.5703125" style="3" customWidth="1"/>
    <col min="7445" max="7445" width="13.28515625" style="3" customWidth="1"/>
    <col min="7446" max="7450" width="12.42578125" style="3" customWidth="1"/>
    <col min="7451" max="7451" width="12.28515625" style="3" customWidth="1"/>
    <col min="7452" max="7452" width="14" style="3" customWidth="1"/>
    <col min="7453" max="7453" width="13.85546875" style="3" customWidth="1"/>
    <col min="7454" max="7454" width="12.42578125" style="3" customWidth="1"/>
    <col min="7455" max="7456" width="13.85546875" style="3" customWidth="1"/>
    <col min="7457" max="7457" width="13.42578125" style="3" customWidth="1"/>
    <col min="7458" max="7458" width="14" style="3" customWidth="1"/>
    <col min="7459" max="7460" width="12.42578125" style="3" customWidth="1"/>
    <col min="7461" max="7461" width="13.85546875" style="3" customWidth="1"/>
    <col min="7462" max="7462" width="13.5703125" style="3" customWidth="1"/>
    <col min="7463" max="7515" width="12.42578125" style="3" customWidth="1"/>
    <col min="7516" max="7516" width="0.5703125" style="3" customWidth="1"/>
    <col min="7517" max="7517" width="18.7109375" style="3" customWidth="1"/>
    <col min="7518" max="7518" width="19.42578125" style="3" customWidth="1"/>
    <col min="7519" max="7519" width="20.7109375" style="3" customWidth="1"/>
    <col min="7520" max="7680" width="9.140625" style="3"/>
    <col min="7681" max="7681" width="8.42578125" style="3" customWidth="1"/>
    <col min="7682" max="7682" width="28" style="3" customWidth="1"/>
    <col min="7683" max="7683" width="17.7109375" style="3" customWidth="1"/>
    <col min="7684" max="7684" width="19" style="3" customWidth="1"/>
    <col min="7685" max="7685" width="13.42578125" style="3" customWidth="1"/>
    <col min="7686" max="7686" width="11.5703125" style="3" customWidth="1"/>
    <col min="7687" max="7687" width="14.28515625" style="3" customWidth="1"/>
    <col min="7688" max="7688" width="24.140625" style="3" customWidth="1"/>
    <col min="7689" max="7689" width="0.42578125" style="3" customWidth="1"/>
    <col min="7690" max="7690" width="11.7109375" style="3" customWidth="1"/>
    <col min="7691" max="7691" width="11.5703125" style="3" customWidth="1"/>
    <col min="7692" max="7692" width="11.7109375" style="3" customWidth="1"/>
    <col min="7693" max="7693" width="14.140625" style="3" customWidth="1"/>
    <col min="7694" max="7694" width="11.7109375" style="3" customWidth="1"/>
    <col min="7695" max="7695" width="13.140625" style="3" customWidth="1"/>
    <col min="7696" max="7696" width="11.7109375" style="3" customWidth="1"/>
    <col min="7697" max="7697" width="13.5703125" style="3" customWidth="1"/>
    <col min="7698" max="7698" width="14.85546875" style="3" customWidth="1"/>
    <col min="7699" max="7699" width="11.85546875" style="3" customWidth="1"/>
    <col min="7700" max="7700" width="0.5703125" style="3" customWidth="1"/>
    <col min="7701" max="7701" width="13.28515625" style="3" customWidth="1"/>
    <col min="7702" max="7706" width="12.42578125" style="3" customWidth="1"/>
    <col min="7707" max="7707" width="12.28515625" style="3" customWidth="1"/>
    <col min="7708" max="7708" width="14" style="3" customWidth="1"/>
    <col min="7709" max="7709" width="13.85546875" style="3" customWidth="1"/>
    <col min="7710" max="7710" width="12.42578125" style="3" customWidth="1"/>
    <col min="7711" max="7712" width="13.85546875" style="3" customWidth="1"/>
    <col min="7713" max="7713" width="13.42578125" style="3" customWidth="1"/>
    <col min="7714" max="7714" width="14" style="3" customWidth="1"/>
    <col min="7715" max="7716" width="12.42578125" style="3" customWidth="1"/>
    <col min="7717" max="7717" width="13.85546875" style="3" customWidth="1"/>
    <col min="7718" max="7718" width="13.5703125" style="3" customWidth="1"/>
    <col min="7719" max="7771" width="12.42578125" style="3" customWidth="1"/>
    <col min="7772" max="7772" width="0.5703125" style="3" customWidth="1"/>
    <col min="7773" max="7773" width="18.7109375" style="3" customWidth="1"/>
    <col min="7774" max="7774" width="19.42578125" style="3" customWidth="1"/>
    <col min="7775" max="7775" width="20.7109375" style="3" customWidth="1"/>
    <col min="7776" max="7936" width="9.140625" style="3"/>
    <col min="7937" max="7937" width="8.42578125" style="3" customWidth="1"/>
    <col min="7938" max="7938" width="28" style="3" customWidth="1"/>
    <col min="7939" max="7939" width="17.7109375" style="3" customWidth="1"/>
    <col min="7940" max="7940" width="19" style="3" customWidth="1"/>
    <col min="7941" max="7941" width="13.42578125" style="3" customWidth="1"/>
    <col min="7942" max="7942" width="11.5703125" style="3" customWidth="1"/>
    <col min="7943" max="7943" width="14.28515625" style="3" customWidth="1"/>
    <col min="7944" max="7944" width="24.140625" style="3" customWidth="1"/>
    <col min="7945" max="7945" width="0.42578125" style="3" customWidth="1"/>
    <col min="7946" max="7946" width="11.7109375" style="3" customWidth="1"/>
    <col min="7947" max="7947" width="11.5703125" style="3" customWidth="1"/>
    <col min="7948" max="7948" width="11.7109375" style="3" customWidth="1"/>
    <col min="7949" max="7949" width="14.140625" style="3" customWidth="1"/>
    <col min="7950" max="7950" width="11.7109375" style="3" customWidth="1"/>
    <col min="7951" max="7951" width="13.140625" style="3" customWidth="1"/>
    <col min="7952" max="7952" width="11.7109375" style="3" customWidth="1"/>
    <col min="7953" max="7953" width="13.5703125" style="3" customWidth="1"/>
    <col min="7954" max="7954" width="14.85546875" style="3" customWidth="1"/>
    <col min="7955" max="7955" width="11.85546875" style="3" customWidth="1"/>
    <col min="7956" max="7956" width="0.5703125" style="3" customWidth="1"/>
    <col min="7957" max="7957" width="13.28515625" style="3" customWidth="1"/>
    <col min="7958" max="7962" width="12.42578125" style="3" customWidth="1"/>
    <col min="7963" max="7963" width="12.28515625" style="3" customWidth="1"/>
    <col min="7964" max="7964" width="14" style="3" customWidth="1"/>
    <col min="7965" max="7965" width="13.85546875" style="3" customWidth="1"/>
    <col min="7966" max="7966" width="12.42578125" style="3" customWidth="1"/>
    <col min="7967" max="7968" width="13.85546875" style="3" customWidth="1"/>
    <col min="7969" max="7969" width="13.42578125" style="3" customWidth="1"/>
    <col min="7970" max="7970" width="14" style="3" customWidth="1"/>
    <col min="7971" max="7972" width="12.42578125" style="3" customWidth="1"/>
    <col min="7973" max="7973" width="13.85546875" style="3" customWidth="1"/>
    <col min="7974" max="7974" width="13.5703125" style="3" customWidth="1"/>
    <col min="7975" max="8027" width="12.42578125" style="3" customWidth="1"/>
    <col min="8028" max="8028" width="0.5703125" style="3" customWidth="1"/>
    <col min="8029" max="8029" width="18.7109375" style="3" customWidth="1"/>
    <col min="8030" max="8030" width="19.42578125" style="3" customWidth="1"/>
    <col min="8031" max="8031" width="20.7109375" style="3" customWidth="1"/>
    <col min="8032" max="8192" width="9.140625" style="3"/>
    <col min="8193" max="8193" width="8.42578125" style="3" customWidth="1"/>
    <col min="8194" max="8194" width="28" style="3" customWidth="1"/>
    <col min="8195" max="8195" width="17.7109375" style="3" customWidth="1"/>
    <col min="8196" max="8196" width="19" style="3" customWidth="1"/>
    <col min="8197" max="8197" width="13.42578125" style="3" customWidth="1"/>
    <col min="8198" max="8198" width="11.5703125" style="3" customWidth="1"/>
    <col min="8199" max="8199" width="14.28515625" style="3" customWidth="1"/>
    <col min="8200" max="8200" width="24.140625" style="3" customWidth="1"/>
    <col min="8201" max="8201" width="0.42578125" style="3" customWidth="1"/>
    <col min="8202" max="8202" width="11.7109375" style="3" customWidth="1"/>
    <col min="8203" max="8203" width="11.5703125" style="3" customWidth="1"/>
    <col min="8204" max="8204" width="11.7109375" style="3" customWidth="1"/>
    <col min="8205" max="8205" width="14.140625" style="3" customWidth="1"/>
    <col min="8206" max="8206" width="11.7109375" style="3" customWidth="1"/>
    <col min="8207" max="8207" width="13.140625" style="3" customWidth="1"/>
    <col min="8208" max="8208" width="11.7109375" style="3" customWidth="1"/>
    <col min="8209" max="8209" width="13.5703125" style="3" customWidth="1"/>
    <col min="8210" max="8210" width="14.85546875" style="3" customWidth="1"/>
    <col min="8211" max="8211" width="11.85546875" style="3" customWidth="1"/>
    <col min="8212" max="8212" width="0.5703125" style="3" customWidth="1"/>
    <col min="8213" max="8213" width="13.28515625" style="3" customWidth="1"/>
    <col min="8214" max="8218" width="12.42578125" style="3" customWidth="1"/>
    <col min="8219" max="8219" width="12.28515625" style="3" customWidth="1"/>
    <col min="8220" max="8220" width="14" style="3" customWidth="1"/>
    <col min="8221" max="8221" width="13.85546875" style="3" customWidth="1"/>
    <col min="8222" max="8222" width="12.42578125" style="3" customWidth="1"/>
    <col min="8223" max="8224" width="13.85546875" style="3" customWidth="1"/>
    <col min="8225" max="8225" width="13.42578125" style="3" customWidth="1"/>
    <col min="8226" max="8226" width="14" style="3" customWidth="1"/>
    <col min="8227" max="8228" width="12.42578125" style="3" customWidth="1"/>
    <col min="8229" max="8229" width="13.85546875" style="3" customWidth="1"/>
    <col min="8230" max="8230" width="13.5703125" style="3" customWidth="1"/>
    <col min="8231" max="8283" width="12.42578125" style="3" customWidth="1"/>
    <col min="8284" max="8284" width="0.5703125" style="3" customWidth="1"/>
    <col min="8285" max="8285" width="18.7109375" style="3" customWidth="1"/>
    <col min="8286" max="8286" width="19.42578125" style="3" customWidth="1"/>
    <col min="8287" max="8287" width="20.7109375" style="3" customWidth="1"/>
    <col min="8288" max="8448" width="9.140625" style="3"/>
    <col min="8449" max="8449" width="8.42578125" style="3" customWidth="1"/>
    <col min="8450" max="8450" width="28" style="3" customWidth="1"/>
    <col min="8451" max="8451" width="17.7109375" style="3" customWidth="1"/>
    <col min="8452" max="8452" width="19" style="3" customWidth="1"/>
    <col min="8453" max="8453" width="13.42578125" style="3" customWidth="1"/>
    <col min="8454" max="8454" width="11.5703125" style="3" customWidth="1"/>
    <col min="8455" max="8455" width="14.28515625" style="3" customWidth="1"/>
    <col min="8456" max="8456" width="24.140625" style="3" customWidth="1"/>
    <col min="8457" max="8457" width="0.42578125" style="3" customWidth="1"/>
    <col min="8458" max="8458" width="11.7109375" style="3" customWidth="1"/>
    <col min="8459" max="8459" width="11.5703125" style="3" customWidth="1"/>
    <col min="8460" max="8460" width="11.7109375" style="3" customWidth="1"/>
    <col min="8461" max="8461" width="14.140625" style="3" customWidth="1"/>
    <col min="8462" max="8462" width="11.7109375" style="3" customWidth="1"/>
    <col min="8463" max="8463" width="13.140625" style="3" customWidth="1"/>
    <col min="8464" max="8464" width="11.7109375" style="3" customWidth="1"/>
    <col min="8465" max="8465" width="13.5703125" style="3" customWidth="1"/>
    <col min="8466" max="8466" width="14.85546875" style="3" customWidth="1"/>
    <col min="8467" max="8467" width="11.85546875" style="3" customWidth="1"/>
    <col min="8468" max="8468" width="0.5703125" style="3" customWidth="1"/>
    <col min="8469" max="8469" width="13.28515625" style="3" customWidth="1"/>
    <col min="8470" max="8474" width="12.42578125" style="3" customWidth="1"/>
    <col min="8475" max="8475" width="12.28515625" style="3" customWidth="1"/>
    <col min="8476" max="8476" width="14" style="3" customWidth="1"/>
    <col min="8477" max="8477" width="13.85546875" style="3" customWidth="1"/>
    <col min="8478" max="8478" width="12.42578125" style="3" customWidth="1"/>
    <col min="8479" max="8480" width="13.85546875" style="3" customWidth="1"/>
    <col min="8481" max="8481" width="13.42578125" style="3" customWidth="1"/>
    <col min="8482" max="8482" width="14" style="3" customWidth="1"/>
    <col min="8483" max="8484" width="12.42578125" style="3" customWidth="1"/>
    <col min="8485" max="8485" width="13.85546875" style="3" customWidth="1"/>
    <col min="8486" max="8486" width="13.5703125" style="3" customWidth="1"/>
    <col min="8487" max="8539" width="12.42578125" style="3" customWidth="1"/>
    <col min="8540" max="8540" width="0.5703125" style="3" customWidth="1"/>
    <col min="8541" max="8541" width="18.7109375" style="3" customWidth="1"/>
    <col min="8542" max="8542" width="19.42578125" style="3" customWidth="1"/>
    <col min="8543" max="8543" width="20.7109375" style="3" customWidth="1"/>
    <col min="8544" max="8704" width="9.140625" style="3"/>
    <col min="8705" max="8705" width="8.42578125" style="3" customWidth="1"/>
    <col min="8706" max="8706" width="28" style="3" customWidth="1"/>
    <col min="8707" max="8707" width="17.7109375" style="3" customWidth="1"/>
    <col min="8708" max="8708" width="19" style="3" customWidth="1"/>
    <col min="8709" max="8709" width="13.42578125" style="3" customWidth="1"/>
    <col min="8710" max="8710" width="11.5703125" style="3" customWidth="1"/>
    <col min="8711" max="8711" width="14.28515625" style="3" customWidth="1"/>
    <col min="8712" max="8712" width="24.140625" style="3" customWidth="1"/>
    <col min="8713" max="8713" width="0.42578125" style="3" customWidth="1"/>
    <col min="8714" max="8714" width="11.7109375" style="3" customWidth="1"/>
    <col min="8715" max="8715" width="11.5703125" style="3" customWidth="1"/>
    <col min="8716" max="8716" width="11.7109375" style="3" customWidth="1"/>
    <col min="8717" max="8717" width="14.140625" style="3" customWidth="1"/>
    <col min="8718" max="8718" width="11.7109375" style="3" customWidth="1"/>
    <col min="8719" max="8719" width="13.140625" style="3" customWidth="1"/>
    <col min="8720" max="8720" width="11.7109375" style="3" customWidth="1"/>
    <col min="8721" max="8721" width="13.5703125" style="3" customWidth="1"/>
    <col min="8722" max="8722" width="14.85546875" style="3" customWidth="1"/>
    <col min="8723" max="8723" width="11.85546875" style="3" customWidth="1"/>
    <col min="8724" max="8724" width="0.5703125" style="3" customWidth="1"/>
    <col min="8725" max="8725" width="13.28515625" style="3" customWidth="1"/>
    <col min="8726" max="8730" width="12.42578125" style="3" customWidth="1"/>
    <col min="8731" max="8731" width="12.28515625" style="3" customWidth="1"/>
    <col min="8732" max="8732" width="14" style="3" customWidth="1"/>
    <col min="8733" max="8733" width="13.85546875" style="3" customWidth="1"/>
    <col min="8734" max="8734" width="12.42578125" style="3" customWidth="1"/>
    <col min="8735" max="8736" width="13.85546875" style="3" customWidth="1"/>
    <col min="8737" max="8737" width="13.42578125" style="3" customWidth="1"/>
    <col min="8738" max="8738" width="14" style="3" customWidth="1"/>
    <col min="8739" max="8740" width="12.42578125" style="3" customWidth="1"/>
    <col min="8741" max="8741" width="13.85546875" style="3" customWidth="1"/>
    <col min="8742" max="8742" width="13.5703125" style="3" customWidth="1"/>
    <col min="8743" max="8795" width="12.42578125" style="3" customWidth="1"/>
    <col min="8796" max="8796" width="0.5703125" style="3" customWidth="1"/>
    <col min="8797" max="8797" width="18.7109375" style="3" customWidth="1"/>
    <col min="8798" max="8798" width="19.42578125" style="3" customWidth="1"/>
    <col min="8799" max="8799" width="20.7109375" style="3" customWidth="1"/>
    <col min="8800" max="8960" width="9.140625" style="3"/>
    <col min="8961" max="8961" width="8.42578125" style="3" customWidth="1"/>
    <col min="8962" max="8962" width="28" style="3" customWidth="1"/>
    <col min="8963" max="8963" width="17.7109375" style="3" customWidth="1"/>
    <col min="8964" max="8964" width="19" style="3" customWidth="1"/>
    <col min="8965" max="8965" width="13.42578125" style="3" customWidth="1"/>
    <col min="8966" max="8966" width="11.5703125" style="3" customWidth="1"/>
    <col min="8967" max="8967" width="14.28515625" style="3" customWidth="1"/>
    <col min="8968" max="8968" width="24.140625" style="3" customWidth="1"/>
    <col min="8969" max="8969" width="0.42578125" style="3" customWidth="1"/>
    <col min="8970" max="8970" width="11.7109375" style="3" customWidth="1"/>
    <col min="8971" max="8971" width="11.5703125" style="3" customWidth="1"/>
    <col min="8972" max="8972" width="11.7109375" style="3" customWidth="1"/>
    <col min="8973" max="8973" width="14.140625" style="3" customWidth="1"/>
    <col min="8974" max="8974" width="11.7109375" style="3" customWidth="1"/>
    <col min="8975" max="8975" width="13.140625" style="3" customWidth="1"/>
    <col min="8976" max="8976" width="11.7109375" style="3" customWidth="1"/>
    <col min="8977" max="8977" width="13.5703125" style="3" customWidth="1"/>
    <col min="8978" max="8978" width="14.85546875" style="3" customWidth="1"/>
    <col min="8979" max="8979" width="11.85546875" style="3" customWidth="1"/>
    <col min="8980" max="8980" width="0.5703125" style="3" customWidth="1"/>
    <col min="8981" max="8981" width="13.28515625" style="3" customWidth="1"/>
    <col min="8982" max="8986" width="12.42578125" style="3" customWidth="1"/>
    <col min="8987" max="8987" width="12.28515625" style="3" customWidth="1"/>
    <col min="8988" max="8988" width="14" style="3" customWidth="1"/>
    <col min="8989" max="8989" width="13.85546875" style="3" customWidth="1"/>
    <col min="8990" max="8990" width="12.42578125" style="3" customWidth="1"/>
    <col min="8991" max="8992" width="13.85546875" style="3" customWidth="1"/>
    <col min="8993" max="8993" width="13.42578125" style="3" customWidth="1"/>
    <col min="8994" max="8994" width="14" style="3" customWidth="1"/>
    <col min="8995" max="8996" width="12.42578125" style="3" customWidth="1"/>
    <col min="8997" max="8997" width="13.85546875" style="3" customWidth="1"/>
    <col min="8998" max="8998" width="13.5703125" style="3" customWidth="1"/>
    <col min="8999" max="9051" width="12.42578125" style="3" customWidth="1"/>
    <col min="9052" max="9052" width="0.5703125" style="3" customWidth="1"/>
    <col min="9053" max="9053" width="18.7109375" style="3" customWidth="1"/>
    <col min="9054" max="9054" width="19.42578125" style="3" customWidth="1"/>
    <col min="9055" max="9055" width="20.7109375" style="3" customWidth="1"/>
    <col min="9056" max="9216" width="9.140625" style="3"/>
    <col min="9217" max="9217" width="8.42578125" style="3" customWidth="1"/>
    <col min="9218" max="9218" width="28" style="3" customWidth="1"/>
    <col min="9219" max="9219" width="17.7109375" style="3" customWidth="1"/>
    <col min="9220" max="9220" width="19" style="3" customWidth="1"/>
    <col min="9221" max="9221" width="13.42578125" style="3" customWidth="1"/>
    <col min="9222" max="9222" width="11.5703125" style="3" customWidth="1"/>
    <col min="9223" max="9223" width="14.28515625" style="3" customWidth="1"/>
    <col min="9224" max="9224" width="24.140625" style="3" customWidth="1"/>
    <col min="9225" max="9225" width="0.42578125" style="3" customWidth="1"/>
    <col min="9226" max="9226" width="11.7109375" style="3" customWidth="1"/>
    <col min="9227" max="9227" width="11.5703125" style="3" customWidth="1"/>
    <col min="9228" max="9228" width="11.7109375" style="3" customWidth="1"/>
    <col min="9229" max="9229" width="14.140625" style="3" customWidth="1"/>
    <col min="9230" max="9230" width="11.7109375" style="3" customWidth="1"/>
    <col min="9231" max="9231" width="13.140625" style="3" customWidth="1"/>
    <col min="9232" max="9232" width="11.7109375" style="3" customWidth="1"/>
    <col min="9233" max="9233" width="13.5703125" style="3" customWidth="1"/>
    <col min="9234" max="9234" width="14.85546875" style="3" customWidth="1"/>
    <col min="9235" max="9235" width="11.85546875" style="3" customWidth="1"/>
    <col min="9236" max="9236" width="0.5703125" style="3" customWidth="1"/>
    <col min="9237" max="9237" width="13.28515625" style="3" customWidth="1"/>
    <col min="9238" max="9242" width="12.42578125" style="3" customWidth="1"/>
    <col min="9243" max="9243" width="12.28515625" style="3" customWidth="1"/>
    <col min="9244" max="9244" width="14" style="3" customWidth="1"/>
    <col min="9245" max="9245" width="13.85546875" style="3" customWidth="1"/>
    <col min="9246" max="9246" width="12.42578125" style="3" customWidth="1"/>
    <col min="9247" max="9248" width="13.85546875" style="3" customWidth="1"/>
    <col min="9249" max="9249" width="13.42578125" style="3" customWidth="1"/>
    <col min="9250" max="9250" width="14" style="3" customWidth="1"/>
    <col min="9251" max="9252" width="12.42578125" style="3" customWidth="1"/>
    <col min="9253" max="9253" width="13.85546875" style="3" customWidth="1"/>
    <col min="9254" max="9254" width="13.5703125" style="3" customWidth="1"/>
    <col min="9255" max="9307" width="12.42578125" style="3" customWidth="1"/>
    <col min="9308" max="9308" width="0.5703125" style="3" customWidth="1"/>
    <col min="9309" max="9309" width="18.7109375" style="3" customWidth="1"/>
    <col min="9310" max="9310" width="19.42578125" style="3" customWidth="1"/>
    <col min="9311" max="9311" width="20.7109375" style="3" customWidth="1"/>
    <col min="9312" max="9472" width="9.140625" style="3"/>
    <col min="9473" max="9473" width="8.42578125" style="3" customWidth="1"/>
    <col min="9474" max="9474" width="28" style="3" customWidth="1"/>
    <col min="9475" max="9475" width="17.7109375" style="3" customWidth="1"/>
    <col min="9476" max="9476" width="19" style="3" customWidth="1"/>
    <col min="9477" max="9477" width="13.42578125" style="3" customWidth="1"/>
    <col min="9478" max="9478" width="11.5703125" style="3" customWidth="1"/>
    <col min="9479" max="9479" width="14.28515625" style="3" customWidth="1"/>
    <col min="9480" max="9480" width="24.140625" style="3" customWidth="1"/>
    <col min="9481" max="9481" width="0.42578125" style="3" customWidth="1"/>
    <col min="9482" max="9482" width="11.7109375" style="3" customWidth="1"/>
    <col min="9483" max="9483" width="11.5703125" style="3" customWidth="1"/>
    <col min="9484" max="9484" width="11.7109375" style="3" customWidth="1"/>
    <col min="9485" max="9485" width="14.140625" style="3" customWidth="1"/>
    <col min="9486" max="9486" width="11.7109375" style="3" customWidth="1"/>
    <col min="9487" max="9487" width="13.140625" style="3" customWidth="1"/>
    <col min="9488" max="9488" width="11.7109375" style="3" customWidth="1"/>
    <col min="9489" max="9489" width="13.5703125" style="3" customWidth="1"/>
    <col min="9490" max="9490" width="14.85546875" style="3" customWidth="1"/>
    <col min="9491" max="9491" width="11.85546875" style="3" customWidth="1"/>
    <col min="9492" max="9492" width="0.5703125" style="3" customWidth="1"/>
    <col min="9493" max="9493" width="13.28515625" style="3" customWidth="1"/>
    <col min="9494" max="9498" width="12.42578125" style="3" customWidth="1"/>
    <col min="9499" max="9499" width="12.28515625" style="3" customWidth="1"/>
    <col min="9500" max="9500" width="14" style="3" customWidth="1"/>
    <col min="9501" max="9501" width="13.85546875" style="3" customWidth="1"/>
    <col min="9502" max="9502" width="12.42578125" style="3" customWidth="1"/>
    <col min="9503" max="9504" width="13.85546875" style="3" customWidth="1"/>
    <col min="9505" max="9505" width="13.42578125" style="3" customWidth="1"/>
    <col min="9506" max="9506" width="14" style="3" customWidth="1"/>
    <col min="9507" max="9508" width="12.42578125" style="3" customWidth="1"/>
    <col min="9509" max="9509" width="13.85546875" style="3" customWidth="1"/>
    <col min="9510" max="9510" width="13.5703125" style="3" customWidth="1"/>
    <col min="9511" max="9563" width="12.42578125" style="3" customWidth="1"/>
    <col min="9564" max="9564" width="0.5703125" style="3" customWidth="1"/>
    <col min="9565" max="9565" width="18.7109375" style="3" customWidth="1"/>
    <col min="9566" max="9566" width="19.42578125" style="3" customWidth="1"/>
    <col min="9567" max="9567" width="20.7109375" style="3" customWidth="1"/>
    <col min="9568" max="9728" width="9.140625" style="3"/>
    <col min="9729" max="9729" width="8.42578125" style="3" customWidth="1"/>
    <col min="9730" max="9730" width="28" style="3" customWidth="1"/>
    <col min="9731" max="9731" width="17.7109375" style="3" customWidth="1"/>
    <col min="9732" max="9732" width="19" style="3" customWidth="1"/>
    <col min="9733" max="9733" width="13.42578125" style="3" customWidth="1"/>
    <col min="9734" max="9734" width="11.5703125" style="3" customWidth="1"/>
    <col min="9735" max="9735" width="14.28515625" style="3" customWidth="1"/>
    <col min="9736" max="9736" width="24.140625" style="3" customWidth="1"/>
    <col min="9737" max="9737" width="0.42578125" style="3" customWidth="1"/>
    <col min="9738" max="9738" width="11.7109375" style="3" customWidth="1"/>
    <col min="9739" max="9739" width="11.5703125" style="3" customWidth="1"/>
    <col min="9740" max="9740" width="11.7109375" style="3" customWidth="1"/>
    <col min="9741" max="9741" width="14.140625" style="3" customWidth="1"/>
    <col min="9742" max="9742" width="11.7109375" style="3" customWidth="1"/>
    <col min="9743" max="9743" width="13.140625" style="3" customWidth="1"/>
    <col min="9744" max="9744" width="11.7109375" style="3" customWidth="1"/>
    <col min="9745" max="9745" width="13.5703125" style="3" customWidth="1"/>
    <col min="9746" max="9746" width="14.85546875" style="3" customWidth="1"/>
    <col min="9747" max="9747" width="11.85546875" style="3" customWidth="1"/>
    <col min="9748" max="9748" width="0.5703125" style="3" customWidth="1"/>
    <col min="9749" max="9749" width="13.28515625" style="3" customWidth="1"/>
    <col min="9750" max="9754" width="12.42578125" style="3" customWidth="1"/>
    <col min="9755" max="9755" width="12.28515625" style="3" customWidth="1"/>
    <col min="9756" max="9756" width="14" style="3" customWidth="1"/>
    <col min="9757" max="9757" width="13.85546875" style="3" customWidth="1"/>
    <col min="9758" max="9758" width="12.42578125" style="3" customWidth="1"/>
    <col min="9759" max="9760" width="13.85546875" style="3" customWidth="1"/>
    <col min="9761" max="9761" width="13.42578125" style="3" customWidth="1"/>
    <col min="9762" max="9762" width="14" style="3" customWidth="1"/>
    <col min="9763" max="9764" width="12.42578125" style="3" customWidth="1"/>
    <col min="9765" max="9765" width="13.85546875" style="3" customWidth="1"/>
    <col min="9766" max="9766" width="13.5703125" style="3" customWidth="1"/>
    <col min="9767" max="9819" width="12.42578125" style="3" customWidth="1"/>
    <col min="9820" max="9820" width="0.5703125" style="3" customWidth="1"/>
    <col min="9821" max="9821" width="18.7109375" style="3" customWidth="1"/>
    <col min="9822" max="9822" width="19.42578125" style="3" customWidth="1"/>
    <col min="9823" max="9823" width="20.7109375" style="3" customWidth="1"/>
    <col min="9824" max="9984" width="9.140625" style="3"/>
    <col min="9985" max="9985" width="8.42578125" style="3" customWidth="1"/>
    <col min="9986" max="9986" width="28" style="3" customWidth="1"/>
    <col min="9987" max="9987" width="17.7109375" style="3" customWidth="1"/>
    <col min="9988" max="9988" width="19" style="3" customWidth="1"/>
    <col min="9989" max="9989" width="13.42578125" style="3" customWidth="1"/>
    <col min="9990" max="9990" width="11.5703125" style="3" customWidth="1"/>
    <col min="9991" max="9991" width="14.28515625" style="3" customWidth="1"/>
    <col min="9992" max="9992" width="24.140625" style="3" customWidth="1"/>
    <col min="9993" max="9993" width="0.42578125" style="3" customWidth="1"/>
    <col min="9994" max="9994" width="11.7109375" style="3" customWidth="1"/>
    <col min="9995" max="9995" width="11.5703125" style="3" customWidth="1"/>
    <col min="9996" max="9996" width="11.7109375" style="3" customWidth="1"/>
    <col min="9997" max="9997" width="14.140625" style="3" customWidth="1"/>
    <col min="9998" max="9998" width="11.7109375" style="3" customWidth="1"/>
    <col min="9999" max="9999" width="13.140625" style="3" customWidth="1"/>
    <col min="10000" max="10000" width="11.7109375" style="3" customWidth="1"/>
    <col min="10001" max="10001" width="13.5703125" style="3" customWidth="1"/>
    <col min="10002" max="10002" width="14.85546875" style="3" customWidth="1"/>
    <col min="10003" max="10003" width="11.85546875" style="3" customWidth="1"/>
    <col min="10004" max="10004" width="0.5703125" style="3" customWidth="1"/>
    <col min="10005" max="10005" width="13.28515625" style="3" customWidth="1"/>
    <col min="10006" max="10010" width="12.42578125" style="3" customWidth="1"/>
    <col min="10011" max="10011" width="12.28515625" style="3" customWidth="1"/>
    <col min="10012" max="10012" width="14" style="3" customWidth="1"/>
    <col min="10013" max="10013" width="13.85546875" style="3" customWidth="1"/>
    <col min="10014" max="10014" width="12.42578125" style="3" customWidth="1"/>
    <col min="10015" max="10016" width="13.85546875" style="3" customWidth="1"/>
    <col min="10017" max="10017" width="13.42578125" style="3" customWidth="1"/>
    <col min="10018" max="10018" width="14" style="3" customWidth="1"/>
    <col min="10019" max="10020" width="12.42578125" style="3" customWidth="1"/>
    <col min="10021" max="10021" width="13.85546875" style="3" customWidth="1"/>
    <col min="10022" max="10022" width="13.5703125" style="3" customWidth="1"/>
    <col min="10023" max="10075" width="12.42578125" style="3" customWidth="1"/>
    <col min="10076" max="10076" width="0.5703125" style="3" customWidth="1"/>
    <col min="10077" max="10077" width="18.7109375" style="3" customWidth="1"/>
    <col min="10078" max="10078" width="19.42578125" style="3" customWidth="1"/>
    <col min="10079" max="10079" width="20.7109375" style="3" customWidth="1"/>
    <col min="10080" max="10240" width="9.140625" style="3"/>
    <col min="10241" max="10241" width="8.42578125" style="3" customWidth="1"/>
    <col min="10242" max="10242" width="28" style="3" customWidth="1"/>
    <col min="10243" max="10243" width="17.7109375" style="3" customWidth="1"/>
    <col min="10244" max="10244" width="19" style="3" customWidth="1"/>
    <col min="10245" max="10245" width="13.42578125" style="3" customWidth="1"/>
    <col min="10246" max="10246" width="11.5703125" style="3" customWidth="1"/>
    <col min="10247" max="10247" width="14.28515625" style="3" customWidth="1"/>
    <col min="10248" max="10248" width="24.140625" style="3" customWidth="1"/>
    <col min="10249" max="10249" width="0.42578125" style="3" customWidth="1"/>
    <col min="10250" max="10250" width="11.7109375" style="3" customWidth="1"/>
    <col min="10251" max="10251" width="11.5703125" style="3" customWidth="1"/>
    <col min="10252" max="10252" width="11.7109375" style="3" customWidth="1"/>
    <col min="10253" max="10253" width="14.140625" style="3" customWidth="1"/>
    <col min="10254" max="10254" width="11.7109375" style="3" customWidth="1"/>
    <col min="10255" max="10255" width="13.140625" style="3" customWidth="1"/>
    <col min="10256" max="10256" width="11.7109375" style="3" customWidth="1"/>
    <col min="10257" max="10257" width="13.5703125" style="3" customWidth="1"/>
    <col min="10258" max="10258" width="14.85546875" style="3" customWidth="1"/>
    <col min="10259" max="10259" width="11.85546875" style="3" customWidth="1"/>
    <col min="10260" max="10260" width="0.5703125" style="3" customWidth="1"/>
    <col min="10261" max="10261" width="13.28515625" style="3" customWidth="1"/>
    <col min="10262" max="10266" width="12.42578125" style="3" customWidth="1"/>
    <col min="10267" max="10267" width="12.28515625" style="3" customWidth="1"/>
    <col min="10268" max="10268" width="14" style="3" customWidth="1"/>
    <col min="10269" max="10269" width="13.85546875" style="3" customWidth="1"/>
    <col min="10270" max="10270" width="12.42578125" style="3" customWidth="1"/>
    <col min="10271" max="10272" width="13.85546875" style="3" customWidth="1"/>
    <col min="10273" max="10273" width="13.42578125" style="3" customWidth="1"/>
    <col min="10274" max="10274" width="14" style="3" customWidth="1"/>
    <col min="10275" max="10276" width="12.42578125" style="3" customWidth="1"/>
    <col min="10277" max="10277" width="13.85546875" style="3" customWidth="1"/>
    <col min="10278" max="10278" width="13.5703125" style="3" customWidth="1"/>
    <col min="10279" max="10331" width="12.42578125" style="3" customWidth="1"/>
    <col min="10332" max="10332" width="0.5703125" style="3" customWidth="1"/>
    <col min="10333" max="10333" width="18.7109375" style="3" customWidth="1"/>
    <col min="10334" max="10334" width="19.42578125" style="3" customWidth="1"/>
    <col min="10335" max="10335" width="20.7109375" style="3" customWidth="1"/>
    <col min="10336" max="10496" width="9.140625" style="3"/>
    <col min="10497" max="10497" width="8.42578125" style="3" customWidth="1"/>
    <col min="10498" max="10498" width="28" style="3" customWidth="1"/>
    <col min="10499" max="10499" width="17.7109375" style="3" customWidth="1"/>
    <col min="10500" max="10500" width="19" style="3" customWidth="1"/>
    <col min="10501" max="10501" width="13.42578125" style="3" customWidth="1"/>
    <col min="10502" max="10502" width="11.5703125" style="3" customWidth="1"/>
    <col min="10503" max="10503" width="14.28515625" style="3" customWidth="1"/>
    <col min="10504" max="10504" width="24.140625" style="3" customWidth="1"/>
    <col min="10505" max="10505" width="0.42578125" style="3" customWidth="1"/>
    <col min="10506" max="10506" width="11.7109375" style="3" customWidth="1"/>
    <col min="10507" max="10507" width="11.5703125" style="3" customWidth="1"/>
    <col min="10508" max="10508" width="11.7109375" style="3" customWidth="1"/>
    <col min="10509" max="10509" width="14.140625" style="3" customWidth="1"/>
    <col min="10510" max="10510" width="11.7109375" style="3" customWidth="1"/>
    <col min="10511" max="10511" width="13.140625" style="3" customWidth="1"/>
    <col min="10512" max="10512" width="11.7109375" style="3" customWidth="1"/>
    <col min="10513" max="10513" width="13.5703125" style="3" customWidth="1"/>
    <col min="10514" max="10514" width="14.85546875" style="3" customWidth="1"/>
    <col min="10515" max="10515" width="11.85546875" style="3" customWidth="1"/>
    <col min="10516" max="10516" width="0.5703125" style="3" customWidth="1"/>
    <col min="10517" max="10517" width="13.28515625" style="3" customWidth="1"/>
    <col min="10518" max="10522" width="12.42578125" style="3" customWidth="1"/>
    <col min="10523" max="10523" width="12.28515625" style="3" customWidth="1"/>
    <col min="10524" max="10524" width="14" style="3" customWidth="1"/>
    <col min="10525" max="10525" width="13.85546875" style="3" customWidth="1"/>
    <col min="10526" max="10526" width="12.42578125" style="3" customWidth="1"/>
    <col min="10527" max="10528" width="13.85546875" style="3" customWidth="1"/>
    <col min="10529" max="10529" width="13.42578125" style="3" customWidth="1"/>
    <col min="10530" max="10530" width="14" style="3" customWidth="1"/>
    <col min="10531" max="10532" width="12.42578125" style="3" customWidth="1"/>
    <col min="10533" max="10533" width="13.85546875" style="3" customWidth="1"/>
    <col min="10534" max="10534" width="13.5703125" style="3" customWidth="1"/>
    <col min="10535" max="10587" width="12.42578125" style="3" customWidth="1"/>
    <col min="10588" max="10588" width="0.5703125" style="3" customWidth="1"/>
    <col min="10589" max="10589" width="18.7109375" style="3" customWidth="1"/>
    <col min="10590" max="10590" width="19.42578125" style="3" customWidth="1"/>
    <col min="10591" max="10591" width="20.7109375" style="3" customWidth="1"/>
    <col min="10592" max="10752" width="9.140625" style="3"/>
    <col min="10753" max="10753" width="8.42578125" style="3" customWidth="1"/>
    <col min="10754" max="10754" width="28" style="3" customWidth="1"/>
    <col min="10755" max="10755" width="17.7109375" style="3" customWidth="1"/>
    <col min="10756" max="10756" width="19" style="3" customWidth="1"/>
    <col min="10757" max="10757" width="13.42578125" style="3" customWidth="1"/>
    <col min="10758" max="10758" width="11.5703125" style="3" customWidth="1"/>
    <col min="10759" max="10759" width="14.28515625" style="3" customWidth="1"/>
    <col min="10760" max="10760" width="24.140625" style="3" customWidth="1"/>
    <col min="10761" max="10761" width="0.42578125" style="3" customWidth="1"/>
    <col min="10762" max="10762" width="11.7109375" style="3" customWidth="1"/>
    <col min="10763" max="10763" width="11.5703125" style="3" customWidth="1"/>
    <col min="10764" max="10764" width="11.7109375" style="3" customWidth="1"/>
    <col min="10765" max="10765" width="14.140625" style="3" customWidth="1"/>
    <col min="10766" max="10766" width="11.7109375" style="3" customWidth="1"/>
    <col min="10767" max="10767" width="13.140625" style="3" customWidth="1"/>
    <col min="10768" max="10768" width="11.7109375" style="3" customWidth="1"/>
    <col min="10769" max="10769" width="13.5703125" style="3" customWidth="1"/>
    <col min="10770" max="10770" width="14.85546875" style="3" customWidth="1"/>
    <col min="10771" max="10771" width="11.85546875" style="3" customWidth="1"/>
    <col min="10772" max="10772" width="0.5703125" style="3" customWidth="1"/>
    <col min="10773" max="10773" width="13.28515625" style="3" customWidth="1"/>
    <col min="10774" max="10778" width="12.42578125" style="3" customWidth="1"/>
    <col min="10779" max="10779" width="12.28515625" style="3" customWidth="1"/>
    <col min="10780" max="10780" width="14" style="3" customWidth="1"/>
    <col min="10781" max="10781" width="13.85546875" style="3" customWidth="1"/>
    <col min="10782" max="10782" width="12.42578125" style="3" customWidth="1"/>
    <col min="10783" max="10784" width="13.85546875" style="3" customWidth="1"/>
    <col min="10785" max="10785" width="13.42578125" style="3" customWidth="1"/>
    <col min="10786" max="10786" width="14" style="3" customWidth="1"/>
    <col min="10787" max="10788" width="12.42578125" style="3" customWidth="1"/>
    <col min="10789" max="10789" width="13.85546875" style="3" customWidth="1"/>
    <col min="10790" max="10790" width="13.5703125" style="3" customWidth="1"/>
    <col min="10791" max="10843" width="12.42578125" style="3" customWidth="1"/>
    <col min="10844" max="10844" width="0.5703125" style="3" customWidth="1"/>
    <col min="10845" max="10845" width="18.7109375" style="3" customWidth="1"/>
    <col min="10846" max="10846" width="19.42578125" style="3" customWidth="1"/>
    <col min="10847" max="10847" width="20.7109375" style="3" customWidth="1"/>
    <col min="10848" max="11008" width="9.140625" style="3"/>
    <col min="11009" max="11009" width="8.42578125" style="3" customWidth="1"/>
    <col min="11010" max="11010" width="28" style="3" customWidth="1"/>
    <col min="11011" max="11011" width="17.7109375" style="3" customWidth="1"/>
    <col min="11012" max="11012" width="19" style="3" customWidth="1"/>
    <col min="11013" max="11013" width="13.42578125" style="3" customWidth="1"/>
    <col min="11014" max="11014" width="11.5703125" style="3" customWidth="1"/>
    <col min="11015" max="11015" width="14.28515625" style="3" customWidth="1"/>
    <col min="11016" max="11016" width="24.140625" style="3" customWidth="1"/>
    <col min="11017" max="11017" width="0.42578125" style="3" customWidth="1"/>
    <col min="11018" max="11018" width="11.7109375" style="3" customWidth="1"/>
    <col min="11019" max="11019" width="11.5703125" style="3" customWidth="1"/>
    <col min="11020" max="11020" width="11.7109375" style="3" customWidth="1"/>
    <col min="11021" max="11021" width="14.140625" style="3" customWidth="1"/>
    <col min="11022" max="11022" width="11.7109375" style="3" customWidth="1"/>
    <col min="11023" max="11023" width="13.140625" style="3" customWidth="1"/>
    <col min="11024" max="11024" width="11.7109375" style="3" customWidth="1"/>
    <col min="11025" max="11025" width="13.5703125" style="3" customWidth="1"/>
    <col min="11026" max="11026" width="14.85546875" style="3" customWidth="1"/>
    <col min="11027" max="11027" width="11.85546875" style="3" customWidth="1"/>
    <col min="11028" max="11028" width="0.5703125" style="3" customWidth="1"/>
    <col min="11029" max="11029" width="13.28515625" style="3" customWidth="1"/>
    <col min="11030" max="11034" width="12.42578125" style="3" customWidth="1"/>
    <col min="11035" max="11035" width="12.28515625" style="3" customWidth="1"/>
    <col min="11036" max="11036" width="14" style="3" customWidth="1"/>
    <col min="11037" max="11037" width="13.85546875" style="3" customWidth="1"/>
    <col min="11038" max="11038" width="12.42578125" style="3" customWidth="1"/>
    <col min="11039" max="11040" width="13.85546875" style="3" customWidth="1"/>
    <col min="11041" max="11041" width="13.42578125" style="3" customWidth="1"/>
    <col min="11042" max="11042" width="14" style="3" customWidth="1"/>
    <col min="11043" max="11044" width="12.42578125" style="3" customWidth="1"/>
    <col min="11045" max="11045" width="13.85546875" style="3" customWidth="1"/>
    <col min="11046" max="11046" width="13.5703125" style="3" customWidth="1"/>
    <col min="11047" max="11099" width="12.42578125" style="3" customWidth="1"/>
    <col min="11100" max="11100" width="0.5703125" style="3" customWidth="1"/>
    <col min="11101" max="11101" width="18.7109375" style="3" customWidth="1"/>
    <col min="11102" max="11102" width="19.42578125" style="3" customWidth="1"/>
    <col min="11103" max="11103" width="20.7109375" style="3" customWidth="1"/>
    <col min="11104" max="11264" width="9.140625" style="3"/>
    <col min="11265" max="11265" width="8.42578125" style="3" customWidth="1"/>
    <col min="11266" max="11266" width="28" style="3" customWidth="1"/>
    <col min="11267" max="11267" width="17.7109375" style="3" customWidth="1"/>
    <col min="11268" max="11268" width="19" style="3" customWidth="1"/>
    <col min="11269" max="11269" width="13.42578125" style="3" customWidth="1"/>
    <col min="11270" max="11270" width="11.5703125" style="3" customWidth="1"/>
    <col min="11271" max="11271" width="14.28515625" style="3" customWidth="1"/>
    <col min="11272" max="11272" width="24.140625" style="3" customWidth="1"/>
    <col min="11273" max="11273" width="0.42578125" style="3" customWidth="1"/>
    <col min="11274" max="11274" width="11.7109375" style="3" customWidth="1"/>
    <col min="11275" max="11275" width="11.5703125" style="3" customWidth="1"/>
    <col min="11276" max="11276" width="11.7109375" style="3" customWidth="1"/>
    <col min="11277" max="11277" width="14.140625" style="3" customWidth="1"/>
    <col min="11278" max="11278" width="11.7109375" style="3" customWidth="1"/>
    <col min="11279" max="11279" width="13.140625" style="3" customWidth="1"/>
    <col min="11280" max="11280" width="11.7109375" style="3" customWidth="1"/>
    <col min="11281" max="11281" width="13.5703125" style="3" customWidth="1"/>
    <col min="11282" max="11282" width="14.85546875" style="3" customWidth="1"/>
    <col min="11283" max="11283" width="11.85546875" style="3" customWidth="1"/>
    <col min="11284" max="11284" width="0.5703125" style="3" customWidth="1"/>
    <col min="11285" max="11285" width="13.28515625" style="3" customWidth="1"/>
    <col min="11286" max="11290" width="12.42578125" style="3" customWidth="1"/>
    <col min="11291" max="11291" width="12.28515625" style="3" customWidth="1"/>
    <col min="11292" max="11292" width="14" style="3" customWidth="1"/>
    <col min="11293" max="11293" width="13.85546875" style="3" customWidth="1"/>
    <col min="11294" max="11294" width="12.42578125" style="3" customWidth="1"/>
    <col min="11295" max="11296" width="13.85546875" style="3" customWidth="1"/>
    <col min="11297" max="11297" width="13.42578125" style="3" customWidth="1"/>
    <col min="11298" max="11298" width="14" style="3" customWidth="1"/>
    <col min="11299" max="11300" width="12.42578125" style="3" customWidth="1"/>
    <col min="11301" max="11301" width="13.85546875" style="3" customWidth="1"/>
    <col min="11302" max="11302" width="13.5703125" style="3" customWidth="1"/>
    <col min="11303" max="11355" width="12.42578125" style="3" customWidth="1"/>
    <col min="11356" max="11356" width="0.5703125" style="3" customWidth="1"/>
    <col min="11357" max="11357" width="18.7109375" style="3" customWidth="1"/>
    <col min="11358" max="11358" width="19.42578125" style="3" customWidth="1"/>
    <col min="11359" max="11359" width="20.7109375" style="3" customWidth="1"/>
    <col min="11360" max="11520" width="9.140625" style="3"/>
    <col min="11521" max="11521" width="8.42578125" style="3" customWidth="1"/>
    <col min="11522" max="11522" width="28" style="3" customWidth="1"/>
    <col min="11523" max="11523" width="17.7109375" style="3" customWidth="1"/>
    <col min="11524" max="11524" width="19" style="3" customWidth="1"/>
    <col min="11525" max="11525" width="13.42578125" style="3" customWidth="1"/>
    <col min="11526" max="11526" width="11.5703125" style="3" customWidth="1"/>
    <col min="11527" max="11527" width="14.28515625" style="3" customWidth="1"/>
    <col min="11528" max="11528" width="24.140625" style="3" customWidth="1"/>
    <col min="11529" max="11529" width="0.42578125" style="3" customWidth="1"/>
    <col min="11530" max="11530" width="11.7109375" style="3" customWidth="1"/>
    <col min="11531" max="11531" width="11.5703125" style="3" customWidth="1"/>
    <col min="11532" max="11532" width="11.7109375" style="3" customWidth="1"/>
    <col min="11533" max="11533" width="14.140625" style="3" customWidth="1"/>
    <col min="11534" max="11534" width="11.7109375" style="3" customWidth="1"/>
    <col min="11535" max="11535" width="13.140625" style="3" customWidth="1"/>
    <col min="11536" max="11536" width="11.7109375" style="3" customWidth="1"/>
    <col min="11537" max="11537" width="13.5703125" style="3" customWidth="1"/>
    <col min="11538" max="11538" width="14.85546875" style="3" customWidth="1"/>
    <col min="11539" max="11539" width="11.85546875" style="3" customWidth="1"/>
    <col min="11540" max="11540" width="0.5703125" style="3" customWidth="1"/>
    <col min="11541" max="11541" width="13.28515625" style="3" customWidth="1"/>
    <col min="11542" max="11546" width="12.42578125" style="3" customWidth="1"/>
    <col min="11547" max="11547" width="12.28515625" style="3" customWidth="1"/>
    <col min="11548" max="11548" width="14" style="3" customWidth="1"/>
    <col min="11549" max="11549" width="13.85546875" style="3" customWidth="1"/>
    <col min="11550" max="11550" width="12.42578125" style="3" customWidth="1"/>
    <col min="11551" max="11552" width="13.85546875" style="3" customWidth="1"/>
    <col min="11553" max="11553" width="13.42578125" style="3" customWidth="1"/>
    <col min="11554" max="11554" width="14" style="3" customWidth="1"/>
    <col min="11555" max="11556" width="12.42578125" style="3" customWidth="1"/>
    <col min="11557" max="11557" width="13.85546875" style="3" customWidth="1"/>
    <col min="11558" max="11558" width="13.5703125" style="3" customWidth="1"/>
    <col min="11559" max="11611" width="12.42578125" style="3" customWidth="1"/>
    <col min="11612" max="11612" width="0.5703125" style="3" customWidth="1"/>
    <col min="11613" max="11613" width="18.7109375" style="3" customWidth="1"/>
    <col min="11614" max="11614" width="19.42578125" style="3" customWidth="1"/>
    <col min="11615" max="11615" width="20.7109375" style="3" customWidth="1"/>
    <col min="11616" max="11776" width="9.140625" style="3"/>
    <col min="11777" max="11777" width="8.42578125" style="3" customWidth="1"/>
    <col min="11778" max="11778" width="28" style="3" customWidth="1"/>
    <col min="11779" max="11779" width="17.7109375" style="3" customWidth="1"/>
    <col min="11780" max="11780" width="19" style="3" customWidth="1"/>
    <col min="11781" max="11781" width="13.42578125" style="3" customWidth="1"/>
    <col min="11782" max="11782" width="11.5703125" style="3" customWidth="1"/>
    <col min="11783" max="11783" width="14.28515625" style="3" customWidth="1"/>
    <col min="11784" max="11784" width="24.140625" style="3" customWidth="1"/>
    <col min="11785" max="11785" width="0.42578125" style="3" customWidth="1"/>
    <col min="11786" max="11786" width="11.7109375" style="3" customWidth="1"/>
    <col min="11787" max="11787" width="11.5703125" style="3" customWidth="1"/>
    <col min="11788" max="11788" width="11.7109375" style="3" customWidth="1"/>
    <col min="11789" max="11789" width="14.140625" style="3" customWidth="1"/>
    <col min="11790" max="11790" width="11.7109375" style="3" customWidth="1"/>
    <col min="11791" max="11791" width="13.140625" style="3" customWidth="1"/>
    <col min="11792" max="11792" width="11.7109375" style="3" customWidth="1"/>
    <col min="11793" max="11793" width="13.5703125" style="3" customWidth="1"/>
    <col min="11794" max="11794" width="14.85546875" style="3" customWidth="1"/>
    <col min="11795" max="11795" width="11.85546875" style="3" customWidth="1"/>
    <col min="11796" max="11796" width="0.5703125" style="3" customWidth="1"/>
    <col min="11797" max="11797" width="13.28515625" style="3" customWidth="1"/>
    <col min="11798" max="11802" width="12.42578125" style="3" customWidth="1"/>
    <col min="11803" max="11803" width="12.28515625" style="3" customWidth="1"/>
    <col min="11804" max="11804" width="14" style="3" customWidth="1"/>
    <col min="11805" max="11805" width="13.85546875" style="3" customWidth="1"/>
    <col min="11806" max="11806" width="12.42578125" style="3" customWidth="1"/>
    <col min="11807" max="11808" width="13.85546875" style="3" customWidth="1"/>
    <col min="11809" max="11809" width="13.42578125" style="3" customWidth="1"/>
    <col min="11810" max="11810" width="14" style="3" customWidth="1"/>
    <col min="11811" max="11812" width="12.42578125" style="3" customWidth="1"/>
    <col min="11813" max="11813" width="13.85546875" style="3" customWidth="1"/>
    <col min="11814" max="11814" width="13.5703125" style="3" customWidth="1"/>
    <col min="11815" max="11867" width="12.42578125" style="3" customWidth="1"/>
    <col min="11868" max="11868" width="0.5703125" style="3" customWidth="1"/>
    <col min="11869" max="11869" width="18.7109375" style="3" customWidth="1"/>
    <col min="11870" max="11870" width="19.42578125" style="3" customWidth="1"/>
    <col min="11871" max="11871" width="20.7109375" style="3" customWidth="1"/>
    <col min="11872" max="12032" width="9.140625" style="3"/>
    <col min="12033" max="12033" width="8.42578125" style="3" customWidth="1"/>
    <col min="12034" max="12034" width="28" style="3" customWidth="1"/>
    <col min="12035" max="12035" width="17.7109375" style="3" customWidth="1"/>
    <col min="12036" max="12036" width="19" style="3" customWidth="1"/>
    <col min="12037" max="12037" width="13.42578125" style="3" customWidth="1"/>
    <col min="12038" max="12038" width="11.5703125" style="3" customWidth="1"/>
    <col min="12039" max="12039" width="14.28515625" style="3" customWidth="1"/>
    <col min="12040" max="12040" width="24.140625" style="3" customWidth="1"/>
    <col min="12041" max="12041" width="0.42578125" style="3" customWidth="1"/>
    <col min="12042" max="12042" width="11.7109375" style="3" customWidth="1"/>
    <col min="12043" max="12043" width="11.5703125" style="3" customWidth="1"/>
    <col min="12044" max="12044" width="11.7109375" style="3" customWidth="1"/>
    <col min="12045" max="12045" width="14.140625" style="3" customWidth="1"/>
    <col min="12046" max="12046" width="11.7109375" style="3" customWidth="1"/>
    <col min="12047" max="12047" width="13.140625" style="3" customWidth="1"/>
    <col min="12048" max="12048" width="11.7109375" style="3" customWidth="1"/>
    <col min="12049" max="12049" width="13.5703125" style="3" customWidth="1"/>
    <col min="12050" max="12050" width="14.85546875" style="3" customWidth="1"/>
    <col min="12051" max="12051" width="11.85546875" style="3" customWidth="1"/>
    <col min="12052" max="12052" width="0.5703125" style="3" customWidth="1"/>
    <col min="12053" max="12053" width="13.28515625" style="3" customWidth="1"/>
    <col min="12054" max="12058" width="12.42578125" style="3" customWidth="1"/>
    <col min="12059" max="12059" width="12.28515625" style="3" customWidth="1"/>
    <col min="12060" max="12060" width="14" style="3" customWidth="1"/>
    <col min="12061" max="12061" width="13.85546875" style="3" customWidth="1"/>
    <col min="12062" max="12062" width="12.42578125" style="3" customWidth="1"/>
    <col min="12063" max="12064" width="13.85546875" style="3" customWidth="1"/>
    <col min="12065" max="12065" width="13.42578125" style="3" customWidth="1"/>
    <col min="12066" max="12066" width="14" style="3" customWidth="1"/>
    <col min="12067" max="12068" width="12.42578125" style="3" customWidth="1"/>
    <col min="12069" max="12069" width="13.85546875" style="3" customWidth="1"/>
    <col min="12070" max="12070" width="13.5703125" style="3" customWidth="1"/>
    <col min="12071" max="12123" width="12.42578125" style="3" customWidth="1"/>
    <col min="12124" max="12124" width="0.5703125" style="3" customWidth="1"/>
    <col min="12125" max="12125" width="18.7109375" style="3" customWidth="1"/>
    <col min="12126" max="12126" width="19.42578125" style="3" customWidth="1"/>
    <col min="12127" max="12127" width="20.7109375" style="3" customWidth="1"/>
    <col min="12128" max="12288" width="9.140625" style="3"/>
    <col min="12289" max="12289" width="8.42578125" style="3" customWidth="1"/>
    <col min="12290" max="12290" width="28" style="3" customWidth="1"/>
    <col min="12291" max="12291" width="17.7109375" style="3" customWidth="1"/>
    <col min="12292" max="12292" width="19" style="3" customWidth="1"/>
    <col min="12293" max="12293" width="13.42578125" style="3" customWidth="1"/>
    <col min="12294" max="12294" width="11.5703125" style="3" customWidth="1"/>
    <col min="12295" max="12295" width="14.28515625" style="3" customWidth="1"/>
    <col min="12296" max="12296" width="24.140625" style="3" customWidth="1"/>
    <col min="12297" max="12297" width="0.42578125" style="3" customWidth="1"/>
    <col min="12298" max="12298" width="11.7109375" style="3" customWidth="1"/>
    <col min="12299" max="12299" width="11.5703125" style="3" customWidth="1"/>
    <col min="12300" max="12300" width="11.7109375" style="3" customWidth="1"/>
    <col min="12301" max="12301" width="14.140625" style="3" customWidth="1"/>
    <col min="12302" max="12302" width="11.7109375" style="3" customWidth="1"/>
    <col min="12303" max="12303" width="13.140625" style="3" customWidth="1"/>
    <col min="12304" max="12304" width="11.7109375" style="3" customWidth="1"/>
    <col min="12305" max="12305" width="13.5703125" style="3" customWidth="1"/>
    <col min="12306" max="12306" width="14.85546875" style="3" customWidth="1"/>
    <col min="12307" max="12307" width="11.85546875" style="3" customWidth="1"/>
    <col min="12308" max="12308" width="0.5703125" style="3" customWidth="1"/>
    <col min="12309" max="12309" width="13.28515625" style="3" customWidth="1"/>
    <col min="12310" max="12314" width="12.42578125" style="3" customWidth="1"/>
    <col min="12315" max="12315" width="12.28515625" style="3" customWidth="1"/>
    <col min="12316" max="12316" width="14" style="3" customWidth="1"/>
    <col min="12317" max="12317" width="13.85546875" style="3" customWidth="1"/>
    <col min="12318" max="12318" width="12.42578125" style="3" customWidth="1"/>
    <col min="12319" max="12320" width="13.85546875" style="3" customWidth="1"/>
    <col min="12321" max="12321" width="13.42578125" style="3" customWidth="1"/>
    <col min="12322" max="12322" width="14" style="3" customWidth="1"/>
    <col min="12323" max="12324" width="12.42578125" style="3" customWidth="1"/>
    <col min="12325" max="12325" width="13.85546875" style="3" customWidth="1"/>
    <col min="12326" max="12326" width="13.5703125" style="3" customWidth="1"/>
    <col min="12327" max="12379" width="12.42578125" style="3" customWidth="1"/>
    <col min="12380" max="12380" width="0.5703125" style="3" customWidth="1"/>
    <col min="12381" max="12381" width="18.7109375" style="3" customWidth="1"/>
    <col min="12382" max="12382" width="19.42578125" style="3" customWidth="1"/>
    <col min="12383" max="12383" width="20.7109375" style="3" customWidth="1"/>
    <col min="12384" max="12544" width="9.140625" style="3"/>
    <col min="12545" max="12545" width="8.42578125" style="3" customWidth="1"/>
    <col min="12546" max="12546" width="28" style="3" customWidth="1"/>
    <col min="12547" max="12547" width="17.7109375" style="3" customWidth="1"/>
    <col min="12548" max="12548" width="19" style="3" customWidth="1"/>
    <col min="12549" max="12549" width="13.42578125" style="3" customWidth="1"/>
    <col min="12550" max="12550" width="11.5703125" style="3" customWidth="1"/>
    <col min="12551" max="12551" width="14.28515625" style="3" customWidth="1"/>
    <col min="12552" max="12552" width="24.140625" style="3" customWidth="1"/>
    <col min="12553" max="12553" width="0.42578125" style="3" customWidth="1"/>
    <col min="12554" max="12554" width="11.7109375" style="3" customWidth="1"/>
    <col min="12555" max="12555" width="11.5703125" style="3" customWidth="1"/>
    <col min="12556" max="12556" width="11.7109375" style="3" customWidth="1"/>
    <col min="12557" max="12557" width="14.140625" style="3" customWidth="1"/>
    <col min="12558" max="12558" width="11.7109375" style="3" customWidth="1"/>
    <col min="12559" max="12559" width="13.140625" style="3" customWidth="1"/>
    <col min="12560" max="12560" width="11.7109375" style="3" customWidth="1"/>
    <col min="12561" max="12561" width="13.5703125" style="3" customWidth="1"/>
    <col min="12562" max="12562" width="14.85546875" style="3" customWidth="1"/>
    <col min="12563" max="12563" width="11.85546875" style="3" customWidth="1"/>
    <col min="12564" max="12564" width="0.5703125" style="3" customWidth="1"/>
    <col min="12565" max="12565" width="13.28515625" style="3" customWidth="1"/>
    <col min="12566" max="12570" width="12.42578125" style="3" customWidth="1"/>
    <col min="12571" max="12571" width="12.28515625" style="3" customWidth="1"/>
    <col min="12572" max="12572" width="14" style="3" customWidth="1"/>
    <col min="12573" max="12573" width="13.85546875" style="3" customWidth="1"/>
    <col min="12574" max="12574" width="12.42578125" style="3" customWidth="1"/>
    <col min="12575" max="12576" width="13.85546875" style="3" customWidth="1"/>
    <col min="12577" max="12577" width="13.42578125" style="3" customWidth="1"/>
    <col min="12578" max="12578" width="14" style="3" customWidth="1"/>
    <col min="12579" max="12580" width="12.42578125" style="3" customWidth="1"/>
    <col min="12581" max="12581" width="13.85546875" style="3" customWidth="1"/>
    <col min="12582" max="12582" width="13.5703125" style="3" customWidth="1"/>
    <col min="12583" max="12635" width="12.42578125" style="3" customWidth="1"/>
    <col min="12636" max="12636" width="0.5703125" style="3" customWidth="1"/>
    <col min="12637" max="12637" width="18.7109375" style="3" customWidth="1"/>
    <col min="12638" max="12638" width="19.42578125" style="3" customWidth="1"/>
    <col min="12639" max="12639" width="20.7109375" style="3" customWidth="1"/>
    <col min="12640" max="12800" width="9.140625" style="3"/>
    <col min="12801" max="12801" width="8.42578125" style="3" customWidth="1"/>
    <col min="12802" max="12802" width="28" style="3" customWidth="1"/>
    <col min="12803" max="12803" width="17.7109375" style="3" customWidth="1"/>
    <col min="12804" max="12804" width="19" style="3" customWidth="1"/>
    <col min="12805" max="12805" width="13.42578125" style="3" customWidth="1"/>
    <col min="12806" max="12806" width="11.5703125" style="3" customWidth="1"/>
    <col min="12807" max="12807" width="14.28515625" style="3" customWidth="1"/>
    <col min="12808" max="12808" width="24.140625" style="3" customWidth="1"/>
    <col min="12809" max="12809" width="0.42578125" style="3" customWidth="1"/>
    <col min="12810" max="12810" width="11.7109375" style="3" customWidth="1"/>
    <col min="12811" max="12811" width="11.5703125" style="3" customWidth="1"/>
    <col min="12812" max="12812" width="11.7109375" style="3" customWidth="1"/>
    <col min="12813" max="12813" width="14.140625" style="3" customWidth="1"/>
    <col min="12814" max="12814" width="11.7109375" style="3" customWidth="1"/>
    <col min="12815" max="12815" width="13.140625" style="3" customWidth="1"/>
    <col min="12816" max="12816" width="11.7109375" style="3" customWidth="1"/>
    <col min="12817" max="12817" width="13.5703125" style="3" customWidth="1"/>
    <col min="12818" max="12818" width="14.85546875" style="3" customWidth="1"/>
    <col min="12819" max="12819" width="11.85546875" style="3" customWidth="1"/>
    <col min="12820" max="12820" width="0.5703125" style="3" customWidth="1"/>
    <col min="12821" max="12821" width="13.28515625" style="3" customWidth="1"/>
    <col min="12822" max="12826" width="12.42578125" style="3" customWidth="1"/>
    <col min="12827" max="12827" width="12.28515625" style="3" customWidth="1"/>
    <col min="12828" max="12828" width="14" style="3" customWidth="1"/>
    <col min="12829" max="12829" width="13.85546875" style="3" customWidth="1"/>
    <col min="12830" max="12830" width="12.42578125" style="3" customWidth="1"/>
    <col min="12831" max="12832" width="13.85546875" style="3" customWidth="1"/>
    <col min="12833" max="12833" width="13.42578125" style="3" customWidth="1"/>
    <col min="12834" max="12834" width="14" style="3" customWidth="1"/>
    <col min="12835" max="12836" width="12.42578125" style="3" customWidth="1"/>
    <col min="12837" max="12837" width="13.85546875" style="3" customWidth="1"/>
    <col min="12838" max="12838" width="13.5703125" style="3" customWidth="1"/>
    <col min="12839" max="12891" width="12.42578125" style="3" customWidth="1"/>
    <col min="12892" max="12892" width="0.5703125" style="3" customWidth="1"/>
    <col min="12893" max="12893" width="18.7109375" style="3" customWidth="1"/>
    <col min="12894" max="12894" width="19.42578125" style="3" customWidth="1"/>
    <col min="12895" max="12895" width="20.7109375" style="3" customWidth="1"/>
    <col min="12896" max="13056" width="9.140625" style="3"/>
    <col min="13057" max="13057" width="8.42578125" style="3" customWidth="1"/>
    <col min="13058" max="13058" width="28" style="3" customWidth="1"/>
    <col min="13059" max="13059" width="17.7109375" style="3" customWidth="1"/>
    <col min="13060" max="13060" width="19" style="3" customWidth="1"/>
    <col min="13061" max="13061" width="13.42578125" style="3" customWidth="1"/>
    <col min="13062" max="13062" width="11.5703125" style="3" customWidth="1"/>
    <col min="13063" max="13063" width="14.28515625" style="3" customWidth="1"/>
    <col min="13064" max="13064" width="24.140625" style="3" customWidth="1"/>
    <col min="13065" max="13065" width="0.42578125" style="3" customWidth="1"/>
    <col min="13066" max="13066" width="11.7109375" style="3" customWidth="1"/>
    <col min="13067" max="13067" width="11.5703125" style="3" customWidth="1"/>
    <col min="13068" max="13068" width="11.7109375" style="3" customWidth="1"/>
    <col min="13069" max="13069" width="14.140625" style="3" customWidth="1"/>
    <col min="13070" max="13070" width="11.7109375" style="3" customWidth="1"/>
    <col min="13071" max="13071" width="13.140625" style="3" customWidth="1"/>
    <col min="13072" max="13072" width="11.7109375" style="3" customWidth="1"/>
    <col min="13073" max="13073" width="13.5703125" style="3" customWidth="1"/>
    <col min="13074" max="13074" width="14.85546875" style="3" customWidth="1"/>
    <col min="13075" max="13075" width="11.85546875" style="3" customWidth="1"/>
    <col min="13076" max="13076" width="0.5703125" style="3" customWidth="1"/>
    <col min="13077" max="13077" width="13.28515625" style="3" customWidth="1"/>
    <col min="13078" max="13082" width="12.42578125" style="3" customWidth="1"/>
    <col min="13083" max="13083" width="12.28515625" style="3" customWidth="1"/>
    <col min="13084" max="13084" width="14" style="3" customWidth="1"/>
    <col min="13085" max="13085" width="13.85546875" style="3" customWidth="1"/>
    <col min="13086" max="13086" width="12.42578125" style="3" customWidth="1"/>
    <col min="13087" max="13088" width="13.85546875" style="3" customWidth="1"/>
    <col min="13089" max="13089" width="13.42578125" style="3" customWidth="1"/>
    <col min="13090" max="13090" width="14" style="3" customWidth="1"/>
    <col min="13091" max="13092" width="12.42578125" style="3" customWidth="1"/>
    <col min="13093" max="13093" width="13.85546875" style="3" customWidth="1"/>
    <col min="13094" max="13094" width="13.5703125" style="3" customWidth="1"/>
    <col min="13095" max="13147" width="12.42578125" style="3" customWidth="1"/>
    <col min="13148" max="13148" width="0.5703125" style="3" customWidth="1"/>
    <col min="13149" max="13149" width="18.7109375" style="3" customWidth="1"/>
    <col min="13150" max="13150" width="19.42578125" style="3" customWidth="1"/>
    <col min="13151" max="13151" width="20.7109375" style="3" customWidth="1"/>
    <col min="13152" max="13312" width="9.140625" style="3"/>
    <col min="13313" max="13313" width="8.42578125" style="3" customWidth="1"/>
    <col min="13314" max="13314" width="28" style="3" customWidth="1"/>
    <col min="13315" max="13315" width="17.7109375" style="3" customWidth="1"/>
    <col min="13316" max="13316" width="19" style="3" customWidth="1"/>
    <col min="13317" max="13317" width="13.42578125" style="3" customWidth="1"/>
    <col min="13318" max="13318" width="11.5703125" style="3" customWidth="1"/>
    <col min="13319" max="13319" width="14.28515625" style="3" customWidth="1"/>
    <col min="13320" max="13320" width="24.140625" style="3" customWidth="1"/>
    <col min="13321" max="13321" width="0.42578125" style="3" customWidth="1"/>
    <col min="13322" max="13322" width="11.7109375" style="3" customWidth="1"/>
    <col min="13323" max="13323" width="11.5703125" style="3" customWidth="1"/>
    <col min="13324" max="13324" width="11.7109375" style="3" customWidth="1"/>
    <col min="13325" max="13325" width="14.140625" style="3" customWidth="1"/>
    <col min="13326" max="13326" width="11.7109375" style="3" customWidth="1"/>
    <col min="13327" max="13327" width="13.140625" style="3" customWidth="1"/>
    <col min="13328" max="13328" width="11.7109375" style="3" customWidth="1"/>
    <col min="13329" max="13329" width="13.5703125" style="3" customWidth="1"/>
    <col min="13330" max="13330" width="14.85546875" style="3" customWidth="1"/>
    <col min="13331" max="13331" width="11.85546875" style="3" customWidth="1"/>
    <col min="13332" max="13332" width="0.5703125" style="3" customWidth="1"/>
    <col min="13333" max="13333" width="13.28515625" style="3" customWidth="1"/>
    <col min="13334" max="13338" width="12.42578125" style="3" customWidth="1"/>
    <col min="13339" max="13339" width="12.28515625" style="3" customWidth="1"/>
    <col min="13340" max="13340" width="14" style="3" customWidth="1"/>
    <col min="13341" max="13341" width="13.85546875" style="3" customWidth="1"/>
    <col min="13342" max="13342" width="12.42578125" style="3" customWidth="1"/>
    <col min="13343" max="13344" width="13.85546875" style="3" customWidth="1"/>
    <col min="13345" max="13345" width="13.42578125" style="3" customWidth="1"/>
    <col min="13346" max="13346" width="14" style="3" customWidth="1"/>
    <col min="13347" max="13348" width="12.42578125" style="3" customWidth="1"/>
    <col min="13349" max="13349" width="13.85546875" style="3" customWidth="1"/>
    <col min="13350" max="13350" width="13.5703125" style="3" customWidth="1"/>
    <col min="13351" max="13403" width="12.42578125" style="3" customWidth="1"/>
    <col min="13404" max="13404" width="0.5703125" style="3" customWidth="1"/>
    <col min="13405" max="13405" width="18.7109375" style="3" customWidth="1"/>
    <col min="13406" max="13406" width="19.42578125" style="3" customWidth="1"/>
    <col min="13407" max="13407" width="20.7109375" style="3" customWidth="1"/>
    <col min="13408" max="13568" width="9.140625" style="3"/>
    <col min="13569" max="13569" width="8.42578125" style="3" customWidth="1"/>
    <col min="13570" max="13570" width="28" style="3" customWidth="1"/>
    <col min="13571" max="13571" width="17.7109375" style="3" customWidth="1"/>
    <col min="13572" max="13572" width="19" style="3" customWidth="1"/>
    <col min="13573" max="13573" width="13.42578125" style="3" customWidth="1"/>
    <col min="13574" max="13574" width="11.5703125" style="3" customWidth="1"/>
    <col min="13575" max="13575" width="14.28515625" style="3" customWidth="1"/>
    <col min="13576" max="13576" width="24.140625" style="3" customWidth="1"/>
    <col min="13577" max="13577" width="0.42578125" style="3" customWidth="1"/>
    <col min="13578" max="13578" width="11.7109375" style="3" customWidth="1"/>
    <col min="13579" max="13579" width="11.5703125" style="3" customWidth="1"/>
    <col min="13580" max="13580" width="11.7109375" style="3" customWidth="1"/>
    <col min="13581" max="13581" width="14.140625" style="3" customWidth="1"/>
    <col min="13582" max="13582" width="11.7109375" style="3" customWidth="1"/>
    <col min="13583" max="13583" width="13.140625" style="3" customWidth="1"/>
    <col min="13584" max="13584" width="11.7109375" style="3" customWidth="1"/>
    <col min="13585" max="13585" width="13.5703125" style="3" customWidth="1"/>
    <col min="13586" max="13586" width="14.85546875" style="3" customWidth="1"/>
    <col min="13587" max="13587" width="11.85546875" style="3" customWidth="1"/>
    <col min="13588" max="13588" width="0.5703125" style="3" customWidth="1"/>
    <col min="13589" max="13589" width="13.28515625" style="3" customWidth="1"/>
    <col min="13590" max="13594" width="12.42578125" style="3" customWidth="1"/>
    <col min="13595" max="13595" width="12.28515625" style="3" customWidth="1"/>
    <col min="13596" max="13596" width="14" style="3" customWidth="1"/>
    <col min="13597" max="13597" width="13.85546875" style="3" customWidth="1"/>
    <col min="13598" max="13598" width="12.42578125" style="3" customWidth="1"/>
    <col min="13599" max="13600" width="13.85546875" style="3" customWidth="1"/>
    <col min="13601" max="13601" width="13.42578125" style="3" customWidth="1"/>
    <col min="13602" max="13602" width="14" style="3" customWidth="1"/>
    <col min="13603" max="13604" width="12.42578125" style="3" customWidth="1"/>
    <col min="13605" max="13605" width="13.85546875" style="3" customWidth="1"/>
    <col min="13606" max="13606" width="13.5703125" style="3" customWidth="1"/>
    <col min="13607" max="13659" width="12.42578125" style="3" customWidth="1"/>
    <col min="13660" max="13660" width="0.5703125" style="3" customWidth="1"/>
    <col min="13661" max="13661" width="18.7109375" style="3" customWidth="1"/>
    <col min="13662" max="13662" width="19.42578125" style="3" customWidth="1"/>
    <col min="13663" max="13663" width="20.7109375" style="3" customWidth="1"/>
    <col min="13664" max="13824" width="9.140625" style="3"/>
    <col min="13825" max="13825" width="8.42578125" style="3" customWidth="1"/>
    <col min="13826" max="13826" width="28" style="3" customWidth="1"/>
    <col min="13827" max="13827" width="17.7109375" style="3" customWidth="1"/>
    <col min="13828" max="13828" width="19" style="3" customWidth="1"/>
    <col min="13829" max="13829" width="13.42578125" style="3" customWidth="1"/>
    <col min="13830" max="13830" width="11.5703125" style="3" customWidth="1"/>
    <col min="13831" max="13831" width="14.28515625" style="3" customWidth="1"/>
    <col min="13832" max="13832" width="24.140625" style="3" customWidth="1"/>
    <col min="13833" max="13833" width="0.42578125" style="3" customWidth="1"/>
    <col min="13834" max="13834" width="11.7109375" style="3" customWidth="1"/>
    <col min="13835" max="13835" width="11.5703125" style="3" customWidth="1"/>
    <col min="13836" max="13836" width="11.7109375" style="3" customWidth="1"/>
    <col min="13837" max="13837" width="14.140625" style="3" customWidth="1"/>
    <col min="13838" max="13838" width="11.7109375" style="3" customWidth="1"/>
    <col min="13839" max="13839" width="13.140625" style="3" customWidth="1"/>
    <col min="13840" max="13840" width="11.7109375" style="3" customWidth="1"/>
    <col min="13841" max="13841" width="13.5703125" style="3" customWidth="1"/>
    <col min="13842" max="13842" width="14.85546875" style="3" customWidth="1"/>
    <col min="13843" max="13843" width="11.85546875" style="3" customWidth="1"/>
    <col min="13844" max="13844" width="0.5703125" style="3" customWidth="1"/>
    <col min="13845" max="13845" width="13.28515625" style="3" customWidth="1"/>
    <col min="13846" max="13850" width="12.42578125" style="3" customWidth="1"/>
    <col min="13851" max="13851" width="12.28515625" style="3" customWidth="1"/>
    <col min="13852" max="13852" width="14" style="3" customWidth="1"/>
    <col min="13853" max="13853" width="13.85546875" style="3" customWidth="1"/>
    <col min="13854" max="13854" width="12.42578125" style="3" customWidth="1"/>
    <col min="13855" max="13856" width="13.85546875" style="3" customWidth="1"/>
    <col min="13857" max="13857" width="13.42578125" style="3" customWidth="1"/>
    <col min="13858" max="13858" width="14" style="3" customWidth="1"/>
    <col min="13859" max="13860" width="12.42578125" style="3" customWidth="1"/>
    <col min="13861" max="13861" width="13.85546875" style="3" customWidth="1"/>
    <col min="13862" max="13862" width="13.5703125" style="3" customWidth="1"/>
    <col min="13863" max="13915" width="12.42578125" style="3" customWidth="1"/>
    <col min="13916" max="13916" width="0.5703125" style="3" customWidth="1"/>
    <col min="13917" max="13917" width="18.7109375" style="3" customWidth="1"/>
    <col min="13918" max="13918" width="19.42578125" style="3" customWidth="1"/>
    <col min="13919" max="13919" width="20.7109375" style="3" customWidth="1"/>
    <col min="13920" max="14080" width="9.140625" style="3"/>
    <col min="14081" max="14081" width="8.42578125" style="3" customWidth="1"/>
    <col min="14082" max="14082" width="28" style="3" customWidth="1"/>
    <col min="14083" max="14083" width="17.7109375" style="3" customWidth="1"/>
    <col min="14084" max="14084" width="19" style="3" customWidth="1"/>
    <col min="14085" max="14085" width="13.42578125" style="3" customWidth="1"/>
    <col min="14086" max="14086" width="11.5703125" style="3" customWidth="1"/>
    <col min="14087" max="14087" width="14.28515625" style="3" customWidth="1"/>
    <col min="14088" max="14088" width="24.140625" style="3" customWidth="1"/>
    <col min="14089" max="14089" width="0.42578125" style="3" customWidth="1"/>
    <col min="14090" max="14090" width="11.7109375" style="3" customWidth="1"/>
    <col min="14091" max="14091" width="11.5703125" style="3" customWidth="1"/>
    <col min="14092" max="14092" width="11.7109375" style="3" customWidth="1"/>
    <col min="14093" max="14093" width="14.140625" style="3" customWidth="1"/>
    <col min="14094" max="14094" width="11.7109375" style="3" customWidth="1"/>
    <col min="14095" max="14095" width="13.140625" style="3" customWidth="1"/>
    <col min="14096" max="14096" width="11.7109375" style="3" customWidth="1"/>
    <col min="14097" max="14097" width="13.5703125" style="3" customWidth="1"/>
    <col min="14098" max="14098" width="14.85546875" style="3" customWidth="1"/>
    <col min="14099" max="14099" width="11.85546875" style="3" customWidth="1"/>
    <col min="14100" max="14100" width="0.5703125" style="3" customWidth="1"/>
    <col min="14101" max="14101" width="13.28515625" style="3" customWidth="1"/>
    <col min="14102" max="14106" width="12.42578125" style="3" customWidth="1"/>
    <col min="14107" max="14107" width="12.28515625" style="3" customWidth="1"/>
    <col min="14108" max="14108" width="14" style="3" customWidth="1"/>
    <col min="14109" max="14109" width="13.85546875" style="3" customWidth="1"/>
    <col min="14110" max="14110" width="12.42578125" style="3" customWidth="1"/>
    <col min="14111" max="14112" width="13.85546875" style="3" customWidth="1"/>
    <col min="14113" max="14113" width="13.42578125" style="3" customWidth="1"/>
    <col min="14114" max="14114" width="14" style="3" customWidth="1"/>
    <col min="14115" max="14116" width="12.42578125" style="3" customWidth="1"/>
    <col min="14117" max="14117" width="13.85546875" style="3" customWidth="1"/>
    <col min="14118" max="14118" width="13.5703125" style="3" customWidth="1"/>
    <col min="14119" max="14171" width="12.42578125" style="3" customWidth="1"/>
    <col min="14172" max="14172" width="0.5703125" style="3" customWidth="1"/>
    <col min="14173" max="14173" width="18.7109375" style="3" customWidth="1"/>
    <col min="14174" max="14174" width="19.42578125" style="3" customWidth="1"/>
    <col min="14175" max="14175" width="20.7109375" style="3" customWidth="1"/>
    <col min="14176" max="14336" width="9.140625" style="3"/>
    <col min="14337" max="14337" width="8.42578125" style="3" customWidth="1"/>
    <col min="14338" max="14338" width="28" style="3" customWidth="1"/>
    <col min="14339" max="14339" width="17.7109375" style="3" customWidth="1"/>
    <col min="14340" max="14340" width="19" style="3" customWidth="1"/>
    <col min="14341" max="14341" width="13.42578125" style="3" customWidth="1"/>
    <col min="14342" max="14342" width="11.5703125" style="3" customWidth="1"/>
    <col min="14343" max="14343" width="14.28515625" style="3" customWidth="1"/>
    <col min="14344" max="14344" width="24.140625" style="3" customWidth="1"/>
    <col min="14345" max="14345" width="0.42578125" style="3" customWidth="1"/>
    <col min="14346" max="14346" width="11.7109375" style="3" customWidth="1"/>
    <col min="14347" max="14347" width="11.5703125" style="3" customWidth="1"/>
    <col min="14348" max="14348" width="11.7109375" style="3" customWidth="1"/>
    <col min="14349" max="14349" width="14.140625" style="3" customWidth="1"/>
    <col min="14350" max="14350" width="11.7109375" style="3" customWidth="1"/>
    <col min="14351" max="14351" width="13.140625" style="3" customWidth="1"/>
    <col min="14352" max="14352" width="11.7109375" style="3" customWidth="1"/>
    <col min="14353" max="14353" width="13.5703125" style="3" customWidth="1"/>
    <col min="14354" max="14354" width="14.85546875" style="3" customWidth="1"/>
    <col min="14355" max="14355" width="11.85546875" style="3" customWidth="1"/>
    <col min="14356" max="14356" width="0.5703125" style="3" customWidth="1"/>
    <col min="14357" max="14357" width="13.28515625" style="3" customWidth="1"/>
    <col min="14358" max="14362" width="12.42578125" style="3" customWidth="1"/>
    <col min="14363" max="14363" width="12.28515625" style="3" customWidth="1"/>
    <col min="14364" max="14364" width="14" style="3" customWidth="1"/>
    <col min="14365" max="14365" width="13.85546875" style="3" customWidth="1"/>
    <col min="14366" max="14366" width="12.42578125" style="3" customWidth="1"/>
    <col min="14367" max="14368" width="13.85546875" style="3" customWidth="1"/>
    <col min="14369" max="14369" width="13.42578125" style="3" customWidth="1"/>
    <col min="14370" max="14370" width="14" style="3" customWidth="1"/>
    <col min="14371" max="14372" width="12.42578125" style="3" customWidth="1"/>
    <col min="14373" max="14373" width="13.85546875" style="3" customWidth="1"/>
    <col min="14374" max="14374" width="13.5703125" style="3" customWidth="1"/>
    <col min="14375" max="14427" width="12.42578125" style="3" customWidth="1"/>
    <col min="14428" max="14428" width="0.5703125" style="3" customWidth="1"/>
    <col min="14429" max="14429" width="18.7109375" style="3" customWidth="1"/>
    <col min="14430" max="14430" width="19.42578125" style="3" customWidth="1"/>
    <col min="14431" max="14431" width="20.7109375" style="3" customWidth="1"/>
    <col min="14432" max="14592" width="9.140625" style="3"/>
    <col min="14593" max="14593" width="8.42578125" style="3" customWidth="1"/>
    <col min="14594" max="14594" width="28" style="3" customWidth="1"/>
    <col min="14595" max="14595" width="17.7109375" style="3" customWidth="1"/>
    <col min="14596" max="14596" width="19" style="3" customWidth="1"/>
    <col min="14597" max="14597" width="13.42578125" style="3" customWidth="1"/>
    <col min="14598" max="14598" width="11.5703125" style="3" customWidth="1"/>
    <col min="14599" max="14599" width="14.28515625" style="3" customWidth="1"/>
    <col min="14600" max="14600" width="24.140625" style="3" customWidth="1"/>
    <col min="14601" max="14601" width="0.42578125" style="3" customWidth="1"/>
    <col min="14602" max="14602" width="11.7109375" style="3" customWidth="1"/>
    <col min="14603" max="14603" width="11.5703125" style="3" customWidth="1"/>
    <col min="14604" max="14604" width="11.7109375" style="3" customWidth="1"/>
    <col min="14605" max="14605" width="14.140625" style="3" customWidth="1"/>
    <col min="14606" max="14606" width="11.7109375" style="3" customWidth="1"/>
    <col min="14607" max="14607" width="13.140625" style="3" customWidth="1"/>
    <col min="14608" max="14608" width="11.7109375" style="3" customWidth="1"/>
    <col min="14609" max="14609" width="13.5703125" style="3" customWidth="1"/>
    <col min="14610" max="14610" width="14.85546875" style="3" customWidth="1"/>
    <col min="14611" max="14611" width="11.85546875" style="3" customWidth="1"/>
    <col min="14612" max="14612" width="0.5703125" style="3" customWidth="1"/>
    <col min="14613" max="14613" width="13.28515625" style="3" customWidth="1"/>
    <col min="14614" max="14618" width="12.42578125" style="3" customWidth="1"/>
    <col min="14619" max="14619" width="12.28515625" style="3" customWidth="1"/>
    <col min="14620" max="14620" width="14" style="3" customWidth="1"/>
    <col min="14621" max="14621" width="13.85546875" style="3" customWidth="1"/>
    <col min="14622" max="14622" width="12.42578125" style="3" customWidth="1"/>
    <col min="14623" max="14624" width="13.85546875" style="3" customWidth="1"/>
    <col min="14625" max="14625" width="13.42578125" style="3" customWidth="1"/>
    <col min="14626" max="14626" width="14" style="3" customWidth="1"/>
    <col min="14627" max="14628" width="12.42578125" style="3" customWidth="1"/>
    <col min="14629" max="14629" width="13.85546875" style="3" customWidth="1"/>
    <col min="14630" max="14630" width="13.5703125" style="3" customWidth="1"/>
    <col min="14631" max="14683" width="12.42578125" style="3" customWidth="1"/>
    <col min="14684" max="14684" width="0.5703125" style="3" customWidth="1"/>
    <col min="14685" max="14685" width="18.7109375" style="3" customWidth="1"/>
    <col min="14686" max="14686" width="19.42578125" style="3" customWidth="1"/>
    <col min="14687" max="14687" width="20.7109375" style="3" customWidth="1"/>
    <col min="14688" max="14848" width="9.140625" style="3"/>
    <col min="14849" max="14849" width="8.42578125" style="3" customWidth="1"/>
    <col min="14850" max="14850" width="28" style="3" customWidth="1"/>
    <col min="14851" max="14851" width="17.7109375" style="3" customWidth="1"/>
    <col min="14852" max="14852" width="19" style="3" customWidth="1"/>
    <col min="14853" max="14853" width="13.42578125" style="3" customWidth="1"/>
    <col min="14854" max="14854" width="11.5703125" style="3" customWidth="1"/>
    <col min="14855" max="14855" width="14.28515625" style="3" customWidth="1"/>
    <col min="14856" max="14856" width="24.140625" style="3" customWidth="1"/>
    <col min="14857" max="14857" width="0.42578125" style="3" customWidth="1"/>
    <col min="14858" max="14858" width="11.7109375" style="3" customWidth="1"/>
    <col min="14859" max="14859" width="11.5703125" style="3" customWidth="1"/>
    <col min="14860" max="14860" width="11.7109375" style="3" customWidth="1"/>
    <col min="14861" max="14861" width="14.140625" style="3" customWidth="1"/>
    <col min="14862" max="14862" width="11.7109375" style="3" customWidth="1"/>
    <col min="14863" max="14863" width="13.140625" style="3" customWidth="1"/>
    <col min="14864" max="14864" width="11.7109375" style="3" customWidth="1"/>
    <col min="14865" max="14865" width="13.5703125" style="3" customWidth="1"/>
    <col min="14866" max="14866" width="14.85546875" style="3" customWidth="1"/>
    <col min="14867" max="14867" width="11.85546875" style="3" customWidth="1"/>
    <col min="14868" max="14868" width="0.5703125" style="3" customWidth="1"/>
    <col min="14869" max="14869" width="13.28515625" style="3" customWidth="1"/>
    <col min="14870" max="14874" width="12.42578125" style="3" customWidth="1"/>
    <col min="14875" max="14875" width="12.28515625" style="3" customWidth="1"/>
    <col min="14876" max="14876" width="14" style="3" customWidth="1"/>
    <col min="14877" max="14877" width="13.85546875" style="3" customWidth="1"/>
    <col min="14878" max="14878" width="12.42578125" style="3" customWidth="1"/>
    <col min="14879" max="14880" width="13.85546875" style="3" customWidth="1"/>
    <col min="14881" max="14881" width="13.42578125" style="3" customWidth="1"/>
    <col min="14882" max="14882" width="14" style="3" customWidth="1"/>
    <col min="14883" max="14884" width="12.42578125" style="3" customWidth="1"/>
    <col min="14885" max="14885" width="13.85546875" style="3" customWidth="1"/>
    <col min="14886" max="14886" width="13.5703125" style="3" customWidth="1"/>
    <col min="14887" max="14939" width="12.42578125" style="3" customWidth="1"/>
    <col min="14940" max="14940" width="0.5703125" style="3" customWidth="1"/>
    <col min="14941" max="14941" width="18.7109375" style="3" customWidth="1"/>
    <col min="14942" max="14942" width="19.42578125" style="3" customWidth="1"/>
    <col min="14943" max="14943" width="20.7109375" style="3" customWidth="1"/>
    <col min="14944" max="15104" width="9.140625" style="3"/>
    <col min="15105" max="15105" width="8.42578125" style="3" customWidth="1"/>
    <col min="15106" max="15106" width="28" style="3" customWidth="1"/>
    <col min="15107" max="15107" width="17.7109375" style="3" customWidth="1"/>
    <col min="15108" max="15108" width="19" style="3" customWidth="1"/>
    <col min="15109" max="15109" width="13.42578125" style="3" customWidth="1"/>
    <col min="15110" max="15110" width="11.5703125" style="3" customWidth="1"/>
    <col min="15111" max="15111" width="14.28515625" style="3" customWidth="1"/>
    <col min="15112" max="15112" width="24.140625" style="3" customWidth="1"/>
    <col min="15113" max="15113" width="0.42578125" style="3" customWidth="1"/>
    <col min="15114" max="15114" width="11.7109375" style="3" customWidth="1"/>
    <col min="15115" max="15115" width="11.5703125" style="3" customWidth="1"/>
    <col min="15116" max="15116" width="11.7109375" style="3" customWidth="1"/>
    <col min="15117" max="15117" width="14.140625" style="3" customWidth="1"/>
    <col min="15118" max="15118" width="11.7109375" style="3" customWidth="1"/>
    <col min="15119" max="15119" width="13.140625" style="3" customWidth="1"/>
    <col min="15120" max="15120" width="11.7109375" style="3" customWidth="1"/>
    <col min="15121" max="15121" width="13.5703125" style="3" customWidth="1"/>
    <col min="15122" max="15122" width="14.85546875" style="3" customWidth="1"/>
    <col min="15123" max="15123" width="11.85546875" style="3" customWidth="1"/>
    <col min="15124" max="15124" width="0.5703125" style="3" customWidth="1"/>
    <col min="15125" max="15125" width="13.28515625" style="3" customWidth="1"/>
    <col min="15126" max="15130" width="12.42578125" style="3" customWidth="1"/>
    <col min="15131" max="15131" width="12.28515625" style="3" customWidth="1"/>
    <col min="15132" max="15132" width="14" style="3" customWidth="1"/>
    <col min="15133" max="15133" width="13.85546875" style="3" customWidth="1"/>
    <col min="15134" max="15134" width="12.42578125" style="3" customWidth="1"/>
    <col min="15135" max="15136" width="13.85546875" style="3" customWidth="1"/>
    <col min="15137" max="15137" width="13.42578125" style="3" customWidth="1"/>
    <col min="15138" max="15138" width="14" style="3" customWidth="1"/>
    <col min="15139" max="15140" width="12.42578125" style="3" customWidth="1"/>
    <col min="15141" max="15141" width="13.85546875" style="3" customWidth="1"/>
    <col min="15142" max="15142" width="13.5703125" style="3" customWidth="1"/>
    <col min="15143" max="15195" width="12.42578125" style="3" customWidth="1"/>
    <col min="15196" max="15196" width="0.5703125" style="3" customWidth="1"/>
    <col min="15197" max="15197" width="18.7109375" style="3" customWidth="1"/>
    <col min="15198" max="15198" width="19.42578125" style="3" customWidth="1"/>
    <col min="15199" max="15199" width="20.7109375" style="3" customWidth="1"/>
    <col min="15200" max="15360" width="9.140625" style="3"/>
    <col min="15361" max="15361" width="8.42578125" style="3" customWidth="1"/>
    <col min="15362" max="15362" width="28" style="3" customWidth="1"/>
    <col min="15363" max="15363" width="17.7109375" style="3" customWidth="1"/>
    <col min="15364" max="15364" width="19" style="3" customWidth="1"/>
    <col min="15365" max="15365" width="13.42578125" style="3" customWidth="1"/>
    <col min="15366" max="15366" width="11.5703125" style="3" customWidth="1"/>
    <col min="15367" max="15367" width="14.28515625" style="3" customWidth="1"/>
    <col min="15368" max="15368" width="24.140625" style="3" customWidth="1"/>
    <col min="15369" max="15369" width="0.42578125" style="3" customWidth="1"/>
    <col min="15370" max="15370" width="11.7109375" style="3" customWidth="1"/>
    <col min="15371" max="15371" width="11.5703125" style="3" customWidth="1"/>
    <col min="15372" max="15372" width="11.7109375" style="3" customWidth="1"/>
    <col min="15373" max="15373" width="14.140625" style="3" customWidth="1"/>
    <col min="15374" max="15374" width="11.7109375" style="3" customWidth="1"/>
    <col min="15375" max="15375" width="13.140625" style="3" customWidth="1"/>
    <col min="15376" max="15376" width="11.7109375" style="3" customWidth="1"/>
    <col min="15377" max="15377" width="13.5703125" style="3" customWidth="1"/>
    <col min="15378" max="15378" width="14.85546875" style="3" customWidth="1"/>
    <col min="15379" max="15379" width="11.85546875" style="3" customWidth="1"/>
    <col min="15380" max="15380" width="0.5703125" style="3" customWidth="1"/>
    <col min="15381" max="15381" width="13.28515625" style="3" customWidth="1"/>
    <col min="15382" max="15386" width="12.42578125" style="3" customWidth="1"/>
    <col min="15387" max="15387" width="12.28515625" style="3" customWidth="1"/>
    <col min="15388" max="15388" width="14" style="3" customWidth="1"/>
    <col min="15389" max="15389" width="13.85546875" style="3" customWidth="1"/>
    <col min="15390" max="15390" width="12.42578125" style="3" customWidth="1"/>
    <col min="15391" max="15392" width="13.85546875" style="3" customWidth="1"/>
    <col min="15393" max="15393" width="13.42578125" style="3" customWidth="1"/>
    <col min="15394" max="15394" width="14" style="3" customWidth="1"/>
    <col min="15395" max="15396" width="12.42578125" style="3" customWidth="1"/>
    <col min="15397" max="15397" width="13.85546875" style="3" customWidth="1"/>
    <col min="15398" max="15398" width="13.5703125" style="3" customWidth="1"/>
    <col min="15399" max="15451" width="12.42578125" style="3" customWidth="1"/>
    <col min="15452" max="15452" width="0.5703125" style="3" customWidth="1"/>
    <col min="15453" max="15453" width="18.7109375" style="3" customWidth="1"/>
    <col min="15454" max="15454" width="19.42578125" style="3" customWidth="1"/>
    <col min="15455" max="15455" width="20.7109375" style="3" customWidth="1"/>
    <col min="15456" max="15616" width="9.140625" style="3"/>
    <col min="15617" max="15617" width="8.42578125" style="3" customWidth="1"/>
    <col min="15618" max="15618" width="28" style="3" customWidth="1"/>
    <col min="15619" max="15619" width="17.7109375" style="3" customWidth="1"/>
    <col min="15620" max="15620" width="19" style="3" customWidth="1"/>
    <col min="15621" max="15621" width="13.42578125" style="3" customWidth="1"/>
    <col min="15622" max="15622" width="11.5703125" style="3" customWidth="1"/>
    <col min="15623" max="15623" width="14.28515625" style="3" customWidth="1"/>
    <col min="15624" max="15624" width="24.140625" style="3" customWidth="1"/>
    <col min="15625" max="15625" width="0.42578125" style="3" customWidth="1"/>
    <col min="15626" max="15626" width="11.7109375" style="3" customWidth="1"/>
    <col min="15627" max="15627" width="11.5703125" style="3" customWidth="1"/>
    <col min="15628" max="15628" width="11.7109375" style="3" customWidth="1"/>
    <col min="15629" max="15629" width="14.140625" style="3" customWidth="1"/>
    <col min="15630" max="15630" width="11.7109375" style="3" customWidth="1"/>
    <col min="15631" max="15631" width="13.140625" style="3" customWidth="1"/>
    <col min="15632" max="15632" width="11.7109375" style="3" customWidth="1"/>
    <col min="15633" max="15633" width="13.5703125" style="3" customWidth="1"/>
    <col min="15634" max="15634" width="14.85546875" style="3" customWidth="1"/>
    <col min="15635" max="15635" width="11.85546875" style="3" customWidth="1"/>
    <col min="15636" max="15636" width="0.5703125" style="3" customWidth="1"/>
    <col min="15637" max="15637" width="13.28515625" style="3" customWidth="1"/>
    <col min="15638" max="15642" width="12.42578125" style="3" customWidth="1"/>
    <col min="15643" max="15643" width="12.28515625" style="3" customWidth="1"/>
    <col min="15644" max="15644" width="14" style="3" customWidth="1"/>
    <col min="15645" max="15645" width="13.85546875" style="3" customWidth="1"/>
    <col min="15646" max="15646" width="12.42578125" style="3" customWidth="1"/>
    <col min="15647" max="15648" width="13.85546875" style="3" customWidth="1"/>
    <col min="15649" max="15649" width="13.42578125" style="3" customWidth="1"/>
    <col min="15650" max="15650" width="14" style="3" customWidth="1"/>
    <col min="15651" max="15652" width="12.42578125" style="3" customWidth="1"/>
    <col min="15653" max="15653" width="13.85546875" style="3" customWidth="1"/>
    <col min="15654" max="15654" width="13.5703125" style="3" customWidth="1"/>
    <col min="15655" max="15707" width="12.42578125" style="3" customWidth="1"/>
    <col min="15708" max="15708" width="0.5703125" style="3" customWidth="1"/>
    <col min="15709" max="15709" width="18.7109375" style="3" customWidth="1"/>
    <col min="15710" max="15710" width="19.42578125" style="3" customWidth="1"/>
    <col min="15711" max="15711" width="20.7109375" style="3" customWidth="1"/>
    <col min="15712" max="15872" width="9.140625" style="3"/>
    <col min="15873" max="15873" width="8.42578125" style="3" customWidth="1"/>
    <col min="15874" max="15874" width="28" style="3" customWidth="1"/>
    <col min="15875" max="15875" width="17.7109375" style="3" customWidth="1"/>
    <col min="15876" max="15876" width="19" style="3" customWidth="1"/>
    <col min="15877" max="15877" width="13.42578125" style="3" customWidth="1"/>
    <col min="15878" max="15878" width="11.5703125" style="3" customWidth="1"/>
    <col min="15879" max="15879" width="14.28515625" style="3" customWidth="1"/>
    <col min="15880" max="15880" width="24.140625" style="3" customWidth="1"/>
    <col min="15881" max="15881" width="0.42578125" style="3" customWidth="1"/>
    <col min="15882" max="15882" width="11.7109375" style="3" customWidth="1"/>
    <col min="15883" max="15883" width="11.5703125" style="3" customWidth="1"/>
    <col min="15884" max="15884" width="11.7109375" style="3" customWidth="1"/>
    <col min="15885" max="15885" width="14.140625" style="3" customWidth="1"/>
    <col min="15886" max="15886" width="11.7109375" style="3" customWidth="1"/>
    <col min="15887" max="15887" width="13.140625" style="3" customWidth="1"/>
    <col min="15888" max="15888" width="11.7109375" style="3" customWidth="1"/>
    <col min="15889" max="15889" width="13.5703125" style="3" customWidth="1"/>
    <col min="15890" max="15890" width="14.85546875" style="3" customWidth="1"/>
    <col min="15891" max="15891" width="11.85546875" style="3" customWidth="1"/>
    <col min="15892" max="15892" width="0.5703125" style="3" customWidth="1"/>
    <col min="15893" max="15893" width="13.28515625" style="3" customWidth="1"/>
    <col min="15894" max="15898" width="12.42578125" style="3" customWidth="1"/>
    <col min="15899" max="15899" width="12.28515625" style="3" customWidth="1"/>
    <col min="15900" max="15900" width="14" style="3" customWidth="1"/>
    <col min="15901" max="15901" width="13.85546875" style="3" customWidth="1"/>
    <col min="15902" max="15902" width="12.42578125" style="3" customWidth="1"/>
    <col min="15903" max="15904" width="13.85546875" style="3" customWidth="1"/>
    <col min="15905" max="15905" width="13.42578125" style="3" customWidth="1"/>
    <col min="15906" max="15906" width="14" style="3" customWidth="1"/>
    <col min="15907" max="15908" width="12.42578125" style="3" customWidth="1"/>
    <col min="15909" max="15909" width="13.85546875" style="3" customWidth="1"/>
    <col min="15910" max="15910" width="13.5703125" style="3" customWidth="1"/>
    <col min="15911" max="15963" width="12.42578125" style="3" customWidth="1"/>
    <col min="15964" max="15964" width="0.5703125" style="3" customWidth="1"/>
    <col min="15965" max="15965" width="18.7109375" style="3" customWidth="1"/>
    <col min="15966" max="15966" width="19.42578125" style="3" customWidth="1"/>
    <col min="15967" max="15967" width="20.7109375" style="3" customWidth="1"/>
    <col min="15968" max="16128" width="9.140625" style="3"/>
    <col min="16129" max="16129" width="8.42578125" style="3" customWidth="1"/>
    <col min="16130" max="16130" width="28" style="3" customWidth="1"/>
    <col min="16131" max="16131" width="17.7109375" style="3" customWidth="1"/>
    <col min="16132" max="16132" width="19" style="3" customWidth="1"/>
    <col min="16133" max="16133" width="13.42578125" style="3" customWidth="1"/>
    <col min="16134" max="16134" width="11.5703125" style="3" customWidth="1"/>
    <col min="16135" max="16135" width="14.28515625" style="3" customWidth="1"/>
    <col min="16136" max="16136" width="24.140625" style="3" customWidth="1"/>
    <col min="16137" max="16137" width="0.42578125" style="3" customWidth="1"/>
    <col min="16138" max="16138" width="11.7109375" style="3" customWidth="1"/>
    <col min="16139" max="16139" width="11.5703125" style="3" customWidth="1"/>
    <col min="16140" max="16140" width="11.7109375" style="3" customWidth="1"/>
    <col min="16141" max="16141" width="14.140625" style="3" customWidth="1"/>
    <col min="16142" max="16142" width="11.7109375" style="3" customWidth="1"/>
    <col min="16143" max="16143" width="13.140625" style="3" customWidth="1"/>
    <col min="16144" max="16144" width="11.7109375" style="3" customWidth="1"/>
    <col min="16145" max="16145" width="13.5703125" style="3" customWidth="1"/>
    <col min="16146" max="16146" width="14.85546875" style="3" customWidth="1"/>
    <col min="16147" max="16147" width="11.85546875" style="3" customWidth="1"/>
    <col min="16148" max="16148" width="0.5703125" style="3" customWidth="1"/>
    <col min="16149" max="16149" width="13.28515625" style="3" customWidth="1"/>
    <col min="16150" max="16154" width="12.42578125" style="3" customWidth="1"/>
    <col min="16155" max="16155" width="12.28515625" style="3" customWidth="1"/>
    <col min="16156" max="16156" width="14" style="3" customWidth="1"/>
    <col min="16157" max="16157" width="13.85546875" style="3" customWidth="1"/>
    <col min="16158" max="16158" width="12.42578125" style="3" customWidth="1"/>
    <col min="16159" max="16160" width="13.85546875" style="3" customWidth="1"/>
    <col min="16161" max="16161" width="13.42578125" style="3" customWidth="1"/>
    <col min="16162" max="16162" width="14" style="3" customWidth="1"/>
    <col min="16163" max="16164" width="12.42578125" style="3" customWidth="1"/>
    <col min="16165" max="16165" width="13.85546875" style="3" customWidth="1"/>
    <col min="16166" max="16166" width="13.5703125" style="3" customWidth="1"/>
    <col min="16167" max="16219" width="12.42578125" style="3" customWidth="1"/>
    <col min="16220" max="16220" width="0.5703125" style="3" customWidth="1"/>
    <col min="16221" max="16221" width="18.7109375" style="3" customWidth="1"/>
    <col min="16222" max="16222" width="19.42578125" style="3" customWidth="1"/>
    <col min="16223" max="16223" width="20.7109375" style="3" customWidth="1"/>
    <col min="16224" max="16384" width="9.140625" style="3"/>
  </cols>
  <sheetData>
    <row r="1" spans="1:95" ht="29.25" customHeight="1" thickTop="1">
      <c r="A1" s="306" t="s">
        <v>0</v>
      </c>
      <c r="B1" s="307"/>
      <c r="C1" s="307"/>
      <c r="D1" s="307"/>
      <c r="E1" s="307"/>
      <c r="F1" s="307"/>
      <c r="G1" s="307"/>
      <c r="H1" s="308"/>
      <c r="I1" s="312"/>
      <c r="J1" s="294" t="s">
        <v>1</v>
      </c>
      <c r="K1" s="294"/>
      <c r="L1" s="292" t="s">
        <v>2</v>
      </c>
      <c r="M1" s="292"/>
      <c r="N1" s="292" t="s">
        <v>3</v>
      </c>
      <c r="O1" s="292"/>
      <c r="P1" s="292" t="s">
        <v>4</v>
      </c>
      <c r="Q1" s="292"/>
      <c r="R1" s="344" t="s">
        <v>5</v>
      </c>
      <c r="S1" s="294"/>
      <c r="T1" s="296" t="s">
        <v>6</v>
      </c>
      <c r="U1" s="297"/>
      <c r="V1" s="300" t="s">
        <v>7</v>
      </c>
      <c r="W1" s="288"/>
      <c r="X1" s="286" t="s">
        <v>8</v>
      </c>
      <c r="Y1" s="286"/>
      <c r="Z1" s="288" t="s">
        <v>9</v>
      </c>
      <c r="AA1" s="288"/>
      <c r="AB1" s="286" t="s">
        <v>10</v>
      </c>
      <c r="AC1" s="286"/>
      <c r="AD1" s="337" t="s">
        <v>11</v>
      </c>
      <c r="AE1" s="337"/>
      <c r="AF1" s="339" t="s">
        <v>12</v>
      </c>
      <c r="AG1" s="339"/>
      <c r="AH1" s="290" t="s">
        <v>13</v>
      </c>
      <c r="AI1" s="290"/>
      <c r="AJ1" s="341" t="s">
        <v>14</v>
      </c>
      <c r="AK1" s="341"/>
      <c r="AL1" s="342" t="s">
        <v>15</v>
      </c>
      <c r="AM1" s="342"/>
      <c r="AN1" s="333" t="s">
        <v>16</v>
      </c>
      <c r="AO1" s="333"/>
      <c r="AP1" s="320" t="s">
        <v>17</v>
      </c>
      <c r="AQ1" s="320"/>
      <c r="AR1" s="333" t="s">
        <v>18</v>
      </c>
      <c r="AS1" s="333"/>
      <c r="AT1" s="320" t="s">
        <v>19</v>
      </c>
      <c r="AU1" s="320"/>
      <c r="AV1" s="333" t="s">
        <v>20</v>
      </c>
      <c r="AW1" s="333"/>
      <c r="AX1" s="320" t="s">
        <v>21</v>
      </c>
      <c r="AY1" s="320"/>
      <c r="AZ1" s="335" t="s">
        <v>22</v>
      </c>
      <c r="BA1" s="335"/>
      <c r="BB1" s="320" t="s">
        <v>23</v>
      </c>
      <c r="BC1" s="321"/>
      <c r="BD1" s="324" t="s">
        <v>24</v>
      </c>
      <c r="BE1" s="325"/>
      <c r="BF1" s="328" t="s">
        <v>25</v>
      </c>
      <c r="BG1" s="329"/>
      <c r="BH1" s="324" t="s">
        <v>26</v>
      </c>
      <c r="BI1" s="325"/>
      <c r="BJ1" s="328" t="s">
        <v>27</v>
      </c>
      <c r="BK1" s="329"/>
      <c r="BL1" s="331"/>
      <c r="BM1" s="332"/>
      <c r="BN1" s="1"/>
      <c r="BO1" s="2"/>
      <c r="BP1" s="278"/>
      <c r="BQ1" s="278"/>
      <c r="BR1" s="278"/>
      <c r="BS1" s="278"/>
      <c r="BT1" s="278"/>
      <c r="BU1" s="278"/>
      <c r="BV1" s="278"/>
      <c r="BW1" s="278"/>
      <c r="BX1" s="278"/>
      <c r="BY1" s="278"/>
      <c r="BZ1" s="278"/>
      <c r="CA1" s="278"/>
      <c r="CB1" s="278"/>
      <c r="CC1" s="278"/>
      <c r="CD1" s="278"/>
      <c r="CE1" s="278"/>
      <c r="CF1" s="278"/>
      <c r="CG1" s="278"/>
      <c r="CH1" s="278"/>
      <c r="CI1" s="278"/>
      <c r="CJ1" s="278"/>
      <c r="CK1" s="278"/>
      <c r="CL1" s="278"/>
      <c r="CM1" s="278"/>
      <c r="CN1" s="279"/>
      <c r="CO1" s="316" t="s">
        <v>28</v>
      </c>
      <c r="CP1" s="316" t="s">
        <v>29</v>
      </c>
      <c r="CQ1" s="318" t="s">
        <v>30</v>
      </c>
    </row>
    <row r="2" spans="1:95" ht="75" customHeight="1" thickBot="1">
      <c r="A2" s="309"/>
      <c r="B2" s="310"/>
      <c r="C2" s="310"/>
      <c r="D2" s="310"/>
      <c r="E2" s="310"/>
      <c r="F2" s="310"/>
      <c r="G2" s="310"/>
      <c r="H2" s="311"/>
      <c r="I2" s="313"/>
      <c r="J2" s="295"/>
      <c r="K2" s="295"/>
      <c r="L2" s="293"/>
      <c r="M2" s="293"/>
      <c r="N2" s="293"/>
      <c r="O2" s="293"/>
      <c r="P2" s="293"/>
      <c r="Q2" s="293"/>
      <c r="R2" s="295"/>
      <c r="S2" s="295"/>
      <c r="T2" s="298"/>
      <c r="U2" s="299"/>
      <c r="V2" s="301"/>
      <c r="W2" s="289"/>
      <c r="X2" s="287"/>
      <c r="Y2" s="287"/>
      <c r="Z2" s="289"/>
      <c r="AA2" s="289"/>
      <c r="AB2" s="287"/>
      <c r="AC2" s="287"/>
      <c r="AD2" s="338"/>
      <c r="AE2" s="338"/>
      <c r="AF2" s="340"/>
      <c r="AG2" s="340"/>
      <c r="AH2" s="291"/>
      <c r="AI2" s="291"/>
      <c r="AJ2" s="287"/>
      <c r="AK2" s="287"/>
      <c r="AL2" s="343"/>
      <c r="AM2" s="343"/>
      <c r="AN2" s="334"/>
      <c r="AO2" s="334"/>
      <c r="AP2" s="322"/>
      <c r="AQ2" s="322"/>
      <c r="AR2" s="334"/>
      <c r="AS2" s="334"/>
      <c r="AT2" s="322"/>
      <c r="AU2" s="322"/>
      <c r="AV2" s="334"/>
      <c r="AW2" s="334"/>
      <c r="AX2" s="322"/>
      <c r="AY2" s="322"/>
      <c r="AZ2" s="336"/>
      <c r="BA2" s="336"/>
      <c r="BB2" s="322"/>
      <c r="BC2" s="323"/>
      <c r="BD2" s="326"/>
      <c r="BE2" s="327"/>
      <c r="BF2" s="330"/>
      <c r="BG2" s="323"/>
      <c r="BH2" s="326"/>
      <c r="BI2" s="327"/>
      <c r="BJ2" s="330"/>
      <c r="BK2" s="323"/>
      <c r="BL2" s="267"/>
      <c r="BM2" s="267"/>
      <c r="BN2" s="266"/>
      <c r="BO2" s="266"/>
      <c r="BP2" s="267"/>
      <c r="BQ2" s="267"/>
      <c r="BR2" s="266"/>
      <c r="BS2" s="266"/>
      <c r="BT2" s="267"/>
      <c r="BU2" s="267"/>
      <c r="BV2" s="266"/>
      <c r="BW2" s="266"/>
      <c r="BX2" s="267"/>
      <c r="BY2" s="267"/>
      <c r="BZ2" s="266"/>
      <c r="CA2" s="266"/>
      <c r="CB2" s="267"/>
      <c r="CC2" s="267"/>
      <c r="CD2" s="314"/>
      <c r="CE2" s="315"/>
      <c r="CF2" s="267"/>
      <c r="CG2" s="267"/>
      <c r="CH2" s="266"/>
      <c r="CI2" s="266"/>
      <c r="CJ2" s="267"/>
      <c r="CK2" s="267"/>
      <c r="CL2" s="266"/>
      <c r="CM2" s="266"/>
      <c r="CN2" s="280"/>
      <c r="CO2" s="317"/>
      <c r="CP2" s="317"/>
      <c r="CQ2" s="319"/>
    </row>
    <row r="3" spans="1:95" ht="52.5" customHeight="1" thickTop="1">
      <c r="A3" s="4" t="s">
        <v>31</v>
      </c>
      <c r="B3" s="5" t="s">
        <v>32</v>
      </c>
      <c r="C3" s="6" t="s">
        <v>33</v>
      </c>
      <c r="D3" s="7" t="s">
        <v>34</v>
      </c>
      <c r="E3" s="6" t="s">
        <v>35</v>
      </c>
      <c r="F3" s="8" t="s">
        <v>36</v>
      </c>
      <c r="G3" s="9" t="s">
        <v>37</v>
      </c>
      <c r="H3" s="10" t="s">
        <v>38</v>
      </c>
      <c r="I3" s="11"/>
      <c r="J3" s="12" t="s">
        <v>39</v>
      </c>
      <c r="K3" s="13" t="s">
        <v>40</v>
      </c>
      <c r="L3" s="12" t="s">
        <v>39</v>
      </c>
      <c r="M3" s="13" t="s">
        <v>40</v>
      </c>
      <c r="N3" s="12" t="s">
        <v>39</v>
      </c>
      <c r="O3" s="13" t="s">
        <v>40</v>
      </c>
      <c r="P3" s="12" t="s">
        <v>39</v>
      </c>
      <c r="Q3" s="13" t="s">
        <v>40</v>
      </c>
      <c r="R3" s="12" t="s">
        <v>39</v>
      </c>
      <c r="S3" s="13" t="s">
        <v>40</v>
      </c>
      <c r="T3" s="14" t="s">
        <v>39</v>
      </c>
      <c r="U3" s="15" t="s">
        <v>40</v>
      </c>
      <c r="V3" s="12" t="s">
        <v>39</v>
      </c>
      <c r="W3" s="13" t="s">
        <v>40</v>
      </c>
      <c r="X3" s="12" t="s">
        <v>39</v>
      </c>
      <c r="Y3" s="13" t="s">
        <v>40</v>
      </c>
      <c r="Z3" s="12" t="s">
        <v>39</v>
      </c>
      <c r="AA3" s="13"/>
      <c r="AB3" s="12" t="s">
        <v>39</v>
      </c>
      <c r="AC3" s="13" t="s">
        <v>40</v>
      </c>
      <c r="AD3" s="12" t="s">
        <v>39</v>
      </c>
      <c r="AE3" s="13" t="s">
        <v>40</v>
      </c>
      <c r="AF3" s="12" t="s">
        <v>39</v>
      </c>
      <c r="AG3" s="13" t="s">
        <v>40</v>
      </c>
      <c r="AH3" s="12" t="s">
        <v>39</v>
      </c>
      <c r="AI3" s="13" t="s">
        <v>40</v>
      </c>
      <c r="AJ3" s="12" t="s">
        <v>39</v>
      </c>
      <c r="AK3" s="13" t="s">
        <v>40</v>
      </c>
      <c r="AL3" s="12" t="s">
        <v>39</v>
      </c>
      <c r="AM3" s="13" t="s">
        <v>40</v>
      </c>
      <c r="AN3" s="16" t="s">
        <v>41</v>
      </c>
      <c r="AO3" s="13" t="s">
        <v>40</v>
      </c>
      <c r="AP3" s="12" t="s">
        <v>39</v>
      </c>
      <c r="AQ3" s="13" t="s">
        <v>40</v>
      </c>
      <c r="AR3" s="12" t="s">
        <v>39</v>
      </c>
      <c r="AS3" s="13" t="s">
        <v>40</v>
      </c>
      <c r="AT3" s="12" t="s">
        <v>39</v>
      </c>
      <c r="AU3" s="13" t="s">
        <v>40</v>
      </c>
      <c r="AV3" s="12" t="s">
        <v>39</v>
      </c>
      <c r="AW3" s="13" t="s">
        <v>40</v>
      </c>
      <c r="AX3" s="12" t="s">
        <v>39</v>
      </c>
      <c r="AY3" s="13" t="s">
        <v>40</v>
      </c>
      <c r="AZ3" s="12" t="s">
        <v>39</v>
      </c>
      <c r="BA3" s="13" t="s">
        <v>40</v>
      </c>
      <c r="BB3" s="12" t="s">
        <v>39</v>
      </c>
      <c r="BC3" s="13" t="s">
        <v>40</v>
      </c>
      <c r="BD3" s="12" t="s">
        <v>39</v>
      </c>
      <c r="BE3" s="13" t="s">
        <v>40</v>
      </c>
      <c r="BF3" s="12" t="s">
        <v>39</v>
      </c>
      <c r="BG3" s="13" t="s">
        <v>40</v>
      </c>
      <c r="BH3" s="12" t="s">
        <v>39</v>
      </c>
      <c r="BI3" s="13" t="s">
        <v>40</v>
      </c>
      <c r="BJ3" s="12" t="s">
        <v>39</v>
      </c>
      <c r="BK3" s="13" t="s">
        <v>40</v>
      </c>
      <c r="BL3" s="12" t="s">
        <v>39</v>
      </c>
      <c r="BM3" s="13" t="s">
        <v>40</v>
      </c>
      <c r="BN3" s="12" t="s">
        <v>39</v>
      </c>
      <c r="BO3" s="13" t="s">
        <v>40</v>
      </c>
      <c r="BP3" s="17" t="s">
        <v>39</v>
      </c>
      <c r="BQ3" s="13" t="s">
        <v>40</v>
      </c>
      <c r="BR3" s="17" t="s">
        <v>39</v>
      </c>
      <c r="BS3" s="13" t="s">
        <v>40</v>
      </c>
      <c r="BT3" s="12" t="s">
        <v>39</v>
      </c>
      <c r="BU3" s="13" t="s">
        <v>40</v>
      </c>
      <c r="BV3" s="12" t="s">
        <v>39</v>
      </c>
      <c r="BW3" s="13" t="s">
        <v>40</v>
      </c>
      <c r="BX3" s="12" t="s">
        <v>39</v>
      </c>
      <c r="BY3" s="13" t="s">
        <v>40</v>
      </c>
      <c r="BZ3" s="12" t="s">
        <v>39</v>
      </c>
      <c r="CA3" s="13" t="s">
        <v>40</v>
      </c>
      <c r="CB3" s="12" t="s">
        <v>39</v>
      </c>
      <c r="CC3" s="13" t="s">
        <v>40</v>
      </c>
      <c r="CD3" s="12" t="s">
        <v>39</v>
      </c>
      <c r="CE3" s="13" t="s">
        <v>40</v>
      </c>
      <c r="CF3" s="12" t="s">
        <v>39</v>
      </c>
      <c r="CG3" s="13" t="s">
        <v>40</v>
      </c>
      <c r="CH3" s="12" t="s">
        <v>39</v>
      </c>
      <c r="CI3" s="13" t="s">
        <v>40</v>
      </c>
      <c r="CJ3" s="12" t="s">
        <v>39</v>
      </c>
      <c r="CK3" s="13" t="s">
        <v>40</v>
      </c>
      <c r="CL3" s="12" t="s">
        <v>39</v>
      </c>
      <c r="CM3" s="13" t="s">
        <v>40</v>
      </c>
      <c r="CN3" s="281"/>
      <c r="CO3" s="317"/>
      <c r="CP3" s="317"/>
      <c r="CQ3" s="319"/>
    </row>
    <row r="4" spans="1:95" ht="25.5" customHeight="1">
      <c r="A4" s="18">
        <v>1</v>
      </c>
      <c r="B4" s="19" t="s">
        <v>42</v>
      </c>
      <c r="C4" s="20" t="s">
        <v>43</v>
      </c>
      <c r="D4" s="21" t="s">
        <v>44</v>
      </c>
      <c r="E4" s="22" t="s">
        <v>45</v>
      </c>
      <c r="F4" s="23">
        <v>6200</v>
      </c>
      <c r="H4" s="25">
        <f>CQ4</f>
        <v>21390</v>
      </c>
      <c r="I4" s="11"/>
      <c r="J4" s="26">
        <v>1500</v>
      </c>
      <c r="K4" s="27">
        <v>1500</v>
      </c>
      <c r="L4" s="26">
        <v>1000</v>
      </c>
      <c r="M4" s="27">
        <v>1000</v>
      </c>
      <c r="N4" s="26">
        <v>5000</v>
      </c>
      <c r="O4" s="27">
        <v>5000</v>
      </c>
      <c r="P4" s="26">
        <v>8000</v>
      </c>
      <c r="Q4" s="27">
        <f>1500+0</f>
        <v>1500</v>
      </c>
      <c r="R4" s="28"/>
      <c r="S4" s="27"/>
      <c r="T4" s="26"/>
      <c r="U4" s="27"/>
      <c r="V4" s="29">
        <v>4340</v>
      </c>
      <c r="W4" s="27">
        <v>11120</v>
      </c>
      <c r="X4" s="29">
        <v>4340</v>
      </c>
      <c r="Y4" s="27">
        <v>4620</v>
      </c>
      <c r="Z4" s="29">
        <v>4340</v>
      </c>
      <c r="AA4" s="27">
        <v>0</v>
      </c>
      <c r="AB4" s="29">
        <v>4340</v>
      </c>
      <c r="AC4" s="27">
        <v>8430</v>
      </c>
      <c r="AD4" s="29">
        <v>4340</v>
      </c>
      <c r="AE4" s="27"/>
      <c r="AF4" s="29">
        <v>4340</v>
      </c>
      <c r="AG4" s="27"/>
      <c r="AH4" s="29">
        <v>4340</v>
      </c>
      <c r="AI4" s="27"/>
      <c r="AJ4" s="29">
        <v>4340</v>
      </c>
      <c r="AK4" s="27"/>
      <c r="AL4" s="29">
        <v>4340</v>
      </c>
      <c r="AM4" s="27"/>
      <c r="AN4" s="28"/>
      <c r="AO4" s="27"/>
      <c r="AP4" s="28"/>
      <c r="AQ4" s="27"/>
      <c r="AR4" s="28"/>
      <c r="AS4" s="27"/>
      <c r="AT4" s="28"/>
      <c r="AU4" s="27"/>
      <c r="AV4" s="28"/>
      <c r="AW4" s="27"/>
      <c r="AX4" s="28"/>
      <c r="AY4" s="27"/>
      <c r="AZ4" s="28"/>
      <c r="BA4" s="27"/>
      <c r="BB4" s="28"/>
      <c r="BC4" s="27"/>
      <c r="BD4" s="28"/>
      <c r="BE4" s="27"/>
      <c r="BF4" s="28"/>
      <c r="BG4" s="27"/>
      <c r="BH4" s="28"/>
      <c r="BI4" s="27"/>
      <c r="BJ4" s="28"/>
      <c r="BK4" s="27"/>
      <c r="BL4" s="28"/>
      <c r="BM4" s="27"/>
      <c r="BN4" s="28"/>
      <c r="BO4" s="27"/>
      <c r="BP4" s="28"/>
      <c r="BQ4" s="27"/>
      <c r="BR4" s="28"/>
      <c r="BS4" s="27"/>
      <c r="BT4" s="28"/>
      <c r="BU4" s="27"/>
      <c r="BV4" s="28"/>
      <c r="BW4" s="27"/>
      <c r="BX4" s="28"/>
      <c r="BY4" s="27"/>
      <c r="BZ4" s="28"/>
      <c r="CA4" s="27"/>
      <c r="CB4" s="26"/>
      <c r="CC4" s="27"/>
      <c r="CD4" s="26"/>
      <c r="CE4" s="27"/>
      <c r="CF4" s="26"/>
      <c r="CG4" s="27"/>
      <c r="CH4" s="26"/>
      <c r="CI4" s="27"/>
      <c r="CJ4" s="26"/>
      <c r="CK4" s="27"/>
      <c r="CL4" s="26"/>
      <c r="CM4" s="27"/>
      <c r="CN4" s="30"/>
      <c r="CO4" s="31">
        <f t="shared" ref="CO4:CP35" si="0">CL4+CJ4+CH4+CF4+CD4+CB4+BZ4+BX4+BV4+BT4+BR4+BP4+BN4+BL4+BJ4+BH4+BF4+BD4+BB4+AZ4+AX4+AV4+AT4+AR4+AP4+AN4+AL4+AJ4+AH4+AF4+AD4+AB4+Z4+X4+V4+T4+R4+N4+L4+J4+P4</f>
        <v>54560</v>
      </c>
      <c r="CP4" s="31">
        <f t="shared" si="0"/>
        <v>33170</v>
      </c>
      <c r="CQ4" s="32">
        <f>CO4-CP4</f>
        <v>21390</v>
      </c>
    </row>
    <row r="5" spans="1:95" ht="25.5" customHeight="1">
      <c r="A5" s="18">
        <v>2</v>
      </c>
      <c r="B5" s="19" t="s">
        <v>46</v>
      </c>
      <c r="C5" s="20" t="s">
        <v>47</v>
      </c>
      <c r="D5" s="21" t="s">
        <v>48</v>
      </c>
      <c r="E5" s="33"/>
      <c r="F5" s="23">
        <v>5600</v>
      </c>
      <c r="G5" s="34" t="s">
        <v>49</v>
      </c>
      <c r="H5" s="25">
        <f t="shared" ref="H5:H68" si="1">CQ5</f>
        <v>-6300</v>
      </c>
      <c r="I5" s="11"/>
      <c r="J5" s="26">
        <v>1500</v>
      </c>
      <c r="K5" s="27">
        <v>1500</v>
      </c>
      <c r="L5" s="26">
        <v>1000</v>
      </c>
      <c r="M5" s="27">
        <v>1000</v>
      </c>
      <c r="N5" s="26">
        <v>5000</v>
      </c>
      <c r="O5" s="27">
        <v>5000</v>
      </c>
      <c r="P5" s="26">
        <v>8000</v>
      </c>
      <c r="Q5" s="27">
        <f>1500+0</f>
        <v>1500</v>
      </c>
      <c r="R5" s="28"/>
      <c r="S5" s="27"/>
      <c r="T5" s="26"/>
      <c r="U5" s="27"/>
      <c r="V5" s="29">
        <v>3920</v>
      </c>
      <c r="W5" s="27">
        <v>11120</v>
      </c>
      <c r="X5" s="29">
        <v>3920</v>
      </c>
      <c r="Y5" s="27">
        <v>4620</v>
      </c>
      <c r="Z5" s="29">
        <v>3920</v>
      </c>
      <c r="AA5" s="27">
        <f>4620+4620</f>
        <v>9240</v>
      </c>
      <c r="AB5" s="29">
        <v>3920</v>
      </c>
      <c r="AC5" s="27">
        <f>0+4620</f>
        <v>4620</v>
      </c>
      <c r="AD5" s="29">
        <v>3920</v>
      </c>
      <c r="AE5" s="27">
        <v>0</v>
      </c>
      <c r="AF5" s="29">
        <v>3920</v>
      </c>
      <c r="AG5" s="27">
        <v>4620</v>
      </c>
      <c r="AH5" s="29">
        <v>3920</v>
      </c>
      <c r="AI5" s="27">
        <v>4620</v>
      </c>
      <c r="AJ5" s="29">
        <v>3920</v>
      </c>
      <c r="AK5" s="27">
        <v>4620</v>
      </c>
      <c r="AL5" s="29">
        <v>3920</v>
      </c>
      <c r="AM5" s="27">
        <v>4620</v>
      </c>
      <c r="AN5" s="28"/>
      <c r="AO5" s="27"/>
      <c r="AP5" s="28"/>
      <c r="AQ5" s="27"/>
      <c r="AR5" s="28"/>
      <c r="AS5" s="27"/>
      <c r="AT5" s="28"/>
      <c r="AU5" s="27"/>
      <c r="AV5" s="28"/>
      <c r="AW5" s="27"/>
      <c r="AX5" s="28"/>
      <c r="AY5" s="27"/>
      <c r="AZ5" s="28"/>
      <c r="BA5" s="27"/>
      <c r="BB5" s="28"/>
      <c r="BC5" s="27"/>
      <c r="BD5" s="28"/>
      <c r="BE5" s="27"/>
      <c r="BF5" s="28"/>
      <c r="BG5" s="27"/>
      <c r="BH5" s="28"/>
      <c r="BI5" s="27"/>
      <c r="BJ5" s="28"/>
      <c r="BK5" s="27"/>
      <c r="BL5" s="28"/>
      <c r="BM5" s="27"/>
      <c r="BN5" s="28"/>
      <c r="BO5" s="27"/>
      <c r="BP5" s="28"/>
      <c r="BQ5" s="27"/>
      <c r="BR5" s="28"/>
      <c r="BS5" s="27"/>
      <c r="BT5" s="28"/>
      <c r="BU5" s="27"/>
      <c r="BV5" s="28"/>
      <c r="BW5" s="27"/>
      <c r="BX5" s="28"/>
      <c r="BY5" s="27"/>
      <c r="BZ5" s="28"/>
      <c r="CA5" s="27"/>
      <c r="CB5" s="26"/>
      <c r="CC5" s="27"/>
      <c r="CD5" s="26"/>
      <c r="CE5" s="27"/>
      <c r="CF5" s="26"/>
      <c r="CG5" s="27"/>
      <c r="CH5" s="26"/>
      <c r="CI5" s="27"/>
      <c r="CJ5" s="26"/>
      <c r="CK5" s="27"/>
      <c r="CL5" s="26"/>
      <c r="CM5" s="27"/>
      <c r="CN5" s="30"/>
      <c r="CO5" s="31">
        <f t="shared" si="0"/>
        <v>50780</v>
      </c>
      <c r="CP5" s="31">
        <f t="shared" si="0"/>
        <v>57080</v>
      </c>
      <c r="CQ5" s="32">
        <f t="shared" ref="CQ5:CQ68" si="2">CO5-CP5</f>
        <v>-6300</v>
      </c>
    </row>
    <row r="6" spans="1:95" ht="25.5" customHeight="1">
      <c r="A6" s="18">
        <v>3</v>
      </c>
      <c r="B6" s="19" t="s">
        <v>50</v>
      </c>
      <c r="C6" s="20" t="s">
        <v>51</v>
      </c>
      <c r="D6" s="21" t="s">
        <v>52</v>
      </c>
      <c r="E6" s="33"/>
      <c r="F6" s="23">
        <v>6600</v>
      </c>
      <c r="G6" s="35"/>
      <c r="H6" s="25">
        <f t="shared" si="1"/>
        <v>0</v>
      </c>
      <c r="I6" s="11"/>
      <c r="J6" s="26">
        <v>1500</v>
      </c>
      <c r="K6" s="27">
        <v>1500</v>
      </c>
      <c r="L6" s="26">
        <v>1000</v>
      </c>
      <c r="M6" s="27">
        <v>1000</v>
      </c>
      <c r="N6" s="26">
        <v>5000</v>
      </c>
      <c r="O6" s="27">
        <v>5000</v>
      </c>
      <c r="P6" s="26">
        <v>8000</v>
      </c>
      <c r="Q6" s="27">
        <f>1500+0</f>
        <v>1500</v>
      </c>
      <c r="R6" s="28"/>
      <c r="S6" s="27"/>
      <c r="T6" s="26"/>
      <c r="U6" s="27"/>
      <c r="V6" s="29">
        <v>4620</v>
      </c>
      <c r="W6" s="27">
        <v>11120</v>
      </c>
      <c r="X6" s="29">
        <v>4620</v>
      </c>
      <c r="Y6" s="27">
        <v>4620</v>
      </c>
      <c r="Z6" s="29">
        <v>4620</v>
      </c>
      <c r="AA6" s="27">
        <v>4620</v>
      </c>
      <c r="AB6" s="29">
        <v>4620</v>
      </c>
      <c r="AC6" s="27">
        <v>4620</v>
      </c>
      <c r="AD6" s="29">
        <v>4620</v>
      </c>
      <c r="AE6" s="27">
        <v>4620</v>
      </c>
      <c r="AF6" s="29">
        <v>4620</v>
      </c>
      <c r="AG6" s="27">
        <v>4620</v>
      </c>
      <c r="AH6" s="29">
        <v>4620</v>
      </c>
      <c r="AI6" s="27">
        <v>4620</v>
      </c>
      <c r="AJ6" s="29">
        <v>4620</v>
      </c>
      <c r="AK6" s="27">
        <v>4620</v>
      </c>
      <c r="AL6" s="29">
        <v>4620</v>
      </c>
      <c r="AM6" s="27"/>
      <c r="AN6" s="28"/>
      <c r="AO6" s="27"/>
      <c r="AP6" s="28"/>
      <c r="AQ6" s="27"/>
      <c r="AR6" s="28"/>
      <c r="AS6" s="27"/>
      <c r="AT6" s="28"/>
      <c r="AU6" s="27"/>
      <c r="AV6" s="28"/>
      <c r="AW6" s="27"/>
      <c r="AX6" s="28"/>
      <c r="AY6" s="27"/>
      <c r="AZ6" s="28"/>
      <c r="BA6" s="27"/>
      <c r="BB6" s="28"/>
      <c r="BC6" s="27"/>
      <c r="BD6" s="28"/>
      <c r="BE6" s="27"/>
      <c r="BF6" s="28"/>
      <c r="BG6" s="27"/>
      <c r="BH6" s="28"/>
      <c r="BI6" s="27"/>
      <c r="BJ6" s="28"/>
      <c r="BK6" s="27"/>
      <c r="BL6" s="28"/>
      <c r="BM6" s="27"/>
      <c r="BN6" s="28"/>
      <c r="BO6" s="27"/>
      <c r="BP6" s="28"/>
      <c r="BQ6" s="27"/>
      <c r="BR6" s="28"/>
      <c r="BS6" s="27"/>
      <c r="BT6" s="28"/>
      <c r="BU6" s="27"/>
      <c r="BV6" s="28"/>
      <c r="BW6" s="27"/>
      <c r="BX6" s="28"/>
      <c r="BY6" s="27"/>
      <c r="BZ6" s="28"/>
      <c r="CA6" s="27"/>
      <c r="CB6" s="26"/>
      <c r="CC6" s="27"/>
      <c r="CD6" s="26"/>
      <c r="CE6" s="27"/>
      <c r="CF6" s="26"/>
      <c r="CG6" s="27"/>
      <c r="CH6" s="26"/>
      <c r="CI6" s="27"/>
      <c r="CJ6" s="26"/>
      <c r="CK6" s="27"/>
      <c r="CL6" s="26"/>
      <c r="CM6" s="27">
        <v>4620</v>
      </c>
      <c r="CN6" s="30"/>
      <c r="CO6" s="31">
        <f t="shared" si="0"/>
        <v>57080</v>
      </c>
      <c r="CP6" s="31">
        <f t="shared" si="0"/>
        <v>57080</v>
      </c>
      <c r="CQ6" s="32">
        <f t="shared" si="2"/>
        <v>0</v>
      </c>
    </row>
    <row r="7" spans="1:95" ht="25.5" customHeight="1">
      <c r="A7" s="18">
        <v>4</v>
      </c>
      <c r="B7" s="36" t="s">
        <v>53</v>
      </c>
      <c r="C7" s="20" t="s">
        <v>54</v>
      </c>
      <c r="D7" s="21" t="s">
        <v>55</v>
      </c>
      <c r="E7" s="33"/>
      <c r="F7" s="23">
        <v>4600</v>
      </c>
      <c r="G7" s="34" t="s">
        <v>56</v>
      </c>
      <c r="H7" s="25">
        <f t="shared" si="1"/>
        <v>22540</v>
      </c>
      <c r="I7" s="11"/>
      <c r="J7" s="26">
        <v>1500</v>
      </c>
      <c r="K7" s="27">
        <v>1500</v>
      </c>
      <c r="L7" s="26">
        <v>1000</v>
      </c>
      <c r="M7" s="27">
        <v>1000</v>
      </c>
      <c r="N7" s="26">
        <v>5000</v>
      </c>
      <c r="O7" s="27">
        <v>5000</v>
      </c>
      <c r="P7" s="26">
        <v>8000</v>
      </c>
      <c r="Q7" s="27">
        <v>1500</v>
      </c>
      <c r="R7" s="28"/>
      <c r="S7" s="27"/>
      <c r="T7" s="26"/>
      <c r="U7" s="27"/>
      <c r="V7" s="29">
        <v>3220</v>
      </c>
      <c r="W7" s="27">
        <v>3220</v>
      </c>
      <c r="X7" s="29">
        <v>3220</v>
      </c>
      <c r="Y7" s="27">
        <v>0</v>
      </c>
      <c r="Z7" s="29">
        <v>3220</v>
      </c>
      <c r="AA7" s="27"/>
      <c r="AB7" s="29">
        <v>3220</v>
      </c>
      <c r="AC7" s="27">
        <v>3220</v>
      </c>
      <c r="AD7" s="29">
        <v>3220</v>
      </c>
      <c r="AE7" s="27"/>
      <c r="AF7" s="29">
        <v>3220</v>
      </c>
      <c r="AG7" s="27"/>
      <c r="AH7" s="29">
        <v>3220</v>
      </c>
      <c r="AI7" s="27"/>
      <c r="AJ7" s="29">
        <v>3220</v>
      </c>
      <c r="AK7" s="27"/>
      <c r="AL7" s="29">
        <v>3220</v>
      </c>
      <c r="AM7" s="27">
        <v>6500</v>
      </c>
      <c r="AN7" s="28"/>
      <c r="AO7" s="27"/>
      <c r="AP7" s="28"/>
      <c r="AQ7" s="27"/>
      <c r="AR7" s="28"/>
      <c r="AS7" s="27"/>
      <c r="AT7" s="28"/>
      <c r="AU7" s="27"/>
      <c r="AV7" s="28"/>
      <c r="AW7" s="27"/>
      <c r="AX7" s="28"/>
      <c r="AY7" s="27"/>
      <c r="AZ7" s="28"/>
      <c r="BA7" s="27"/>
      <c r="BB7" s="28"/>
      <c r="BC7" s="27"/>
      <c r="BD7" s="28"/>
      <c r="BE7" s="27"/>
      <c r="BF7" s="28"/>
      <c r="BG7" s="27"/>
      <c r="BH7" s="28"/>
      <c r="BI7" s="27"/>
      <c r="BJ7" s="28"/>
      <c r="BK7" s="27"/>
      <c r="BL7" s="28"/>
      <c r="BM7" s="27"/>
      <c r="BN7" s="28"/>
      <c r="BO7" s="27"/>
      <c r="BP7" s="28"/>
      <c r="BQ7" s="27"/>
      <c r="BR7" s="28"/>
      <c r="BS7" s="27"/>
      <c r="BT7" s="28"/>
      <c r="BU7" s="27"/>
      <c r="BV7" s="28"/>
      <c r="BW7" s="27"/>
      <c r="BX7" s="28"/>
      <c r="BY7" s="27"/>
      <c r="BZ7" s="28"/>
      <c r="CA7" s="27"/>
      <c r="CB7" s="26"/>
      <c r="CC7" s="27"/>
      <c r="CD7" s="26"/>
      <c r="CE7" s="27"/>
      <c r="CF7" s="26"/>
      <c r="CG7" s="27"/>
      <c r="CH7" s="26"/>
      <c r="CI7" s="27"/>
      <c r="CJ7" s="26"/>
      <c r="CK7" s="27"/>
      <c r="CL7" s="26"/>
      <c r="CM7" s="27"/>
      <c r="CN7" s="30"/>
      <c r="CO7" s="31">
        <f t="shared" si="0"/>
        <v>44480</v>
      </c>
      <c r="CP7" s="31">
        <f t="shared" si="0"/>
        <v>21940</v>
      </c>
      <c r="CQ7" s="32">
        <f t="shared" si="2"/>
        <v>22540</v>
      </c>
    </row>
    <row r="8" spans="1:95" ht="25.5" customHeight="1">
      <c r="A8" s="18">
        <v>5</v>
      </c>
      <c r="B8" s="36" t="s">
        <v>57</v>
      </c>
      <c r="C8" s="20" t="s">
        <v>58</v>
      </c>
      <c r="D8" s="21" t="s">
        <v>59</v>
      </c>
      <c r="E8" s="37"/>
      <c r="F8" s="23">
        <v>0</v>
      </c>
      <c r="G8" s="34" t="s">
        <v>60</v>
      </c>
      <c r="H8" s="38">
        <f t="shared" si="1"/>
        <v>0</v>
      </c>
      <c r="I8" s="11"/>
      <c r="J8" s="26">
        <v>1500</v>
      </c>
      <c r="K8" s="27">
        <v>1500</v>
      </c>
      <c r="L8" s="26">
        <v>500</v>
      </c>
      <c r="M8" s="27">
        <v>500</v>
      </c>
      <c r="N8" s="26"/>
      <c r="O8" s="27"/>
      <c r="P8" s="26"/>
      <c r="Q8" s="27"/>
      <c r="R8" s="28"/>
      <c r="S8" s="27"/>
      <c r="T8" s="26"/>
      <c r="U8" s="27"/>
      <c r="V8" s="29"/>
      <c r="W8" s="27"/>
      <c r="X8" s="29"/>
      <c r="Y8" s="27"/>
      <c r="Z8" s="29"/>
      <c r="AA8" s="27"/>
      <c r="AB8" s="29"/>
      <c r="AC8" s="27"/>
      <c r="AD8" s="29"/>
      <c r="AE8" s="27"/>
      <c r="AF8" s="29"/>
      <c r="AG8" s="27"/>
      <c r="AH8" s="29"/>
      <c r="AI8" s="27"/>
      <c r="AJ8" s="29"/>
      <c r="AK8" s="27"/>
      <c r="AL8" s="29"/>
      <c r="AM8" s="27"/>
      <c r="AN8" s="28"/>
      <c r="AO8" s="27"/>
      <c r="AP8" s="28"/>
      <c r="AQ8" s="27"/>
      <c r="AR8" s="28"/>
      <c r="AS8" s="27"/>
      <c r="AT8" s="28"/>
      <c r="AU8" s="27"/>
      <c r="AV8" s="28"/>
      <c r="AW8" s="27"/>
      <c r="AX8" s="28"/>
      <c r="AY8" s="27"/>
      <c r="AZ8" s="28"/>
      <c r="BA8" s="27"/>
      <c r="BB8" s="28"/>
      <c r="BC8" s="27"/>
      <c r="BD8" s="28"/>
      <c r="BE8" s="27"/>
      <c r="BF8" s="28"/>
      <c r="BG8" s="27"/>
      <c r="BH8" s="28"/>
      <c r="BI8" s="27"/>
      <c r="BJ8" s="28"/>
      <c r="BK8" s="27"/>
      <c r="BL8" s="28"/>
      <c r="BM8" s="27"/>
      <c r="BN8" s="28"/>
      <c r="BO8" s="27"/>
      <c r="BP8" s="28"/>
      <c r="BQ8" s="27"/>
      <c r="BR8" s="28"/>
      <c r="BS8" s="27"/>
      <c r="BT8" s="28"/>
      <c r="BU8" s="27"/>
      <c r="BV8" s="28"/>
      <c r="BW8" s="27"/>
      <c r="BX8" s="28"/>
      <c r="BY8" s="27"/>
      <c r="BZ8" s="28"/>
      <c r="CA8" s="27"/>
      <c r="CB8" s="26"/>
      <c r="CC8" s="27"/>
      <c r="CD8" s="26"/>
      <c r="CE8" s="27"/>
      <c r="CF8" s="26"/>
      <c r="CG8" s="27"/>
      <c r="CH8" s="26"/>
      <c r="CI8" s="27"/>
      <c r="CJ8" s="26"/>
      <c r="CK8" s="27"/>
      <c r="CL8" s="26"/>
      <c r="CM8" s="27"/>
      <c r="CN8" s="30"/>
      <c r="CO8" s="31">
        <f t="shared" si="0"/>
        <v>2000</v>
      </c>
      <c r="CP8" s="31">
        <f t="shared" si="0"/>
        <v>2000</v>
      </c>
      <c r="CQ8" s="32">
        <f t="shared" si="2"/>
        <v>0</v>
      </c>
    </row>
    <row r="9" spans="1:95" ht="25.5" customHeight="1">
      <c r="A9" s="18">
        <v>6</v>
      </c>
      <c r="B9" s="36" t="s">
        <v>61</v>
      </c>
      <c r="C9" s="20" t="s">
        <v>62</v>
      </c>
      <c r="D9" s="21" t="s">
        <v>63</v>
      </c>
      <c r="E9" s="33"/>
      <c r="F9" s="23">
        <v>2600</v>
      </c>
      <c r="G9" s="34" t="s">
        <v>64</v>
      </c>
      <c r="H9" s="25">
        <f t="shared" si="1"/>
        <v>4060</v>
      </c>
      <c r="I9" s="11"/>
      <c r="J9" s="26">
        <v>1500</v>
      </c>
      <c r="K9" s="27">
        <v>1500</v>
      </c>
      <c r="L9" s="26">
        <v>1000</v>
      </c>
      <c r="M9" s="27">
        <v>1000</v>
      </c>
      <c r="N9" s="26">
        <v>5000</v>
      </c>
      <c r="O9" s="27">
        <v>5000</v>
      </c>
      <c r="P9" s="26">
        <v>8000</v>
      </c>
      <c r="Q9" s="27">
        <f>1500+0</f>
        <v>1500</v>
      </c>
      <c r="R9" s="28"/>
      <c r="S9" s="27"/>
      <c r="T9" s="26"/>
      <c r="U9" s="27"/>
      <c r="V9" s="29">
        <v>1820</v>
      </c>
      <c r="W9" s="27">
        <v>1820</v>
      </c>
      <c r="X9" s="29">
        <v>1820</v>
      </c>
      <c r="Y9" s="27">
        <v>1800</v>
      </c>
      <c r="Z9" s="29">
        <v>1820</v>
      </c>
      <c r="AA9" s="27">
        <v>1000</v>
      </c>
      <c r="AB9" s="29">
        <v>1820</v>
      </c>
      <c r="AC9" s="27">
        <f>1000+7040</f>
        <v>8040</v>
      </c>
      <c r="AD9" s="29">
        <v>1820</v>
      </c>
      <c r="AE9" s="27">
        <v>1540</v>
      </c>
      <c r="AF9" s="29">
        <v>1820</v>
      </c>
      <c r="AG9" s="27">
        <v>1540</v>
      </c>
      <c r="AH9" s="29">
        <v>1820</v>
      </c>
      <c r="AI9" s="27">
        <v>1540</v>
      </c>
      <c r="AJ9" s="29">
        <v>1820</v>
      </c>
      <c r="AK9" s="27">
        <v>1540</v>
      </c>
      <c r="AL9" s="29">
        <v>1820</v>
      </c>
      <c r="AM9" s="27"/>
      <c r="AN9" s="28"/>
      <c r="AO9" s="27"/>
      <c r="AP9" s="28"/>
      <c r="AQ9" s="27"/>
      <c r="AR9" s="28"/>
      <c r="AS9" s="27"/>
      <c r="AT9" s="28"/>
      <c r="AU9" s="27"/>
      <c r="AV9" s="28"/>
      <c r="AW9" s="27"/>
      <c r="AX9" s="28"/>
      <c r="AY9" s="27"/>
      <c r="AZ9" s="28"/>
      <c r="BA9" s="27"/>
      <c r="BB9" s="28"/>
      <c r="BC9" s="27"/>
      <c r="BD9" s="28"/>
      <c r="BE9" s="27"/>
      <c r="BF9" s="28"/>
      <c r="BG9" s="27"/>
      <c r="BH9" s="28"/>
      <c r="BI9" s="27"/>
      <c r="BJ9" s="28"/>
      <c r="BK9" s="27"/>
      <c r="BL9" s="28"/>
      <c r="BM9" s="27"/>
      <c r="BN9" s="28"/>
      <c r="BO9" s="27"/>
      <c r="BP9" s="28"/>
      <c r="BQ9" s="27"/>
      <c r="BR9" s="28"/>
      <c r="BS9" s="27"/>
      <c r="BT9" s="28"/>
      <c r="BU9" s="27"/>
      <c r="BV9" s="28"/>
      <c r="BW9" s="27"/>
      <c r="BX9" s="28"/>
      <c r="BY9" s="27"/>
      <c r="BZ9" s="28"/>
      <c r="CA9" s="27"/>
      <c r="CB9" s="26"/>
      <c r="CC9" s="27"/>
      <c r="CD9" s="26"/>
      <c r="CE9" s="27"/>
      <c r="CF9" s="26"/>
      <c r="CG9" s="27"/>
      <c r="CH9" s="26"/>
      <c r="CI9" s="27"/>
      <c r="CJ9" s="26"/>
      <c r="CK9" s="27"/>
      <c r="CL9" s="26"/>
      <c r="CM9" s="27"/>
      <c r="CN9" s="30"/>
      <c r="CO9" s="31">
        <f t="shared" si="0"/>
        <v>31880</v>
      </c>
      <c r="CP9" s="31">
        <f t="shared" si="0"/>
        <v>27820</v>
      </c>
      <c r="CQ9" s="32">
        <f t="shared" si="2"/>
        <v>4060</v>
      </c>
    </row>
    <row r="10" spans="1:95" ht="25.5" customHeight="1">
      <c r="A10" s="18">
        <v>7</v>
      </c>
      <c r="B10" s="36" t="s">
        <v>65</v>
      </c>
      <c r="C10" s="20" t="s">
        <v>66</v>
      </c>
      <c r="D10" s="21" t="s">
        <v>67</v>
      </c>
      <c r="E10" s="33"/>
      <c r="F10" s="23">
        <v>6600</v>
      </c>
      <c r="G10" s="34"/>
      <c r="H10" s="25">
        <f t="shared" si="1"/>
        <v>0</v>
      </c>
      <c r="I10" s="11"/>
      <c r="J10" s="26">
        <v>1500</v>
      </c>
      <c r="K10" s="27">
        <v>1500</v>
      </c>
      <c r="L10" s="26">
        <v>1000</v>
      </c>
      <c r="M10" s="27">
        <v>1000</v>
      </c>
      <c r="N10" s="26">
        <v>5000</v>
      </c>
      <c r="O10" s="27">
        <v>5000</v>
      </c>
      <c r="P10" s="26">
        <v>8000</v>
      </c>
      <c r="Q10" s="27">
        <f>1500+0</f>
        <v>1500</v>
      </c>
      <c r="R10" s="28"/>
      <c r="S10" s="27"/>
      <c r="T10" s="26"/>
      <c r="U10" s="27"/>
      <c r="V10" s="29">
        <v>4620</v>
      </c>
      <c r="W10" s="27">
        <v>4620</v>
      </c>
      <c r="X10" s="29">
        <v>4620</v>
      </c>
      <c r="Y10" s="27">
        <v>4620</v>
      </c>
      <c r="Z10" s="29">
        <v>4620</v>
      </c>
      <c r="AA10" s="27">
        <v>4620</v>
      </c>
      <c r="AB10" s="29">
        <v>4620</v>
      </c>
      <c r="AC10" s="27">
        <f>4620+6500</f>
        <v>11120</v>
      </c>
      <c r="AD10" s="29">
        <v>4620</v>
      </c>
      <c r="AE10" s="27">
        <v>4620</v>
      </c>
      <c r="AF10" s="29">
        <v>4620</v>
      </c>
      <c r="AG10" s="27">
        <v>4620</v>
      </c>
      <c r="AH10" s="29">
        <v>4620</v>
      </c>
      <c r="AI10" s="27">
        <v>4620</v>
      </c>
      <c r="AJ10" s="29">
        <v>4620</v>
      </c>
      <c r="AK10" s="27">
        <v>4620</v>
      </c>
      <c r="AL10" s="29">
        <v>4620</v>
      </c>
      <c r="AM10" s="27">
        <v>4620</v>
      </c>
      <c r="AN10" s="28"/>
      <c r="AO10" s="27"/>
      <c r="AP10" s="28"/>
      <c r="AQ10" s="27"/>
      <c r="AR10" s="28"/>
      <c r="AS10" s="27"/>
      <c r="AT10" s="28"/>
      <c r="AU10" s="27"/>
      <c r="AV10" s="28"/>
      <c r="AW10" s="27"/>
      <c r="AX10" s="28"/>
      <c r="AY10" s="27"/>
      <c r="AZ10" s="28"/>
      <c r="BA10" s="27"/>
      <c r="BB10" s="28"/>
      <c r="BC10" s="27"/>
      <c r="BD10" s="28"/>
      <c r="BE10" s="27"/>
      <c r="BF10" s="28"/>
      <c r="BG10" s="27"/>
      <c r="BH10" s="28"/>
      <c r="BI10" s="27"/>
      <c r="BJ10" s="28"/>
      <c r="BK10" s="27"/>
      <c r="BL10" s="28"/>
      <c r="BM10" s="27"/>
      <c r="BN10" s="28"/>
      <c r="BO10" s="27"/>
      <c r="BP10" s="28"/>
      <c r="BQ10" s="27"/>
      <c r="BR10" s="28"/>
      <c r="BS10" s="27"/>
      <c r="BT10" s="28"/>
      <c r="BU10" s="27"/>
      <c r="BV10" s="28"/>
      <c r="BW10" s="27"/>
      <c r="BX10" s="28"/>
      <c r="BY10" s="27"/>
      <c r="BZ10" s="28"/>
      <c r="CA10" s="27"/>
      <c r="CB10" s="26"/>
      <c r="CC10" s="27"/>
      <c r="CD10" s="26"/>
      <c r="CE10" s="27"/>
      <c r="CF10" s="26"/>
      <c r="CG10" s="27"/>
      <c r="CH10" s="26"/>
      <c r="CI10" s="27"/>
      <c r="CJ10" s="26"/>
      <c r="CK10" s="27"/>
      <c r="CL10" s="26"/>
      <c r="CM10" s="27"/>
      <c r="CN10" s="30"/>
      <c r="CO10" s="31">
        <f t="shared" si="0"/>
        <v>57080</v>
      </c>
      <c r="CP10" s="31">
        <f t="shared" si="0"/>
        <v>57080</v>
      </c>
      <c r="CQ10" s="32">
        <f t="shared" si="2"/>
        <v>0</v>
      </c>
    </row>
    <row r="11" spans="1:95" ht="25.5" customHeight="1">
      <c r="A11" s="18">
        <v>8</v>
      </c>
      <c r="B11" s="36" t="s">
        <v>68</v>
      </c>
      <c r="C11" s="20" t="s">
        <v>69</v>
      </c>
      <c r="D11" s="21" t="s">
        <v>70</v>
      </c>
      <c r="E11" s="33"/>
      <c r="F11" s="23">
        <v>5600</v>
      </c>
      <c r="G11" s="34" t="s">
        <v>49</v>
      </c>
      <c r="H11" s="25">
        <f t="shared" si="1"/>
        <v>0</v>
      </c>
      <c r="I11" s="11"/>
      <c r="J11" s="26">
        <v>1500</v>
      </c>
      <c r="K11" s="27">
        <v>1500</v>
      </c>
      <c r="L11" s="26">
        <v>1000</v>
      </c>
      <c r="M11" s="27">
        <v>1000</v>
      </c>
      <c r="N11" s="26">
        <v>5000</v>
      </c>
      <c r="O11" s="27">
        <v>5000</v>
      </c>
      <c r="P11" s="26">
        <v>8000</v>
      </c>
      <c r="Q11" s="27">
        <f>1500+0</f>
        <v>1500</v>
      </c>
      <c r="R11" s="28"/>
      <c r="S11" s="27"/>
      <c r="T11" s="26"/>
      <c r="U11" s="27"/>
      <c r="V11" s="29">
        <v>3920</v>
      </c>
      <c r="W11" s="27">
        <v>10420</v>
      </c>
      <c r="X11" s="29">
        <v>3920</v>
      </c>
      <c r="Y11" s="27">
        <v>3920</v>
      </c>
      <c r="Z11" s="29">
        <v>3920</v>
      </c>
      <c r="AA11" s="27">
        <v>3920</v>
      </c>
      <c r="AB11" s="29">
        <v>3920</v>
      </c>
      <c r="AC11" s="27">
        <v>3920</v>
      </c>
      <c r="AD11" s="29">
        <v>3920</v>
      </c>
      <c r="AE11" s="27">
        <v>3920</v>
      </c>
      <c r="AF11" s="29">
        <v>3920</v>
      </c>
      <c r="AG11" s="27">
        <v>3920</v>
      </c>
      <c r="AH11" s="29">
        <v>3920</v>
      </c>
      <c r="AI11" s="27">
        <v>3920</v>
      </c>
      <c r="AJ11" s="29">
        <v>3920</v>
      </c>
      <c r="AK11" s="27">
        <v>3920</v>
      </c>
      <c r="AL11" s="29">
        <v>3920</v>
      </c>
      <c r="AM11" s="27"/>
      <c r="AN11" s="28"/>
      <c r="AO11" s="27"/>
      <c r="AP11" s="28"/>
      <c r="AQ11" s="27"/>
      <c r="AR11" s="28"/>
      <c r="AS11" s="27"/>
      <c r="AT11" s="28"/>
      <c r="AU11" s="27"/>
      <c r="AV11" s="28"/>
      <c r="AW11" s="27"/>
      <c r="AX11" s="28"/>
      <c r="AY11" s="27"/>
      <c r="AZ11" s="28"/>
      <c r="BA11" s="27"/>
      <c r="BB11" s="28"/>
      <c r="BC11" s="27"/>
      <c r="BD11" s="28"/>
      <c r="BE11" s="27"/>
      <c r="BF11" s="28"/>
      <c r="BG11" s="27"/>
      <c r="BH11" s="28"/>
      <c r="BI11" s="27"/>
      <c r="BJ11" s="28"/>
      <c r="BK11" s="27"/>
      <c r="BL11" s="28"/>
      <c r="BM11" s="27"/>
      <c r="BN11" s="28"/>
      <c r="BO11" s="27"/>
      <c r="BP11" s="28"/>
      <c r="BQ11" s="27"/>
      <c r="BR11" s="28"/>
      <c r="BS11" s="27"/>
      <c r="BT11" s="28"/>
      <c r="BU11" s="27"/>
      <c r="BV11" s="28"/>
      <c r="BW11" s="27"/>
      <c r="BX11" s="28"/>
      <c r="BY11" s="27"/>
      <c r="BZ11" s="28"/>
      <c r="CA11" s="27"/>
      <c r="CB11" s="26"/>
      <c r="CC11" s="27"/>
      <c r="CD11" s="26"/>
      <c r="CE11" s="27"/>
      <c r="CF11" s="26"/>
      <c r="CG11" s="27"/>
      <c r="CH11" s="26"/>
      <c r="CI11" s="27"/>
      <c r="CJ11" s="26"/>
      <c r="CK11" s="27"/>
      <c r="CL11" s="26"/>
      <c r="CM11" s="27">
        <v>3920</v>
      </c>
      <c r="CN11" s="30"/>
      <c r="CO11" s="31">
        <f t="shared" si="0"/>
        <v>50780</v>
      </c>
      <c r="CP11" s="31">
        <f t="shared" si="0"/>
        <v>50780</v>
      </c>
      <c r="CQ11" s="32">
        <f t="shared" si="2"/>
        <v>0</v>
      </c>
    </row>
    <row r="12" spans="1:95" ht="25.5" customHeight="1">
      <c r="A12" s="18">
        <v>9</v>
      </c>
      <c r="B12" s="36" t="s">
        <v>71</v>
      </c>
      <c r="C12" s="20" t="s">
        <v>72</v>
      </c>
      <c r="D12" s="39" t="s">
        <v>73</v>
      </c>
      <c r="E12" s="33"/>
      <c r="F12" s="23">
        <v>6600</v>
      </c>
      <c r="G12" s="35"/>
      <c r="H12" s="25">
        <f t="shared" si="1"/>
        <v>0</v>
      </c>
      <c r="I12" s="11"/>
      <c r="J12" s="26">
        <v>1500</v>
      </c>
      <c r="K12" s="27">
        <v>1500</v>
      </c>
      <c r="L12" s="26">
        <v>1000</v>
      </c>
      <c r="M12" s="27">
        <v>1000</v>
      </c>
      <c r="N12" s="26">
        <v>5000</v>
      </c>
      <c r="O12" s="27">
        <v>5000</v>
      </c>
      <c r="P12" s="26">
        <v>8000</v>
      </c>
      <c r="Q12" s="27">
        <f>1500+0</f>
        <v>1500</v>
      </c>
      <c r="R12" s="28"/>
      <c r="S12" s="27"/>
      <c r="T12" s="26"/>
      <c r="U12" s="27"/>
      <c r="V12" s="29">
        <v>4620</v>
      </c>
      <c r="W12" s="27">
        <v>4620</v>
      </c>
      <c r="X12" s="29">
        <v>4620</v>
      </c>
      <c r="Y12" s="27">
        <v>4620</v>
      </c>
      <c r="Z12" s="29">
        <v>4620</v>
      </c>
      <c r="AA12" s="27">
        <v>4620</v>
      </c>
      <c r="AB12" s="29">
        <v>4620</v>
      </c>
      <c r="AC12" s="27">
        <f>11120+4620</f>
        <v>15740</v>
      </c>
      <c r="AD12" s="29">
        <v>4620</v>
      </c>
      <c r="AE12" s="27">
        <v>0</v>
      </c>
      <c r="AF12" s="29">
        <v>4620</v>
      </c>
      <c r="AG12" s="27">
        <v>4620</v>
      </c>
      <c r="AH12" s="29">
        <v>4620</v>
      </c>
      <c r="AI12" s="27">
        <v>4620</v>
      </c>
      <c r="AJ12" s="29">
        <v>4620</v>
      </c>
      <c r="AK12" s="27"/>
      <c r="AL12" s="29">
        <v>4620</v>
      </c>
      <c r="AM12" s="27">
        <f>4620+4620</f>
        <v>9240</v>
      </c>
      <c r="AN12" s="28"/>
      <c r="AO12" s="27"/>
      <c r="AP12" s="28"/>
      <c r="AQ12" s="27"/>
      <c r="AR12" s="28"/>
      <c r="AS12" s="27"/>
      <c r="AT12" s="28"/>
      <c r="AU12" s="27"/>
      <c r="AV12" s="28"/>
      <c r="AW12" s="27"/>
      <c r="AX12" s="28"/>
      <c r="AY12" s="27"/>
      <c r="AZ12" s="28"/>
      <c r="BA12" s="27"/>
      <c r="BB12" s="28"/>
      <c r="BC12" s="27"/>
      <c r="BD12" s="28"/>
      <c r="BE12" s="27"/>
      <c r="BF12" s="28"/>
      <c r="BG12" s="27"/>
      <c r="BH12" s="28"/>
      <c r="BI12" s="27"/>
      <c r="BJ12" s="28"/>
      <c r="BK12" s="27"/>
      <c r="BL12" s="28"/>
      <c r="BM12" s="27"/>
      <c r="BN12" s="28"/>
      <c r="BO12" s="27"/>
      <c r="BP12" s="28"/>
      <c r="BQ12" s="27"/>
      <c r="BR12" s="28"/>
      <c r="BS12" s="27"/>
      <c r="BT12" s="28"/>
      <c r="BU12" s="27"/>
      <c r="BV12" s="28"/>
      <c r="BW12" s="27"/>
      <c r="BX12" s="28"/>
      <c r="BY12" s="27"/>
      <c r="BZ12" s="28"/>
      <c r="CA12" s="27"/>
      <c r="CB12" s="26"/>
      <c r="CC12" s="27"/>
      <c r="CD12" s="26"/>
      <c r="CE12" s="27"/>
      <c r="CF12" s="26"/>
      <c r="CG12" s="27"/>
      <c r="CH12" s="26"/>
      <c r="CI12" s="27"/>
      <c r="CJ12" s="26"/>
      <c r="CK12" s="27"/>
      <c r="CL12" s="26"/>
      <c r="CM12" s="27"/>
      <c r="CN12" s="30"/>
      <c r="CO12" s="31">
        <f t="shared" si="0"/>
        <v>57080</v>
      </c>
      <c r="CP12" s="31">
        <f t="shared" si="0"/>
        <v>57080</v>
      </c>
      <c r="CQ12" s="32">
        <f t="shared" si="2"/>
        <v>0</v>
      </c>
    </row>
    <row r="13" spans="1:95" ht="25.5" customHeight="1">
      <c r="A13" s="18">
        <v>10</v>
      </c>
      <c r="B13" s="36" t="s">
        <v>74</v>
      </c>
      <c r="C13" s="20" t="s">
        <v>75</v>
      </c>
      <c r="D13" s="21" t="s">
        <v>76</v>
      </c>
      <c r="E13" s="37"/>
      <c r="F13" s="23">
        <v>0</v>
      </c>
      <c r="G13" s="34" t="s">
        <v>60</v>
      </c>
      <c r="H13" s="38">
        <f t="shared" si="1"/>
        <v>0</v>
      </c>
      <c r="I13" s="11"/>
      <c r="J13" s="26">
        <v>1500</v>
      </c>
      <c r="K13" s="27">
        <v>1500</v>
      </c>
      <c r="L13" s="26">
        <v>1000</v>
      </c>
      <c r="M13" s="27">
        <v>1000</v>
      </c>
      <c r="N13" s="26">
        <v>5000</v>
      </c>
      <c r="O13" s="27">
        <v>5000</v>
      </c>
      <c r="P13" s="26">
        <v>8000</v>
      </c>
      <c r="Q13" s="27">
        <f>1500+6500</f>
        <v>8000</v>
      </c>
      <c r="R13" s="28"/>
      <c r="S13" s="27"/>
      <c r="T13" s="26"/>
      <c r="U13" s="27"/>
      <c r="V13" s="29"/>
      <c r="W13" s="27"/>
      <c r="X13" s="29"/>
      <c r="Y13" s="27"/>
      <c r="Z13" s="29"/>
      <c r="AA13" s="27"/>
      <c r="AB13" s="29"/>
      <c r="AC13" s="27"/>
      <c r="AD13" s="29"/>
      <c r="AE13" s="27"/>
      <c r="AF13" s="29"/>
      <c r="AG13" s="27"/>
      <c r="AH13" s="29"/>
      <c r="AI13" s="27"/>
      <c r="AJ13" s="29"/>
      <c r="AK13" s="27"/>
      <c r="AL13" s="29"/>
      <c r="AM13" s="27"/>
      <c r="AN13" s="28"/>
      <c r="AO13" s="27"/>
      <c r="AP13" s="28"/>
      <c r="AQ13" s="27"/>
      <c r="AR13" s="28"/>
      <c r="AS13" s="27"/>
      <c r="AT13" s="28"/>
      <c r="AU13" s="27"/>
      <c r="AV13" s="28"/>
      <c r="AW13" s="27"/>
      <c r="AX13" s="28"/>
      <c r="AY13" s="27"/>
      <c r="AZ13" s="28"/>
      <c r="BA13" s="27"/>
      <c r="BB13" s="28"/>
      <c r="BC13" s="27"/>
      <c r="BD13" s="28"/>
      <c r="BE13" s="27"/>
      <c r="BF13" s="28"/>
      <c r="BG13" s="27"/>
      <c r="BH13" s="28"/>
      <c r="BI13" s="27"/>
      <c r="BJ13" s="28"/>
      <c r="BK13" s="27"/>
      <c r="BL13" s="28"/>
      <c r="BM13" s="27"/>
      <c r="BN13" s="28"/>
      <c r="BO13" s="27"/>
      <c r="BP13" s="28"/>
      <c r="BQ13" s="27"/>
      <c r="BR13" s="28"/>
      <c r="BS13" s="27"/>
      <c r="BT13" s="28"/>
      <c r="BU13" s="27"/>
      <c r="BV13" s="28"/>
      <c r="BW13" s="27"/>
      <c r="BX13" s="28"/>
      <c r="BY13" s="27"/>
      <c r="BZ13" s="28"/>
      <c r="CA13" s="27"/>
      <c r="CB13" s="26"/>
      <c r="CC13" s="27"/>
      <c r="CD13" s="26"/>
      <c r="CE13" s="27"/>
      <c r="CF13" s="26"/>
      <c r="CG13" s="27"/>
      <c r="CH13" s="26"/>
      <c r="CI13" s="27"/>
      <c r="CJ13" s="26"/>
      <c r="CK13" s="27"/>
      <c r="CL13" s="26"/>
      <c r="CM13" s="27"/>
      <c r="CN13" s="30"/>
      <c r="CO13" s="31">
        <f t="shared" si="0"/>
        <v>15500</v>
      </c>
      <c r="CP13" s="31">
        <f t="shared" si="0"/>
        <v>15500</v>
      </c>
      <c r="CQ13" s="32">
        <f t="shared" si="2"/>
        <v>0</v>
      </c>
    </row>
    <row r="14" spans="1:95" ht="25.5" customHeight="1">
      <c r="A14" s="18">
        <v>11</v>
      </c>
      <c r="B14" s="36" t="s">
        <v>77</v>
      </c>
      <c r="C14" s="20" t="s">
        <v>78</v>
      </c>
      <c r="D14" s="21" t="s">
        <v>79</v>
      </c>
      <c r="E14" s="33"/>
      <c r="F14" s="23">
        <v>4600</v>
      </c>
      <c r="G14" s="34" t="s">
        <v>56</v>
      </c>
      <c r="H14" s="25">
        <f t="shared" si="1"/>
        <v>0</v>
      </c>
      <c r="I14" s="11"/>
      <c r="J14" s="26">
        <v>1500</v>
      </c>
      <c r="K14" s="27">
        <v>1500</v>
      </c>
      <c r="L14" s="26">
        <v>1000</v>
      </c>
      <c r="M14" s="27">
        <v>1000</v>
      </c>
      <c r="N14" s="26">
        <v>5000</v>
      </c>
      <c r="O14" s="27">
        <v>5000</v>
      </c>
      <c r="P14" s="26">
        <v>8000</v>
      </c>
      <c r="Q14" s="27">
        <f>1500+0</f>
        <v>1500</v>
      </c>
      <c r="R14" s="28"/>
      <c r="S14" s="27"/>
      <c r="T14" s="26"/>
      <c r="U14" s="27"/>
      <c r="V14" s="29">
        <v>3220</v>
      </c>
      <c r="W14" s="27">
        <v>0</v>
      </c>
      <c r="X14" s="29">
        <v>3220</v>
      </c>
      <c r="Y14" s="27">
        <v>12940</v>
      </c>
      <c r="Z14" s="29">
        <v>3220</v>
      </c>
      <c r="AA14" s="27">
        <v>0</v>
      </c>
      <c r="AB14" s="29">
        <v>3220</v>
      </c>
      <c r="AC14" s="27">
        <v>6440</v>
      </c>
      <c r="AD14" s="29">
        <v>3220</v>
      </c>
      <c r="AE14" s="27"/>
      <c r="AF14" s="29">
        <v>3220</v>
      </c>
      <c r="AG14" s="27"/>
      <c r="AH14" s="29">
        <v>3220</v>
      </c>
      <c r="AI14" s="27">
        <v>7700</v>
      </c>
      <c r="AJ14" s="29">
        <v>3220</v>
      </c>
      <c r="AK14" s="27"/>
      <c r="AL14" s="29">
        <v>3220</v>
      </c>
      <c r="AM14" s="27">
        <v>8400</v>
      </c>
      <c r="AN14" s="28"/>
      <c r="AO14" s="27"/>
      <c r="AP14" s="28"/>
      <c r="AQ14" s="27"/>
      <c r="AR14" s="28"/>
      <c r="AS14" s="27"/>
      <c r="AT14" s="28"/>
      <c r="AU14" s="27"/>
      <c r="AV14" s="28"/>
      <c r="AW14" s="27"/>
      <c r="AX14" s="28"/>
      <c r="AY14" s="27"/>
      <c r="AZ14" s="28"/>
      <c r="BA14" s="27"/>
      <c r="BB14" s="28"/>
      <c r="BC14" s="27"/>
      <c r="BD14" s="28"/>
      <c r="BE14" s="27"/>
      <c r="BF14" s="28"/>
      <c r="BG14" s="27"/>
      <c r="BH14" s="28"/>
      <c r="BI14" s="27"/>
      <c r="BJ14" s="28"/>
      <c r="BK14" s="27"/>
      <c r="BL14" s="28"/>
      <c r="BM14" s="27"/>
      <c r="BN14" s="28"/>
      <c r="BO14" s="27"/>
      <c r="BP14" s="28"/>
      <c r="BQ14" s="27"/>
      <c r="BR14" s="28"/>
      <c r="BS14" s="27"/>
      <c r="BT14" s="28"/>
      <c r="BU14" s="27"/>
      <c r="BV14" s="28"/>
      <c r="BW14" s="27"/>
      <c r="BX14" s="28"/>
      <c r="BY14" s="27"/>
      <c r="BZ14" s="28"/>
      <c r="CA14" s="27"/>
      <c r="CB14" s="26"/>
      <c r="CC14" s="27"/>
      <c r="CD14" s="26"/>
      <c r="CE14" s="27"/>
      <c r="CF14" s="26"/>
      <c r="CG14" s="27"/>
      <c r="CH14" s="26"/>
      <c r="CI14" s="27"/>
      <c r="CJ14" s="26"/>
      <c r="CK14" s="27"/>
      <c r="CL14" s="26"/>
      <c r="CM14" s="27"/>
      <c r="CN14" s="30"/>
      <c r="CO14" s="31">
        <f t="shared" si="0"/>
        <v>44480</v>
      </c>
      <c r="CP14" s="31">
        <f t="shared" si="0"/>
        <v>44480</v>
      </c>
      <c r="CQ14" s="32">
        <f t="shared" si="2"/>
        <v>0</v>
      </c>
    </row>
    <row r="15" spans="1:95" ht="25.5" customHeight="1">
      <c r="A15" s="18">
        <v>12</v>
      </c>
      <c r="B15" s="36" t="s">
        <v>80</v>
      </c>
      <c r="C15" s="20" t="s">
        <v>81</v>
      </c>
      <c r="D15" s="21" t="s">
        <v>82</v>
      </c>
      <c r="E15" s="33"/>
      <c r="F15" s="23">
        <v>0</v>
      </c>
      <c r="G15" s="34" t="s">
        <v>60</v>
      </c>
      <c r="H15" s="25">
        <f t="shared" si="1"/>
        <v>0</v>
      </c>
      <c r="I15" s="11"/>
      <c r="J15" s="26">
        <v>1500</v>
      </c>
      <c r="K15" s="27">
        <v>1500</v>
      </c>
      <c r="L15" s="26">
        <v>1000</v>
      </c>
      <c r="M15" s="27">
        <v>1000</v>
      </c>
      <c r="N15" s="26">
        <v>2500</v>
      </c>
      <c r="O15" s="27">
        <v>2500</v>
      </c>
      <c r="P15" s="26"/>
      <c r="Q15" s="27"/>
      <c r="R15" s="28"/>
      <c r="S15" s="27"/>
      <c r="T15" s="26"/>
      <c r="U15" s="27"/>
      <c r="V15" s="29"/>
      <c r="W15" s="27"/>
      <c r="X15" s="29"/>
      <c r="Y15" s="27"/>
      <c r="Z15" s="29"/>
      <c r="AA15" s="27"/>
      <c r="AB15" s="29"/>
      <c r="AC15" s="27"/>
      <c r="AD15" s="29"/>
      <c r="AE15" s="27"/>
      <c r="AF15" s="29"/>
      <c r="AG15" s="27"/>
      <c r="AH15" s="29"/>
      <c r="AI15" s="27"/>
      <c r="AJ15" s="29"/>
      <c r="AK15" s="27"/>
      <c r="AL15" s="29"/>
      <c r="AM15" s="27"/>
      <c r="AN15" s="28"/>
      <c r="AO15" s="27"/>
      <c r="AP15" s="28"/>
      <c r="AQ15" s="27"/>
      <c r="AR15" s="28"/>
      <c r="AS15" s="27"/>
      <c r="AT15" s="28"/>
      <c r="AU15" s="27"/>
      <c r="AV15" s="28"/>
      <c r="AW15" s="27"/>
      <c r="AX15" s="28"/>
      <c r="AY15" s="27"/>
      <c r="AZ15" s="28"/>
      <c r="BA15" s="27"/>
      <c r="BB15" s="28"/>
      <c r="BC15" s="27"/>
      <c r="BD15" s="28"/>
      <c r="BE15" s="27"/>
      <c r="BF15" s="28"/>
      <c r="BG15" s="27"/>
      <c r="BH15" s="28"/>
      <c r="BI15" s="27"/>
      <c r="BJ15" s="28"/>
      <c r="BK15" s="27"/>
      <c r="BL15" s="28"/>
      <c r="BM15" s="27"/>
      <c r="BN15" s="28"/>
      <c r="BO15" s="27"/>
      <c r="BP15" s="28"/>
      <c r="BQ15" s="27"/>
      <c r="BR15" s="28"/>
      <c r="BS15" s="27"/>
      <c r="BT15" s="28"/>
      <c r="BU15" s="27"/>
      <c r="BV15" s="28"/>
      <c r="BW15" s="27"/>
      <c r="BX15" s="28"/>
      <c r="BY15" s="27"/>
      <c r="BZ15" s="28"/>
      <c r="CA15" s="27"/>
      <c r="CB15" s="26"/>
      <c r="CC15" s="27"/>
      <c r="CD15" s="26"/>
      <c r="CE15" s="27"/>
      <c r="CF15" s="26"/>
      <c r="CG15" s="27"/>
      <c r="CH15" s="26"/>
      <c r="CI15" s="27"/>
      <c r="CJ15" s="26"/>
      <c r="CK15" s="27"/>
      <c r="CL15" s="26"/>
      <c r="CM15" s="27"/>
      <c r="CN15" s="30"/>
      <c r="CO15" s="31">
        <f t="shared" si="0"/>
        <v>5000</v>
      </c>
      <c r="CP15" s="31">
        <f t="shared" si="0"/>
        <v>5000</v>
      </c>
      <c r="CQ15" s="32">
        <f t="shared" si="2"/>
        <v>0</v>
      </c>
    </row>
    <row r="16" spans="1:95" ht="25.5" customHeight="1">
      <c r="A16" s="18">
        <v>13</v>
      </c>
      <c r="B16" s="36" t="s">
        <v>83</v>
      </c>
      <c r="C16" s="20" t="s">
        <v>84</v>
      </c>
      <c r="D16" s="21" t="s">
        <v>85</v>
      </c>
      <c r="E16" s="22" t="s">
        <v>45</v>
      </c>
      <c r="F16" s="23">
        <v>6200</v>
      </c>
      <c r="H16" s="25">
        <f t="shared" si="1"/>
        <v>8680</v>
      </c>
      <c r="I16" s="11"/>
      <c r="J16" s="26">
        <v>1500</v>
      </c>
      <c r="K16" s="27">
        <v>1500</v>
      </c>
      <c r="L16" s="26">
        <v>1000</v>
      </c>
      <c r="M16" s="27">
        <v>1000</v>
      </c>
      <c r="N16" s="26">
        <v>5000</v>
      </c>
      <c r="O16" s="27">
        <v>5000</v>
      </c>
      <c r="P16" s="26">
        <v>8000</v>
      </c>
      <c r="Q16" s="27">
        <f t="shared" ref="Q16:Q21" si="3">1500+0</f>
        <v>1500</v>
      </c>
      <c r="R16" s="28"/>
      <c r="S16" s="27"/>
      <c r="T16" s="26"/>
      <c r="U16" s="27"/>
      <c r="V16" s="29">
        <v>4340</v>
      </c>
      <c r="W16" s="27">
        <v>11120</v>
      </c>
      <c r="X16" s="29">
        <v>4340</v>
      </c>
      <c r="Y16" s="27">
        <v>4620</v>
      </c>
      <c r="Z16" s="29">
        <v>4340</v>
      </c>
      <c r="AA16" s="27">
        <v>4620</v>
      </c>
      <c r="AB16" s="29">
        <v>4340</v>
      </c>
      <c r="AC16" s="27">
        <v>3500</v>
      </c>
      <c r="AD16" s="29">
        <v>4340</v>
      </c>
      <c r="AE16" s="27"/>
      <c r="AF16" s="29">
        <v>4340</v>
      </c>
      <c r="AG16" s="27">
        <v>8680</v>
      </c>
      <c r="AH16" s="29">
        <v>4340</v>
      </c>
      <c r="AI16" s="27"/>
      <c r="AJ16" s="29">
        <v>4340</v>
      </c>
      <c r="AK16" s="27">
        <v>4340</v>
      </c>
      <c r="AL16" s="29">
        <v>4340</v>
      </c>
      <c r="AM16" s="27"/>
      <c r="AN16" s="28"/>
      <c r="AO16" s="27"/>
      <c r="AP16" s="28"/>
      <c r="AQ16" s="27"/>
      <c r="AR16" s="28"/>
      <c r="AS16" s="27"/>
      <c r="AT16" s="28"/>
      <c r="AU16" s="27"/>
      <c r="AV16" s="28"/>
      <c r="AW16" s="27"/>
      <c r="AX16" s="28"/>
      <c r="AY16" s="27"/>
      <c r="AZ16" s="28"/>
      <c r="BA16" s="27"/>
      <c r="BB16" s="28"/>
      <c r="BC16" s="27"/>
      <c r="BD16" s="28"/>
      <c r="BE16" s="27"/>
      <c r="BF16" s="28"/>
      <c r="BG16" s="27"/>
      <c r="BH16" s="28"/>
      <c r="BI16" s="27"/>
      <c r="BJ16" s="28"/>
      <c r="BK16" s="27"/>
      <c r="BL16" s="28"/>
      <c r="BM16" s="27"/>
      <c r="BN16" s="28"/>
      <c r="BO16" s="27"/>
      <c r="BP16" s="28"/>
      <c r="BQ16" s="27"/>
      <c r="BR16" s="28"/>
      <c r="BS16" s="27"/>
      <c r="BT16" s="28"/>
      <c r="BU16" s="27"/>
      <c r="BV16" s="28"/>
      <c r="BW16" s="27"/>
      <c r="BX16" s="28"/>
      <c r="BY16" s="27"/>
      <c r="BZ16" s="28"/>
      <c r="CA16" s="27"/>
      <c r="CB16" s="26"/>
      <c r="CC16" s="27"/>
      <c r="CD16" s="26"/>
      <c r="CE16" s="27"/>
      <c r="CF16" s="26"/>
      <c r="CG16" s="27"/>
      <c r="CH16" s="26"/>
      <c r="CI16" s="27"/>
      <c r="CJ16" s="26"/>
      <c r="CK16" s="27"/>
      <c r="CL16" s="26"/>
      <c r="CM16" s="27"/>
      <c r="CN16" s="30"/>
      <c r="CO16" s="31">
        <f t="shared" si="0"/>
        <v>54560</v>
      </c>
      <c r="CP16" s="31">
        <f t="shared" si="0"/>
        <v>45880</v>
      </c>
      <c r="CQ16" s="32">
        <f t="shared" si="2"/>
        <v>8680</v>
      </c>
    </row>
    <row r="17" spans="1:95" ht="25.5" customHeight="1">
      <c r="A17" s="18">
        <v>14</v>
      </c>
      <c r="B17" s="36" t="s">
        <v>86</v>
      </c>
      <c r="C17" s="20" t="s">
        <v>87</v>
      </c>
      <c r="D17" s="21" t="s">
        <v>88</v>
      </c>
      <c r="E17" s="33"/>
      <c r="F17" s="23">
        <v>6600</v>
      </c>
      <c r="G17" s="35"/>
      <c r="H17" s="25">
        <f t="shared" si="1"/>
        <v>9240</v>
      </c>
      <c r="I17" s="11"/>
      <c r="J17" s="26">
        <v>1500</v>
      </c>
      <c r="K17" s="27">
        <v>1500</v>
      </c>
      <c r="L17" s="26">
        <v>1000</v>
      </c>
      <c r="M17" s="27">
        <v>1000</v>
      </c>
      <c r="N17" s="26">
        <v>5000</v>
      </c>
      <c r="O17" s="27">
        <v>5000</v>
      </c>
      <c r="P17" s="26">
        <v>8000</v>
      </c>
      <c r="Q17" s="27">
        <f t="shared" si="3"/>
        <v>1500</v>
      </c>
      <c r="R17" s="28"/>
      <c r="S17" s="27"/>
      <c r="T17" s="26"/>
      <c r="U17" s="27"/>
      <c r="V17" s="29">
        <v>4620</v>
      </c>
      <c r="W17" s="27">
        <v>11120</v>
      </c>
      <c r="X17" s="29">
        <v>4620</v>
      </c>
      <c r="Y17" s="27">
        <v>4620</v>
      </c>
      <c r="Z17" s="29">
        <v>4620</v>
      </c>
      <c r="AA17" s="27">
        <v>0</v>
      </c>
      <c r="AB17" s="29">
        <v>4620</v>
      </c>
      <c r="AC17" s="27">
        <v>9240</v>
      </c>
      <c r="AD17" s="29">
        <v>4620</v>
      </c>
      <c r="AE17" s="27"/>
      <c r="AF17" s="29">
        <v>4620</v>
      </c>
      <c r="AG17" s="27"/>
      <c r="AH17" s="29">
        <v>4620</v>
      </c>
      <c r="AI17" s="27"/>
      <c r="AJ17" s="29">
        <v>4620</v>
      </c>
      <c r="AK17" s="27">
        <v>9240</v>
      </c>
      <c r="AL17" s="29">
        <v>4620</v>
      </c>
      <c r="AM17" s="27">
        <v>4620</v>
      </c>
      <c r="AN17" s="28"/>
      <c r="AO17" s="27"/>
      <c r="AP17" s="28"/>
      <c r="AQ17" s="27"/>
      <c r="AR17" s="28"/>
      <c r="AS17" s="27"/>
      <c r="AT17" s="28"/>
      <c r="AU17" s="27"/>
      <c r="AV17" s="28"/>
      <c r="AW17" s="27"/>
      <c r="AX17" s="28"/>
      <c r="AY17" s="27"/>
      <c r="AZ17" s="28"/>
      <c r="BA17" s="27"/>
      <c r="BB17" s="28"/>
      <c r="BC17" s="27"/>
      <c r="BD17" s="28"/>
      <c r="BE17" s="27"/>
      <c r="BF17" s="28"/>
      <c r="BG17" s="27"/>
      <c r="BH17" s="28"/>
      <c r="BI17" s="27"/>
      <c r="BJ17" s="28"/>
      <c r="BK17" s="27"/>
      <c r="BL17" s="28"/>
      <c r="BM17" s="27"/>
      <c r="BN17" s="28"/>
      <c r="BO17" s="27"/>
      <c r="BP17" s="28"/>
      <c r="BQ17" s="27"/>
      <c r="BR17" s="28"/>
      <c r="BS17" s="27"/>
      <c r="BT17" s="28"/>
      <c r="BU17" s="27"/>
      <c r="BV17" s="28"/>
      <c r="BW17" s="27"/>
      <c r="BX17" s="28"/>
      <c r="BY17" s="27"/>
      <c r="BZ17" s="28"/>
      <c r="CA17" s="27"/>
      <c r="CB17" s="26"/>
      <c r="CC17" s="27"/>
      <c r="CD17" s="26"/>
      <c r="CE17" s="27"/>
      <c r="CF17" s="26"/>
      <c r="CG17" s="27"/>
      <c r="CH17" s="26"/>
      <c r="CI17" s="27"/>
      <c r="CJ17" s="26"/>
      <c r="CK17" s="27"/>
      <c r="CL17" s="26"/>
      <c r="CM17" s="27"/>
      <c r="CN17" s="30"/>
      <c r="CO17" s="31">
        <f t="shared" si="0"/>
        <v>57080</v>
      </c>
      <c r="CP17" s="31">
        <f t="shared" si="0"/>
        <v>47840</v>
      </c>
      <c r="CQ17" s="32">
        <f t="shared" si="2"/>
        <v>9240</v>
      </c>
    </row>
    <row r="18" spans="1:95" ht="25.5" customHeight="1">
      <c r="A18" s="18">
        <v>15</v>
      </c>
      <c r="B18" s="36" t="s">
        <v>89</v>
      </c>
      <c r="C18" s="20" t="s">
        <v>90</v>
      </c>
      <c r="D18" s="21" t="s">
        <v>91</v>
      </c>
      <c r="E18" s="22" t="s">
        <v>45</v>
      </c>
      <c r="F18" s="23">
        <v>6200</v>
      </c>
      <c r="H18" s="25">
        <f t="shared" si="1"/>
        <v>4310</v>
      </c>
      <c r="I18" s="11"/>
      <c r="J18" s="26">
        <v>1500</v>
      </c>
      <c r="K18" s="27">
        <v>1500</v>
      </c>
      <c r="L18" s="26">
        <v>1000</v>
      </c>
      <c r="M18" s="27">
        <v>1000</v>
      </c>
      <c r="N18" s="26">
        <v>5000</v>
      </c>
      <c r="O18" s="27">
        <v>5000</v>
      </c>
      <c r="P18" s="26">
        <v>8000</v>
      </c>
      <c r="Q18" s="27">
        <f t="shared" si="3"/>
        <v>1500</v>
      </c>
      <c r="R18" s="28"/>
      <c r="S18" s="27"/>
      <c r="T18" s="26"/>
      <c r="U18" s="27"/>
      <c r="V18" s="29">
        <v>4340</v>
      </c>
      <c r="W18" s="27">
        <v>11120</v>
      </c>
      <c r="X18" s="29">
        <v>4340</v>
      </c>
      <c r="Y18" s="27">
        <v>4620</v>
      </c>
      <c r="Z18" s="29">
        <v>4340</v>
      </c>
      <c r="AA18" s="27">
        <v>3780</v>
      </c>
      <c r="AB18" s="29">
        <v>4340</v>
      </c>
      <c r="AC18" s="27">
        <v>4340</v>
      </c>
      <c r="AD18" s="29">
        <v>4340</v>
      </c>
      <c r="AE18" s="27"/>
      <c r="AF18" s="29">
        <v>4340</v>
      </c>
      <c r="AG18" s="27">
        <v>8680</v>
      </c>
      <c r="AH18" s="29">
        <v>4340</v>
      </c>
      <c r="AI18" s="27">
        <v>4370</v>
      </c>
      <c r="AJ18" s="29">
        <v>4340</v>
      </c>
      <c r="AK18" s="27"/>
      <c r="AL18" s="29">
        <v>4340</v>
      </c>
      <c r="AM18" s="27">
        <v>4340</v>
      </c>
      <c r="AN18" s="28"/>
      <c r="AO18" s="27"/>
      <c r="AP18" s="28"/>
      <c r="AQ18" s="27"/>
      <c r="AR18" s="28"/>
      <c r="AS18" s="27"/>
      <c r="AT18" s="28"/>
      <c r="AU18" s="27"/>
      <c r="AV18" s="28"/>
      <c r="AW18" s="27"/>
      <c r="AX18" s="28"/>
      <c r="AY18" s="27"/>
      <c r="AZ18" s="28"/>
      <c r="BA18" s="27"/>
      <c r="BB18" s="28"/>
      <c r="BC18" s="27"/>
      <c r="BD18" s="28"/>
      <c r="BE18" s="27"/>
      <c r="BF18" s="28"/>
      <c r="BG18" s="27"/>
      <c r="BH18" s="28"/>
      <c r="BI18" s="27"/>
      <c r="BJ18" s="28"/>
      <c r="BK18" s="27"/>
      <c r="BL18" s="28"/>
      <c r="BM18" s="27"/>
      <c r="BN18" s="28"/>
      <c r="BO18" s="27"/>
      <c r="BP18" s="28"/>
      <c r="BQ18" s="27"/>
      <c r="BR18" s="28"/>
      <c r="BS18" s="27"/>
      <c r="BT18" s="28"/>
      <c r="BU18" s="27"/>
      <c r="BV18" s="28"/>
      <c r="BW18" s="27"/>
      <c r="BX18" s="28"/>
      <c r="BY18" s="27"/>
      <c r="BZ18" s="28"/>
      <c r="CA18" s="27"/>
      <c r="CB18" s="26"/>
      <c r="CC18" s="27"/>
      <c r="CD18" s="26"/>
      <c r="CE18" s="27"/>
      <c r="CF18" s="26"/>
      <c r="CG18" s="27"/>
      <c r="CH18" s="26"/>
      <c r="CI18" s="27"/>
      <c r="CJ18" s="26"/>
      <c r="CK18" s="27"/>
      <c r="CL18" s="26"/>
      <c r="CM18" s="27"/>
      <c r="CN18" s="30"/>
      <c r="CO18" s="31">
        <f t="shared" si="0"/>
        <v>54560</v>
      </c>
      <c r="CP18" s="31">
        <f t="shared" si="0"/>
        <v>50250</v>
      </c>
      <c r="CQ18" s="32">
        <f t="shared" si="2"/>
        <v>4310</v>
      </c>
    </row>
    <row r="19" spans="1:95" ht="25.5" customHeight="1">
      <c r="A19" s="18">
        <v>16</v>
      </c>
      <c r="B19" s="36" t="s">
        <v>92</v>
      </c>
      <c r="C19" s="20" t="s">
        <v>93</v>
      </c>
      <c r="D19" s="21" t="s">
        <v>94</v>
      </c>
      <c r="E19" s="33"/>
      <c r="F19" s="23">
        <v>2600</v>
      </c>
      <c r="G19" s="34" t="s">
        <v>64</v>
      </c>
      <c r="H19" s="25">
        <f t="shared" si="1"/>
        <v>-710</v>
      </c>
      <c r="I19" s="11"/>
      <c r="J19" s="26">
        <v>1500</v>
      </c>
      <c r="K19" s="27">
        <v>1500</v>
      </c>
      <c r="L19" s="26">
        <v>1000</v>
      </c>
      <c r="M19" s="27">
        <v>1000</v>
      </c>
      <c r="N19" s="26">
        <v>5000</v>
      </c>
      <c r="O19" s="27">
        <v>5000</v>
      </c>
      <c r="P19" s="26">
        <v>8000</v>
      </c>
      <c r="Q19" s="27">
        <f t="shared" si="3"/>
        <v>1500</v>
      </c>
      <c r="R19" s="28"/>
      <c r="S19" s="27"/>
      <c r="T19" s="26"/>
      <c r="U19" s="27"/>
      <c r="V19" s="29">
        <v>1820</v>
      </c>
      <c r="W19" s="27">
        <v>8320</v>
      </c>
      <c r="X19" s="29">
        <v>1820</v>
      </c>
      <c r="Y19" s="27">
        <v>1820</v>
      </c>
      <c r="Z19" s="29">
        <v>1820</v>
      </c>
      <c r="AA19" s="27">
        <v>2530</v>
      </c>
      <c r="AB19" s="29">
        <v>1820</v>
      </c>
      <c r="AC19" s="27">
        <v>1820</v>
      </c>
      <c r="AD19" s="29">
        <v>1820</v>
      </c>
      <c r="AE19" s="27">
        <v>1820</v>
      </c>
      <c r="AF19" s="29">
        <v>1820</v>
      </c>
      <c r="AG19" s="27">
        <v>1820</v>
      </c>
      <c r="AH19" s="29">
        <v>1820</v>
      </c>
      <c r="AI19" s="27"/>
      <c r="AJ19" s="29">
        <v>1820</v>
      </c>
      <c r="AK19" s="27">
        <v>3640</v>
      </c>
      <c r="AL19" s="29">
        <v>1820</v>
      </c>
      <c r="AM19" s="27">
        <v>1820</v>
      </c>
      <c r="AN19" s="28"/>
      <c r="AO19" s="27"/>
      <c r="AP19" s="28"/>
      <c r="AQ19" s="27"/>
      <c r="AR19" s="28"/>
      <c r="AS19" s="27"/>
      <c r="AT19" s="28"/>
      <c r="AU19" s="27"/>
      <c r="AV19" s="28"/>
      <c r="AW19" s="27"/>
      <c r="AX19" s="28"/>
      <c r="AY19" s="27"/>
      <c r="AZ19" s="28"/>
      <c r="BA19" s="27"/>
      <c r="BB19" s="28"/>
      <c r="BC19" s="27"/>
      <c r="BD19" s="28"/>
      <c r="BE19" s="27"/>
      <c r="BF19" s="28"/>
      <c r="BG19" s="27"/>
      <c r="BH19" s="28"/>
      <c r="BI19" s="27"/>
      <c r="BJ19" s="28"/>
      <c r="BK19" s="27"/>
      <c r="BL19" s="28"/>
      <c r="BM19" s="27"/>
      <c r="BN19" s="28"/>
      <c r="BO19" s="27"/>
      <c r="BP19" s="28"/>
      <c r="BQ19" s="27"/>
      <c r="BR19" s="28"/>
      <c r="BS19" s="27"/>
      <c r="BT19" s="28"/>
      <c r="BU19" s="27"/>
      <c r="BV19" s="28"/>
      <c r="BW19" s="27"/>
      <c r="BX19" s="28"/>
      <c r="BY19" s="27"/>
      <c r="BZ19" s="28"/>
      <c r="CA19" s="27"/>
      <c r="CB19" s="26"/>
      <c r="CC19" s="27"/>
      <c r="CD19" s="26"/>
      <c r="CE19" s="27"/>
      <c r="CF19" s="26"/>
      <c r="CG19" s="27"/>
      <c r="CH19" s="26"/>
      <c r="CI19" s="27"/>
      <c r="CJ19" s="26"/>
      <c r="CK19" s="27"/>
      <c r="CL19" s="26"/>
      <c r="CM19" s="27"/>
      <c r="CN19" s="30"/>
      <c r="CO19" s="31">
        <f t="shared" si="0"/>
        <v>31880</v>
      </c>
      <c r="CP19" s="31">
        <f t="shared" si="0"/>
        <v>32590</v>
      </c>
      <c r="CQ19" s="32">
        <f t="shared" si="2"/>
        <v>-710</v>
      </c>
    </row>
    <row r="20" spans="1:95" ht="25.5" customHeight="1">
      <c r="A20" s="18">
        <v>17</v>
      </c>
      <c r="B20" s="36" t="s">
        <v>95</v>
      </c>
      <c r="C20" s="20" t="s">
        <v>96</v>
      </c>
      <c r="D20" s="21" t="s">
        <v>97</v>
      </c>
      <c r="E20" s="33"/>
      <c r="F20" s="23">
        <v>3300</v>
      </c>
      <c r="G20" s="34" t="s">
        <v>98</v>
      </c>
      <c r="H20" s="25">
        <f t="shared" si="1"/>
        <v>2310</v>
      </c>
      <c r="I20" s="11"/>
      <c r="J20" s="26">
        <v>1500</v>
      </c>
      <c r="K20" s="27">
        <v>1500</v>
      </c>
      <c r="L20" s="26">
        <v>1000</v>
      </c>
      <c r="M20" s="27">
        <v>1000</v>
      </c>
      <c r="N20" s="26">
        <v>5000</v>
      </c>
      <c r="O20" s="27">
        <v>5000</v>
      </c>
      <c r="P20" s="26">
        <v>8000</v>
      </c>
      <c r="Q20" s="27">
        <f t="shared" si="3"/>
        <v>1500</v>
      </c>
      <c r="R20" s="28"/>
      <c r="S20" s="27"/>
      <c r="T20" s="26"/>
      <c r="U20" s="27"/>
      <c r="V20" s="29">
        <v>2310</v>
      </c>
      <c r="W20" s="27">
        <v>8810</v>
      </c>
      <c r="X20" s="29">
        <v>2310</v>
      </c>
      <c r="Y20" s="27">
        <v>2310</v>
      </c>
      <c r="Z20" s="29">
        <v>2310</v>
      </c>
      <c r="AA20" s="27">
        <v>2310</v>
      </c>
      <c r="AB20" s="29">
        <v>2310</v>
      </c>
      <c r="AC20" s="27">
        <v>2310</v>
      </c>
      <c r="AD20" s="29">
        <v>2310</v>
      </c>
      <c r="AE20" s="27"/>
      <c r="AF20" s="29">
        <v>2310</v>
      </c>
      <c r="AG20" s="27">
        <f>2310+2310</f>
        <v>4620</v>
      </c>
      <c r="AH20" s="29">
        <v>2310</v>
      </c>
      <c r="AI20" s="27"/>
      <c r="AJ20" s="29">
        <v>2310</v>
      </c>
      <c r="AK20" s="27">
        <v>2310</v>
      </c>
      <c r="AL20" s="29">
        <v>2310</v>
      </c>
      <c r="AM20" s="27">
        <v>2310</v>
      </c>
      <c r="AN20" s="28"/>
      <c r="AO20" s="27"/>
      <c r="AP20" s="28"/>
      <c r="AQ20" s="27"/>
      <c r="AR20" s="28"/>
      <c r="AS20" s="27"/>
      <c r="AT20" s="28"/>
      <c r="AU20" s="27"/>
      <c r="AV20" s="28"/>
      <c r="AW20" s="27"/>
      <c r="AX20" s="28"/>
      <c r="AY20" s="27"/>
      <c r="AZ20" s="28"/>
      <c r="BA20" s="27"/>
      <c r="BB20" s="28"/>
      <c r="BC20" s="27"/>
      <c r="BD20" s="28"/>
      <c r="BE20" s="27"/>
      <c r="BF20" s="28"/>
      <c r="BG20" s="27"/>
      <c r="BH20" s="28"/>
      <c r="BI20" s="27"/>
      <c r="BJ20" s="28"/>
      <c r="BK20" s="27"/>
      <c r="BL20" s="28"/>
      <c r="BM20" s="27"/>
      <c r="BN20" s="28"/>
      <c r="BO20" s="27"/>
      <c r="BP20" s="28"/>
      <c r="BQ20" s="27"/>
      <c r="BR20" s="28"/>
      <c r="BS20" s="27"/>
      <c r="BT20" s="28"/>
      <c r="BU20" s="27"/>
      <c r="BV20" s="28"/>
      <c r="BW20" s="27"/>
      <c r="BX20" s="28"/>
      <c r="BY20" s="27"/>
      <c r="BZ20" s="28"/>
      <c r="CA20" s="27"/>
      <c r="CB20" s="26"/>
      <c r="CC20" s="27"/>
      <c r="CD20" s="26"/>
      <c r="CE20" s="27"/>
      <c r="CF20" s="26"/>
      <c r="CG20" s="27"/>
      <c r="CH20" s="26"/>
      <c r="CI20" s="27"/>
      <c r="CJ20" s="26"/>
      <c r="CK20" s="27"/>
      <c r="CL20" s="26"/>
      <c r="CM20" s="27"/>
      <c r="CN20" s="30"/>
      <c r="CO20" s="31">
        <f t="shared" si="0"/>
        <v>36290</v>
      </c>
      <c r="CP20" s="31">
        <f t="shared" si="0"/>
        <v>33980</v>
      </c>
      <c r="CQ20" s="32">
        <f t="shared" si="2"/>
        <v>2310</v>
      </c>
    </row>
    <row r="21" spans="1:95" ht="25.5" customHeight="1">
      <c r="A21" s="18">
        <v>18</v>
      </c>
      <c r="B21" s="36" t="s">
        <v>99</v>
      </c>
      <c r="C21" s="20" t="s">
        <v>100</v>
      </c>
      <c r="D21" s="21" t="s">
        <v>101</v>
      </c>
      <c r="E21" s="33"/>
      <c r="F21" s="23">
        <v>6600</v>
      </c>
      <c r="G21" s="35"/>
      <c r="H21" s="25">
        <f t="shared" si="1"/>
        <v>28460</v>
      </c>
      <c r="I21" s="11"/>
      <c r="J21" s="26">
        <v>1500</v>
      </c>
      <c r="K21" s="27">
        <v>1500</v>
      </c>
      <c r="L21" s="26">
        <v>1000</v>
      </c>
      <c r="M21" s="27">
        <v>1000</v>
      </c>
      <c r="N21" s="26">
        <v>5000</v>
      </c>
      <c r="O21" s="27">
        <v>5000</v>
      </c>
      <c r="P21" s="26">
        <v>8000</v>
      </c>
      <c r="Q21" s="27">
        <f t="shared" si="3"/>
        <v>1500</v>
      </c>
      <c r="R21" s="28"/>
      <c r="S21" s="27"/>
      <c r="T21" s="26"/>
      <c r="U21" s="27"/>
      <c r="V21" s="29">
        <v>4620</v>
      </c>
      <c r="W21" s="27">
        <v>4620</v>
      </c>
      <c r="X21" s="29">
        <v>4620</v>
      </c>
      <c r="Y21" s="27">
        <v>0</v>
      </c>
      <c r="Z21" s="29">
        <v>4620</v>
      </c>
      <c r="AA21" s="27">
        <v>0</v>
      </c>
      <c r="AB21" s="29">
        <v>4620</v>
      </c>
      <c r="AC21" s="27">
        <v>15000</v>
      </c>
      <c r="AD21" s="29">
        <v>4620</v>
      </c>
      <c r="AE21" s="27"/>
      <c r="AF21" s="29">
        <v>4620</v>
      </c>
      <c r="AG21" s="27"/>
      <c r="AH21" s="29">
        <v>4620</v>
      </c>
      <c r="AI21" s="27"/>
      <c r="AJ21" s="29">
        <v>4620</v>
      </c>
      <c r="AK21" s="27"/>
      <c r="AL21" s="29">
        <v>4620</v>
      </c>
      <c r="AM21" s="27"/>
      <c r="AN21" s="28"/>
      <c r="AO21" s="27"/>
      <c r="AP21" s="28"/>
      <c r="AQ21" s="27"/>
      <c r="AR21" s="28"/>
      <c r="AS21" s="27"/>
      <c r="AT21" s="28"/>
      <c r="AU21" s="27"/>
      <c r="AV21" s="28"/>
      <c r="AW21" s="27"/>
      <c r="AX21" s="28"/>
      <c r="AY21" s="27"/>
      <c r="AZ21" s="28"/>
      <c r="BA21" s="27"/>
      <c r="BB21" s="28"/>
      <c r="BC21" s="27"/>
      <c r="BD21" s="28"/>
      <c r="BE21" s="27"/>
      <c r="BF21" s="28"/>
      <c r="BG21" s="27"/>
      <c r="BH21" s="28"/>
      <c r="BI21" s="27"/>
      <c r="BJ21" s="28"/>
      <c r="BK21" s="27"/>
      <c r="BL21" s="28"/>
      <c r="BM21" s="27"/>
      <c r="BN21" s="28"/>
      <c r="BO21" s="27"/>
      <c r="BP21" s="28"/>
      <c r="BQ21" s="27"/>
      <c r="BR21" s="28"/>
      <c r="BS21" s="27"/>
      <c r="BT21" s="28"/>
      <c r="BU21" s="27"/>
      <c r="BV21" s="28"/>
      <c r="BW21" s="27"/>
      <c r="BX21" s="28"/>
      <c r="BY21" s="27"/>
      <c r="BZ21" s="28"/>
      <c r="CA21" s="27"/>
      <c r="CB21" s="26"/>
      <c r="CC21" s="27"/>
      <c r="CD21" s="26"/>
      <c r="CE21" s="27"/>
      <c r="CF21" s="26"/>
      <c r="CG21" s="27"/>
      <c r="CH21" s="26"/>
      <c r="CI21" s="27"/>
      <c r="CJ21" s="26"/>
      <c r="CK21" s="27"/>
      <c r="CL21" s="26"/>
      <c r="CM21" s="27"/>
      <c r="CN21" s="30"/>
      <c r="CO21" s="31">
        <f t="shared" si="0"/>
        <v>57080</v>
      </c>
      <c r="CP21" s="31">
        <f t="shared" si="0"/>
        <v>28620</v>
      </c>
      <c r="CQ21" s="32">
        <f t="shared" si="2"/>
        <v>28460</v>
      </c>
    </row>
    <row r="22" spans="1:95" ht="25.5" customHeight="1">
      <c r="A22" s="18">
        <v>19</v>
      </c>
      <c r="B22" s="36" t="s">
        <v>102</v>
      </c>
      <c r="C22" s="20" t="s">
        <v>103</v>
      </c>
      <c r="D22" s="21" t="s">
        <v>104</v>
      </c>
      <c r="E22" s="40" t="s">
        <v>45</v>
      </c>
      <c r="F22" s="23">
        <v>6200</v>
      </c>
      <c r="H22" s="25">
        <f t="shared" si="1"/>
        <v>8600</v>
      </c>
      <c r="I22" s="11"/>
      <c r="J22" s="26">
        <v>1500</v>
      </c>
      <c r="K22" s="27">
        <v>1500</v>
      </c>
      <c r="L22" s="26">
        <v>1000</v>
      </c>
      <c r="M22" s="27">
        <v>1000</v>
      </c>
      <c r="N22" s="26">
        <v>5000</v>
      </c>
      <c r="O22" s="27">
        <v>5000</v>
      </c>
      <c r="P22" s="26">
        <v>8000</v>
      </c>
      <c r="Q22" s="27">
        <v>1500</v>
      </c>
      <c r="R22" s="28"/>
      <c r="S22" s="27"/>
      <c r="T22" s="26"/>
      <c r="U22" s="27"/>
      <c r="V22" s="29">
        <v>4340</v>
      </c>
      <c r="W22" s="27">
        <v>0</v>
      </c>
      <c r="X22" s="29">
        <v>4340</v>
      </c>
      <c r="Y22" s="27">
        <v>4620</v>
      </c>
      <c r="Z22" s="29">
        <v>4340</v>
      </c>
      <c r="AA22" s="27"/>
      <c r="AB22" s="29">
        <v>4340</v>
      </c>
      <c r="AC22" s="27"/>
      <c r="AD22" s="29">
        <v>4340</v>
      </c>
      <c r="AE22" s="27">
        <v>13860</v>
      </c>
      <c r="AF22" s="29">
        <v>4340</v>
      </c>
      <c r="AG22" s="27"/>
      <c r="AH22" s="29">
        <v>4340</v>
      </c>
      <c r="AI22" s="27">
        <v>9240</v>
      </c>
      <c r="AJ22" s="29">
        <v>4340</v>
      </c>
      <c r="AK22" s="27"/>
      <c r="AL22" s="29">
        <v>4340</v>
      </c>
      <c r="AM22" s="27">
        <v>9240</v>
      </c>
      <c r="AN22" s="28"/>
      <c r="AO22" s="27"/>
      <c r="AP22" s="28"/>
      <c r="AQ22" s="27"/>
      <c r="AR22" s="28"/>
      <c r="AS22" s="27"/>
      <c r="AT22" s="28"/>
      <c r="AU22" s="27"/>
      <c r="AV22" s="28"/>
      <c r="AW22" s="27"/>
      <c r="AX22" s="28"/>
      <c r="AY22" s="27"/>
      <c r="AZ22" s="28"/>
      <c r="BA22" s="27"/>
      <c r="BB22" s="28"/>
      <c r="BC22" s="27"/>
      <c r="BD22" s="28"/>
      <c r="BE22" s="27"/>
      <c r="BF22" s="28"/>
      <c r="BG22" s="27"/>
      <c r="BH22" s="28"/>
      <c r="BI22" s="27"/>
      <c r="BJ22" s="28"/>
      <c r="BK22" s="27"/>
      <c r="BL22" s="28"/>
      <c r="BM22" s="27"/>
      <c r="BN22" s="28"/>
      <c r="BO22" s="27"/>
      <c r="BP22" s="28"/>
      <c r="BQ22" s="27"/>
      <c r="BR22" s="28"/>
      <c r="BS22" s="27"/>
      <c r="BT22" s="28"/>
      <c r="BU22" s="27"/>
      <c r="BV22" s="28"/>
      <c r="BW22" s="27"/>
      <c r="BX22" s="28"/>
      <c r="BY22" s="27"/>
      <c r="BZ22" s="28"/>
      <c r="CA22" s="27"/>
      <c r="CB22" s="26"/>
      <c r="CC22" s="27"/>
      <c r="CD22" s="26"/>
      <c r="CE22" s="27"/>
      <c r="CF22" s="26"/>
      <c r="CG22" s="27"/>
      <c r="CH22" s="26"/>
      <c r="CI22" s="27"/>
      <c r="CJ22" s="26"/>
      <c r="CK22" s="27"/>
      <c r="CL22" s="26"/>
      <c r="CM22" s="27"/>
      <c r="CN22" s="30"/>
      <c r="CO22" s="31">
        <f t="shared" si="0"/>
        <v>54560</v>
      </c>
      <c r="CP22" s="31">
        <f t="shared" si="0"/>
        <v>45960</v>
      </c>
      <c r="CQ22" s="32">
        <f t="shared" si="2"/>
        <v>8600</v>
      </c>
    </row>
    <row r="23" spans="1:95" ht="25.5" customHeight="1">
      <c r="A23" s="18">
        <v>20</v>
      </c>
      <c r="B23" s="36" t="s">
        <v>105</v>
      </c>
      <c r="C23" s="20" t="s">
        <v>106</v>
      </c>
      <c r="D23" s="21" t="s">
        <v>107</v>
      </c>
      <c r="E23" s="33"/>
      <c r="F23" s="23">
        <v>3300</v>
      </c>
      <c r="G23" s="35" t="s">
        <v>108</v>
      </c>
      <c r="H23" s="25">
        <f t="shared" si="1"/>
        <v>8610</v>
      </c>
      <c r="I23" s="11"/>
      <c r="J23" s="26">
        <v>1500</v>
      </c>
      <c r="K23" s="27">
        <v>1500</v>
      </c>
      <c r="L23" s="26">
        <v>1000</v>
      </c>
      <c r="M23" s="27">
        <v>1000</v>
      </c>
      <c r="N23" s="26">
        <v>5000</v>
      </c>
      <c r="O23" s="27">
        <v>5000</v>
      </c>
      <c r="P23" s="26">
        <v>8000</v>
      </c>
      <c r="Q23" s="27">
        <f>1500+0</f>
        <v>1500</v>
      </c>
      <c r="R23" s="28"/>
      <c r="S23" s="27"/>
      <c r="T23" s="26"/>
      <c r="U23" s="27"/>
      <c r="V23" s="29">
        <v>2310</v>
      </c>
      <c r="W23" s="27">
        <v>11120</v>
      </c>
      <c r="X23" s="29">
        <v>2310</v>
      </c>
      <c r="Y23" s="27"/>
      <c r="Z23" s="29">
        <v>2310</v>
      </c>
      <c r="AA23" s="27">
        <v>0</v>
      </c>
      <c r="AB23" s="29">
        <v>2310</v>
      </c>
      <c r="AC23" s="27">
        <v>1470</v>
      </c>
      <c r="AD23" s="29">
        <v>2310</v>
      </c>
      <c r="AE23" s="27">
        <v>2030</v>
      </c>
      <c r="AF23" s="29">
        <v>2310</v>
      </c>
      <c r="AG23" s="27">
        <v>4060</v>
      </c>
      <c r="AH23" s="29">
        <v>2310</v>
      </c>
      <c r="AI23" s="27"/>
      <c r="AJ23" s="29">
        <v>2310</v>
      </c>
      <c r="AK23" s="27"/>
      <c r="AL23" s="29">
        <v>2310</v>
      </c>
      <c r="AM23" s="27"/>
      <c r="AN23" s="28"/>
      <c r="AO23" s="27"/>
      <c r="AP23" s="28"/>
      <c r="AQ23" s="27"/>
      <c r="AR23" s="28"/>
      <c r="AS23" s="27"/>
      <c r="AT23" s="28"/>
      <c r="AU23" s="27"/>
      <c r="AV23" s="28"/>
      <c r="AW23" s="27"/>
      <c r="AX23" s="28"/>
      <c r="AY23" s="27"/>
      <c r="AZ23" s="28"/>
      <c r="BA23" s="27"/>
      <c r="BB23" s="28"/>
      <c r="BC23" s="27"/>
      <c r="BD23" s="28"/>
      <c r="BE23" s="27"/>
      <c r="BF23" s="28"/>
      <c r="BG23" s="27"/>
      <c r="BH23" s="28"/>
      <c r="BI23" s="27"/>
      <c r="BJ23" s="28"/>
      <c r="BK23" s="27"/>
      <c r="BL23" s="28"/>
      <c r="BM23" s="27"/>
      <c r="BN23" s="28"/>
      <c r="BO23" s="27"/>
      <c r="BP23" s="28"/>
      <c r="BQ23" s="27"/>
      <c r="BR23" s="28"/>
      <c r="BS23" s="27"/>
      <c r="BT23" s="28"/>
      <c r="BU23" s="27"/>
      <c r="BV23" s="28"/>
      <c r="BW23" s="27"/>
      <c r="BX23" s="28"/>
      <c r="BY23" s="27"/>
      <c r="BZ23" s="28"/>
      <c r="CA23" s="27"/>
      <c r="CB23" s="26"/>
      <c r="CC23" s="27"/>
      <c r="CD23" s="26"/>
      <c r="CE23" s="27"/>
      <c r="CF23" s="26"/>
      <c r="CG23" s="27"/>
      <c r="CH23" s="26"/>
      <c r="CI23" s="27"/>
      <c r="CJ23" s="26"/>
      <c r="CK23" s="27"/>
      <c r="CL23" s="26"/>
      <c r="CM23" s="27"/>
      <c r="CN23" s="30"/>
      <c r="CO23" s="31">
        <f t="shared" si="0"/>
        <v>36290</v>
      </c>
      <c r="CP23" s="31">
        <f t="shared" si="0"/>
        <v>27680</v>
      </c>
      <c r="CQ23" s="32">
        <f t="shared" si="2"/>
        <v>8610</v>
      </c>
    </row>
    <row r="24" spans="1:95" ht="25.5" customHeight="1">
      <c r="A24" s="18">
        <v>21</v>
      </c>
      <c r="B24" s="36" t="s">
        <v>109</v>
      </c>
      <c r="C24" s="20" t="s">
        <v>110</v>
      </c>
      <c r="D24" s="21" t="s">
        <v>111</v>
      </c>
      <c r="E24" s="37"/>
      <c r="F24" s="23">
        <v>4600</v>
      </c>
      <c r="G24" s="34" t="s">
        <v>56</v>
      </c>
      <c r="H24" s="38">
        <f t="shared" si="1"/>
        <v>0</v>
      </c>
      <c r="I24" s="11"/>
      <c r="J24" s="26">
        <v>1500</v>
      </c>
      <c r="K24" s="27">
        <v>1500</v>
      </c>
      <c r="L24" s="26">
        <v>1000</v>
      </c>
      <c r="M24" s="27">
        <v>1000</v>
      </c>
      <c r="N24" s="26">
        <v>5000</v>
      </c>
      <c r="O24" s="27">
        <v>5000</v>
      </c>
      <c r="P24" s="26">
        <v>8000</v>
      </c>
      <c r="Q24" s="27">
        <f>1500+0</f>
        <v>1500</v>
      </c>
      <c r="R24" s="28"/>
      <c r="S24" s="27"/>
      <c r="T24" s="26"/>
      <c r="U24" s="27"/>
      <c r="V24" s="29">
        <v>3220</v>
      </c>
      <c r="W24" s="27">
        <v>9720</v>
      </c>
      <c r="X24" s="29">
        <v>3220</v>
      </c>
      <c r="Y24" s="27">
        <v>3220</v>
      </c>
      <c r="Z24" s="29">
        <v>3220</v>
      </c>
      <c r="AA24" s="27">
        <v>3220</v>
      </c>
      <c r="AB24" s="29">
        <v>3220</v>
      </c>
      <c r="AC24" s="27">
        <f>3220+3220</f>
        <v>6440</v>
      </c>
      <c r="AD24" s="29">
        <v>3220</v>
      </c>
      <c r="AE24" s="27">
        <v>0</v>
      </c>
      <c r="AF24" s="29">
        <v>3220</v>
      </c>
      <c r="AG24" s="27">
        <v>3220</v>
      </c>
      <c r="AH24" s="29">
        <v>3220</v>
      </c>
      <c r="AI24" s="27">
        <v>3220</v>
      </c>
      <c r="AJ24" s="29">
        <v>3220</v>
      </c>
      <c r="AK24" s="27">
        <v>3220</v>
      </c>
      <c r="AL24" s="29">
        <v>3220</v>
      </c>
      <c r="AM24" s="27">
        <v>3220</v>
      </c>
      <c r="AN24" s="28"/>
      <c r="AO24" s="27"/>
      <c r="AP24" s="28"/>
      <c r="AQ24" s="27"/>
      <c r="AR24" s="28"/>
      <c r="AS24" s="27"/>
      <c r="AT24" s="28"/>
      <c r="AU24" s="27"/>
      <c r="AV24" s="28"/>
      <c r="AW24" s="27"/>
      <c r="AX24" s="28"/>
      <c r="AY24" s="27"/>
      <c r="AZ24" s="28"/>
      <c r="BA24" s="27"/>
      <c r="BB24" s="28"/>
      <c r="BC24" s="27"/>
      <c r="BD24" s="28"/>
      <c r="BE24" s="27"/>
      <c r="BF24" s="28"/>
      <c r="BG24" s="27"/>
      <c r="BH24" s="28"/>
      <c r="BI24" s="27"/>
      <c r="BJ24" s="28"/>
      <c r="BK24" s="27"/>
      <c r="BL24" s="28"/>
      <c r="BM24" s="27"/>
      <c r="BN24" s="28"/>
      <c r="BO24" s="27"/>
      <c r="BP24" s="28"/>
      <c r="BQ24" s="27"/>
      <c r="BR24" s="28"/>
      <c r="BS24" s="27"/>
      <c r="BT24" s="28"/>
      <c r="BU24" s="27"/>
      <c r="BV24" s="28"/>
      <c r="BW24" s="27"/>
      <c r="BX24" s="28"/>
      <c r="BY24" s="27"/>
      <c r="BZ24" s="28"/>
      <c r="CA24" s="27"/>
      <c r="CB24" s="26"/>
      <c r="CC24" s="27"/>
      <c r="CD24" s="26"/>
      <c r="CE24" s="27"/>
      <c r="CF24" s="26"/>
      <c r="CG24" s="27"/>
      <c r="CH24" s="26"/>
      <c r="CI24" s="27"/>
      <c r="CJ24" s="26"/>
      <c r="CK24" s="27"/>
      <c r="CL24" s="26"/>
      <c r="CM24" s="27"/>
      <c r="CN24" s="30"/>
      <c r="CO24" s="31">
        <f t="shared" si="0"/>
        <v>44480</v>
      </c>
      <c r="CP24" s="31">
        <f t="shared" si="0"/>
        <v>44480</v>
      </c>
      <c r="CQ24" s="32">
        <f t="shared" si="2"/>
        <v>0</v>
      </c>
    </row>
    <row r="25" spans="1:95" ht="25.5" customHeight="1">
      <c r="A25" s="18">
        <v>22</v>
      </c>
      <c r="B25" s="36" t="s">
        <v>112</v>
      </c>
      <c r="C25" s="20" t="s">
        <v>113</v>
      </c>
      <c r="D25" s="21" t="s">
        <v>114</v>
      </c>
      <c r="E25" s="33"/>
      <c r="F25" s="23">
        <v>6600</v>
      </c>
      <c r="G25" s="35"/>
      <c r="H25" s="25">
        <f t="shared" si="1"/>
        <v>-1380</v>
      </c>
      <c r="I25" s="11"/>
      <c r="J25" s="26">
        <v>1500</v>
      </c>
      <c r="K25" s="27">
        <v>1500</v>
      </c>
      <c r="L25" s="26">
        <v>1000</v>
      </c>
      <c r="M25" s="27">
        <f>500+0</f>
        <v>500</v>
      </c>
      <c r="N25" s="26">
        <v>5000</v>
      </c>
      <c r="O25" s="27">
        <v>0</v>
      </c>
      <c r="P25" s="26">
        <v>8000</v>
      </c>
      <c r="Q25" s="27">
        <v>0</v>
      </c>
      <c r="R25" s="28"/>
      <c r="S25" s="27"/>
      <c r="T25" s="26"/>
      <c r="U25" s="27"/>
      <c r="V25" s="29">
        <v>4620</v>
      </c>
      <c r="W25" s="27">
        <v>18120</v>
      </c>
      <c r="X25" s="29">
        <v>4620</v>
      </c>
      <c r="Y25" s="27">
        <v>4620</v>
      </c>
      <c r="Z25" s="29">
        <v>4620</v>
      </c>
      <c r="AA25" s="27">
        <v>4620</v>
      </c>
      <c r="AB25" s="29">
        <v>4620</v>
      </c>
      <c r="AC25" s="27">
        <v>4620</v>
      </c>
      <c r="AD25" s="29">
        <v>4620</v>
      </c>
      <c r="AE25" s="27">
        <v>4620</v>
      </c>
      <c r="AF25" s="29">
        <v>4620</v>
      </c>
      <c r="AG25" s="27">
        <v>4620</v>
      </c>
      <c r="AH25" s="29">
        <v>4620</v>
      </c>
      <c r="AI25" s="27"/>
      <c r="AJ25" s="29">
        <v>4620</v>
      </c>
      <c r="AK25" s="27">
        <v>6000</v>
      </c>
      <c r="AL25" s="29">
        <v>4620</v>
      </c>
      <c r="AM25" s="27">
        <f>4620+4620</f>
        <v>9240</v>
      </c>
      <c r="AN25" s="28"/>
      <c r="AO25" s="27"/>
      <c r="AP25" s="28"/>
      <c r="AQ25" s="27"/>
      <c r="AR25" s="28"/>
      <c r="AS25" s="27"/>
      <c r="AT25" s="28"/>
      <c r="AU25" s="27"/>
      <c r="AV25" s="28"/>
      <c r="AW25" s="27"/>
      <c r="AX25" s="28"/>
      <c r="AY25" s="27"/>
      <c r="AZ25" s="28"/>
      <c r="BA25" s="27"/>
      <c r="BB25" s="28"/>
      <c r="BC25" s="27"/>
      <c r="BD25" s="28"/>
      <c r="BE25" s="27"/>
      <c r="BF25" s="28"/>
      <c r="BG25" s="27"/>
      <c r="BH25" s="28"/>
      <c r="BI25" s="27"/>
      <c r="BJ25" s="28"/>
      <c r="BK25" s="27"/>
      <c r="BL25" s="28"/>
      <c r="BM25" s="27"/>
      <c r="BN25" s="28"/>
      <c r="BO25" s="27"/>
      <c r="BP25" s="28"/>
      <c r="BQ25" s="27"/>
      <c r="BR25" s="28"/>
      <c r="BS25" s="27"/>
      <c r="BT25" s="28"/>
      <c r="BU25" s="27"/>
      <c r="BV25" s="28"/>
      <c r="BW25" s="27"/>
      <c r="BX25" s="28"/>
      <c r="BY25" s="27"/>
      <c r="BZ25" s="28"/>
      <c r="CA25" s="27"/>
      <c r="CB25" s="26"/>
      <c r="CC25" s="27"/>
      <c r="CD25" s="26"/>
      <c r="CE25" s="27"/>
      <c r="CF25" s="26"/>
      <c r="CG25" s="27"/>
      <c r="CH25" s="26"/>
      <c r="CI25" s="27"/>
      <c r="CJ25" s="26"/>
      <c r="CK25" s="27"/>
      <c r="CL25" s="26"/>
      <c r="CM25" s="27"/>
      <c r="CN25" s="30"/>
      <c r="CO25" s="31">
        <f t="shared" si="0"/>
        <v>57080</v>
      </c>
      <c r="CP25" s="31">
        <f t="shared" si="0"/>
        <v>58460</v>
      </c>
      <c r="CQ25" s="32">
        <f t="shared" si="2"/>
        <v>-1380</v>
      </c>
    </row>
    <row r="26" spans="1:95" ht="25.5" customHeight="1">
      <c r="A26" s="18">
        <v>23</v>
      </c>
      <c r="B26" s="36" t="s">
        <v>115</v>
      </c>
      <c r="C26" s="20" t="s">
        <v>116</v>
      </c>
      <c r="D26" s="21" t="s">
        <v>117</v>
      </c>
      <c r="E26" s="33"/>
      <c r="F26" s="23">
        <v>3300</v>
      </c>
      <c r="G26" s="34" t="s">
        <v>98</v>
      </c>
      <c r="H26" s="25">
        <f t="shared" si="1"/>
        <v>0</v>
      </c>
      <c r="I26" s="11"/>
      <c r="J26" s="26">
        <v>1500</v>
      </c>
      <c r="K26" s="27">
        <v>1500</v>
      </c>
      <c r="L26" s="26">
        <v>1000</v>
      </c>
      <c r="M26" s="27">
        <f>500+0</f>
        <v>500</v>
      </c>
      <c r="N26" s="26">
        <v>5000</v>
      </c>
      <c r="O26" s="27">
        <v>0</v>
      </c>
      <c r="P26" s="26">
        <v>8000</v>
      </c>
      <c r="Q26" s="27">
        <v>0</v>
      </c>
      <c r="R26" s="28"/>
      <c r="S26" s="27"/>
      <c r="T26" s="26"/>
      <c r="U26" s="27"/>
      <c r="V26" s="29">
        <v>2310</v>
      </c>
      <c r="W26" s="27">
        <v>10810</v>
      </c>
      <c r="X26" s="29">
        <v>2310</v>
      </c>
      <c r="Y26" s="27">
        <v>7310</v>
      </c>
      <c r="Z26" s="29">
        <v>2310</v>
      </c>
      <c r="AA26" s="27">
        <v>2310</v>
      </c>
      <c r="AB26" s="29">
        <v>2310</v>
      </c>
      <c r="AC26" s="27">
        <v>2310</v>
      </c>
      <c r="AD26" s="29">
        <v>2310</v>
      </c>
      <c r="AE26" s="27">
        <v>2310</v>
      </c>
      <c r="AF26" s="29">
        <v>2310</v>
      </c>
      <c r="AG26" s="27">
        <v>2310</v>
      </c>
      <c r="AH26" s="29">
        <v>2310</v>
      </c>
      <c r="AI26" s="27">
        <v>2310</v>
      </c>
      <c r="AJ26" s="29">
        <v>2310</v>
      </c>
      <c r="AK26" s="27">
        <v>2310</v>
      </c>
      <c r="AL26" s="29">
        <v>2310</v>
      </c>
      <c r="AM26" s="27">
        <v>2310</v>
      </c>
      <c r="AN26" s="28"/>
      <c r="AO26" s="27"/>
      <c r="AP26" s="28"/>
      <c r="AQ26" s="27"/>
      <c r="AR26" s="28"/>
      <c r="AS26" s="27"/>
      <c r="AT26" s="28"/>
      <c r="AU26" s="27"/>
      <c r="AV26" s="28"/>
      <c r="AW26" s="27"/>
      <c r="AX26" s="28"/>
      <c r="AY26" s="27"/>
      <c r="AZ26" s="28"/>
      <c r="BA26" s="27"/>
      <c r="BB26" s="28"/>
      <c r="BC26" s="27"/>
      <c r="BD26" s="28"/>
      <c r="BE26" s="27"/>
      <c r="BF26" s="28"/>
      <c r="BG26" s="27"/>
      <c r="BH26" s="28"/>
      <c r="BI26" s="27"/>
      <c r="BJ26" s="28"/>
      <c r="BK26" s="27"/>
      <c r="BL26" s="28"/>
      <c r="BM26" s="27"/>
      <c r="BN26" s="28"/>
      <c r="BO26" s="27"/>
      <c r="BP26" s="28"/>
      <c r="BQ26" s="27"/>
      <c r="BR26" s="28"/>
      <c r="BS26" s="27"/>
      <c r="BT26" s="28"/>
      <c r="BU26" s="27"/>
      <c r="BV26" s="28"/>
      <c r="BW26" s="27"/>
      <c r="BX26" s="28"/>
      <c r="BY26" s="27"/>
      <c r="BZ26" s="28"/>
      <c r="CA26" s="27"/>
      <c r="CB26" s="26"/>
      <c r="CC26" s="27"/>
      <c r="CD26" s="26"/>
      <c r="CE26" s="27"/>
      <c r="CF26" s="26"/>
      <c r="CG26" s="27"/>
      <c r="CH26" s="26"/>
      <c r="CI26" s="27"/>
      <c r="CJ26" s="26"/>
      <c r="CK26" s="27"/>
      <c r="CL26" s="26"/>
      <c r="CM26" s="27"/>
      <c r="CN26" s="30"/>
      <c r="CO26" s="31">
        <f t="shared" si="0"/>
        <v>36290</v>
      </c>
      <c r="CP26" s="31">
        <f t="shared" si="0"/>
        <v>36290</v>
      </c>
      <c r="CQ26" s="32">
        <f t="shared" si="2"/>
        <v>0</v>
      </c>
    </row>
    <row r="27" spans="1:95" ht="25.5" customHeight="1">
      <c r="A27" s="18">
        <v>24</v>
      </c>
      <c r="B27" s="36" t="s">
        <v>118</v>
      </c>
      <c r="C27" s="20" t="s">
        <v>119</v>
      </c>
      <c r="D27" s="21" t="s">
        <v>120</v>
      </c>
      <c r="E27" s="33"/>
      <c r="F27" s="23">
        <v>3300</v>
      </c>
      <c r="G27" s="34" t="s">
        <v>98</v>
      </c>
      <c r="H27" s="25">
        <f t="shared" si="1"/>
        <v>4550</v>
      </c>
      <c r="I27" s="11"/>
      <c r="J27" s="26">
        <v>1500</v>
      </c>
      <c r="K27" s="27">
        <v>1500</v>
      </c>
      <c r="L27" s="26">
        <v>1000</v>
      </c>
      <c r="M27" s="27">
        <f>500+0</f>
        <v>500</v>
      </c>
      <c r="N27" s="26">
        <v>5000</v>
      </c>
      <c r="O27" s="27">
        <v>0</v>
      </c>
      <c r="P27" s="26">
        <v>8000</v>
      </c>
      <c r="Q27" s="27">
        <v>0</v>
      </c>
      <c r="R27" s="28"/>
      <c r="S27" s="27"/>
      <c r="T27" s="26"/>
      <c r="U27" s="27"/>
      <c r="V27" s="29">
        <v>2310</v>
      </c>
      <c r="W27" s="27">
        <v>0</v>
      </c>
      <c r="X27" s="29">
        <v>2310</v>
      </c>
      <c r="Y27" s="27">
        <v>0</v>
      </c>
      <c r="Z27" s="29">
        <v>2310</v>
      </c>
      <c r="AA27" s="27">
        <v>0</v>
      </c>
      <c r="AB27" s="29">
        <v>2310</v>
      </c>
      <c r="AC27" s="27">
        <v>19590</v>
      </c>
      <c r="AD27" s="29">
        <v>2310</v>
      </c>
      <c r="AE27" s="27"/>
      <c r="AF27" s="29">
        <v>2310</v>
      </c>
      <c r="AG27" s="27"/>
      <c r="AH27" s="29">
        <v>2310</v>
      </c>
      <c r="AI27" s="27"/>
      <c r="AJ27" s="29">
        <v>2310</v>
      </c>
      <c r="AK27" s="27"/>
      <c r="AL27" s="29">
        <v>2310</v>
      </c>
      <c r="AM27" s="27">
        <v>10150</v>
      </c>
      <c r="AN27" s="28"/>
      <c r="AO27" s="27"/>
      <c r="AP27" s="28"/>
      <c r="AQ27" s="27"/>
      <c r="AR27" s="28"/>
      <c r="AS27" s="27"/>
      <c r="AT27" s="28"/>
      <c r="AU27" s="27"/>
      <c r="AV27" s="28"/>
      <c r="AW27" s="27"/>
      <c r="AX27" s="28"/>
      <c r="AY27" s="27"/>
      <c r="AZ27" s="28"/>
      <c r="BA27" s="27"/>
      <c r="BB27" s="28"/>
      <c r="BC27" s="27"/>
      <c r="BD27" s="28"/>
      <c r="BE27" s="27"/>
      <c r="BF27" s="28"/>
      <c r="BG27" s="27"/>
      <c r="BH27" s="28"/>
      <c r="BI27" s="27"/>
      <c r="BJ27" s="28"/>
      <c r="BK27" s="27"/>
      <c r="BL27" s="28"/>
      <c r="BM27" s="27"/>
      <c r="BN27" s="28"/>
      <c r="BO27" s="27"/>
      <c r="BP27" s="28"/>
      <c r="BQ27" s="27"/>
      <c r="BR27" s="28"/>
      <c r="BS27" s="27"/>
      <c r="BT27" s="28"/>
      <c r="BU27" s="27"/>
      <c r="BV27" s="28"/>
      <c r="BW27" s="27"/>
      <c r="BX27" s="28"/>
      <c r="BY27" s="27"/>
      <c r="BZ27" s="28"/>
      <c r="CA27" s="27"/>
      <c r="CB27" s="26"/>
      <c r="CC27" s="27"/>
      <c r="CD27" s="26"/>
      <c r="CE27" s="27"/>
      <c r="CF27" s="26"/>
      <c r="CG27" s="27"/>
      <c r="CH27" s="26"/>
      <c r="CI27" s="27"/>
      <c r="CJ27" s="26"/>
      <c r="CK27" s="27"/>
      <c r="CL27" s="26"/>
      <c r="CM27" s="27"/>
      <c r="CN27" s="30"/>
      <c r="CO27" s="31">
        <f t="shared" si="0"/>
        <v>36290</v>
      </c>
      <c r="CP27" s="31">
        <f t="shared" si="0"/>
        <v>31740</v>
      </c>
      <c r="CQ27" s="32">
        <f t="shared" si="2"/>
        <v>4550</v>
      </c>
    </row>
    <row r="28" spans="1:95" ht="25.5" customHeight="1">
      <c r="A28" s="18">
        <v>25</v>
      </c>
      <c r="B28" s="36" t="s">
        <v>121</v>
      </c>
      <c r="C28" s="20" t="s">
        <v>122</v>
      </c>
      <c r="D28" s="21" t="s">
        <v>123</v>
      </c>
      <c r="E28" s="33"/>
      <c r="F28" s="23">
        <v>6600</v>
      </c>
      <c r="G28" s="35"/>
      <c r="H28" s="25">
        <f t="shared" si="1"/>
        <v>4600</v>
      </c>
      <c r="I28" s="11"/>
      <c r="J28" s="26">
        <v>1500</v>
      </c>
      <c r="K28" s="27">
        <v>1500</v>
      </c>
      <c r="L28" s="26">
        <v>1000</v>
      </c>
      <c r="M28" s="27">
        <v>1000</v>
      </c>
      <c r="N28" s="26">
        <v>5000</v>
      </c>
      <c r="O28" s="27">
        <v>5000</v>
      </c>
      <c r="P28" s="26">
        <v>8000</v>
      </c>
      <c r="Q28" s="27">
        <f>1500+0</f>
        <v>1500</v>
      </c>
      <c r="R28" s="28"/>
      <c r="S28" s="27"/>
      <c r="T28" s="26"/>
      <c r="U28" s="27"/>
      <c r="V28" s="29">
        <v>4620</v>
      </c>
      <c r="W28" s="27">
        <v>11120</v>
      </c>
      <c r="X28" s="29">
        <v>4620</v>
      </c>
      <c r="Y28" s="27">
        <v>4620</v>
      </c>
      <c r="Z28" s="29">
        <v>4620</v>
      </c>
      <c r="AA28" s="27">
        <v>4620</v>
      </c>
      <c r="AB28" s="29">
        <v>4620</v>
      </c>
      <c r="AC28" s="27">
        <v>4620</v>
      </c>
      <c r="AD28" s="29">
        <v>4620</v>
      </c>
      <c r="AE28" s="27"/>
      <c r="AF28" s="29">
        <v>4620</v>
      </c>
      <c r="AG28" s="27">
        <v>4630</v>
      </c>
      <c r="AH28" s="29">
        <v>4620</v>
      </c>
      <c r="AI28" s="27">
        <v>4630</v>
      </c>
      <c r="AJ28" s="29">
        <v>4620</v>
      </c>
      <c r="AK28" s="27">
        <v>4620</v>
      </c>
      <c r="AL28" s="29">
        <v>4620</v>
      </c>
      <c r="AM28" s="27">
        <v>4620</v>
      </c>
      <c r="AN28" s="28"/>
      <c r="AO28" s="27"/>
      <c r="AP28" s="28"/>
      <c r="AQ28" s="27"/>
      <c r="AR28" s="28"/>
      <c r="AS28" s="27"/>
      <c r="AT28" s="28"/>
      <c r="AU28" s="27"/>
      <c r="AV28" s="28"/>
      <c r="AW28" s="27"/>
      <c r="AX28" s="28"/>
      <c r="AY28" s="27"/>
      <c r="AZ28" s="28"/>
      <c r="BA28" s="27"/>
      <c r="BB28" s="28"/>
      <c r="BC28" s="27"/>
      <c r="BD28" s="28"/>
      <c r="BE28" s="27"/>
      <c r="BF28" s="28"/>
      <c r="BG28" s="27"/>
      <c r="BH28" s="28"/>
      <c r="BI28" s="27"/>
      <c r="BJ28" s="28"/>
      <c r="BK28" s="27"/>
      <c r="BL28" s="28"/>
      <c r="BM28" s="27"/>
      <c r="BN28" s="28"/>
      <c r="BO28" s="27"/>
      <c r="BP28" s="28"/>
      <c r="BQ28" s="27"/>
      <c r="BR28" s="28"/>
      <c r="BS28" s="27"/>
      <c r="BT28" s="28"/>
      <c r="BU28" s="27"/>
      <c r="BV28" s="28"/>
      <c r="BW28" s="27"/>
      <c r="BX28" s="28"/>
      <c r="BY28" s="27"/>
      <c r="BZ28" s="28"/>
      <c r="CA28" s="27"/>
      <c r="CB28" s="26"/>
      <c r="CC28" s="27"/>
      <c r="CD28" s="26"/>
      <c r="CE28" s="27"/>
      <c r="CF28" s="26"/>
      <c r="CG28" s="27"/>
      <c r="CH28" s="26"/>
      <c r="CI28" s="27"/>
      <c r="CJ28" s="26"/>
      <c r="CK28" s="27"/>
      <c r="CL28" s="26"/>
      <c r="CM28" s="27"/>
      <c r="CN28" s="30"/>
      <c r="CO28" s="31">
        <f t="shared" si="0"/>
        <v>57080</v>
      </c>
      <c r="CP28" s="31">
        <f t="shared" si="0"/>
        <v>52480</v>
      </c>
      <c r="CQ28" s="32">
        <f t="shared" si="2"/>
        <v>4600</v>
      </c>
    </row>
    <row r="29" spans="1:95" ht="25.5" customHeight="1">
      <c r="A29" s="18">
        <v>26</v>
      </c>
      <c r="B29" s="36" t="s">
        <v>124</v>
      </c>
      <c r="C29" s="20" t="s">
        <v>125</v>
      </c>
      <c r="D29" s="21" t="s">
        <v>126</v>
      </c>
      <c r="E29" s="33"/>
      <c r="F29" s="23">
        <v>5600</v>
      </c>
      <c r="G29" s="35" t="s">
        <v>108</v>
      </c>
      <c r="H29" s="25">
        <f t="shared" si="1"/>
        <v>0</v>
      </c>
      <c r="I29" s="11"/>
      <c r="J29" s="26">
        <v>1500</v>
      </c>
      <c r="K29" s="27">
        <v>1500</v>
      </c>
      <c r="L29" s="26">
        <v>1000</v>
      </c>
      <c r="M29" s="27">
        <v>1000</v>
      </c>
      <c r="N29" s="26">
        <v>5000</v>
      </c>
      <c r="O29" s="27">
        <v>5000</v>
      </c>
      <c r="P29" s="26">
        <v>8000</v>
      </c>
      <c r="Q29" s="27">
        <f>1500+0</f>
        <v>1500</v>
      </c>
      <c r="R29" s="28"/>
      <c r="S29" s="27"/>
      <c r="T29" s="26"/>
      <c r="U29" s="27"/>
      <c r="V29" s="29">
        <v>3920</v>
      </c>
      <c r="W29" s="27">
        <v>4620</v>
      </c>
      <c r="X29" s="29">
        <v>3920</v>
      </c>
      <c r="Y29" s="27">
        <v>3220</v>
      </c>
      <c r="Z29" s="29">
        <v>3920</v>
      </c>
      <c r="AA29" s="27">
        <v>3920</v>
      </c>
      <c r="AB29" s="29">
        <v>3920</v>
      </c>
      <c r="AC29" s="27">
        <f>3920+10420</f>
        <v>14340</v>
      </c>
      <c r="AD29" s="29">
        <v>3920</v>
      </c>
      <c r="AE29" s="27">
        <v>0</v>
      </c>
      <c r="AF29" s="29">
        <v>3920</v>
      </c>
      <c r="AG29" s="27">
        <v>3920</v>
      </c>
      <c r="AH29" s="29">
        <v>3920</v>
      </c>
      <c r="AI29" s="27">
        <v>3920</v>
      </c>
      <c r="AJ29" s="29">
        <v>3920</v>
      </c>
      <c r="AK29" s="27"/>
      <c r="AL29" s="29">
        <v>3920</v>
      </c>
      <c r="AM29" s="27">
        <f>3920+3920</f>
        <v>7840</v>
      </c>
      <c r="AN29" s="28"/>
      <c r="AO29" s="27"/>
      <c r="AP29" s="28"/>
      <c r="AQ29" s="27"/>
      <c r="AR29" s="28"/>
      <c r="AS29" s="27"/>
      <c r="AT29" s="28"/>
      <c r="AU29" s="27"/>
      <c r="AV29" s="28"/>
      <c r="AW29" s="27"/>
      <c r="AX29" s="28"/>
      <c r="AY29" s="27"/>
      <c r="AZ29" s="28"/>
      <c r="BA29" s="27"/>
      <c r="BB29" s="28"/>
      <c r="BC29" s="27"/>
      <c r="BD29" s="28"/>
      <c r="BE29" s="27"/>
      <c r="BF29" s="28"/>
      <c r="BG29" s="27"/>
      <c r="BH29" s="28"/>
      <c r="BI29" s="27"/>
      <c r="BJ29" s="28"/>
      <c r="BK29" s="27"/>
      <c r="BL29" s="28"/>
      <c r="BM29" s="27"/>
      <c r="BN29" s="28"/>
      <c r="BO29" s="27"/>
      <c r="BP29" s="28"/>
      <c r="BQ29" s="27"/>
      <c r="BR29" s="28"/>
      <c r="BS29" s="27"/>
      <c r="BT29" s="28"/>
      <c r="BU29" s="27"/>
      <c r="BV29" s="28"/>
      <c r="BW29" s="27"/>
      <c r="BX29" s="28"/>
      <c r="BY29" s="27"/>
      <c r="BZ29" s="28"/>
      <c r="CA29" s="27"/>
      <c r="CB29" s="26"/>
      <c r="CC29" s="27"/>
      <c r="CD29" s="26"/>
      <c r="CE29" s="27"/>
      <c r="CF29" s="26"/>
      <c r="CG29" s="27"/>
      <c r="CH29" s="26"/>
      <c r="CI29" s="27"/>
      <c r="CJ29" s="26"/>
      <c r="CK29" s="27"/>
      <c r="CL29" s="26"/>
      <c r="CM29" s="27"/>
      <c r="CN29" s="30"/>
      <c r="CO29" s="31">
        <f t="shared" si="0"/>
        <v>50780</v>
      </c>
      <c r="CP29" s="31">
        <f t="shared" si="0"/>
        <v>50780</v>
      </c>
      <c r="CQ29" s="32">
        <f t="shared" si="2"/>
        <v>0</v>
      </c>
    </row>
    <row r="30" spans="1:95" ht="25.5" customHeight="1">
      <c r="A30" s="18">
        <v>27</v>
      </c>
      <c r="B30" s="36" t="s">
        <v>127</v>
      </c>
      <c r="C30" s="20" t="s">
        <v>128</v>
      </c>
      <c r="D30" s="21" t="s">
        <v>129</v>
      </c>
      <c r="E30" s="33"/>
      <c r="F30" s="23">
        <v>3300</v>
      </c>
      <c r="G30" s="34" t="s">
        <v>98</v>
      </c>
      <c r="H30" s="25">
        <f t="shared" si="1"/>
        <v>4620</v>
      </c>
      <c r="I30" s="11"/>
      <c r="J30" s="26">
        <v>1500</v>
      </c>
      <c r="K30" s="27">
        <v>1500</v>
      </c>
      <c r="L30" s="26">
        <v>1000</v>
      </c>
      <c r="M30" s="27">
        <v>1000</v>
      </c>
      <c r="N30" s="26">
        <v>5000</v>
      </c>
      <c r="O30" s="27">
        <v>5000</v>
      </c>
      <c r="P30" s="26">
        <v>8000</v>
      </c>
      <c r="Q30" s="27">
        <v>8000</v>
      </c>
      <c r="R30" s="28"/>
      <c r="S30" s="27"/>
      <c r="T30" s="26"/>
      <c r="U30" s="27"/>
      <c r="V30" s="29">
        <v>2310</v>
      </c>
      <c r="W30" s="27">
        <v>0</v>
      </c>
      <c r="X30" s="29">
        <v>2310</v>
      </c>
      <c r="Y30" s="27">
        <v>0</v>
      </c>
      <c r="Z30" s="29">
        <v>2310</v>
      </c>
      <c r="AA30" s="27">
        <v>0</v>
      </c>
      <c r="AB30" s="29">
        <v>2310</v>
      </c>
      <c r="AC30" s="27">
        <v>9240</v>
      </c>
      <c r="AD30" s="29">
        <v>2310</v>
      </c>
      <c r="AE30" s="27"/>
      <c r="AF30" s="29">
        <v>2310</v>
      </c>
      <c r="AG30" s="27"/>
      <c r="AH30" s="29">
        <v>2310</v>
      </c>
      <c r="AI30" s="27"/>
      <c r="AJ30" s="29">
        <v>2310</v>
      </c>
      <c r="AK30" s="27">
        <v>6930</v>
      </c>
      <c r="AL30" s="29">
        <v>2310</v>
      </c>
      <c r="AM30" s="27"/>
      <c r="AN30" s="28"/>
      <c r="AO30" s="27"/>
      <c r="AP30" s="28"/>
      <c r="AQ30" s="27"/>
      <c r="AR30" s="28"/>
      <c r="AS30" s="27"/>
      <c r="AT30" s="28"/>
      <c r="AU30" s="27"/>
      <c r="AV30" s="28"/>
      <c r="AW30" s="27"/>
      <c r="AX30" s="28"/>
      <c r="AY30" s="27"/>
      <c r="AZ30" s="28"/>
      <c r="BA30" s="27"/>
      <c r="BB30" s="28"/>
      <c r="BC30" s="27"/>
      <c r="BD30" s="28"/>
      <c r="BE30" s="27"/>
      <c r="BF30" s="28"/>
      <c r="BG30" s="27"/>
      <c r="BH30" s="28"/>
      <c r="BI30" s="27"/>
      <c r="BJ30" s="28"/>
      <c r="BK30" s="27"/>
      <c r="BL30" s="28"/>
      <c r="BM30" s="27"/>
      <c r="BN30" s="28"/>
      <c r="BO30" s="27"/>
      <c r="BP30" s="28"/>
      <c r="BQ30" s="27"/>
      <c r="BR30" s="28"/>
      <c r="BS30" s="27"/>
      <c r="BT30" s="28"/>
      <c r="BU30" s="27"/>
      <c r="BV30" s="28"/>
      <c r="BW30" s="27"/>
      <c r="BX30" s="28"/>
      <c r="BY30" s="27"/>
      <c r="BZ30" s="28"/>
      <c r="CA30" s="27"/>
      <c r="CB30" s="26"/>
      <c r="CC30" s="27"/>
      <c r="CD30" s="26"/>
      <c r="CE30" s="27"/>
      <c r="CF30" s="26"/>
      <c r="CG30" s="27"/>
      <c r="CH30" s="26"/>
      <c r="CI30" s="27"/>
      <c r="CJ30" s="26"/>
      <c r="CK30" s="27"/>
      <c r="CL30" s="26"/>
      <c r="CM30" s="27"/>
      <c r="CN30" s="30"/>
      <c r="CO30" s="31">
        <f t="shared" si="0"/>
        <v>36290</v>
      </c>
      <c r="CP30" s="31">
        <f t="shared" si="0"/>
        <v>31670</v>
      </c>
      <c r="CQ30" s="32">
        <f t="shared" si="2"/>
        <v>4620</v>
      </c>
    </row>
    <row r="31" spans="1:95" ht="25.5" customHeight="1">
      <c r="A31" s="18">
        <v>28</v>
      </c>
      <c r="B31" s="36" t="s">
        <v>130</v>
      </c>
      <c r="C31" s="20" t="s">
        <v>131</v>
      </c>
      <c r="D31" s="21" t="s">
        <v>132</v>
      </c>
      <c r="E31" s="33"/>
      <c r="F31" s="23">
        <v>6600</v>
      </c>
      <c r="G31" s="35"/>
      <c r="H31" s="25">
        <f t="shared" si="1"/>
        <v>0</v>
      </c>
      <c r="I31" s="11"/>
      <c r="J31" s="26">
        <v>1500</v>
      </c>
      <c r="K31" s="27">
        <v>1500</v>
      </c>
      <c r="L31" s="26">
        <v>1000</v>
      </c>
      <c r="M31" s="27">
        <v>1000</v>
      </c>
      <c r="N31" s="26">
        <v>5000</v>
      </c>
      <c r="O31" s="27">
        <v>5000</v>
      </c>
      <c r="P31" s="26">
        <v>8000</v>
      </c>
      <c r="Q31" s="27">
        <v>1500</v>
      </c>
      <c r="R31" s="28"/>
      <c r="S31" s="27"/>
      <c r="T31" s="26"/>
      <c r="U31" s="27"/>
      <c r="V31" s="29">
        <v>4620</v>
      </c>
      <c r="W31" s="27">
        <v>11120</v>
      </c>
      <c r="X31" s="29">
        <v>4620</v>
      </c>
      <c r="Y31" s="27"/>
      <c r="Z31" s="29">
        <v>4620</v>
      </c>
      <c r="AA31" s="27">
        <v>0</v>
      </c>
      <c r="AB31" s="29">
        <v>4620</v>
      </c>
      <c r="AC31" s="27">
        <v>13860</v>
      </c>
      <c r="AD31" s="29">
        <v>4620</v>
      </c>
      <c r="AE31" s="27"/>
      <c r="AF31" s="29">
        <v>4620</v>
      </c>
      <c r="AG31" s="27"/>
      <c r="AH31" s="29">
        <v>4620</v>
      </c>
      <c r="AI31" s="27"/>
      <c r="AJ31" s="29">
        <v>4620</v>
      </c>
      <c r="AK31" s="27">
        <v>18480</v>
      </c>
      <c r="AL31" s="29">
        <v>4620</v>
      </c>
      <c r="AM31" s="27">
        <v>4620</v>
      </c>
      <c r="AN31" s="28"/>
      <c r="AO31" s="27"/>
      <c r="AP31" s="28"/>
      <c r="AQ31" s="27"/>
      <c r="AR31" s="28"/>
      <c r="AS31" s="27"/>
      <c r="AT31" s="28"/>
      <c r="AU31" s="27"/>
      <c r="AV31" s="28"/>
      <c r="AW31" s="27"/>
      <c r="AX31" s="28"/>
      <c r="AY31" s="27"/>
      <c r="AZ31" s="28"/>
      <c r="BA31" s="27"/>
      <c r="BB31" s="28"/>
      <c r="BC31" s="27"/>
      <c r="BD31" s="28"/>
      <c r="BE31" s="27"/>
      <c r="BF31" s="28"/>
      <c r="BG31" s="27"/>
      <c r="BH31" s="28"/>
      <c r="BI31" s="27"/>
      <c r="BJ31" s="28"/>
      <c r="BK31" s="27"/>
      <c r="BL31" s="28"/>
      <c r="BM31" s="27"/>
      <c r="BN31" s="28"/>
      <c r="BO31" s="27"/>
      <c r="BP31" s="28"/>
      <c r="BQ31" s="27"/>
      <c r="BR31" s="28"/>
      <c r="BS31" s="27"/>
      <c r="BT31" s="28"/>
      <c r="BU31" s="27"/>
      <c r="BV31" s="28"/>
      <c r="BW31" s="27"/>
      <c r="BX31" s="28"/>
      <c r="BY31" s="27"/>
      <c r="BZ31" s="28"/>
      <c r="CA31" s="27"/>
      <c r="CB31" s="26"/>
      <c r="CC31" s="27"/>
      <c r="CD31" s="26"/>
      <c r="CE31" s="27"/>
      <c r="CF31" s="26"/>
      <c r="CG31" s="27"/>
      <c r="CH31" s="26"/>
      <c r="CI31" s="27"/>
      <c r="CJ31" s="26"/>
      <c r="CK31" s="27"/>
      <c r="CL31" s="26"/>
      <c r="CM31" s="27"/>
      <c r="CN31" s="30"/>
      <c r="CO31" s="31">
        <f t="shared" si="0"/>
        <v>57080</v>
      </c>
      <c r="CP31" s="31">
        <f t="shared" si="0"/>
        <v>57080</v>
      </c>
      <c r="CQ31" s="32">
        <f t="shared" si="2"/>
        <v>0</v>
      </c>
    </row>
    <row r="32" spans="1:95" ht="25.5" customHeight="1">
      <c r="A32" s="41">
        <v>29</v>
      </c>
      <c r="B32" s="36" t="s">
        <v>133</v>
      </c>
      <c r="C32" s="42" t="s">
        <v>134</v>
      </c>
      <c r="D32" s="43" t="s">
        <v>135</v>
      </c>
      <c r="E32" s="34" t="s">
        <v>49</v>
      </c>
      <c r="F32" s="23"/>
      <c r="G32" s="44" t="s">
        <v>136</v>
      </c>
      <c r="H32" s="25">
        <f t="shared" si="1"/>
        <v>0</v>
      </c>
      <c r="I32" s="11"/>
      <c r="J32" s="26">
        <v>1500</v>
      </c>
      <c r="K32" s="27">
        <v>1500</v>
      </c>
      <c r="L32" s="26">
        <v>1000</v>
      </c>
      <c r="M32" s="27">
        <f>500+500</f>
        <v>1000</v>
      </c>
      <c r="N32" s="26">
        <v>5000</v>
      </c>
      <c r="O32" s="27">
        <v>5000</v>
      </c>
      <c r="P32" s="26">
        <v>4000</v>
      </c>
      <c r="Q32" s="27">
        <v>8000</v>
      </c>
      <c r="R32" s="28"/>
      <c r="S32" s="27"/>
      <c r="T32" s="26"/>
      <c r="U32" s="27"/>
      <c r="V32" s="29">
        <v>3640</v>
      </c>
      <c r="W32" s="27">
        <v>0</v>
      </c>
      <c r="X32" s="29">
        <v>3640</v>
      </c>
      <c r="Y32" s="27">
        <v>0</v>
      </c>
      <c r="Z32" s="29">
        <v>3640</v>
      </c>
      <c r="AA32" s="27">
        <v>0</v>
      </c>
      <c r="AB32" s="29">
        <v>3640</v>
      </c>
      <c r="AC32" s="27">
        <v>14560</v>
      </c>
      <c r="AD32" s="29">
        <v>4000</v>
      </c>
      <c r="AE32" s="27"/>
      <c r="AF32" s="29"/>
      <c r="AG32" s="27"/>
      <c r="AH32" s="29"/>
      <c r="AI32" s="27"/>
      <c r="AJ32" s="29"/>
      <c r="AK32" s="27"/>
      <c r="AL32" s="29"/>
      <c r="AM32" s="27"/>
      <c r="AN32" s="28"/>
      <c r="AO32" s="27"/>
      <c r="AP32" s="28"/>
      <c r="AQ32" s="27"/>
      <c r="AR32" s="28"/>
      <c r="AS32" s="27"/>
      <c r="AT32" s="28"/>
      <c r="AU32" s="27"/>
      <c r="AV32" s="28"/>
      <c r="AW32" s="27"/>
      <c r="AX32" s="28"/>
      <c r="AY32" s="27"/>
      <c r="AZ32" s="28"/>
      <c r="BA32" s="27"/>
      <c r="BB32" s="28"/>
      <c r="BC32" s="27"/>
      <c r="BD32" s="28"/>
      <c r="BE32" s="27"/>
      <c r="BF32" s="28"/>
      <c r="BG32" s="27"/>
      <c r="BH32" s="28"/>
      <c r="BI32" s="27"/>
      <c r="BJ32" s="28"/>
      <c r="BK32" s="27"/>
      <c r="BL32" s="28"/>
      <c r="BM32" s="27"/>
      <c r="BN32" s="28"/>
      <c r="BO32" s="27"/>
      <c r="BP32" s="28"/>
      <c r="BQ32" s="27"/>
      <c r="BR32" s="28"/>
      <c r="BS32" s="27"/>
      <c r="BT32" s="28"/>
      <c r="BU32" s="27"/>
      <c r="BV32" s="28"/>
      <c r="BW32" s="27"/>
      <c r="BX32" s="28"/>
      <c r="BY32" s="27"/>
      <c r="BZ32" s="28"/>
      <c r="CA32" s="27"/>
      <c r="CB32" s="26"/>
      <c r="CC32" s="27"/>
      <c r="CD32" s="26"/>
      <c r="CE32" s="27"/>
      <c r="CF32" s="26"/>
      <c r="CG32" s="27"/>
      <c r="CH32" s="26"/>
      <c r="CI32" s="27"/>
      <c r="CJ32" s="26"/>
      <c r="CK32" s="27"/>
      <c r="CL32" s="26"/>
      <c r="CM32" s="27"/>
      <c r="CN32" s="30"/>
      <c r="CO32" s="31">
        <f t="shared" si="0"/>
        <v>30060</v>
      </c>
      <c r="CP32" s="31">
        <f t="shared" si="0"/>
        <v>30060</v>
      </c>
      <c r="CQ32" s="32">
        <f t="shared" si="2"/>
        <v>0</v>
      </c>
    </row>
    <row r="33" spans="1:95" ht="25.5" customHeight="1">
      <c r="A33" s="18">
        <v>30</v>
      </c>
      <c r="B33" s="36" t="s">
        <v>137</v>
      </c>
      <c r="C33" s="20" t="s">
        <v>138</v>
      </c>
      <c r="D33" s="21" t="s">
        <v>139</v>
      </c>
      <c r="E33" s="33"/>
      <c r="F33" s="23">
        <v>2600</v>
      </c>
      <c r="G33" s="34" t="s">
        <v>64</v>
      </c>
      <c r="H33" s="25">
        <f t="shared" si="1"/>
        <v>1820</v>
      </c>
      <c r="I33" s="11"/>
      <c r="J33" s="26">
        <v>1500</v>
      </c>
      <c r="K33" s="27">
        <v>1500</v>
      </c>
      <c r="L33" s="26">
        <v>1000</v>
      </c>
      <c r="M33" s="27">
        <v>1000</v>
      </c>
      <c r="N33" s="26">
        <v>5000</v>
      </c>
      <c r="O33" s="27">
        <v>5000</v>
      </c>
      <c r="P33" s="26">
        <v>8000</v>
      </c>
      <c r="Q33" s="27">
        <f>1500+0</f>
        <v>1500</v>
      </c>
      <c r="R33" s="28"/>
      <c r="S33" s="27"/>
      <c r="T33" s="26"/>
      <c r="U33" s="27"/>
      <c r="V33" s="29">
        <v>1820</v>
      </c>
      <c r="W33" s="27">
        <v>8320</v>
      </c>
      <c r="X33" s="29">
        <v>1820</v>
      </c>
      <c r="Y33" s="27">
        <v>1820</v>
      </c>
      <c r="Z33" s="29">
        <v>1820</v>
      </c>
      <c r="AA33" s="27">
        <v>0</v>
      </c>
      <c r="AB33" s="29">
        <v>1820</v>
      </c>
      <c r="AC33" s="27">
        <v>3640</v>
      </c>
      <c r="AD33" s="29">
        <v>1820</v>
      </c>
      <c r="AE33" s="27">
        <v>1820</v>
      </c>
      <c r="AF33" s="29">
        <v>1820</v>
      </c>
      <c r="AG33" s="27">
        <v>1820</v>
      </c>
      <c r="AH33" s="29">
        <v>1820</v>
      </c>
      <c r="AI33" s="27"/>
      <c r="AJ33" s="29">
        <v>1820</v>
      </c>
      <c r="AK33" s="27">
        <v>1820</v>
      </c>
      <c r="AL33" s="29">
        <v>1820</v>
      </c>
      <c r="AM33" s="27">
        <v>1820</v>
      </c>
      <c r="AN33" s="28"/>
      <c r="AO33" s="27"/>
      <c r="AP33" s="28"/>
      <c r="AQ33" s="27"/>
      <c r="AR33" s="28"/>
      <c r="AS33" s="27"/>
      <c r="AT33" s="28"/>
      <c r="AU33" s="27"/>
      <c r="AV33" s="28"/>
      <c r="AW33" s="27"/>
      <c r="AX33" s="28"/>
      <c r="AY33" s="27"/>
      <c r="AZ33" s="28"/>
      <c r="BA33" s="27"/>
      <c r="BB33" s="28"/>
      <c r="BC33" s="27"/>
      <c r="BD33" s="28"/>
      <c r="BE33" s="27"/>
      <c r="BF33" s="28"/>
      <c r="BG33" s="27"/>
      <c r="BH33" s="28"/>
      <c r="BI33" s="27"/>
      <c r="BJ33" s="28"/>
      <c r="BK33" s="27"/>
      <c r="BL33" s="28"/>
      <c r="BM33" s="27"/>
      <c r="BN33" s="28"/>
      <c r="BO33" s="27"/>
      <c r="BP33" s="28"/>
      <c r="BQ33" s="27"/>
      <c r="BR33" s="28"/>
      <c r="BS33" s="27"/>
      <c r="BT33" s="28"/>
      <c r="BU33" s="27"/>
      <c r="BV33" s="28"/>
      <c r="BW33" s="27"/>
      <c r="BX33" s="28"/>
      <c r="BY33" s="27"/>
      <c r="BZ33" s="28"/>
      <c r="CA33" s="27"/>
      <c r="CB33" s="26"/>
      <c r="CC33" s="27"/>
      <c r="CD33" s="26"/>
      <c r="CE33" s="27"/>
      <c r="CF33" s="26"/>
      <c r="CG33" s="27"/>
      <c r="CH33" s="26"/>
      <c r="CI33" s="27"/>
      <c r="CJ33" s="26"/>
      <c r="CK33" s="27"/>
      <c r="CL33" s="26"/>
      <c r="CM33" s="27"/>
      <c r="CN33" s="30"/>
      <c r="CO33" s="31">
        <f t="shared" si="0"/>
        <v>31880</v>
      </c>
      <c r="CP33" s="31">
        <f t="shared" si="0"/>
        <v>30060</v>
      </c>
      <c r="CQ33" s="32">
        <f t="shared" si="2"/>
        <v>1820</v>
      </c>
    </row>
    <row r="34" spans="1:95" ht="25.5" customHeight="1">
      <c r="A34" s="18">
        <v>31</v>
      </c>
      <c r="B34" s="36" t="s">
        <v>140</v>
      </c>
      <c r="C34" s="20" t="s">
        <v>141</v>
      </c>
      <c r="D34" s="21" t="s">
        <v>142</v>
      </c>
      <c r="E34" s="33"/>
      <c r="F34" s="23">
        <v>6600</v>
      </c>
      <c r="G34" s="35"/>
      <c r="H34" s="25">
        <f t="shared" si="1"/>
        <v>4620</v>
      </c>
      <c r="I34" s="11"/>
      <c r="J34" s="26">
        <v>1500</v>
      </c>
      <c r="K34" s="27">
        <v>1500</v>
      </c>
      <c r="L34" s="26">
        <v>1000</v>
      </c>
      <c r="M34" s="27">
        <v>1000</v>
      </c>
      <c r="N34" s="26">
        <v>5000</v>
      </c>
      <c r="O34" s="27">
        <v>5000</v>
      </c>
      <c r="P34" s="26">
        <v>8000</v>
      </c>
      <c r="Q34" s="27">
        <f>1500+0</f>
        <v>1500</v>
      </c>
      <c r="R34" s="28"/>
      <c r="S34" s="27"/>
      <c r="T34" s="26"/>
      <c r="U34" s="27"/>
      <c r="V34" s="29">
        <v>4620</v>
      </c>
      <c r="W34" s="27">
        <v>11120</v>
      </c>
      <c r="X34" s="29">
        <v>4620</v>
      </c>
      <c r="Y34" s="27">
        <v>4620</v>
      </c>
      <c r="Z34" s="29">
        <v>4620</v>
      </c>
      <c r="AA34" s="27">
        <v>4620</v>
      </c>
      <c r="AB34" s="29">
        <v>4620</v>
      </c>
      <c r="AC34" s="27">
        <f>4620+4620</f>
        <v>9240</v>
      </c>
      <c r="AD34" s="29">
        <v>4620</v>
      </c>
      <c r="AE34" s="27">
        <v>0</v>
      </c>
      <c r="AF34" s="29">
        <v>4620</v>
      </c>
      <c r="AG34" s="27">
        <v>4620</v>
      </c>
      <c r="AH34" s="29">
        <v>4620</v>
      </c>
      <c r="AI34" s="27">
        <v>4620</v>
      </c>
      <c r="AJ34" s="29">
        <v>4620</v>
      </c>
      <c r="AK34" s="27">
        <v>4620</v>
      </c>
      <c r="AL34" s="29">
        <v>4620</v>
      </c>
      <c r="AM34" s="27"/>
      <c r="AN34" s="28"/>
      <c r="AO34" s="27"/>
      <c r="AP34" s="28"/>
      <c r="AQ34" s="27"/>
      <c r="AR34" s="28"/>
      <c r="AS34" s="27"/>
      <c r="AT34" s="28"/>
      <c r="AU34" s="27"/>
      <c r="AV34" s="28"/>
      <c r="AW34" s="27"/>
      <c r="AX34" s="28"/>
      <c r="AY34" s="27"/>
      <c r="AZ34" s="28"/>
      <c r="BA34" s="27"/>
      <c r="BB34" s="28"/>
      <c r="BC34" s="27"/>
      <c r="BD34" s="28"/>
      <c r="BE34" s="27"/>
      <c r="BF34" s="28"/>
      <c r="BG34" s="27"/>
      <c r="BH34" s="28"/>
      <c r="BI34" s="27"/>
      <c r="BJ34" s="28"/>
      <c r="BK34" s="27"/>
      <c r="BL34" s="28"/>
      <c r="BM34" s="27"/>
      <c r="BN34" s="28"/>
      <c r="BO34" s="27"/>
      <c r="BP34" s="28"/>
      <c r="BQ34" s="27"/>
      <c r="BR34" s="28"/>
      <c r="BS34" s="27"/>
      <c r="BT34" s="28"/>
      <c r="BU34" s="27"/>
      <c r="BV34" s="28"/>
      <c r="BW34" s="27"/>
      <c r="BX34" s="28"/>
      <c r="BY34" s="27"/>
      <c r="BZ34" s="28"/>
      <c r="CA34" s="27"/>
      <c r="CB34" s="26"/>
      <c r="CC34" s="27"/>
      <c r="CD34" s="26"/>
      <c r="CE34" s="27"/>
      <c r="CF34" s="26"/>
      <c r="CG34" s="27"/>
      <c r="CH34" s="26"/>
      <c r="CI34" s="27"/>
      <c r="CJ34" s="26"/>
      <c r="CK34" s="27"/>
      <c r="CL34" s="26"/>
      <c r="CM34" s="27"/>
      <c r="CN34" s="30"/>
      <c r="CO34" s="31">
        <f t="shared" si="0"/>
        <v>57080</v>
      </c>
      <c r="CP34" s="31">
        <f t="shared" si="0"/>
        <v>52460</v>
      </c>
      <c r="CQ34" s="32">
        <f t="shared" si="2"/>
        <v>4620</v>
      </c>
    </row>
    <row r="35" spans="1:95" ht="25.5" customHeight="1">
      <c r="A35" s="18">
        <v>32</v>
      </c>
      <c r="B35" s="36" t="s">
        <v>143</v>
      </c>
      <c r="C35" s="20" t="s">
        <v>144</v>
      </c>
      <c r="D35" s="21" t="s">
        <v>145</v>
      </c>
      <c r="E35" s="33"/>
      <c r="F35" s="23">
        <v>3300</v>
      </c>
      <c r="G35" s="34" t="s">
        <v>98</v>
      </c>
      <c r="H35" s="25">
        <f t="shared" si="1"/>
        <v>2310</v>
      </c>
      <c r="I35" s="11"/>
      <c r="J35" s="26">
        <v>1500</v>
      </c>
      <c r="K35" s="27">
        <v>1500</v>
      </c>
      <c r="L35" s="26">
        <v>1000</v>
      </c>
      <c r="M35" s="27">
        <f>500+0</f>
        <v>500</v>
      </c>
      <c r="N35" s="26">
        <v>5000</v>
      </c>
      <c r="O35" s="27">
        <v>0</v>
      </c>
      <c r="P35" s="26">
        <v>8000</v>
      </c>
      <c r="Q35" s="27">
        <v>0</v>
      </c>
      <c r="R35" s="28"/>
      <c r="S35" s="27"/>
      <c r="T35" s="26"/>
      <c r="U35" s="27"/>
      <c r="V35" s="29">
        <v>2310</v>
      </c>
      <c r="W35" s="27">
        <v>15810</v>
      </c>
      <c r="X35" s="29">
        <v>2310</v>
      </c>
      <c r="Y35" s="27">
        <v>2310</v>
      </c>
      <c r="Z35" s="29">
        <v>2310</v>
      </c>
      <c r="AA35" s="27">
        <v>0</v>
      </c>
      <c r="AB35" s="29">
        <v>2310</v>
      </c>
      <c r="AC35" s="27">
        <v>4620</v>
      </c>
      <c r="AD35" s="29">
        <v>2310</v>
      </c>
      <c r="AE35" s="27"/>
      <c r="AF35" s="29">
        <v>2310</v>
      </c>
      <c r="AG35" s="27"/>
      <c r="AH35" s="29">
        <v>2310</v>
      </c>
      <c r="AI35" s="27"/>
      <c r="AJ35" s="29">
        <v>2310</v>
      </c>
      <c r="AK35" s="27">
        <v>4620</v>
      </c>
      <c r="AL35" s="29">
        <v>2310</v>
      </c>
      <c r="AM35" s="27">
        <v>4620</v>
      </c>
      <c r="AN35" s="28"/>
      <c r="AO35" s="27"/>
      <c r="AP35" s="28"/>
      <c r="AQ35" s="27"/>
      <c r="AR35" s="28"/>
      <c r="AS35" s="27"/>
      <c r="AT35" s="28"/>
      <c r="AU35" s="27"/>
      <c r="AV35" s="28"/>
      <c r="AW35" s="27"/>
      <c r="AX35" s="28"/>
      <c r="AY35" s="27"/>
      <c r="AZ35" s="28"/>
      <c r="BA35" s="27"/>
      <c r="BB35" s="28"/>
      <c r="BC35" s="27"/>
      <c r="BD35" s="28"/>
      <c r="BE35" s="27"/>
      <c r="BF35" s="28"/>
      <c r="BG35" s="27"/>
      <c r="BH35" s="28"/>
      <c r="BI35" s="27"/>
      <c r="BJ35" s="28"/>
      <c r="BK35" s="27"/>
      <c r="BL35" s="28"/>
      <c r="BM35" s="27"/>
      <c r="BN35" s="28"/>
      <c r="BO35" s="27"/>
      <c r="BP35" s="28"/>
      <c r="BQ35" s="27"/>
      <c r="BR35" s="28"/>
      <c r="BS35" s="27"/>
      <c r="BT35" s="28"/>
      <c r="BU35" s="27"/>
      <c r="BV35" s="28"/>
      <c r="BW35" s="27"/>
      <c r="BX35" s="28"/>
      <c r="BY35" s="27"/>
      <c r="BZ35" s="28"/>
      <c r="CA35" s="27"/>
      <c r="CB35" s="26"/>
      <c r="CC35" s="27"/>
      <c r="CD35" s="26"/>
      <c r="CE35" s="27"/>
      <c r="CF35" s="26"/>
      <c r="CG35" s="27"/>
      <c r="CH35" s="26"/>
      <c r="CI35" s="27"/>
      <c r="CJ35" s="26"/>
      <c r="CK35" s="27"/>
      <c r="CL35" s="26"/>
      <c r="CM35" s="27"/>
      <c r="CN35" s="30"/>
      <c r="CO35" s="31">
        <f t="shared" si="0"/>
        <v>36290</v>
      </c>
      <c r="CP35" s="31">
        <f t="shared" si="0"/>
        <v>33980</v>
      </c>
      <c r="CQ35" s="32">
        <f t="shared" si="2"/>
        <v>2310</v>
      </c>
    </row>
    <row r="36" spans="1:95" ht="25.5" customHeight="1">
      <c r="A36" s="18">
        <v>33</v>
      </c>
      <c r="B36" s="36" t="s">
        <v>146</v>
      </c>
      <c r="C36" s="20" t="s">
        <v>147</v>
      </c>
      <c r="D36" s="21" t="s">
        <v>148</v>
      </c>
      <c r="E36" s="33"/>
      <c r="F36" s="23">
        <v>6600</v>
      </c>
      <c r="G36" s="35"/>
      <c r="H36" s="25">
        <f t="shared" si="1"/>
        <v>29600</v>
      </c>
      <c r="I36" s="11"/>
      <c r="J36" s="26">
        <v>1500</v>
      </c>
      <c r="K36" s="27">
        <v>1500</v>
      </c>
      <c r="L36" s="26">
        <v>1000</v>
      </c>
      <c r="M36" s="27">
        <v>1000</v>
      </c>
      <c r="N36" s="26">
        <v>5000</v>
      </c>
      <c r="O36" s="27">
        <v>5000</v>
      </c>
      <c r="P36" s="26">
        <v>8000</v>
      </c>
      <c r="Q36" s="27">
        <v>1500</v>
      </c>
      <c r="R36" s="28"/>
      <c r="S36" s="27"/>
      <c r="T36" s="26"/>
      <c r="U36" s="27"/>
      <c r="V36" s="29">
        <v>4620</v>
      </c>
      <c r="W36" s="27">
        <v>4620</v>
      </c>
      <c r="X36" s="29">
        <v>4620</v>
      </c>
      <c r="Y36" s="27">
        <v>4620</v>
      </c>
      <c r="Z36" s="29">
        <v>4620</v>
      </c>
      <c r="AA36" s="27">
        <v>0</v>
      </c>
      <c r="AB36" s="29">
        <v>4620</v>
      </c>
      <c r="AC36" s="27">
        <v>4620</v>
      </c>
      <c r="AD36" s="29">
        <v>4620</v>
      </c>
      <c r="AE36" s="27">
        <v>4620</v>
      </c>
      <c r="AF36" s="29">
        <v>4620</v>
      </c>
      <c r="AG36" s="27"/>
      <c r="AH36" s="29">
        <v>4620</v>
      </c>
      <c r="AI36" s="27"/>
      <c r="AJ36" s="29">
        <v>4620</v>
      </c>
      <c r="AK36" s="27"/>
      <c r="AL36" s="29">
        <v>4620</v>
      </c>
      <c r="AM36" s="27"/>
      <c r="AN36" s="28"/>
      <c r="AO36" s="27"/>
      <c r="AP36" s="28"/>
      <c r="AQ36" s="27"/>
      <c r="AR36" s="28"/>
      <c r="AS36" s="27"/>
      <c r="AT36" s="28"/>
      <c r="AU36" s="27"/>
      <c r="AV36" s="28"/>
      <c r="AW36" s="27"/>
      <c r="AX36" s="28"/>
      <c r="AY36" s="27"/>
      <c r="AZ36" s="28"/>
      <c r="BA36" s="27"/>
      <c r="BB36" s="28"/>
      <c r="BC36" s="27"/>
      <c r="BD36" s="28"/>
      <c r="BE36" s="27"/>
      <c r="BF36" s="28"/>
      <c r="BG36" s="27"/>
      <c r="BH36" s="28"/>
      <c r="BI36" s="27"/>
      <c r="BJ36" s="28"/>
      <c r="BK36" s="27"/>
      <c r="BL36" s="28"/>
      <c r="BM36" s="27"/>
      <c r="BN36" s="28"/>
      <c r="BO36" s="27"/>
      <c r="BP36" s="28"/>
      <c r="BQ36" s="27"/>
      <c r="BR36" s="28"/>
      <c r="BS36" s="27"/>
      <c r="BT36" s="28"/>
      <c r="BU36" s="27"/>
      <c r="BV36" s="28"/>
      <c r="BW36" s="27"/>
      <c r="BX36" s="28"/>
      <c r="BY36" s="27"/>
      <c r="BZ36" s="28"/>
      <c r="CA36" s="27"/>
      <c r="CB36" s="26"/>
      <c r="CC36" s="27"/>
      <c r="CD36" s="26"/>
      <c r="CE36" s="27"/>
      <c r="CF36" s="26"/>
      <c r="CG36" s="27"/>
      <c r="CH36" s="26"/>
      <c r="CI36" s="27"/>
      <c r="CJ36" s="26"/>
      <c r="CK36" s="27"/>
      <c r="CL36" s="26"/>
      <c r="CM36" s="27"/>
      <c r="CN36" s="30"/>
      <c r="CO36" s="31">
        <f t="shared" ref="CO36:CP67" si="4">CL36+CJ36+CH36+CF36+CD36+CB36+BZ36+BX36+BV36+BT36+BR36+BP36+BN36+BL36+BJ36+BH36+BF36+BD36+BB36+AZ36+AX36+AV36+AT36+AR36+AP36+AN36+AL36+AJ36+AH36+AF36+AD36+AB36+Z36+X36+V36+T36+R36+N36+L36+J36+P36</f>
        <v>57080</v>
      </c>
      <c r="CP36" s="31">
        <f t="shared" si="4"/>
        <v>27480</v>
      </c>
      <c r="CQ36" s="32">
        <f t="shared" si="2"/>
        <v>29600</v>
      </c>
    </row>
    <row r="37" spans="1:95" ht="25.5" customHeight="1">
      <c r="A37" s="18">
        <v>34</v>
      </c>
      <c r="B37" s="36" t="s">
        <v>149</v>
      </c>
      <c r="C37" s="20" t="s">
        <v>150</v>
      </c>
      <c r="D37" s="21" t="s">
        <v>151</v>
      </c>
      <c r="E37" s="33"/>
      <c r="F37" s="23">
        <v>6600</v>
      </c>
      <c r="G37" s="35"/>
      <c r="H37" s="25">
        <f t="shared" si="1"/>
        <v>24680</v>
      </c>
      <c r="I37" s="11"/>
      <c r="J37" s="26">
        <v>1500</v>
      </c>
      <c r="K37" s="27">
        <v>1500</v>
      </c>
      <c r="L37" s="26">
        <v>1000</v>
      </c>
      <c r="M37" s="27">
        <v>1000</v>
      </c>
      <c r="N37" s="26">
        <v>5000</v>
      </c>
      <c r="O37" s="27">
        <v>5000</v>
      </c>
      <c r="P37" s="26">
        <v>8000</v>
      </c>
      <c r="Q37" s="27">
        <f>1500+0</f>
        <v>1500</v>
      </c>
      <c r="R37" s="28"/>
      <c r="S37" s="27"/>
      <c r="T37" s="26"/>
      <c r="U37" s="27"/>
      <c r="V37" s="29">
        <v>4620</v>
      </c>
      <c r="W37" s="27">
        <v>0</v>
      </c>
      <c r="X37" s="29">
        <v>4620</v>
      </c>
      <c r="Y37" s="27">
        <v>0</v>
      </c>
      <c r="Z37" s="29">
        <v>4620</v>
      </c>
      <c r="AA37" s="27"/>
      <c r="AB37" s="29">
        <v>4620</v>
      </c>
      <c r="AC37" s="27">
        <v>13000</v>
      </c>
      <c r="AD37" s="29">
        <v>4620</v>
      </c>
      <c r="AE37" s="27"/>
      <c r="AF37" s="29">
        <v>4620</v>
      </c>
      <c r="AG37" s="27"/>
      <c r="AH37" s="29">
        <v>4620</v>
      </c>
      <c r="AI37" s="27"/>
      <c r="AJ37" s="29">
        <v>4620</v>
      </c>
      <c r="AK37" s="27"/>
      <c r="AL37" s="29">
        <v>4620</v>
      </c>
      <c r="AM37" s="27">
        <v>10400</v>
      </c>
      <c r="AN37" s="28"/>
      <c r="AO37" s="27"/>
      <c r="AP37" s="28"/>
      <c r="AQ37" s="27"/>
      <c r="AR37" s="28"/>
      <c r="AS37" s="27"/>
      <c r="AT37" s="28"/>
      <c r="AU37" s="27"/>
      <c r="AV37" s="28"/>
      <c r="AW37" s="27"/>
      <c r="AX37" s="28"/>
      <c r="AY37" s="27"/>
      <c r="AZ37" s="28"/>
      <c r="BA37" s="27"/>
      <c r="BB37" s="28"/>
      <c r="BC37" s="27"/>
      <c r="BD37" s="28"/>
      <c r="BE37" s="27"/>
      <c r="BF37" s="28"/>
      <c r="BG37" s="27"/>
      <c r="BH37" s="28"/>
      <c r="BI37" s="27"/>
      <c r="BJ37" s="28"/>
      <c r="BK37" s="27"/>
      <c r="BL37" s="28"/>
      <c r="BM37" s="27"/>
      <c r="BN37" s="28"/>
      <c r="BO37" s="27"/>
      <c r="BP37" s="28"/>
      <c r="BQ37" s="27"/>
      <c r="BR37" s="28"/>
      <c r="BS37" s="27"/>
      <c r="BT37" s="28"/>
      <c r="BU37" s="27"/>
      <c r="BV37" s="28"/>
      <c r="BW37" s="27"/>
      <c r="BX37" s="28"/>
      <c r="BY37" s="27"/>
      <c r="BZ37" s="28"/>
      <c r="CA37" s="27"/>
      <c r="CB37" s="26"/>
      <c r="CC37" s="27"/>
      <c r="CD37" s="26"/>
      <c r="CE37" s="27"/>
      <c r="CF37" s="26"/>
      <c r="CG37" s="27"/>
      <c r="CH37" s="26"/>
      <c r="CI37" s="27"/>
      <c r="CJ37" s="26"/>
      <c r="CK37" s="27"/>
      <c r="CL37" s="26"/>
      <c r="CM37" s="27"/>
      <c r="CN37" s="30"/>
      <c r="CO37" s="31">
        <f t="shared" si="4"/>
        <v>57080</v>
      </c>
      <c r="CP37" s="31">
        <f t="shared" si="4"/>
        <v>32400</v>
      </c>
      <c r="CQ37" s="32">
        <f t="shared" si="2"/>
        <v>24680</v>
      </c>
    </row>
    <row r="38" spans="1:95" ht="25.5" customHeight="1">
      <c r="A38" s="18">
        <v>35</v>
      </c>
      <c r="B38" s="36" t="s">
        <v>152</v>
      </c>
      <c r="C38" s="20" t="s">
        <v>153</v>
      </c>
      <c r="D38" s="21" t="s">
        <v>154</v>
      </c>
      <c r="E38" s="33"/>
      <c r="F38" s="23">
        <v>6600</v>
      </c>
      <c r="G38" s="35"/>
      <c r="H38" s="25">
        <f t="shared" si="1"/>
        <v>0</v>
      </c>
      <c r="I38" s="11"/>
      <c r="J38" s="26">
        <v>1500</v>
      </c>
      <c r="K38" s="27">
        <v>1500</v>
      </c>
      <c r="L38" s="26">
        <v>1000</v>
      </c>
      <c r="M38" s="27">
        <v>1000</v>
      </c>
      <c r="N38" s="26">
        <v>5000</v>
      </c>
      <c r="O38" s="27">
        <v>5000</v>
      </c>
      <c r="P38" s="26">
        <v>8000</v>
      </c>
      <c r="Q38" s="27">
        <f>1500+0</f>
        <v>1500</v>
      </c>
      <c r="R38" s="28"/>
      <c r="S38" s="27"/>
      <c r="T38" s="26"/>
      <c r="U38" s="27"/>
      <c r="V38" s="29">
        <v>4620</v>
      </c>
      <c r="W38" s="27">
        <v>4620</v>
      </c>
      <c r="X38" s="29">
        <v>4620</v>
      </c>
      <c r="Y38" s="27">
        <v>11120</v>
      </c>
      <c r="Z38" s="29">
        <v>4620</v>
      </c>
      <c r="AA38" s="27">
        <v>4620</v>
      </c>
      <c r="AB38" s="29">
        <v>4620</v>
      </c>
      <c r="AC38" s="27">
        <v>4620</v>
      </c>
      <c r="AD38" s="29">
        <v>4620</v>
      </c>
      <c r="AE38" s="27">
        <v>4620</v>
      </c>
      <c r="AF38" s="29">
        <v>4620</v>
      </c>
      <c r="AG38" s="27">
        <v>4620</v>
      </c>
      <c r="AH38" s="29">
        <v>4620</v>
      </c>
      <c r="AI38" s="27"/>
      <c r="AJ38" s="29">
        <v>4620</v>
      </c>
      <c r="AK38" s="27"/>
      <c r="AL38" s="29">
        <v>4620</v>
      </c>
      <c r="AM38" s="27">
        <f>4620+9240</f>
        <v>13860</v>
      </c>
      <c r="AN38" s="28"/>
      <c r="AO38" s="27"/>
      <c r="AP38" s="28"/>
      <c r="AQ38" s="27"/>
      <c r="AR38" s="28"/>
      <c r="AS38" s="27"/>
      <c r="AT38" s="28"/>
      <c r="AU38" s="27"/>
      <c r="AV38" s="28"/>
      <c r="AW38" s="27"/>
      <c r="AX38" s="28"/>
      <c r="AY38" s="27"/>
      <c r="AZ38" s="28"/>
      <c r="BA38" s="27"/>
      <c r="BB38" s="28"/>
      <c r="BC38" s="27"/>
      <c r="BD38" s="28"/>
      <c r="BE38" s="27"/>
      <c r="BF38" s="28"/>
      <c r="BG38" s="27"/>
      <c r="BH38" s="28"/>
      <c r="BI38" s="27"/>
      <c r="BJ38" s="28"/>
      <c r="BK38" s="27"/>
      <c r="BL38" s="28"/>
      <c r="BM38" s="27"/>
      <c r="BN38" s="28"/>
      <c r="BO38" s="27"/>
      <c r="BP38" s="28"/>
      <c r="BQ38" s="27"/>
      <c r="BR38" s="28"/>
      <c r="BS38" s="27"/>
      <c r="BT38" s="28"/>
      <c r="BU38" s="27"/>
      <c r="BV38" s="28"/>
      <c r="BW38" s="27"/>
      <c r="BX38" s="28"/>
      <c r="BY38" s="27"/>
      <c r="BZ38" s="28"/>
      <c r="CA38" s="27"/>
      <c r="CB38" s="26"/>
      <c r="CC38" s="27"/>
      <c r="CD38" s="26"/>
      <c r="CE38" s="27"/>
      <c r="CF38" s="26"/>
      <c r="CG38" s="27"/>
      <c r="CH38" s="26"/>
      <c r="CI38" s="27"/>
      <c r="CJ38" s="26"/>
      <c r="CK38" s="27"/>
      <c r="CL38" s="26"/>
      <c r="CM38" s="27"/>
      <c r="CN38" s="30"/>
      <c r="CO38" s="31">
        <f t="shared" si="4"/>
        <v>57080</v>
      </c>
      <c r="CP38" s="31">
        <f t="shared" si="4"/>
        <v>57080</v>
      </c>
      <c r="CQ38" s="32">
        <f t="shared" si="2"/>
        <v>0</v>
      </c>
    </row>
    <row r="39" spans="1:95" ht="25.5" customHeight="1">
      <c r="A39" s="18">
        <v>36</v>
      </c>
      <c r="B39" s="36" t="s">
        <v>155</v>
      </c>
      <c r="C39" s="20" t="s">
        <v>156</v>
      </c>
      <c r="D39" s="21" t="s">
        <v>157</v>
      </c>
      <c r="E39" s="22" t="s">
        <v>45</v>
      </c>
      <c r="F39" s="23">
        <v>6200</v>
      </c>
      <c r="H39" s="25">
        <f t="shared" si="1"/>
        <v>11340</v>
      </c>
      <c r="I39" s="11"/>
      <c r="J39" s="26">
        <v>1500</v>
      </c>
      <c r="K39" s="27">
        <v>1500</v>
      </c>
      <c r="L39" s="26">
        <v>1000</v>
      </c>
      <c r="M39" s="27">
        <v>1000</v>
      </c>
      <c r="N39" s="26">
        <v>5000</v>
      </c>
      <c r="O39" s="27">
        <v>5000</v>
      </c>
      <c r="P39" s="26">
        <v>8000</v>
      </c>
      <c r="Q39" s="27">
        <f>1500+0</f>
        <v>1500</v>
      </c>
      <c r="R39" s="28"/>
      <c r="S39" s="27"/>
      <c r="T39" s="26"/>
      <c r="U39" s="27"/>
      <c r="V39" s="29">
        <v>4340</v>
      </c>
      <c r="W39" s="27">
        <v>11120</v>
      </c>
      <c r="X39" s="29">
        <v>4340</v>
      </c>
      <c r="Y39" s="27">
        <v>9240</v>
      </c>
      <c r="Z39" s="29">
        <v>4340</v>
      </c>
      <c r="AA39" s="27">
        <v>0</v>
      </c>
      <c r="AB39" s="29">
        <v>4340</v>
      </c>
      <c r="AC39" s="27">
        <v>13860</v>
      </c>
      <c r="AD39" s="29">
        <v>4340</v>
      </c>
      <c r="AE39" s="27">
        <v>0</v>
      </c>
      <c r="AF39" s="29">
        <v>4340</v>
      </c>
      <c r="AG39" s="27">
        <v>0</v>
      </c>
      <c r="AH39" s="29">
        <v>4340</v>
      </c>
      <c r="AI39" s="27"/>
      <c r="AJ39" s="29">
        <v>4340</v>
      </c>
      <c r="AK39" s="27"/>
      <c r="AL39" s="29">
        <v>4340</v>
      </c>
      <c r="AM39" s="27"/>
      <c r="AN39" s="28"/>
      <c r="AO39" s="27"/>
      <c r="AP39" s="28"/>
      <c r="AQ39" s="27"/>
      <c r="AR39" s="28"/>
      <c r="AS39" s="27"/>
      <c r="AT39" s="28"/>
      <c r="AU39" s="27"/>
      <c r="AV39" s="28"/>
      <c r="AW39" s="27"/>
      <c r="AX39" s="28"/>
      <c r="AY39" s="27"/>
      <c r="AZ39" s="28"/>
      <c r="BA39" s="27"/>
      <c r="BB39" s="28"/>
      <c r="BC39" s="27"/>
      <c r="BD39" s="28"/>
      <c r="BE39" s="27"/>
      <c r="BF39" s="28"/>
      <c r="BG39" s="27"/>
      <c r="BH39" s="28"/>
      <c r="BI39" s="27"/>
      <c r="BJ39" s="28"/>
      <c r="BK39" s="27"/>
      <c r="BL39" s="28"/>
      <c r="BM39" s="27"/>
      <c r="BN39" s="28"/>
      <c r="BO39" s="27"/>
      <c r="BP39" s="28"/>
      <c r="BQ39" s="27"/>
      <c r="BR39" s="28"/>
      <c r="BS39" s="27"/>
      <c r="BT39" s="28"/>
      <c r="BU39" s="27"/>
      <c r="BV39" s="28"/>
      <c r="BW39" s="27"/>
      <c r="BX39" s="28"/>
      <c r="BY39" s="27"/>
      <c r="BZ39" s="28"/>
      <c r="CA39" s="27"/>
      <c r="CB39" s="26"/>
      <c r="CC39" s="27"/>
      <c r="CD39" s="26"/>
      <c r="CE39" s="27"/>
      <c r="CF39" s="26"/>
      <c r="CG39" s="27"/>
      <c r="CH39" s="26"/>
      <c r="CI39" s="27"/>
      <c r="CJ39" s="26"/>
      <c r="CK39" s="27"/>
      <c r="CL39" s="26"/>
      <c r="CM39" s="27"/>
      <c r="CN39" s="30"/>
      <c r="CO39" s="31">
        <f t="shared" si="4"/>
        <v>54560</v>
      </c>
      <c r="CP39" s="31">
        <f t="shared" si="4"/>
        <v>43220</v>
      </c>
      <c r="CQ39" s="32">
        <f t="shared" si="2"/>
        <v>11340</v>
      </c>
    </row>
    <row r="40" spans="1:95" ht="25.5" customHeight="1">
      <c r="A40" s="18">
        <v>37</v>
      </c>
      <c r="B40" s="36" t="s">
        <v>158</v>
      </c>
      <c r="C40" s="20" t="s">
        <v>159</v>
      </c>
      <c r="D40" s="21" t="s">
        <v>160</v>
      </c>
      <c r="E40" s="22" t="s">
        <v>45</v>
      </c>
      <c r="F40" s="23">
        <v>6200</v>
      </c>
      <c r="H40" s="25">
        <f t="shared" si="1"/>
        <v>13020</v>
      </c>
      <c r="I40" s="11"/>
      <c r="J40" s="26">
        <v>1500</v>
      </c>
      <c r="K40" s="27">
        <v>1500</v>
      </c>
      <c r="L40" s="26">
        <v>1000</v>
      </c>
      <c r="M40" s="27">
        <v>1000</v>
      </c>
      <c r="N40" s="26">
        <v>5000</v>
      </c>
      <c r="O40" s="27">
        <v>5000</v>
      </c>
      <c r="P40" s="26">
        <v>8000</v>
      </c>
      <c r="Q40" s="27">
        <f>1500+0</f>
        <v>1500</v>
      </c>
      <c r="R40" s="28"/>
      <c r="S40" s="27"/>
      <c r="T40" s="26"/>
      <c r="U40" s="27"/>
      <c r="V40" s="29">
        <v>4340</v>
      </c>
      <c r="W40" s="27">
        <v>11120</v>
      </c>
      <c r="X40" s="29">
        <v>4340</v>
      </c>
      <c r="Y40" s="27">
        <v>0</v>
      </c>
      <c r="Z40" s="29">
        <v>4340</v>
      </c>
      <c r="AA40" s="27">
        <v>8400</v>
      </c>
      <c r="AB40" s="29">
        <v>4340</v>
      </c>
      <c r="AC40" s="27">
        <v>4340</v>
      </c>
      <c r="AD40" s="29">
        <v>4340</v>
      </c>
      <c r="AE40" s="27">
        <v>4340</v>
      </c>
      <c r="AF40" s="29">
        <v>4340</v>
      </c>
      <c r="AG40" s="27"/>
      <c r="AH40" s="29">
        <v>4340</v>
      </c>
      <c r="AI40" s="27"/>
      <c r="AJ40" s="29">
        <v>4340</v>
      </c>
      <c r="AK40" s="27"/>
      <c r="AL40" s="29">
        <v>4340</v>
      </c>
      <c r="AM40" s="27">
        <v>4340</v>
      </c>
      <c r="AN40" s="28"/>
      <c r="AO40" s="27"/>
      <c r="AP40" s="28"/>
      <c r="AQ40" s="27"/>
      <c r="AR40" s="28"/>
      <c r="AS40" s="27"/>
      <c r="AT40" s="28"/>
      <c r="AU40" s="27"/>
      <c r="AV40" s="28"/>
      <c r="AW40" s="27"/>
      <c r="AX40" s="28"/>
      <c r="AY40" s="27"/>
      <c r="AZ40" s="28"/>
      <c r="BA40" s="27"/>
      <c r="BB40" s="28"/>
      <c r="BC40" s="27"/>
      <c r="BD40" s="28"/>
      <c r="BE40" s="27"/>
      <c r="BF40" s="28"/>
      <c r="BG40" s="27"/>
      <c r="BH40" s="28"/>
      <c r="BI40" s="27"/>
      <c r="BJ40" s="28"/>
      <c r="BK40" s="27"/>
      <c r="BL40" s="28"/>
      <c r="BM40" s="27"/>
      <c r="BN40" s="28"/>
      <c r="BO40" s="27"/>
      <c r="BP40" s="28"/>
      <c r="BQ40" s="27"/>
      <c r="BR40" s="28"/>
      <c r="BS40" s="27"/>
      <c r="BT40" s="28"/>
      <c r="BU40" s="27"/>
      <c r="BV40" s="28"/>
      <c r="BW40" s="27"/>
      <c r="BX40" s="28"/>
      <c r="BY40" s="27"/>
      <c r="BZ40" s="28"/>
      <c r="CA40" s="27"/>
      <c r="CB40" s="26"/>
      <c r="CC40" s="27"/>
      <c r="CD40" s="26"/>
      <c r="CE40" s="27"/>
      <c r="CF40" s="26"/>
      <c r="CG40" s="27"/>
      <c r="CH40" s="26"/>
      <c r="CI40" s="27"/>
      <c r="CJ40" s="26"/>
      <c r="CK40" s="27"/>
      <c r="CL40" s="26"/>
      <c r="CM40" s="27"/>
      <c r="CN40" s="30"/>
      <c r="CO40" s="31">
        <f t="shared" si="4"/>
        <v>54560</v>
      </c>
      <c r="CP40" s="31">
        <f t="shared" si="4"/>
        <v>41540</v>
      </c>
      <c r="CQ40" s="32">
        <f t="shared" si="2"/>
        <v>13020</v>
      </c>
    </row>
    <row r="41" spans="1:95" ht="25.5" customHeight="1">
      <c r="A41" s="18">
        <v>38</v>
      </c>
      <c r="B41" s="36" t="s">
        <v>161</v>
      </c>
      <c r="C41" s="20" t="s">
        <v>162</v>
      </c>
      <c r="D41" s="21" t="s">
        <v>163</v>
      </c>
      <c r="E41" s="33"/>
      <c r="F41" s="23">
        <v>6600</v>
      </c>
      <c r="G41" s="35"/>
      <c r="H41" s="25">
        <f t="shared" si="1"/>
        <v>38080</v>
      </c>
      <c r="I41" s="11"/>
      <c r="J41" s="26">
        <v>1500</v>
      </c>
      <c r="K41" s="27">
        <v>1500</v>
      </c>
      <c r="L41" s="26">
        <v>1000</v>
      </c>
      <c r="M41" s="27">
        <v>1000</v>
      </c>
      <c r="N41" s="26">
        <v>5000</v>
      </c>
      <c r="O41" s="27">
        <v>5000</v>
      </c>
      <c r="P41" s="26">
        <v>8000</v>
      </c>
      <c r="Q41" s="27">
        <v>1500</v>
      </c>
      <c r="R41" s="28"/>
      <c r="S41" s="27"/>
      <c r="T41" s="26"/>
      <c r="U41" s="27"/>
      <c r="V41" s="29">
        <v>4620</v>
      </c>
      <c r="W41" s="27"/>
      <c r="X41" s="29">
        <v>4620</v>
      </c>
      <c r="Y41" s="27"/>
      <c r="Z41" s="29">
        <v>4620</v>
      </c>
      <c r="AA41" s="27"/>
      <c r="AB41" s="29">
        <v>4620</v>
      </c>
      <c r="AC41" s="27"/>
      <c r="AD41" s="29">
        <v>4620</v>
      </c>
      <c r="AE41" s="27"/>
      <c r="AF41" s="29">
        <v>4620</v>
      </c>
      <c r="AG41" s="27"/>
      <c r="AH41" s="29">
        <v>4620</v>
      </c>
      <c r="AI41" s="27"/>
      <c r="AJ41" s="29">
        <v>4620</v>
      </c>
      <c r="AK41" s="27"/>
      <c r="AL41" s="29">
        <v>4620</v>
      </c>
      <c r="AM41" s="27">
        <v>10000</v>
      </c>
      <c r="AN41" s="28"/>
      <c r="AO41" s="27"/>
      <c r="AP41" s="28"/>
      <c r="AQ41" s="27"/>
      <c r="AR41" s="28"/>
      <c r="AS41" s="27"/>
      <c r="AT41" s="28"/>
      <c r="AU41" s="27"/>
      <c r="AV41" s="28"/>
      <c r="AW41" s="27"/>
      <c r="AX41" s="28"/>
      <c r="AY41" s="27"/>
      <c r="AZ41" s="28"/>
      <c r="BA41" s="27"/>
      <c r="BB41" s="28"/>
      <c r="BC41" s="27"/>
      <c r="BD41" s="28"/>
      <c r="BE41" s="27"/>
      <c r="BF41" s="28"/>
      <c r="BG41" s="27"/>
      <c r="BH41" s="28"/>
      <c r="BI41" s="27"/>
      <c r="BJ41" s="28"/>
      <c r="BK41" s="27"/>
      <c r="BL41" s="28"/>
      <c r="BM41" s="27"/>
      <c r="BN41" s="28"/>
      <c r="BO41" s="27"/>
      <c r="BP41" s="28"/>
      <c r="BQ41" s="27"/>
      <c r="BR41" s="28"/>
      <c r="BS41" s="27"/>
      <c r="BT41" s="28"/>
      <c r="BU41" s="27"/>
      <c r="BV41" s="28"/>
      <c r="BW41" s="27"/>
      <c r="BX41" s="28"/>
      <c r="BY41" s="27"/>
      <c r="BZ41" s="28"/>
      <c r="CA41" s="27"/>
      <c r="CB41" s="26"/>
      <c r="CC41" s="27"/>
      <c r="CD41" s="26"/>
      <c r="CE41" s="27"/>
      <c r="CF41" s="26"/>
      <c r="CG41" s="27"/>
      <c r="CH41" s="26"/>
      <c r="CI41" s="27"/>
      <c r="CJ41" s="26"/>
      <c r="CK41" s="27"/>
      <c r="CL41" s="26"/>
      <c r="CM41" s="27"/>
      <c r="CN41" s="30"/>
      <c r="CO41" s="31">
        <f t="shared" si="4"/>
        <v>57080</v>
      </c>
      <c r="CP41" s="31">
        <f t="shared" si="4"/>
        <v>19000</v>
      </c>
      <c r="CQ41" s="32">
        <f t="shared" si="2"/>
        <v>38080</v>
      </c>
    </row>
    <row r="42" spans="1:95" ht="25.5" customHeight="1">
      <c r="A42" s="18">
        <v>39</v>
      </c>
      <c r="B42" s="36" t="s">
        <v>164</v>
      </c>
      <c r="C42" s="20" t="s">
        <v>165</v>
      </c>
      <c r="D42" s="21" t="s">
        <v>166</v>
      </c>
      <c r="E42" s="33"/>
      <c r="F42" s="23">
        <v>6600</v>
      </c>
      <c r="G42" s="34"/>
      <c r="H42" s="25">
        <f t="shared" si="1"/>
        <v>24060</v>
      </c>
      <c r="I42" s="11"/>
      <c r="J42" s="26">
        <v>1500</v>
      </c>
      <c r="K42" s="27">
        <v>1500</v>
      </c>
      <c r="L42" s="26">
        <v>1000</v>
      </c>
      <c r="M42" s="27">
        <v>1000</v>
      </c>
      <c r="N42" s="26">
        <v>5000</v>
      </c>
      <c r="O42" s="27">
        <v>5000</v>
      </c>
      <c r="P42" s="26">
        <v>8000</v>
      </c>
      <c r="Q42" s="27">
        <v>1500</v>
      </c>
      <c r="R42" s="28"/>
      <c r="S42" s="27"/>
      <c r="T42" s="26"/>
      <c r="U42" s="27"/>
      <c r="V42" s="29">
        <v>4620</v>
      </c>
      <c r="W42" s="27">
        <v>11120</v>
      </c>
      <c r="X42" s="29">
        <v>4620</v>
      </c>
      <c r="Y42" s="27">
        <v>4620</v>
      </c>
      <c r="Z42" s="29">
        <v>4620</v>
      </c>
      <c r="AA42" s="27">
        <f>2520+0</f>
        <v>2520</v>
      </c>
      <c r="AB42" s="29">
        <v>4620</v>
      </c>
      <c r="AC42" s="27">
        <v>3920</v>
      </c>
      <c r="AD42" s="29">
        <v>4620</v>
      </c>
      <c r="AE42" s="27">
        <v>920</v>
      </c>
      <c r="AF42" s="29">
        <v>4620</v>
      </c>
      <c r="AG42" s="27"/>
      <c r="AH42" s="29">
        <v>4620</v>
      </c>
      <c r="AI42" s="27">
        <v>920</v>
      </c>
      <c r="AJ42" s="29">
        <v>4620</v>
      </c>
      <c r="AK42" s="27"/>
      <c r="AL42" s="29">
        <v>4620</v>
      </c>
      <c r="AM42" s="27"/>
      <c r="AN42" s="28"/>
      <c r="AO42" s="27"/>
      <c r="AP42" s="28"/>
      <c r="AQ42" s="27"/>
      <c r="AR42" s="28"/>
      <c r="AS42" s="27"/>
      <c r="AT42" s="28"/>
      <c r="AU42" s="27"/>
      <c r="AV42" s="28"/>
      <c r="AW42" s="27"/>
      <c r="AX42" s="28"/>
      <c r="AY42" s="27"/>
      <c r="AZ42" s="28"/>
      <c r="BA42" s="27"/>
      <c r="BB42" s="28"/>
      <c r="BC42" s="27"/>
      <c r="BD42" s="28"/>
      <c r="BE42" s="27"/>
      <c r="BF42" s="28"/>
      <c r="BG42" s="27"/>
      <c r="BH42" s="28"/>
      <c r="BI42" s="27"/>
      <c r="BJ42" s="28"/>
      <c r="BK42" s="27"/>
      <c r="BL42" s="28"/>
      <c r="BM42" s="27"/>
      <c r="BN42" s="28"/>
      <c r="BO42" s="27"/>
      <c r="BP42" s="28"/>
      <c r="BQ42" s="27"/>
      <c r="BR42" s="28"/>
      <c r="BS42" s="27"/>
      <c r="BT42" s="28"/>
      <c r="BU42" s="27"/>
      <c r="BV42" s="28"/>
      <c r="BW42" s="27"/>
      <c r="BX42" s="28"/>
      <c r="BY42" s="27"/>
      <c r="BZ42" s="28"/>
      <c r="CA42" s="27"/>
      <c r="CB42" s="26"/>
      <c r="CC42" s="27"/>
      <c r="CD42" s="26"/>
      <c r="CE42" s="27"/>
      <c r="CF42" s="26"/>
      <c r="CG42" s="27"/>
      <c r="CH42" s="26"/>
      <c r="CI42" s="27"/>
      <c r="CJ42" s="26"/>
      <c r="CK42" s="27"/>
      <c r="CL42" s="26"/>
      <c r="CM42" s="27"/>
      <c r="CN42" s="30"/>
      <c r="CO42" s="31">
        <f t="shared" si="4"/>
        <v>57080</v>
      </c>
      <c r="CP42" s="31">
        <f t="shared" si="4"/>
        <v>33020</v>
      </c>
      <c r="CQ42" s="32">
        <f t="shared" si="2"/>
        <v>24060</v>
      </c>
    </row>
    <row r="43" spans="1:95" ht="25.5" customHeight="1">
      <c r="A43" s="18">
        <v>40</v>
      </c>
      <c r="B43" s="36" t="s">
        <v>167</v>
      </c>
      <c r="C43" s="20" t="s">
        <v>168</v>
      </c>
      <c r="D43" s="21" t="s">
        <v>169</v>
      </c>
      <c r="E43" s="33"/>
      <c r="F43" s="23">
        <v>6600</v>
      </c>
      <c r="G43" s="35"/>
      <c r="H43" s="25">
        <f t="shared" si="1"/>
        <v>7290</v>
      </c>
      <c r="I43" s="11"/>
      <c r="J43" s="26">
        <v>1500</v>
      </c>
      <c r="K43" s="27">
        <v>1500</v>
      </c>
      <c r="L43" s="26">
        <v>1000</v>
      </c>
      <c r="M43" s="27">
        <v>1000</v>
      </c>
      <c r="N43" s="26">
        <v>5000</v>
      </c>
      <c r="O43" s="27">
        <v>5000</v>
      </c>
      <c r="P43" s="26">
        <v>8000</v>
      </c>
      <c r="Q43" s="27">
        <f>1500+0</f>
        <v>1500</v>
      </c>
      <c r="R43" s="28"/>
      <c r="S43" s="27"/>
      <c r="T43" s="26"/>
      <c r="U43" s="27"/>
      <c r="V43" s="29">
        <v>4620</v>
      </c>
      <c r="W43" s="27">
        <v>11120</v>
      </c>
      <c r="X43" s="29">
        <v>4620</v>
      </c>
      <c r="Y43" s="27">
        <v>4620</v>
      </c>
      <c r="Z43" s="29">
        <v>4620</v>
      </c>
      <c r="AA43" s="27">
        <v>4620</v>
      </c>
      <c r="AB43" s="29">
        <v>4620</v>
      </c>
      <c r="AC43" s="27">
        <v>4620</v>
      </c>
      <c r="AD43" s="29">
        <v>4620</v>
      </c>
      <c r="AE43" s="27">
        <v>4620</v>
      </c>
      <c r="AF43" s="29">
        <v>4620</v>
      </c>
      <c r="AG43" s="27">
        <v>4620</v>
      </c>
      <c r="AH43" s="29">
        <v>4620</v>
      </c>
      <c r="AI43" s="27">
        <v>4620</v>
      </c>
      <c r="AJ43" s="29">
        <v>4620</v>
      </c>
      <c r="AK43" s="27">
        <v>1950</v>
      </c>
      <c r="AL43" s="29">
        <v>4620</v>
      </c>
      <c r="AM43" s="27"/>
      <c r="AN43" s="28"/>
      <c r="AO43" s="27"/>
      <c r="AP43" s="28"/>
      <c r="AQ43" s="27"/>
      <c r="AR43" s="28"/>
      <c r="AS43" s="27"/>
      <c r="AT43" s="28"/>
      <c r="AU43" s="27"/>
      <c r="AV43" s="28"/>
      <c r="AW43" s="27"/>
      <c r="AX43" s="28"/>
      <c r="AY43" s="27"/>
      <c r="AZ43" s="28"/>
      <c r="BA43" s="27"/>
      <c r="BB43" s="28"/>
      <c r="BC43" s="27"/>
      <c r="BD43" s="28"/>
      <c r="BE43" s="27"/>
      <c r="BF43" s="28"/>
      <c r="BG43" s="27"/>
      <c r="BH43" s="28"/>
      <c r="BI43" s="27"/>
      <c r="BJ43" s="28"/>
      <c r="BK43" s="27"/>
      <c r="BL43" s="28"/>
      <c r="BM43" s="27"/>
      <c r="BN43" s="28"/>
      <c r="BO43" s="27"/>
      <c r="BP43" s="28"/>
      <c r="BQ43" s="27"/>
      <c r="BR43" s="28"/>
      <c r="BS43" s="27"/>
      <c r="BT43" s="28"/>
      <c r="BU43" s="27"/>
      <c r="BV43" s="28"/>
      <c r="BW43" s="27"/>
      <c r="BX43" s="28"/>
      <c r="BY43" s="27"/>
      <c r="BZ43" s="28"/>
      <c r="CA43" s="27"/>
      <c r="CB43" s="26"/>
      <c r="CC43" s="27"/>
      <c r="CD43" s="26"/>
      <c r="CE43" s="27"/>
      <c r="CF43" s="26"/>
      <c r="CG43" s="27"/>
      <c r="CH43" s="26"/>
      <c r="CI43" s="27"/>
      <c r="CJ43" s="26"/>
      <c r="CK43" s="27"/>
      <c r="CL43" s="26"/>
      <c r="CM43" s="27"/>
      <c r="CN43" s="30"/>
      <c r="CO43" s="31">
        <f t="shared" si="4"/>
        <v>57080</v>
      </c>
      <c r="CP43" s="31">
        <f t="shared" si="4"/>
        <v>49790</v>
      </c>
      <c r="CQ43" s="32">
        <f t="shared" si="2"/>
        <v>7290</v>
      </c>
    </row>
    <row r="44" spans="1:95" ht="25.5" customHeight="1">
      <c r="A44" s="18">
        <v>41</v>
      </c>
      <c r="B44" s="36" t="s">
        <v>170</v>
      </c>
      <c r="C44" s="20" t="s">
        <v>171</v>
      </c>
      <c r="D44" s="21" t="s">
        <v>172</v>
      </c>
      <c r="E44" s="37"/>
      <c r="F44" s="23">
        <v>6600</v>
      </c>
      <c r="G44" s="35"/>
      <c r="H44" s="38">
        <f t="shared" si="1"/>
        <v>23100</v>
      </c>
      <c r="I44" s="11"/>
      <c r="J44" s="26">
        <v>1500</v>
      </c>
      <c r="K44" s="27">
        <v>1500</v>
      </c>
      <c r="L44" s="26">
        <v>1000</v>
      </c>
      <c r="M44" s="27">
        <v>1000</v>
      </c>
      <c r="N44" s="26">
        <v>5000</v>
      </c>
      <c r="O44" s="27">
        <v>5000</v>
      </c>
      <c r="P44" s="26">
        <v>8000</v>
      </c>
      <c r="Q44" s="27">
        <v>8000</v>
      </c>
      <c r="R44" s="28"/>
      <c r="S44" s="27"/>
      <c r="T44" s="26"/>
      <c r="U44" s="27"/>
      <c r="V44" s="29">
        <v>4620</v>
      </c>
      <c r="W44" s="27">
        <v>4620</v>
      </c>
      <c r="X44" s="29">
        <v>4620</v>
      </c>
      <c r="Y44" s="27">
        <v>4620</v>
      </c>
      <c r="Z44" s="29">
        <v>4620</v>
      </c>
      <c r="AA44" s="27">
        <v>4620</v>
      </c>
      <c r="AB44" s="29">
        <v>4620</v>
      </c>
      <c r="AC44" s="27">
        <v>4620</v>
      </c>
      <c r="AD44" s="29">
        <v>4620</v>
      </c>
      <c r="AE44" s="27"/>
      <c r="AF44" s="29">
        <v>4620</v>
      </c>
      <c r="AG44" s="27"/>
      <c r="AH44" s="29">
        <v>4620</v>
      </c>
      <c r="AI44" s="27"/>
      <c r="AJ44" s="29">
        <v>4620</v>
      </c>
      <c r="AK44" s="27"/>
      <c r="AL44" s="29">
        <v>4620</v>
      </c>
      <c r="AM44" s="27"/>
      <c r="AN44" s="28"/>
      <c r="AO44" s="27"/>
      <c r="AP44" s="28"/>
      <c r="AQ44" s="27"/>
      <c r="AR44" s="28"/>
      <c r="AS44" s="27"/>
      <c r="AT44" s="28"/>
      <c r="AU44" s="27"/>
      <c r="AV44" s="28"/>
      <c r="AW44" s="27"/>
      <c r="AX44" s="28"/>
      <c r="AY44" s="27"/>
      <c r="AZ44" s="28"/>
      <c r="BA44" s="27"/>
      <c r="BB44" s="28"/>
      <c r="BC44" s="27"/>
      <c r="BD44" s="28"/>
      <c r="BE44" s="27"/>
      <c r="BF44" s="28"/>
      <c r="BG44" s="27"/>
      <c r="BH44" s="28"/>
      <c r="BI44" s="27"/>
      <c r="BJ44" s="28"/>
      <c r="BK44" s="27"/>
      <c r="BL44" s="28"/>
      <c r="BM44" s="27"/>
      <c r="BN44" s="28"/>
      <c r="BO44" s="27"/>
      <c r="BP44" s="28"/>
      <c r="BQ44" s="27"/>
      <c r="BR44" s="28"/>
      <c r="BS44" s="27"/>
      <c r="BT44" s="28"/>
      <c r="BU44" s="27"/>
      <c r="BV44" s="28"/>
      <c r="BW44" s="27"/>
      <c r="BX44" s="28"/>
      <c r="BY44" s="27"/>
      <c r="BZ44" s="28"/>
      <c r="CA44" s="27"/>
      <c r="CB44" s="26"/>
      <c r="CC44" s="27"/>
      <c r="CD44" s="26"/>
      <c r="CE44" s="27"/>
      <c r="CF44" s="26"/>
      <c r="CG44" s="27"/>
      <c r="CH44" s="26"/>
      <c r="CI44" s="27"/>
      <c r="CJ44" s="26"/>
      <c r="CK44" s="27"/>
      <c r="CL44" s="26"/>
      <c r="CM44" s="27"/>
      <c r="CN44" s="30"/>
      <c r="CO44" s="31">
        <f t="shared" si="4"/>
        <v>57080</v>
      </c>
      <c r="CP44" s="31">
        <f t="shared" si="4"/>
        <v>33980</v>
      </c>
      <c r="CQ44" s="32">
        <f t="shared" si="2"/>
        <v>23100</v>
      </c>
    </row>
    <row r="45" spans="1:95" ht="25.5" customHeight="1">
      <c r="A45" s="18">
        <v>42</v>
      </c>
      <c r="B45" s="36" t="s">
        <v>173</v>
      </c>
      <c r="C45" s="20" t="s">
        <v>174</v>
      </c>
      <c r="D45" s="21" t="s">
        <v>175</v>
      </c>
      <c r="E45" s="33"/>
      <c r="F45" s="23">
        <v>3300</v>
      </c>
      <c r="G45" s="34"/>
      <c r="H45" s="25">
        <f t="shared" si="1"/>
        <v>2310</v>
      </c>
      <c r="I45" s="11"/>
      <c r="J45" s="26">
        <v>1500</v>
      </c>
      <c r="K45" s="27">
        <v>1500</v>
      </c>
      <c r="L45" s="26">
        <v>1000</v>
      </c>
      <c r="M45" s="27">
        <v>1000</v>
      </c>
      <c r="N45" s="26">
        <v>5000</v>
      </c>
      <c r="O45" s="27">
        <v>5000</v>
      </c>
      <c r="P45" s="26">
        <v>8000</v>
      </c>
      <c r="Q45" s="27">
        <v>1500</v>
      </c>
      <c r="R45" s="28"/>
      <c r="S45" s="27"/>
      <c r="T45" s="26"/>
      <c r="U45" s="27"/>
      <c r="V45" s="29">
        <v>2310</v>
      </c>
      <c r="W45" s="27"/>
      <c r="X45" s="29">
        <v>2310</v>
      </c>
      <c r="Y45" s="27"/>
      <c r="Z45" s="29">
        <v>2310</v>
      </c>
      <c r="AA45" s="27"/>
      <c r="AB45" s="29">
        <v>2310</v>
      </c>
      <c r="AC45" s="27">
        <v>15740</v>
      </c>
      <c r="AD45" s="29">
        <v>2310</v>
      </c>
      <c r="AE45" s="27"/>
      <c r="AF45" s="29">
        <v>2310</v>
      </c>
      <c r="AG45" s="27"/>
      <c r="AH45" s="29">
        <v>2310</v>
      </c>
      <c r="AI45" s="27"/>
      <c r="AJ45" s="29">
        <v>2310</v>
      </c>
      <c r="AK45" s="27">
        <v>9240</v>
      </c>
      <c r="AL45" s="29">
        <v>2310</v>
      </c>
      <c r="AM45" s="27"/>
      <c r="AN45" s="28"/>
      <c r="AO45" s="27"/>
      <c r="AP45" s="28"/>
      <c r="AQ45" s="27"/>
      <c r="AR45" s="28"/>
      <c r="AS45" s="27"/>
      <c r="AT45" s="28"/>
      <c r="AU45" s="27"/>
      <c r="AV45" s="28"/>
      <c r="AW45" s="27"/>
      <c r="AX45" s="28"/>
      <c r="AY45" s="27"/>
      <c r="AZ45" s="28"/>
      <c r="BA45" s="27"/>
      <c r="BB45" s="28"/>
      <c r="BC45" s="27"/>
      <c r="BD45" s="28"/>
      <c r="BE45" s="27"/>
      <c r="BF45" s="28"/>
      <c r="BG45" s="27"/>
      <c r="BH45" s="28"/>
      <c r="BI45" s="27"/>
      <c r="BJ45" s="28"/>
      <c r="BK45" s="27"/>
      <c r="BL45" s="28"/>
      <c r="BM45" s="27"/>
      <c r="BN45" s="28"/>
      <c r="BO45" s="27"/>
      <c r="BP45" s="28"/>
      <c r="BQ45" s="27"/>
      <c r="BR45" s="28"/>
      <c r="BS45" s="27"/>
      <c r="BT45" s="28"/>
      <c r="BU45" s="27"/>
      <c r="BV45" s="28"/>
      <c r="BW45" s="27"/>
      <c r="BX45" s="28"/>
      <c r="BY45" s="27"/>
      <c r="BZ45" s="28"/>
      <c r="CA45" s="27"/>
      <c r="CB45" s="26"/>
      <c r="CC45" s="27"/>
      <c r="CD45" s="26"/>
      <c r="CE45" s="27"/>
      <c r="CF45" s="26"/>
      <c r="CG45" s="27"/>
      <c r="CH45" s="26"/>
      <c r="CI45" s="27"/>
      <c r="CJ45" s="26"/>
      <c r="CK45" s="27"/>
      <c r="CL45" s="26"/>
      <c r="CM45" s="27"/>
      <c r="CN45" s="30"/>
      <c r="CO45" s="31">
        <f t="shared" si="4"/>
        <v>36290</v>
      </c>
      <c r="CP45" s="31">
        <f t="shared" si="4"/>
        <v>33980</v>
      </c>
      <c r="CQ45" s="32">
        <f t="shared" si="2"/>
        <v>2310</v>
      </c>
    </row>
    <row r="46" spans="1:95" ht="25.5" customHeight="1">
      <c r="A46" s="18">
        <v>43</v>
      </c>
      <c r="B46" s="36" t="s">
        <v>176</v>
      </c>
      <c r="C46" s="20" t="s">
        <v>177</v>
      </c>
      <c r="D46" s="21" t="s">
        <v>178</v>
      </c>
      <c r="E46" s="33"/>
      <c r="F46" s="23">
        <v>3300</v>
      </c>
      <c r="G46" s="34" t="s">
        <v>98</v>
      </c>
      <c r="H46" s="25">
        <f t="shared" si="1"/>
        <v>4620</v>
      </c>
      <c r="I46" s="11"/>
      <c r="J46" s="26">
        <v>1500</v>
      </c>
      <c r="K46" s="27">
        <v>1500</v>
      </c>
      <c r="L46" s="26">
        <v>1000</v>
      </c>
      <c r="M46" s="27">
        <v>1000</v>
      </c>
      <c r="N46" s="26">
        <v>5000</v>
      </c>
      <c r="O46" s="27">
        <f>2500+0</f>
        <v>2500</v>
      </c>
      <c r="P46" s="26">
        <v>8000</v>
      </c>
      <c r="Q46" s="27">
        <v>0</v>
      </c>
      <c r="R46" s="28"/>
      <c r="S46" s="27"/>
      <c r="T46" s="26"/>
      <c r="U46" s="27"/>
      <c r="V46" s="29">
        <v>2310</v>
      </c>
      <c r="W46" s="27">
        <v>12810</v>
      </c>
      <c r="X46" s="29">
        <v>2310</v>
      </c>
      <c r="Y46" s="27">
        <v>2310</v>
      </c>
      <c r="Z46" s="29">
        <v>2310</v>
      </c>
      <c r="AA46" s="27">
        <v>0</v>
      </c>
      <c r="AB46" s="29">
        <v>2310</v>
      </c>
      <c r="AC46" s="27">
        <v>4620</v>
      </c>
      <c r="AD46" s="29">
        <v>2310</v>
      </c>
      <c r="AE46" s="27"/>
      <c r="AF46" s="29">
        <v>2310</v>
      </c>
      <c r="AG46" s="27"/>
      <c r="AH46" s="29">
        <v>2310</v>
      </c>
      <c r="AI46" s="27">
        <v>2310</v>
      </c>
      <c r="AJ46" s="29">
        <v>2310</v>
      </c>
      <c r="AK46" s="27"/>
      <c r="AL46" s="29">
        <v>2310</v>
      </c>
      <c r="AM46" s="27">
        <v>4620</v>
      </c>
      <c r="AN46" s="28"/>
      <c r="AO46" s="27"/>
      <c r="AP46" s="28"/>
      <c r="AQ46" s="27"/>
      <c r="AR46" s="28"/>
      <c r="AS46" s="27"/>
      <c r="AT46" s="28"/>
      <c r="AU46" s="27"/>
      <c r="AV46" s="28"/>
      <c r="AW46" s="27"/>
      <c r="AX46" s="28"/>
      <c r="AY46" s="27"/>
      <c r="AZ46" s="28"/>
      <c r="BA46" s="27"/>
      <c r="BB46" s="28"/>
      <c r="BC46" s="27"/>
      <c r="BD46" s="28"/>
      <c r="BE46" s="27"/>
      <c r="BF46" s="28"/>
      <c r="BG46" s="27"/>
      <c r="BH46" s="28"/>
      <c r="BI46" s="27"/>
      <c r="BJ46" s="28"/>
      <c r="BK46" s="27"/>
      <c r="BL46" s="28"/>
      <c r="BM46" s="27"/>
      <c r="BN46" s="28"/>
      <c r="BO46" s="27"/>
      <c r="BP46" s="28"/>
      <c r="BQ46" s="27"/>
      <c r="BR46" s="28"/>
      <c r="BS46" s="27"/>
      <c r="BT46" s="28"/>
      <c r="BU46" s="27"/>
      <c r="BV46" s="28"/>
      <c r="BW46" s="27"/>
      <c r="BX46" s="28"/>
      <c r="BY46" s="27"/>
      <c r="BZ46" s="28"/>
      <c r="CA46" s="27"/>
      <c r="CB46" s="26"/>
      <c r="CC46" s="27"/>
      <c r="CD46" s="26"/>
      <c r="CE46" s="27"/>
      <c r="CF46" s="26"/>
      <c r="CG46" s="27"/>
      <c r="CH46" s="26"/>
      <c r="CI46" s="27"/>
      <c r="CJ46" s="26"/>
      <c r="CK46" s="27"/>
      <c r="CL46" s="26"/>
      <c r="CM46" s="27"/>
      <c r="CN46" s="30"/>
      <c r="CO46" s="31">
        <f t="shared" si="4"/>
        <v>36290</v>
      </c>
      <c r="CP46" s="31">
        <f t="shared" si="4"/>
        <v>31670</v>
      </c>
      <c r="CQ46" s="32">
        <f t="shared" si="2"/>
        <v>4620</v>
      </c>
    </row>
    <row r="47" spans="1:95" ht="25.5" customHeight="1">
      <c r="A47" s="18">
        <v>44</v>
      </c>
      <c r="B47" s="36" t="s">
        <v>179</v>
      </c>
      <c r="C47" s="20" t="s">
        <v>180</v>
      </c>
      <c r="D47" s="21" t="s">
        <v>181</v>
      </c>
      <c r="E47" s="33"/>
      <c r="F47" s="23">
        <v>3300</v>
      </c>
      <c r="G47" s="35" t="s">
        <v>108</v>
      </c>
      <c r="H47" s="25">
        <f t="shared" si="1"/>
        <v>0</v>
      </c>
      <c r="I47" s="11"/>
      <c r="J47" s="26">
        <v>1500</v>
      </c>
      <c r="K47" s="27">
        <v>1500</v>
      </c>
      <c r="L47" s="26">
        <v>1000</v>
      </c>
      <c r="M47" s="27">
        <v>1000</v>
      </c>
      <c r="N47" s="26">
        <v>5000</v>
      </c>
      <c r="O47" s="27">
        <f>4500+0</f>
        <v>4500</v>
      </c>
      <c r="P47" s="26">
        <v>8000</v>
      </c>
      <c r="Q47" s="27">
        <v>0</v>
      </c>
      <c r="R47" s="28"/>
      <c r="S47" s="27"/>
      <c r="T47" s="26"/>
      <c r="U47" s="27"/>
      <c r="V47" s="29">
        <v>2310</v>
      </c>
      <c r="W47" s="27">
        <v>5120</v>
      </c>
      <c r="X47" s="29">
        <v>2310</v>
      </c>
      <c r="Y47" s="27">
        <v>8000</v>
      </c>
      <c r="Z47" s="29">
        <v>2310</v>
      </c>
      <c r="AA47" s="27">
        <v>2310</v>
      </c>
      <c r="AB47" s="29">
        <v>2310</v>
      </c>
      <c r="AC47" s="27">
        <v>2310</v>
      </c>
      <c r="AD47" s="29">
        <v>2310</v>
      </c>
      <c r="AE47" s="27">
        <v>2310</v>
      </c>
      <c r="AF47" s="29">
        <v>2310</v>
      </c>
      <c r="AG47" s="27">
        <v>2310</v>
      </c>
      <c r="AH47" s="29">
        <v>2310</v>
      </c>
      <c r="AI47" s="27">
        <v>2310</v>
      </c>
      <c r="AJ47" s="29">
        <v>2310</v>
      </c>
      <c r="AK47" s="27">
        <v>2310</v>
      </c>
      <c r="AL47" s="29">
        <v>2310</v>
      </c>
      <c r="AM47" s="27">
        <v>2310</v>
      </c>
      <c r="AN47" s="28"/>
      <c r="AO47" s="27"/>
      <c r="AP47" s="28"/>
      <c r="AQ47" s="27"/>
      <c r="AR47" s="28"/>
      <c r="AS47" s="27"/>
      <c r="AT47" s="28"/>
      <c r="AU47" s="27"/>
      <c r="AV47" s="28"/>
      <c r="AW47" s="27"/>
      <c r="AX47" s="28"/>
      <c r="AY47" s="27"/>
      <c r="AZ47" s="28"/>
      <c r="BA47" s="27"/>
      <c r="BB47" s="28"/>
      <c r="BC47" s="27"/>
      <c r="BD47" s="28"/>
      <c r="BE47" s="27"/>
      <c r="BF47" s="28"/>
      <c r="BG47" s="27"/>
      <c r="BH47" s="28"/>
      <c r="BI47" s="27"/>
      <c r="BJ47" s="28"/>
      <c r="BK47" s="27"/>
      <c r="BL47" s="28"/>
      <c r="BM47" s="27"/>
      <c r="BN47" s="28"/>
      <c r="BO47" s="27"/>
      <c r="BP47" s="28"/>
      <c r="BQ47" s="27"/>
      <c r="BR47" s="28"/>
      <c r="BS47" s="27"/>
      <c r="BT47" s="28"/>
      <c r="BU47" s="27"/>
      <c r="BV47" s="28"/>
      <c r="BW47" s="27"/>
      <c r="BX47" s="28"/>
      <c r="BY47" s="27"/>
      <c r="BZ47" s="28"/>
      <c r="CA47" s="27"/>
      <c r="CB47" s="26"/>
      <c r="CC47" s="27"/>
      <c r="CD47" s="26"/>
      <c r="CE47" s="27"/>
      <c r="CF47" s="26"/>
      <c r="CG47" s="27"/>
      <c r="CH47" s="26"/>
      <c r="CI47" s="27"/>
      <c r="CJ47" s="26"/>
      <c r="CK47" s="27"/>
      <c r="CL47" s="26"/>
      <c r="CM47" s="27"/>
      <c r="CN47" s="30"/>
      <c r="CO47" s="31">
        <f t="shared" si="4"/>
        <v>36290</v>
      </c>
      <c r="CP47" s="31">
        <f t="shared" si="4"/>
        <v>36290</v>
      </c>
      <c r="CQ47" s="32">
        <f t="shared" si="2"/>
        <v>0</v>
      </c>
    </row>
    <row r="48" spans="1:95" ht="25.5" customHeight="1">
      <c r="A48" s="18">
        <v>45</v>
      </c>
      <c r="B48" s="36" t="s">
        <v>182</v>
      </c>
      <c r="C48" s="20" t="s">
        <v>183</v>
      </c>
      <c r="D48" s="21" t="s">
        <v>184</v>
      </c>
      <c r="E48" s="22" t="s">
        <v>45</v>
      </c>
      <c r="F48" s="23">
        <v>6200</v>
      </c>
      <c r="H48" s="25">
        <f t="shared" si="1"/>
        <v>0</v>
      </c>
      <c r="I48" s="11"/>
      <c r="J48" s="26">
        <v>1500</v>
      </c>
      <c r="K48" s="27">
        <v>1500</v>
      </c>
      <c r="L48" s="26">
        <v>1000</v>
      </c>
      <c r="M48" s="27">
        <v>1000</v>
      </c>
      <c r="N48" s="26">
        <v>5000</v>
      </c>
      <c r="O48" s="27">
        <v>5000</v>
      </c>
      <c r="P48" s="26">
        <v>8000</v>
      </c>
      <c r="Q48" s="27">
        <v>1500</v>
      </c>
      <c r="R48" s="28"/>
      <c r="S48" s="27"/>
      <c r="T48" s="26"/>
      <c r="U48" s="27"/>
      <c r="V48" s="29">
        <v>4340</v>
      </c>
      <c r="W48" s="27">
        <v>11120</v>
      </c>
      <c r="X48" s="29">
        <v>4340</v>
      </c>
      <c r="Y48" s="27">
        <v>4620</v>
      </c>
      <c r="Z48" s="29">
        <v>4340</v>
      </c>
      <c r="AA48" s="27">
        <v>4620</v>
      </c>
      <c r="AB48" s="29">
        <v>4340</v>
      </c>
      <c r="AC48" s="27">
        <v>4620</v>
      </c>
      <c r="AD48" s="29">
        <v>4340</v>
      </c>
      <c r="AE48" s="27">
        <v>4620</v>
      </c>
      <c r="AF48" s="29">
        <v>4340</v>
      </c>
      <c r="AG48" s="27">
        <v>4620</v>
      </c>
      <c r="AH48" s="29">
        <v>4340</v>
      </c>
      <c r="AI48" s="27">
        <v>4620</v>
      </c>
      <c r="AJ48" s="29">
        <v>4340</v>
      </c>
      <c r="AK48" s="27">
        <v>4620</v>
      </c>
      <c r="AL48" s="29">
        <v>4340</v>
      </c>
      <c r="AM48" s="27">
        <v>2100</v>
      </c>
      <c r="AN48" s="28"/>
      <c r="AO48" s="27"/>
      <c r="AP48" s="28"/>
      <c r="AQ48" s="27"/>
      <c r="AR48" s="28"/>
      <c r="AS48" s="27"/>
      <c r="AT48" s="28"/>
      <c r="AU48" s="27"/>
      <c r="AV48" s="28"/>
      <c r="AW48" s="27"/>
      <c r="AX48" s="28"/>
      <c r="AY48" s="27"/>
      <c r="AZ48" s="28"/>
      <c r="BA48" s="27"/>
      <c r="BB48" s="28"/>
      <c r="BC48" s="27"/>
      <c r="BD48" s="28"/>
      <c r="BE48" s="27"/>
      <c r="BF48" s="28"/>
      <c r="BG48" s="27"/>
      <c r="BH48" s="28"/>
      <c r="BI48" s="27"/>
      <c r="BJ48" s="28"/>
      <c r="BK48" s="27"/>
      <c r="BL48" s="28"/>
      <c r="BM48" s="27"/>
      <c r="BN48" s="28"/>
      <c r="BO48" s="27"/>
      <c r="BP48" s="28"/>
      <c r="BQ48" s="27"/>
      <c r="BR48" s="28"/>
      <c r="BS48" s="27"/>
      <c r="BT48" s="28"/>
      <c r="BU48" s="27"/>
      <c r="BV48" s="28"/>
      <c r="BW48" s="27"/>
      <c r="BX48" s="28"/>
      <c r="BY48" s="27"/>
      <c r="BZ48" s="28"/>
      <c r="CA48" s="27"/>
      <c r="CB48" s="26"/>
      <c r="CC48" s="27"/>
      <c r="CD48" s="26"/>
      <c r="CE48" s="27"/>
      <c r="CF48" s="26"/>
      <c r="CG48" s="27"/>
      <c r="CH48" s="26"/>
      <c r="CI48" s="27"/>
      <c r="CJ48" s="26"/>
      <c r="CK48" s="27"/>
      <c r="CL48" s="26"/>
      <c r="CM48" s="27"/>
      <c r="CN48" s="30"/>
      <c r="CO48" s="31">
        <f t="shared" si="4"/>
        <v>54560</v>
      </c>
      <c r="CP48" s="31">
        <f t="shared" si="4"/>
        <v>54560</v>
      </c>
      <c r="CQ48" s="32">
        <f t="shared" si="2"/>
        <v>0</v>
      </c>
    </row>
    <row r="49" spans="1:95" ht="25.5" customHeight="1">
      <c r="A49" s="18">
        <v>46</v>
      </c>
      <c r="B49" s="36" t="s">
        <v>185</v>
      </c>
      <c r="C49" s="20" t="s">
        <v>186</v>
      </c>
      <c r="D49" s="21" t="s">
        <v>187</v>
      </c>
      <c r="E49" s="22"/>
      <c r="F49" s="23">
        <v>6600</v>
      </c>
      <c r="H49" s="25">
        <f t="shared" si="1"/>
        <v>4620</v>
      </c>
      <c r="I49" s="11"/>
      <c r="J49" s="26">
        <v>1500</v>
      </c>
      <c r="K49" s="27">
        <v>1500</v>
      </c>
      <c r="L49" s="26">
        <v>1000</v>
      </c>
      <c r="M49" s="27">
        <v>1000</v>
      </c>
      <c r="N49" s="26">
        <v>5000</v>
      </c>
      <c r="O49" s="27">
        <v>5000</v>
      </c>
      <c r="P49" s="26">
        <v>8000</v>
      </c>
      <c r="Q49" s="27">
        <f>1500+0</f>
        <v>1500</v>
      </c>
      <c r="R49" s="28"/>
      <c r="S49" s="27"/>
      <c r="T49" s="26"/>
      <c r="U49" s="27"/>
      <c r="V49" s="29">
        <v>4620</v>
      </c>
      <c r="W49" s="27">
        <v>4620</v>
      </c>
      <c r="X49" s="29">
        <v>4620</v>
      </c>
      <c r="Y49" s="27">
        <v>11120</v>
      </c>
      <c r="Z49" s="29">
        <v>4620</v>
      </c>
      <c r="AA49" s="27">
        <f>4620+0</f>
        <v>4620</v>
      </c>
      <c r="AB49" s="29">
        <v>4620</v>
      </c>
      <c r="AC49" s="27">
        <v>4620</v>
      </c>
      <c r="AD49" s="29">
        <v>4620</v>
      </c>
      <c r="AE49" s="27">
        <v>4620</v>
      </c>
      <c r="AF49" s="29">
        <v>4620</v>
      </c>
      <c r="AG49" s="27">
        <v>4620</v>
      </c>
      <c r="AH49" s="29">
        <v>4620</v>
      </c>
      <c r="AI49" s="27"/>
      <c r="AJ49" s="29">
        <v>4620</v>
      </c>
      <c r="AK49" s="27">
        <v>9240</v>
      </c>
      <c r="AL49" s="29">
        <v>4620</v>
      </c>
      <c r="AM49" s="27"/>
      <c r="AN49" s="28"/>
      <c r="AO49" s="27"/>
      <c r="AP49" s="28"/>
      <c r="AQ49" s="27"/>
      <c r="AR49" s="28"/>
      <c r="AS49" s="27"/>
      <c r="AT49" s="28"/>
      <c r="AU49" s="27"/>
      <c r="AV49" s="28"/>
      <c r="AW49" s="27"/>
      <c r="AX49" s="28"/>
      <c r="AY49" s="27"/>
      <c r="AZ49" s="28"/>
      <c r="BA49" s="27"/>
      <c r="BB49" s="28"/>
      <c r="BC49" s="27"/>
      <c r="BD49" s="28"/>
      <c r="BE49" s="27"/>
      <c r="BF49" s="28"/>
      <c r="BG49" s="27"/>
      <c r="BH49" s="28"/>
      <c r="BI49" s="27"/>
      <c r="BJ49" s="28"/>
      <c r="BK49" s="27"/>
      <c r="BL49" s="28"/>
      <c r="BM49" s="27"/>
      <c r="BN49" s="28"/>
      <c r="BO49" s="27"/>
      <c r="BP49" s="28"/>
      <c r="BQ49" s="27"/>
      <c r="BR49" s="28"/>
      <c r="BS49" s="27"/>
      <c r="BT49" s="28"/>
      <c r="BU49" s="27"/>
      <c r="BV49" s="28"/>
      <c r="BW49" s="27"/>
      <c r="BX49" s="28"/>
      <c r="BY49" s="27"/>
      <c r="BZ49" s="28"/>
      <c r="CA49" s="27"/>
      <c r="CB49" s="26"/>
      <c r="CC49" s="27"/>
      <c r="CD49" s="26"/>
      <c r="CE49" s="27"/>
      <c r="CF49" s="26"/>
      <c r="CG49" s="27"/>
      <c r="CH49" s="26"/>
      <c r="CI49" s="27"/>
      <c r="CJ49" s="26"/>
      <c r="CK49" s="27"/>
      <c r="CL49" s="26"/>
      <c r="CM49" s="27"/>
      <c r="CN49" s="30"/>
      <c r="CO49" s="31">
        <f t="shared" si="4"/>
        <v>57080</v>
      </c>
      <c r="CP49" s="31">
        <f t="shared" si="4"/>
        <v>52460</v>
      </c>
      <c r="CQ49" s="32">
        <f t="shared" si="2"/>
        <v>4620</v>
      </c>
    </row>
    <row r="50" spans="1:95" ht="25.5" customHeight="1">
      <c r="A50" s="18">
        <v>47</v>
      </c>
      <c r="B50" s="36" t="s">
        <v>188</v>
      </c>
      <c r="C50" s="20" t="s">
        <v>189</v>
      </c>
      <c r="D50" s="21" t="s">
        <v>190</v>
      </c>
      <c r="E50" s="22" t="s">
        <v>45</v>
      </c>
      <c r="F50" s="23">
        <v>6200</v>
      </c>
      <c r="H50" s="25">
        <f t="shared" si="1"/>
        <v>2100</v>
      </c>
      <c r="I50" s="11"/>
      <c r="J50" s="26">
        <v>1500</v>
      </c>
      <c r="K50" s="27">
        <v>1500</v>
      </c>
      <c r="L50" s="26">
        <v>1000</v>
      </c>
      <c r="M50" s="27">
        <v>1000</v>
      </c>
      <c r="N50" s="26">
        <v>5000</v>
      </c>
      <c r="O50" s="27">
        <v>5000</v>
      </c>
      <c r="P50" s="26">
        <v>8000</v>
      </c>
      <c r="Q50" s="27">
        <f>1500+0</f>
        <v>1500</v>
      </c>
      <c r="R50" s="28"/>
      <c r="S50" s="27"/>
      <c r="T50" s="26"/>
      <c r="U50" s="27"/>
      <c r="V50" s="29">
        <v>4340</v>
      </c>
      <c r="W50" s="27">
        <f>6500+0</f>
        <v>6500</v>
      </c>
      <c r="X50" s="29">
        <v>4340</v>
      </c>
      <c r="Y50" s="27">
        <v>9240</v>
      </c>
      <c r="Z50" s="29">
        <v>4340</v>
      </c>
      <c r="AA50" s="27">
        <v>0</v>
      </c>
      <c r="AB50" s="29">
        <v>4340</v>
      </c>
      <c r="AC50" s="27">
        <v>9240</v>
      </c>
      <c r="AD50" s="29">
        <v>4340</v>
      </c>
      <c r="AE50" s="27"/>
      <c r="AF50" s="29">
        <v>4340</v>
      </c>
      <c r="AG50" s="27"/>
      <c r="AH50" s="29">
        <v>4340</v>
      </c>
      <c r="AI50" s="27"/>
      <c r="AJ50" s="29">
        <v>4340</v>
      </c>
      <c r="AK50" s="27">
        <v>9240</v>
      </c>
      <c r="AL50" s="29">
        <v>4340</v>
      </c>
      <c r="AM50" s="27">
        <v>9240</v>
      </c>
      <c r="AN50" s="28"/>
      <c r="AO50" s="27"/>
      <c r="AP50" s="28"/>
      <c r="AQ50" s="27"/>
      <c r="AR50" s="28"/>
      <c r="AS50" s="27"/>
      <c r="AT50" s="28"/>
      <c r="AU50" s="27"/>
      <c r="AV50" s="28"/>
      <c r="AW50" s="27"/>
      <c r="AX50" s="28"/>
      <c r="AY50" s="27"/>
      <c r="AZ50" s="28"/>
      <c r="BA50" s="27"/>
      <c r="BB50" s="28"/>
      <c r="BC50" s="27"/>
      <c r="BD50" s="28"/>
      <c r="BE50" s="27"/>
      <c r="BF50" s="28"/>
      <c r="BG50" s="27"/>
      <c r="BH50" s="28"/>
      <c r="BI50" s="27"/>
      <c r="BJ50" s="28"/>
      <c r="BK50" s="27"/>
      <c r="BL50" s="28"/>
      <c r="BM50" s="27"/>
      <c r="BN50" s="28"/>
      <c r="BO50" s="27"/>
      <c r="BP50" s="28"/>
      <c r="BQ50" s="27"/>
      <c r="BR50" s="28"/>
      <c r="BS50" s="27"/>
      <c r="BT50" s="28"/>
      <c r="BU50" s="27"/>
      <c r="BV50" s="28"/>
      <c r="BW50" s="27"/>
      <c r="BX50" s="28"/>
      <c r="BY50" s="27"/>
      <c r="BZ50" s="28"/>
      <c r="CA50" s="27"/>
      <c r="CB50" s="26"/>
      <c r="CC50" s="27"/>
      <c r="CD50" s="26"/>
      <c r="CE50" s="27"/>
      <c r="CF50" s="26"/>
      <c r="CG50" s="27"/>
      <c r="CH50" s="26"/>
      <c r="CI50" s="27"/>
      <c r="CJ50" s="26"/>
      <c r="CK50" s="27"/>
      <c r="CL50" s="26"/>
      <c r="CM50" s="27"/>
      <c r="CN50" s="30"/>
      <c r="CO50" s="31">
        <f t="shared" si="4"/>
        <v>54560</v>
      </c>
      <c r="CP50" s="31">
        <f t="shared" si="4"/>
        <v>52460</v>
      </c>
      <c r="CQ50" s="32">
        <f t="shared" si="2"/>
        <v>2100</v>
      </c>
    </row>
    <row r="51" spans="1:95" ht="25.5" customHeight="1">
      <c r="A51" s="18">
        <v>48</v>
      </c>
      <c r="B51" s="36" t="s">
        <v>191</v>
      </c>
      <c r="C51" s="20" t="s">
        <v>192</v>
      </c>
      <c r="D51" s="21" t="s">
        <v>193</v>
      </c>
      <c r="E51" s="33"/>
      <c r="F51" s="23">
        <v>6600</v>
      </c>
      <c r="G51" s="35"/>
      <c r="H51" s="25">
        <f t="shared" si="1"/>
        <v>35000</v>
      </c>
      <c r="I51" s="11"/>
      <c r="J51" s="26">
        <v>1500</v>
      </c>
      <c r="K51" s="27">
        <v>1500</v>
      </c>
      <c r="L51" s="26">
        <v>1000</v>
      </c>
      <c r="M51" s="27">
        <v>1000</v>
      </c>
      <c r="N51" s="26">
        <v>5000</v>
      </c>
      <c r="O51" s="27">
        <v>5000</v>
      </c>
      <c r="P51" s="26">
        <v>8000</v>
      </c>
      <c r="Q51" s="27">
        <v>1500</v>
      </c>
      <c r="R51" s="28"/>
      <c r="S51" s="27"/>
      <c r="T51" s="26"/>
      <c r="U51" s="27"/>
      <c r="V51" s="29">
        <v>4620</v>
      </c>
      <c r="W51" s="27">
        <v>0</v>
      </c>
      <c r="X51" s="29">
        <v>4620</v>
      </c>
      <c r="Y51" s="27"/>
      <c r="Z51" s="29">
        <v>4620</v>
      </c>
      <c r="AA51" s="27"/>
      <c r="AB51" s="29">
        <v>4620</v>
      </c>
      <c r="AC51" s="27">
        <v>2980</v>
      </c>
      <c r="AD51" s="29">
        <v>4620</v>
      </c>
      <c r="AE51" s="27"/>
      <c r="AF51" s="29">
        <v>4620</v>
      </c>
      <c r="AG51" s="27"/>
      <c r="AH51" s="29">
        <v>4620</v>
      </c>
      <c r="AI51" s="27"/>
      <c r="AJ51" s="29">
        <v>4620</v>
      </c>
      <c r="AK51" s="27"/>
      <c r="AL51" s="29">
        <v>4620</v>
      </c>
      <c r="AM51" s="27">
        <v>10100</v>
      </c>
      <c r="AN51" s="28"/>
      <c r="AO51" s="27"/>
      <c r="AP51" s="28"/>
      <c r="AQ51" s="27"/>
      <c r="AR51" s="28"/>
      <c r="AS51" s="27"/>
      <c r="AT51" s="28"/>
      <c r="AU51" s="27"/>
      <c r="AV51" s="28"/>
      <c r="AW51" s="27"/>
      <c r="AX51" s="28"/>
      <c r="AY51" s="27"/>
      <c r="AZ51" s="28"/>
      <c r="BA51" s="27"/>
      <c r="BB51" s="28"/>
      <c r="BC51" s="27"/>
      <c r="BD51" s="28"/>
      <c r="BE51" s="27"/>
      <c r="BF51" s="28"/>
      <c r="BG51" s="27"/>
      <c r="BH51" s="28"/>
      <c r="BI51" s="27"/>
      <c r="BJ51" s="28"/>
      <c r="BK51" s="27"/>
      <c r="BL51" s="28"/>
      <c r="BM51" s="27"/>
      <c r="BN51" s="28"/>
      <c r="BO51" s="27"/>
      <c r="BP51" s="28"/>
      <c r="BQ51" s="27"/>
      <c r="BR51" s="28"/>
      <c r="BS51" s="27"/>
      <c r="BT51" s="28"/>
      <c r="BU51" s="27"/>
      <c r="BV51" s="28"/>
      <c r="BW51" s="27"/>
      <c r="BX51" s="28"/>
      <c r="BY51" s="27"/>
      <c r="BZ51" s="28"/>
      <c r="CA51" s="27"/>
      <c r="CB51" s="26"/>
      <c r="CC51" s="27"/>
      <c r="CD51" s="26"/>
      <c r="CE51" s="27"/>
      <c r="CF51" s="26"/>
      <c r="CG51" s="27"/>
      <c r="CH51" s="26"/>
      <c r="CI51" s="27"/>
      <c r="CJ51" s="26"/>
      <c r="CK51" s="27"/>
      <c r="CL51" s="26"/>
      <c r="CM51" s="27"/>
      <c r="CN51" s="30"/>
      <c r="CO51" s="31">
        <f t="shared" si="4"/>
        <v>57080</v>
      </c>
      <c r="CP51" s="31">
        <f t="shared" si="4"/>
        <v>22080</v>
      </c>
      <c r="CQ51" s="32">
        <f t="shared" si="2"/>
        <v>35000</v>
      </c>
    </row>
    <row r="52" spans="1:95" ht="25.5" customHeight="1">
      <c r="A52" s="18">
        <v>49</v>
      </c>
      <c r="B52" s="36" t="s">
        <v>194</v>
      </c>
      <c r="C52" s="20" t="s">
        <v>195</v>
      </c>
      <c r="D52" s="21" t="s">
        <v>196</v>
      </c>
      <c r="E52" s="33"/>
      <c r="F52" s="23">
        <v>6600</v>
      </c>
      <c r="G52" s="35"/>
      <c r="H52" s="25">
        <f t="shared" si="1"/>
        <v>39580</v>
      </c>
      <c r="I52" s="11"/>
      <c r="J52" s="26">
        <v>1500</v>
      </c>
      <c r="K52" s="27">
        <v>1500</v>
      </c>
      <c r="L52" s="26">
        <v>1000</v>
      </c>
      <c r="M52" s="27">
        <v>1000</v>
      </c>
      <c r="N52" s="26">
        <v>5000</v>
      </c>
      <c r="O52" s="27">
        <v>5000</v>
      </c>
      <c r="P52" s="26">
        <v>8000</v>
      </c>
      <c r="Q52" s="27">
        <f>1500+0</f>
        <v>1500</v>
      </c>
      <c r="R52" s="28"/>
      <c r="S52" s="27"/>
      <c r="T52" s="26"/>
      <c r="U52" s="27"/>
      <c r="V52" s="29">
        <v>4620</v>
      </c>
      <c r="W52" s="27"/>
      <c r="X52" s="29">
        <v>4620</v>
      </c>
      <c r="Y52" s="27"/>
      <c r="Z52" s="29">
        <v>4620</v>
      </c>
      <c r="AA52" s="27"/>
      <c r="AB52" s="29">
        <v>4620</v>
      </c>
      <c r="AC52" s="27">
        <v>5000</v>
      </c>
      <c r="AD52" s="29">
        <v>4620</v>
      </c>
      <c r="AE52" s="27"/>
      <c r="AF52" s="29">
        <v>4620</v>
      </c>
      <c r="AG52" s="27"/>
      <c r="AH52" s="29">
        <v>4620</v>
      </c>
      <c r="AI52" s="27"/>
      <c r="AJ52" s="29">
        <v>4620</v>
      </c>
      <c r="AK52" s="27"/>
      <c r="AL52" s="29">
        <v>4620</v>
      </c>
      <c r="AM52" s="27">
        <v>3500</v>
      </c>
      <c r="AN52" s="28"/>
      <c r="AO52" s="27"/>
      <c r="AP52" s="28"/>
      <c r="AQ52" s="27"/>
      <c r="AR52" s="28"/>
      <c r="AS52" s="27"/>
      <c r="AT52" s="28"/>
      <c r="AU52" s="27"/>
      <c r="AV52" s="28"/>
      <c r="AW52" s="27"/>
      <c r="AX52" s="28"/>
      <c r="AY52" s="27"/>
      <c r="AZ52" s="28"/>
      <c r="BA52" s="27"/>
      <c r="BB52" s="28"/>
      <c r="BC52" s="27"/>
      <c r="BD52" s="28"/>
      <c r="BE52" s="27"/>
      <c r="BF52" s="28"/>
      <c r="BG52" s="27"/>
      <c r="BH52" s="28"/>
      <c r="BI52" s="27"/>
      <c r="BJ52" s="28"/>
      <c r="BK52" s="27"/>
      <c r="BL52" s="28"/>
      <c r="BM52" s="27"/>
      <c r="BN52" s="28"/>
      <c r="BO52" s="27"/>
      <c r="BP52" s="28"/>
      <c r="BQ52" s="27"/>
      <c r="BR52" s="28"/>
      <c r="BS52" s="27"/>
      <c r="BT52" s="28"/>
      <c r="BU52" s="27"/>
      <c r="BV52" s="28"/>
      <c r="BW52" s="27"/>
      <c r="BX52" s="28"/>
      <c r="BY52" s="27"/>
      <c r="BZ52" s="28"/>
      <c r="CA52" s="27"/>
      <c r="CB52" s="26"/>
      <c r="CC52" s="27"/>
      <c r="CD52" s="26"/>
      <c r="CE52" s="27"/>
      <c r="CF52" s="26"/>
      <c r="CG52" s="27"/>
      <c r="CH52" s="26"/>
      <c r="CI52" s="27"/>
      <c r="CJ52" s="26"/>
      <c r="CK52" s="27"/>
      <c r="CL52" s="26"/>
      <c r="CM52" s="27"/>
      <c r="CN52" s="30"/>
      <c r="CO52" s="31">
        <f t="shared" si="4"/>
        <v>57080</v>
      </c>
      <c r="CP52" s="31">
        <f t="shared" si="4"/>
        <v>17500</v>
      </c>
      <c r="CQ52" s="32">
        <f t="shared" si="2"/>
        <v>39580</v>
      </c>
    </row>
    <row r="53" spans="1:95" ht="25.5" customHeight="1">
      <c r="A53" s="18">
        <v>50</v>
      </c>
      <c r="B53" s="36" t="s">
        <v>197</v>
      </c>
      <c r="C53" s="20" t="s">
        <v>198</v>
      </c>
      <c r="D53" s="21" t="s">
        <v>199</v>
      </c>
      <c r="E53" s="33"/>
      <c r="F53" s="23">
        <v>6600</v>
      </c>
      <c r="G53" s="35"/>
      <c r="H53" s="25">
        <f t="shared" si="1"/>
        <v>0</v>
      </c>
      <c r="I53" s="11"/>
      <c r="J53" s="26">
        <v>1500</v>
      </c>
      <c r="K53" s="27">
        <v>1500</v>
      </c>
      <c r="L53" s="26">
        <v>1000</v>
      </c>
      <c r="M53" s="27">
        <v>1000</v>
      </c>
      <c r="N53" s="26">
        <v>5000</v>
      </c>
      <c r="O53" s="27">
        <v>5000</v>
      </c>
      <c r="P53" s="26">
        <v>8000</v>
      </c>
      <c r="Q53" s="27">
        <f>1500+0</f>
        <v>1500</v>
      </c>
      <c r="R53" s="28"/>
      <c r="S53" s="27"/>
      <c r="T53" s="26"/>
      <c r="U53" s="27"/>
      <c r="V53" s="29">
        <v>4620</v>
      </c>
      <c r="W53" s="27">
        <v>4620</v>
      </c>
      <c r="X53" s="29">
        <v>4620</v>
      </c>
      <c r="Y53" s="27">
        <v>11120</v>
      </c>
      <c r="Z53" s="29">
        <v>4620</v>
      </c>
      <c r="AA53" s="27">
        <v>4620</v>
      </c>
      <c r="AB53" s="29">
        <v>4620</v>
      </c>
      <c r="AC53" s="27">
        <v>4620</v>
      </c>
      <c r="AD53" s="29">
        <v>4620</v>
      </c>
      <c r="AE53" s="27">
        <v>4620</v>
      </c>
      <c r="AF53" s="29">
        <v>4620</v>
      </c>
      <c r="AG53" s="27">
        <v>4620</v>
      </c>
      <c r="AH53" s="29">
        <v>4620</v>
      </c>
      <c r="AI53" s="27">
        <v>4620</v>
      </c>
      <c r="AJ53" s="29">
        <v>4620</v>
      </c>
      <c r="AK53" s="27"/>
      <c r="AL53" s="29">
        <v>4620</v>
      </c>
      <c r="AM53" s="27">
        <v>9240</v>
      </c>
      <c r="AN53" s="28"/>
      <c r="AO53" s="27"/>
      <c r="AP53" s="28"/>
      <c r="AQ53" s="27"/>
      <c r="AR53" s="28"/>
      <c r="AS53" s="27"/>
      <c r="AT53" s="28"/>
      <c r="AU53" s="27"/>
      <c r="AV53" s="28"/>
      <c r="AW53" s="27"/>
      <c r="AX53" s="28"/>
      <c r="AY53" s="27"/>
      <c r="AZ53" s="28"/>
      <c r="BA53" s="27"/>
      <c r="BB53" s="28"/>
      <c r="BC53" s="27"/>
      <c r="BD53" s="28"/>
      <c r="BE53" s="27"/>
      <c r="BF53" s="28"/>
      <c r="BG53" s="27"/>
      <c r="BH53" s="28"/>
      <c r="BI53" s="27"/>
      <c r="BJ53" s="28"/>
      <c r="BK53" s="27"/>
      <c r="BL53" s="28"/>
      <c r="BM53" s="27"/>
      <c r="BN53" s="28"/>
      <c r="BO53" s="27"/>
      <c r="BP53" s="28"/>
      <c r="BQ53" s="27"/>
      <c r="BR53" s="28"/>
      <c r="BS53" s="27"/>
      <c r="BT53" s="28"/>
      <c r="BU53" s="27"/>
      <c r="BV53" s="28"/>
      <c r="BW53" s="27"/>
      <c r="BX53" s="28"/>
      <c r="BY53" s="27"/>
      <c r="BZ53" s="28"/>
      <c r="CA53" s="27"/>
      <c r="CB53" s="26"/>
      <c r="CC53" s="27"/>
      <c r="CD53" s="26"/>
      <c r="CE53" s="27"/>
      <c r="CF53" s="26"/>
      <c r="CG53" s="27"/>
      <c r="CH53" s="26"/>
      <c r="CI53" s="27"/>
      <c r="CJ53" s="26"/>
      <c r="CK53" s="27"/>
      <c r="CL53" s="26"/>
      <c r="CM53" s="27"/>
      <c r="CN53" s="30"/>
      <c r="CO53" s="31">
        <f t="shared" si="4"/>
        <v>57080</v>
      </c>
      <c r="CP53" s="31">
        <f t="shared" si="4"/>
        <v>57080</v>
      </c>
      <c r="CQ53" s="32">
        <f t="shared" si="2"/>
        <v>0</v>
      </c>
    </row>
    <row r="54" spans="1:95" ht="25.5" customHeight="1">
      <c r="A54" s="18">
        <v>51</v>
      </c>
      <c r="B54" s="36" t="s">
        <v>200</v>
      </c>
      <c r="C54" s="20" t="s">
        <v>201</v>
      </c>
      <c r="D54" s="21" t="s">
        <v>202</v>
      </c>
      <c r="E54" s="33"/>
      <c r="F54" s="23">
        <v>6600</v>
      </c>
      <c r="G54" s="35"/>
      <c r="H54" s="45">
        <f t="shared" si="1"/>
        <v>4620</v>
      </c>
      <c r="I54" s="11"/>
      <c r="J54" s="26">
        <v>1500</v>
      </c>
      <c r="K54" s="27">
        <v>1500</v>
      </c>
      <c r="L54" s="26">
        <v>1000</v>
      </c>
      <c r="M54" s="27">
        <v>1000</v>
      </c>
      <c r="N54" s="26">
        <v>5000</v>
      </c>
      <c r="O54" s="27">
        <f>2500+0</f>
        <v>2500</v>
      </c>
      <c r="P54" s="26">
        <v>8000</v>
      </c>
      <c r="Q54" s="27">
        <f>0+0</f>
        <v>0</v>
      </c>
      <c r="R54" s="28"/>
      <c r="S54" s="27"/>
      <c r="T54" s="26"/>
      <c r="U54" s="27">
        <v>5000</v>
      </c>
      <c r="V54" s="29">
        <v>4620</v>
      </c>
      <c r="W54" s="27">
        <v>10120</v>
      </c>
      <c r="X54" s="29">
        <v>4620</v>
      </c>
      <c r="Y54" s="27">
        <v>4620</v>
      </c>
      <c r="Z54" s="29">
        <v>4620</v>
      </c>
      <c r="AA54" s="27">
        <v>4620</v>
      </c>
      <c r="AB54" s="29">
        <v>4620</v>
      </c>
      <c r="AC54" s="27">
        <v>4620</v>
      </c>
      <c r="AD54" s="29">
        <v>4620</v>
      </c>
      <c r="AE54" s="27">
        <v>4620</v>
      </c>
      <c r="AF54" s="29">
        <v>4620</v>
      </c>
      <c r="AG54" s="27">
        <v>4620</v>
      </c>
      <c r="AH54" s="29">
        <v>4620</v>
      </c>
      <c r="AI54" s="27">
        <v>4620</v>
      </c>
      <c r="AJ54" s="29">
        <v>4620</v>
      </c>
      <c r="AK54" s="27"/>
      <c r="AL54" s="29">
        <v>4620</v>
      </c>
      <c r="AM54" s="27">
        <v>4620</v>
      </c>
      <c r="AN54" s="28"/>
      <c r="AO54" s="27"/>
      <c r="AP54" s="28"/>
      <c r="AQ54" s="27"/>
      <c r="AR54" s="28"/>
      <c r="AS54" s="27"/>
      <c r="AT54" s="28"/>
      <c r="AU54" s="27"/>
      <c r="AV54" s="28"/>
      <c r="AW54" s="27"/>
      <c r="AX54" s="28"/>
      <c r="AY54" s="27"/>
      <c r="AZ54" s="28"/>
      <c r="BA54" s="27"/>
      <c r="BB54" s="28"/>
      <c r="BC54" s="27"/>
      <c r="BD54" s="28"/>
      <c r="BE54" s="27"/>
      <c r="BF54" s="28"/>
      <c r="BG54" s="27"/>
      <c r="BH54" s="28"/>
      <c r="BI54" s="27"/>
      <c r="BJ54" s="28"/>
      <c r="BK54" s="27"/>
      <c r="BL54" s="28"/>
      <c r="BM54" s="27"/>
      <c r="BN54" s="28"/>
      <c r="BO54" s="27"/>
      <c r="BP54" s="28"/>
      <c r="BQ54" s="27"/>
      <c r="BR54" s="28"/>
      <c r="BS54" s="27"/>
      <c r="BT54" s="28"/>
      <c r="BU54" s="27"/>
      <c r="BV54" s="28"/>
      <c r="BW54" s="27"/>
      <c r="BX54" s="28"/>
      <c r="BY54" s="27"/>
      <c r="BZ54" s="28"/>
      <c r="CA54" s="27"/>
      <c r="CB54" s="26"/>
      <c r="CC54" s="27"/>
      <c r="CD54" s="26"/>
      <c r="CE54" s="27"/>
      <c r="CF54" s="26"/>
      <c r="CG54" s="27"/>
      <c r="CH54" s="26"/>
      <c r="CI54" s="27"/>
      <c r="CJ54" s="26"/>
      <c r="CK54" s="27"/>
      <c r="CL54" s="26"/>
      <c r="CM54" s="27"/>
      <c r="CN54" s="30"/>
      <c r="CO54" s="31">
        <f t="shared" si="4"/>
        <v>57080</v>
      </c>
      <c r="CP54" s="31">
        <f t="shared" si="4"/>
        <v>52460</v>
      </c>
      <c r="CQ54" s="32">
        <f t="shared" si="2"/>
        <v>4620</v>
      </c>
    </row>
    <row r="55" spans="1:95" ht="25.5" customHeight="1">
      <c r="A55" s="18">
        <v>52</v>
      </c>
      <c r="B55" s="36" t="s">
        <v>203</v>
      </c>
      <c r="C55" s="20" t="s">
        <v>204</v>
      </c>
      <c r="D55" s="21" t="s">
        <v>205</v>
      </c>
      <c r="E55" s="33"/>
      <c r="F55" s="23">
        <v>4600</v>
      </c>
      <c r="G55" s="34" t="s">
        <v>56</v>
      </c>
      <c r="H55" s="25">
        <f t="shared" si="1"/>
        <v>3220</v>
      </c>
      <c r="I55" s="11"/>
      <c r="J55" s="26">
        <v>1500</v>
      </c>
      <c r="K55" s="27">
        <v>1500</v>
      </c>
      <c r="L55" s="26">
        <v>1000</v>
      </c>
      <c r="M55" s="27">
        <v>1000</v>
      </c>
      <c r="N55" s="26">
        <v>5000</v>
      </c>
      <c r="O55" s="27">
        <v>5000</v>
      </c>
      <c r="P55" s="26">
        <v>8000</v>
      </c>
      <c r="Q55" s="27">
        <v>1500</v>
      </c>
      <c r="R55" s="28"/>
      <c r="S55" s="27"/>
      <c r="T55" s="26"/>
      <c r="U55" s="27"/>
      <c r="V55" s="29">
        <v>3220</v>
      </c>
      <c r="W55" s="27">
        <v>9720</v>
      </c>
      <c r="X55" s="29">
        <v>3220</v>
      </c>
      <c r="Y55" s="27">
        <v>3220</v>
      </c>
      <c r="Z55" s="29">
        <v>3220</v>
      </c>
      <c r="AA55" s="27">
        <v>3220</v>
      </c>
      <c r="AB55" s="29">
        <v>3220</v>
      </c>
      <c r="AC55" s="27">
        <v>3220</v>
      </c>
      <c r="AD55" s="29">
        <v>3220</v>
      </c>
      <c r="AE55" s="27">
        <v>3220</v>
      </c>
      <c r="AF55" s="29">
        <v>3220</v>
      </c>
      <c r="AG55" s="27">
        <v>3220</v>
      </c>
      <c r="AH55" s="29">
        <v>3220</v>
      </c>
      <c r="AI55" s="27"/>
      <c r="AJ55" s="29">
        <v>3220</v>
      </c>
      <c r="AK55" s="27">
        <v>6440</v>
      </c>
      <c r="AL55" s="29">
        <v>3220</v>
      </c>
      <c r="AM55" s="27"/>
      <c r="AN55" s="28"/>
      <c r="AO55" s="27"/>
      <c r="AP55" s="28"/>
      <c r="AQ55" s="27"/>
      <c r="AR55" s="28"/>
      <c r="AS55" s="27"/>
      <c r="AT55" s="28"/>
      <c r="AU55" s="27"/>
      <c r="AV55" s="28"/>
      <c r="AW55" s="27"/>
      <c r="AX55" s="28"/>
      <c r="AY55" s="27"/>
      <c r="AZ55" s="28"/>
      <c r="BA55" s="27"/>
      <c r="BB55" s="28"/>
      <c r="BC55" s="27"/>
      <c r="BD55" s="28"/>
      <c r="BE55" s="27"/>
      <c r="BF55" s="28"/>
      <c r="BG55" s="27"/>
      <c r="BH55" s="28"/>
      <c r="BI55" s="27"/>
      <c r="BJ55" s="28"/>
      <c r="BK55" s="27"/>
      <c r="BL55" s="28"/>
      <c r="BM55" s="27"/>
      <c r="BN55" s="28"/>
      <c r="BO55" s="27"/>
      <c r="BP55" s="28"/>
      <c r="BQ55" s="27"/>
      <c r="BR55" s="28"/>
      <c r="BS55" s="27"/>
      <c r="BT55" s="28"/>
      <c r="BU55" s="27"/>
      <c r="BV55" s="28"/>
      <c r="BW55" s="27"/>
      <c r="BX55" s="28"/>
      <c r="BY55" s="27"/>
      <c r="BZ55" s="28"/>
      <c r="CA55" s="27"/>
      <c r="CB55" s="26"/>
      <c r="CC55" s="27"/>
      <c r="CD55" s="26"/>
      <c r="CE55" s="27"/>
      <c r="CF55" s="26"/>
      <c r="CG55" s="27"/>
      <c r="CH55" s="26"/>
      <c r="CI55" s="27"/>
      <c r="CJ55" s="26"/>
      <c r="CK55" s="27"/>
      <c r="CL55" s="26"/>
      <c r="CM55" s="27"/>
      <c r="CN55" s="30"/>
      <c r="CO55" s="31">
        <f t="shared" si="4"/>
        <v>44480</v>
      </c>
      <c r="CP55" s="31">
        <f t="shared" si="4"/>
        <v>41260</v>
      </c>
      <c r="CQ55" s="32">
        <f t="shared" si="2"/>
        <v>3220</v>
      </c>
    </row>
    <row r="56" spans="1:95" ht="25.5" customHeight="1">
      <c r="A56" s="18">
        <v>53</v>
      </c>
      <c r="B56" s="36" t="s">
        <v>206</v>
      </c>
      <c r="C56" s="20" t="s">
        <v>207</v>
      </c>
      <c r="D56" s="21" t="s">
        <v>208</v>
      </c>
      <c r="E56" s="33"/>
      <c r="F56" s="23">
        <v>6600</v>
      </c>
      <c r="G56" s="35"/>
      <c r="H56" s="25">
        <f t="shared" si="1"/>
        <v>4620</v>
      </c>
      <c r="I56" s="11"/>
      <c r="J56" s="26">
        <v>1500</v>
      </c>
      <c r="K56" s="27">
        <v>1500</v>
      </c>
      <c r="L56" s="26">
        <v>1000</v>
      </c>
      <c r="M56" s="27">
        <v>1000</v>
      </c>
      <c r="N56" s="26">
        <v>5000</v>
      </c>
      <c r="O56" s="27">
        <v>5000</v>
      </c>
      <c r="P56" s="26">
        <v>8000</v>
      </c>
      <c r="Q56" s="27">
        <f>1500+0</f>
        <v>1500</v>
      </c>
      <c r="R56" s="28"/>
      <c r="S56" s="27"/>
      <c r="T56" s="26"/>
      <c r="U56" s="27"/>
      <c r="V56" s="29">
        <v>4620</v>
      </c>
      <c r="W56" s="27">
        <v>0</v>
      </c>
      <c r="X56" s="29">
        <v>4620</v>
      </c>
      <c r="Y56" s="27">
        <v>0</v>
      </c>
      <c r="Z56" s="29">
        <v>4620</v>
      </c>
      <c r="AA56" s="27">
        <v>0</v>
      </c>
      <c r="AB56" s="29">
        <v>4620</v>
      </c>
      <c r="AC56" s="27">
        <v>24980</v>
      </c>
      <c r="AD56" s="29">
        <v>4620</v>
      </c>
      <c r="AE56" s="27"/>
      <c r="AF56" s="29">
        <v>4620</v>
      </c>
      <c r="AG56" s="27"/>
      <c r="AH56" s="29">
        <v>4620</v>
      </c>
      <c r="AI56" s="27"/>
      <c r="AJ56" s="29">
        <v>4620</v>
      </c>
      <c r="AK56" s="27"/>
      <c r="AL56" s="29">
        <v>4620</v>
      </c>
      <c r="AM56" s="27">
        <v>18480</v>
      </c>
      <c r="AN56" s="28"/>
      <c r="AO56" s="27"/>
      <c r="AP56" s="28"/>
      <c r="AQ56" s="27"/>
      <c r="AR56" s="28"/>
      <c r="AS56" s="27"/>
      <c r="AT56" s="28"/>
      <c r="AU56" s="27"/>
      <c r="AV56" s="28"/>
      <c r="AW56" s="27"/>
      <c r="AX56" s="28"/>
      <c r="AY56" s="27"/>
      <c r="AZ56" s="28"/>
      <c r="BA56" s="27"/>
      <c r="BB56" s="28"/>
      <c r="BC56" s="27"/>
      <c r="BD56" s="28"/>
      <c r="BE56" s="27"/>
      <c r="BF56" s="28"/>
      <c r="BG56" s="27"/>
      <c r="BH56" s="28"/>
      <c r="BI56" s="27"/>
      <c r="BJ56" s="28"/>
      <c r="BK56" s="27"/>
      <c r="BL56" s="28"/>
      <c r="BM56" s="27"/>
      <c r="BN56" s="28"/>
      <c r="BO56" s="27"/>
      <c r="BP56" s="28"/>
      <c r="BQ56" s="27"/>
      <c r="BR56" s="28"/>
      <c r="BS56" s="27"/>
      <c r="BT56" s="28"/>
      <c r="BU56" s="27"/>
      <c r="BV56" s="28"/>
      <c r="BW56" s="27"/>
      <c r="BX56" s="28"/>
      <c r="BY56" s="27"/>
      <c r="BZ56" s="28"/>
      <c r="CA56" s="27"/>
      <c r="CB56" s="26"/>
      <c r="CC56" s="27"/>
      <c r="CD56" s="26"/>
      <c r="CE56" s="27"/>
      <c r="CF56" s="26"/>
      <c r="CG56" s="27"/>
      <c r="CH56" s="26"/>
      <c r="CI56" s="27"/>
      <c r="CJ56" s="26"/>
      <c r="CK56" s="27"/>
      <c r="CL56" s="26"/>
      <c r="CM56" s="27"/>
      <c r="CN56" s="30"/>
      <c r="CO56" s="31">
        <f t="shared" si="4"/>
        <v>57080</v>
      </c>
      <c r="CP56" s="31">
        <f t="shared" si="4"/>
        <v>52460</v>
      </c>
      <c r="CQ56" s="32">
        <f t="shared" si="2"/>
        <v>4620</v>
      </c>
    </row>
    <row r="57" spans="1:95" ht="25.5" customHeight="1">
      <c r="A57" s="18">
        <v>54</v>
      </c>
      <c r="B57" s="36" t="s">
        <v>209</v>
      </c>
      <c r="C57" s="20" t="s">
        <v>210</v>
      </c>
      <c r="D57" s="21" t="s">
        <v>211</v>
      </c>
      <c r="E57" s="33"/>
      <c r="F57" s="23">
        <v>6600</v>
      </c>
      <c r="G57" s="35"/>
      <c r="H57" s="25">
        <f t="shared" si="1"/>
        <v>4620</v>
      </c>
      <c r="I57" s="11"/>
      <c r="J57" s="26">
        <v>1500</v>
      </c>
      <c r="K57" s="27">
        <v>1500</v>
      </c>
      <c r="L57" s="26">
        <v>1000</v>
      </c>
      <c r="M57" s="27">
        <v>1000</v>
      </c>
      <c r="N57" s="26">
        <v>5000</v>
      </c>
      <c r="O57" s="27">
        <v>5000</v>
      </c>
      <c r="P57" s="26">
        <v>8000</v>
      </c>
      <c r="Q57" s="27">
        <f>1500+0</f>
        <v>1500</v>
      </c>
      <c r="R57" s="28"/>
      <c r="S57" s="27"/>
      <c r="T57" s="26"/>
      <c r="U57" s="27"/>
      <c r="V57" s="29">
        <v>4620</v>
      </c>
      <c r="W57" s="27">
        <v>4620</v>
      </c>
      <c r="X57" s="29">
        <v>4620</v>
      </c>
      <c r="Y57" s="27">
        <v>4620</v>
      </c>
      <c r="Z57" s="29">
        <v>4620</v>
      </c>
      <c r="AA57" s="27">
        <v>11120</v>
      </c>
      <c r="AB57" s="29">
        <v>4620</v>
      </c>
      <c r="AC57" s="27">
        <v>4620</v>
      </c>
      <c r="AD57" s="29">
        <v>4620</v>
      </c>
      <c r="AE57" s="27">
        <v>4620</v>
      </c>
      <c r="AF57" s="29">
        <v>4620</v>
      </c>
      <c r="AG57" s="27"/>
      <c r="AH57" s="29">
        <v>4620</v>
      </c>
      <c r="AI57" s="27"/>
      <c r="AJ57" s="29">
        <v>4620</v>
      </c>
      <c r="AK57" s="27"/>
      <c r="AL57" s="29">
        <v>4620</v>
      </c>
      <c r="AM57" s="27">
        <f>9240+4620</f>
        <v>13860</v>
      </c>
      <c r="AN57" s="28"/>
      <c r="AO57" s="27"/>
      <c r="AP57" s="28"/>
      <c r="AQ57" s="27"/>
      <c r="AR57" s="28"/>
      <c r="AS57" s="27"/>
      <c r="AT57" s="28"/>
      <c r="AU57" s="27"/>
      <c r="AV57" s="28"/>
      <c r="AW57" s="27"/>
      <c r="AX57" s="28"/>
      <c r="AY57" s="27"/>
      <c r="AZ57" s="28"/>
      <c r="BA57" s="27"/>
      <c r="BB57" s="28"/>
      <c r="BC57" s="27"/>
      <c r="BD57" s="28"/>
      <c r="BE57" s="27"/>
      <c r="BF57" s="28"/>
      <c r="BG57" s="27"/>
      <c r="BH57" s="28"/>
      <c r="BI57" s="27"/>
      <c r="BJ57" s="28"/>
      <c r="BK57" s="27"/>
      <c r="BL57" s="28"/>
      <c r="BM57" s="27"/>
      <c r="BN57" s="28"/>
      <c r="BO57" s="27"/>
      <c r="BP57" s="28"/>
      <c r="BQ57" s="27"/>
      <c r="BR57" s="28"/>
      <c r="BS57" s="27"/>
      <c r="BT57" s="28"/>
      <c r="BU57" s="27"/>
      <c r="BV57" s="28"/>
      <c r="BW57" s="27"/>
      <c r="BX57" s="28"/>
      <c r="BY57" s="27"/>
      <c r="BZ57" s="28"/>
      <c r="CA57" s="27"/>
      <c r="CB57" s="26"/>
      <c r="CC57" s="27"/>
      <c r="CD57" s="26"/>
      <c r="CE57" s="27"/>
      <c r="CF57" s="26"/>
      <c r="CG57" s="27"/>
      <c r="CH57" s="26"/>
      <c r="CI57" s="27"/>
      <c r="CJ57" s="26"/>
      <c r="CK57" s="27"/>
      <c r="CL57" s="26"/>
      <c r="CM57" s="27"/>
      <c r="CN57" s="30"/>
      <c r="CO57" s="31">
        <f t="shared" si="4"/>
        <v>57080</v>
      </c>
      <c r="CP57" s="31">
        <f t="shared" si="4"/>
        <v>52460</v>
      </c>
      <c r="CQ57" s="32">
        <f t="shared" si="2"/>
        <v>4620</v>
      </c>
    </row>
    <row r="58" spans="1:95" ht="25.5" customHeight="1">
      <c r="A58" s="18">
        <v>55</v>
      </c>
      <c r="B58" s="36" t="s">
        <v>212</v>
      </c>
      <c r="C58" s="20" t="s">
        <v>213</v>
      </c>
      <c r="D58" s="21" t="s">
        <v>214</v>
      </c>
      <c r="E58" s="33"/>
      <c r="F58" s="23">
        <v>4600</v>
      </c>
      <c r="G58" s="34" t="s">
        <v>56</v>
      </c>
      <c r="H58" s="25">
        <f t="shared" si="1"/>
        <v>3220</v>
      </c>
      <c r="I58" s="11"/>
      <c r="J58" s="26">
        <v>1500</v>
      </c>
      <c r="K58" s="27">
        <v>1500</v>
      </c>
      <c r="L58" s="26">
        <v>1000</v>
      </c>
      <c r="M58" s="27">
        <v>1000</v>
      </c>
      <c r="N58" s="26">
        <v>5000</v>
      </c>
      <c r="O58" s="27">
        <v>5000</v>
      </c>
      <c r="P58" s="26">
        <v>8000</v>
      </c>
      <c r="Q58" s="27">
        <f>1500+0</f>
        <v>1500</v>
      </c>
      <c r="R58" s="28"/>
      <c r="S58" s="27"/>
      <c r="T58" s="26"/>
      <c r="U58" s="27"/>
      <c r="V58" s="29">
        <v>3220</v>
      </c>
      <c r="W58" s="27"/>
      <c r="X58" s="29">
        <v>3220</v>
      </c>
      <c r="Y58" s="27"/>
      <c r="Z58" s="29">
        <v>3220</v>
      </c>
      <c r="AA58" s="27"/>
      <c r="AB58" s="29">
        <v>3220</v>
      </c>
      <c r="AC58" s="27">
        <v>6500</v>
      </c>
      <c r="AD58" s="29">
        <v>3220</v>
      </c>
      <c r="AE58" s="27">
        <v>12880</v>
      </c>
      <c r="AF58" s="29">
        <v>3220</v>
      </c>
      <c r="AG58" s="27"/>
      <c r="AH58" s="29">
        <v>3220</v>
      </c>
      <c r="AI58" s="27"/>
      <c r="AJ58" s="29">
        <v>3220</v>
      </c>
      <c r="AK58" s="27"/>
      <c r="AL58" s="29">
        <v>3220</v>
      </c>
      <c r="AM58" s="27">
        <v>12880</v>
      </c>
      <c r="AN58" s="28"/>
      <c r="AO58" s="27"/>
      <c r="AP58" s="28"/>
      <c r="AQ58" s="27"/>
      <c r="AR58" s="28"/>
      <c r="AS58" s="27"/>
      <c r="AT58" s="28"/>
      <c r="AU58" s="27"/>
      <c r="AV58" s="28"/>
      <c r="AW58" s="27"/>
      <c r="AX58" s="28"/>
      <c r="AY58" s="27"/>
      <c r="AZ58" s="28"/>
      <c r="BA58" s="27"/>
      <c r="BB58" s="28"/>
      <c r="BC58" s="27"/>
      <c r="BD58" s="28"/>
      <c r="BE58" s="27"/>
      <c r="BF58" s="28"/>
      <c r="BG58" s="27"/>
      <c r="BH58" s="28"/>
      <c r="BI58" s="27"/>
      <c r="BJ58" s="28"/>
      <c r="BK58" s="27"/>
      <c r="BL58" s="28"/>
      <c r="BM58" s="27"/>
      <c r="BN58" s="28"/>
      <c r="BO58" s="27"/>
      <c r="BP58" s="28"/>
      <c r="BQ58" s="27"/>
      <c r="BR58" s="28"/>
      <c r="BS58" s="27"/>
      <c r="BT58" s="28"/>
      <c r="BU58" s="27"/>
      <c r="BV58" s="28"/>
      <c r="BW58" s="27"/>
      <c r="BX58" s="28"/>
      <c r="BY58" s="27"/>
      <c r="BZ58" s="28"/>
      <c r="CA58" s="27"/>
      <c r="CB58" s="26"/>
      <c r="CC58" s="27"/>
      <c r="CD58" s="26"/>
      <c r="CE58" s="27"/>
      <c r="CF58" s="26"/>
      <c r="CG58" s="27"/>
      <c r="CH58" s="26"/>
      <c r="CI58" s="27"/>
      <c r="CJ58" s="26"/>
      <c r="CK58" s="27"/>
      <c r="CL58" s="26"/>
      <c r="CM58" s="27"/>
      <c r="CN58" s="30"/>
      <c r="CO58" s="31">
        <f t="shared" si="4"/>
        <v>44480</v>
      </c>
      <c r="CP58" s="31">
        <f t="shared" si="4"/>
        <v>41260</v>
      </c>
      <c r="CQ58" s="32">
        <f t="shared" si="2"/>
        <v>3220</v>
      </c>
    </row>
    <row r="59" spans="1:95" ht="25.5" customHeight="1">
      <c r="A59" s="18">
        <v>56</v>
      </c>
      <c r="B59" s="36" t="s">
        <v>215</v>
      </c>
      <c r="C59" s="20" t="s">
        <v>216</v>
      </c>
      <c r="D59" s="21" t="s">
        <v>217</v>
      </c>
      <c r="E59" s="33"/>
      <c r="F59" s="23">
        <v>6600</v>
      </c>
      <c r="G59" s="35"/>
      <c r="H59" s="25">
        <f t="shared" si="1"/>
        <v>0</v>
      </c>
      <c r="I59" s="11"/>
      <c r="J59" s="26">
        <v>1500</v>
      </c>
      <c r="K59" s="27">
        <v>1500</v>
      </c>
      <c r="L59" s="26">
        <v>1000</v>
      </c>
      <c r="M59" s="27">
        <v>1000</v>
      </c>
      <c r="N59" s="26">
        <v>5000</v>
      </c>
      <c r="O59" s="27">
        <v>5000</v>
      </c>
      <c r="P59" s="26">
        <v>8000</v>
      </c>
      <c r="Q59" s="27">
        <v>1500</v>
      </c>
      <c r="R59" s="28"/>
      <c r="S59" s="27"/>
      <c r="T59" s="26"/>
      <c r="U59" s="27"/>
      <c r="V59" s="29">
        <v>4620</v>
      </c>
      <c r="W59" s="27">
        <v>11120</v>
      </c>
      <c r="X59" s="29">
        <v>4620</v>
      </c>
      <c r="Y59" s="27">
        <v>4620</v>
      </c>
      <c r="Z59" s="29">
        <v>4620</v>
      </c>
      <c r="AA59" s="27">
        <v>4620</v>
      </c>
      <c r="AB59" s="29">
        <v>4620</v>
      </c>
      <c r="AC59" s="27">
        <v>4620</v>
      </c>
      <c r="AD59" s="29">
        <v>4620</v>
      </c>
      <c r="AE59" s="27">
        <v>4620</v>
      </c>
      <c r="AF59" s="29">
        <v>4620</v>
      </c>
      <c r="AG59" s="27">
        <v>4620</v>
      </c>
      <c r="AH59" s="29">
        <v>4620</v>
      </c>
      <c r="AI59" s="27"/>
      <c r="AJ59" s="29">
        <v>4620</v>
      </c>
      <c r="AK59" s="27">
        <v>9240</v>
      </c>
      <c r="AL59" s="29">
        <v>4620</v>
      </c>
      <c r="AM59" s="27">
        <v>4620</v>
      </c>
      <c r="AN59" s="28"/>
      <c r="AO59" s="27"/>
      <c r="AP59" s="28"/>
      <c r="AQ59" s="27"/>
      <c r="AR59" s="28"/>
      <c r="AS59" s="27"/>
      <c r="AT59" s="28"/>
      <c r="AU59" s="27"/>
      <c r="AV59" s="28"/>
      <c r="AW59" s="27"/>
      <c r="AX59" s="28"/>
      <c r="AY59" s="27"/>
      <c r="AZ59" s="28"/>
      <c r="BA59" s="27"/>
      <c r="BB59" s="28"/>
      <c r="BC59" s="27"/>
      <c r="BD59" s="28"/>
      <c r="BE59" s="27"/>
      <c r="BF59" s="28"/>
      <c r="BG59" s="27"/>
      <c r="BH59" s="28"/>
      <c r="BI59" s="27"/>
      <c r="BJ59" s="28"/>
      <c r="BK59" s="27"/>
      <c r="BL59" s="28"/>
      <c r="BM59" s="27"/>
      <c r="BN59" s="28"/>
      <c r="BO59" s="27"/>
      <c r="BP59" s="28"/>
      <c r="BQ59" s="27"/>
      <c r="BR59" s="28"/>
      <c r="BS59" s="27"/>
      <c r="BT59" s="28"/>
      <c r="BU59" s="27"/>
      <c r="BV59" s="28"/>
      <c r="BW59" s="27"/>
      <c r="BX59" s="28"/>
      <c r="BY59" s="27"/>
      <c r="BZ59" s="28"/>
      <c r="CA59" s="27"/>
      <c r="CB59" s="26"/>
      <c r="CC59" s="27"/>
      <c r="CD59" s="26"/>
      <c r="CE59" s="27"/>
      <c r="CF59" s="26"/>
      <c r="CG59" s="27"/>
      <c r="CH59" s="26"/>
      <c r="CI59" s="27"/>
      <c r="CJ59" s="26"/>
      <c r="CK59" s="27"/>
      <c r="CL59" s="26"/>
      <c r="CM59" s="27"/>
      <c r="CN59" s="30"/>
      <c r="CO59" s="31">
        <f t="shared" si="4"/>
        <v>57080</v>
      </c>
      <c r="CP59" s="31">
        <f t="shared" si="4"/>
        <v>57080</v>
      </c>
      <c r="CQ59" s="32">
        <f t="shared" si="2"/>
        <v>0</v>
      </c>
    </row>
    <row r="60" spans="1:95" ht="25.5" customHeight="1">
      <c r="A60" s="18">
        <v>57</v>
      </c>
      <c r="B60" s="36" t="s">
        <v>218</v>
      </c>
      <c r="C60" s="20" t="s">
        <v>219</v>
      </c>
      <c r="D60" s="21" t="s">
        <v>220</v>
      </c>
      <c r="E60" s="33"/>
      <c r="F60" s="23">
        <v>6600</v>
      </c>
      <c r="G60" s="35"/>
      <c r="H60" s="38">
        <f t="shared" si="1"/>
        <v>10080</v>
      </c>
      <c r="I60" s="11"/>
      <c r="J60" s="26">
        <v>1500</v>
      </c>
      <c r="K60" s="27">
        <v>1500</v>
      </c>
      <c r="L60" s="26">
        <v>1000</v>
      </c>
      <c r="M60" s="27">
        <v>1000</v>
      </c>
      <c r="N60" s="26">
        <v>5000</v>
      </c>
      <c r="O60" s="27">
        <v>0</v>
      </c>
      <c r="P60" s="26">
        <v>8000</v>
      </c>
      <c r="Q60" s="27">
        <f>1500+0</f>
        <v>1500</v>
      </c>
      <c r="R60" s="28"/>
      <c r="S60" s="27"/>
      <c r="T60" s="26"/>
      <c r="U60" s="27">
        <v>5000</v>
      </c>
      <c r="V60" s="29">
        <v>4620</v>
      </c>
      <c r="W60" s="27">
        <v>0</v>
      </c>
      <c r="X60" s="29">
        <v>4620</v>
      </c>
      <c r="Y60" s="27"/>
      <c r="Z60" s="29">
        <v>4620</v>
      </c>
      <c r="AA60" s="27"/>
      <c r="AB60" s="29">
        <v>4620</v>
      </c>
      <c r="AC60" s="27">
        <v>8000</v>
      </c>
      <c r="AD60" s="29">
        <v>4620</v>
      </c>
      <c r="AE60" s="27">
        <v>10000</v>
      </c>
      <c r="AF60" s="29">
        <v>4620</v>
      </c>
      <c r="AG60" s="27"/>
      <c r="AH60" s="29">
        <v>4620</v>
      </c>
      <c r="AI60" s="27"/>
      <c r="AJ60" s="29">
        <v>4620</v>
      </c>
      <c r="AK60" s="27"/>
      <c r="AL60" s="29">
        <v>4620</v>
      </c>
      <c r="AM60" s="27">
        <v>20000</v>
      </c>
      <c r="AN60" s="28"/>
      <c r="AO60" s="27"/>
      <c r="AP60" s="28"/>
      <c r="AQ60" s="27"/>
      <c r="AR60" s="28"/>
      <c r="AS60" s="27"/>
      <c r="AT60" s="28"/>
      <c r="AU60" s="27"/>
      <c r="AV60" s="28"/>
      <c r="AW60" s="27"/>
      <c r="AX60" s="28"/>
      <c r="AY60" s="27"/>
      <c r="AZ60" s="28"/>
      <c r="BA60" s="27"/>
      <c r="BB60" s="28"/>
      <c r="BC60" s="27"/>
      <c r="BD60" s="28"/>
      <c r="BE60" s="27"/>
      <c r="BF60" s="28"/>
      <c r="BG60" s="27"/>
      <c r="BH60" s="28"/>
      <c r="BI60" s="27"/>
      <c r="BJ60" s="28"/>
      <c r="BK60" s="27"/>
      <c r="BL60" s="28"/>
      <c r="BM60" s="27"/>
      <c r="BN60" s="28"/>
      <c r="BO60" s="27"/>
      <c r="BP60" s="28"/>
      <c r="BQ60" s="27"/>
      <c r="BR60" s="28"/>
      <c r="BS60" s="27"/>
      <c r="BT60" s="28"/>
      <c r="BU60" s="27"/>
      <c r="BV60" s="28"/>
      <c r="BW60" s="27"/>
      <c r="BX60" s="28"/>
      <c r="BY60" s="27"/>
      <c r="BZ60" s="28"/>
      <c r="CA60" s="27"/>
      <c r="CB60" s="26"/>
      <c r="CC60" s="27"/>
      <c r="CD60" s="26"/>
      <c r="CE60" s="27"/>
      <c r="CF60" s="26"/>
      <c r="CG60" s="27"/>
      <c r="CH60" s="26"/>
      <c r="CI60" s="27"/>
      <c r="CJ60" s="26"/>
      <c r="CK60" s="27"/>
      <c r="CL60" s="26"/>
      <c r="CM60" s="27"/>
      <c r="CN60" s="30"/>
      <c r="CO60" s="31">
        <f t="shared" si="4"/>
        <v>57080</v>
      </c>
      <c r="CP60" s="31">
        <f t="shared" si="4"/>
        <v>47000</v>
      </c>
      <c r="CQ60" s="32">
        <f t="shared" si="2"/>
        <v>10080</v>
      </c>
    </row>
    <row r="61" spans="1:95" ht="25.5" customHeight="1">
      <c r="A61" s="18">
        <v>58</v>
      </c>
      <c r="B61" s="36" t="s">
        <v>221</v>
      </c>
      <c r="C61" s="20" t="s">
        <v>222</v>
      </c>
      <c r="D61" s="21" t="s">
        <v>223</v>
      </c>
      <c r="E61" s="33"/>
      <c r="F61" s="23">
        <v>6600</v>
      </c>
      <c r="G61" s="35"/>
      <c r="H61" s="25">
        <f t="shared" si="1"/>
        <v>23100</v>
      </c>
      <c r="I61" s="11"/>
      <c r="J61" s="26">
        <v>1500</v>
      </c>
      <c r="K61" s="27">
        <v>1500</v>
      </c>
      <c r="L61" s="26">
        <v>1000</v>
      </c>
      <c r="M61" s="27">
        <v>1000</v>
      </c>
      <c r="N61" s="26">
        <v>5000</v>
      </c>
      <c r="O61" s="27">
        <v>5000</v>
      </c>
      <c r="P61" s="26">
        <v>8000</v>
      </c>
      <c r="Q61" s="27">
        <f>1500+0</f>
        <v>1500</v>
      </c>
      <c r="R61" s="28"/>
      <c r="S61" s="27"/>
      <c r="T61" s="26"/>
      <c r="U61" s="27"/>
      <c r="V61" s="29">
        <v>4620</v>
      </c>
      <c r="W61" s="27">
        <v>0</v>
      </c>
      <c r="X61" s="29">
        <v>4620</v>
      </c>
      <c r="Y61" s="27">
        <f>4620+0</f>
        <v>4620</v>
      </c>
      <c r="Z61" s="29">
        <v>4620</v>
      </c>
      <c r="AA61" s="27"/>
      <c r="AB61" s="29">
        <v>4620</v>
      </c>
      <c r="AC61" s="27">
        <v>11120</v>
      </c>
      <c r="AD61" s="29">
        <v>4620</v>
      </c>
      <c r="AE61" s="27">
        <v>4620</v>
      </c>
      <c r="AF61" s="29">
        <v>4620</v>
      </c>
      <c r="AG61" s="27"/>
      <c r="AH61" s="29">
        <v>4620</v>
      </c>
      <c r="AI61" s="27"/>
      <c r="AJ61" s="29">
        <v>4620</v>
      </c>
      <c r="AK61" s="27"/>
      <c r="AL61" s="29">
        <v>4620</v>
      </c>
      <c r="AM61" s="27">
        <v>4620</v>
      </c>
      <c r="AN61" s="28"/>
      <c r="AO61" s="27"/>
      <c r="AP61" s="28"/>
      <c r="AQ61" s="27"/>
      <c r="AR61" s="28"/>
      <c r="AS61" s="27"/>
      <c r="AT61" s="28"/>
      <c r="AU61" s="27"/>
      <c r="AV61" s="28"/>
      <c r="AW61" s="27"/>
      <c r="AX61" s="28"/>
      <c r="AY61" s="27"/>
      <c r="AZ61" s="28"/>
      <c r="BA61" s="27"/>
      <c r="BB61" s="28"/>
      <c r="BC61" s="27"/>
      <c r="BD61" s="28"/>
      <c r="BE61" s="27"/>
      <c r="BF61" s="28"/>
      <c r="BG61" s="27"/>
      <c r="BH61" s="28"/>
      <c r="BI61" s="27"/>
      <c r="BJ61" s="28"/>
      <c r="BK61" s="27"/>
      <c r="BL61" s="28"/>
      <c r="BM61" s="27"/>
      <c r="BN61" s="28"/>
      <c r="BO61" s="27"/>
      <c r="BP61" s="28"/>
      <c r="BQ61" s="27"/>
      <c r="BR61" s="28"/>
      <c r="BS61" s="27"/>
      <c r="BT61" s="28"/>
      <c r="BU61" s="27"/>
      <c r="BV61" s="28"/>
      <c r="BW61" s="27"/>
      <c r="BX61" s="28"/>
      <c r="BY61" s="27"/>
      <c r="BZ61" s="28"/>
      <c r="CA61" s="27"/>
      <c r="CB61" s="26"/>
      <c r="CC61" s="27"/>
      <c r="CD61" s="26"/>
      <c r="CE61" s="27"/>
      <c r="CF61" s="26"/>
      <c r="CG61" s="27"/>
      <c r="CH61" s="26"/>
      <c r="CI61" s="27"/>
      <c r="CJ61" s="26"/>
      <c r="CK61" s="27"/>
      <c r="CL61" s="26"/>
      <c r="CM61" s="27"/>
      <c r="CN61" s="30"/>
      <c r="CO61" s="31">
        <f t="shared" si="4"/>
        <v>57080</v>
      </c>
      <c r="CP61" s="31">
        <f t="shared" si="4"/>
        <v>33980</v>
      </c>
      <c r="CQ61" s="32">
        <f t="shared" si="2"/>
        <v>23100</v>
      </c>
    </row>
    <row r="62" spans="1:95" ht="25.5" customHeight="1">
      <c r="A62" s="18">
        <v>59</v>
      </c>
      <c r="B62" s="36" t="s">
        <v>224</v>
      </c>
      <c r="C62" s="20" t="s">
        <v>225</v>
      </c>
      <c r="D62" s="21" t="s">
        <v>226</v>
      </c>
      <c r="E62" s="33"/>
      <c r="F62" s="23">
        <v>6600</v>
      </c>
      <c r="G62" s="35"/>
      <c r="H62" s="25">
        <f t="shared" si="1"/>
        <v>0</v>
      </c>
      <c r="I62" s="11"/>
      <c r="J62" s="26">
        <v>1500</v>
      </c>
      <c r="K62" s="27">
        <v>1500</v>
      </c>
      <c r="L62" s="26">
        <v>1000</v>
      </c>
      <c r="M62" s="27">
        <f>500+0</f>
        <v>500</v>
      </c>
      <c r="N62" s="26">
        <v>5000</v>
      </c>
      <c r="O62" s="27">
        <v>0</v>
      </c>
      <c r="P62" s="26">
        <v>8000</v>
      </c>
      <c r="Q62" s="27">
        <v>0</v>
      </c>
      <c r="R62" s="28"/>
      <c r="S62" s="27"/>
      <c r="T62" s="26"/>
      <c r="U62" s="27">
        <v>13500</v>
      </c>
      <c r="V62" s="29">
        <v>4620</v>
      </c>
      <c r="W62" s="27">
        <v>4620</v>
      </c>
      <c r="X62" s="29">
        <v>4620</v>
      </c>
      <c r="Y62" s="27">
        <v>4620</v>
      </c>
      <c r="Z62" s="29">
        <v>4620</v>
      </c>
      <c r="AA62" s="27">
        <f>4620+0</f>
        <v>4620</v>
      </c>
      <c r="AB62" s="29">
        <v>4620</v>
      </c>
      <c r="AC62" s="27">
        <v>4620</v>
      </c>
      <c r="AD62" s="29">
        <v>4620</v>
      </c>
      <c r="AE62" s="27">
        <v>4620</v>
      </c>
      <c r="AF62" s="29">
        <v>4620</v>
      </c>
      <c r="AG62" s="27">
        <v>4620</v>
      </c>
      <c r="AH62" s="29">
        <v>4620</v>
      </c>
      <c r="AI62" s="27">
        <v>4620</v>
      </c>
      <c r="AJ62" s="29">
        <v>4620</v>
      </c>
      <c r="AK62" s="27">
        <v>4620</v>
      </c>
      <c r="AL62" s="29">
        <v>4620</v>
      </c>
      <c r="AM62" s="27">
        <v>4620</v>
      </c>
      <c r="AN62" s="28"/>
      <c r="AO62" s="27"/>
      <c r="AP62" s="28"/>
      <c r="AQ62" s="27"/>
      <c r="AR62" s="28"/>
      <c r="AS62" s="27"/>
      <c r="AT62" s="28"/>
      <c r="AU62" s="27"/>
      <c r="AV62" s="28"/>
      <c r="AW62" s="27"/>
      <c r="AX62" s="28"/>
      <c r="AY62" s="27"/>
      <c r="AZ62" s="28"/>
      <c r="BA62" s="27"/>
      <c r="BB62" s="28"/>
      <c r="BC62" s="27"/>
      <c r="BD62" s="28"/>
      <c r="BE62" s="27"/>
      <c r="BF62" s="28"/>
      <c r="BG62" s="27"/>
      <c r="BH62" s="28"/>
      <c r="BI62" s="27"/>
      <c r="BJ62" s="28"/>
      <c r="BK62" s="27"/>
      <c r="BL62" s="28"/>
      <c r="BM62" s="27"/>
      <c r="BN62" s="28"/>
      <c r="BO62" s="27"/>
      <c r="BP62" s="28"/>
      <c r="BQ62" s="27"/>
      <c r="BR62" s="28"/>
      <c r="BS62" s="27"/>
      <c r="BT62" s="28"/>
      <c r="BU62" s="27"/>
      <c r="BV62" s="28"/>
      <c r="BW62" s="27"/>
      <c r="BX62" s="28"/>
      <c r="BY62" s="27"/>
      <c r="BZ62" s="28"/>
      <c r="CA62" s="27"/>
      <c r="CB62" s="26"/>
      <c r="CC62" s="27"/>
      <c r="CD62" s="26"/>
      <c r="CE62" s="27"/>
      <c r="CF62" s="26"/>
      <c r="CG62" s="27"/>
      <c r="CH62" s="26"/>
      <c r="CI62" s="27"/>
      <c r="CJ62" s="26"/>
      <c r="CK62" s="27"/>
      <c r="CL62" s="26"/>
      <c r="CM62" s="27"/>
      <c r="CN62" s="30"/>
      <c r="CO62" s="31">
        <f t="shared" si="4"/>
        <v>57080</v>
      </c>
      <c r="CP62" s="31">
        <f t="shared" si="4"/>
        <v>57080</v>
      </c>
      <c r="CQ62" s="32">
        <f t="shared" si="2"/>
        <v>0</v>
      </c>
    </row>
    <row r="63" spans="1:95" ht="25.5" customHeight="1">
      <c r="A63" s="18">
        <v>60</v>
      </c>
      <c r="B63" s="36" t="s">
        <v>227</v>
      </c>
      <c r="C63" s="20" t="s">
        <v>228</v>
      </c>
      <c r="D63" s="21" t="s">
        <v>229</v>
      </c>
      <c r="E63" s="33"/>
      <c r="F63" s="23">
        <v>0</v>
      </c>
      <c r="G63" s="34" t="s">
        <v>60</v>
      </c>
      <c r="H63" s="25">
        <f t="shared" si="1"/>
        <v>3500</v>
      </c>
      <c r="I63" s="11"/>
      <c r="J63" s="26">
        <v>1500</v>
      </c>
      <c r="K63" s="27">
        <v>1500</v>
      </c>
      <c r="L63" s="26">
        <v>500</v>
      </c>
      <c r="M63" s="27">
        <v>500</v>
      </c>
      <c r="N63" s="26"/>
      <c r="O63" s="27"/>
      <c r="P63" s="26">
        <v>6500</v>
      </c>
      <c r="Q63" s="27">
        <v>0</v>
      </c>
      <c r="R63" s="28"/>
      <c r="S63" s="27"/>
      <c r="T63" s="26"/>
      <c r="U63" s="27"/>
      <c r="V63" s="29"/>
      <c r="W63" s="27"/>
      <c r="X63" s="29"/>
      <c r="Y63" s="27"/>
      <c r="Z63" s="29"/>
      <c r="AA63" s="27"/>
      <c r="AB63" s="29"/>
      <c r="AC63" s="27">
        <v>1500</v>
      </c>
      <c r="AD63" s="29"/>
      <c r="AE63" s="27"/>
      <c r="AF63" s="29"/>
      <c r="AG63" s="27"/>
      <c r="AH63" s="29"/>
      <c r="AI63" s="27"/>
      <c r="AJ63" s="29"/>
      <c r="AK63" s="27"/>
      <c r="AL63" s="29"/>
      <c r="AM63" s="27">
        <v>1500</v>
      </c>
      <c r="AN63" s="28"/>
      <c r="AO63" s="27"/>
      <c r="AP63" s="28"/>
      <c r="AQ63" s="27"/>
      <c r="AR63" s="28"/>
      <c r="AS63" s="27"/>
      <c r="AT63" s="28"/>
      <c r="AU63" s="27"/>
      <c r="AV63" s="28"/>
      <c r="AW63" s="27"/>
      <c r="AX63" s="28"/>
      <c r="AY63" s="27"/>
      <c r="AZ63" s="28"/>
      <c r="BA63" s="27"/>
      <c r="BB63" s="28"/>
      <c r="BC63" s="27"/>
      <c r="BD63" s="28"/>
      <c r="BE63" s="27"/>
      <c r="BF63" s="28"/>
      <c r="BG63" s="27"/>
      <c r="BH63" s="28"/>
      <c r="BI63" s="27"/>
      <c r="BJ63" s="28"/>
      <c r="BK63" s="27"/>
      <c r="BL63" s="28"/>
      <c r="BM63" s="27"/>
      <c r="BN63" s="28"/>
      <c r="BO63" s="27"/>
      <c r="BP63" s="28"/>
      <c r="BQ63" s="27"/>
      <c r="BR63" s="28"/>
      <c r="BS63" s="27"/>
      <c r="BT63" s="28"/>
      <c r="BU63" s="27"/>
      <c r="BV63" s="28"/>
      <c r="BW63" s="27"/>
      <c r="BX63" s="28"/>
      <c r="BY63" s="27"/>
      <c r="BZ63" s="28"/>
      <c r="CA63" s="27"/>
      <c r="CB63" s="26"/>
      <c r="CC63" s="27"/>
      <c r="CD63" s="26"/>
      <c r="CE63" s="27"/>
      <c r="CF63" s="26"/>
      <c r="CG63" s="27"/>
      <c r="CH63" s="26"/>
      <c r="CI63" s="27"/>
      <c r="CJ63" s="26"/>
      <c r="CK63" s="27"/>
      <c r="CL63" s="26"/>
      <c r="CM63" s="27"/>
      <c r="CN63" s="30"/>
      <c r="CO63" s="31">
        <f t="shared" si="4"/>
        <v>8500</v>
      </c>
      <c r="CP63" s="31">
        <f t="shared" si="4"/>
        <v>5000</v>
      </c>
      <c r="CQ63" s="32">
        <f t="shared" si="2"/>
        <v>3500</v>
      </c>
    </row>
    <row r="64" spans="1:95" ht="25.5" customHeight="1">
      <c r="A64" s="18">
        <v>61</v>
      </c>
      <c r="B64" s="36" t="s">
        <v>230</v>
      </c>
      <c r="C64" s="20" t="s">
        <v>231</v>
      </c>
      <c r="D64" s="21" t="s">
        <v>232</v>
      </c>
      <c r="E64" s="33"/>
      <c r="F64" s="23">
        <v>3300</v>
      </c>
      <c r="G64" s="34" t="s">
        <v>98</v>
      </c>
      <c r="H64" s="25">
        <f t="shared" si="1"/>
        <v>0</v>
      </c>
      <c r="I64" s="11"/>
      <c r="J64" s="26">
        <v>1500</v>
      </c>
      <c r="K64" s="27">
        <v>1500</v>
      </c>
      <c r="L64" s="26">
        <v>1000</v>
      </c>
      <c r="M64" s="27">
        <v>1000</v>
      </c>
      <c r="N64" s="26">
        <v>5000</v>
      </c>
      <c r="O64" s="27">
        <v>5000</v>
      </c>
      <c r="P64" s="26">
        <v>8000</v>
      </c>
      <c r="Q64" s="27">
        <v>1500</v>
      </c>
      <c r="R64" s="28"/>
      <c r="S64" s="27"/>
      <c r="T64" s="26"/>
      <c r="U64" s="27"/>
      <c r="V64" s="29">
        <v>2310</v>
      </c>
      <c r="W64" s="27">
        <v>0</v>
      </c>
      <c r="X64" s="29">
        <v>2310</v>
      </c>
      <c r="Y64" s="27">
        <v>11120</v>
      </c>
      <c r="Z64" s="29">
        <v>2310</v>
      </c>
      <c r="AA64" s="27">
        <v>0</v>
      </c>
      <c r="AB64" s="29">
        <v>2310</v>
      </c>
      <c r="AC64" s="27">
        <v>4620</v>
      </c>
      <c r="AD64" s="29">
        <v>2310</v>
      </c>
      <c r="AE64" s="27"/>
      <c r="AF64" s="29">
        <v>2310</v>
      </c>
      <c r="AG64" s="27"/>
      <c r="AH64" s="29">
        <v>2310</v>
      </c>
      <c r="AI64" s="27"/>
      <c r="AJ64" s="29">
        <v>2310</v>
      </c>
      <c r="AK64" s="27"/>
      <c r="AL64" s="29">
        <v>2310</v>
      </c>
      <c r="AM64" s="27">
        <v>11550</v>
      </c>
      <c r="AN64" s="28"/>
      <c r="AO64" s="27"/>
      <c r="AP64" s="28"/>
      <c r="AQ64" s="27"/>
      <c r="AR64" s="28"/>
      <c r="AS64" s="27"/>
      <c r="AT64" s="28"/>
      <c r="AU64" s="27"/>
      <c r="AV64" s="28"/>
      <c r="AW64" s="27"/>
      <c r="AX64" s="28"/>
      <c r="AY64" s="27"/>
      <c r="AZ64" s="28"/>
      <c r="BA64" s="27"/>
      <c r="BB64" s="28"/>
      <c r="BC64" s="27"/>
      <c r="BD64" s="28"/>
      <c r="BE64" s="27"/>
      <c r="BF64" s="28"/>
      <c r="BG64" s="27"/>
      <c r="BH64" s="28"/>
      <c r="BI64" s="27"/>
      <c r="BJ64" s="28"/>
      <c r="BK64" s="27"/>
      <c r="BL64" s="28"/>
      <c r="BM64" s="27"/>
      <c r="BN64" s="28"/>
      <c r="BO64" s="27"/>
      <c r="BP64" s="28"/>
      <c r="BQ64" s="27"/>
      <c r="BR64" s="28"/>
      <c r="BS64" s="27"/>
      <c r="BT64" s="28"/>
      <c r="BU64" s="27"/>
      <c r="BV64" s="28"/>
      <c r="BW64" s="27"/>
      <c r="BX64" s="28"/>
      <c r="BY64" s="27"/>
      <c r="BZ64" s="28"/>
      <c r="CA64" s="27"/>
      <c r="CB64" s="26"/>
      <c r="CC64" s="27"/>
      <c r="CD64" s="26"/>
      <c r="CE64" s="27"/>
      <c r="CF64" s="26"/>
      <c r="CG64" s="27"/>
      <c r="CH64" s="26"/>
      <c r="CI64" s="27"/>
      <c r="CJ64" s="26"/>
      <c r="CK64" s="27"/>
      <c r="CL64" s="26"/>
      <c r="CM64" s="27"/>
      <c r="CN64" s="30"/>
      <c r="CO64" s="31">
        <f t="shared" si="4"/>
        <v>36290</v>
      </c>
      <c r="CP64" s="31">
        <f t="shared" si="4"/>
        <v>36290</v>
      </c>
      <c r="CQ64" s="32">
        <f t="shared" si="2"/>
        <v>0</v>
      </c>
    </row>
    <row r="65" spans="1:95" ht="25.5" customHeight="1">
      <c r="A65" s="18">
        <v>62</v>
      </c>
      <c r="B65" s="36" t="s">
        <v>233</v>
      </c>
      <c r="C65" s="20" t="s">
        <v>234</v>
      </c>
      <c r="D65" s="21" t="s">
        <v>235</v>
      </c>
      <c r="E65" s="33"/>
      <c r="F65" s="23">
        <v>6600</v>
      </c>
      <c r="G65" s="35"/>
      <c r="H65" s="25">
        <f t="shared" si="1"/>
        <v>13860</v>
      </c>
      <c r="I65" s="11"/>
      <c r="J65" s="26">
        <v>1500</v>
      </c>
      <c r="K65" s="27">
        <v>1500</v>
      </c>
      <c r="L65" s="26">
        <v>1000</v>
      </c>
      <c r="M65" s="27">
        <v>1000</v>
      </c>
      <c r="N65" s="26">
        <v>5000</v>
      </c>
      <c r="O65" s="27">
        <v>5000</v>
      </c>
      <c r="P65" s="26">
        <v>8000</v>
      </c>
      <c r="Q65" s="27">
        <f>1500+0</f>
        <v>1500</v>
      </c>
      <c r="R65" s="28"/>
      <c r="S65" s="27"/>
      <c r="T65" s="26"/>
      <c r="U65" s="27"/>
      <c r="V65" s="29">
        <v>4620</v>
      </c>
      <c r="W65" s="27">
        <v>4620</v>
      </c>
      <c r="X65" s="29">
        <v>4620</v>
      </c>
      <c r="Y65" s="27">
        <v>4620</v>
      </c>
      <c r="Z65" s="29">
        <v>4620</v>
      </c>
      <c r="AA65" s="27">
        <v>4620</v>
      </c>
      <c r="AB65" s="29">
        <v>4620</v>
      </c>
      <c r="AC65" s="27">
        <v>11120</v>
      </c>
      <c r="AD65" s="29">
        <v>4620</v>
      </c>
      <c r="AE65" s="27">
        <v>4620</v>
      </c>
      <c r="AF65" s="29">
        <v>4620</v>
      </c>
      <c r="AG65" s="27">
        <v>4620</v>
      </c>
      <c r="AH65" s="29">
        <v>4620</v>
      </c>
      <c r="AI65" s="27"/>
      <c r="AJ65" s="29">
        <v>4620</v>
      </c>
      <c r="AK65" s="27"/>
      <c r="AL65" s="29">
        <v>4620</v>
      </c>
      <c r="AM65" s="27"/>
      <c r="AN65" s="28"/>
      <c r="AO65" s="27"/>
      <c r="AP65" s="28"/>
      <c r="AQ65" s="27"/>
      <c r="AR65" s="28"/>
      <c r="AS65" s="27"/>
      <c r="AT65" s="28"/>
      <c r="AU65" s="27"/>
      <c r="AV65" s="28"/>
      <c r="AW65" s="27"/>
      <c r="AX65" s="28"/>
      <c r="AY65" s="27"/>
      <c r="AZ65" s="28"/>
      <c r="BA65" s="27"/>
      <c r="BB65" s="28"/>
      <c r="BC65" s="27"/>
      <c r="BD65" s="28"/>
      <c r="BE65" s="27"/>
      <c r="BF65" s="28"/>
      <c r="BG65" s="27"/>
      <c r="BH65" s="28"/>
      <c r="BI65" s="27"/>
      <c r="BJ65" s="28"/>
      <c r="BK65" s="27"/>
      <c r="BL65" s="28"/>
      <c r="BM65" s="27"/>
      <c r="BN65" s="28"/>
      <c r="BO65" s="27"/>
      <c r="BP65" s="28"/>
      <c r="BQ65" s="27"/>
      <c r="BR65" s="28"/>
      <c r="BS65" s="27"/>
      <c r="BT65" s="28"/>
      <c r="BU65" s="27"/>
      <c r="BV65" s="28"/>
      <c r="BW65" s="27"/>
      <c r="BX65" s="28"/>
      <c r="BY65" s="27"/>
      <c r="BZ65" s="28"/>
      <c r="CA65" s="27"/>
      <c r="CB65" s="26"/>
      <c r="CC65" s="27"/>
      <c r="CD65" s="26"/>
      <c r="CE65" s="27"/>
      <c r="CF65" s="26"/>
      <c r="CG65" s="27"/>
      <c r="CH65" s="26"/>
      <c r="CI65" s="27"/>
      <c r="CJ65" s="26"/>
      <c r="CK65" s="27"/>
      <c r="CL65" s="26"/>
      <c r="CM65" s="27"/>
      <c r="CN65" s="30"/>
      <c r="CO65" s="31">
        <f t="shared" si="4"/>
        <v>57080</v>
      </c>
      <c r="CP65" s="31">
        <f t="shared" si="4"/>
        <v>43220</v>
      </c>
      <c r="CQ65" s="32">
        <f t="shared" si="2"/>
        <v>13860</v>
      </c>
    </row>
    <row r="66" spans="1:95" ht="25.5" customHeight="1">
      <c r="A66" s="18">
        <v>63</v>
      </c>
      <c r="B66" s="36" t="s">
        <v>236</v>
      </c>
      <c r="C66" s="20" t="s">
        <v>237</v>
      </c>
      <c r="D66" s="21" t="s">
        <v>238</v>
      </c>
      <c r="E66" s="22" t="s">
        <v>45</v>
      </c>
      <c r="F66" s="23">
        <v>6200</v>
      </c>
      <c r="H66" s="25">
        <f t="shared" si="1"/>
        <v>4340</v>
      </c>
      <c r="I66" s="11"/>
      <c r="J66" s="26">
        <v>1500</v>
      </c>
      <c r="K66" s="27">
        <v>1500</v>
      </c>
      <c r="L66" s="26">
        <v>1000</v>
      </c>
      <c r="M66" s="27">
        <v>1000</v>
      </c>
      <c r="N66" s="26">
        <v>5000</v>
      </c>
      <c r="O66" s="27">
        <v>5000</v>
      </c>
      <c r="P66" s="26">
        <v>8000</v>
      </c>
      <c r="Q66" s="27">
        <f>1500+0</f>
        <v>1500</v>
      </c>
      <c r="R66" s="28"/>
      <c r="S66" s="27"/>
      <c r="T66" s="26"/>
      <c r="U66" s="27"/>
      <c r="V66" s="29">
        <v>4340</v>
      </c>
      <c r="W66" s="27">
        <v>11120</v>
      </c>
      <c r="X66" s="29">
        <v>4340</v>
      </c>
      <c r="Y66" s="27">
        <v>4620</v>
      </c>
      <c r="Z66" s="29">
        <v>4340</v>
      </c>
      <c r="AA66" s="27">
        <v>3780</v>
      </c>
      <c r="AB66" s="29">
        <v>4340</v>
      </c>
      <c r="AC66" s="27">
        <v>4340</v>
      </c>
      <c r="AD66" s="29">
        <v>4340</v>
      </c>
      <c r="AE66" s="27">
        <v>4340</v>
      </c>
      <c r="AF66" s="29">
        <v>4340</v>
      </c>
      <c r="AG66" s="27">
        <v>4340</v>
      </c>
      <c r="AH66" s="29">
        <v>4340</v>
      </c>
      <c r="AI66" s="27">
        <v>4340</v>
      </c>
      <c r="AJ66" s="29">
        <v>4340</v>
      </c>
      <c r="AK66" s="27">
        <v>4340</v>
      </c>
      <c r="AL66" s="29">
        <v>4340</v>
      </c>
      <c r="AM66" s="27"/>
      <c r="AN66" s="28"/>
      <c r="AO66" s="27"/>
      <c r="AP66" s="28"/>
      <c r="AQ66" s="27"/>
      <c r="AR66" s="28"/>
      <c r="AS66" s="27"/>
      <c r="AT66" s="28"/>
      <c r="AU66" s="27"/>
      <c r="AV66" s="28"/>
      <c r="AW66" s="27"/>
      <c r="AX66" s="28"/>
      <c r="AY66" s="27"/>
      <c r="AZ66" s="28"/>
      <c r="BA66" s="27"/>
      <c r="BB66" s="28"/>
      <c r="BC66" s="27"/>
      <c r="BD66" s="28"/>
      <c r="BE66" s="27"/>
      <c r="BF66" s="28"/>
      <c r="BG66" s="27"/>
      <c r="BH66" s="28"/>
      <c r="BI66" s="27"/>
      <c r="BJ66" s="28"/>
      <c r="BK66" s="27"/>
      <c r="BL66" s="28"/>
      <c r="BM66" s="27"/>
      <c r="BN66" s="28"/>
      <c r="BO66" s="27"/>
      <c r="BP66" s="28"/>
      <c r="BQ66" s="27"/>
      <c r="BR66" s="28"/>
      <c r="BS66" s="27"/>
      <c r="BT66" s="28"/>
      <c r="BU66" s="27"/>
      <c r="BV66" s="28"/>
      <c r="BW66" s="27"/>
      <c r="BX66" s="28"/>
      <c r="BY66" s="27"/>
      <c r="BZ66" s="28"/>
      <c r="CA66" s="27"/>
      <c r="CB66" s="26"/>
      <c r="CC66" s="27"/>
      <c r="CD66" s="26"/>
      <c r="CE66" s="27"/>
      <c r="CF66" s="26"/>
      <c r="CG66" s="27"/>
      <c r="CH66" s="26"/>
      <c r="CI66" s="27"/>
      <c r="CJ66" s="26"/>
      <c r="CK66" s="27"/>
      <c r="CL66" s="26"/>
      <c r="CM66" s="27"/>
      <c r="CN66" s="30"/>
      <c r="CO66" s="31">
        <f t="shared" si="4"/>
        <v>54560</v>
      </c>
      <c r="CP66" s="31">
        <f t="shared" si="4"/>
        <v>50220</v>
      </c>
      <c r="CQ66" s="32">
        <f t="shared" si="2"/>
        <v>4340</v>
      </c>
    </row>
    <row r="67" spans="1:95" ht="25.5" customHeight="1">
      <c r="A67" s="18">
        <v>64</v>
      </c>
      <c r="B67" s="36" t="s">
        <v>239</v>
      </c>
      <c r="C67" s="20" t="s">
        <v>240</v>
      </c>
      <c r="D67" s="21" t="s">
        <v>241</v>
      </c>
      <c r="E67" s="22"/>
      <c r="F67" s="23"/>
      <c r="G67" s="44" t="s">
        <v>136</v>
      </c>
      <c r="H67" s="25">
        <f t="shared" si="1"/>
        <v>0</v>
      </c>
      <c r="I67" s="11"/>
      <c r="J67" s="26">
        <v>1500</v>
      </c>
      <c r="K67" s="27">
        <v>1500</v>
      </c>
      <c r="L67" s="26">
        <v>1000</v>
      </c>
      <c r="M67" s="27">
        <f>500+0</f>
        <v>500</v>
      </c>
      <c r="N67" s="26">
        <v>5000</v>
      </c>
      <c r="O67" s="27">
        <v>0</v>
      </c>
      <c r="P67" s="26">
        <v>4000</v>
      </c>
      <c r="Q67" s="27"/>
      <c r="R67" s="28"/>
      <c r="S67" s="27"/>
      <c r="T67" s="26"/>
      <c r="U67" s="27">
        <v>5500</v>
      </c>
      <c r="V67" s="29">
        <v>4620</v>
      </c>
      <c r="W67" s="27"/>
      <c r="X67" s="29">
        <v>4620</v>
      </c>
      <c r="Y67" s="27"/>
      <c r="Z67" s="29">
        <v>4620</v>
      </c>
      <c r="AA67" s="27"/>
      <c r="AB67" s="29">
        <v>4620</v>
      </c>
      <c r="AC67" s="27"/>
      <c r="AD67" s="29">
        <v>4620</v>
      </c>
      <c r="AE67" s="27">
        <v>5000</v>
      </c>
      <c r="AF67" s="29">
        <v>4620</v>
      </c>
      <c r="AG67" s="27">
        <v>22100</v>
      </c>
      <c r="AH67" s="29"/>
      <c r="AI67" s="27">
        <v>4620</v>
      </c>
      <c r="AJ67" s="29"/>
      <c r="AK67" s="27"/>
      <c r="AL67" s="29"/>
      <c r="AM67" s="27"/>
      <c r="AN67" s="28"/>
      <c r="AO67" s="27"/>
      <c r="AP67" s="28"/>
      <c r="AQ67" s="27"/>
      <c r="AR67" s="28"/>
      <c r="AS67" s="27"/>
      <c r="AT67" s="28"/>
      <c r="AU67" s="27"/>
      <c r="AV67" s="28"/>
      <c r="AW67" s="27"/>
      <c r="AX67" s="28"/>
      <c r="AY67" s="27"/>
      <c r="AZ67" s="28"/>
      <c r="BA67" s="27"/>
      <c r="BB67" s="28"/>
      <c r="BC67" s="27"/>
      <c r="BD67" s="28"/>
      <c r="BE67" s="27"/>
      <c r="BF67" s="28"/>
      <c r="BG67" s="27"/>
      <c r="BH67" s="28"/>
      <c r="BI67" s="27"/>
      <c r="BJ67" s="28"/>
      <c r="BK67" s="27"/>
      <c r="BL67" s="28"/>
      <c r="BM67" s="27"/>
      <c r="BN67" s="28"/>
      <c r="BO67" s="27"/>
      <c r="BP67" s="28"/>
      <c r="BQ67" s="27"/>
      <c r="BR67" s="28"/>
      <c r="BS67" s="27"/>
      <c r="BT67" s="28"/>
      <c r="BU67" s="27"/>
      <c r="BV67" s="28"/>
      <c r="BW67" s="27"/>
      <c r="BX67" s="28"/>
      <c r="BY67" s="27"/>
      <c r="BZ67" s="28"/>
      <c r="CA67" s="27"/>
      <c r="CB67" s="26"/>
      <c r="CC67" s="27"/>
      <c r="CD67" s="26"/>
      <c r="CE67" s="27"/>
      <c r="CF67" s="26"/>
      <c r="CG67" s="27"/>
      <c r="CH67" s="26"/>
      <c r="CI67" s="27"/>
      <c r="CJ67" s="26"/>
      <c r="CK67" s="27"/>
      <c r="CL67" s="26"/>
      <c r="CM67" s="27"/>
      <c r="CN67" s="30"/>
      <c r="CO67" s="31">
        <f t="shared" si="4"/>
        <v>39220</v>
      </c>
      <c r="CP67" s="31">
        <f t="shared" si="4"/>
        <v>39220</v>
      </c>
      <c r="CQ67" s="32">
        <f t="shared" si="2"/>
        <v>0</v>
      </c>
    </row>
    <row r="68" spans="1:95" ht="25.5" customHeight="1">
      <c r="A68" s="18">
        <v>65</v>
      </c>
      <c r="B68" s="36" t="s">
        <v>242</v>
      </c>
      <c r="C68" s="20" t="s">
        <v>243</v>
      </c>
      <c r="D68" s="21" t="s">
        <v>244</v>
      </c>
      <c r="E68" s="22" t="s">
        <v>45</v>
      </c>
      <c r="F68" s="23">
        <v>6200</v>
      </c>
      <c r="H68" s="25">
        <f t="shared" si="1"/>
        <v>4340</v>
      </c>
      <c r="I68" s="11"/>
      <c r="J68" s="26">
        <v>1500</v>
      </c>
      <c r="K68" s="27">
        <v>1500</v>
      </c>
      <c r="L68" s="26">
        <v>1000</v>
      </c>
      <c r="M68" s="27">
        <v>1000</v>
      </c>
      <c r="N68" s="26">
        <v>5000</v>
      </c>
      <c r="O68" s="27">
        <v>5000</v>
      </c>
      <c r="P68" s="26">
        <v>8000</v>
      </c>
      <c r="Q68" s="27">
        <v>1500</v>
      </c>
      <c r="R68" s="28"/>
      <c r="S68" s="27"/>
      <c r="T68" s="26"/>
      <c r="U68" s="27"/>
      <c r="V68" s="29">
        <v>4340</v>
      </c>
      <c r="W68" s="27">
        <v>11120</v>
      </c>
      <c r="X68" s="29">
        <v>4340</v>
      </c>
      <c r="Y68" s="27">
        <v>4620</v>
      </c>
      <c r="Z68" s="29">
        <v>4340</v>
      </c>
      <c r="AA68" s="27">
        <v>3780</v>
      </c>
      <c r="AB68" s="29">
        <v>4340</v>
      </c>
      <c r="AC68" s="27">
        <v>4340</v>
      </c>
      <c r="AD68" s="29">
        <v>4340</v>
      </c>
      <c r="AE68" s="27">
        <v>4340</v>
      </c>
      <c r="AF68" s="29">
        <v>4340</v>
      </c>
      <c r="AG68" s="27"/>
      <c r="AH68" s="29">
        <v>4340</v>
      </c>
      <c r="AI68" s="27"/>
      <c r="AJ68" s="29">
        <v>4340</v>
      </c>
      <c r="AK68" s="27">
        <v>13020</v>
      </c>
      <c r="AL68" s="29">
        <v>4340</v>
      </c>
      <c r="AM68" s="27"/>
      <c r="AN68" s="28"/>
      <c r="AO68" s="27"/>
      <c r="AP68" s="28"/>
      <c r="AQ68" s="27"/>
      <c r="AR68" s="28"/>
      <c r="AS68" s="27"/>
      <c r="AT68" s="28"/>
      <c r="AU68" s="27"/>
      <c r="AV68" s="28"/>
      <c r="AW68" s="27"/>
      <c r="AX68" s="28"/>
      <c r="AY68" s="27"/>
      <c r="AZ68" s="28"/>
      <c r="BA68" s="27"/>
      <c r="BB68" s="28"/>
      <c r="BC68" s="27"/>
      <c r="BD68" s="28"/>
      <c r="BE68" s="27"/>
      <c r="BF68" s="28"/>
      <c r="BG68" s="27"/>
      <c r="BH68" s="28"/>
      <c r="BI68" s="27"/>
      <c r="BJ68" s="28"/>
      <c r="BK68" s="27"/>
      <c r="BL68" s="28"/>
      <c r="BM68" s="27"/>
      <c r="BN68" s="28"/>
      <c r="BO68" s="27"/>
      <c r="BP68" s="28"/>
      <c r="BQ68" s="27"/>
      <c r="BR68" s="28"/>
      <c r="BS68" s="27"/>
      <c r="BT68" s="28"/>
      <c r="BU68" s="27"/>
      <c r="BV68" s="28"/>
      <c r="BW68" s="27"/>
      <c r="BX68" s="28"/>
      <c r="BY68" s="27"/>
      <c r="BZ68" s="28"/>
      <c r="CA68" s="27"/>
      <c r="CB68" s="26"/>
      <c r="CC68" s="27"/>
      <c r="CD68" s="26"/>
      <c r="CE68" s="27"/>
      <c r="CF68" s="26"/>
      <c r="CG68" s="27"/>
      <c r="CH68" s="26"/>
      <c r="CI68" s="27"/>
      <c r="CJ68" s="26"/>
      <c r="CK68" s="27"/>
      <c r="CL68" s="26"/>
      <c r="CM68" s="27"/>
      <c r="CN68" s="30"/>
      <c r="CO68" s="31">
        <f t="shared" ref="CO68:CP99" si="5">CL68+CJ68+CH68+CF68+CD68+CB68+BZ68+BX68+BV68+BT68+BR68+BP68+BN68+BL68+BJ68+BH68+BF68+BD68+BB68+AZ68+AX68+AV68+AT68+AR68+AP68+AN68+AL68+AJ68+AH68+AF68+AD68+AB68+Z68+X68+V68+T68+R68+N68+L68+J68+P68</f>
        <v>54560</v>
      </c>
      <c r="CP68" s="31">
        <f t="shared" si="5"/>
        <v>50220</v>
      </c>
      <c r="CQ68" s="32">
        <f t="shared" si="2"/>
        <v>4340</v>
      </c>
    </row>
    <row r="69" spans="1:95" ht="25.5" customHeight="1">
      <c r="A69" s="18">
        <v>66</v>
      </c>
      <c r="B69" s="36" t="s">
        <v>245</v>
      </c>
      <c r="C69" s="20" t="s">
        <v>246</v>
      </c>
      <c r="D69" s="21" t="s">
        <v>247</v>
      </c>
      <c r="E69" s="33"/>
      <c r="F69" s="23">
        <v>6600</v>
      </c>
      <c r="G69" s="35"/>
      <c r="H69" s="25">
        <f t="shared" ref="H69:H132" si="6">CQ69</f>
        <v>4620</v>
      </c>
      <c r="I69" s="11"/>
      <c r="J69" s="26">
        <v>1500</v>
      </c>
      <c r="K69" s="27">
        <v>1500</v>
      </c>
      <c r="L69" s="26">
        <v>1000</v>
      </c>
      <c r="M69" s="27">
        <v>1000</v>
      </c>
      <c r="N69" s="26">
        <v>5000</v>
      </c>
      <c r="O69" s="27">
        <v>5000</v>
      </c>
      <c r="P69" s="26">
        <v>8000</v>
      </c>
      <c r="Q69" s="27">
        <f>1500+0</f>
        <v>1500</v>
      </c>
      <c r="R69" s="28"/>
      <c r="S69" s="27"/>
      <c r="T69" s="26"/>
      <c r="U69" s="27"/>
      <c r="V69" s="29">
        <v>4620</v>
      </c>
      <c r="W69" s="27">
        <v>0</v>
      </c>
      <c r="X69" s="29">
        <v>4620</v>
      </c>
      <c r="Y69" s="27">
        <v>0</v>
      </c>
      <c r="Z69" s="29">
        <v>4620</v>
      </c>
      <c r="AA69" s="27">
        <v>20360</v>
      </c>
      <c r="AB69" s="29">
        <v>4620</v>
      </c>
      <c r="AC69" s="27">
        <v>4620</v>
      </c>
      <c r="AD69" s="29">
        <v>4620</v>
      </c>
      <c r="AE69" s="27"/>
      <c r="AF69" s="29">
        <v>4620</v>
      </c>
      <c r="AG69" s="27"/>
      <c r="AH69" s="29">
        <v>4620</v>
      </c>
      <c r="AI69" s="27"/>
      <c r="AJ69" s="29">
        <v>4620</v>
      </c>
      <c r="AK69" s="27">
        <v>18480</v>
      </c>
      <c r="AL69" s="29">
        <v>4620</v>
      </c>
      <c r="AM69" s="27"/>
      <c r="AN69" s="28"/>
      <c r="AO69" s="27"/>
      <c r="AP69" s="28"/>
      <c r="AQ69" s="27"/>
      <c r="AR69" s="28"/>
      <c r="AS69" s="27"/>
      <c r="AT69" s="28"/>
      <c r="AU69" s="27"/>
      <c r="AV69" s="28"/>
      <c r="AW69" s="27"/>
      <c r="AX69" s="28"/>
      <c r="AY69" s="27"/>
      <c r="AZ69" s="28"/>
      <c r="BA69" s="27"/>
      <c r="BB69" s="28"/>
      <c r="BC69" s="27"/>
      <c r="BD69" s="28"/>
      <c r="BE69" s="27"/>
      <c r="BF69" s="28"/>
      <c r="BG69" s="27"/>
      <c r="BH69" s="28"/>
      <c r="BI69" s="27"/>
      <c r="BJ69" s="28"/>
      <c r="BK69" s="27"/>
      <c r="BL69" s="28"/>
      <c r="BM69" s="27"/>
      <c r="BN69" s="28"/>
      <c r="BO69" s="27"/>
      <c r="BP69" s="28"/>
      <c r="BQ69" s="27"/>
      <c r="BR69" s="28"/>
      <c r="BS69" s="27"/>
      <c r="BT69" s="28"/>
      <c r="BU69" s="27"/>
      <c r="BV69" s="28"/>
      <c r="BW69" s="27"/>
      <c r="BX69" s="28"/>
      <c r="BY69" s="27"/>
      <c r="BZ69" s="28"/>
      <c r="CA69" s="27"/>
      <c r="CB69" s="26"/>
      <c r="CC69" s="27"/>
      <c r="CD69" s="26"/>
      <c r="CE69" s="27"/>
      <c r="CF69" s="26"/>
      <c r="CG69" s="27"/>
      <c r="CH69" s="26"/>
      <c r="CI69" s="27"/>
      <c r="CJ69" s="26"/>
      <c r="CK69" s="27"/>
      <c r="CL69" s="26"/>
      <c r="CM69" s="27"/>
      <c r="CN69" s="30"/>
      <c r="CO69" s="31">
        <f t="shared" si="5"/>
        <v>57080</v>
      </c>
      <c r="CP69" s="31">
        <f t="shared" si="5"/>
        <v>52460</v>
      </c>
      <c r="CQ69" s="32">
        <f t="shared" ref="CQ69:CQ132" si="7">CO69-CP69</f>
        <v>4620</v>
      </c>
    </row>
    <row r="70" spans="1:95" ht="25.5" customHeight="1">
      <c r="A70" s="18">
        <v>67</v>
      </c>
      <c r="B70" s="36" t="s">
        <v>248</v>
      </c>
      <c r="C70" s="20" t="s">
        <v>249</v>
      </c>
      <c r="D70" s="21" t="s">
        <v>250</v>
      </c>
      <c r="E70" s="33"/>
      <c r="F70" s="23">
        <v>4600</v>
      </c>
      <c r="G70" s="35" t="s">
        <v>108</v>
      </c>
      <c r="H70" s="25">
        <f t="shared" si="6"/>
        <v>12880</v>
      </c>
      <c r="I70" s="11"/>
      <c r="J70" s="26">
        <v>1500</v>
      </c>
      <c r="K70" s="27">
        <v>1500</v>
      </c>
      <c r="L70" s="26">
        <v>1000</v>
      </c>
      <c r="M70" s="27">
        <v>1000</v>
      </c>
      <c r="N70" s="26">
        <v>5000</v>
      </c>
      <c r="O70" s="27">
        <v>1500</v>
      </c>
      <c r="P70" s="26">
        <v>8000</v>
      </c>
      <c r="Q70" s="27"/>
      <c r="R70" s="28"/>
      <c r="S70" s="27"/>
      <c r="T70" s="26"/>
      <c r="U70" s="27"/>
      <c r="V70" s="29">
        <v>3220</v>
      </c>
      <c r="W70" s="27"/>
      <c r="X70" s="29">
        <v>3220</v>
      </c>
      <c r="Y70" s="27"/>
      <c r="Z70" s="29">
        <v>3220</v>
      </c>
      <c r="AA70" s="27"/>
      <c r="AB70" s="29">
        <v>3220</v>
      </c>
      <c r="AC70" s="27">
        <v>9660</v>
      </c>
      <c r="AD70" s="29">
        <v>3220</v>
      </c>
      <c r="AE70" s="27">
        <v>1000</v>
      </c>
      <c r="AF70" s="29">
        <v>3220</v>
      </c>
      <c r="AG70" s="27"/>
      <c r="AH70" s="29">
        <v>3220</v>
      </c>
      <c r="AI70" s="27"/>
      <c r="AJ70" s="29">
        <v>3220</v>
      </c>
      <c r="AK70" s="27"/>
      <c r="AL70" s="29">
        <v>3220</v>
      </c>
      <c r="AM70" s="27">
        <v>16940</v>
      </c>
      <c r="AN70" s="28"/>
      <c r="AO70" s="27"/>
      <c r="AP70" s="28"/>
      <c r="AQ70" s="27"/>
      <c r="AR70" s="28"/>
      <c r="AS70" s="27"/>
      <c r="AT70" s="28"/>
      <c r="AU70" s="27"/>
      <c r="AV70" s="28"/>
      <c r="AW70" s="27"/>
      <c r="AX70" s="28"/>
      <c r="AY70" s="27"/>
      <c r="AZ70" s="28"/>
      <c r="BA70" s="27"/>
      <c r="BB70" s="28"/>
      <c r="BC70" s="27"/>
      <c r="BD70" s="28"/>
      <c r="BE70" s="27"/>
      <c r="BF70" s="28"/>
      <c r="BG70" s="27"/>
      <c r="BH70" s="28"/>
      <c r="BI70" s="27"/>
      <c r="BJ70" s="28"/>
      <c r="BK70" s="27"/>
      <c r="BL70" s="28"/>
      <c r="BM70" s="27"/>
      <c r="BN70" s="28"/>
      <c r="BO70" s="27"/>
      <c r="BP70" s="28"/>
      <c r="BQ70" s="27"/>
      <c r="BR70" s="28"/>
      <c r="BS70" s="27"/>
      <c r="BT70" s="28"/>
      <c r="BU70" s="27"/>
      <c r="BV70" s="28"/>
      <c r="BW70" s="27"/>
      <c r="BX70" s="28"/>
      <c r="BY70" s="27"/>
      <c r="BZ70" s="28"/>
      <c r="CA70" s="27"/>
      <c r="CB70" s="26"/>
      <c r="CC70" s="27"/>
      <c r="CD70" s="26"/>
      <c r="CE70" s="27"/>
      <c r="CF70" s="26"/>
      <c r="CG70" s="27"/>
      <c r="CH70" s="26"/>
      <c r="CI70" s="27"/>
      <c r="CJ70" s="26"/>
      <c r="CK70" s="27"/>
      <c r="CL70" s="26"/>
      <c r="CM70" s="27"/>
      <c r="CN70" s="30"/>
      <c r="CO70" s="31">
        <f t="shared" si="5"/>
        <v>44480</v>
      </c>
      <c r="CP70" s="31">
        <f t="shared" si="5"/>
        <v>31600</v>
      </c>
      <c r="CQ70" s="32">
        <f t="shared" si="7"/>
        <v>12880</v>
      </c>
    </row>
    <row r="71" spans="1:95" ht="25.5" customHeight="1">
      <c r="A71" s="18">
        <v>68</v>
      </c>
      <c r="B71" s="36" t="s">
        <v>251</v>
      </c>
      <c r="C71" s="20" t="s">
        <v>252</v>
      </c>
      <c r="D71" s="21" t="s">
        <v>253</v>
      </c>
      <c r="E71" s="22" t="s">
        <v>45</v>
      </c>
      <c r="F71" s="23">
        <v>6200</v>
      </c>
      <c r="G71" s="35"/>
      <c r="H71" s="25">
        <f t="shared" si="6"/>
        <v>4340</v>
      </c>
      <c r="I71" s="11"/>
      <c r="J71" s="26">
        <v>1500</v>
      </c>
      <c r="K71" s="27">
        <v>1500</v>
      </c>
      <c r="L71" s="26">
        <v>1000</v>
      </c>
      <c r="M71" s="27">
        <f>500+500</f>
        <v>1000</v>
      </c>
      <c r="N71" s="26">
        <v>5000</v>
      </c>
      <c r="O71" s="27">
        <v>5000</v>
      </c>
      <c r="P71" s="26">
        <v>8000</v>
      </c>
      <c r="Q71" s="27">
        <f>0+0</f>
        <v>0</v>
      </c>
      <c r="R71" s="28"/>
      <c r="S71" s="27"/>
      <c r="T71" s="26"/>
      <c r="U71" s="27"/>
      <c r="V71" s="29">
        <v>4340</v>
      </c>
      <c r="W71" s="27">
        <v>4620</v>
      </c>
      <c r="X71" s="29">
        <v>4340</v>
      </c>
      <c r="Y71" s="27">
        <v>6000</v>
      </c>
      <c r="Z71" s="29">
        <v>4340</v>
      </c>
      <c r="AA71" s="27">
        <v>3680</v>
      </c>
      <c r="AB71" s="29">
        <v>4340</v>
      </c>
      <c r="AC71" s="27">
        <v>4620</v>
      </c>
      <c r="AD71" s="29">
        <v>4340</v>
      </c>
      <c r="AE71" s="27">
        <f>4620+7560</f>
        <v>12180</v>
      </c>
      <c r="AF71" s="29">
        <v>4340</v>
      </c>
      <c r="AG71" s="27">
        <v>4620</v>
      </c>
      <c r="AH71" s="29">
        <v>4340</v>
      </c>
      <c r="AI71" s="27">
        <v>4340</v>
      </c>
      <c r="AJ71" s="29">
        <v>4340</v>
      </c>
      <c r="AK71" s="27">
        <v>2660</v>
      </c>
      <c r="AL71" s="29">
        <v>4340</v>
      </c>
      <c r="AM71" s="27"/>
      <c r="AN71" s="28"/>
      <c r="AO71" s="27"/>
      <c r="AP71" s="28"/>
      <c r="AQ71" s="27"/>
      <c r="AR71" s="28"/>
      <c r="AS71" s="27"/>
      <c r="AT71" s="28"/>
      <c r="AU71" s="27"/>
      <c r="AV71" s="28"/>
      <c r="AW71" s="27"/>
      <c r="AX71" s="28"/>
      <c r="AY71" s="27"/>
      <c r="AZ71" s="28"/>
      <c r="BA71" s="27"/>
      <c r="BB71" s="28"/>
      <c r="BC71" s="27"/>
      <c r="BD71" s="28"/>
      <c r="BE71" s="27"/>
      <c r="BF71" s="28"/>
      <c r="BG71" s="27"/>
      <c r="BH71" s="28"/>
      <c r="BI71" s="27"/>
      <c r="BJ71" s="28"/>
      <c r="BK71" s="27"/>
      <c r="BL71" s="28"/>
      <c r="BM71" s="27"/>
      <c r="BN71" s="28"/>
      <c r="BO71" s="27"/>
      <c r="BP71" s="28"/>
      <c r="BQ71" s="27"/>
      <c r="BR71" s="28"/>
      <c r="BS71" s="27"/>
      <c r="BT71" s="28"/>
      <c r="BU71" s="27"/>
      <c r="BV71" s="28"/>
      <c r="BW71" s="27"/>
      <c r="BX71" s="28"/>
      <c r="BY71" s="27"/>
      <c r="BZ71" s="28"/>
      <c r="CA71" s="27"/>
      <c r="CB71" s="26"/>
      <c r="CC71" s="27"/>
      <c r="CD71" s="26"/>
      <c r="CE71" s="27"/>
      <c r="CF71" s="26"/>
      <c r="CG71" s="27"/>
      <c r="CH71" s="26"/>
      <c r="CI71" s="27"/>
      <c r="CJ71" s="26"/>
      <c r="CK71" s="27"/>
      <c r="CL71" s="26"/>
      <c r="CM71" s="27"/>
      <c r="CN71" s="30"/>
      <c r="CO71" s="31">
        <f t="shared" si="5"/>
        <v>54560</v>
      </c>
      <c r="CP71" s="31">
        <f t="shared" si="5"/>
        <v>50220</v>
      </c>
      <c r="CQ71" s="32">
        <f t="shared" si="7"/>
        <v>4340</v>
      </c>
    </row>
    <row r="72" spans="1:95" ht="25.5" customHeight="1">
      <c r="A72" s="18">
        <v>69</v>
      </c>
      <c r="B72" s="36" t="s">
        <v>254</v>
      </c>
      <c r="C72" s="20" t="s">
        <v>255</v>
      </c>
      <c r="D72" s="21" t="s">
        <v>256</v>
      </c>
      <c r="E72" s="22" t="s">
        <v>45</v>
      </c>
      <c r="F72" s="23">
        <v>6200</v>
      </c>
      <c r="H72" s="38">
        <f t="shared" si="6"/>
        <v>0</v>
      </c>
      <c r="I72" s="11"/>
      <c r="J72" s="26">
        <v>1500</v>
      </c>
      <c r="K72" s="27">
        <v>1500</v>
      </c>
      <c r="L72" s="26">
        <v>1000</v>
      </c>
      <c r="M72" s="27">
        <v>1000</v>
      </c>
      <c r="N72" s="26">
        <v>5000</v>
      </c>
      <c r="O72" s="27">
        <v>5000</v>
      </c>
      <c r="P72" s="26">
        <v>8000</v>
      </c>
      <c r="Q72" s="27">
        <f>1500+0</f>
        <v>1500</v>
      </c>
      <c r="R72" s="28"/>
      <c r="S72" s="27"/>
      <c r="T72" s="26"/>
      <c r="U72" s="27"/>
      <c r="V72" s="29">
        <v>4340</v>
      </c>
      <c r="W72" s="27">
        <v>11120</v>
      </c>
      <c r="X72" s="29">
        <v>4340</v>
      </c>
      <c r="Y72" s="27">
        <v>4620</v>
      </c>
      <c r="Z72" s="29">
        <v>4340</v>
      </c>
      <c r="AA72" s="27">
        <v>3780</v>
      </c>
      <c r="AB72" s="29">
        <v>4340</v>
      </c>
      <c r="AC72" s="27">
        <v>4340</v>
      </c>
      <c r="AD72" s="29">
        <v>4340</v>
      </c>
      <c r="AE72" s="27">
        <v>4340</v>
      </c>
      <c r="AF72" s="29">
        <v>4340</v>
      </c>
      <c r="AG72" s="27">
        <v>4340</v>
      </c>
      <c r="AH72" s="29">
        <v>4340</v>
      </c>
      <c r="AI72" s="27">
        <v>4340</v>
      </c>
      <c r="AJ72" s="29">
        <v>4340</v>
      </c>
      <c r="AK72" s="27">
        <v>4340</v>
      </c>
      <c r="AL72" s="29">
        <v>4340</v>
      </c>
      <c r="AM72" s="27">
        <v>4340</v>
      </c>
      <c r="AN72" s="28"/>
      <c r="AO72" s="27"/>
      <c r="AP72" s="28"/>
      <c r="AQ72" s="27"/>
      <c r="AR72" s="28"/>
      <c r="AS72" s="27"/>
      <c r="AT72" s="28"/>
      <c r="AU72" s="27"/>
      <c r="AV72" s="28"/>
      <c r="AW72" s="27"/>
      <c r="AX72" s="28"/>
      <c r="AY72" s="27"/>
      <c r="AZ72" s="28"/>
      <c r="BA72" s="27"/>
      <c r="BB72" s="28"/>
      <c r="BC72" s="27"/>
      <c r="BD72" s="28"/>
      <c r="BE72" s="27"/>
      <c r="BF72" s="28"/>
      <c r="BG72" s="27"/>
      <c r="BH72" s="28"/>
      <c r="BI72" s="27"/>
      <c r="BJ72" s="28"/>
      <c r="BK72" s="27"/>
      <c r="BL72" s="28"/>
      <c r="BM72" s="27"/>
      <c r="BN72" s="28"/>
      <c r="BO72" s="27"/>
      <c r="BP72" s="28"/>
      <c r="BQ72" s="27"/>
      <c r="BR72" s="28"/>
      <c r="BS72" s="27"/>
      <c r="BT72" s="28"/>
      <c r="BU72" s="27"/>
      <c r="BV72" s="28"/>
      <c r="BW72" s="27"/>
      <c r="BX72" s="28"/>
      <c r="BY72" s="27"/>
      <c r="BZ72" s="28"/>
      <c r="CA72" s="27"/>
      <c r="CB72" s="26"/>
      <c r="CC72" s="27"/>
      <c r="CD72" s="26"/>
      <c r="CE72" s="27"/>
      <c r="CF72" s="26"/>
      <c r="CG72" s="27"/>
      <c r="CH72" s="26"/>
      <c r="CI72" s="27"/>
      <c r="CJ72" s="26"/>
      <c r="CK72" s="27"/>
      <c r="CL72" s="26"/>
      <c r="CM72" s="27"/>
      <c r="CN72" s="30"/>
      <c r="CO72" s="31">
        <f t="shared" si="5"/>
        <v>54560</v>
      </c>
      <c r="CP72" s="31">
        <f t="shared" si="5"/>
        <v>54560</v>
      </c>
      <c r="CQ72" s="32">
        <f t="shared" si="7"/>
        <v>0</v>
      </c>
    </row>
    <row r="73" spans="1:95" ht="25.5" customHeight="1">
      <c r="A73" s="18">
        <v>70</v>
      </c>
      <c r="B73" s="36" t="s">
        <v>257</v>
      </c>
      <c r="C73" s="20" t="s">
        <v>258</v>
      </c>
      <c r="D73" s="21" t="s">
        <v>259</v>
      </c>
      <c r="E73" s="33"/>
      <c r="F73" s="23">
        <v>6600</v>
      </c>
      <c r="G73" s="35"/>
      <c r="H73" s="25">
        <f t="shared" si="6"/>
        <v>13860</v>
      </c>
      <c r="I73" s="11"/>
      <c r="J73" s="26">
        <v>1500</v>
      </c>
      <c r="K73" s="27">
        <v>1500</v>
      </c>
      <c r="L73" s="26">
        <v>1000</v>
      </c>
      <c r="M73" s="27">
        <v>1000</v>
      </c>
      <c r="N73" s="26">
        <v>5000</v>
      </c>
      <c r="O73" s="27">
        <v>5000</v>
      </c>
      <c r="P73" s="26">
        <v>8000</v>
      </c>
      <c r="Q73" s="27">
        <f>1500+0</f>
        <v>1500</v>
      </c>
      <c r="R73" s="28"/>
      <c r="S73" s="27"/>
      <c r="T73" s="26"/>
      <c r="U73" s="27"/>
      <c r="V73" s="29">
        <v>4620</v>
      </c>
      <c r="W73" s="27">
        <v>11120</v>
      </c>
      <c r="X73" s="29">
        <v>4620</v>
      </c>
      <c r="Y73" s="27">
        <v>4620</v>
      </c>
      <c r="Z73" s="29">
        <v>4620</v>
      </c>
      <c r="AA73" s="27">
        <v>4620</v>
      </c>
      <c r="AB73" s="29">
        <v>4620</v>
      </c>
      <c r="AC73" s="27">
        <v>4620</v>
      </c>
      <c r="AD73" s="29">
        <v>4620</v>
      </c>
      <c r="AE73" s="27"/>
      <c r="AF73" s="29">
        <v>4620</v>
      </c>
      <c r="AG73" s="27"/>
      <c r="AH73" s="29">
        <v>4620</v>
      </c>
      <c r="AI73" s="27"/>
      <c r="AJ73" s="29">
        <v>4620</v>
      </c>
      <c r="AK73" s="27">
        <v>9240</v>
      </c>
      <c r="AL73" s="29">
        <v>4620</v>
      </c>
      <c r="AM73" s="27"/>
      <c r="AN73" s="28"/>
      <c r="AO73" s="27"/>
      <c r="AP73" s="28"/>
      <c r="AQ73" s="27"/>
      <c r="AR73" s="28"/>
      <c r="AS73" s="27"/>
      <c r="AT73" s="28"/>
      <c r="AU73" s="27"/>
      <c r="AV73" s="28"/>
      <c r="AW73" s="27"/>
      <c r="AX73" s="28"/>
      <c r="AY73" s="27"/>
      <c r="AZ73" s="28"/>
      <c r="BA73" s="27"/>
      <c r="BB73" s="28"/>
      <c r="BC73" s="27"/>
      <c r="BD73" s="28"/>
      <c r="BE73" s="27"/>
      <c r="BF73" s="28"/>
      <c r="BG73" s="27"/>
      <c r="BH73" s="28"/>
      <c r="BI73" s="27"/>
      <c r="BJ73" s="28"/>
      <c r="BK73" s="27"/>
      <c r="BL73" s="28"/>
      <c r="BM73" s="27"/>
      <c r="BN73" s="28"/>
      <c r="BO73" s="27"/>
      <c r="BP73" s="28"/>
      <c r="BQ73" s="27"/>
      <c r="BR73" s="28"/>
      <c r="BS73" s="27"/>
      <c r="BT73" s="28"/>
      <c r="BU73" s="27"/>
      <c r="BV73" s="28"/>
      <c r="BW73" s="27"/>
      <c r="BX73" s="28"/>
      <c r="BY73" s="27"/>
      <c r="BZ73" s="28"/>
      <c r="CA73" s="27"/>
      <c r="CB73" s="26"/>
      <c r="CC73" s="27"/>
      <c r="CD73" s="26"/>
      <c r="CE73" s="27"/>
      <c r="CF73" s="26"/>
      <c r="CG73" s="27"/>
      <c r="CH73" s="26"/>
      <c r="CI73" s="27"/>
      <c r="CJ73" s="26"/>
      <c r="CK73" s="27"/>
      <c r="CL73" s="26"/>
      <c r="CM73" s="27"/>
      <c r="CN73" s="30"/>
      <c r="CO73" s="31">
        <f t="shared" si="5"/>
        <v>57080</v>
      </c>
      <c r="CP73" s="31">
        <f t="shared" si="5"/>
        <v>43220</v>
      </c>
      <c r="CQ73" s="32">
        <f t="shared" si="7"/>
        <v>13860</v>
      </c>
    </row>
    <row r="74" spans="1:95" ht="25.5" customHeight="1">
      <c r="A74" s="18">
        <v>71</v>
      </c>
      <c r="B74" s="46" t="s">
        <v>260</v>
      </c>
      <c r="C74" s="20" t="s">
        <v>261</v>
      </c>
      <c r="D74" s="21" t="s">
        <v>262</v>
      </c>
      <c r="E74" s="33"/>
      <c r="F74" s="23">
        <v>0</v>
      </c>
      <c r="G74" s="35" t="s">
        <v>108</v>
      </c>
      <c r="H74" s="25">
        <f t="shared" si="6"/>
        <v>0</v>
      </c>
      <c r="I74" s="11"/>
      <c r="J74" s="26">
        <v>1500</v>
      </c>
      <c r="K74" s="27">
        <v>1500</v>
      </c>
      <c r="L74" s="26">
        <v>1000</v>
      </c>
      <c r="M74" s="27">
        <v>1000</v>
      </c>
      <c r="N74" s="26">
        <v>5000</v>
      </c>
      <c r="O74" s="27">
        <v>5000</v>
      </c>
      <c r="P74" s="26">
        <v>1500</v>
      </c>
      <c r="Q74" s="27">
        <v>1500</v>
      </c>
      <c r="R74" s="28"/>
      <c r="S74" s="27"/>
      <c r="T74" s="26"/>
      <c r="U74" s="27"/>
      <c r="V74" s="29"/>
      <c r="W74" s="27"/>
      <c r="X74" s="29"/>
      <c r="Y74" s="27"/>
      <c r="Z74" s="29"/>
      <c r="AA74" s="27"/>
      <c r="AB74" s="29"/>
      <c r="AC74" s="27"/>
      <c r="AD74" s="29"/>
      <c r="AE74" s="27"/>
      <c r="AF74" s="29"/>
      <c r="AG74" s="27"/>
      <c r="AH74" s="29"/>
      <c r="AI74" s="27"/>
      <c r="AJ74" s="29"/>
      <c r="AK74" s="27"/>
      <c r="AL74" s="29"/>
      <c r="AM74" s="27"/>
      <c r="AN74" s="28"/>
      <c r="AO74" s="27"/>
      <c r="AP74" s="28"/>
      <c r="AQ74" s="27"/>
      <c r="AR74" s="28"/>
      <c r="AS74" s="27"/>
      <c r="AT74" s="28"/>
      <c r="AU74" s="27"/>
      <c r="AV74" s="28"/>
      <c r="AW74" s="27"/>
      <c r="AX74" s="28"/>
      <c r="AY74" s="27"/>
      <c r="AZ74" s="28"/>
      <c r="BA74" s="27"/>
      <c r="BB74" s="28"/>
      <c r="BC74" s="27"/>
      <c r="BD74" s="28"/>
      <c r="BE74" s="27"/>
      <c r="BF74" s="28"/>
      <c r="BG74" s="27"/>
      <c r="BH74" s="28"/>
      <c r="BI74" s="27"/>
      <c r="BJ74" s="28"/>
      <c r="BK74" s="27"/>
      <c r="BL74" s="28"/>
      <c r="BM74" s="27"/>
      <c r="BN74" s="28"/>
      <c r="BO74" s="27"/>
      <c r="BP74" s="28"/>
      <c r="BQ74" s="27"/>
      <c r="BR74" s="28"/>
      <c r="BS74" s="27"/>
      <c r="BT74" s="28"/>
      <c r="BU74" s="27"/>
      <c r="BV74" s="28"/>
      <c r="BW74" s="27"/>
      <c r="BX74" s="28"/>
      <c r="BY74" s="27"/>
      <c r="BZ74" s="28"/>
      <c r="CA74" s="27"/>
      <c r="CB74" s="26"/>
      <c r="CC74" s="27"/>
      <c r="CD74" s="26"/>
      <c r="CE74" s="27"/>
      <c r="CF74" s="26"/>
      <c r="CG74" s="27"/>
      <c r="CH74" s="26"/>
      <c r="CI74" s="27"/>
      <c r="CJ74" s="26"/>
      <c r="CK74" s="27"/>
      <c r="CL74" s="26"/>
      <c r="CM74" s="27"/>
      <c r="CN74" s="30"/>
      <c r="CO74" s="31">
        <f t="shared" si="5"/>
        <v>9000</v>
      </c>
      <c r="CP74" s="31">
        <f t="shared" si="5"/>
        <v>9000</v>
      </c>
      <c r="CQ74" s="32">
        <f t="shared" si="7"/>
        <v>0</v>
      </c>
    </row>
    <row r="75" spans="1:95" ht="25.5" customHeight="1">
      <c r="A75" s="18">
        <v>72</v>
      </c>
      <c r="B75" s="36" t="s">
        <v>263</v>
      </c>
      <c r="C75" s="20" t="s">
        <v>264</v>
      </c>
      <c r="D75" s="21" t="s">
        <v>265</v>
      </c>
      <c r="E75" s="33"/>
      <c r="F75" s="23">
        <v>6600</v>
      </c>
      <c r="G75" s="35"/>
      <c r="H75" s="38">
        <f t="shared" si="6"/>
        <v>0</v>
      </c>
      <c r="I75" s="11"/>
      <c r="J75" s="26">
        <v>1500</v>
      </c>
      <c r="K75" s="27">
        <v>1500</v>
      </c>
      <c r="L75" s="26">
        <v>1000</v>
      </c>
      <c r="M75" s="27">
        <v>1000</v>
      </c>
      <c r="N75" s="26">
        <v>5000</v>
      </c>
      <c r="O75" s="27">
        <v>5000</v>
      </c>
      <c r="P75" s="26">
        <v>8000</v>
      </c>
      <c r="Q75" s="27">
        <v>8000</v>
      </c>
      <c r="R75" s="28"/>
      <c r="S75" s="27"/>
      <c r="T75" s="26"/>
      <c r="U75" s="27"/>
      <c r="V75" s="29">
        <v>4620</v>
      </c>
      <c r="W75" s="27">
        <v>4620</v>
      </c>
      <c r="X75" s="29">
        <v>4620</v>
      </c>
      <c r="Y75" s="27">
        <v>4620</v>
      </c>
      <c r="Z75" s="29">
        <v>4620</v>
      </c>
      <c r="AA75" s="27">
        <v>4620</v>
      </c>
      <c r="AB75" s="29">
        <v>4620</v>
      </c>
      <c r="AC75" s="27">
        <f>4620+4620</f>
        <v>9240</v>
      </c>
      <c r="AD75" s="29">
        <v>4620</v>
      </c>
      <c r="AE75" s="27">
        <v>0</v>
      </c>
      <c r="AF75" s="29">
        <v>4620</v>
      </c>
      <c r="AG75" s="27">
        <v>4620</v>
      </c>
      <c r="AH75" s="29">
        <v>4620</v>
      </c>
      <c r="AI75" s="27">
        <v>4620</v>
      </c>
      <c r="AJ75" s="29">
        <v>4620</v>
      </c>
      <c r="AK75" s="27">
        <v>4620</v>
      </c>
      <c r="AL75" s="29">
        <v>4620</v>
      </c>
      <c r="AM75" s="27">
        <v>4620</v>
      </c>
      <c r="AN75" s="28"/>
      <c r="AO75" s="27"/>
      <c r="AP75" s="28"/>
      <c r="AQ75" s="27"/>
      <c r="AR75" s="28"/>
      <c r="AS75" s="27"/>
      <c r="AT75" s="28"/>
      <c r="AU75" s="27"/>
      <c r="AV75" s="28"/>
      <c r="AW75" s="27"/>
      <c r="AX75" s="28"/>
      <c r="AY75" s="27"/>
      <c r="AZ75" s="28"/>
      <c r="BA75" s="27"/>
      <c r="BB75" s="28"/>
      <c r="BC75" s="27"/>
      <c r="BD75" s="28"/>
      <c r="BE75" s="27"/>
      <c r="BF75" s="28"/>
      <c r="BG75" s="27"/>
      <c r="BH75" s="28"/>
      <c r="BI75" s="27"/>
      <c r="BJ75" s="28"/>
      <c r="BK75" s="27"/>
      <c r="BL75" s="28"/>
      <c r="BM75" s="27"/>
      <c r="BN75" s="28"/>
      <c r="BO75" s="27"/>
      <c r="BP75" s="28"/>
      <c r="BQ75" s="27"/>
      <c r="BR75" s="28"/>
      <c r="BS75" s="27"/>
      <c r="BT75" s="28"/>
      <c r="BU75" s="27"/>
      <c r="BV75" s="28"/>
      <c r="BW75" s="27"/>
      <c r="BX75" s="28"/>
      <c r="BY75" s="27"/>
      <c r="BZ75" s="28"/>
      <c r="CA75" s="27"/>
      <c r="CB75" s="26"/>
      <c r="CC75" s="27"/>
      <c r="CD75" s="26"/>
      <c r="CE75" s="27"/>
      <c r="CF75" s="26"/>
      <c r="CG75" s="27"/>
      <c r="CH75" s="26"/>
      <c r="CI75" s="27"/>
      <c r="CJ75" s="26"/>
      <c r="CK75" s="27"/>
      <c r="CL75" s="26"/>
      <c r="CM75" s="27"/>
      <c r="CN75" s="30"/>
      <c r="CO75" s="31">
        <f t="shared" si="5"/>
        <v>57080</v>
      </c>
      <c r="CP75" s="31">
        <f t="shared" si="5"/>
        <v>57080</v>
      </c>
      <c r="CQ75" s="32">
        <f t="shared" si="7"/>
        <v>0</v>
      </c>
    </row>
    <row r="76" spans="1:95" ht="25.5" customHeight="1">
      <c r="A76" s="18">
        <v>73</v>
      </c>
      <c r="B76" s="47" t="s">
        <v>266</v>
      </c>
      <c r="C76" s="20" t="s">
        <v>267</v>
      </c>
      <c r="D76" s="21" t="s">
        <v>268</v>
      </c>
      <c r="E76" s="33"/>
      <c r="F76" s="23">
        <v>6600</v>
      </c>
      <c r="G76" s="35"/>
      <c r="H76" s="38">
        <f t="shared" si="6"/>
        <v>23100</v>
      </c>
      <c r="I76" s="11"/>
      <c r="J76" s="26">
        <v>1500</v>
      </c>
      <c r="K76" s="27">
        <v>1500</v>
      </c>
      <c r="L76" s="26">
        <v>1000</v>
      </c>
      <c r="M76" s="27">
        <v>1000</v>
      </c>
      <c r="N76" s="26">
        <v>5000</v>
      </c>
      <c r="O76" s="27">
        <v>5000</v>
      </c>
      <c r="P76" s="26">
        <v>8000</v>
      </c>
      <c r="Q76" s="27">
        <v>1500</v>
      </c>
      <c r="R76" s="28"/>
      <c r="S76" s="27"/>
      <c r="T76" s="26"/>
      <c r="U76" s="27"/>
      <c r="V76" s="29">
        <v>4620</v>
      </c>
      <c r="W76" s="27">
        <v>11120</v>
      </c>
      <c r="X76" s="29">
        <v>4620</v>
      </c>
      <c r="Y76" s="27">
        <v>0</v>
      </c>
      <c r="Z76" s="29">
        <v>4620</v>
      </c>
      <c r="AA76" s="27">
        <v>9240</v>
      </c>
      <c r="AB76" s="29">
        <v>4620</v>
      </c>
      <c r="AC76" s="27">
        <v>4620</v>
      </c>
      <c r="AD76" s="29">
        <v>4620</v>
      </c>
      <c r="AE76" s="27"/>
      <c r="AF76" s="29">
        <v>4620</v>
      </c>
      <c r="AG76" s="27"/>
      <c r="AH76" s="29">
        <v>4620</v>
      </c>
      <c r="AI76" s="27"/>
      <c r="AJ76" s="29">
        <v>4620</v>
      </c>
      <c r="AK76" s="27"/>
      <c r="AL76" s="29">
        <v>4620</v>
      </c>
      <c r="AM76" s="27"/>
      <c r="AN76" s="28"/>
      <c r="AO76" s="27"/>
      <c r="AP76" s="28"/>
      <c r="AQ76" s="27"/>
      <c r="AR76" s="28"/>
      <c r="AS76" s="27"/>
      <c r="AT76" s="28"/>
      <c r="AU76" s="27"/>
      <c r="AV76" s="28"/>
      <c r="AW76" s="27"/>
      <c r="AX76" s="28"/>
      <c r="AY76" s="27"/>
      <c r="AZ76" s="28"/>
      <c r="BA76" s="27"/>
      <c r="BB76" s="28"/>
      <c r="BC76" s="27"/>
      <c r="BD76" s="28"/>
      <c r="BE76" s="27"/>
      <c r="BF76" s="28"/>
      <c r="BG76" s="27"/>
      <c r="BH76" s="28"/>
      <c r="BI76" s="27"/>
      <c r="BJ76" s="28"/>
      <c r="BK76" s="27"/>
      <c r="BL76" s="28"/>
      <c r="BM76" s="27"/>
      <c r="BN76" s="28"/>
      <c r="BO76" s="27"/>
      <c r="BP76" s="28"/>
      <c r="BQ76" s="27"/>
      <c r="BR76" s="28"/>
      <c r="BS76" s="27"/>
      <c r="BT76" s="28"/>
      <c r="BU76" s="27"/>
      <c r="BV76" s="28"/>
      <c r="BW76" s="27"/>
      <c r="BX76" s="28"/>
      <c r="BY76" s="27"/>
      <c r="BZ76" s="28"/>
      <c r="CA76" s="27"/>
      <c r="CB76" s="26"/>
      <c r="CC76" s="27"/>
      <c r="CD76" s="26"/>
      <c r="CE76" s="27"/>
      <c r="CF76" s="26"/>
      <c r="CG76" s="27"/>
      <c r="CH76" s="26"/>
      <c r="CI76" s="27"/>
      <c r="CJ76" s="26"/>
      <c r="CK76" s="27"/>
      <c r="CL76" s="26"/>
      <c r="CM76" s="27"/>
      <c r="CN76" s="30"/>
      <c r="CO76" s="31">
        <f t="shared" si="5"/>
        <v>57080</v>
      </c>
      <c r="CP76" s="31">
        <f t="shared" si="5"/>
        <v>33980</v>
      </c>
      <c r="CQ76" s="32">
        <f t="shared" si="7"/>
        <v>23100</v>
      </c>
    </row>
    <row r="77" spans="1:95" ht="25.5" customHeight="1">
      <c r="A77" s="18">
        <v>74</v>
      </c>
      <c r="B77" s="48" t="s">
        <v>269</v>
      </c>
      <c r="C77" s="20" t="s">
        <v>270</v>
      </c>
      <c r="D77" s="21" t="s">
        <v>271</v>
      </c>
      <c r="E77" s="33"/>
      <c r="F77" s="23">
        <v>4600</v>
      </c>
      <c r="G77" s="34" t="s">
        <v>56</v>
      </c>
      <c r="H77" s="25">
        <f t="shared" si="6"/>
        <v>0</v>
      </c>
      <c r="I77" s="11"/>
      <c r="J77" s="26">
        <v>1500</v>
      </c>
      <c r="K77" s="27">
        <v>1500</v>
      </c>
      <c r="L77" s="26">
        <v>1000</v>
      </c>
      <c r="M77" s="27">
        <v>1000</v>
      </c>
      <c r="N77" s="26">
        <v>5000</v>
      </c>
      <c r="O77" s="27">
        <v>5000</v>
      </c>
      <c r="P77" s="26">
        <v>8000</v>
      </c>
      <c r="Q77" s="27">
        <f>1500+0</f>
        <v>1500</v>
      </c>
      <c r="R77" s="28"/>
      <c r="S77" s="27"/>
      <c r="T77" s="26"/>
      <c r="U77" s="27"/>
      <c r="V77" s="29">
        <v>3220</v>
      </c>
      <c r="W77" s="27">
        <v>3220</v>
      </c>
      <c r="X77" s="29">
        <v>3220</v>
      </c>
      <c r="Y77" s="27">
        <v>0</v>
      </c>
      <c r="Z77" s="29">
        <v>3220</v>
      </c>
      <c r="AA77" s="27">
        <v>0</v>
      </c>
      <c r="AB77" s="29">
        <v>3220</v>
      </c>
      <c r="AC77" s="27">
        <v>16160</v>
      </c>
      <c r="AD77" s="29">
        <v>3220</v>
      </c>
      <c r="AE77" s="27">
        <v>3220</v>
      </c>
      <c r="AF77" s="29">
        <v>3220</v>
      </c>
      <c r="AG77" s="27"/>
      <c r="AH77" s="29">
        <v>3220</v>
      </c>
      <c r="AI77" s="27"/>
      <c r="AJ77" s="29">
        <v>3220</v>
      </c>
      <c r="AK77" s="27"/>
      <c r="AL77" s="29">
        <v>3220</v>
      </c>
      <c r="AM77" s="27">
        <v>12880</v>
      </c>
      <c r="AN77" s="28"/>
      <c r="AO77" s="27"/>
      <c r="AP77" s="28"/>
      <c r="AQ77" s="27"/>
      <c r="AR77" s="28"/>
      <c r="AS77" s="27"/>
      <c r="AT77" s="28"/>
      <c r="AU77" s="27"/>
      <c r="AV77" s="28"/>
      <c r="AW77" s="27"/>
      <c r="AX77" s="28"/>
      <c r="AY77" s="27"/>
      <c r="AZ77" s="28"/>
      <c r="BA77" s="27"/>
      <c r="BB77" s="28"/>
      <c r="BC77" s="27"/>
      <c r="BD77" s="28"/>
      <c r="BE77" s="27"/>
      <c r="BF77" s="28"/>
      <c r="BG77" s="27"/>
      <c r="BH77" s="28"/>
      <c r="BI77" s="27"/>
      <c r="BJ77" s="28"/>
      <c r="BK77" s="27"/>
      <c r="BL77" s="28"/>
      <c r="BM77" s="27"/>
      <c r="BN77" s="28"/>
      <c r="BO77" s="27"/>
      <c r="BP77" s="28"/>
      <c r="BQ77" s="27"/>
      <c r="BR77" s="28"/>
      <c r="BS77" s="27"/>
      <c r="BT77" s="28"/>
      <c r="BU77" s="27"/>
      <c r="BV77" s="28"/>
      <c r="BW77" s="27"/>
      <c r="BX77" s="28"/>
      <c r="BY77" s="27"/>
      <c r="BZ77" s="28"/>
      <c r="CA77" s="27"/>
      <c r="CB77" s="26"/>
      <c r="CC77" s="27"/>
      <c r="CD77" s="26"/>
      <c r="CE77" s="27"/>
      <c r="CF77" s="26"/>
      <c r="CG77" s="27"/>
      <c r="CH77" s="26"/>
      <c r="CI77" s="27"/>
      <c r="CJ77" s="26"/>
      <c r="CK77" s="27"/>
      <c r="CL77" s="26"/>
      <c r="CM77" s="27"/>
      <c r="CN77" s="30"/>
      <c r="CO77" s="31">
        <f t="shared" si="5"/>
        <v>44480</v>
      </c>
      <c r="CP77" s="49">
        <f t="shared" si="5"/>
        <v>44480</v>
      </c>
      <c r="CQ77" s="32">
        <f t="shared" si="7"/>
        <v>0</v>
      </c>
    </row>
    <row r="78" spans="1:95" ht="24.75" customHeight="1">
      <c r="A78" s="18">
        <v>75</v>
      </c>
      <c r="B78" s="48" t="s">
        <v>272</v>
      </c>
      <c r="C78" s="20" t="s">
        <v>273</v>
      </c>
      <c r="D78" s="21" t="s">
        <v>274</v>
      </c>
      <c r="E78" s="33"/>
      <c r="F78" s="23">
        <v>4600</v>
      </c>
      <c r="G78" s="34" t="s">
        <v>56</v>
      </c>
      <c r="H78" s="25">
        <f t="shared" si="6"/>
        <v>0</v>
      </c>
      <c r="I78" s="11"/>
      <c r="J78" s="26">
        <v>1500</v>
      </c>
      <c r="K78" s="27">
        <v>1500</v>
      </c>
      <c r="L78" s="26">
        <v>1000</v>
      </c>
      <c r="M78" s="27">
        <v>1000</v>
      </c>
      <c r="N78" s="26">
        <v>5000</v>
      </c>
      <c r="O78" s="27">
        <v>5000</v>
      </c>
      <c r="P78" s="26">
        <v>8000</v>
      </c>
      <c r="Q78" s="27">
        <v>8000</v>
      </c>
      <c r="R78" s="28"/>
      <c r="S78" s="27"/>
      <c r="T78" s="26"/>
      <c r="U78" s="27"/>
      <c r="V78" s="29">
        <v>3220</v>
      </c>
      <c r="W78" s="27">
        <v>3220</v>
      </c>
      <c r="X78" s="29">
        <v>3220</v>
      </c>
      <c r="Y78" s="27">
        <v>3220</v>
      </c>
      <c r="Z78" s="29">
        <v>3220</v>
      </c>
      <c r="AA78" s="27">
        <v>3220</v>
      </c>
      <c r="AB78" s="29">
        <v>3220</v>
      </c>
      <c r="AC78" s="27">
        <v>3220</v>
      </c>
      <c r="AD78" s="29">
        <v>3220</v>
      </c>
      <c r="AE78" s="27">
        <v>3220</v>
      </c>
      <c r="AF78" s="29">
        <v>3220</v>
      </c>
      <c r="AG78" s="27">
        <v>3220</v>
      </c>
      <c r="AH78" s="29">
        <v>3220</v>
      </c>
      <c r="AI78" s="27">
        <v>3220</v>
      </c>
      <c r="AJ78" s="29">
        <v>3220</v>
      </c>
      <c r="AK78" s="27">
        <v>3220</v>
      </c>
      <c r="AL78" s="29">
        <v>3220</v>
      </c>
      <c r="AM78" s="27">
        <v>3220</v>
      </c>
      <c r="AN78" s="28"/>
      <c r="AO78" s="27"/>
      <c r="AP78" s="28"/>
      <c r="AQ78" s="27"/>
      <c r="AR78" s="28"/>
      <c r="AS78" s="27"/>
      <c r="AT78" s="28"/>
      <c r="AU78" s="27"/>
      <c r="AV78" s="28"/>
      <c r="AW78" s="27"/>
      <c r="AX78" s="28"/>
      <c r="AY78" s="27"/>
      <c r="AZ78" s="28"/>
      <c r="BA78" s="27"/>
      <c r="BB78" s="28"/>
      <c r="BC78" s="27"/>
      <c r="BD78" s="28"/>
      <c r="BE78" s="27"/>
      <c r="BF78" s="28"/>
      <c r="BG78" s="27"/>
      <c r="BH78" s="28"/>
      <c r="BI78" s="27"/>
      <c r="BJ78" s="28"/>
      <c r="BK78" s="27"/>
      <c r="BL78" s="28"/>
      <c r="BM78" s="27"/>
      <c r="BN78" s="28"/>
      <c r="BO78" s="27"/>
      <c r="BP78" s="28"/>
      <c r="BQ78" s="27"/>
      <c r="BR78" s="28"/>
      <c r="BS78" s="27"/>
      <c r="BT78" s="28"/>
      <c r="BU78" s="27"/>
      <c r="BV78" s="28"/>
      <c r="BW78" s="27"/>
      <c r="BX78" s="28"/>
      <c r="BY78" s="27"/>
      <c r="BZ78" s="28"/>
      <c r="CA78" s="27"/>
      <c r="CB78" s="26"/>
      <c r="CC78" s="27"/>
      <c r="CD78" s="26"/>
      <c r="CE78" s="27"/>
      <c r="CF78" s="26"/>
      <c r="CG78" s="27"/>
      <c r="CH78" s="26"/>
      <c r="CI78" s="27"/>
      <c r="CJ78" s="26"/>
      <c r="CK78" s="27"/>
      <c r="CL78" s="26"/>
      <c r="CM78" s="27"/>
      <c r="CN78" s="30"/>
      <c r="CO78" s="31">
        <f t="shared" si="5"/>
        <v>44480</v>
      </c>
      <c r="CP78" s="31">
        <f t="shared" si="5"/>
        <v>44480</v>
      </c>
      <c r="CQ78" s="32">
        <f t="shared" si="7"/>
        <v>0</v>
      </c>
    </row>
    <row r="79" spans="1:95" ht="25.5" customHeight="1">
      <c r="A79" s="18">
        <v>76</v>
      </c>
      <c r="B79" s="48" t="s">
        <v>275</v>
      </c>
      <c r="C79" s="20" t="s">
        <v>276</v>
      </c>
      <c r="D79" s="21" t="s">
        <v>277</v>
      </c>
      <c r="E79" s="33"/>
      <c r="F79" s="23">
        <v>6600</v>
      </c>
      <c r="G79" s="35"/>
      <c r="H79" s="25">
        <f t="shared" si="6"/>
        <v>27720</v>
      </c>
      <c r="I79" s="11"/>
      <c r="J79" s="26">
        <v>1500</v>
      </c>
      <c r="K79" s="27">
        <v>1500</v>
      </c>
      <c r="L79" s="26">
        <v>1000</v>
      </c>
      <c r="M79" s="27">
        <v>1000</v>
      </c>
      <c r="N79" s="26">
        <v>5000</v>
      </c>
      <c r="O79" s="27">
        <v>5000</v>
      </c>
      <c r="P79" s="26">
        <v>8000</v>
      </c>
      <c r="Q79" s="27">
        <v>1500</v>
      </c>
      <c r="R79" s="28"/>
      <c r="S79" s="27"/>
      <c r="T79" s="26"/>
      <c r="U79" s="27"/>
      <c r="V79" s="29">
        <v>4620</v>
      </c>
      <c r="W79" s="27">
        <v>0</v>
      </c>
      <c r="X79" s="29">
        <v>4620</v>
      </c>
      <c r="Y79" s="27">
        <v>0</v>
      </c>
      <c r="Z79" s="29">
        <v>4620</v>
      </c>
      <c r="AA79" s="27">
        <v>0</v>
      </c>
      <c r="AB79" s="29">
        <v>4620</v>
      </c>
      <c r="AC79" s="27">
        <v>12500</v>
      </c>
      <c r="AD79" s="29">
        <v>4620</v>
      </c>
      <c r="AE79" s="27"/>
      <c r="AF79" s="29">
        <v>4620</v>
      </c>
      <c r="AG79" s="27"/>
      <c r="AH79" s="29">
        <v>4620</v>
      </c>
      <c r="AI79" s="27"/>
      <c r="AJ79" s="29">
        <v>4620</v>
      </c>
      <c r="AK79" s="27"/>
      <c r="AL79" s="29">
        <v>4620</v>
      </c>
      <c r="AM79" s="27">
        <v>7860</v>
      </c>
      <c r="AN79" s="28"/>
      <c r="AO79" s="27"/>
      <c r="AP79" s="28"/>
      <c r="AQ79" s="27"/>
      <c r="AR79" s="28"/>
      <c r="AS79" s="27"/>
      <c r="AT79" s="28"/>
      <c r="AU79" s="27"/>
      <c r="AV79" s="28"/>
      <c r="AW79" s="27"/>
      <c r="AX79" s="28"/>
      <c r="AY79" s="27"/>
      <c r="AZ79" s="28"/>
      <c r="BA79" s="27"/>
      <c r="BB79" s="28"/>
      <c r="BC79" s="27"/>
      <c r="BD79" s="28"/>
      <c r="BE79" s="27"/>
      <c r="BF79" s="28"/>
      <c r="BG79" s="27"/>
      <c r="BH79" s="28"/>
      <c r="BI79" s="27"/>
      <c r="BJ79" s="28"/>
      <c r="BK79" s="27"/>
      <c r="BL79" s="28"/>
      <c r="BM79" s="27"/>
      <c r="BN79" s="28"/>
      <c r="BO79" s="27"/>
      <c r="BP79" s="28"/>
      <c r="BQ79" s="27"/>
      <c r="BR79" s="28"/>
      <c r="BS79" s="27"/>
      <c r="BT79" s="28"/>
      <c r="BU79" s="27"/>
      <c r="BV79" s="28"/>
      <c r="BW79" s="27"/>
      <c r="BX79" s="28"/>
      <c r="BY79" s="27"/>
      <c r="BZ79" s="28"/>
      <c r="CA79" s="27"/>
      <c r="CB79" s="26"/>
      <c r="CC79" s="27"/>
      <c r="CD79" s="26"/>
      <c r="CE79" s="27"/>
      <c r="CF79" s="26"/>
      <c r="CG79" s="27"/>
      <c r="CH79" s="26"/>
      <c r="CI79" s="27"/>
      <c r="CJ79" s="26"/>
      <c r="CK79" s="27"/>
      <c r="CL79" s="26"/>
      <c r="CM79" s="27"/>
      <c r="CN79" s="30"/>
      <c r="CO79" s="31">
        <f t="shared" si="5"/>
        <v>57080</v>
      </c>
      <c r="CP79" s="31">
        <f t="shared" si="5"/>
        <v>29360</v>
      </c>
      <c r="CQ79" s="32">
        <f t="shared" si="7"/>
        <v>27720</v>
      </c>
    </row>
    <row r="80" spans="1:95" ht="25.5" customHeight="1">
      <c r="A80" s="18">
        <v>77</v>
      </c>
      <c r="B80" s="48" t="s">
        <v>278</v>
      </c>
      <c r="C80" s="20" t="s">
        <v>279</v>
      </c>
      <c r="D80" s="21" t="s">
        <v>280</v>
      </c>
      <c r="E80" s="33"/>
      <c r="F80" s="23">
        <v>6600</v>
      </c>
      <c r="G80" s="35"/>
      <c r="H80" s="25">
        <f t="shared" si="6"/>
        <v>27720</v>
      </c>
      <c r="I80" s="11"/>
      <c r="J80" s="26">
        <v>1500</v>
      </c>
      <c r="K80" s="27">
        <v>1500</v>
      </c>
      <c r="L80" s="26">
        <v>1000</v>
      </c>
      <c r="M80" s="27">
        <v>1000</v>
      </c>
      <c r="N80" s="26">
        <v>5000</v>
      </c>
      <c r="O80" s="27">
        <v>5000</v>
      </c>
      <c r="P80" s="26">
        <v>8000</v>
      </c>
      <c r="Q80" s="27">
        <v>1500</v>
      </c>
      <c r="R80" s="28"/>
      <c r="S80" s="27"/>
      <c r="T80" s="26"/>
      <c r="U80" s="27"/>
      <c r="V80" s="29">
        <v>4620</v>
      </c>
      <c r="W80" s="27">
        <v>0</v>
      </c>
      <c r="X80" s="29">
        <v>4620</v>
      </c>
      <c r="Y80" s="27">
        <v>0</v>
      </c>
      <c r="Z80" s="29">
        <v>4620</v>
      </c>
      <c r="AA80" s="27">
        <v>0</v>
      </c>
      <c r="AB80" s="29">
        <v>4620</v>
      </c>
      <c r="AC80" s="27">
        <v>12500</v>
      </c>
      <c r="AD80" s="29">
        <v>4620</v>
      </c>
      <c r="AE80" s="27"/>
      <c r="AF80" s="29">
        <v>4620</v>
      </c>
      <c r="AG80" s="27"/>
      <c r="AH80" s="29">
        <v>4620</v>
      </c>
      <c r="AI80" s="27"/>
      <c r="AJ80" s="29">
        <v>4620</v>
      </c>
      <c r="AK80" s="27"/>
      <c r="AL80" s="29">
        <v>4620</v>
      </c>
      <c r="AM80" s="27">
        <v>7860</v>
      </c>
      <c r="AN80" s="28"/>
      <c r="AO80" s="27"/>
      <c r="AP80" s="28"/>
      <c r="AQ80" s="27"/>
      <c r="AR80" s="28"/>
      <c r="AS80" s="27"/>
      <c r="AT80" s="28"/>
      <c r="AU80" s="27"/>
      <c r="AV80" s="28"/>
      <c r="AW80" s="27"/>
      <c r="AX80" s="28"/>
      <c r="AY80" s="27"/>
      <c r="AZ80" s="28"/>
      <c r="BA80" s="27"/>
      <c r="BB80" s="28"/>
      <c r="BC80" s="27"/>
      <c r="BD80" s="28"/>
      <c r="BE80" s="27"/>
      <c r="BF80" s="28"/>
      <c r="BG80" s="27"/>
      <c r="BH80" s="28"/>
      <c r="BI80" s="27"/>
      <c r="BJ80" s="28"/>
      <c r="BK80" s="27"/>
      <c r="BL80" s="28"/>
      <c r="BM80" s="27"/>
      <c r="BN80" s="28"/>
      <c r="BO80" s="27"/>
      <c r="BP80" s="28"/>
      <c r="BQ80" s="27"/>
      <c r="BR80" s="28"/>
      <c r="BS80" s="27"/>
      <c r="BT80" s="28"/>
      <c r="BU80" s="27"/>
      <c r="BV80" s="28"/>
      <c r="BW80" s="27"/>
      <c r="BX80" s="28"/>
      <c r="BY80" s="27"/>
      <c r="BZ80" s="28"/>
      <c r="CA80" s="27"/>
      <c r="CB80" s="26"/>
      <c r="CC80" s="27"/>
      <c r="CD80" s="26"/>
      <c r="CE80" s="27"/>
      <c r="CF80" s="26"/>
      <c r="CG80" s="27"/>
      <c r="CH80" s="26"/>
      <c r="CI80" s="27"/>
      <c r="CJ80" s="26"/>
      <c r="CK80" s="27"/>
      <c r="CL80" s="26"/>
      <c r="CM80" s="27"/>
      <c r="CN80" s="30"/>
      <c r="CO80" s="31">
        <f t="shared" si="5"/>
        <v>57080</v>
      </c>
      <c r="CP80" s="31">
        <f t="shared" si="5"/>
        <v>29360</v>
      </c>
      <c r="CQ80" s="32">
        <f t="shared" si="7"/>
        <v>27720</v>
      </c>
    </row>
    <row r="81" spans="1:95" ht="25.5" customHeight="1">
      <c r="A81" s="18">
        <v>78</v>
      </c>
      <c r="B81" s="50" t="s">
        <v>281</v>
      </c>
      <c r="C81" s="20" t="s">
        <v>282</v>
      </c>
      <c r="D81" s="51" t="s">
        <v>283</v>
      </c>
      <c r="E81" s="33"/>
      <c r="F81" s="23">
        <v>4600</v>
      </c>
      <c r="G81" s="34" t="s">
        <v>56</v>
      </c>
      <c r="H81" s="25">
        <f t="shared" si="6"/>
        <v>9660</v>
      </c>
      <c r="I81" s="11"/>
      <c r="J81" s="26">
        <v>1500</v>
      </c>
      <c r="K81" s="27">
        <v>1500</v>
      </c>
      <c r="L81" s="26">
        <v>1000</v>
      </c>
      <c r="M81" s="27">
        <v>1000</v>
      </c>
      <c r="N81" s="26">
        <v>5000</v>
      </c>
      <c r="O81" s="27">
        <v>5000</v>
      </c>
      <c r="P81" s="26">
        <v>8000</v>
      </c>
      <c r="Q81" s="27">
        <f>1500+0</f>
        <v>1500</v>
      </c>
      <c r="R81" s="28"/>
      <c r="S81" s="27"/>
      <c r="T81" s="26"/>
      <c r="U81" s="27"/>
      <c r="V81" s="29">
        <v>3220</v>
      </c>
      <c r="W81" s="27">
        <v>0</v>
      </c>
      <c r="X81" s="29">
        <v>3220</v>
      </c>
      <c r="Y81" s="27">
        <v>0</v>
      </c>
      <c r="Z81" s="29">
        <v>3220</v>
      </c>
      <c r="AA81" s="27">
        <v>0</v>
      </c>
      <c r="AB81" s="29">
        <v>3220</v>
      </c>
      <c r="AC81" s="27">
        <v>19380</v>
      </c>
      <c r="AD81" s="29">
        <v>3220</v>
      </c>
      <c r="AE81" s="27"/>
      <c r="AF81" s="29">
        <v>3220</v>
      </c>
      <c r="AG81" s="27"/>
      <c r="AH81" s="29">
        <v>3220</v>
      </c>
      <c r="AI81" s="27"/>
      <c r="AJ81" s="29">
        <v>3220</v>
      </c>
      <c r="AK81" s="27"/>
      <c r="AL81" s="29">
        <v>3220</v>
      </c>
      <c r="AM81" s="27">
        <v>6440</v>
      </c>
      <c r="AN81" s="28"/>
      <c r="AO81" s="27"/>
      <c r="AP81" s="28"/>
      <c r="AQ81" s="27"/>
      <c r="AR81" s="28"/>
      <c r="AS81" s="27"/>
      <c r="AT81" s="28"/>
      <c r="AU81" s="27"/>
      <c r="AV81" s="28"/>
      <c r="AW81" s="27"/>
      <c r="AX81" s="28"/>
      <c r="AY81" s="27"/>
      <c r="AZ81" s="28"/>
      <c r="BA81" s="27"/>
      <c r="BB81" s="28"/>
      <c r="BC81" s="27"/>
      <c r="BD81" s="28"/>
      <c r="BE81" s="27"/>
      <c r="BF81" s="28"/>
      <c r="BG81" s="27"/>
      <c r="BH81" s="28"/>
      <c r="BI81" s="27"/>
      <c r="BJ81" s="28"/>
      <c r="BK81" s="27"/>
      <c r="BL81" s="28"/>
      <c r="BM81" s="27"/>
      <c r="BN81" s="28"/>
      <c r="BO81" s="27"/>
      <c r="BP81" s="28"/>
      <c r="BQ81" s="27"/>
      <c r="BR81" s="28"/>
      <c r="BS81" s="27"/>
      <c r="BT81" s="28"/>
      <c r="BU81" s="27"/>
      <c r="BV81" s="28"/>
      <c r="BW81" s="27"/>
      <c r="BX81" s="28"/>
      <c r="BY81" s="27"/>
      <c r="BZ81" s="28"/>
      <c r="CA81" s="27"/>
      <c r="CB81" s="26"/>
      <c r="CC81" s="27"/>
      <c r="CD81" s="26"/>
      <c r="CE81" s="27"/>
      <c r="CF81" s="26"/>
      <c r="CG81" s="27"/>
      <c r="CH81" s="26"/>
      <c r="CI81" s="27"/>
      <c r="CJ81" s="26"/>
      <c r="CK81" s="27"/>
      <c r="CL81" s="26"/>
      <c r="CM81" s="27"/>
      <c r="CN81" s="30"/>
      <c r="CO81" s="31">
        <f t="shared" si="5"/>
        <v>44480</v>
      </c>
      <c r="CP81" s="31">
        <f t="shared" si="5"/>
        <v>34820</v>
      </c>
      <c r="CQ81" s="32">
        <f t="shared" si="7"/>
        <v>9660</v>
      </c>
    </row>
    <row r="82" spans="1:95" ht="25.5" customHeight="1">
      <c r="A82" s="18">
        <v>79</v>
      </c>
      <c r="B82" s="48" t="s">
        <v>284</v>
      </c>
      <c r="C82" s="20" t="s">
        <v>285</v>
      </c>
      <c r="D82" s="21" t="s">
        <v>286</v>
      </c>
      <c r="E82" s="33"/>
      <c r="F82" s="23">
        <v>3300</v>
      </c>
      <c r="G82" s="34" t="s">
        <v>98</v>
      </c>
      <c r="H82" s="25">
        <f t="shared" si="6"/>
        <v>9240</v>
      </c>
      <c r="I82" s="11"/>
      <c r="J82" s="26">
        <v>1500</v>
      </c>
      <c r="K82" s="27">
        <v>1500</v>
      </c>
      <c r="L82" s="26">
        <v>1000</v>
      </c>
      <c r="M82" s="27">
        <v>1000</v>
      </c>
      <c r="N82" s="26">
        <v>5000</v>
      </c>
      <c r="O82" s="27">
        <v>5000</v>
      </c>
      <c r="P82" s="26">
        <v>8000</v>
      </c>
      <c r="Q82" s="27">
        <f>1500+0</f>
        <v>1500</v>
      </c>
      <c r="R82" s="28"/>
      <c r="S82" s="27"/>
      <c r="T82" s="26"/>
      <c r="U82" s="27"/>
      <c r="V82" s="29">
        <v>2310</v>
      </c>
      <c r="W82" s="27">
        <v>0</v>
      </c>
      <c r="X82" s="29">
        <v>2310</v>
      </c>
      <c r="Y82" s="27">
        <v>0</v>
      </c>
      <c r="Z82" s="29">
        <v>2310</v>
      </c>
      <c r="AA82" s="27">
        <v>0</v>
      </c>
      <c r="AB82" s="29">
        <v>2310</v>
      </c>
      <c r="AC82" s="27">
        <f>9240+6500</f>
        <v>15740</v>
      </c>
      <c r="AD82" s="29">
        <v>2310</v>
      </c>
      <c r="AE82" s="27"/>
      <c r="AF82" s="29">
        <v>2310</v>
      </c>
      <c r="AG82" s="27"/>
      <c r="AH82" s="29">
        <v>2310</v>
      </c>
      <c r="AI82" s="27"/>
      <c r="AJ82" s="29">
        <v>2310</v>
      </c>
      <c r="AK82" s="27"/>
      <c r="AL82" s="29">
        <v>2310</v>
      </c>
      <c r="AM82" s="27">
        <v>2310</v>
      </c>
      <c r="AN82" s="28"/>
      <c r="AO82" s="27"/>
      <c r="AP82" s="28"/>
      <c r="AQ82" s="27"/>
      <c r="AR82" s="28"/>
      <c r="AS82" s="27"/>
      <c r="AT82" s="28"/>
      <c r="AU82" s="27"/>
      <c r="AV82" s="28"/>
      <c r="AW82" s="27"/>
      <c r="AX82" s="28"/>
      <c r="AY82" s="27"/>
      <c r="AZ82" s="28"/>
      <c r="BA82" s="27"/>
      <c r="BB82" s="28"/>
      <c r="BC82" s="27"/>
      <c r="BD82" s="28"/>
      <c r="BE82" s="27"/>
      <c r="BF82" s="28"/>
      <c r="BG82" s="27"/>
      <c r="BH82" s="28"/>
      <c r="BI82" s="27"/>
      <c r="BJ82" s="28"/>
      <c r="BK82" s="27"/>
      <c r="BL82" s="28"/>
      <c r="BM82" s="27"/>
      <c r="BN82" s="28"/>
      <c r="BO82" s="27"/>
      <c r="BP82" s="28"/>
      <c r="BQ82" s="27"/>
      <c r="BR82" s="28"/>
      <c r="BS82" s="27"/>
      <c r="BT82" s="28"/>
      <c r="BU82" s="27"/>
      <c r="BV82" s="28"/>
      <c r="BW82" s="27"/>
      <c r="BX82" s="28"/>
      <c r="BY82" s="27"/>
      <c r="BZ82" s="28"/>
      <c r="CA82" s="27"/>
      <c r="CB82" s="26"/>
      <c r="CC82" s="27"/>
      <c r="CD82" s="26"/>
      <c r="CE82" s="27"/>
      <c r="CF82" s="26"/>
      <c r="CG82" s="27"/>
      <c r="CH82" s="26"/>
      <c r="CI82" s="27"/>
      <c r="CJ82" s="26"/>
      <c r="CK82" s="27"/>
      <c r="CL82" s="26"/>
      <c r="CM82" s="27"/>
      <c r="CN82" s="30"/>
      <c r="CO82" s="31">
        <f t="shared" si="5"/>
        <v>36290</v>
      </c>
      <c r="CP82" s="31">
        <f t="shared" si="5"/>
        <v>27050</v>
      </c>
      <c r="CQ82" s="32">
        <f t="shared" si="7"/>
        <v>9240</v>
      </c>
    </row>
    <row r="83" spans="1:95" ht="25.5" customHeight="1">
      <c r="A83" s="18">
        <v>80</v>
      </c>
      <c r="B83" s="48" t="s">
        <v>287</v>
      </c>
      <c r="C83" s="20" t="s">
        <v>288</v>
      </c>
      <c r="D83" s="21" t="s">
        <v>289</v>
      </c>
      <c r="E83" s="33"/>
      <c r="F83" s="23">
        <v>3300</v>
      </c>
      <c r="G83" s="34" t="s">
        <v>98</v>
      </c>
      <c r="H83" s="25">
        <f t="shared" si="6"/>
        <v>6930</v>
      </c>
      <c r="I83" s="11"/>
      <c r="J83" s="26">
        <v>1500</v>
      </c>
      <c r="K83" s="27">
        <v>1500</v>
      </c>
      <c r="L83" s="26">
        <v>1000</v>
      </c>
      <c r="M83" s="27">
        <v>1000</v>
      </c>
      <c r="N83" s="26">
        <v>5000</v>
      </c>
      <c r="O83" s="27">
        <v>5000</v>
      </c>
      <c r="P83" s="26">
        <v>8000</v>
      </c>
      <c r="Q83" s="27">
        <f>1500+0</f>
        <v>1500</v>
      </c>
      <c r="R83" s="28"/>
      <c r="S83" s="27"/>
      <c r="T83" s="26"/>
      <c r="U83" s="27"/>
      <c r="V83" s="29">
        <v>2310</v>
      </c>
      <c r="W83" s="27">
        <v>2310</v>
      </c>
      <c r="X83" s="29">
        <v>2310</v>
      </c>
      <c r="Y83" s="27">
        <v>2310</v>
      </c>
      <c r="Z83" s="29">
        <v>2310</v>
      </c>
      <c r="AA83" s="27">
        <v>0</v>
      </c>
      <c r="AB83" s="29">
        <v>2310</v>
      </c>
      <c r="AC83" s="27">
        <v>11120</v>
      </c>
      <c r="AD83" s="29">
        <v>2310</v>
      </c>
      <c r="AE83" s="27"/>
      <c r="AF83" s="29">
        <v>2310</v>
      </c>
      <c r="AG83" s="27"/>
      <c r="AH83" s="29">
        <v>2310</v>
      </c>
      <c r="AI83" s="27"/>
      <c r="AJ83" s="29">
        <v>2310</v>
      </c>
      <c r="AK83" s="27"/>
      <c r="AL83" s="29">
        <v>2310</v>
      </c>
      <c r="AM83" s="27">
        <v>4620</v>
      </c>
      <c r="AN83" s="28"/>
      <c r="AO83" s="27"/>
      <c r="AP83" s="28"/>
      <c r="AQ83" s="27"/>
      <c r="AR83" s="28"/>
      <c r="AS83" s="27"/>
      <c r="AT83" s="28"/>
      <c r="AU83" s="27"/>
      <c r="AV83" s="28"/>
      <c r="AW83" s="27"/>
      <c r="AX83" s="28"/>
      <c r="AY83" s="27"/>
      <c r="AZ83" s="28"/>
      <c r="BA83" s="27"/>
      <c r="BB83" s="28"/>
      <c r="BC83" s="27"/>
      <c r="BD83" s="28"/>
      <c r="BE83" s="27"/>
      <c r="BF83" s="28"/>
      <c r="BG83" s="27"/>
      <c r="BH83" s="28"/>
      <c r="BI83" s="27"/>
      <c r="BJ83" s="28"/>
      <c r="BK83" s="27"/>
      <c r="BL83" s="28"/>
      <c r="BM83" s="27"/>
      <c r="BN83" s="28"/>
      <c r="BO83" s="27"/>
      <c r="BP83" s="28"/>
      <c r="BQ83" s="27"/>
      <c r="BR83" s="28"/>
      <c r="BS83" s="27"/>
      <c r="BT83" s="28"/>
      <c r="BU83" s="27"/>
      <c r="BV83" s="28"/>
      <c r="BW83" s="27"/>
      <c r="BX83" s="28"/>
      <c r="BY83" s="27"/>
      <c r="BZ83" s="28"/>
      <c r="CA83" s="27"/>
      <c r="CB83" s="26"/>
      <c r="CC83" s="27"/>
      <c r="CD83" s="26"/>
      <c r="CE83" s="27"/>
      <c r="CF83" s="26"/>
      <c r="CG83" s="27"/>
      <c r="CH83" s="26"/>
      <c r="CI83" s="27"/>
      <c r="CJ83" s="26"/>
      <c r="CK83" s="27"/>
      <c r="CL83" s="26"/>
      <c r="CM83" s="27"/>
      <c r="CN83" s="30"/>
      <c r="CO83" s="31">
        <f t="shared" si="5"/>
        <v>36290</v>
      </c>
      <c r="CP83" s="31">
        <f t="shared" si="5"/>
        <v>29360</v>
      </c>
      <c r="CQ83" s="32">
        <f t="shared" si="7"/>
        <v>6930</v>
      </c>
    </row>
    <row r="84" spans="1:95" ht="25.5" customHeight="1">
      <c r="A84" s="18">
        <v>81</v>
      </c>
      <c r="B84" s="48" t="s">
        <v>290</v>
      </c>
      <c r="C84" s="20" t="s">
        <v>291</v>
      </c>
      <c r="D84" s="21" t="s">
        <v>292</v>
      </c>
      <c r="E84" s="22" t="s">
        <v>45</v>
      </c>
      <c r="F84" s="23">
        <v>6200</v>
      </c>
      <c r="H84" s="38">
        <f t="shared" si="6"/>
        <v>30380</v>
      </c>
      <c r="I84" s="11"/>
      <c r="J84" s="26">
        <v>1500</v>
      </c>
      <c r="K84" s="27">
        <v>1500</v>
      </c>
      <c r="L84" s="26">
        <v>1000</v>
      </c>
      <c r="M84" s="27">
        <v>1000</v>
      </c>
      <c r="N84" s="26">
        <v>5000</v>
      </c>
      <c r="O84" s="27">
        <v>5000</v>
      </c>
      <c r="P84" s="26">
        <v>8000</v>
      </c>
      <c r="Q84" s="27">
        <f>1500+0</f>
        <v>1500</v>
      </c>
      <c r="R84" s="28"/>
      <c r="S84" s="27"/>
      <c r="T84" s="26"/>
      <c r="U84" s="27"/>
      <c r="V84" s="29">
        <v>4340</v>
      </c>
      <c r="W84" s="27"/>
      <c r="X84" s="29">
        <v>4340</v>
      </c>
      <c r="Y84" s="27"/>
      <c r="Z84" s="29">
        <v>4340</v>
      </c>
      <c r="AA84" s="27"/>
      <c r="AB84" s="29">
        <v>4340</v>
      </c>
      <c r="AC84" s="27">
        <v>9000</v>
      </c>
      <c r="AD84" s="29">
        <v>4340</v>
      </c>
      <c r="AE84" s="27"/>
      <c r="AF84" s="29">
        <v>4340</v>
      </c>
      <c r="AG84" s="27"/>
      <c r="AH84" s="29">
        <v>4340</v>
      </c>
      <c r="AI84" s="27">
        <v>6180</v>
      </c>
      <c r="AJ84" s="29">
        <v>4340</v>
      </c>
      <c r="AK84" s="27"/>
      <c r="AL84" s="29">
        <v>4340</v>
      </c>
      <c r="AM84" s="27"/>
      <c r="AN84" s="28"/>
      <c r="AO84" s="27"/>
      <c r="AP84" s="28"/>
      <c r="AQ84" s="27"/>
      <c r="AR84" s="28"/>
      <c r="AS84" s="27"/>
      <c r="AT84" s="28"/>
      <c r="AU84" s="27"/>
      <c r="AV84" s="28"/>
      <c r="AW84" s="27"/>
      <c r="AX84" s="28"/>
      <c r="AY84" s="27"/>
      <c r="AZ84" s="28"/>
      <c r="BA84" s="27"/>
      <c r="BB84" s="28"/>
      <c r="BC84" s="27"/>
      <c r="BD84" s="28"/>
      <c r="BE84" s="27"/>
      <c r="BF84" s="28"/>
      <c r="BG84" s="27"/>
      <c r="BH84" s="28"/>
      <c r="BI84" s="27"/>
      <c r="BJ84" s="28"/>
      <c r="BK84" s="27"/>
      <c r="BL84" s="28"/>
      <c r="BM84" s="27"/>
      <c r="BN84" s="28"/>
      <c r="BO84" s="27"/>
      <c r="BP84" s="28"/>
      <c r="BQ84" s="27"/>
      <c r="BR84" s="28"/>
      <c r="BS84" s="27"/>
      <c r="BT84" s="28"/>
      <c r="BU84" s="27"/>
      <c r="BV84" s="28"/>
      <c r="BW84" s="27"/>
      <c r="BX84" s="28"/>
      <c r="BY84" s="27"/>
      <c r="BZ84" s="28"/>
      <c r="CA84" s="27"/>
      <c r="CB84" s="26"/>
      <c r="CC84" s="27"/>
      <c r="CD84" s="26"/>
      <c r="CE84" s="27"/>
      <c r="CF84" s="26"/>
      <c r="CG84" s="27"/>
      <c r="CH84" s="26"/>
      <c r="CI84" s="27"/>
      <c r="CJ84" s="26"/>
      <c r="CK84" s="27"/>
      <c r="CL84" s="26"/>
      <c r="CM84" s="27"/>
      <c r="CN84" s="30"/>
      <c r="CO84" s="31">
        <f t="shared" si="5"/>
        <v>54560</v>
      </c>
      <c r="CP84" s="31">
        <f t="shared" si="5"/>
        <v>24180</v>
      </c>
      <c r="CQ84" s="32">
        <f t="shared" si="7"/>
        <v>30380</v>
      </c>
    </row>
    <row r="85" spans="1:95" ht="25.5" customHeight="1">
      <c r="A85" s="18">
        <v>82</v>
      </c>
      <c r="B85" s="48" t="s">
        <v>293</v>
      </c>
      <c r="C85" s="20" t="s">
        <v>294</v>
      </c>
      <c r="D85" s="21" t="s">
        <v>295</v>
      </c>
      <c r="E85" s="33"/>
      <c r="F85" s="23">
        <v>3300</v>
      </c>
      <c r="G85" s="35" t="s">
        <v>296</v>
      </c>
      <c r="H85" s="25">
        <f t="shared" si="6"/>
        <v>21860</v>
      </c>
      <c r="I85" s="11"/>
      <c r="J85" s="26">
        <v>1500</v>
      </c>
      <c r="K85" s="27">
        <v>1500</v>
      </c>
      <c r="L85" s="26">
        <v>1000</v>
      </c>
      <c r="M85" s="27">
        <v>1000</v>
      </c>
      <c r="N85" s="26">
        <v>5000</v>
      </c>
      <c r="O85" s="27">
        <v>5000</v>
      </c>
      <c r="P85" s="26">
        <v>8000</v>
      </c>
      <c r="Q85" s="27"/>
      <c r="R85" s="28"/>
      <c r="S85" s="27"/>
      <c r="T85" s="26"/>
      <c r="U85" s="27"/>
      <c r="V85" s="29">
        <v>2310</v>
      </c>
      <c r="W85" s="27">
        <v>0</v>
      </c>
      <c r="X85" s="29">
        <v>2310</v>
      </c>
      <c r="Y85" s="27">
        <f>2310+0</f>
        <v>2310</v>
      </c>
      <c r="Z85" s="29">
        <v>2310</v>
      </c>
      <c r="AA85" s="27">
        <f>2310+0</f>
        <v>2310</v>
      </c>
      <c r="AB85" s="29">
        <v>2310</v>
      </c>
      <c r="AC85" s="27">
        <v>2310</v>
      </c>
      <c r="AD85" s="29">
        <v>2310</v>
      </c>
      <c r="AE85" s="27"/>
      <c r="AF85" s="29">
        <v>2310</v>
      </c>
      <c r="AG85" s="27"/>
      <c r="AH85" s="29">
        <v>2310</v>
      </c>
      <c r="AI85" s="27"/>
      <c r="AJ85" s="29">
        <v>2310</v>
      </c>
      <c r="AK85" s="27"/>
      <c r="AL85" s="29">
        <v>2310</v>
      </c>
      <c r="AM85" s="27"/>
      <c r="AN85" s="28"/>
      <c r="AO85" s="27"/>
      <c r="AP85" s="28"/>
      <c r="AQ85" s="27"/>
      <c r="AR85" s="28"/>
      <c r="AS85" s="27"/>
      <c r="AT85" s="28"/>
      <c r="AU85" s="27"/>
      <c r="AV85" s="28"/>
      <c r="AW85" s="27"/>
      <c r="AX85" s="28"/>
      <c r="AY85" s="27"/>
      <c r="AZ85" s="28"/>
      <c r="BA85" s="27"/>
      <c r="BB85" s="28"/>
      <c r="BC85" s="27"/>
      <c r="BD85" s="28"/>
      <c r="BE85" s="27"/>
      <c r="BF85" s="28"/>
      <c r="BG85" s="27"/>
      <c r="BH85" s="28"/>
      <c r="BI85" s="27"/>
      <c r="BJ85" s="28"/>
      <c r="BK85" s="27"/>
      <c r="BL85" s="28"/>
      <c r="BM85" s="27"/>
      <c r="BN85" s="28"/>
      <c r="BO85" s="27"/>
      <c r="BP85" s="28"/>
      <c r="BQ85" s="27"/>
      <c r="BR85" s="28"/>
      <c r="BS85" s="27"/>
      <c r="BT85" s="28"/>
      <c r="BU85" s="27"/>
      <c r="BV85" s="28"/>
      <c r="BW85" s="27"/>
      <c r="BX85" s="28"/>
      <c r="BY85" s="27"/>
      <c r="BZ85" s="28"/>
      <c r="CA85" s="27"/>
      <c r="CB85" s="26"/>
      <c r="CC85" s="27"/>
      <c r="CD85" s="26"/>
      <c r="CE85" s="27"/>
      <c r="CF85" s="26"/>
      <c r="CG85" s="27"/>
      <c r="CH85" s="26"/>
      <c r="CI85" s="27"/>
      <c r="CJ85" s="26"/>
      <c r="CK85" s="27"/>
      <c r="CL85" s="26"/>
      <c r="CM85" s="27"/>
      <c r="CN85" s="30"/>
      <c r="CO85" s="31">
        <f t="shared" si="5"/>
        <v>36290</v>
      </c>
      <c r="CP85" s="49">
        <f t="shared" si="5"/>
        <v>14430</v>
      </c>
      <c r="CQ85" s="32">
        <f t="shared" si="7"/>
        <v>21860</v>
      </c>
    </row>
    <row r="86" spans="1:95" ht="25.5" customHeight="1">
      <c r="A86" s="18">
        <v>83</v>
      </c>
      <c r="B86" s="48" t="s">
        <v>297</v>
      </c>
      <c r="C86" s="20" t="s">
        <v>298</v>
      </c>
      <c r="D86" s="21" t="s">
        <v>299</v>
      </c>
      <c r="E86" s="22" t="s">
        <v>45</v>
      </c>
      <c r="F86" s="23">
        <v>6200</v>
      </c>
      <c r="H86" s="25">
        <f t="shared" si="6"/>
        <v>4340</v>
      </c>
      <c r="I86" s="11"/>
      <c r="J86" s="26">
        <v>1500</v>
      </c>
      <c r="K86" s="27">
        <v>1500</v>
      </c>
      <c r="L86" s="26">
        <v>1000</v>
      </c>
      <c r="M86" s="27">
        <v>1000</v>
      </c>
      <c r="N86" s="26">
        <v>5000</v>
      </c>
      <c r="O86" s="27">
        <v>5000</v>
      </c>
      <c r="P86" s="26">
        <v>8000</v>
      </c>
      <c r="Q86" s="27">
        <v>0</v>
      </c>
      <c r="R86" s="28"/>
      <c r="S86" s="27"/>
      <c r="T86" s="26"/>
      <c r="U86" s="27"/>
      <c r="V86" s="29">
        <v>4340</v>
      </c>
      <c r="W86" s="27">
        <v>0</v>
      </c>
      <c r="X86" s="29">
        <v>4340</v>
      </c>
      <c r="Y86" s="27">
        <v>0</v>
      </c>
      <c r="Z86" s="29">
        <v>4340</v>
      </c>
      <c r="AA86" s="27">
        <v>21020</v>
      </c>
      <c r="AB86" s="29">
        <v>4340</v>
      </c>
      <c r="AC86" s="27">
        <v>4340</v>
      </c>
      <c r="AD86" s="29">
        <v>4340</v>
      </c>
      <c r="AE86" s="27"/>
      <c r="AF86" s="29">
        <v>4340</v>
      </c>
      <c r="AG86" s="27"/>
      <c r="AH86" s="29">
        <v>4340</v>
      </c>
      <c r="AI86" s="27"/>
      <c r="AJ86" s="29">
        <v>4340</v>
      </c>
      <c r="AK86" s="27"/>
      <c r="AL86" s="29">
        <v>4340</v>
      </c>
      <c r="AM86" s="27">
        <v>17360</v>
      </c>
      <c r="AN86" s="28"/>
      <c r="AO86" s="27"/>
      <c r="AP86" s="28"/>
      <c r="AQ86" s="27"/>
      <c r="AR86" s="28"/>
      <c r="AS86" s="27"/>
      <c r="AT86" s="28"/>
      <c r="AU86" s="27"/>
      <c r="AV86" s="28"/>
      <c r="AW86" s="27"/>
      <c r="AX86" s="28"/>
      <c r="AY86" s="27"/>
      <c r="AZ86" s="28"/>
      <c r="BA86" s="27"/>
      <c r="BB86" s="28"/>
      <c r="BC86" s="27"/>
      <c r="BD86" s="28"/>
      <c r="BE86" s="27"/>
      <c r="BF86" s="28"/>
      <c r="BG86" s="27"/>
      <c r="BH86" s="28"/>
      <c r="BI86" s="27"/>
      <c r="BJ86" s="28"/>
      <c r="BK86" s="27"/>
      <c r="BL86" s="28"/>
      <c r="BM86" s="27"/>
      <c r="BN86" s="28"/>
      <c r="BO86" s="27"/>
      <c r="BP86" s="28"/>
      <c r="BQ86" s="27"/>
      <c r="BR86" s="28"/>
      <c r="BS86" s="27"/>
      <c r="BT86" s="28"/>
      <c r="BU86" s="27"/>
      <c r="BV86" s="28"/>
      <c r="BW86" s="27"/>
      <c r="BX86" s="28"/>
      <c r="BY86" s="27"/>
      <c r="BZ86" s="28"/>
      <c r="CA86" s="27"/>
      <c r="CB86" s="26"/>
      <c r="CC86" s="27"/>
      <c r="CD86" s="26"/>
      <c r="CE86" s="27"/>
      <c r="CF86" s="26"/>
      <c r="CG86" s="27"/>
      <c r="CH86" s="26"/>
      <c r="CI86" s="27"/>
      <c r="CJ86" s="26"/>
      <c r="CK86" s="27"/>
      <c r="CL86" s="26"/>
      <c r="CM86" s="27"/>
      <c r="CN86" s="30"/>
      <c r="CO86" s="31">
        <f t="shared" si="5"/>
        <v>54560</v>
      </c>
      <c r="CP86" s="31">
        <f t="shared" si="5"/>
        <v>50220</v>
      </c>
      <c r="CQ86" s="32">
        <f t="shared" si="7"/>
        <v>4340</v>
      </c>
    </row>
    <row r="87" spans="1:95" ht="25.5" customHeight="1">
      <c r="A87" s="18">
        <v>84</v>
      </c>
      <c r="B87" s="48" t="s">
        <v>300</v>
      </c>
      <c r="C87" s="20" t="s">
        <v>301</v>
      </c>
      <c r="D87" s="21" t="s">
        <v>302</v>
      </c>
      <c r="E87" s="33"/>
      <c r="F87" s="23">
        <v>6600</v>
      </c>
      <c r="G87" s="35"/>
      <c r="H87" s="25">
        <f t="shared" si="6"/>
        <v>4620</v>
      </c>
      <c r="I87" s="11"/>
      <c r="J87" s="26">
        <v>1500</v>
      </c>
      <c r="K87" s="27">
        <v>1500</v>
      </c>
      <c r="L87" s="26">
        <v>1000</v>
      </c>
      <c r="M87" s="27">
        <v>1000</v>
      </c>
      <c r="N87" s="26">
        <v>5000</v>
      </c>
      <c r="O87" s="27">
        <v>5000</v>
      </c>
      <c r="P87" s="26">
        <v>8000</v>
      </c>
      <c r="Q87" s="27">
        <v>0</v>
      </c>
      <c r="R87" s="28"/>
      <c r="S87" s="27"/>
      <c r="T87" s="26"/>
      <c r="U87" s="27"/>
      <c r="V87" s="29">
        <v>4620</v>
      </c>
      <c r="W87" s="27">
        <v>0</v>
      </c>
      <c r="X87" s="29">
        <v>4620</v>
      </c>
      <c r="Y87" s="27">
        <v>0</v>
      </c>
      <c r="Z87" s="29">
        <v>4620</v>
      </c>
      <c r="AA87" s="27">
        <v>21860</v>
      </c>
      <c r="AB87" s="29">
        <v>4620</v>
      </c>
      <c r="AC87" s="27">
        <v>4620</v>
      </c>
      <c r="AD87" s="29">
        <v>4620</v>
      </c>
      <c r="AE87" s="27">
        <v>4620</v>
      </c>
      <c r="AF87" s="29">
        <v>4620</v>
      </c>
      <c r="AG87" s="27"/>
      <c r="AH87" s="29">
        <v>4620</v>
      </c>
      <c r="AI87" s="27"/>
      <c r="AJ87" s="29">
        <v>4620</v>
      </c>
      <c r="AK87" s="27">
        <v>13860</v>
      </c>
      <c r="AL87" s="29">
        <v>4620</v>
      </c>
      <c r="AM87" s="27"/>
      <c r="AN87" s="28"/>
      <c r="AO87" s="27"/>
      <c r="AP87" s="28"/>
      <c r="AQ87" s="27"/>
      <c r="AR87" s="28"/>
      <c r="AS87" s="27"/>
      <c r="AT87" s="28"/>
      <c r="AU87" s="27"/>
      <c r="AV87" s="28"/>
      <c r="AW87" s="27"/>
      <c r="AX87" s="28"/>
      <c r="AY87" s="27"/>
      <c r="AZ87" s="28"/>
      <c r="BA87" s="27"/>
      <c r="BB87" s="28"/>
      <c r="BC87" s="27"/>
      <c r="BD87" s="28"/>
      <c r="BE87" s="27"/>
      <c r="BF87" s="28"/>
      <c r="BG87" s="27"/>
      <c r="BH87" s="28"/>
      <c r="BI87" s="27"/>
      <c r="BJ87" s="28"/>
      <c r="BK87" s="27"/>
      <c r="BL87" s="28"/>
      <c r="BM87" s="27"/>
      <c r="BN87" s="28"/>
      <c r="BO87" s="27"/>
      <c r="BP87" s="28"/>
      <c r="BQ87" s="27"/>
      <c r="BR87" s="28"/>
      <c r="BS87" s="27"/>
      <c r="BT87" s="28"/>
      <c r="BU87" s="27"/>
      <c r="BV87" s="28"/>
      <c r="BW87" s="27"/>
      <c r="BX87" s="28"/>
      <c r="BY87" s="27"/>
      <c r="BZ87" s="28"/>
      <c r="CA87" s="27"/>
      <c r="CB87" s="26"/>
      <c r="CC87" s="27"/>
      <c r="CD87" s="26"/>
      <c r="CE87" s="27"/>
      <c r="CF87" s="26"/>
      <c r="CG87" s="27"/>
      <c r="CH87" s="26"/>
      <c r="CI87" s="27"/>
      <c r="CJ87" s="26"/>
      <c r="CK87" s="27"/>
      <c r="CL87" s="26"/>
      <c r="CM87" s="27"/>
      <c r="CN87" s="30"/>
      <c r="CO87" s="31">
        <f t="shared" si="5"/>
        <v>57080</v>
      </c>
      <c r="CP87" s="31">
        <f t="shared" si="5"/>
        <v>52460</v>
      </c>
      <c r="CQ87" s="32">
        <f t="shared" si="7"/>
        <v>4620</v>
      </c>
    </row>
    <row r="88" spans="1:95" ht="25.5" customHeight="1">
      <c r="A88" s="18">
        <v>85</v>
      </c>
      <c r="B88" s="48" t="s">
        <v>303</v>
      </c>
      <c r="C88" s="20" t="s">
        <v>304</v>
      </c>
      <c r="D88" s="21" t="s">
        <v>305</v>
      </c>
      <c r="E88" s="22" t="s">
        <v>45</v>
      </c>
      <c r="F88" s="23">
        <v>6200</v>
      </c>
      <c r="H88" s="38">
        <f t="shared" si="6"/>
        <v>0</v>
      </c>
      <c r="I88" s="11"/>
      <c r="J88" s="26">
        <v>1500</v>
      </c>
      <c r="K88" s="27">
        <v>1500</v>
      </c>
      <c r="L88" s="26">
        <v>1000</v>
      </c>
      <c r="M88" s="27">
        <v>1000</v>
      </c>
      <c r="N88" s="26">
        <v>5000</v>
      </c>
      <c r="O88" s="27">
        <v>5000</v>
      </c>
      <c r="P88" s="26">
        <v>8000</v>
      </c>
      <c r="Q88" s="27">
        <v>0</v>
      </c>
      <c r="R88" s="28"/>
      <c r="S88" s="27"/>
      <c r="T88" s="26"/>
      <c r="U88" s="27"/>
      <c r="V88" s="29">
        <v>4340</v>
      </c>
      <c r="W88" s="27">
        <v>7620</v>
      </c>
      <c r="X88" s="29">
        <v>4340</v>
      </c>
      <c r="Y88" s="27">
        <v>9620</v>
      </c>
      <c r="Z88" s="29">
        <v>4340</v>
      </c>
      <c r="AA88" s="27">
        <v>3780</v>
      </c>
      <c r="AB88" s="29">
        <v>4340</v>
      </c>
      <c r="AC88" s="27">
        <v>4340</v>
      </c>
      <c r="AD88" s="29">
        <v>4340</v>
      </c>
      <c r="AE88" s="27">
        <v>4340</v>
      </c>
      <c r="AF88" s="29">
        <v>4340</v>
      </c>
      <c r="AG88" s="27">
        <v>4340</v>
      </c>
      <c r="AH88" s="29">
        <v>4340</v>
      </c>
      <c r="AI88" s="27">
        <v>4340</v>
      </c>
      <c r="AJ88" s="29">
        <v>4340</v>
      </c>
      <c r="AK88" s="27">
        <v>4340</v>
      </c>
      <c r="AL88" s="29">
        <v>4340</v>
      </c>
      <c r="AM88" s="27">
        <v>4340</v>
      </c>
      <c r="AN88" s="28"/>
      <c r="AO88" s="27"/>
      <c r="AP88" s="28"/>
      <c r="AQ88" s="27"/>
      <c r="AR88" s="28"/>
      <c r="AS88" s="27"/>
      <c r="AT88" s="28"/>
      <c r="AU88" s="27"/>
      <c r="AV88" s="28"/>
      <c r="AW88" s="27"/>
      <c r="AX88" s="28"/>
      <c r="AY88" s="27"/>
      <c r="AZ88" s="28"/>
      <c r="BA88" s="27"/>
      <c r="BB88" s="28"/>
      <c r="BC88" s="27"/>
      <c r="BD88" s="28"/>
      <c r="BE88" s="27"/>
      <c r="BF88" s="28"/>
      <c r="BG88" s="27"/>
      <c r="BH88" s="28"/>
      <c r="BI88" s="27"/>
      <c r="BJ88" s="28"/>
      <c r="BK88" s="27"/>
      <c r="BL88" s="28"/>
      <c r="BM88" s="27"/>
      <c r="BN88" s="28"/>
      <c r="BO88" s="27"/>
      <c r="BP88" s="28"/>
      <c r="BQ88" s="27"/>
      <c r="BR88" s="28"/>
      <c r="BS88" s="27"/>
      <c r="BT88" s="28"/>
      <c r="BU88" s="27"/>
      <c r="BV88" s="28"/>
      <c r="BW88" s="27"/>
      <c r="BX88" s="28"/>
      <c r="BY88" s="27"/>
      <c r="BZ88" s="28"/>
      <c r="CA88" s="27"/>
      <c r="CB88" s="26"/>
      <c r="CC88" s="27"/>
      <c r="CD88" s="26"/>
      <c r="CE88" s="27"/>
      <c r="CF88" s="26"/>
      <c r="CG88" s="27"/>
      <c r="CH88" s="26"/>
      <c r="CI88" s="27"/>
      <c r="CJ88" s="26"/>
      <c r="CK88" s="27"/>
      <c r="CL88" s="26"/>
      <c r="CM88" s="27"/>
      <c r="CN88" s="30"/>
      <c r="CO88" s="31">
        <f t="shared" si="5"/>
        <v>54560</v>
      </c>
      <c r="CP88" s="31">
        <f t="shared" si="5"/>
        <v>54560</v>
      </c>
      <c r="CQ88" s="32">
        <f t="shared" si="7"/>
        <v>0</v>
      </c>
    </row>
    <row r="89" spans="1:95" ht="25.5" customHeight="1">
      <c r="A89" s="18">
        <v>86</v>
      </c>
      <c r="B89" s="48" t="s">
        <v>306</v>
      </c>
      <c r="C89" s="20" t="s">
        <v>307</v>
      </c>
      <c r="D89" s="21" t="s">
        <v>308</v>
      </c>
      <c r="E89" s="52"/>
      <c r="F89" s="23">
        <v>3300</v>
      </c>
      <c r="G89" s="35" t="s">
        <v>108</v>
      </c>
      <c r="H89" s="25">
        <f t="shared" si="6"/>
        <v>0</v>
      </c>
      <c r="I89" s="11"/>
      <c r="J89" s="26">
        <v>1500</v>
      </c>
      <c r="K89" s="27">
        <v>1500</v>
      </c>
      <c r="L89" s="26">
        <v>1000</v>
      </c>
      <c r="M89" s="27">
        <v>1000</v>
      </c>
      <c r="N89" s="26">
        <v>5000</v>
      </c>
      <c r="O89" s="27">
        <v>5000</v>
      </c>
      <c r="P89" s="26">
        <v>8000</v>
      </c>
      <c r="Q89" s="27">
        <v>0</v>
      </c>
      <c r="R89" s="28"/>
      <c r="S89" s="27"/>
      <c r="T89" s="26"/>
      <c r="U89" s="27"/>
      <c r="V89" s="29">
        <v>2310</v>
      </c>
      <c r="W89" s="27">
        <v>12620</v>
      </c>
      <c r="X89" s="29">
        <v>2310</v>
      </c>
      <c r="Y89" s="27">
        <v>0</v>
      </c>
      <c r="Z89" s="29">
        <v>2310</v>
      </c>
      <c r="AA89" s="27">
        <v>0</v>
      </c>
      <c r="AB89" s="29">
        <v>2310</v>
      </c>
      <c r="AC89" s="27">
        <v>4620</v>
      </c>
      <c r="AD89" s="29">
        <v>2310</v>
      </c>
      <c r="AE89" s="27"/>
      <c r="AF89" s="29">
        <v>2310</v>
      </c>
      <c r="AG89" s="27"/>
      <c r="AH89" s="29">
        <v>2310</v>
      </c>
      <c r="AI89" s="27"/>
      <c r="AJ89" s="29">
        <v>2310</v>
      </c>
      <c r="AK89" s="27"/>
      <c r="AL89" s="29">
        <v>2310</v>
      </c>
      <c r="AM89" s="27">
        <v>11550</v>
      </c>
      <c r="AN89" s="28"/>
      <c r="AO89" s="27"/>
      <c r="AP89" s="28"/>
      <c r="AQ89" s="27"/>
      <c r="AR89" s="28"/>
      <c r="AS89" s="27"/>
      <c r="AT89" s="28"/>
      <c r="AU89" s="27"/>
      <c r="AV89" s="28"/>
      <c r="AW89" s="27"/>
      <c r="AX89" s="28"/>
      <c r="AY89" s="27"/>
      <c r="AZ89" s="28"/>
      <c r="BA89" s="27"/>
      <c r="BB89" s="28"/>
      <c r="BC89" s="27"/>
      <c r="BD89" s="28"/>
      <c r="BE89" s="27"/>
      <c r="BF89" s="28"/>
      <c r="BG89" s="27"/>
      <c r="BH89" s="28"/>
      <c r="BI89" s="27"/>
      <c r="BJ89" s="28"/>
      <c r="BK89" s="27"/>
      <c r="BL89" s="28"/>
      <c r="BM89" s="27"/>
      <c r="BN89" s="28"/>
      <c r="BO89" s="27"/>
      <c r="BP89" s="28"/>
      <c r="BQ89" s="27"/>
      <c r="BR89" s="28"/>
      <c r="BS89" s="27"/>
      <c r="BT89" s="28"/>
      <c r="BU89" s="27"/>
      <c r="BV89" s="28"/>
      <c r="BW89" s="27"/>
      <c r="BX89" s="28"/>
      <c r="BY89" s="27"/>
      <c r="BZ89" s="28"/>
      <c r="CA89" s="27"/>
      <c r="CB89" s="26"/>
      <c r="CC89" s="27"/>
      <c r="CD89" s="26"/>
      <c r="CE89" s="27"/>
      <c r="CF89" s="26"/>
      <c r="CG89" s="27"/>
      <c r="CH89" s="26"/>
      <c r="CI89" s="27"/>
      <c r="CJ89" s="26"/>
      <c r="CK89" s="27"/>
      <c r="CL89" s="26"/>
      <c r="CM89" s="27"/>
      <c r="CN89" s="30"/>
      <c r="CO89" s="31">
        <f t="shared" si="5"/>
        <v>36290</v>
      </c>
      <c r="CP89" s="31">
        <f t="shared" si="5"/>
        <v>36290</v>
      </c>
      <c r="CQ89" s="32">
        <f t="shared" si="7"/>
        <v>0</v>
      </c>
    </row>
    <row r="90" spans="1:95" ht="25.5" customHeight="1">
      <c r="A90" s="18">
        <v>87</v>
      </c>
      <c r="B90" s="48" t="s">
        <v>309</v>
      </c>
      <c r="C90" s="20" t="s">
        <v>310</v>
      </c>
      <c r="D90" s="21" t="s">
        <v>311</v>
      </c>
      <c r="E90" s="33"/>
      <c r="F90" s="23">
        <v>6600</v>
      </c>
      <c r="G90" s="35"/>
      <c r="H90" s="25">
        <f t="shared" si="6"/>
        <v>0</v>
      </c>
      <c r="I90" s="11"/>
      <c r="J90" s="26">
        <v>1500</v>
      </c>
      <c r="K90" s="27">
        <v>1500</v>
      </c>
      <c r="L90" s="26">
        <v>1000</v>
      </c>
      <c r="M90" s="27">
        <v>1000</v>
      </c>
      <c r="N90" s="26">
        <v>5000</v>
      </c>
      <c r="O90" s="27">
        <v>5000</v>
      </c>
      <c r="P90" s="26">
        <v>8000</v>
      </c>
      <c r="Q90" s="27">
        <v>0</v>
      </c>
      <c r="R90" s="28"/>
      <c r="S90" s="27"/>
      <c r="T90" s="26"/>
      <c r="U90" s="27"/>
      <c r="V90" s="29">
        <v>4620</v>
      </c>
      <c r="W90" s="27">
        <v>12350</v>
      </c>
      <c r="X90" s="29">
        <v>4620</v>
      </c>
      <c r="Y90" s="27">
        <v>0</v>
      </c>
      <c r="Z90" s="29">
        <v>4620</v>
      </c>
      <c r="AA90" s="27">
        <v>0</v>
      </c>
      <c r="AB90" s="29">
        <v>4620</v>
      </c>
      <c r="AC90" s="27">
        <v>14130</v>
      </c>
      <c r="AD90" s="29">
        <v>4620</v>
      </c>
      <c r="AE90" s="27">
        <v>4620</v>
      </c>
      <c r="AF90" s="29">
        <v>4620</v>
      </c>
      <c r="AG90" s="27"/>
      <c r="AH90" s="29">
        <v>4620</v>
      </c>
      <c r="AI90" s="27"/>
      <c r="AJ90" s="29">
        <v>4620</v>
      </c>
      <c r="AK90" s="27">
        <v>13860</v>
      </c>
      <c r="AL90" s="29">
        <v>4620</v>
      </c>
      <c r="AM90" s="27">
        <v>4620</v>
      </c>
      <c r="AN90" s="28"/>
      <c r="AO90" s="27"/>
      <c r="AP90" s="28"/>
      <c r="AQ90" s="27"/>
      <c r="AR90" s="28"/>
      <c r="AS90" s="27"/>
      <c r="AT90" s="28"/>
      <c r="AU90" s="27"/>
      <c r="AV90" s="28"/>
      <c r="AW90" s="27"/>
      <c r="AX90" s="28"/>
      <c r="AY90" s="27"/>
      <c r="AZ90" s="28"/>
      <c r="BA90" s="27"/>
      <c r="BB90" s="28"/>
      <c r="BC90" s="27"/>
      <c r="BD90" s="28"/>
      <c r="BE90" s="27"/>
      <c r="BF90" s="28"/>
      <c r="BG90" s="27"/>
      <c r="BH90" s="28"/>
      <c r="BI90" s="27"/>
      <c r="BJ90" s="28"/>
      <c r="BK90" s="27"/>
      <c r="BL90" s="28"/>
      <c r="BM90" s="27"/>
      <c r="BN90" s="28"/>
      <c r="BO90" s="27"/>
      <c r="BP90" s="28"/>
      <c r="BQ90" s="27"/>
      <c r="BR90" s="28"/>
      <c r="BS90" s="27"/>
      <c r="BT90" s="28"/>
      <c r="BU90" s="27"/>
      <c r="BV90" s="28"/>
      <c r="BW90" s="27"/>
      <c r="BX90" s="28"/>
      <c r="BY90" s="27"/>
      <c r="BZ90" s="28"/>
      <c r="CA90" s="27"/>
      <c r="CB90" s="26"/>
      <c r="CC90" s="27"/>
      <c r="CD90" s="26"/>
      <c r="CE90" s="27"/>
      <c r="CF90" s="26"/>
      <c r="CG90" s="27"/>
      <c r="CH90" s="26"/>
      <c r="CI90" s="27"/>
      <c r="CJ90" s="26"/>
      <c r="CK90" s="27"/>
      <c r="CL90" s="26"/>
      <c r="CM90" s="27"/>
      <c r="CN90" s="30"/>
      <c r="CO90" s="31">
        <f t="shared" si="5"/>
        <v>57080</v>
      </c>
      <c r="CP90" s="31">
        <f t="shared" si="5"/>
        <v>57080</v>
      </c>
      <c r="CQ90" s="32">
        <f t="shared" si="7"/>
        <v>0</v>
      </c>
    </row>
    <row r="91" spans="1:95" ht="25.5" customHeight="1">
      <c r="A91" s="18">
        <v>88</v>
      </c>
      <c r="B91" s="48" t="s">
        <v>312</v>
      </c>
      <c r="C91" s="20" t="s">
        <v>313</v>
      </c>
      <c r="D91" s="21" t="s">
        <v>314</v>
      </c>
      <c r="E91" s="33"/>
      <c r="F91" s="23">
        <v>6600</v>
      </c>
      <c r="G91" s="35"/>
      <c r="H91" s="25">
        <f t="shared" si="6"/>
        <v>23100</v>
      </c>
      <c r="I91" s="11"/>
      <c r="J91" s="26">
        <v>1500</v>
      </c>
      <c r="K91" s="27">
        <v>1500</v>
      </c>
      <c r="L91" s="26">
        <v>1000</v>
      </c>
      <c r="M91" s="27">
        <v>1000</v>
      </c>
      <c r="N91" s="26">
        <v>5000</v>
      </c>
      <c r="O91" s="27">
        <v>5000</v>
      </c>
      <c r="P91" s="26">
        <v>8000</v>
      </c>
      <c r="Q91" s="27"/>
      <c r="R91" s="28"/>
      <c r="S91" s="27"/>
      <c r="T91" s="26"/>
      <c r="U91" s="27"/>
      <c r="V91" s="29">
        <v>4620</v>
      </c>
      <c r="W91" s="27">
        <v>0</v>
      </c>
      <c r="X91" s="29">
        <v>4620</v>
      </c>
      <c r="Y91" s="27">
        <f>4620+0</f>
        <v>4620</v>
      </c>
      <c r="Z91" s="29">
        <v>4620</v>
      </c>
      <c r="AA91" s="27">
        <v>0</v>
      </c>
      <c r="AB91" s="29">
        <v>4620</v>
      </c>
      <c r="AC91" s="27">
        <v>9240</v>
      </c>
      <c r="AD91" s="29">
        <v>4620</v>
      </c>
      <c r="AE91" s="27"/>
      <c r="AF91" s="29">
        <v>4620</v>
      </c>
      <c r="AG91" s="27">
        <v>12620</v>
      </c>
      <c r="AH91" s="29">
        <v>4620</v>
      </c>
      <c r="AI91" s="27"/>
      <c r="AJ91" s="29">
        <v>4620</v>
      </c>
      <c r="AK91" s="27"/>
      <c r="AL91" s="29">
        <v>4620</v>
      </c>
      <c r="AM91" s="27"/>
      <c r="AN91" s="28"/>
      <c r="AO91" s="27"/>
      <c r="AP91" s="28"/>
      <c r="AQ91" s="27"/>
      <c r="AR91" s="28"/>
      <c r="AS91" s="27"/>
      <c r="AT91" s="28"/>
      <c r="AU91" s="27"/>
      <c r="AV91" s="28"/>
      <c r="AW91" s="27"/>
      <c r="AX91" s="28"/>
      <c r="AY91" s="27"/>
      <c r="AZ91" s="28"/>
      <c r="BA91" s="27"/>
      <c r="BB91" s="28"/>
      <c r="BC91" s="27"/>
      <c r="BD91" s="28"/>
      <c r="BE91" s="27"/>
      <c r="BF91" s="28"/>
      <c r="BG91" s="27"/>
      <c r="BH91" s="28"/>
      <c r="BI91" s="27"/>
      <c r="BJ91" s="28"/>
      <c r="BK91" s="27"/>
      <c r="BL91" s="28"/>
      <c r="BM91" s="27"/>
      <c r="BN91" s="28"/>
      <c r="BO91" s="27"/>
      <c r="BP91" s="28"/>
      <c r="BQ91" s="27"/>
      <c r="BR91" s="28"/>
      <c r="BS91" s="27"/>
      <c r="BT91" s="28"/>
      <c r="BU91" s="27"/>
      <c r="BV91" s="28"/>
      <c r="BW91" s="27"/>
      <c r="BX91" s="28"/>
      <c r="BY91" s="27"/>
      <c r="BZ91" s="28"/>
      <c r="CA91" s="27"/>
      <c r="CB91" s="26"/>
      <c r="CC91" s="27"/>
      <c r="CD91" s="26"/>
      <c r="CE91" s="27"/>
      <c r="CF91" s="26"/>
      <c r="CG91" s="27"/>
      <c r="CH91" s="26"/>
      <c r="CI91" s="27"/>
      <c r="CJ91" s="26"/>
      <c r="CK91" s="27"/>
      <c r="CL91" s="26"/>
      <c r="CM91" s="27"/>
      <c r="CN91" s="30"/>
      <c r="CO91" s="31">
        <f t="shared" si="5"/>
        <v>57080</v>
      </c>
      <c r="CP91" s="31">
        <f t="shared" si="5"/>
        <v>33980</v>
      </c>
      <c r="CQ91" s="32">
        <f t="shared" si="7"/>
        <v>23100</v>
      </c>
    </row>
    <row r="92" spans="1:95" ht="25.5" customHeight="1">
      <c r="A92" s="18">
        <v>89</v>
      </c>
      <c r="B92" s="48" t="s">
        <v>315</v>
      </c>
      <c r="C92" s="20" t="s">
        <v>316</v>
      </c>
      <c r="D92" s="21" t="s">
        <v>317</v>
      </c>
      <c r="E92" s="33"/>
      <c r="F92" s="23">
        <v>3300</v>
      </c>
      <c r="G92" s="34" t="s">
        <v>98</v>
      </c>
      <c r="H92" s="25">
        <f t="shared" si="6"/>
        <v>0</v>
      </c>
      <c r="I92" s="11"/>
      <c r="J92" s="26">
        <v>1500</v>
      </c>
      <c r="K92" s="27">
        <v>1500</v>
      </c>
      <c r="L92" s="26">
        <v>1000</v>
      </c>
      <c r="M92" s="27">
        <v>1000</v>
      </c>
      <c r="N92" s="26">
        <v>5000</v>
      </c>
      <c r="O92" s="27">
        <v>5000</v>
      </c>
      <c r="P92" s="26">
        <v>8000</v>
      </c>
      <c r="Q92" s="27">
        <v>0</v>
      </c>
      <c r="R92" s="28"/>
      <c r="S92" s="27"/>
      <c r="T92" s="26"/>
      <c r="U92" s="27"/>
      <c r="V92" s="29">
        <v>2310</v>
      </c>
      <c r="W92" s="27">
        <v>0</v>
      </c>
      <c r="X92" s="29">
        <v>2310</v>
      </c>
      <c r="Y92" s="27">
        <v>12620</v>
      </c>
      <c r="Z92" s="29">
        <v>2310</v>
      </c>
      <c r="AA92" s="27">
        <v>0</v>
      </c>
      <c r="AB92" s="29">
        <v>2310</v>
      </c>
      <c r="AC92" s="27">
        <v>1160</v>
      </c>
      <c r="AD92" s="29">
        <v>2310</v>
      </c>
      <c r="AE92" s="27">
        <v>5770</v>
      </c>
      <c r="AF92" s="29">
        <v>2310</v>
      </c>
      <c r="AG92" s="27"/>
      <c r="AH92" s="29">
        <v>2310</v>
      </c>
      <c r="AI92" s="27"/>
      <c r="AJ92" s="29">
        <v>2310</v>
      </c>
      <c r="AK92" s="27">
        <v>6930</v>
      </c>
      <c r="AL92" s="29">
        <v>2310</v>
      </c>
      <c r="AM92" s="27">
        <v>2310</v>
      </c>
      <c r="AN92" s="28"/>
      <c r="AO92" s="27"/>
      <c r="AP92" s="28"/>
      <c r="AQ92" s="27"/>
      <c r="AR92" s="28"/>
      <c r="AS92" s="27"/>
      <c r="AT92" s="28"/>
      <c r="AU92" s="27"/>
      <c r="AV92" s="28"/>
      <c r="AW92" s="27"/>
      <c r="AX92" s="28"/>
      <c r="AY92" s="27"/>
      <c r="AZ92" s="28"/>
      <c r="BA92" s="27"/>
      <c r="BB92" s="28"/>
      <c r="BC92" s="27"/>
      <c r="BD92" s="28"/>
      <c r="BE92" s="27"/>
      <c r="BF92" s="28"/>
      <c r="BG92" s="27"/>
      <c r="BH92" s="28"/>
      <c r="BI92" s="27"/>
      <c r="BJ92" s="28"/>
      <c r="BK92" s="27"/>
      <c r="BL92" s="28"/>
      <c r="BM92" s="27"/>
      <c r="BN92" s="28"/>
      <c r="BO92" s="27"/>
      <c r="BP92" s="28"/>
      <c r="BQ92" s="27"/>
      <c r="BR92" s="28"/>
      <c r="BS92" s="27"/>
      <c r="BT92" s="28"/>
      <c r="BU92" s="27"/>
      <c r="BV92" s="28"/>
      <c r="BW92" s="27"/>
      <c r="BX92" s="28"/>
      <c r="BY92" s="27"/>
      <c r="BZ92" s="28"/>
      <c r="CA92" s="27"/>
      <c r="CB92" s="26"/>
      <c r="CC92" s="27"/>
      <c r="CD92" s="26"/>
      <c r="CE92" s="27"/>
      <c r="CF92" s="26"/>
      <c r="CG92" s="27"/>
      <c r="CH92" s="26"/>
      <c r="CI92" s="27"/>
      <c r="CJ92" s="26"/>
      <c r="CK92" s="27"/>
      <c r="CL92" s="26"/>
      <c r="CM92" s="27"/>
      <c r="CN92" s="30"/>
      <c r="CO92" s="31">
        <f t="shared" si="5"/>
        <v>36290</v>
      </c>
      <c r="CP92" s="31">
        <f t="shared" si="5"/>
        <v>36290</v>
      </c>
      <c r="CQ92" s="32">
        <f t="shared" si="7"/>
        <v>0</v>
      </c>
    </row>
    <row r="93" spans="1:95" ht="25.5" customHeight="1">
      <c r="A93" s="18">
        <v>90</v>
      </c>
      <c r="B93" s="48" t="s">
        <v>318</v>
      </c>
      <c r="C93" s="20" t="s">
        <v>319</v>
      </c>
      <c r="D93" s="21" t="s">
        <v>320</v>
      </c>
      <c r="E93" s="33"/>
      <c r="F93" s="23">
        <v>6600</v>
      </c>
      <c r="G93" s="35"/>
      <c r="H93" s="25">
        <f t="shared" si="6"/>
        <v>4620</v>
      </c>
      <c r="I93" s="11"/>
      <c r="J93" s="26">
        <v>1500</v>
      </c>
      <c r="K93" s="27">
        <v>1500</v>
      </c>
      <c r="L93" s="26">
        <v>1000</v>
      </c>
      <c r="M93" s="27">
        <v>1000</v>
      </c>
      <c r="N93" s="26">
        <v>5000</v>
      </c>
      <c r="O93" s="27">
        <v>5000</v>
      </c>
      <c r="P93" s="26">
        <v>8000</v>
      </c>
      <c r="Q93" s="27">
        <v>0</v>
      </c>
      <c r="R93" s="28"/>
      <c r="S93" s="27"/>
      <c r="T93" s="26"/>
      <c r="U93" s="27"/>
      <c r="V93" s="29">
        <v>4620</v>
      </c>
      <c r="W93" s="27">
        <v>4620</v>
      </c>
      <c r="X93" s="29">
        <v>4620</v>
      </c>
      <c r="Y93" s="27">
        <v>12620</v>
      </c>
      <c r="Z93" s="29">
        <v>4620</v>
      </c>
      <c r="AA93" s="27">
        <v>0</v>
      </c>
      <c r="AB93" s="29">
        <v>4620</v>
      </c>
      <c r="AC93" s="27">
        <f>4620+4620</f>
        <v>9240</v>
      </c>
      <c r="AD93" s="29">
        <v>4620</v>
      </c>
      <c r="AE93" s="27"/>
      <c r="AF93" s="29">
        <v>4620</v>
      </c>
      <c r="AG93" s="27"/>
      <c r="AH93" s="29">
        <v>4620</v>
      </c>
      <c r="AI93" s="27">
        <v>4620</v>
      </c>
      <c r="AJ93" s="29">
        <v>4620</v>
      </c>
      <c r="AK93" s="27">
        <v>13860</v>
      </c>
      <c r="AL93" s="29">
        <v>4620</v>
      </c>
      <c r="AM93" s="27"/>
      <c r="AN93" s="28"/>
      <c r="AO93" s="27"/>
      <c r="AP93" s="28"/>
      <c r="AQ93" s="27"/>
      <c r="AR93" s="28"/>
      <c r="AS93" s="27"/>
      <c r="AT93" s="28"/>
      <c r="AU93" s="27"/>
      <c r="AV93" s="28"/>
      <c r="AW93" s="27"/>
      <c r="AX93" s="28"/>
      <c r="AY93" s="27"/>
      <c r="AZ93" s="28"/>
      <c r="BA93" s="27"/>
      <c r="BB93" s="28"/>
      <c r="BC93" s="27"/>
      <c r="BD93" s="28"/>
      <c r="BE93" s="27"/>
      <c r="BF93" s="28"/>
      <c r="BG93" s="27"/>
      <c r="BH93" s="28"/>
      <c r="BI93" s="27"/>
      <c r="BJ93" s="28"/>
      <c r="BK93" s="27"/>
      <c r="BL93" s="28"/>
      <c r="BM93" s="27"/>
      <c r="BN93" s="28"/>
      <c r="BO93" s="27"/>
      <c r="BP93" s="28"/>
      <c r="BQ93" s="27"/>
      <c r="BR93" s="28"/>
      <c r="BS93" s="27"/>
      <c r="BT93" s="28"/>
      <c r="BU93" s="27"/>
      <c r="BV93" s="28"/>
      <c r="BW93" s="27"/>
      <c r="BX93" s="28"/>
      <c r="BY93" s="27"/>
      <c r="BZ93" s="28"/>
      <c r="CA93" s="27"/>
      <c r="CB93" s="26"/>
      <c r="CC93" s="27"/>
      <c r="CD93" s="26"/>
      <c r="CE93" s="27"/>
      <c r="CF93" s="26"/>
      <c r="CG93" s="27"/>
      <c r="CH93" s="26"/>
      <c r="CI93" s="27"/>
      <c r="CJ93" s="26"/>
      <c r="CK93" s="27"/>
      <c r="CL93" s="26"/>
      <c r="CM93" s="27"/>
      <c r="CN93" s="30"/>
      <c r="CO93" s="31">
        <f t="shared" si="5"/>
        <v>57080</v>
      </c>
      <c r="CP93" s="31">
        <f t="shared" si="5"/>
        <v>52460</v>
      </c>
      <c r="CQ93" s="32">
        <f t="shared" si="7"/>
        <v>4620</v>
      </c>
    </row>
    <row r="94" spans="1:95" ht="25.5" customHeight="1">
      <c r="A94" s="18">
        <v>91</v>
      </c>
      <c r="B94" s="48" t="s">
        <v>321</v>
      </c>
      <c r="C94" s="20" t="s">
        <v>322</v>
      </c>
      <c r="D94" s="21" t="s">
        <v>323</v>
      </c>
      <c r="E94" s="33"/>
      <c r="F94" s="23">
        <v>6600</v>
      </c>
      <c r="G94" s="35"/>
      <c r="H94" s="25">
        <f t="shared" si="6"/>
        <v>39580</v>
      </c>
      <c r="I94" s="11"/>
      <c r="J94" s="26">
        <v>1500</v>
      </c>
      <c r="K94" s="27">
        <v>1500</v>
      </c>
      <c r="L94" s="26">
        <v>1000</v>
      </c>
      <c r="M94" s="27">
        <v>1000</v>
      </c>
      <c r="N94" s="26">
        <v>5000</v>
      </c>
      <c r="O94" s="27">
        <v>5000</v>
      </c>
      <c r="P94" s="26">
        <v>8000</v>
      </c>
      <c r="Q94" s="27"/>
      <c r="R94" s="28"/>
      <c r="S94" s="27"/>
      <c r="T94" s="26"/>
      <c r="U94" s="27"/>
      <c r="V94" s="29">
        <v>4620</v>
      </c>
      <c r="W94" s="27"/>
      <c r="X94" s="29">
        <v>4620</v>
      </c>
      <c r="Y94" s="27"/>
      <c r="Z94" s="29">
        <v>4620</v>
      </c>
      <c r="AA94" s="27"/>
      <c r="AB94" s="29">
        <v>4620</v>
      </c>
      <c r="AC94" s="27"/>
      <c r="AD94" s="29">
        <v>4620</v>
      </c>
      <c r="AE94" s="27">
        <v>5000</v>
      </c>
      <c r="AF94" s="29">
        <v>4620</v>
      </c>
      <c r="AG94" s="27"/>
      <c r="AH94" s="29">
        <v>4620</v>
      </c>
      <c r="AI94" s="27"/>
      <c r="AJ94" s="29">
        <v>4620</v>
      </c>
      <c r="AK94" s="27"/>
      <c r="AL94" s="29">
        <v>4620</v>
      </c>
      <c r="AM94" s="27">
        <v>5000</v>
      </c>
      <c r="AN94" s="28"/>
      <c r="AO94" s="27"/>
      <c r="AP94" s="28"/>
      <c r="AQ94" s="27"/>
      <c r="AR94" s="28"/>
      <c r="AS94" s="27"/>
      <c r="AT94" s="28"/>
      <c r="AU94" s="27"/>
      <c r="AV94" s="28"/>
      <c r="AW94" s="27"/>
      <c r="AX94" s="28"/>
      <c r="AY94" s="27"/>
      <c r="AZ94" s="28"/>
      <c r="BA94" s="27"/>
      <c r="BB94" s="28"/>
      <c r="BC94" s="27"/>
      <c r="BD94" s="28"/>
      <c r="BE94" s="27"/>
      <c r="BF94" s="28"/>
      <c r="BG94" s="27"/>
      <c r="BH94" s="28"/>
      <c r="BI94" s="27"/>
      <c r="BJ94" s="28"/>
      <c r="BK94" s="27"/>
      <c r="BL94" s="28"/>
      <c r="BM94" s="27"/>
      <c r="BN94" s="28"/>
      <c r="BO94" s="27"/>
      <c r="BP94" s="28"/>
      <c r="BQ94" s="27"/>
      <c r="BR94" s="28"/>
      <c r="BS94" s="27"/>
      <c r="BT94" s="28"/>
      <c r="BU94" s="27"/>
      <c r="BV94" s="28"/>
      <c r="BW94" s="27"/>
      <c r="BX94" s="28"/>
      <c r="BY94" s="27"/>
      <c r="BZ94" s="28"/>
      <c r="CA94" s="27"/>
      <c r="CB94" s="26"/>
      <c r="CC94" s="27"/>
      <c r="CD94" s="26"/>
      <c r="CE94" s="27"/>
      <c r="CF94" s="26"/>
      <c r="CG94" s="27"/>
      <c r="CH94" s="26"/>
      <c r="CI94" s="27"/>
      <c r="CJ94" s="26"/>
      <c r="CK94" s="27"/>
      <c r="CL94" s="26"/>
      <c r="CM94" s="27"/>
      <c r="CN94" s="30"/>
      <c r="CO94" s="31">
        <f t="shared" si="5"/>
        <v>57080</v>
      </c>
      <c r="CP94" s="31">
        <f t="shared" si="5"/>
        <v>17500</v>
      </c>
      <c r="CQ94" s="32">
        <f t="shared" si="7"/>
        <v>39580</v>
      </c>
    </row>
    <row r="95" spans="1:95" ht="25.5" customHeight="1">
      <c r="A95" s="18">
        <v>92</v>
      </c>
      <c r="B95" s="48" t="s">
        <v>324</v>
      </c>
      <c r="C95" s="20" t="s">
        <v>325</v>
      </c>
      <c r="D95" s="21" t="s">
        <v>326</v>
      </c>
      <c r="E95" s="33"/>
      <c r="F95" s="23">
        <v>3300</v>
      </c>
      <c r="G95" s="35" t="s">
        <v>108</v>
      </c>
      <c r="H95" s="25">
        <f t="shared" si="6"/>
        <v>-20</v>
      </c>
      <c r="I95" s="11"/>
      <c r="J95" s="26">
        <v>1500</v>
      </c>
      <c r="K95" s="27">
        <v>1500</v>
      </c>
      <c r="L95" s="26">
        <v>1000</v>
      </c>
      <c r="M95" s="27">
        <v>1000</v>
      </c>
      <c r="N95" s="26">
        <v>5000</v>
      </c>
      <c r="O95" s="27">
        <v>5000</v>
      </c>
      <c r="P95" s="26">
        <v>8000</v>
      </c>
      <c r="Q95" s="27">
        <v>0</v>
      </c>
      <c r="R95" s="28"/>
      <c r="S95" s="27"/>
      <c r="T95" s="26"/>
      <c r="U95" s="27"/>
      <c r="V95" s="29">
        <v>2310</v>
      </c>
      <c r="W95" s="27">
        <v>12620</v>
      </c>
      <c r="X95" s="29">
        <v>2310</v>
      </c>
      <c r="Y95" s="27">
        <v>4620</v>
      </c>
      <c r="Z95" s="29">
        <v>2310</v>
      </c>
      <c r="AA95" s="27"/>
      <c r="AB95" s="29">
        <v>2310</v>
      </c>
      <c r="AC95" s="27"/>
      <c r="AD95" s="29">
        <v>2310</v>
      </c>
      <c r="AE95" s="27">
        <v>2310</v>
      </c>
      <c r="AF95" s="29">
        <v>2310</v>
      </c>
      <c r="AG95" s="27">
        <v>2310</v>
      </c>
      <c r="AH95" s="29">
        <v>2310</v>
      </c>
      <c r="AI95" s="27">
        <v>2310</v>
      </c>
      <c r="AJ95" s="29">
        <v>2310</v>
      </c>
      <c r="AK95" s="27">
        <v>2330</v>
      </c>
      <c r="AL95" s="29">
        <v>2310</v>
      </c>
      <c r="AM95" s="27">
        <v>2310</v>
      </c>
      <c r="AN95" s="28"/>
      <c r="AO95" s="27"/>
      <c r="AP95" s="28"/>
      <c r="AQ95" s="27"/>
      <c r="AR95" s="28"/>
      <c r="AS95" s="27"/>
      <c r="AT95" s="28"/>
      <c r="AU95" s="27"/>
      <c r="AV95" s="28"/>
      <c r="AW95" s="27"/>
      <c r="AX95" s="28"/>
      <c r="AY95" s="27"/>
      <c r="AZ95" s="28"/>
      <c r="BA95" s="27"/>
      <c r="BB95" s="28"/>
      <c r="BC95" s="27"/>
      <c r="BD95" s="28"/>
      <c r="BE95" s="27"/>
      <c r="BF95" s="28"/>
      <c r="BG95" s="27"/>
      <c r="BH95" s="28"/>
      <c r="BI95" s="27"/>
      <c r="BJ95" s="28"/>
      <c r="BK95" s="27"/>
      <c r="BL95" s="28"/>
      <c r="BM95" s="27"/>
      <c r="BN95" s="28"/>
      <c r="BO95" s="27"/>
      <c r="BP95" s="28"/>
      <c r="BQ95" s="27"/>
      <c r="BR95" s="28"/>
      <c r="BS95" s="27"/>
      <c r="BT95" s="28"/>
      <c r="BU95" s="27"/>
      <c r="BV95" s="28"/>
      <c r="BW95" s="27"/>
      <c r="BX95" s="28"/>
      <c r="BY95" s="27"/>
      <c r="BZ95" s="28"/>
      <c r="CA95" s="27"/>
      <c r="CB95" s="26"/>
      <c r="CC95" s="27"/>
      <c r="CD95" s="26"/>
      <c r="CE95" s="27"/>
      <c r="CF95" s="26"/>
      <c r="CG95" s="27"/>
      <c r="CH95" s="26"/>
      <c r="CI95" s="27"/>
      <c r="CJ95" s="26"/>
      <c r="CK95" s="27"/>
      <c r="CL95" s="26"/>
      <c r="CM95" s="27"/>
      <c r="CN95" s="30"/>
      <c r="CO95" s="31">
        <f t="shared" si="5"/>
        <v>36290</v>
      </c>
      <c r="CP95" s="31">
        <f t="shared" si="5"/>
        <v>36310</v>
      </c>
      <c r="CQ95" s="32">
        <f t="shared" si="7"/>
        <v>-20</v>
      </c>
    </row>
    <row r="96" spans="1:95" ht="25.5" customHeight="1">
      <c r="A96" s="18">
        <v>93</v>
      </c>
      <c r="B96" s="48" t="s">
        <v>327</v>
      </c>
      <c r="C96" s="20" t="s">
        <v>328</v>
      </c>
      <c r="D96" s="21" t="s">
        <v>329</v>
      </c>
      <c r="E96" s="33"/>
      <c r="F96" s="23">
        <v>6600</v>
      </c>
      <c r="G96" s="35"/>
      <c r="H96" s="25">
        <f t="shared" si="6"/>
        <v>23100</v>
      </c>
      <c r="I96" s="11"/>
      <c r="J96" s="26">
        <v>1500</v>
      </c>
      <c r="K96" s="27">
        <v>1500</v>
      </c>
      <c r="L96" s="26">
        <v>1000</v>
      </c>
      <c r="M96" s="27">
        <v>1000</v>
      </c>
      <c r="N96" s="26">
        <v>5000</v>
      </c>
      <c r="O96" s="27">
        <v>0</v>
      </c>
      <c r="P96" s="26">
        <v>8000</v>
      </c>
      <c r="Q96" s="27">
        <v>0</v>
      </c>
      <c r="R96" s="28"/>
      <c r="S96" s="27"/>
      <c r="T96" s="26"/>
      <c r="U96" s="27">
        <v>5000</v>
      </c>
      <c r="V96" s="29">
        <v>4620</v>
      </c>
      <c r="W96" s="27">
        <v>0</v>
      </c>
      <c r="X96" s="29">
        <v>4620</v>
      </c>
      <c r="Y96" s="27">
        <v>0</v>
      </c>
      <c r="Z96" s="29">
        <v>4620</v>
      </c>
      <c r="AA96" s="27"/>
      <c r="AB96" s="29">
        <v>4620</v>
      </c>
      <c r="AC96" s="27">
        <v>17240</v>
      </c>
      <c r="AD96" s="29">
        <v>4620</v>
      </c>
      <c r="AE96" s="27"/>
      <c r="AF96" s="29">
        <v>4620</v>
      </c>
      <c r="AG96" s="27"/>
      <c r="AH96" s="29">
        <v>4620</v>
      </c>
      <c r="AI96" s="27"/>
      <c r="AJ96" s="29">
        <v>4620</v>
      </c>
      <c r="AK96" s="27"/>
      <c r="AL96" s="29">
        <v>4620</v>
      </c>
      <c r="AM96" s="27">
        <v>9240</v>
      </c>
      <c r="AN96" s="28"/>
      <c r="AO96" s="27"/>
      <c r="AP96" s="28"/>
      <c r="AQ96" s="27"/>
      <c r="AR96" s="28"/>
      <c r="AS96" s="27"/>
      <c r="AT96" s="28"/>
      <c r="AU96" s="27"/>
      <c r="AV96" s="28"/>
      <c r="AW96" s="27"/>
      <c r="AX96" s="28"/>
      <c r="AY96" s="27"/>
      <c r="AZ96" s="28"/>
      <c r="BA96" s="27"/>
      <c r="BB96" s="28"/>
      <c r="BC96" s="27"/>
      <c r="BD96" s="28"/>
      <c r="BE96" s="27"/>
      <c r="BF96" s="28"/>
      <c r="BG96" s="27"/>
      <c r="BH96" s="28"/>
      <c r="BI96" s="27"/>
      <c r="BJ96" s="28"/>
      <c r="BK96" s="27"/>
      <c r="BL96" s="28"/>
      <c r="BM96" s="27"/>
      <c r="BN96" s="28"/>
      <c r="BO96" s="27"/>
      <c r="BP96" s="28"/>
      <c r="BQ96" s="27"/>
      <c r="BR96" s="28"/>
      <c r="BS96" s="27"/>
      <c r="BT96" s="28"/>
      <c r="BU96" s="27"/>
      <c r="BV96" s="28"/>
      <c r="BW96" s="27"/>
      <c r="BX96" s="28"/>
      <c r="BY96" s="27"/>
      <c r="BZ96" s="28"/>
      <c r="CA96" s="27"/>
      <c r="CB96" s="26"/>
      <c r="CC96" s="27"/>
      <c r="CD96" s="26"/>
      <c r="CE96" s="27"/>
      <c r="CF96" s="26"/>
      <c r="CG96" s="27"/>
      <c r="CH96" s="26"/>
      <c r="CI96" s="27"/>
      <c r="CJ96" s="26"/>
      <c r="CK96" s="27"/>
      <c r="CL96" s="26"/>
      <c r="CM96" s="27"/>
      <c r="CN96" s="30"/>
      <c r="CO96" s="31">
        <f t="shared" si="5"/>
        <v>57080</v>
      </c>
      <c r="CP96" s="31">
        <f t="shared" si="5"/>
        <v>33980</v>
      </c>
      <c r="CQ96" s="32">
        <f t="shared" si="7"/>
        <v>23100</v>
      </c>
    </row>
    <row r="97" spans="1:95" ht="25.5" customHeight="1">
      <c r="A97" s="18">
        <v>94</v>
      </c>
      <c r="B97" s="48" t="s">
        <v>330</v>
      </c>
      <c r="C97" s="20" t="s">
        <v>331</v>
      </c>
      <c r="D97" s="21" t="s">
        <v>332</v>
      </c>
      <c r="E97" s="53"/>
      <c r="F97" s="23">
        <v>3300</v>
      </c>
      <c r="G97" s="35" t="s">
        <v>108</v>
      </c>
      <c r="H97" s="25">
        <f t="shared" si="6"/>
        <v>12290</v>
      </c>
      <c r="I97" s="11"/>
      <c r="J97" s="26">
        <v>1500</v>
      </c>
      <c r="K97" s="27">
        <v>1500</v>
      </c>
      <c r="L97" s="26">
        <v>1000</v>
      </c>
      <c r="M97" s="27">
        <v>1000</v>
      </c>
      <c r="N97" s="26">
        <v>5000</v>
      </c>
      <c r="O97" s="27">
        <f>3000+0</f>
        <v>3000</v>
      </c>
      <c r="P97" s="26">
        <v>8000</v>
      </c>
      <c r="Q97" s="27">
        <v>0</v>
      </c>
      <c r="R97" s="28"/>
      <c r="S97" s="27"/>
      <c r="T97" s="26"/>
      <c r="U97" s="27"/>
      <c r="V97" s="29">
        <v>2310</v>
      </c>
      <c r="W97" s="27"/>
      <c r="X97" s="29">
        <v>2310</v>
      </c>
      <c r="Y97" s="27"/>
      <c r="Z97" s="29">
        <v>2310</v>
      </c>
      <c r="AA97" s="27"/>
      <c r="AB97" s="29">
        <v>2310</v>
      </c>
      <c r="AC97" s="27"/>
      <c r="AD97" s="29">
        <v>2310</v>
      </c>
      <c r="AE97" s="27">
        <v>10000</v>
      </c>
      <c r="AF97" s="29">
        <v>2310</v>
      </c>
      <c r="AG97" s="27"/>
      <c r="AH97" s="29">
        <v>2310</v>
      </c>
      <c r="AI97" s="27"/>
      <c r="AJ97" s="29">
        <v>2310</v>
      </c>
      <c r="AK97" s="27"/>
      <c r="AL97" s="29">
        <v>2310</v>
      </c>
      <c r="AM97" s="27">
        <v>8500</v>
      </c>
      <c r="AN97" s="28"/>
      <c r="AO97" s="27"/>
      <c r="AP97" s="28"/>
      <c r="AQ97" s="27"/>
      <c r="AR97" s="28"/>
      <c r="AS97" s="27"/>
      <c r="AT97" s="28"/>
      <c r="AU97" s="27"/>
      <c r="AV97" s="28"/>
      <c r="AW97" s="27"/>
      <c r="AX97" s="28"/>
      <c r="AY97" s="27"/>
      <c r="AZ97" s="28"/>
      <c r="BA97" s="27"/>
      <c r="BB97" s="28"/>
      <c r="BC97" s="27"/>
      <c r="BD97" s="28"/>
      <c r="BE97" s="27"/>
      <c r="BF97" s="28"/>
      <c r="BG97" s="27"/>
      <c r="BH97" s="28"/>
      <c r="BI97" s="27"/>
      <c r="BJ97" s="28"/>
      <c r="BK97" s="27"/>
      <c r="BL97" s="28"/>
      <c r="BM97" s="27"/>
      <c r="BN97" s="28"/>
      <c r="BO97" s="27"/>
      <c r="BP97" s="28"/>
      <c r="BQ97" s="27"/>
      <c r="BR97" s="28"/>
      <c r="BS97" s="27"/>
      <c r="BT97" s="28"/>
      <c r="BU97" s="27"/>
      <c r="BV97" s="28"/>
      <c r="BW97" s="27"/>
      <c r="BX97" s="28"/>
      <c r="BY97" s="27"/>
      <c r="BZ97" s="28"/>
      <c r="CA97" s="27"/>
      <c r="CB97" s="26"/>
      <c r="CC97" s="27"/>
      <c r="CD97" s="26"/>
      <c r="CE97" s="27"/>
      <c r="CF97" s="26"/>
      <c r="CG97" s="27"/>
      <c r="CH97" s="26"/>
      <c r="CI97" s="27"/>
      <c r="CJ97" s="26"/>
      <c r="CK97" s="27"/>
      <c r="CL97" s="26"/>
      <c r="CM97" s="27"/>
      <c r="CN97" s="30"/>
      <c r="CO97" s="31">
        <f t="shared" si="5"/>
        <v>36290</v>
      </c>
      <c r="CP97" s="31">
        <f t="shared" si="5"/>
        <v>24000</v>
      </c>
      <c r="CQ97" s="32">
        <f t="shared" si="7"/>
        <v>12290</v>
      </c>
    </row>
    <row r="98" spans="1:95" ht="25.5" customHeight="1">
      <c r="A98" s="18">
        <v>95</v>
      </c>
      <c r="B98" s="48" t="s">
        <v>333</v>
      </c>
      <c r="C98" s="20" t="s">
        <v>334</v>
      </c>
      <c r="D98" s="21" t="s">
        <v>335</v>
      </c>
      <c r="E98" s="22" t="s">
        <v>45</v>
      </c>
      <c r="F98" s="23">
        <v>6200</v>
      </c>
      <c r="H98" s="25">
        <f t="shared" si="6"/>
        <v>39060</v>
      </c>
      <c r="I98" s="11"/>
      <c r="J98" s="26">
        <v>1500</v>
      </c>
      <c r="K98" s="27">
        <v>1500</v>
      </c>
      <c r="L98" s="26">
        <v>1000</v>
      </c>
      <c r="M98" s="27">
        <v>1000</v>
      </c>
      <c r="N98" s="26">
        <v>5000</v>
      </c>
      <c r="O98" s="27">
        <v>5000</v>
      </c>
      <c r="P98" s="26">
        <v>8000</v>
      </c>
      <c r="Q98" s="27">
        <v>0</v>
      </c>
      <c r="R98" s="28"/>
      <c r="S98" s="27"/>
      <c r="T98" s="26"/>
      <c r="U98" s="27"/>
      <c r="V98" s="29">
        <v>4340</v>
      </c>
      <c r="W98" s="27"/>
      <c r="X98" s="29">
        <v>4340</v>
      </c>
      <c r="Y98" s="27"/>
      <c r="Z98" s="29">
        <v>4340</v>
      </c>
      <c r="AA98" s="27"/>
      <c r="AB98" s="29">
        <v>4340</v>
      </c>
      <c r="AC98" s="27">
        <v>8000</v>
      </c>
      <c r="AD98" s="29">
        <v>4340</v>
      </c>
      <c r="AE98" s="27"/>
      <c r="AF98" s="29">
        <v>4340</v>
      </c>
      <c r="AG98" s="27"/>
      <c r="AH98" s="29">
        <v>4340</v>
      </c>
      <c r="AI98" s="27"/>
      <c r="AJ98" s="29">
        <v>4340</v>
      </c>
      <c r="AK98" s="27"/>
      <c r="AL98" s="29">
        <v>4340</v>
      </c>
      <c r="AM98" s="27"/>
      <c r="AN98" s="28"/>
      <c r="AO98" s="27"/>
      <c r="AP98" s="28"/>
      <c r="AQ98" s="27"/>
      <c r="AR98" s="28"/>
      <c r="AS98" s="27"/>
      <c r="AT98" s="28"/>
      <c r="AU98" s="27"/>
      <c r="AV98" s="28"/>
      <c r="AW98" s="27"/>
      <c r="AX98" s="28"/>
      <c r="AY98" s="27"/>
      <c r="AZ98" s="28"/>
      <c r="BA98" s="27"/>
      <c r="BB98" s="28"/>
      <c r="BC98" s="27"/>
      <c r="BD98" s="28"/>
      <c r="BE98" s="27"/>
      <c r="BF98" s="28"/>
      <c r="BG98" s="27"/>
      <c r="BH98" s="28"/>
      <c r="BI98" s="27"/>
      <c r="BJ98" s="28"/>
      <c r="BK98" s="27"/>
      <c r="BL98" s="28"/>
      <c r="BM98" s="27"/>
      <c r="BN98" s="28"/>
      <c r="BO98" s="27"/>
      <c r="BP98" s="28"/>
      <c r="BQ98" s="27"/>
      <c r="BR98" s="28"/>
      <c r="BS98" s="27"/>
      <c r="BT98" s="28"/>
      <c r="BU98" s="27"/>
      <c r="BV98" s="28"/>
      <c r="BW98" s="27"/>
      <c r="BX98" s="28"/>
      <c r="BY98" s="27"/>
      <c r="BZ98" s="28"/>
      <c r="CA98" s="27"/>
      <c r="CB98" s="26"/>
      <c r="CC98" s="27"/>
      <c r="CD98" s="26"/>
      <c r="CE98" s="27"/>
      <c r="CF98" s="26"/>
      <c r="CG98" s="27"/>
      <c r="CH98" s="26"/>
      <c r="CI98" s="27"/>
      <c r="CJ98" s="26"/>
      <c r="CK98" s="27"/>
      <c r="CL98" s="26"/>
      <c r="CM98" s="27"/>
      <c r="CN98" s="30"/>
      <c r="CO98" s="31">
        <f t="shared" si="5"/>
        <v>54560</v>
      </c>
      <c r="CP98" s="31">
        <f t="shared" si="5"/>
        <v>15500</v>
      </c>
      <c r="CQ98" s="32">
        <f t="shared" si="7"/>
        <v>39060</v>
      </c>
    </row>
    <row r="99" spans="1:95" ht="25.5" customHeight="1">
      <c r="A99" s="18">
        <v>96</v>
      </c>
      <c r="B99" s="48" t="s">
        <v>336</v>
      </c>
      <c r="C99" s="20" t="s">
        <v>337</v>
      </c>
      <c r="D99" s="21" t="s">
        <v>338</v>
      </c>
      <c r="E99" s="33"/>
      <c r="F99" s="23">
        <v>6600</v>
      </c>
      <c r="G99" s="35"/>
      <c r="H99" s="25">
        <f t="shared" si="6"/>
        <v>9240</v>
      </c>
      <c r="I99" s="11"/>
      <c r="J99" s="26">
        <v>1500</v>
      </c>
      <c r="K99" s="27">
        <v>1500</v>
      </c>
      <c r="L99" s="26">
        <v>1000</v>
      </c>
      <c r="M99" s="27">
        <v>1000</v>
      </c>
      <c r="N99" s="26">
        <v>5000</v>
      </c>
      <c r="O99" s="27">
        <v>5000</v>
      </c>
      <c r="P99" s="26">
        <v>8000</v>
      </c>
      <c r="Q99" s="27">
        <v>0</v>
      </c>
      <c r="R99" s="28"/>
      <c r="S99" s="27"/>
      <c r="T99" s="26"/>
      <c r="U99" s="27"/>
      <c r="V99" s="29">
        <v>4620</v>
      </c>
      <c r="W99" s="27">
        <v>12620</v>
      </c>
      <c r="X99" s="29">
        <v>4620</v>
      </c>
      <c r="Y99" s="27">
        <v>4620</v>
      </c>
      <c r="Z99" s="29">
        <v>4620</v>
      </c>
      <c r="AA99" s="27">
        <v>4620</v>
      </c>
      <c r="AB99" s="29">
        <v>4620</v>
      </c>
      <c r="AC99" s="27">
        <v>4620</v>
      </c>
      <c r="AD99" s="29">
        <v>4620</v>
      </c>
      <c r="AE99" s="27">
        <v>4620</v>
      </c>
      <c r="AF99" s="29">
        <v>4620</v>
      </c>
      <c r="AG99" s="27"/>
      <c r="AH99" s="29">
        <v>4620</v>
      </c>
      <c r="AI99" s="27"/>
      <c r="AJ99" s="29">
        <v>4620</v>
      </c>
      <c r="AK99" s="27"/>
      <c r="AL99" s="29">
        <v>4620</v>
      </c>
      <c r="AM99" s="27">
        <v>9240</v>
      </c>
      <c r="AN99" s="28"/>
      <c r="AO99" s="27"/>
      <c r="AP99" s="28"/>
      <c r="AQ99" s="27"/>
      <c r="AR99" s="28"/>
      <c r="AS99" s="27"/>
      <c r="AT99" s="28"/>
      <c r="AU99" s="27"/>
      <c r="AV99" s="28"/>
      <c r="AW99" s="27"/>
      <c r="AX99" s="28"/>
      <c r="AY99" s="27"/>
      <c r="AZ99" s="28"/>
      <c r="BA99" s="27"/>
      <c r="BB99" s="28"/>
      <c r="BC99" s="27"/>
      <c r="BD99" s="28"/>
      <c r="BE99" s="27"/>
      <c r="BF99" s="28"/>
      <c r="BG99" s="27"/>
      <c r="BH99" s="28"/>
      <c r="BI99" s="27"/>
      <c r="BJ99" s="28"/>
      <c r="BK99" s="27"/>
      <c r="BL99" s="28"/>
      <c r="BM99" s="27"/>
      <c r="BN99" s="28"/>
      <c r="BO99" s="27"/>
      <c r="BP99" s="28"/>
      <c r="BQ99" s="27"/>
      <c r="BR99" s="28"/>
      <c r="BS99" s="27"/>
      <c r="BT99" s="28"/>
      <c r="BU99" s="27"/>
      <c r="BV99" s="28"/>
      <c r="BW99" s="27"/>
      <c r="BX99" s="28"/>
      <c r="BY99" s="27"/>
      <c r="BZ99" s="28"/>
      <c r="CA99" s="27"/>
      <c r="CB99" s="26"/>
      <c r="CC99" s="27"/>
      <c r="CD99" s="26"/>
      <c r="CE99" s="27"/>
      <c r="CF99" s="26"/>
      <c r="CG99" s="27"/>
      <c r="CH99" s="26"/>
      <c r="CI99" s="27"/>
      <c r="CJ99" s="26"/>
      <c r="CK99" s="27"/>
      <c r="CL99" s="26"/>
      <c r="CM99" s="27"/>
      <c r="CN99" s="30"/>
      <c r="CO99" s="31">
        <f t="shared" si="5"/>
        <v>57080</v>
      </c>
      <c r="CP99" s="49">
        <f t="shared" si="5"/>
        <v>47840</v>
      </c>
      <c r="CQ99" s="32">
        <f t="shared" si="7"/>
        <v>9240</v>
      </c>
    </row>
    <row r="100" spans="1:95" ht="25.5" customHeight="1">
      <c r="A100" s="18">
        <v>97</v>
      </c>
      <c r="B100" s="54" t="s">
        <v>339</v>
      </c>
      <c r="C100" s="20" t="s">
        <v>340</v>
      </c>
      <c r="D100" s="21" t="s">
        <v>341</v>
      </c>
      <c r="E100" s="33"/>
      <c r="F100" s="23">
        <v>4600</v>
      </c>
      <c r="G100" s="34" t="s">
        <v>56</v>
      </c>
      <c r="H100" s="25">
        <f t="shared" si="6"/>
        <v>0</v>
      </c>
      <c r="I100" s="11"/>
      <c r="J100" s="26">
        <v>1500</v>
      </c>
      <c r="K100" s="27">
        <v>1500</v>
      </c>
      <c r="L100" s="26">
        <v>1000</v>
      </c>
      <c r="M100" s="27">
        <v>1000</v>
      </c>
      <c r="N100" s="26">
        <v>5000</v>
      </c>
      <c r="O100" s="27">
        <v>5000</v>
      </c>
      <c r="P100" s="26">
        <v>8000</v>
      </c>
      <c r="Q100" s="27">
        <v>0</v>
      </c>
      <c r="R100" s="28"/>
      <c r="S100" s="27"/>
      <c r="T100" s="26"/>
      <c r="U100" s="27"/>
      <c r="V100" s="29">
        <v>3220</v>
      </c>
      <c r="W100" s="27">
        <v>11220</v>
      </c>
      <c r="X100" s="29">
        <v>3220</v>
      </c>
      <c r="Y100" s="27">
        <v>3220</v>
      </c>
      <c r="Z100" s="29">
        <v>3220</v>
      </c>
      <c r="AA100" s="27">
        <v>3220</v>
      </c>
      <c r="AB100" s="29">
        <v>3220</v>
      </c>
      <c r="AC100" s="27">
        <v>3220</v>
      </c>
      <c r="AD100" s="29">
        <v>3220</v>
      </c>
      <c r="AE100" s="27">
        <v>3220</v>
      </c>
      <c r="AF100" s="29">
        <v>3220</v>
      </c>
      <c r="AG100" s="27">
        <v>3220</v>
      </c>
      <c r="AH100" s="29">
        <v>3220</v>
      </c>
      <c r="AI100" s="27">
        <v>3220</v>
      </c>
      <c r="AJ100" s="29">
        <v>3220</v>
      </c>
      <c r="AK100" s="27">
        <v>3220</v>
      </c>
      <c r="AL100" s="29">
        <v>3220</v>
      </c>
      <c r="AM100" s="27">
        <v>3220</v>
      </c>
      <c r="AN100" s="28"/>
      <c r="AO100" s="27"/>
      <c r="AP100" s="28"/>
      <c r="AQ100" s="27"/>
      <c r="AR100" s="28"/>
      <c r="AS100" s="27"/>
      <c r="AT100" s="28"/>
      <c r="AU100" s="27"/>
      <c r="AV100" s="28"/>
      <c r="AW100" s="27"/>
      <c r="AX100" s="28"/>
      <c r="AY100" s="27"/>
      <c r="AZ100" s="28"/>
      <c r="BA100" s="27"/>
      <c r="BB100" s="28"/>
      <c r="BC100" s="27"/>
      <c r="BD100" s="28"/>
      <c r="BE100" s="27"/>
      <c r="BF100" s="28"/>
      <c r="BG100" s="27"/>
      <c r="BH100" s="28"/>
      <c r="BI100" s="27"/>
      <c r="BJ100" s="28"/>
      <c r="BK100" s="27"/>
      <c r="BL100" s="28"/>
      <c r="BM100" s="27"/>
      <c r="BN100" s="28"/>
      <c r="BO100" s="27"/>
      <c r="BP100" s="28"/>
      <c r="BQ100" s="27"/>
      <c r="BR100" s="28"/>
      <c r="BS100" s="27"/>
      <c r="BT100" s="28"/>
      <c r="BU100" s="27"/>
      <c r="BV100" s="28"/>
      <c r="BW100" s="27"/>
      <c r="BX100" s="28"/>
      <c r="BY100" s="27"/>
      <c r="BZ100" s="28"/>
      <c r="CA100" s="27"/>
      <c r="CB100" s="26"/>
      <c r="CC100" s="27"/>
      <c r="CD100" s="26"/>
      <c r="CE100" s="27"/>
      <c r="CF100" s="26"/>
      <c r="CG100" s="27"/>
      <c r="CH100" s="26"/>
      <c r="CI100" s="27"/>
      <c r="CJ100" s="26"/>
      <c r="CK100" s="27"/>
      <c r="CL100" s="26"/>
      <c r="CM100" s="27"/>
      <c r="CN100" s="30"/>
      <c r="CO100" s="31">
        <f t="shared" ref="CO100:CP131" si="8">CL100+CJ100+CH100+CF100+CD100+CB100+BZ100+BX100+BV100+BT100+BR100+BP100+BN100+BL100+BJ100+BH100+BF100+BD100+BB100+AZ100+AX100+AV100+AT100+AR100+AP100+AN100+AL100+AJ100+AH100+AF100+AD100+AB100+Z100+X100+V100+T100+R100+N100+L100+J100+P100</f>
        <v>44480</v>
      </c>
      <c r="CP100" s="31">
        <f t="shared" si="8"/>
        <v>44480</v>
      </c>
      <c r="CQ100" s="32">
        <f t="shared" si="7"/>
        <v>0</v>
      </c>
    </row>
    <row r="101" spans="1:95" ht="25.5" customHeight="1">
      <c r="A101" s="18">
        <v>98</v>
      </c>
      <c r="B101" s="48" t="s">
        <v>342</v>
      </c>
      <c r="C101" s="20" t="s">
        <v>343</v>
      </c>
      <c r="D101" s="21" t="s">
        <v>344</v>
      </c>
      <c r="E101" s="22" t="s">
        <v>45</v>
      </c>
      <c r="F101" s="23">
        <v>6200</v>
      </c>
      <c r="H101" s="25">
        <f t="shared" si="6"/>
        <v>840</v>
      </c>
      <c r="I101" s="11"/>
      <c r="J101" s="26">
        <v>1500</v>
      </c>
      <c r="K101" s="27">
        <v>1500</v>
      </c>
      <c r="L101" s="26">
        <v>1000</v>
      </c>
      <c r="M101" s="27">
        <v>1000</v>
      </c>
      <c r="N101" s="26">
        <v>5000</v>
      </c>
      <c r="O101" s="27">
        <v>5000</v>
      </c>
      <c r="P101" s="26">
        <v>8000</v>
      </c>
      <c r="Q101" s="27">
        <v>0</v>
      </c>
      <c r="R101" s="28"/>
      <c r="S101" s="27"/>
      <c r="T101" s="26"/>
      <c r="U101" s="27"/>
      <c r="V101" s="29">
        <v>4340</v>
      </c>
      <c r="W101" s="27">
        <v>12620</v>
      </c>
      <c r="X101" s="29">
        <v>4340</v>
      </c>
      <c r="Y101" s="27">
        <v>4620</v>
      </c>
      <c r="Z101" s="29">
        <v>4340</v>
      </c>
      <c r="AA101" s="27">
        <v>0</v>
      </c>
      <c r="AB101" s="29">
        <v>4340</v>
      </c>
      <c r="AC101" s="27">
        <v>9240</v>
      </c>
      <c r="AD101" s="29">
        <v>4340</v>
      </c>
      <c r="AE101" s="27">
        <v>4620</v>
      </c>
      <c r="AF101" s="29">
        <v>4340</v>
      </c>
      <c r="AG101" s="27">
        <v>4620</v>
      </c>
      <c r="AH101" s="29">
        <v>4340</v>
      </c>
      <c r="AI101" s="27"/>
      <c r="AJ101" s="29">
        <v>4340</v>
      </c>
      <c r="AK101" s="27">
        <v>7000</v>
      </c>
      <c r="AL101" s="29">
        <v>4340</v>
      </c>
      <c r="AM101" s="27">
        <v>3500</v>
      </c>
      <c r="AN101" s="28"/>
      <c r="AO101" s="27"/>
      <c r="AP101" s="28"/>
      <c r="AQ101" s="27"/>
      <c r="AR101" s="28"/>
      <c r="AS101" s="27"/>
      <c r="AT101" s="28"/>
      <c r="AU101" s="27"/>
      <c r="AV101" s="28"/>
      <c r="AW101" s="27"/>
      <c r="AX101" s="28"/>
      <c r="AY101" s="27"/>
      <c r="AZ101" s="28"/>
      <c r="BA101" s="27"/>
      <c r="BB101" s="28"/>
      <c r="BC101" s="27"/>
      <c r="BD101" s="28"/>
      <c r="BE101" s="27"/>
      <c r="BF101" s="28"/>
      <c r="BG101" s="27"/>
      <c r="BH101" s="28"/>
      <c r="BI101" s="27"/>
      <c r="BJ101" s="28"/>
      <c r="BK101" s="27"/>
      <c r="BL101" s="28"/>
      <c r="BM101" s="27"/>
      <c r="BN101" s="28"/>
      <c r="BO101" s="27"/>
      <c r="BP101" s="28"/>
      <c r="BQ101" s="27"/>
      <c r="BR101" s="28"/>
      <c r="BS101" s="27"/>
      <c r="BT101" s="28"/>
      <c r="BU101" s="27"/>
      <c r="BV101" s="28"/>
      <c r="BW101" s="27"/>
      <c r="BX101" s="28"/>
      <c r="BY101" s="27"/>
      <c r="BZ101" s="28"/>
      <c r="CA101" s="27"/>
      <c r="CB101" s="26"/>
      <c r="CC101" s="27"/>
      <c r="CD101" s="26"/>
      <c r="CE101" s="27"/>
      <c r="CF101" s="26"/>
      <c r="CG101" s="27"/>
      <c r="CH101" s="26"/>
      <c r="CI101" s="27"/>
      <c r="CJ101" s="26"/>
      <c r="CK101" s="27"/>
      <c r="CL101" s="26"/>
      <c r="CM101" s="27"/>
      <c r="CN101" s="30"/>
      <c r="CO101" s="31">
        <f t="shared" si="8"/>
        <v>54560</v>
      </c>
      <c r="CP101" s="31">
        <f t="shared" si="8"/>
        <v>53720</v>
      </c>
      <c r="CQ101" s="32">
        <f t="shared" si="7"/>
        <v>840</v>
      </c>
    </row>
    <row r="102" spans="1:95" ht="25.5" customHeight="1">
      <c r="A102" s="18">
        <v>99</v>
      </c>
      <c r="B102" s="48" t="s">
        <v>345</v>
      </c>
      <c r="C102" s="20" t="s">
        <v>346</v>
      </c>
      <c r="D102" s="21" t="s">
        <v>347</v>
      </c>
      <c r="E102" s="33"/>
      <c r="F102" s="23">
        <v>6600</v>
      </c>
      <c r="G102" s="35"/>
      <c r="H102" s="25">
        <f t="shared" si="6"/>
        <v>0</v>
      </c>
      <c r="I102" s="11"/>
      <c r="J102" s="26">
        <v>1500</v>
      </c>
      <c r="K102" s="27">
        <v>1500</v>
      </c>
      <c r="L102" s="26">
        <v>1000</v>
      </c>
      <c r="M102" s="27">
        <v>1000</v>
      </c>
      <c r="N102" s="26">
        <v>5000</v>
      </c>
      <c r="O102" s="27">
        <v>5000</v>
      </c>
      <c r="P102" s="26">
        <v>8000</v>
      </c>
      <c r="Q102" s="27">
        <v>0</v>
      </c>
      <c r="R102" s="28"/>
      <c r="S102" s="27"/>
      <c r="T102" s="26"/>
      <c r="U102" s="27"/>
      <c r="V102" s="29">
        <v>4620</v>
      </c>
      <c r="W102" s="27">
        <f>8000+4620</f>
        <v>12620</v>
      </c>
      <c r="X102" s="29">
        <v>4620</v>
      </c>
      <c r="Y102" s="27">
        <v>4620</v>
      </c>
      <c r="Z102" s="29">
        <v>4620</v>
      </c>
      <c r="AA102" s="27">
        <v>4620</v>
      </c>
      <c r="AB102" s="29">
        <v>4620</v>
      </c>
      <c r="AC102" s="27">
        <v>4620</v>
      </c>
      <c r="AD102" s="29">
        <v>4620</v>
      </c>
      <c r="AE102" s="27">
        <v>4620</v>
      </c>
      <c r="AF102" s="29">
        <v>4620</v>
      </c>
      <c r="AG102" s="27">
        <v>4620</v>
      </c>
      <c r="AH102" s="29">
        <v>4620</v>
      </c>
      <c r="AI102" s="27">
        <v>4620</v>
      </c>
      <c r="AJ102" s="29">
        <v>4620</v>
      </c>
      <c r="AK102" s="27">
        <v>4620</v>
      </c>
      <c r="AL102" s="29">
        <v>4620</v>
      </c>
      <c r="AM102" s="27">
        <v>4620</v>
      </c>
      <c r="AN102" s="28"/>
      <c r="AO102" s="27"/>
      <c r="AP102" s="28"/>
      <c r="AQ102" s="27"/>
      <c r="AR102" s="28"/>
      <c r="AS102" s="27"/>
      <c r="AT102" s="28"/>
      <c r="AU102" s="27"/>
      <c r="AV102" s="28"/>
      <c r="AW102" s="27"/>
      <c r="AX102" s="28"/>
      <c r="AY102" s="27"/>
      <c r="AZ102" s="28"/>
      <c r="BA102" s="27"/>
      <c r="BB102" s="28"/>
      <c r="BC102" s="27"/>
      <c r="BD102" s="28"/>
      <c r="BE102" s="27"/>
      <c r="BF102" s="28"/>
      <c r="BG102" s="27"/>
      <c r="BH102" s="28"/>
      <c r="BI102" s="27"/>
      <c r="BJ102" s="28"/>
      <c r="BK102" s="27"/>
      <c r="BL102" s="28"/>
      <c r="BM102" s="27"/>
      <c r="BN102" s="28"/>
      <c r="BO102" s="27"/>
      <c r="BP102" s="28"/>
      <c r="BQ102" s="27"/>
      <c r="BR102" s="28"/>
      <c r="BS102" s="27"/>
      <c r="BT102" s="28"/>
      <c r="BU102" s="27"/>
      <c r="BV102" s="28"/>
      <c r="BW102" s="27"/>
      <c r="BX102" s="28"/>
      <c r="BY102" s="27"/>
      <c r="BZ102" s="28"/>
      <c r="CA102" s="27"/>
      <c r="CB102" s="26"/>
      <c r="CC102" s="27"/>
      <c r="CD102" s="26"/>
      <c r="CE102" s="27"/>
      <c r="CF102" s="26"/>
      <c r="CG102" s="27"/>
      <c r="CH102" s="26"/>
      <c r="CI102" s="27"/>
      <c r="CJ102" s="26"/>
      <c r="CK102" s="27"/>
      <c r="CL102" s="26"/>
      <c r="CM102" s="27"/>
      <c r="CN102" s="30"/>
      <c r="CO102" s="31">
        <f t="shared" si="8"/>
        <v>57080</v>
      </c>
      <c r="CP102" s="31">
        <f t="shared" si="8"/>
        <v>57080</v>
      </c>
      <c r="CQ102" s="32">
        <f t="shared" si="7"/>
        <v>0</v>
      </c>
    </row>
    <row r="103" spans="1:95" ht="25.5" customHeight="1">
      <c r="A103" s="18">
        <v>100</v>
      </c>
      <c r="B103" s="48" t="s">
        <v>348</v>
      </c>
      <c r="C103" s="20" t="s">
        <v>349</v>
      </c>
      <c r="D103" s="21" t="s">
        <v>350</v>
      </c>
      <c r="E103" s="37"/>
      <c r="F103" s="23">
        <v>6600</v>
      </c>
      <c r="G103" s="35"/>
      <c r="H103" s="38">
        <f t="shared" si="6"/>
        <v>30340</v>
      </c>
      <c r="I103" s="11"/>
      <c r="J103" s="26">
        <v>1500</v>
      </c>
      <c r="K103" s="27">
        <v>1500</v>
      </c>
      <c r="L103" s="26">
        <v>1000</v>
      </c>
      <c r="M103" s="27">
        <v>1000</v>
      </c>
      <c r="N103" s="26">
        <v>5000</v>
      </c>
      <c r="O103" s="27">
        <v>5000</v>
      </c>
      <c r="P103" s="26">
        <v>8000</v>
      </c>
      <c r="Q103" s="27"/>
      <c r="R103" s="28"/>
      <c r="S103" s="27"/>
      <c r="T103" s="26"/>
      <c r="U103" s="27"/>
      <c r="V103" s="29">
        <v>4620</v>
      </c>
      <c r="W103" s="27"/>
      <c r="X103" s="29">
        <v>4620</v>
      </c>
      <c r="Y103" s="27"/>
      <c r="Z103" s="29">
        <v>4620</v>
      </c>
      <c r="AA103" s="27"/>
      <c r="AB103" s="29">
        <v>4620</v>
      </c>
      <c r="AC103" s="27">
        <v>9240</v>
      </c>
      <c r="AD103" s="29">
        <v>4620</v>
      </c>
      <c r="AE103" s="27"/>
      <c r="AF103" s="29">
        <v>4620</v>
      </c>
      <c r="AG103" s="27"/>
      <c r="AH103" s="29">
        <v>4620</v>
      </c>
      <c r="AI103" s="27"/>
      <c r="AJ103" s="29">
        <v>4620</v>
      </c>
      <c r="AK103" s="27"/>
      <c r="AL103" s="29">
        <v>4620</v>
      </c>
      <c r="AM103" s="27">
        <v>10000</v>
      </c>
      <c r="AN103" s="28"/>
      <c r="AO103" s="27"/>
      <c r="AP103" s="28"/>
      <c r="AQ103" s="27"/>
      <c r="AR103" s="28"/>
      <c r="AS103" s="27"/>
      <c r="AT103" s="28"/>
      <c r="AU103" s="27"/>
      <c r="AV103" s="28"/>
      <c r="AW103" s="27"/>
      <c r="AX103" s="28"/>
      <c r="AY103" s="27"/>
      <c r="AZ103" s="28"/>
      <c r="BA103" s="27"/>
      <c r="BB103" s="28"/>
      <c r="BC103" s="27"/>
      <c r="BD103" s="28"/>
      <c r="BE103" s="27"/>
      <c r="BF103" s="28"/>
      <c r="BG103" s="27"/>
      <c r="BH103" s="28"/>
      <c r="BI103" s="27"/>
      <c r="BJ103" s="28"/>
      <c r="BK103" s="27"/>
      <c r="BL103" s="28"/>
      <c r="BM103" s="27"/>
      <c r="BN103" s="28"/>
      <c r="BO103" s="27"/>
      <c r="BP103" s="28"/>
      <c r="BQ103" s="27"/>
      <c r="BR103" s="28"/>
      <c r="BS103" s="27"/>
      <c r="BT103" s="28"/>
      <c r="BU103" s="27"/>
      <c r="BV103" s="28"/>
      <c r="BW103" s="27"/>
      <c r="BX103" s="28"/>
      <c r="BY103" s="27"/>
      <c r="BZ103" s="28"/>
      <c r="CA103" s="27"/>
      <c r="CB103" s="26"/>
      <c r="CC103" s="27"/>
      <c r="CD103" s="26"/>
      <c r="CE103" s="27"/>
      <c r="CF103" s="26"/>
      <c r="CG103" s="27"/>
      <c r="CH103" s="26"/>
      <c r="CI103" s="27"/>
      <c r="CJ103" s="26"/>
      <c r="CK103" s="27"/>
      <c r="CL103" s="26"/>
      <c r="CM103" s="27"/>
      <c r="CN103" s="30"/>
      <c r="CO103" s="31">
        <f t="shared" si="8"/>
        <v>57080</v>
      </c>
      <c r="CP103" s="31">
        <f t="shared" si="8"/>
        <v>26740</v>
      </c>
      <c r="CQ103" s="32">
        <f t="shared" si="7"/>
        <v>30340</v>
      </c>
    </row>
    <row r="104" spans="1:95" ht="25.5" customHeight="1">
      <c r="A104" s="18">
        <v>101</v>
      </c>
      <c r="B104" s="48" t="s">
        <v>351</v>
      </c>
      <c r="C104" s="20" t="s">
        <v>352</v>
      </c>
      <c r="D104" s="21" t="s">
        <v>353</v>
      </c>
      <c r="E104" s="33"/>
      <c r="F104" s="23">
        <v>4600</v>
      </c>
      <c r="G104" s="34" t="s">
        <v>108</v>
      </c>
      <c r="H104" s="25">
        <f t="shared" si="6"/>
        <v>3220</v>
      </c>
      <c r="I104" s="11"/>
      <c r="J104" s="26">
        <v>1500</v>
      </c>
      <c r="K104" s="27">
        <v>1500</v>
      </c>
      <c r="L104" s="26">
        <v>1000</v>
      </c>
      <c r="M104" s="27">
        <v>1000</v>
      </c>
      <c r="N104" s="26">
        <v>5000</v>
      </c>
      <c r="O104" s="27">
        <v>5000</v>
      </c>
      <c r="P104" s="26">
        <v>8000</v>
      </c>
      <c r="Q104" s="27">
        <v>0</v>
      </c>
      <c r="R104" s="28"/>
      <c r="S104" s="27"/>
      <c r="T104" s="26"/>
      <c r="U104" s="27"/>
      <c r="V104" s="29">
        <v>3220</v>
      </c>
      <c r="W104" s="27">
        <v>0</v>
      </c>
      <c r="X104" s="29">
        <v>3220</v>
      </c>
      <c r="Y104" s="27">
        <v>6440</v>
      </c>
      <c r="Z104" s="29">
        <v>3220</v>
      </c>
      <c r="AA104" s="27">
        <v>0</v>
      </c>
      <c r="AB104" s="29">
        <v>3220</v>
      </c>
      <c r="AC104" s="27">
        <v>14440</v>
      </c>
      <c r="AD104" s="29">
        <v>3220</v>
      </c>
      <c r="AE104" s="27"/>
      <c r="AF104" s="29">
        <v>3220</v>
      </c>
      <c r="AG104" s="27"/>
      <c r="AH104" s="29">
        <v>3220</v>
      </c>
      <c r="AI104" s="27"/>
      <c r="AJ104" s="29">
        <v>3220</v>
      </c>
      <c r="AK104" s="27"/>
      <c r="AL104" s="29">
        <v>3220</v>
      </c>
      <c r="AM104" s="27">
        <v>12880</v>
      </c>
      <c r="AN104" s="28"/>
      <c r="AO104" s="27"/>
      <c r="AP104" s="28"/>
      <c r="AQ104" s="27"/>
      <c r="AR104" s="28"/>
      <c r="AS104" s="27"/>
      <c r="AT104" s="28"/>
      <c r="AU104" s="27"/>
      <c r="AV104" s="28"/>
      <c r="AW104" s="27"/>
      <c r="AX104" s="28"/>
      <c r="AY104" s="27"/>
      <c r="AZ104" s="28"/>
      <c r="BA104" s="27"/>
      <c r="BB104" s="28"/>
      <c r="BC104" s="27"/>
      <c r="BD104" s="28"/>
      <c r="BE104" s="27"/>
      <c r="BF104" s="28"/>
      <c r="BG104" s="27"/>
      <c r="BH104" s="28"/>
      <c r="BI104" s="27"/>
      <c r="BJ104" s="28"/>
      <c r="BK104" s="27"/>
      <c r="BL104" s="28"/>
      <c r="BM104" s="27"/>
      <c r="BN104" s="28"/>
      <c r="BO104" s="27"/>
      <c r="BP104" s="28"/>
      <c r="BQ104" s="27"/>
      <c r="BR104" s="28"/>
      <c r="BS104" s="27"/>
      <c r="BT104" s="28"/>
      <c r="BU104" s="27"/>
      <c r="BV104" s="28"/>
      <c r="BW104" s="27"/>
      <c r="BX104" s="28"/>
      <c r="BY104" s="27"/>
      <c r="BZ104" s="28"/>
      <c r="CA104" s="27"/>
      <c r="CB104" s="26"/>
      <c r="CC104" s="27"/>
      <c r="CD104" s="26"/>
      <c r="CE104" s="27"/>
      <c r="CF104" s="26"/>
      <c r="CG104" s="27"/>
      <c r="CH104" s="26"/>
      <c r="CI104" s="27"/>
      <c r="CJ104" s="26"/>
      <c r="CK104" s="27"/>
      <c r="CL104" s="26"/>
      <c r="CM104" s="27"/>
      <c r="CN104" s="30"/>
      <c r="CO104" s="31">
        <f t="shared" si="8"/>
        <v>44480</v>
      </c>
      <c r="CP104" s="31">
        <f t="shared" si="8"/>
        <v>41260</v>
      </c>
      <c r="CQ104" s="32">
        <f t="shared" si="7"/>
        <v>3220</v>
      </c>
    </row>
    <row r="105" spans="1:95" ht="25.5" customHeight="1">
      <c r="A105" s="18">
        <v>102</v>
      </c>
      <c r="B105" s="55" t="s">
        <v>354</v>
      </c>
      <c r="C105" s="20" t="s">
        <v>355</v>
      </c>
      <c r="D105" s="21" t="s">
        <v>356</v>
      </c>
      <c r="E105" s="22" t="s">
        <v>45</v>
      </c>
      <c r="F105" s="23">
        <v>6200</v>
      </c>
      <c r="H105" s="25">
        <f t="shared" si="6"/>
        <v>4340</v>
      </c>
      <c r="I105" s="11"/>
      <c r="J105" s="26">
        <v>1500</v>
      </c>
      <c r="K105" s="27">
        <v>1500</v>
      </c>
      <c r="L105" s="26">
        <v>1000</v>
      </c>
      <c r="M105" s="27">
        <v>1000</v>
      </c>
      <c r="N105" s="26">
        <v>5000</v>
      </c>
      <c r="O105" s="27">
        <v>5000</v>
      </c>
      <c r="P105" s="26">
        <v>8000</v>
      </c>
      <c r="Q105" s="27">
        <f>0+0</f>
        <v>0</v>
      </c>
      <c r="R105" s="28"/>
      <c r="S105" s="27"/>
      <c r="T105" s="26"/>
      <c r="U105" s="27">
        <v>5000</v>
      </c>
      <c r="V105" s="29">
        <v>4340</v>
      </c>
      <c r="W105" s="27">
        <v>0</v>
      </c>
      <c r="X105" s="29">
        <v>4340</v>
      </c>
      <c r="Y105" s="27">
        <v>0</v>
      </c>
      <c r="Z105" s="29">
        <v>4340</v>
      </c>
      <c r="AA105" s="27">
        <v>0</v>
      </c>
      <c r="AB105" s="29">
        <v>4340</v>
      </c>
      <c r="AC105" s="27">
        <v>20360</v>
      </c>
      <c r="AD105" s="29">
        <v>4340</v>
      </c>
      <c r="AE105" s="27"/>
      <c r="AF105" s="29">
        <v>4340</v>
      </c>
      <c r="AG105" s="27"/>
      <c r="AH105" s="29">
        <v>4340</v>
      </c>
      <c r="AI105" s="27"/>
      <c r="AJ105" s="29">
        <v>4340</v>
      </c>
      <c r="AK105" s="27"/>
      <c r="AL105" s="29">
        <v>4340</v>
      </c>
      <c r="AM105" s="27">
        <v>17360</v>
      </c>
      <c r="AN105" s="28"/>
      <c r="AO105" s="27"/>
      <c r="AP105" s="28"/>
      <c r="AQ105" s="27"/>
      <c r="AR105" s="28"/>
      <c r="AS105" s="27"/>
      <c r="AT105" s="28"/>
      <c r="AU105" s="27"/>
      <c r="AV105" s="28"/>
      <c r="AW105" s="27"/>
      <c r="AX105" s="28"/>
      <c r="AY105" s="27"/>
      <c r="AZ105" s="28"/>
      <c r="BA105" s="27"/>
      <c r="BB105" s="28"/>
      <c r="BC105" s="27"/>
      <c r="BD105" s="28"/>
      <c r="BE105" s="27"/>
      <c r="BF105" s="28"/>
      <c r="BG105" s="27"/>
      <c r="BH105" s="28"/>
      <c r="BI105" s="27"/>
      <c r="BJ105" s="28"/>
      <c r="BK105" s="27"/>
      <c r="BL105" s="28"/>
      <c r="BM105" s="27"/>
      <c r="BN105" s="28"/>
      <c r="BO105" s="27"/>
      <c r="BP105" s="28"/>
      <c r="BQ105" s="27"/>
      <c r="BR105" s="28"/>
      <c r="BS105" s="27"/>
      <c r="BT105" s="28"/>
      <c r="BU105" s="27"/>
      <c r="BV105" s="28"/>
      <c r="BW105" s="27"/>
      <c r="BX105" s="28"/>
      <c r="BY105" s="27"/>
      <c r="BZ105" s="28"/>
      <c r="CA105" s="27"/>
      <c r="CB105" s="26"/>
      <c r="CC105" s="27"/>
      <c r="CD105" s="26"/>
      <c r="CE105" s="27"/>
      <c r="CF105" s="26"/>
      <c r="CG105" s="27"/>
      <c r="CH105" s="26"/>
      <c r="CI105" s="27"/>
      <c r="CJ105" s="26"/>
      <c r="CK105" s="27"/>
      <c r="CL105" s="26"/>
      <c r="CM105" s="27"/>
      <c r="CN105" s="30"/>
      <c r="CO105" s="31">
        <f t="shared" si="8"/>
        <v>54560</v>
      </c>
      <c r="CP105" s="31">
        <f t="shared" si="8"/>
        <v>50220</v>
      </c>
      <c r="CQ105" s="32">
        <f t="shared" si="7"/>
        <v>4340</v>
      </c>
    </row>
    <row r="106" spans="1:95" ht="25.5" customHeight="1">
      <c r="A106" s="18">
        <v>103</v>
      </c>
      <c r="B106" s="55" t="s">
        <v>357</v>
      </c>
      <c r="C106" s="20" t="s">
        <v>358</v>
      </c>
      <c r="D106" s="21" t="s">
        <v>359</v>
      </c>
      <c r="E106" s="33"/>
      <c r="F106" s="23">
        <v>6600</v>
      </c>
      <c r="G106" s="44" t="s">
        <v>136</v>
      </c>
      <c r="H106" s="25">
        <f t="shared" si="6"/>
        <v>0</v>
      </c>
      <c r="I106" s="11"/>
      <c r="J106" s="26">
        <v>1500</v>
      </c>
      <c r="K106" s="27">
        <v>1500</v>
      </c>
      <c r="L106" s="26">
        <v>1000</v>
      </c>
      <c r="M106" s="27">
        <v>1000</v>
      </c>
      <c r="N106" s="26">
        <v>5000</v>
      </c>
      <c r="O106" s="27">
        <v>5000</v>
      </c>
      <c r="P106" s="26">
        <v>4000</v>
      </c>
      <c r="Q106" s="27">
        <v>0</v>
      </c>
      <c r="R106" s="28"/>
      <c r="S106" s="27"/>
      <c r="T106" s="26"/>
      <c r="U106" s="27"/>
      <c r="V106" s="29">
        <v>4620</v>
      </c>
      <c r="W106" s="27"/>
      <c r="X106" s="29">
        <v>4620</v>
      </c>
      <c r="Y106" s="27"/>
      <c r="Z106" s="29">
        <v>4620</v>
      </c>
      <c r="AA106" s="27"/>
      <c r="AB106" s="29">
        <v>4620</v>
      </c>
      <c r="AC106" s="27">
        <v>8680</v>
      </c>
      <c r="AD106" s="29">
        <v>4620</v>
      </c>
      <c r="AE106" s="27"/>
      <c r="AF106" s="29">
        <v>4620</v>
      </c>
      <c r="AG106" s="27"/>
      <c r="AH106" s="29"/>
      <c r="AI106" s="27">
        <v>23040</v>
      </c>
      <c r="AJ106" s="29"/>
      <c r="AK106" s="27"/>
      <c r="AL106" s="29"/>
      <c r="AM106" s="27"/>
      <c r="AN106" s="28"/>
      <c r="AO106" s="27"/>
      <c r="AP106" s="28"/>
      <c r="AQ106" s="27"/>
      <c r="AR106" s="28"/>
      <c r="AS106" s="27"/>
      <c r="AT106" s="28"/>
      <c r="AU106" s="27"/>
      <c r="AV106" s="28"/>
      <c r="AW106" s="27"/>
      <c r="AX106" s="28"/>
      <c r="AY106" s="27"/>
      <c r="AZ106" s="28"/>
      <c r="BA106" s="27"/>
      <c r="BB106" s="28"/>
      <c r="BC106" s="27"/>
      <c r="BD106" s="28"/>
      <c r="BE106" s="27"/>
      <c r="BF106" s="28"/>
      <c r="BG106" s="27"/>
      <c r="BH106" s="28"/>
      <c r="BI106" s="27"/>
      <c r="BJ106" s="28"/>
      <c r="BK106" s="27"/>
      <c r="BL106" s="28"/>
      <c r="BM106" s="27"/>
      <c r="BN106" s="28"/>
      <c r="BO106" s="27"/>
      <c r="BP106" s="28"/>
      <c r="BQ106" s="27"/>
      <c r="BR106" s="28"/>
      <c r="BS106" s="27"/>
      <c r="BT106" s="28"/>
      <c r="BU106" s="27"/>
      <c r="BV106" s="28"/>
      <c r="BW106" s="27"/>
      <c r="BX106" s="28"/>
      <c r="BY106" s="27"/>
      <c r="BZ106" s="28"/>
      <c r="CA106" s="27"/>
      <c r="CB106" s="26"/>
      <c r="CC106" s="27"/>
      <c r="CD106" s="26"/>
      <c r="CE106" s="27"/>
      <c r="CF106" s="26"/>
      <c r="CG106" s="27"/>
      <c r="CH106" s="26"/>
      <c r="CI106" s="27"/>
      <c r="CJ106" s="26"/>
      <c r="CK106" s="27"/>
      <c r="CL106" s="26"/>
      <c r="CM106" s="27"/>
      <c r="CN106" s="30"/>
      <c r="CO106" s="31">
        <f t="shared" si="8"/>
        <v>39220</v>
      </c>
      <c r="CP106" s="31">
        <f t="shared" si="8"/>
        <v>39220</v>
      </c>
      <c r="CQ106" s="32">
        <f t="shared" si="7"/>
        <v>0</v>
      </c>
    </row>
    <row r="107" spans="1:95" ht="25.5" customHeight="1">
      <c r="A107" s="18">
        <v>104</v>
      </c>
      <c r="B107" s="48" t="s">
        <v>360</v>
      </c>
      <c r="C107" s="20" t="s">
        <v>361</v>
      </c>
      <c r="D107" s="21" t="s">
        <v>362</v>
      </c>
      <c r="E107" s="33"/>
      <c r="F107" s="23">
        <v>6600</v>
      </c>
      <c r="G107" s="35"/>
      <c r="H107" s="25">
        <f t="shared" si="6"/>
        <v>15180</v>
      </c>
      <c r="I107" s="11"/>
      <c r="J107" s="26">
        <v>1500</v>
      </c>
      <c r="K107" s="27">
        <v>1500</v>
      </c>
      <c r="L107" s="26">
        <v>1000</v>
      </c>
      <c r="M107" s="27">
        <v>1000</v>
      </c>
      <c r="N107" s="26">
        <v>5000</v>
      </c>
      <c r="O107" s="27">
        <v>5000</v>
      </c>
      <c r="P107" s="26">
        <v>8000</v>
      </c>
      <c r="Q107" s="27">
        <v>0</v>
      </c>
      <c r="R107" s="28"/>
      <c r="S107" s="27"/>
      <c r="T107" s="26"/>
      <c r="U107" s="27"/>
      <c r="V107" s="29">
        <v>4620</v>
      </c>
      <c r="W107" s="27">
        <v>3300</v>
      </c>
      <c r="X107" s="29">
        <v>4620</v>
      </c>
      <c r="Y107" s="27">
        <v>3300</v>
      </c>
      <c r="Z107" s="29">
        <v>4620</v>
      </c>
      <c r="AA107" s="27">
        <f>11300+0</f>
        <v>11300</v>
      </c>
      <c r="AB107" s="29">
        <v>4620</v>
      </c>
      <c r="AC107" s="27">
        <v>3300</v>
      </c>
      <c r="AD107" s="29">
        <v>4620</v>
      </c>
      <c r="AE107" s="27"/>
      <c r="AF107" s="29">
        <v>4620</v>
      </c>
      <c r="AG107" s="27">
        <f>3300+3300</f>
        <v>6600</v>
      </c>
      <c r="AH107" s="29">
        <v>4620</v>
      </c>
      <c r="AI107" s="27">
        <v>3300</v>
      </c>
      <c r="AJ107" s="29">
        <v>4620</v>
      </c>
      <c r="AK107" s="27">
        <v>3300</v>
      </c>
      <c r="AL107" s="29">
        <v>4620</v>
      </c>
      <c r="AM107" s="27"/>
      <c r="AN107" s="28"/>
      <c r="AO107" s="27"/>
      <c r="AP107" s="28"/>
      <c r="AQ107" s="27"/>
      <c r="AR107" s="28"/>
      <c r="AS107" s="27"/>
      <c r="AT107" s="28"/>
      <c r="AU107" s="27"/>
      <c r="AV107" s="28"/>
      <c r="AW107" s="27"/>
      <c r="AX107" s="28"/>
      <c r="AY107" s="27"/>
      <c r="AZ107" s="28"/>
      <c r="BA107" s="27"/>
      <c r="BB107" s="28"/>
      <c r="BC107" s="27"/>
      <c r="BD107" s="28"/>
      <c r="BE107" s="27"/>
      <c r="BF107" s="28"/>
      <c r="BG107" s="27"/>
      <c r="BH107" s="28"/>
      <c r="BI107" s="27"/>
      <c r="BJ107" s="28"/>
      <c r="BK107" s="27"/>
      <c r="BL107" s="28"/>
      <c r="BM107" s="27"/>
      <c r="BN107" s="28"/>
      <c r="BO107" s="27"/>
      <c r="BP107" s="28"/>
      <c r="BQ107" s="27"/>
      <c r="BR107" s="28"/>
      <c r="BS107" s="27"/>
      <c r="BT107" s="28"/>
      <c r="BU107" s="27"/>
      <c r="BV107" s="28"/>
      <c r="BW107" s="27"/>
      <c r="BX107" s="28"/>
      <c r="BY107" s="27"/>
      <c r="BZ107" s="28"/>
      <c r="CA107" s="27"/>
      <c r="CB107" s="26"/>
      <c r="CC107" s="27"/>
      <c r="CD107" s="26"/>
      <c r="CE107" s="27"/>
      <c r="CF107" s="26"/>
      <c r="CG107" s="27"/>
      <c r="CH107" s="26"/>
      <c r="CI107" s="27"/>
      <c r="CJ107" s="26"/>
      <c r="CK107" s="27"/>
      <c r="CL107" s="26"/>
      <c r="CM107" s="27"/>
      <c r="CN107" s="30"/>
      <c r="CO107" s="31">
        <f t="shared" si="8"/>
        <v>57080</v>
      </c>
      <c r="CP107" s="31">
        <f t="shared" si="8"/>
        <v>41900</v>
      </c>
      <c r="CQ107" s="32">
        <f t="shared" si="7"/>
        <v>15180</v>
      </c>
    </row>
    <row r="108" spans="1:95" ht="25.5" customHeight="1">
      <c r="A108" s="18">
        <v>105</v>
      </c>
      <c r="B108" s="48" t="s">
        <v>363</v>
      </c>
      <c r="C108" s="20" t="s">
        <v>364</v>
      </c>
      <c r="D108" s="21" t="s">
        <v>365</v>
      </c>
      <c r="E108" s="33"/>
      <c r="F108" s="23">
        <v>6600</v>
      </c>
      <c r="G108" s="35"/>
      <c r="H108" s="25">
        <f t="shared" si="6"/>
        <v>9240</v>
      </c>
      <c r="I108" s="11"/>
      <c r="J108" s="26">
        <v>1500</v>
      </c>
      <c r="K108" s="27">
        <v>1500</v>
      </c>
      <c r="L108" s="26">
        <v>1000</v>
      </c>
      <c r="M108" s="27">
        <v>1000</v>
      </c>
      <c r="N108" s="26">
        <v>5000</v>
      </c>
      <c r="O108" s="27">
        <v>5000</v>
      </c>
      <c r="P108" s="26">
        <v>8000</v>
      </c>
      <c r="Q108" s="27">
        <v>0</v>
      </c>
      <c r="R108" s="28"/>
      <c r="S108" s="27"/>
      <c r="T108" s="26"/>
      <c r="U108" s="27"/>
      <c r="V108" s="29">
        <v>4620</v>
      </c>
      <c r="W108" s="27">
        <f>8000+4620</f>
        <v>12620</v>
      </c>
      <c r="X108" s="29">
        <v>4620</v>
      </c>
      <c r="Y108" s="27">
        <v>4620</v>
      </c>
      <c r="Z108" s="29">
        <v>4620</v>
      </c>
      <c r="AA108" s="27">
        <v>0</v>
      </c>
      <c r="AB108" s="29">
        <v>4620</v>
      </c>
      <c r="AC108" s="27">
        <v>9240</v>
      </c>
      <c r="AD108" s="29">
        <v>4620</v>
      </c>
      <c r="AE108" s="27"/>
      <c r="AF108" s="29">
        <v>4620</v>
      </c>
      <c r="AG108" s="27">
        <v>4620</v>
      </c>
      <c r="AH108" s="29">
        <v>4620</v>
      </c>
      <c r="AI108" s="27"/>
      <c r="AJ108" s="29">
        <v>4620</v>
      </c>
      <c r="AK108" s="27"/>
      <c r="AL108" s="29">
        <v>4620</v>
      </c>
      <c r="AM108" s="27">
        <v>9240</v>
      </c>
      <c r="AN108" s="28"/>
      <c r="AO108" s="27"/>
      <c r="AP108" s="28"/>
      <c r="AQ108" s="27"/>
      <c r="AR108" s="28"/>
      <c r="AS108" s="27"/>
      <c r="AT108" s="28"/>
      <c r="AU108" s="27"/>
      <c r="AV108" s="28"/>
      <c r="AW108" s="27"/>
      <c r="AX108" s="28"/>
      <c r="AY108" s="27"/>
      <c r="AZ108" s="28"/>
      <c r="BA108" s="27"/>
      <c r="BB108" s="28"/>
      <c r="BC108" s="27"/>
      <c r="BD108" s="28"/>
      <c r="BE108" s="27"/>
      <c r="BF108" s="28"/>
      <c r="BG108" s="27"/>
      <c r="BH108" s="28"/>
      <c r="BI108" s="27"/>
      <c r="BJ108" s="28"/>
      <c r="BK108" s="27"/>
      <c r="BL108" s="28"/>
      <c r="BM108" s="27"/>
      <c r="BN108" s="28"/>
      <c r="BO108" s="27"/>
      <c r="BP108" s="28"/>
      <c r="BQ108" s="27"/>
      <c r="BR108" s="28"/>
      <c r="BS108" s="27"/>
      <c r="BT108" s="28"/>
      <c r="BU108" s="27"/>
      <c r="BV108" s="28"/>
      <c r="BW108" s="27"/>
      <c r="BX108" s="28"/>
      <c r="BY108" s="27"/>
      <c r="BZ108" s="28"/>
      <c r="CA108" s="27"/>
      <c r="CB108" s="26"/>
      <c r="CC108" s="27"/>
      <c r="CD108" s="26"/>
      <c r="CE108" s="27"/>
      <c r="CF108" s="26"/>
      <c r="CG108" s="27"/>
      <c r="CH108" s="26"/>
      <c r="CI108" s="27"/>
      <c r="CJ108" s="26"/>
      <c r="CK108" s="27"/>
      <c r="CL108" s="26"/>
      <c r="CM108" s="27"/>
      <c r="CN108" s="30"/>
      <c r="CO108" s="31">
        <f t="shared" si="8"/>
        <v>57080</v>
      </c>
      <c r="CP108" s="31">
        <f t="shared" si="8"/>
        <v>47840</v>
      </c>
      <c r="CQ108" s="32">
        <f t="shared" si="7"/>
        <v>9240</v>
      </c>
    </row>
    <row r="109" spans="1:95" ht="25.5" customHeight="1">
      <c r="A109" s="18">
        <v>106</v>
      </c>
      <c r="B109" s="48" t="s">
        <v>366</v>
      </c>
      <c r="C109" s="20" t="s">
        <v>367</v>
      </c>
      <c r="D109" s="21" t="s">
        <v>368</v>
      </c>
      <c r="E109" s="33"/>
      <c r="F109" s="23">
        <v>6600</v>
      </c>
      <c r="G109" s="35"/>
      <c r="H109" s="25">
        <f t="shared" si="6"/>
        <v>0</v>
      </c>
      <c r="I109" s="11"/>
      <c r="J109" s="26">
        <v>1500</v>
      </c>
      <c r="K109" s="27">
        <v>1500</v>
      </c>
      <c r="L109" s="26">
        <v>1000</v>
      </c>
      <c r="M109" s="27">
        <v>1000</v>
      </c>
      <c r="N109" s="26">
        <v>5000</v>
      </c>
      <c r="O109" s="27">
        <v>5000</v>
      </c>
      <c r="P109" s="26">
        <v>8000</v>
      </c>
      <c r="Q109" s="27">
        <v>0</v>
      </c>
      <c r="R109" s="28"/>
      <c r="S109" s="27"/>
      <c r="T109" s="26"/>
      <c r="U109" s="27"/>
      <c r="V109" s="29">
        <v>4620</v>
      </c>
      <c r="W109" s="27">
        <v>0</v>
      </c>
      <c r="X109" s="29">
        <v>4620</v>
      </c>
      <c r="Y109" s="27">
        <v>0</v>
      </c>
      <c r="Z109" s="29">
        <v>4620</v>
      </c>
      <c r="AA109" s="27">
        <v>0</v>
      </c>
      <c r="AB109" s="29">
        <v>4620</v>
      </c>
      <c r="AC109" s="27">
        <f>17240+9240</f>
        <v>26480</v>
      </c>
      <c r="AD109" s="29">
        <v>4620</v>
      </c>
      <c r="AE109" s="27"/>
      <c r="AF109" s="29">
        <v>4620</v>
      </c>
      <c r="AG109" s="27"/>
      <c r="AH109" s="29">
        <v>4620</v>
      </c>
      <c r="AI109" s="27">
        <v>4620</v>
      </c>
      <c r="AJ109" s="29">
        <v>4620</v>
      </c>
      <c r="AK109" s="27">
        <v>9240</v>
      </c>
      <c r="AL109" s="29">
        <v>4620</v>
      </c>
      <c r="AM109" s="27">
        <v>9240</v>
      </c>
      <c r="AN109" s="28"/>
      <c r="AO109" s="27"/>
      <c r="AP109" s="28"/>
      <c r="AQ109" s="56"/>
      <c r="AR109" s="28"/>
      <c r="AS109" s="27"/>
      <c r="AT109" s="28"/>
      <c r="AU109" s="27"/>
      <c r="AV109" s="28"/>
      <c r="AW109" s="27"/>
      <c r="AX109" s="28"/>
      <c r="AY109" s="27"/>
      <c r="AZ109" s="28"/>
      <c r="BA109" s="27"/>
      <c r="BB109" s="28"/>
      <c r="BC109" s="27"/>
      <c r="BD109" s="28"/>
      <c r="BE109" s="27"/>
      <c r="BF109" s="28"/>
      <c r="BG109" s="27"/>
      <c r="BH109" s="28"/>
      <c r="BI109" s="27"/>
      <c r="BJ109" s="28"/>
      <c r="BK109" s="27"/>
      <c r="BL109" s="28"/>
      <c r="BM109" s="27"/>
      <c r="BN109" s="28"/>
      <c r="BO109" s="27"/>
      <c r="BP109" s="28"/>
      <c r="BQ109" s="27"/>
      <c r="BR109" s="28"/>
      <c r="BS109" s="27"/>
      <c r="BT109" s="28"/>
      <c r="BU109" s="27"/>
      <c r="BV109" s="28"/>
      <c r="BW109" s="27"/>
      <c r="BX109" s="28"/>
      <c r="BY109" s="27"/>
      <c r="BZ109" s="28"/>
      <c r="CA109" s="27"/>
      <c r="CB109" s="26"/>
      <c r="CC109" s="27"/>
      <c r="CD109" s="26"/>
      <c r="CE109" s="27"/>
      <c r="CF109" s="26"/>
      <c r="CG109" s="27"/>
      <c r="CH109" s="26"/>
      <c r="CI109" s="27"/>
      <c r="CJ109" s="26"/>
      <c r="CK109" s="27"/>
      <c r="CL109" s="26"/>
      <c r="CM109" s="27"/>
      <c r="CN109" s="30"/>
      <c r="CO109" s="31">
        <f t="shared" si="8"/>
        <v>57080</v>
      </c>
      <c r="CP109" s="31">
        <f t="shared" si="8"/>
        <v>57080</v>
      </c>
      <c r="CQ109" s="32">
        <f t="shared" si="7"/>
        <v>0</v>
      </c>
    </row>
    <row r="110" spans="1:95" ht="25.5" customHeight="1">
      <c r="A110" s="18">
        <v>107</v>
      </c>
      <c r="B110" s="48" t="s">
        <v>369</v>
      </c>
      <c r="C110" s="20" t="s">
        <v>370</v>
      </c>
      <c r="D110" s="21" t="s">
        <v>371</v>
      </c>
      <c r="E110" s="33"/>
      <c r="F110" s="23">
        <v>6600</v>
      </c>
      <c r="G110" s="35"/>
      <c r="H110" s="25">
        <f t="shared" si="6"/>
        <v>0</v>
      </c>
      <c r="I110" s="11"/>
      <c r="J110" s="26">
        <v>1500</v>
      </c>
      <c r="K110" s="27">
        <v>1500</v>
      </c>
      <c r="L110" s="26">
        <v>1000</v>
      </c>
      <c r="M110" s="27">
        <v>1000</v>
      </c>
      <c r="N110" s="26">
        <v>5000</v>
      </c>
      <c r="O110" s="27">
        <v>5000</v>
      </c>
      <c r="P110" s="26">
        <v>8000</v>
      </c>
      <c r="Q110" s="27">
        <v>0</v>
      </c>
      <c r="R110" s="28"/>
      <c r="S110" s="27"/>
      <c r="T110" s="26"/>
      <c r="U110" s="27"/>
      <c r="V110" s="29">
        <v>4620</v>
      </c>
      <c r="W110" s="27">
        <v>4620</v>
      </c>
      <c r="X110" s="29">
        <v>4620</v>
      </c>
      <c r="Y110" s="27">
        <f>8000+4620</f>
        <v>12620</v>
      </c>
      <c r="Z110" s="29">
        <v>4620</v>
      </c>
      <c r="AA110" s="27">
        <v>4620</v>
      </c>
      <c r="AB110" s="29">
        <v>4620</v>
      </c>
      <c r="AC110" s="27">
        <v>4620</v>
      </c>
      <c r="AD110" s="29">
        <v>4620</v>
      </c>
      <c r="AE110" s="27">
        <v>4620</v>
      </c>
      <c r="AF110" s="29">
        <v>4620</v>
      </c>
      <c r="AG110" s="27">
        <v>4620</v>
      </c>
      <c r="AH110" s="29">
        <v>4620</v>
      </c>
      <c r="AI110" s="27">
        <v>4620</v>
      </c>
      <c r="AJ110" s="29">
        <v>4620</v>
      </c>
      <c r="AK110" s="27">
        <v>4620</v>
      </c>
      <c r="AL110" s="29">
        <v>4620</v>
      </c>
      <c r="AM110" s="27">
        <v>4620</v>
      </c>
      <c r="AN110" s="28"/>
      <c r="AO110" s="27"/>
      <c r="AP110" s="28"/>
      <c r="AQ110" s="27"/>
      <c r="AR110" s="28"/>
      <c r="AS110" s="27"/>
      <c r="AT110" s="28"/>
      <c r="AU110" s="27"/>
      <c r="AV110" s="28"/>
      <c r="AW110" s="27"/>
      <c r="AX110" s="28"/>
      <c r="AY110" s="27"/>
      <c r="AZ110" s="28"/>
      <c r="BA110" s="27"/>
      <c r="BB110" s="28"/>
      <c r="BC110" s="27"/>
      <c r="BD110" s="28"/>
      <c r="BE110" s="27"/>
      <c r="BF110" s="28"/>
      <c r="BG110" s="27"/>
      <c r="BH110" s="28"/>
      <c r="BI110" s="27"/>
      <c r="BJ110" s="28"/>
      <c r="BK110" s="27"/>
      <c r="BL110" s="28"/>
      <c r="BM110" s="27"/>
      <c r="BN110" s="28"/>
      <c r="BO110" s="27"/>
      <c r="BP110" s="28"/>
      <c r="BQ110" s="27"/>
      <c r="BR110" s="28"/>
      <c r="BS110" s="27"/>
      <c r="BT110" s="28"/>
      <c r="BU110" s="27"/>
      <c r="BV110" s="28"/>
      <c r="BW110" s="27"/>
      <c r="BX110" s="28"/>
      <c r="BY110" s="27"/>
      <c r="BZ110" s="28"/>
      <c r="CA110" s="27"/>
      <c r="CB110" s="26"/>
      <c r="CC110" s="27"/>
      <c r="CD110" s="26"/>
      <c r="CE110" s="27"/>
      <c r="CF110" s="26"/>
      <c r="CG110" s="27"/>
      <c r="CH110" s="26"/>
      <c r="CI110" s="27"/>
      <c r="CJ110" s="26"/>
      <c r="CK110" s="27"/>
      <c r="CL110" s="26"/>
      <c r="CM110" s="27"/>
      <c r="CN110" s="30"/>
      <c r="CO110" s="31">
        <f t="shared" si="8"/>
        <v>57080</v>
      </c>
      <c r="CP110" s="31">
        <f t="shared" si="8"/>
        <v>57080</v>
      </c>
      <c r="CQ110" s="32">
        <f t="shared" si="7"/>
        <v>0</v>
      </c>
    </row>
    <row r="111" spans="1:95" ht="25.5" customHeight="1">
      <c r="A111" s="18">
        <v>108</v>
      </c>
      <c r="B111" s="48" t="s">
        <v>372</v>
      </c>
      <c r="C111" s="20" t="s">
        <v>373</v>
      </c>
      <c r="D111" s="21" t="s">
        <v>374</v>
      </c>
      <c r="E111" s="33"/>
      <c r="F111" s="23">
        <v>6600</v>
      </c>
      <c r="G111" s="35"/>
      <c r="H111" s="38">
        <f t="shared" si="6"/>
        <v>0</v>
      </c>
      <c r="I111" s="11"/>
      <c r="J111" s="26">
        <v>1500</v>
      </c>
      <c r="K111" s="27">
        <v>1500</v>
      </c>
      <c r="L111" s="26">
        <v>1000</v>
      </c>
      <c r="M111" s="27">
        <v>1000</v>
      </c>
      <c r="N111" s="26">
        <v>5000</v>
      </c>
      <c r="O111" s="27">
        <v>5000</v>
      </c>
      <c r="P111" s="26">
        <v>8000</v>
      </c>
      <c r="Q111" s="27">
        <v>0</v>
      </c>
      <c r="R111" s="28"/>
      <c r="S111" s="27"/>
      <c r="T111" s="26"/>
      <c r="U111" s="27"/>
      <c r="V111" s="29">
        <v>4620</v>
      </c>
      <c r="W111" s="27">
        <v>4620</v>
      </c>
      <c r="X111" s="29">
        <v>4620</v>
      </c>
      <c r="Y111" s="27">
        <f>4620+8000</f>
        <v>12620</v>
      </c>
      <c r="Z111" s="29">
        <v>4620</v>
      </c>
      <c r="AA111" s="27">
        <v>4620</v>
      </c>
      <c r="AB111" s="29">
        <v>4620</v>
      </c>
      <c r="AC111" s="27">
        <v>4620</v>
      </c>
      <c r="AD111" s="29">
        <v>4620</v>
      </c>
      <c r="AE111" s="27">
        <v>4620</v>
      </c>
      <c r="AF111" s="29">
        <v>4620</v>
      </c>
      <c r="AG111" s="27">
        <v>4620</v>
      </c>
      <c r="AH111" s="29">
        <v>4620</v>
      </c>
      <c r="AI111" s="27"/>
      <c r="AJ111" s="29">
        <v>4620</v>
      </c>
      <c r="AK111" s="27"/>
      <c r="AL111" s="29">
        <v>4620</v>
      </c>
      <c r="AM111" s="27">
        <f>4620+9240</f>
        <v>13860</v>
      </c>
      <c r="AN111" s="28"/>
      <c r="AO111" s="27"/>
      <c r="AP111" s="28"/>
      <c r="AQ111" s="27"/>
      <c r="AR111" s="28"/>
      <c r="AS111" s="27"/>
      <c r="AT111" s="28"/>
      <c r="AU111" s="27"/>
      <c r="AV111" s="28"/>
      <c r="AW111" s="27"/>
      <c r="AX111" s="28"/>
      <c r="AY111" s="27"/>
      <c r="AZ111" s="28"/>
      <c r="BA111" s="27"/>
      <c r="BB111" s="28"/>
      <c r="BC111" s="27"/>
      <c r="BD111" s="28"/>
      <c r="BE111" s="27"/>
      <c r="BF111" s="28"/>
      <c r="BG111" s="27"/>
      <c r="BH111" s="28"/>
      <c r="BI111" s="27"/>
      <c r="BJ111" s="28"/>
      <c r="BK111" s="27"/>
      <c r="BL111" s="28"/>
      <c r="BM111" s="27"/>
      <c r="BN111" s="28"/>
      <c r="BO111" s="27"/>
      <c r="BP111" s="28"/>
      <c r="BQ111" s="27"/>
      <c r="BR111" s="28"/>
      <c r="BS111" s="27"/>
      <c r="BT111" s="28"/>
      <c r="BU111" s="27"/>
      <c r="BV111" s="28"/>
      <c r="BW111" s="27"/>
      <c r="BX111" s="28"/>
      <c r="BY111" s="27"/>
      <c r="BZ111" s="28"/>
      <c r="CA111" s="27"/>
      <c r="CB111" s="26"/>
      <c r="CC111" s="27"/>
      <c r="CD111" s="26"/>
      <c r="CE111" s="27"/>
      <c r="CF111" s="26"/>
      <c r="CG111" s="27"/>
      <c r="CH111" s="26"/>
      <c r="CI111" s="27"/>
      <c r="CJ111" s="26"/>
      <c r="CK111" s="27"/>
      <c r="CL111" s="26"/>
      <c r="CM111" s="27"/>
      <c r="CN111" s="30"/>
      <c r="CO111" s="31">
        <f t="shared" si="8"/>
        <v>57080</v>
      </c>
      <c r="CP111" s="31">
        <f t="shared" si="8"/>
        <v>57080</v>
      </c>
      <c r="CQ111" s="32">
        <f t="shared" si="7"/>
        <v>0</v>
      </c>
    </row>
    <row r="112" spans="1:95" ht="25.5" customHeight="1">
      <c r="A112" s="18">
        <v>109</v>
      </c>
      <c r="B112" s="48" t="s">
        <v>375</v>
      </c>
      <c r="C112" s="20" t="s">
        <v>376</v>
      </c>
      <c r="D112" s="21" t="s">
        <v>377</v>
      </c>
      <c r="E112" s="37"/>
      <c r="F112" s="23">
        <v>6600</v>
      </c>
      <c r="G112" s="35"/>
      <c r="H112" s="38">
        <f t="shared" si="6"/>
        <v>0</v>
      </c>
      <c r="I112" s="11"/>
      <c r="J112" s="26">
        <v>1500</v>
      </c>
      <c r="K112" s="27">
        <v>1500</v>
      </c>
      <c r="L112" s="26">
        <v>1000</v>
      </c>
      <c r="M112" s="27">
        <v>1000</v>
      </c>
      <c r="N112" s="26">
        <v>5000</v>
      </c>
      <c r="O112" s="27">
        <v>5000</v>
      </c>
      <c r="P112" s="26">
        <v>8000</v>
      </c>
      <c r="Q112" s="27">
        <v>0</v>
      </c>
      <c r="R112" s="28"/>
      <c r="S112" s="27"/>
      <c r="T112" s="26"/>
      <c r="U112" s="27">
        <v>8000</v>
      </c>
      <c r="V112" s="29">
        <v>4620</v>
      </c>
      <c r="W112" s="27">
        <v>4620</v>
      </c>
      <c r="X112" s="29">
        <v>4620</v>
      </c>
      <c r="Y112" s="27">
        <v>4620</v>
      </c>
      <c r="Z112" s="29">
        <v>4620</v>
      </c>
      <c r="AA112" s="27">
        <v>0</v>
      </c>
      <c r="AB112" s="29">
        <v>4620</v>
      </c>
      <c r="AC112" s="27">
        <v>9240</v>
      </c>
      <c r="AD112" s="29">
        <v>4620</v>
      </c>
      <c r="AE112" s="27">
        <v>4620</v>
      </c>
      <c r="AF112" s="29">
        <v>4620</v>
      </c>
      <c r="AG112" s="27">
        <v>4620</v>
      </c>
      <c r="AH112" s="29">
        <v>4620</v>
      </c>
      <c r="AI112" s="27">
        <v>4620</v>
      </c>
      <c r="AJ112" s="29">
        <v>4620</v>
      </c>
      <c r="AK112" s="27"/>
      <c r="AL112" s="29">
        <v>4620</v>
      </c>
      <c r="AM112" s="27">
        <v>9240</v>
      </c>
      <c r="AN112" s="28"/>
      <c r="AO112" s="27"/>
      <c r="AP112" s="28"/>
      <c r="AQ112" s="27"/>
      <c r="AR112" s="28"/>
      <c r="AS112" s="27"/>
      <c r="AT112" s="28"/>
      <c r="AU112" s="27"/>
      <c r="AV112" s="28"/>
      <c r="AW112" s="27"/>
      <c r="AX112" s="28"/>
      <c r="AY112" s="27"/>
      <c r="AZ112" s="28"/>
      <c r="BA112" s="27"/>
      <c r="BB112" s="28"/>
      <c r="BC112" s="27"/>
      <c r="BD112" s="28"/>
      <c r="BE112" s="27"/>
      <c r="BF112" s="28"/>
      <c r="BG112" s="27"/>
      <c r="BH112" s="28"/>
      <c r="BI112" s="27"/>
      <c r="BJ112" s="28"/>
      <c r="BK112" s="27"/>
      <c r="BL112" s="28"/>
      <c r="BM112" s="27"/>
      <c r="BN112" s="28"/>
      <c r="BO112" s="27"/>
      <c r="BP112" s="28"/>
      <c r="BQ112" s="27"/>
      <c r="BR112" s="28"/>
      <c r="BS112" s="27"/>
      <c r="BT112" s="28"/>
      <c r="BU112" s="27"/>
      <c r="BV112" s="28"/>
      <c r="BW112" s="27"/>
      <c r="BX112" s="28"/>
      <c r="BY112" s="27"/>
      <c r="BZ112" s="28"/>
      <c r="CA112" s="27"/>
      <c r="CB112" s="26"/>
      <c r="CC112" s="27"/>
      <c r="CD112" s="26"/>
      <c r="CE112" s="27"/>
      <c r="CF112" s="26"/>
      <c r="CG112" s="27"/>
      <c r="CH112" s="26"/>
      <c r="CI112" s="27"/>
      <c r="CJ112" s="26"/>
      <c r="CK112" s="27"/>
      <c r="CL112" s="26"/>
      <c r="CM112" s="27"/>
      <c r="CN112" s="30"/>
      <c r="CO112" s="31">
        <f t="shared" si="8"/>
        <v>57080</v>
      </c>
      <c r="CP112" s="31">
        <f t="shared" si="8"/>
        <v>57080</v>
      </c>
      <c r="CQ112" s="32">
        <f t="shared" si="7"/>
        <v>0</v>
      </c>
    </row>
    <row r="113" spans="1:95" ht="25.5" customHeight="1">
      <c r="A113" s="18">
        <v>110</v>
      </c>
      <c r="B113" s="48" t="s">
        <v>378</v>
      </c>
      <c r="C113" s="20" t="s">
        <v>379</v>
      </c>
      <c r="D113" s="21" t="s">
        <v>377</v>
      </c>
      <c r="E113" s="33"/>
      <c r="F113" s="23">
        <v>6600</v>
      </c>
      <c r="G113" s="35"/>
      <c r="H113" s="25">
        <f t="shared" si="6"/>
        <v>13860</v>
      </c>
      <c r="I113" s="11"/>
      <c r="J113" s="26">
        <v>1500</v>
      </c>
      <c r="K113" s="27">
        <v>1500</v>
      </c>
      <c r="L113" s="26">
        <v>1000</v>
      </c>
      <c r="M113" s="27">
        <v>1000</v>
      </c>
      <c r="N113" s="26">
        <v>5000</v>
      </c>
      <c r="O113" s="27">
        <v>5000</v>
      </c>
      <c r="P113" s="26">
        <v>8000</v>
      </c>
      <c r="Q113" s="27"/>
      <c r="R113" s="28"/>
      <c r="S113" s="27"/>
      <c r="T113" s="26"/>
      <c r="U113" s="27">
        <v>0</v>
      </c>
      <c r="V113" s="29">
        <v>4620</v>
      </c>
      <c r="W113" s="27">
        <v>0</v>
      </c>
      <c r="X113" s="29">
        <v>4620</v>
      </c>
      <c r="Y113" s="27"/>
      <c r="Z113" s="29">
        <v>4620</v>
      </c>
      <c r="AA113" s="27"/>
      <c r="AB113" s="29">
        <v>4620</v>
      </c>
      <c r="AC113" s="27">
        <f>12200+5040</f>
        <v>17240</v>
      </c>
      <c r="AD113" s="29">
        <v>4620</v>
      </c>
      <c r="AE113" s="27"/>
      <c r="AF113" s="29">
        <v>4620</v>
      </c>
      <c r="AG113" s="27">
        <v>4620</v>
      </c>
      <c r="AH113" s="29">
        <v>4620</v>
      </c>
      <c r="AI113" s="27"/>
      <c r="AJ113" s="29">
        <v>4620</v>
      </c>
      <c r="AK113" s="27">
        <f>4620+4620</f>
        <v>9240</v>
      </c>
      <c r="AL113" s="29">
        <v>4620</v>
      </c>
      <c r="AM113" s="27">
        <v>4620</v>
      </c>
      <c r="AN113" s="28"/>
      <c r="AO113" s="27"/>
      <c r="AP113" s="28"/>
      <c r="AQ113" s="27"/>
      <c r="AR113" s="28"/>
      <c r="AS113" s="27"/>
      <c r="AT113" s="28"/>
      <c r="AU113" s="27"/>
      <c r="AV113" s="28"/>
      <c r="AW113" s="27"/>
      <c r="AX113" s="28"/>
      <c r="AY113" s="27"/>
      <c r="AZ113" s="28"/>
      <c r="BA113" s="27"/>
      <c r="BB113" s="28"/>
      <c r="BC113" s="27"/>
      <c r="BD113" s="28"/>
      <c r="BE113" s="27"/>
      <c r="BF113" s="28"/>
      <c r="BG113" s="27"/>
      <c r="BH113" s="28"/>
      <c r="BI113" s="27"/>
      <c r="BJ113" s="28"/>
      <c r="BK113" s="27"/>
      <c r="BL113" s="28"/>
      <c r="BM113" s="27"/>
      <c r="BN113" s="28"/>
      <c r="BO113" s="27"/>
      <c r="BP113" s="28"/>
      <c r="BQ113" s="27"/>
      <c r="BR113" s="28"/>
      <c r="BS113" s="27"/>
      <c r="BT113" s="28"/>
      <c r="BU113" s="27"/>
      <c r="BV113" s="28"/>
      <c r="BW113" s="27"/>
      <c r="BX113" s="28"/>
      <c r="BY113" s="27"/>
      <c r="BZ113" s="28"/>
      <c r="CA113" s="27"/>
      <c r="CB113" s="26"/>
      <c r="CC113" s="27"/>
      <c r="CD113" s="26"/>
      <c r="CE113" s="27"/>
      <c r="CF113" s="26"/>
      <c r="CG113" s="27"/>
      <c r="CH113" s="26"/>
      <c r="CI113" s="27"/>
      <c r="CJ113" s="26"/>
      <c r="CK113" s="27"/>
      <c r="CL113" s="26"/>
      <c r="CM113" s="27"/>
      <c r="CN113" s="30"/>
      <c r="CO113" s="31">
        <f t="shared" si="8"/>
        <v>57080</v>
      </c>
      <c r="CP113" s="31">
        <f t="shared" si="8"/>
        <v>43220</v>
      </c>
      <c r="CQ113" s="32">
        <f t="shared" si="7"/>
        <v>13860</v>
      </c>
    </row>
    <row r="114" spans="1:95" ht="25.5" customHeight="1">
      <c r="A114" s="18">
        <v>111</v>
      </c>
      <c r="B114" s="48" t="s">
        <v>380</v>
      </c>
      <c r="C114" s="20" t="s">
        <v>381</v>
      </c>
      <c r="D114" s="21" t="s">
        <v>382</v>
      </c>
      <c r="E114" s="22" t="s">
        <v>45</v>
      </c>
      <c r="F114" s="23">
        <v>6200</v>
      </c>
      <c r="H114" s="25">
        <f t="shared" si="6"/>
        <v>-2520</v>
      </c>
      <c r="I114" s="11"/>
      <c r="J114" s="26">
        <v>1500</v>
      </c>
      <c r="K114" s="27">
        <v>1500</v>
      </c>
      <c r="L114" s="26">
        <v>1000</v>
      </c>
      <c r="M114" s="27">
        <v>1000</v>
      </c>
      <c r="N114" s="26">
        <v>5000</v>
      </c>
      <c r="O114" s="27">
        <v>5000</v>
      </c>
      <c r="P114" s="26">
        <v>8000</v>
      </c>
      <c r="Q114" s="27"/>
      <c r="R114" s="28"/>
      <c r="S114" s="27"/>
      <c r="T114" s="26"/>
      <c r="U114" s="27"/>
      <c r="V114" s="29">
        <v>4340</v>
      </c>
      <c r="W114" s="27">
        <v>0</v>
      </c>
      <c r="X114" s="29">
        <v>4340</v>
      </c>
      <c r="Y114" s="27">
        <f>4620+0</f>
        <v>4620</v>
      </c>
      <c r="Z114" s="29">
        <v>4340</v>
      </c>
      <c r="AA114" s="27">
        <v>12620</v>
      </c>
      <c r="AB114" s="29">
        <v>4340</v>
      </c>
      <c r="AC114" s="27">
        <f>4620+4620</f>
        <v>9240</v>
      </c>
      <c r="AD114" s="29">
        <v>4340</v>
      </c>
      <c r="AE114" s="27">
        <v>4620</v>
      </c>
      <c r="AF114" s="29">
        <v>4340</v>
      </c>
      <c r="AG114" s="27">
        <v>4620</v>
      </c>
      <c r="AH114" s="29">
        <v>4340</v>
      </c>
      <c r="AI114" s="27">
        <v>4620</v>
      </c>
      <c r="AJ114" s="29">
        <v>4340</v>
      </c>
      <c r="AK114" s="27">
        <v>4620</v>
      </c>
      <c r="AL114" s="29">
        <v>4340</v>
      </c>
      <c r="AM114" s="27">
        <v>4620</v>
      </c>
      <c r="AN114" s="28"/>
      <c r="AO114" s="27"/>
      <c r="AP114" s="28"/>
      <c r="AQ114" s="27"/>
      <c r="AR114" s="28"/>
      <c r="AS114" s="27"/>
      <c r="AT114" s="28"/>
      <c r="AU114" s="27"/>
      <c r="AV114" s="28"/>
      <c r="AW114" s="27"/>
      <c r="AX114" s="28"/>
      <c r="AY114" s="27"/>
      <c r="AZ114" s="28"/>
      <c r="BA114" s="27"/>
      <c r="BB114" s="28"/>
      <c r="BC114" s="27"/>
      <c r="BD114" s="28"/>
      <c r="BE114" s="27"/>
      <c r="BF114" s="28"/>
      <c r="BG114" s="27"/>
      <c r="BH114" s="28"/>
      <c r="BI114" s="27"/>
      <c r="BJ114" s="28"/>
      <c r="BK114" s="27"/>
      <c r="BL114" s="28"/>
      <c r="BM114" s="27"/>
      <c r="BN114" s="28"/>
      <c r="BO114" s="27"/>
      <c r="BP114" s="28"/>
      <c r="BQ114" s="27"/>
      <c r="BR114" s="28"/>
      <c r="BS114" s="27"/>
      <c r="BT114" s="28"/>
      <c r="BU114" s="27"/>
      <c r="BV114" s="28"/>
      <c r="BW114" s="27"/>
      <c r="BX114" s="28"/>
      <c r="BY114" s="27"/>
      <c r="BZ114" s="28"/>
      <c r="CA114" s="27"/>
      <c r="CB114" s="26"/>
      <c r="CC114" s="27"/>
      <c r="CD114" s="26"/>
      <c r="CE114" s="27"/>
      <c r="CF114" s="26"/>
      <c r="CG114" s="27"/>
      <c r="CH114" s="26"/>
      <c r="CI114" s="27"/>
      <c r="CJ114" s="26"/>
      <c r="CK114" s="27"/>
      <c r="CL114" s="26"/>
      <c r="CM114" s="27"/>
      <c r="CN114" s="30"/>
      <c r="CO114" s="31">
        <f t="shared" si="8"/>
        <v>54560</v>
      </c>
      <c r="CP114" s="31">
        <f t="shared" si="8"/>
        <v>57080</v>
      </c>
      <c r="CQ114" s="32">
        <f t="shared" si="7"/>
        <v>-2520</v>
      </c>
    </row>
    <row r="115" spans="1:95" ht="25.5" customHeight="1">
      <c r="A115" s="18">
        <v>112</v>
      </c>
      <c r="B115" s="48" t="s">
        <v>383</v>
      </c>
      <c r="C115" s="20" t="s">
        <v>384</v>
      </c>
      <c r="D115" s="21" t="s">
        <v>385</v>
      </c>
      <c r="E115" s="33"/>
      <c r="F115" s="23">
        <v>6600</v>
      </c>
      <c r="G115" s="35"/>
      <c r="H115" s="25">
        <f t="shared" si="6"/>
        <v>13860</v>
      </c>
      <c r="I115" s="11"/>
      <c r="J115" s="26">
        <v>1500</v>
      </c>
      <c r="K115" s="27">
        <v>1500</v>
      </c>
      <c r="L115" s="26">
        <v>1000</v>
      </c>
      <c r="M115" s="27">
        <v>1000</v>
      </c>
      <c r="N115" s="26">
        <v>5000</v>
      </c>
      <c r="O115" s="27">
        <v>5000</v>
      </c>
      <c r="P115" s="26">
        <v>8000</v>
      </c>
      <c r="Q115" s="27">
        <v>0</v>
      </c>
      <c r="R115" s="28"/>
      <c r="S115" s="27"/>
      <c r="T115" s="26"/>
      <c r="U115" s="27"/>
      <c r="V115" s="29">
        <v>4620</v>
      </c>
      <c r="W115" s="27">
        <v>4620</v>
      </c>
      <c r="X115" s="29">
        <v>4620</v>
      </c>
      <c r="Y115" s="27">
        <v>4620</v>
      </c>
      <c r="Z115" s="29">
        <v>4620</v>
      </c>
      <c r="AA115" s="27">
        <v>4620</v>
      </c>
      <c r="AB115" s="29">
        <v>4620</v>
      </c>
      <c r="AC115" s="27">
        <f>4620+8000</f>
        <v>12620</v>
      </c>
      <c r="AD115" s="29">
        <v>4620</v>
      </c>
      <c r="AE115" s="27"/>
      <c r="AF115" s="29">
        <v>4620</v>
      </c>
      <c r="AG115" s="27">
        <v>4620</v>
      </c>
      <c r="AH115" s="29">
        <v>4620</v>
      </c>
      <c r="AI115" s="27">
        <v>4620</v>
      </c>
      <c r="AJ115" s="29">
        <v>4620</v>
      </c>
      <c r="AK115" s="27"/>
      <c r="AL115" s="29">
        <v>4620</v>
      </c>
      <c r="AM115" s="27"/>
      <c r="AN115" s="28"/>
      <c r="AO115" s="27"/>
      <c r="AP115" s="28"/>
      <c r="AQ115" s="27"/>
      <c r="AR115" s="28"/>
      <c r="AS115" s="27"/>
      <c r="AT115" s="28"/>
      <c r="AU115" s="27"/>
      <c r="AV115" s="28"/>
      <c r="AW115" s="27"/>
      <c r="AX115" s="28"/>
      <c r="AY115" s="27"/>
      <c r="AZ115" s="28"/>
      <c r="BA115" s="27"/>
      <c r="BB115" s="28"/>
      <c r="BC115" s="27"/>
      <c r="BD115" s="28"/>
      <c r="BE115" s="27"/>
      <c r="BF115" s="28"/>
      <c r="BG115" s="27"/>
      <c r="BH115" s="28"/>
      <c r="BI115" s="27"/>
      <c r="BJ115" s="28"/>
      <c r="BK115" s="27"/>
      <c r="BL115" s="28"/>
      <c r="BM115" s="27"/>
      <c r="BN115" s="28"/>
      <c r="BO115" s="27"/>
      <c r="BP115" s="28"/>
      <c r="BQ115" s="27"/>
      <c r="BR115" s="28"/>
      <c r="BS115" s="27"/>
      <c r="BT115" s="28"/>
      <c r="BU115" s="27"/>
      <c r="BV115" s="28"/>
      <c r="BW115" s="27"/>
      <c r="BX115" s="28"/>
      <c r="BY115" s="27"/>
      <c r="BZ115" s="28"/>
      <c r="CA115" s="27"/>
      <c r="CB115" s="26"/>
      <c r="CC115" s="27"/>
      <c r="CD115" s="26"/>
      <c r="CE115" s="27"/>
      <c r="CF115" s="26"/>
      <c r="CG115" s="27"/>
      <c r="CH115" s="26"/>
      <c r="CI115" s="27"/>
      <c r="CJ115" s="26"/>
      <c r="CK115" s="27"/>
      <c r="CL115" s="26"/>
      <c r="CM115" s="27"/>
      <c r="CN115" s="30"/>
      <c r="CO115" s="31">
        <f t="shared" si="8"/>
        <v>57080</v>
      </c>
      <c r="CP115" s="31">
        <f t="shared" si="8"/>
        <v>43220</v>
      </c>
      <c r="CQ115" s="32">
        <f t="shared" si="7"/>
        <v>13860</v>
      </c>
    </row>
    <row r="116" spans="1:95" ht="25.5" customHeight="1">
      <c r="A116" s="18">
        <v>113</v>
      </c>
      <c r="B116" s="48" t="s">
        <v>386</v>
      </c>
      <c r="C116" s="20" t="s">
        <v>387</v>
      </c>
      <c r="D116" s="21" t="s">
        <v>388</v>
      </c>
      <c r="E116" s="33"/>
      <c r="F116" s="23">
        <v>6600</v>
      </c>
      <c r="G116" s="35"/>
      <c r="H116" s="25">
        <f t="shared" si="6"/>
        <v>0</v>
      </c>
      <c r="I116" s="11"/>
      <c r="J116" s="26">
        <v>1500</v>
      </c>
      <c r="K116" s="27">
        <v>1500</v>
      </c>
      <c r="L116" s="26">
        <v>1000</v>
      </c>
      <c r="M116" s="27">
        <v>1000</v>
      </c>
      <c r="N116" s="26">
        <v>5000</v>
      </c>
      <c r="O116" s="27">
        <v>5000</v>
      </c>
      <c r="P116" s="26">
        <v>8000</v>
      </c>
      <c r="Q116" s="27">
        <v>0</v>
      </c>
      <c r="R116" s="28"/>
      <c r="S116" s="27"/>
      <c r="T116" s="26"/>
      <c r="U116" s="27"/>
      <c r="V116" s="29">
        <v>4620</v>
      </c>
      <c r="W116" s="27">
        <v>4620</v>
      </c>
      <c r="X116" s="29">
        <v>4620</v>
      </c>
      <c r="Y116" s="27">
        <v>4620</v>
      </c>
      <c r="Z116" s="29">
        <v>4620</v>
      </c>
      <c r="AA116" s="27">
        <v>4620</v>
      </c>
      <c r="AB116" s="29">
        <v>4620</v>
      </c>
      <c r="AC116" s="27">
        <f>4620+8000</f>
        <v>12620</v>
      </c>
      <c r="AD116" s="29">
        <v>4620</v>
      </c>
      <c r="AE116" s="27">
        <v>4620</v>
      </c>
      <c r="AF116" s="29">
        <v>4620</v>
      </c>
      <c r="AG116" s="27"/>
      <c r="AH116" s="29">
        <v>4620</v>
      </c>
      <c r="AI116" s="27">
        <v>9240</v>
      </c>
      <c r="AJ116" s="29">
        <v>4620</v>
      </c>
      <c r="AK116" s="27"/>
      <c r="AL116" s="29">
        <v>4620</v>
      </c>
      <c r="AM116" s="27">
        <v>9240</v>
      </c>
      <c r="AN116" s="28"/>
      <c r="AO116" s="27"/>
      <c r="AP116" s="28"/>
      <c r="AQ116" s="27"/>
      <c r="AR116" s="28"/>
      <c r="AS116" s="27"/>
      <c r="AT116" s="28"/>
      <c r="AU116" s="27"/>
      <c r="AV116" s="28"/>
      <c r="AW116" s="27"/>
      <c r="AX116" s="28"/>
      <c r="AY116" s="27"/>
      <c r="AZ116" s="28"/>
      <c r="BA116" s="27"/>
      <c r="BB116" s="28"/>
      <c r="BC116" s="27"/>
      <c r="BD116" s="28"/>
      <c r="BE116" s="27"/>
      <c r="BF116" s="28"/>
      <c r="BG116" s="27"/>
      <c r="BH116" s="28"/>
      <c r="BI116" s="27"/>
      <c r="BJ116" s="28"/>
      <c r="BK116" s="27"/>
      <c r="BL116" s="28"/>
      <c r="BM116" s="27"/>
      <c r="BN116" s="28"/>
      <c r="BO116" s="27"/>
      <c r="BP116" s="28"/>
      <c r="BQ116" s="27"/>
      <c r="BR116" s="28"/>
      <c r="BS116" s="27"/>
      <c r="BT116" s="28"/>
      <c r="BU116" s="27"/>
      <c r="BV116" s="28"/>
      <c r="BW116" s="27"/>
      <c r="BX116" s="28"/>
      <c r="BY116" s="27"/>
      <c r="BZ116" s="28"/>
      <c r="CA116" s="27"/>
      <c r="CB116" s="26"/>
      <c r="CC116" s="27"/>
      <c r="CD116" s="26"/>
      <c r="CE116" s="27"/>
      <c r="CF116" s="26"/>
      <c r="CG116" s="27"/>
      <c r="CH116" s="26"/>
      <c r="CI116" s="27"/>
      <c r="CJ116" s="26"/>
      <c r="CK116" s="27"/>
      <c r="CL116" s="26"/>
      <c r="CM116" s="27"/>
      <c r="CN116" s="30"/>
      <c r="CO116" s="31">
        <f t="shared" si="8"/>
        <v>57080</v>
      </c>
      <c r="CP116" s="31">
        <f t="shared" si="8"/>
        <v>57080</v>
      </c>
      <c r="CQ116" s="32">
        <f t="shared" si="7"/>
        <v>0</v>
      </c>
    </row>
    <row r="117" spans="1:95" ht="25.5" customHeight="1">
      <c r="A117" s="18">
        <v>114</v>
      </c>
      <c r="B117" s="48" t="s">
        <v>389</v>
      </c>
      <c r="C117" s="20" t="s">
        <v>390</v>
      </c>
      <c r="D117" s="21" t="s">
        <v>391</v>
      </c>
      <c r="E117" s="33"/>
      <c r="F117" s="23">
        <v>6600</v>
      </c>
      <c r="G117" s="35"/>
      <c r="H117" s="25">
        <f t="shared" si="6"/>
        <v>4620</v>
      </c>
      <c r="I117" s="11"/>
      <c r="J117" s="26">
        <v>1500</v>
      </c>
      <c r="K117" s="27">
        <v>1500</v>
      </c>
      <c r="L117" s="26">
        <v>1000</v>
      </c>
      <c r="M117" s="27">
        <v>1000</v>
      </c>
      <c r="N117" s="26">
        <v>5000</v>
      </c>
      <c r="O117" s="27">
        <v>5000</v>
      </c>
      <c r="P117" s="26">
        <v>8000</v>
      </c>
      <c r="Q117" s="27"/>
      <c r="R117" s="28"/>
      <c r="S117" s="27"/>
      <c r="T117" s="26"/>
      <c r="U117" s="27">
        <v>0</v>
      </c>
      <c r="V117" s="29">
        <v>4620</v>
      </c>
      <c r="W117" s="27">
        <v>12620</v>
      </c>
      <c r="X117" s="29">
        <v>4620</v>
      </c>
      <c r="Y117" s="27">
        <v>4620</v>
      </c>
      <c r="Z117" s="29">
        <v>4620</v>
      </c>
      <c r="AA117" s="27"/>
      <c r="AB117" s="29">
        <v>4620</v>
      </c>
      <c r="AC117" s="27">
        <f>4620+4620</f>
        <v>9240</v>
      </c>
      <c r="AD117" s="29">
        <v>4620</v>
      </c>
      <c r="AE117" s="27"/>
      <c r="AF117" s="29">
        <v>4620</v>
      </c>
      <c r="AG117" s="27">
        <v>4620</v>
      </c>
      <c r="AH117" s="29">
        <v>4620</v>
      </c>
      <c r="AI117" s="27"/>
      <c r="AJ117" s="29">
        <v>4620</v>
      </c>
      <c r="AK117" s="27">
        <f>4620+9240</f>
        <v>13860</v>
      </c>
      <c r="AL117" s="29">
        <v>4620</v>
      </c>
      <c r="AM117" s="27"/>
      <c r="AN117" s="28"/>
      <c r="AO117" s="27"/>
      <c r="AP117" s="28"/>
      <c r="AQ117" s="27"/>
      <c r="AR117" s="28"/>
      <c r="AS117" s="27"/>
      <c r="AT117" s="28"/>
      <c r="AU117" s="27"/>
      <c r="AV117" s="28"/>
      <c r="AW117" s="27"/>
      <c r="AX117" s="28"/>
      <c r="AY117" s="27"/>
      <c r="AZ117" s="28"/>
      <c r="BA117" s="27"/>
      <c r="BB117" s="28"/>
      <c r="BC117" s="27"/>
      <c r="BD117" s="28"/>
      <c r="BE117" s="27"/>
      <c r="BF117" s="28"/>
      <c r="BG117" s="27"/>
      <c r="BH117" s="28"/>
      <c r="BI117" s="27"/>
      <c r="BJ117" s="28"/>
      <c r="BK117" s="27"/>
      <c r="BL117" s="28"/>
      <c r="BM117" s="27"/>
      <c r="BN117" s="28"/>
      <c r="BO117" s="27"/>
      <c r="BP117" s="28"/>
      <c r="BQ117" s="27"/>
      <c r="BR117" s="28"/>
      <c r="BS117" s="27"/>
      <c r="BT117" s="28"/>
      <c r="BU117" s="27"/>
      <c r="BV117" s="28"/>
      <c r="BW117" s="27"/>
      <c r="BX117" s="28"/>
      <c r="BY117" s="27"/>
      <c r="BZ117" s="28"/>
      <c r="CA117" s="27"/>
      <c r="CB117" s="26"/>
      <c r="CC117" s="27"/>
      <c r="CD117" s="26"/>
      <c r="CE117" s="27"/>
      <c r="CF117" s="26"/>
      <c r="CG117" s="27"/>
      <c r="CH117" s="26"/>
      <c r="CI117" s="27"/>
      <c r="CJ117" s="26"/>
      <c r="CK117" s="27"/>
      <c r="CL117" s="26"/>
      <c r="CM117" s="27"/>
      <c r="CN117" s="30"/>
      <c r="CO117" s="31">
        <f t="shared" si="8"/>
        <v>57080</v>
      </c>
      <c r="CP117" s="31">
        <f t="shared" si="8"/>
        <v>52460</v>
      </c>
      <c r="CQ117" s="32">
        <f t="shared" si="7"/>
        <v>4620</v>
      </c>
    </row>
    <row r="118" spans="1:95" ht="25.5" customHeight="1">
      <c r="A118" s="18">
        <v>115</v>
      </c>
      <c r="B118" s="48" t="s">
        <v>392</v>
      </c>
      <c r="C118" s="20" t="s">
        <v>393</v>
      </c>
      <c r="D118" s="21" t="s">
        <v>394</v>
      </c>
      <c r="E118" s="37"/>
      <c r="F118" s="23">
        <v>6600</v>
      </c>
      <c r="G118" s="35"/>
      <c r="H118" s="38">
        <f t="shared" si="6"/>
        <v>0</v>
      </c>
      <c r="I118" s="11"/>
      <c r="J118" s="26">
        <v>1500</v>
      </c>
      <c r="K118" s="27">
        <v>1500</v>
      </c>
      <c r="L118" s="26">
        <v>1000</v>
      </c>
      <c r="M118" s="27">
        <v>1000</v>
      </c>
      <c r="N118" s="26">
        <v>5000</v>
      </c>
      <c r="O118" s="27">
        <v>5000</v>
      </c>
      <c r="P118" s="26">
        <v>8000</v>
      </c>
      <c r="Q118" s="27">
        <v>0</v>
      </c>
      <c r="R118" s="28"/>
      <c r="S118" s="27"/>
      <c r="T118" s="26"/>
      <c r="U118" s="27"/>
      <c r="V118" s="29">
        <v>4620</v>
      </c>
      <c r="W118" s="27">
        <v>12620</v>
      </c>
      <c r="X118" s="29">
        <v>4620</v>
      </c>
      <c r="Y118" s="27">
        <v>4620</v>
      </c>
      <c r="Z118" s="29">
        <v>4620</v>
      </c>
      <c r="AA118" s="27">
        <v>4620</v>
      </c>
      <c r="AB118" s="29">
        <v>4620</v>
      </c>
      <c r="AC118" s="27">
        <v>4620</v>
      </c>
      <c r="AD118" s="29">
        <v>4620</v>
      </c>
      <c r="AE118" s="27">
        <v>4620</v>
      </c>
      <c r="AF118" s="29">
        <v>4620</v>
      </c>
      <c r="AG118" s="27">
        <v>4620</v>
      </c>
      <c r="AH118" s="29">
        <v>4620</v>
      </c>
      <c r="AI118" s="27"/>
      <c r="AJ118" s="29">
        <v>4620</v>
      </c>
      <c r="AK118" s="27">
        <v>9240</v>
      </c>
      <c r="AL118" s="29">
        <v>4620</v>
      </c>
      <c r="AM118" s="27">
        <v>4620</v>
      </c>
      <c r="AN118" s="28"/>
      <c r="AO118" s="27"/>
      <c r="AP118" s="28"/>
      <c r="AQ118" s="27"/>
      <c r="AR118" s="28"/>
      <c r="AS118" s="27"/>
      <c r="AT118" s="28"/>
      <c r="AU118" s="27"/>
      <c r="AV118" s="28"/>
      <c r="AW118" s="27"/>
      <c r="AX118" s="28"/>
      <c r="AY118" s="27"/>
      <c r="AZ118" s="28"/>
      <c r="BA118" s="27"/>
      <c r="BB118" s="28"/>
      <c r="BC118" s="27"/>
      <c r="BD118" s="28"/>
      <c r="BE118" s="27"/>
      <c r="BF118" s="28"/>
      <c r="BG118" s="27"/>
      <c r="BH118" s="28"/>
      <c r="BI118" s="27"/>
      <c r="BJ118" s="28"/>
      <c r="BK118" s="27"/>
      <c r="BL118" s="28"/>
      <c r="BM118" s="27"/>
      <c r="BN118" s="28"/>
      <c r="BO118" s="27"/>
      <c r="BP118" s="28"/>
      <c r="BQ118" s="27"/>
      <c r="BR118" s="28"/>
      <c r="BS118" s="27"/>
      <c r="BT118" s="28"/>
      <c r="BU118" s="27"/>
      <c r="BV118" s="28"/>
      <c r="BW118" s="27"/>
      <c r="BX118" s="28"/>
      <c r="BY118" s="27"/>
      <c r="BZ118" s="28"/>
      <c r="CA118" s="27"/>
      <c r="CB118" s="26"/>
      <c r="CC118" s="27"/>
      <c r="CD118" s="26"/>
      <c r="CE118" s="27"/>
      <c r="CF118" s="26"/>
      <c r="CG118" s="27"/>
      <c r="CH118" s="26"/>
      <c r="CI118" s="27"/>
      <c r="CJ118" s="26"/>
      <c r="CK118" s="27"/>
      <c r="CL118" s="26"/>
      <c r="CM118" s="27"/>
      <c r="CN118" s="30"/>
      <c r="CO118" s="31">
        <f t="shared" si="8"/>
        <v>57080</v>
      </c>
      <c r="CP118" s="31">
        <f t="shared" si="8"/>
        <v>57080</v>
      </c>
      <c r="CQ118" s="32">
        <f t="shared" si="7"/>
        <v>0</v>
      </c>
    </row>
    <row r="119" spans="1:95" ht="25.5" customHeight="1">
      <c r="A119" s="18">
        <v>116</v>
      </c>
      <c r="B119" s="48" t="s">
        <v>395</v>
      </c>
      <c r="C119" s="20" t="s">
        <v>396</v>
      </c>
      <c r="D119" s="21" t="s">
        <v>397</v>
      </c>
      <c r="E119" s="33"/>
      <c r="F119" s="23">
        <v>6600</v>
      </c>
      <c r="G119" s="35"/>
      <c r="H119" s="25">
        <f t="shared" si="6"/>
        <v>4590</v>
      </c>
      <c r="I119" s="11"/>
      <c r="J119" s="26">
        <v>1500</v>
      </c>
      <c r="K119" s="27">
        <v>1500</v>
      </c>
      <c r="L119" s="26">
        <v>1000</v>
      </c>
      <c r="M119" s="27">
        <v>1000</v>
      </c>
      <c r="N119" s="26">
        <v>5000</v>
      </c>
      <c r="O119" s="27">
        <v>5000</v>
      </c>
      <c r="P119" s="26">
        <v>8000</v>
      </c>
      <c r="Q119" s="27">
        <v>0</v>
      </c>
      <c r="R119" s="28"/>
      <c r="S119" s="27"/>
      <c r="T119" s="26"/>
      <c r="U119" s="27"/>
      <c r="V119" s="29">
        <v>4620</v>
      </c>
      <c r="W119" s="27">
        <v>4650</v>
      </c>
      <c r="X119" s="29">
        <v>4620</v>
      </c>
      <c r="Y119" s="27">
        <v>4620</v>
      </c>
      <c r="Z119" s="29">
        <v>4620</v>
      </c>
      <c r="AA119" s="27">
        <v>12590</v>
      </c>
      <c r="AB119" s="29">
        <v>4620</v>
      </c>
      <c r="AC119" s="27">
        <v>4620</v>
      </c>
      <c r="AD119" s="29">
        <v>4620</v>
      </c>
      <c r="AE119" s="27">
        <v>4620</v>
      </c>
      <c r="AF119" s="29">
        <v>4620</v>
      </c>
      <c r="AG119" s="27">
        <v>4620</v>
      </c>
      <c r="AH119" s="29">
        <v>4620</v>
      </c>
      <c r="AI119" s="27">
        <v>4620</v>
      </c>
      <c r="AJ119" s="29">
        <v>4620</v>
      </c>
      <c r="AK119" s="27">
        <v>4650</v>
      </c>
      <c r="AL119" s="29">
        <v>4620</v>
      </c>
      <c r="AM119" s="27"/>
      <c r="AN119" s="28"/>
      <c r="AO119" s="27"/>
      <c r="AP119" s="28"/>
      <c r="AQ119" s="27"/>
      <c r="AR119" s="28"/>
      <c r="AS119" s="27"/>
      <c r="AT119" s="28"/>
      <c r="AU119" s="27"/>
      <c r="AV119" s="28"/>
      <c r="AW119" s="27"/>
      <c r="AX119" s="28"/>
      <c r="AY119" s="27"/>
      <c r="AZ119" s="28"/>
      <c r="BA119" s="27"/>
      <c r="BB119" s="28"/>
      <c r="BC119" s="27"/>
      <c r="BD119" s="28"/>
      <c r="BE119" s="27"/>
      <c r="BF119" s="28"/>
      <c r="BG119" s="27"/>
      <c r="BH119" s="28"/>
      <c r="BI119" s="27"/>
      <c r="BJ119" s="28"/>
      <c r="BK119" s="27"/>
      <c r="BL119" s="28"/>
      <c r="BM119" s="27"/>
      <c r="BN119" s="28"/>
      <c r="BO119" s="27"/>
      <c r="BP119" s="28"/>
      <c r="BQ119" s="27"/>
      <c r="BR119" s="28"/>
      <c r="BS119" s="27"/>
      <c r="BT119" s="28"/>
      <c r="BU119" s="27"/>
      <c r="BV119" s="28"/>
      <c r="BW119" s="27"/>
      <c r="BX119" s="28"/>
      <c r="BY119" s="27"/>
      <c r="BZ119" s="28"/>
      <c r="CA119" s="27"/>
      <c r="CB119" s="26"/>
      <c r="CC119" s="27"/>
      <c r="CD119" s="26"/>
      <c r="CE119" s="27"/>
      <c r="CF119" s="26"/>
      <c r="CG119" s="27"/>
      <c r="CH119" s="26"/>
      <c r="CI119" s="27"/>
      <c r="CJ119" s="26"/>
      <c r="CK119" s="27"/>
      <c r="CL119" s="26"/>
      <c r="CM119" s="27"/>
      <c r="CN119" s="30"/>
      <c r="CO119" s="31">
        <f t="shared" si="8"/>
        <v>57080</v>
      </c>
      <c r="CP119" s="31">
        <f t="shared" si="8"/>
        <v>52490</v>
      </c>
      <c r="CQ119" s="32">
        <f t="shared" si="7"/>
        <v>4590</v>
      </c>
    </row>
    <row r="120" spans="1:95" ht="25.5" customHeight="1">
      <c r="A120" s="18">
        <v>117</v>
      </c>
      <c r="B120" s="48" t="s">
        <v>398</v>
      </c>
      <c r="C120" s="20" t="s">
        <v>399</v>
      </c>
      <c r="D120" s="21" t="s">
        <v>400</v>
      </c>
      <c r="E120" s="33"/>
      <c r="F120" s="23">
        <v>6600</v>
      </c>
      <c r="G120" s="35"/>
      <c r="H120" s="25">
        <f t="shared" si="6"/>
        <v>0</v>
      </c>
      <c r="I120" s="11"/>
      <c r="J120" s="26">
        <v>1500</v>
      </c>
      <c r="K120" s="27">
        <v>1500</v>
      </c>
      <c r="L120" s="26">
        <v>1000</v>
      </c>
      <c r="M120" s="27">
        <v>1000</v>
      </c>
      <c r="N120" s="26">
        <v>5000</v>
      </c>
      <c r="O120" s="27">
        <v>5000</v>
      </c>
      <c r="P120" s="26">
        <v>8000</v>
      </c>
      <c r="Q120" s="27">
        <v>0</v>
      </c>
      <c r="R120" s="28"/>
      <c r="S120" s="27"/>
      <c r="T120" s="26"/>
      <c r="U120" s="27"/>
      <c r="V120" s="29">
        <v>4620</v>
      </c>
      <c r="W120" s="27">
        <f>8000+4620</f>
        <v>12620</v>
      </c>
      <c r="X120" s="29">
        <v>4620</v>
      </c>
      <c r="Y120" s="27">
        <v>4620</v>
      </c>
      <c r="Z120" s="29">
        <v>4620</v>
      </c>
      <c r="AA120" s="27">
        <v>4620</v>
      </c>
      <c r="AB120" s="29">
        <v>4620</v>
      </c>
      <c r="AC120" s="27">
        <v>4620</v>
      </c>
      <c r="AD120" s="29">
        <v>4620</v>
      </c>
      <c r="AE120" s="27">
        <v>4620</v>
      </c>
      <c r="AF120" s="29">
        <v>4620</v>
      </c>
      <c r="AG120" s="27">
        <v>4620</v>
      </c>
      <c r="AH120" s="29">
        <v>4620</v>
      </c>
      <c r="AI120" s="27"/>
      <c r="AJ120" s="29">
        <v>4620</v>
      </c>
      <c r="AK120" s="27">
        <v>9240</v>
      </c>
      <c r="AL120" s="29">
        <v>4620</v>
      </c>
      <c r="AM120" s="27">
        <v>4620</v>
      </c>
      <c r="AN120" s="28"/>
      <c r="AO120" s="27"/>
      <c r="AP120" s="28"/>
      <c r="AQ120" s="27"/>
      <c r="AR120" s="28"/>
      <c r="AS120" s="27"/>
      <c r="AT120" s="28"/>
      <c r="AU120" s="27"/>
      <c r="AV120" s="28"/>
      <c r="AW120" s="27"/>
      <c r="AX120" s="28"/>
      <c r="AY120" s="27"/>
      <c r="AZ120" s="28"/>
      <c r="BA120" s="27"/>
      <c r="BB120" s="28"/>
      <c r="BC120" s="27"/>
      <c r="BD120" s="28"/>
      <c r="BE120" s="27"/>
      <c r="BF120" s="28"/>
      <c r="BG120" s="27"/>
      <c r="BH120" s="28"/>
      <c r="BI120" s="27"/>
      <c r="BJ120" s="28"/>
      <c r="BK120" s="27"/>
      <c r="BL120" s="28"/>
      <c r="BM120" s="27"/>
      <c r="BN120" s="28"/>
      <c r="BO120" s="27"/>
      <c r="BP120" s="28"/>
      <c r="BQ120" s="27"/>
      <c r="BR120" s="28"/>
      <c r="BS120" s="27"/>
      <c r="BT120" s="28"/>
      <c r="BU120" s="27"/>
      <c r="BV120" s="28"/>
      <c r="BW120" s="27"/>
      <c r="BX120" s="28"/>
      <c r="BY120" s="27"/>
      <c r="BZ120" s="28"/>
      <c r="CA120" s="27"/>
      <c r="CB120" s="26"/>
      <c r="CC120" s="27"/>
      <c r="CD120" s="26"/>
      <c r="CE120" s="27"/>
      <c r="CF120" s="26"/>
      <c r="CG120" s="27"/>
      <c r="CH120" s="26"/>
      <c r="CI120" s="27"/>
      <c r="CJ120" s="26"/>
      <c r="CK120" s="27"/>
      <c r="CL120" s="26"/>
      <c r="CM120" s="27"/>
      <c r="CN120" s="30"/>
      <c r="CO120" s="31">
        <f t="shared" si="8"/>
        <v>57080</v>
      </c>
      <c r="CP120" s="49">
        <f t="shared" si="8"/>
        <v>57080</v>
      </c>
      <c r="CQ120" s="32">
        <f t="shared" si="7"/>
        <v>0</v>
      </c>
    </row>
    <row r="121" spans="1:95" ht="25.5" customHeight="1">
      <c r="A121" s="18">
        <v>118</v>
      </c>
      <c r="B121" s="48" t="s">
        <v>401</v>
      </c>
      <c r="C121" s="20" t="s">
        <v>402</v>
      </c>
      <c r="D121" s="21" t="s">
        <v>403</v>
      </c>
      <c r="E121" s="37"/>
      <c r="F121" s="23">
        <v>6600</v>
      </c>
      <c r="G121" s="35"/>
      <c r="H121" s="38">
        <f t="shared" si="6"/>
        <v>13860</v>
      </c>
      <c r="I121" s="11"/>
      <c r="J121" s="26">
        <v>1500</v>
      </c>
      <c r="K121" s="27">
        <v>1500</v>
      </c>
      <c r="L121" s="26">
        <v>1000</v>
      </c>
      <c r="M121" s="27">
        <v>1000</v>
      </c>
      <c r="N121" s="26">
        <v>5000</v>
      </c>
      <c r="O121" s="27">
        <v>5000</v>
      </c>
      <c r="P121" s="26">
        <v>8000</v>
      </c>
      <c r="Q121" s="27">
        <v>0</v>
      </c>
      <c r="R121" s="28"/>
      <c r="S121" s="27"/>
      <c r="T121" s="26"/>
      <c r="U121" s="27"/>
      <c r="V121" s="29">
        <v>4620</v>
      </c>
      <c r="W121" s="27">
        <v>0</v>
      </c>
      <c r="X121" s="29">
        <v>4620</v>
      </c>
      <c r="Y121" s="27">
        <v>0</v>
      </c>
      <c r="Z121" s="29">
        <v>4620</v>
      </c>
      <c r="AA121" s="27">
        <v>0</v>
      </c>
      <c r="AB121" s="29">
        <v>4620</v>
      </c>
      <c r="AC121" s="27">
        <v>26480</v>
      </c>
      <c r="AD121" s="29">
        <v>4620</v>
      </c>
      <c r="AE121" s="27"/>
      <c r="AF121" s="29">
        <v>4620</v>
      </c>
      <c r="AG121" s="27"/>
      <c r="AH121" s="29">
        <v>4620</v>
      </c>
      <c r="AI121" s="27"/>
      <c r="AJ121" s="29">
        <v>4620</v>
      </c>
      <c r="AK121" s="27"/>
      <c r="AL121" s="29">
        <v>4620</v>
      </c>
      <c r="AM121" s="27">
        <v>9240</v>
      </c>
      <c r="AN121" s="28"/>
      <c r="AO121" s="27"/>
      <c r="AP121" s="28"/>
      <c r="AQ121" s="27"/>
      <c r="AR121" s="28"/>
      <c r="AS121" s="27"/>
      <c r="AT121" s="28"/>
      <c r="AU121" s="27"/>
      <c r="AV121" s="28"/>
      <c r="AW121" s="27"/>
      <c r="AX121" s="28"/>
      <c r="AY121" s="27"/>
      <c r="AZ121" s="28"/>
      <c r="BA121" s="27"/>
      <c r="BB121" s="28"/>
      <c r="BC121" s="27"/>
      <c r="BD121" s="28"/>
      <c r="BE121" s="27"/>
      <c r="BF121" s="28"/>
      <c r="BG121" s="27"/>
      <c r="BH121" s="28"/>
      <c r="BI121" s="27"/>
      <c r="BJ121" s="28"/>
      <c r="BK121" s="27"/>
      <c r="BL121" s="28"/>
      <c r="BM121" s="27"/>
      <c r="BN121" s="28"/>
      <c r="BO121" s="27"/>
      <c r="BP121" s="28"/>
      <c r="BQ121" s="27"/>
      <c r="BR121" s="28"/>
      <c r="BS121" s="27"/>
      <c r="BT121" s="28"/>
      <c r="BU121" s="27"/>
      <c r="BV121" s="28"/>
      <c r="BW121" s="27"/>
      <c r="BX121" s="28"/>
      <c r="BY121" s="27"/>
      <c r="BZ121" s="28"/>
      <c r="CA121" s="27"/>
      <c r="CB121" s="26"/>
      <c r="CC121" s="27"/>
      <c r="CD121" s="26"/>
      <c r="CE121" s="27"/>
      <c r="CF121" s="26"/>
      <c r="CG121" s="27"/>
      <c r="CH121" s="26"/>
      <c r="CI121" s="27"/>
      <c r="CJ121" s="26"/>
      <c r="CK121" s="27"/>
      <c r="CL121" s="26"/>
      <c r="CM121" s="27"/>
      <c r="CN121" s="30"/>
      <c r="CO121" s="31">
        <f t="shared" si="8"/>
        <v>57080</v>
      </c>
      <c r="CP121" s="31">
        <f t="shared" si="8"/>
        <v>43220</v>
      </c>
      <c r="CQ121" s="32">
        <f t="shared" si="7"/>
        <v>13860</v>
      </c>
    </row>
    <row r="122" spans="1:95" ht="25.5" customHeight="1">
      <c r="A122" s="18">
        <v>119</v>
      </c>
      <c r="B122" s="48" t="s">
        <v>404</v>
      </c>
      <c r="C122" s="20" t="s">
        <v>405</v>
      </c>
      <c r="D122" s="21" t="s">
        <v>406</v>
      </c>
      <c r="E122" s="33"/>
      <c r="F122" s="23">
        <v>6600</v>
      </c>
      <c r="G122" s="35"/>
      <c r="H122" s="25">
        <f t="shared" si="6"/>
        <v>0</v>
      </c>
      <c r="I122" s="11"/>
      <c r="J122" s="26">
        <v>1500</v>
      </c>
      <c r="K122" s="27">
        <v>1500</v>
      </c>
      <c r="L122" s="26">
        <v>1000</v>
      </c>
      <c r="M122" s="27">
        <v>1000</v>
      </c>
      <c r="N122" s="26">
        <v>5000</v>
      </c>
      <c r="O122" s="27">
        <v>5000</v>
      </c>
      <c r="P122" s="26">
        <v>8000</v>
      </c>
      <c r="Q122" s="27">
        <v>0</v>
      </c>
      <c r="R122" s="28"/>
      <c r="S122" s="27"/>
      <c r="T122" s="26"/>
      <c r="U122" s="27"/>
      <c r="V122" s="29">
        <v>4620</v>
      </c>
      <c r="W122" s="27">
        <v>12620</v>
      </c>
      <c r="X122" s="29">
        <v>4620</v>
      </c>
      <c r="Y122" s="27">
        <v>4620</v>
      </c>
      <c r="Z122" s="29">
        <v>4620</v>
      </c>
      <c r="AA122" s="27">
        <v>4620</v>
      </c>
      <c r="AB122" s="29">
        <v>4620</v>
      </c>
      <c r="AC122" s="27">
        <v>4620</v>
      </c>
      <c r="AD122" s="29">
        <v>4620</v>
      </c>
      <c r="AE122" s="27">
        <v>4620</v>
      </c>
      <c r="AF122" s="29">
        <v>4620</v>
      </c>
      <c r="AG122" s="27">
        <v>4620</v>
      </c>
      <c r="AH122" s="29">
        <v>4620</v>
      </c>
      <c r="AI122" s="27">
        <v>4620</v>
      </c>
      <c r="AJ122" s="29">
        <v>4620</v>
      </c>
      <c r="AK122" s="27">
        <v>4620</v>
      </c>
      <c r="AL122" s="29">
        <v>4620</v>
      </c>
      <c r="AM122" s="27">
        <v>4620</v>
      </c>
      <c r="AN122" s="28"/>
      <c r="AO122" s="27"/>
      <c r="AP122" s="28"/>
      <c r="AQ122" s="27"/>
      <c r="AR122" s="28"/>
      <c r="AS122" s="27"/>
      <c r="AT122" s="28"/>
      <c r="AU122" s="27"/>
      <c r="AV122" s="28"/>
      <c r="AW122" s="27"/>
      <c r="AX122" s="28"/>
      <c r="AY122" s="27"/>
      <c r="AZ122" s="28"/>
      <c r="BA122" s="27"/>
      <c r="BB122" s="28"/>
      <c r="BC122" s="27"/>
      <c r="BD122" s="28"/>
      <c r="BE122" s="27"/>
      <c r="BF122" s="28"/>
      <c r="BG122" s="27"/>
      <c r="BH122" s="28"/>
      <c r="BI122" s="27"/>
      <c r="BJ122" s="28"/>
      <c r="BK122" s="27"/>
      <c r="BL122" s="28"/>
      <c r="BM122" s="27"/>
      <c r="BN122" s="28"/>
      <c r="BO122" s="27"/>
      <c r="BP122" s="28"/>
      <c r="BQ122" s="27"/>
      <c r="BR122" s="28"/>
      <c r="BS122" s="27"/>
      <c r="BT122" s="28"/>
      <c r="BU122" s="27"/>
      <c r="BV122" s="28"/>
      <c r="BW122" s="27"/>
      <c r="BX122" s="28"/>
      <c r="BY122" s="27"/>
      <c r="BZ122" s="28"/>
      <c r="CA122" s="27"/>
      <c r="CB122" s="26"/>
      <c r="CC122" s="27"/>
      <c r="CD122" s="26"/>
      <c r="CE122" s="27"/>
      <c r="CF122" s="26"/>
      <c r="CG122" s="27"/>
      <c r="CH122" s="26"/>
      <c r="CI122" s="27"/>
      <c r="CJ122" s="26"/>
      <c r="CK122" s="27"/>
      <c r="CL122" s="26"/>
      <c r="CM122" s="27"/>
      <c r="CN122" s="30"/>
      <c r="CO122" s="31">
        <f t="shared" si="8"/>
        <v>57080</v>
      </c>
      <c r="CP122" s="31">
        <f t="shared" si="8"/>
        <v>57080</v>
      </c>
      <c r="CQ122" s="32">
        <f t="shared" si="7"/>
        <v>0</v>
      </c>
    </row>
    <row r="123" spans="1:95" ht="25.5" customHeight="1">
      <c r="A123" s="18">
        <v>120</v>
      </c>
      <c r="B123" s="48" t="s">
        <v>407</v>
      </c>
      <c r="C123" s="20" t="s">
        <v>408</v>
      </c>
      <c r="D123" s="21" t="s">
        <v>409</v>
      </c>
      <c r="E123" s="53" t="s">
        <v>410</v>
      </c>
      <c r="F123" s="23">
        <v>6200</v>
      </c>
      <c r="G123" s="35"/>
      <c r="H123" s="25">
        <f t="shared" si="6"/>
        <v>-2520</v>
      </c>
      <c r="I123" s="11"/>
      <c r="J123" s="26">
        <v>1500</v>
      </c>
      <c r="K123" s="27">
        <v>1500</v>
      </c>
      <c r="L123" s="26">
        <v>1000</v>
      </c>
      <c r="M123" s="27">
        <v>1000</v>
      </c>
      <c r="N123" s="26">
        <v>5000</v>
      </c>
      <c r="O123" s="27">
        <v>5000</v>
      </c>
      <c r="P123" s="26">
        <v>8000</v>
      </c>
      <c r="Q123" s="27">
        <v>0</v>
      </c>
      <c r="R123" s="28"/>
      <c r="S123" s="27"/>
      <c r="T123" s="26"/>
      <c r="U123" s="27"/>
      <c r="V123" s="29">
        <v>4340</v>
      </c>
      <c r="W123" s="27">
        <v>0</v>
      </c>
      <c r="X123" s="29">
        <v>4340</v>
      </c>
      <c r="Y123" s="27">
        <v>0</v>
      </c>
      <c r="Z123" s="29">
        <v>4340</v>
      </c>
      <c r="AA123" s="27">
        <v>0</v>
      </c>
      <c r="AB123" s="29">
        <v>4340</v>
      </c>
      <c r="AC123" s="27">
        <v>22480</v>
      </c>
      <c r="AD123" s="29">
        <v>4340</v>
      </c>
      <c r="AE123" s="27"/>
      <c r="AF123" s="29">
        <v>4340</v>
      </c>
      <c r="AG123" s="27"/>
      <c r="AH123" s="29">
        <v>4340</v>
      </c>
      <c r="AI123" s="27"/>
      <c r="AJ123" s="29">
        <v>4340</v>
      </c>
      <c r="AK123" s="27"/>
      <c r="AL123" s="29">
        <v>4340</v>
      </c>
      <c r="AM123" s="27">
        <v>27100</v>
      </c>
      <c r="AN123" s="28"/>
      <c r="AO123" s="27"/>
      <c r="AP123" s="28"/>
      <c r="AQ123" s="27"/>
      <c r="AR123" s="28"/>
      <c r="AS123" s="27"/>
      <c r="AT123" s="28"/>
      <c r="AU123" s="27"/>
      <c r="AV123" s="28"/>
      <c r="AW123" s="27"/>
      <c r="AX123" s="28"/>
      <c r="AY123" s="27"/>
      <c r="AZ123" s="28"/>
      <c r="BA123" s="27"/>
      <c r="BB123" s="28"/>
      <c r="BC123" s="27"/>
      <c r="BD123" s="28"/>
      <c r="BE123" s="27"/>
      <c r="BF123" s="28"/>
      <c r="BG123" s="27"/>
      <c r="BH123" s="28"/>
      <c r="BI123" s="27"/>
      <c r="BJ123" s="28"/>
      <c r="BK123" s="27"/>
      <c r="BL123" s="28"/>
      <c r="BM123" s="27"/>
      <c r="BN123" s="28"/>
      <c r="BO123" s="27"/>
      <c r="BP123" s="28"/>
      <c r="BQ123" s="27"/>
      <c r="BR123" s="28"/>
      <c r="BS123" s="27"/>
      <c r="BT123" s="28"/>
      <c r="BU123" s="27"/>
      <c r="BV123" s="28"/>
      <c r="BW123" s="27"/>
      <c r="BX123" s="28"/>
      <c r="BY123" s="27"/>
      <c r="BZ123" s="28"/>
      <c r="CA123" s="27"/>
      <c r="CB123" s="26"/>
      <c r="CC123" s="27"/>
      <c r="CD123" s="26"/>
      <c r="CE123" s="27"/>
      <c r="CF123" s="26"/>
      <c r="CG123" s="27"/>
      <c r="CH123" s="26"/>
      <c r="CI123" s="27"/>
      <c r="CJ123" s="26"/>
      <c r="CK123" s="27"/>
      <c r="CL123" s="26"/>
      <c r="CM123" s="27"/>
      <c r="CN123" s="30"/>
      <c r="CO123" s="31">
        <f t="shared" si="8"/>
        <v>54560</v>
      </c>
      <c r="CP123" s="31">
        <f t="shared" si="8"/>
        <v>57080</v>
      </c>
      <c r="CQ123" s="32">
        <f t="shared" si="7"/>
        <v>-2520</v>
      </c>
    </row>
    <row r="124" spans="1:95" ht="25.5" customHeight="1">
      <c r="A124" s="41">
        <v>121</v>
      </c>
      <c r="B124" s="57" t="s">
        <v>411</v>
      </c>
      <c r="C124" s="42" t="s">
        <v>412</v>
      </c>
      <c r="D124" s="43" t="s">
        <v>413</v>
      </c>
      <c r="E124" s="33"/>
      <c r="F124" s="23">
        <v>6600</v>
      </c>
      <c r="G124" s="35"/>
      <c r="H124" s="25">
        <f t="shared" si="6"/>
        <v>0</v>
      </c>
      <c r="I124" s="11"/>
      <c r="J124" s="26">
        <v>1500</v>
      </c>
      <c r="K124" s="27">
        <v>1500</v>
      </c>
      <c r="L124" s="26">
        <v>1000</v>
      </c>
      <c r="M124" s="27">
        <v>1000</v>
      </c>
      <c r="N124" s="26">
        <v>5000</v>
      </c>
      <c r="O124" s="27">
        <v>5000</v>
      </c>
      <c r="P124" s="26">
        <v>8000</v>
      </c>
      <c r="Q124" s="27">
        <v>0</v>
      </c>
      <c r="R124" s="28"/>
      <c r="S124" s="27"/>
      <c r="T124" s="26"/>
      <c r="U124" s="27"/>
      <c r="V124" s="29">
        <v>4620</v>
      </c>
      <c r="W124" s="27">
        <v>0</v>
      </c>
      <c r="X124" s="29">
        <v>4620</v>
      </c>
      <c r="Y124" s="27">
        <v>0</v>
      </c>
      <c r="Z124" s="29">
        <v>4620</v>
      </c>
      <c r="AA124" s="27">
        <v>0</v>
      </c>
      <c r="AB124" s="29">
        <v>4620</v>
      </c>
      <c r="AC124" s="27">
        <v>26480</v>
      </c>
      <c r="AD124" s="29">
        <v>4620</v>
      </c>
      <c r="AE124" s="27"/>
      <c r="AF124" s="29">
        <v>4620</v>
      </c>
      <c r="AG124" s="27"/>
      <c r="AH124" s="29">
        <v>4620</v>
      </c>
      <c r="AI124" s="27"/>
      <c r="AJ124" s="29">
        <v>4620</v>
      </c>
      <c r="AK124" s="27"/>
      <c r="AL124" s="29">
        <v>4620</v>
      </c>
      <c r="AM124" s="27">
        <v>23100</v>
      </c>
      <c r="AN124" s="28"/>
      <c r="AO124" s="27"/>
      <c r="AP124" s="28"/>
      <c r="AQ124" s="27"/>
      <c r="AR124" s="28"/>
      <c r="AS124" s="27"/>
      <c r="AT124" s="28"/>
      <c r="AU124" s="27"/>
      <c r="AV124" s="28"/>
      <c r="AW124" s="27"/>
      <c r="AX124" s="28"/>
      <c r="AY124" s="27"/>
      <c r="AZ124" s="28"/>
      <c r="BA124" s="27"/>
      <c r="BB124" s="28"/>
      <c r="BC124" s="27"/>
      <c r="BD124" s="28"/>
      <c r="BE124" s="27"/>
      <c r="BF124" s="28"/>
      <c r="BG124" s="27"/>
      <c r="BH124" s="28"/>
      <c r="BI124" s="27"/>
      <c r="BJ124" s="28"/>
      <c r="BK124" s="27"/>
      <c r="BL124" s="28"/>
      <c r="BM124" s="27"/>
      <c r="BN124" s="28"/>
      <c r="BO124" s="27"/>
      <c r="BP124" s="28"/>
      <c r="BQ124" s="27"/>
      <c r="BR124" s="28"/>
      <c r="BS124" s="27"/>
      <c r="BT124" s="28"/>
      <c r="BU124" s="27"/>
      <c r="BV124" s="28"/>
      <c r="BW124" s="27"/>
      <c r="BX124" s="28"/>
      <c r="BY124" s="27"/>
      <c r="BZ124" s="28"/>
      <c r="CA124" s="27"/>
      <c r="CB124" s="26"/>
      <c r="CC124" s="27"/>
      <c r="CD124" s="26"/>
      <c r="CE124" s="27"/>
      <c r="CF124" s="26"/>
      <c r="CG124" s="27"/>
      <c r="CH124" s="26"/>
      <c r="CI124" s="27"/>
      <c r="CJ124" s="26"/>
      <c r="CK124" s="27"/>
      <c r="CL124" s="26"/>
      <c r="CM124" s="27"/>
      <c r="CN124" s="30"/>
      <c r="CO124" s="31">
        <f t="shared" si="8"/>
        <v>57080</v>
      </c>
      <c r="CP124" s="31">
        <f t="shared" si="8"/>
        <v>57080</v>
      </c>
      <c r="CQ124" s="32">
        <f t="shared" si="7"/>
        <v>0</v>
      </c>
    </row>
    <row r="125" spans="1:95" ht="25.5" customHeight="1">
      <c r="A125" s="41">
        <v>122</v>
      </c>
      <c r="B125" s="57" t="s">
        <v>414</v>
      </c>
      <c r="C125" s="42" t="s">
        <v>415</v>
      </c>
      <c r="D125" s="43" t="s">
        <v>416</v>
      </c>
      <c r="E125" s="44"/>
      <c r="F125" s="23"/>
      <c r="G125" s="44" t="s">
        <v>136</v>
      </c>
      <c r="H125" s="25">
        <f t="shared" si="6"/>
        <v>0</v>
      </c>
      <c r="I125" s="11"/>
      <c r="J125" s="26">
        <v>1500</v>
      </c>
      <c r="K125" s="27">
        <v>1500</v>
      </c>
      <c r="L125" s="26">
        <v>1000</v>
      </c>
      <c r="M125" s="27">
        <v>1000</v>
      </c>
      <c r="N125" s="26">
        <v>5000</v>
      </c>
      <c r="O125" s="27">
        <v>5000</v>
      </c>
      <c r="P125" s="26">
        <v>8000</v>
      </c>
      <c r="Q125" s="27">
        <v>0</v>
      </c>
      <c r="R125" s="28"/>
      <c r="S125" s="27"/>
      <c r="T125" s="26"/>
      <c r="U125" s="27"/>
      <c r="V125" s="29">
        <v>4620</v>
      </c>
      <c r="W125" s="27">
        <v>12420</v>
      </c>
      <c r="X125" s="29">
        <v>4620</v>
      </c>
      <c r="Y125" s="27">
        <v>4620</v>
      </c>
      <c r="Z125" s="29">
        <v>4620</v>
      </c>
      <c r="AA125" s="27">
        <v>4820</v>
      </c>
      <c r="AB125" s="29">
        <v>4620</v>
      </c>
      <c r="AC125" s="27">
        <v>4620</v>
      </c>
      <c r="AD125" s="29">
        <v>4620</v>
      </c>
      <c r="AE125" s="27">
        <v>4620</v>
      </c>
      <c r="AF125" s="29"/>
      <c r="AG125" s="27"/>
      <c r="AH125" s="29"/>
      <c r="AI125" s="27"/>
      <c r="AJ125" s="29"/>
      <c r="AK125" s="27"/>
      <c r="AL125" s="29"/>
      <c r="AM125" s="27"/>
      <c r="AN125" s="28"/>
      <c r="AO125" s="27"/>
      <c r="AP125" s="28"/>
      <c r="AQ125" s="27"/>
      <c r="AR125" s="28"/>
      <c r="AS125" s="27"/>
      <c r="AT125" s="28"/>
      <c r="AU125" s="27"/>
      <c r="AV125" s="28"/>
      <c r="AW125" s="27"/>
      <c r="AX125" s="28"/>
      <c r="AY125" s="27"/>
      <c r="AZ125" s="28"/>
      <c r="BA125" s="27"/>
      <c r="BB125" s="28"/>
      <c r="BC125" s="27"/>
      <c r="BD125" s="28"/>
      <c r="BE125" s="27"/>
      <c r="BF125" s="28"/>
      <c r="BG125" s="27"/>
      <c r="BH125" s="28"/>
      <c r="BI125" s="27"/>
      <c r="BJ125" s="28"/>
      <c r="BK125" s="27"/>
      <c r="BL125" s="28"/>
      <c r="BM125" s="27"/>
      <c r="BN125" s="28"/>
      <c r="BO125" s="27"/>
      <c r="BP125" s="28"/>
      <c r="BQ125" s="27"/>
      <c r="BR125" s="28"/>
      <c r="BS125" s="27"/>
      <c r="BT125" s="28"/>
      <c r="BU125" s="27"/>
      <c r="BV125" s="28"/>
      <c r="BW125" s="27"/>
      <c r="BX125" s="28"/>
      <c r="BY125" s="27"/>
      <c r="BZ125" s="28"/>
      <c r="CA125" s="27"/>
      <c r="CB125" s="26"/>
      <c r="CC125" s="27"/>
      <c r="CD125" s="26"/>
      <c r="CE125" s="27"/>
      <c r="CF125" s="26"/>
      <c r="CG125" s="27"/>
      <c r="CH125" s="26"/>
      <c r="CI125" s="27"/>
      <c r="CJ125" s="26"/>
      <c r="CK125" s="27"/>
      <c r="CL125" s="26"/>
      <c r="CM125" s="27"/>
      <c r="CN125" s="30"/>
      <c r="CO125" s="31">
        <f t="shared" si="8"/>
        <v>38600</v>
      </c>
      <c r="CP125" s="31">
        <f t="shared" si="8"/>
        <v>38600</v>
      </c>
      <c r="CQ125" s="32">
        <f t="shared" si="7"/>
        <v>0</v>
      </c>
    </row>
    <row r="126" spans="1:95" ht="25.5" customHeight="1">
      <c r="A126" s="18">
        <v>123</v>
      </c>
      <c r="B126" s="48" t="s">
        <v>417</v>
      </c>
      <c r="C126" s="20" t="s">
        <v>418</v>
      </c>
      <c r="D126" s="21" t="s">
        <v>419</v>
      </c>
      <c r="E126" s="33"/>
      <c r="F126" s="23">
        <v>6600</v>
      </c>
      <c r="G126" s="35"/>
      <c r="H126" s="25">
        <f t="shared" si="6"/>
        <v>0</v>
      </c>
      <c r="I126" s="11"/>
      <c r="J126" s="26">
        <v>1500</v>
      </c>
      <c r="K126" s="27">
        <v>1500</v>
      </c>
      <c r="L126" s="26">
        <v>1000</v>
      </c>
      <c r="M126" s="27">
        <v>1000</v>
      </c>
      <c r="N126" s="26">
        <v>5000</v>
      </c>
      <c r="O126" s="27">
        <v>5000</v>
      </c>
      <c r="P126" s="26">
        <v>8000</v>
      </c>
      <c r="Q126" s="27">
        <v>0</v>
      </c>
      <c r="R126" s="28"/>
      <c r="S126" s="27"/>
      <c r="T126" s="26"/>
      <c r="U126" s="27">
        <v>8000</v>
      </c>
      <c r="V126" s="29">
        <v>4620</v>
      </c>
      <c r="W126" s="27">
        <v>4620</v>
      </c>
      <c r="X126" s="29">
        <v>4620</v>
      </c>
      <c r="Y126" s="27">
        <v>4620</v>
      </c>
      <c r="Z126" s="29">
        <v>4620</v>
      </c>
      <c r="AA126" s="27">
        <v>4620</v>
      </c>
      <c r="AB126" s="29">
        <v>4620</v>
      </c>
      <c r="AC126" s="27">
        <v>4620</v>
      </c>
      <c r="AD126" s="29">
        <v>4620</v>
      </c>
      <c r="AE126" s="27">
        <v>4620</v>
      </c>
      <c r="AF126" s="29">
        <v>4620</v>
      </c>
      <c r="AG126" s="27">
        <v>4620</v>
      </c>
      <c r="AH126" s="29">
        <v>4620</v>
      </c>
      <c r="AI126" s="27">
        <v>4620</v>
      </c>
      <c r="AJ126" s="29">
        <v>4620</v>
      </c>
      <c r="AK126" s="27">
        <v>4620</v>
      </c>
      <c r="AL126" s="29">
        <v>4620</v>
      </c>
      <c r="AM126" s="27">
        <v>4620</v>
      </c>
      <c r="AN126" s="28"/>
      <c r="AO126" s="27"/>
      <c r="AP126" s="28"/>
      <c r="AQ126" s="27"/>
      <c r="AR126" s="28"/>
      <c r="AS126" s="27"/>
      <c r="AT126" s="28"/>
      <c r="AU126" s="27"/>
      <c r="AV126" s="28"/>
      <c r="AW126" s="27"/>
      <c r="AX126" s="28"/>
      <c r="AY126" s="27"/>
      <c r="AZ126" s="28"/>
      <c r="BA126" s="27"/>
      <c r="BB126" s="28"/>
      <c r="BC126" s="27"/>
      <c r="BD126" s="28"/>
      <c r="BE126" s="27"/>
      <c r="BF126" s="28"/>
      <c r="BG126" s="27"/>
      <c r="BH126" s="28"/>
      <c r="BI126" s="27"/>
      <c r="BJ126" s="28"/>
      <c r="BK126" s="27"/>
      <c r="BL126" s="28"/>
      <c r="BM126" s="27"/>
      <c r="BN126" s="28"/>
      <c r="BO126" s="27"/>
      <c r="BP126" s="28"/>
      <c r="BQ126" s="27"/>
      <c r="BR126" s="28"/>
      <c r="BS126" s="27"/>
      <c r="BT126" s="28"/>
      <c r="BU126" s="27"/>
      <c r="BV126" s="28"/>
      <c r="BW126" s="27"/>
      <c r="BX126" s="28"/>
      <c r="BY126" s="27"/>
      <c r="BZ126" s="28"/>
      <c r="CA126" s="27"/>
      <c r="CB126" s="26"/>
      <c r="CC126" s="27"/>
      <c r="CD126" s="26"/>
      <c r="CE126" s="27"/>
      <c r="CF126" s="26"/>
      <c r="CG126" s="27"/>
      <c r="CH126" s="26"/>
      <c r="CI126" s="27"/>
      <c r="CJ126" s="26"/>
      <c r="CK126" s="27"/>
      <c r="CL126" s="26"/>
      <c r="CM126" s="27"/>
      <c r="CN126" s="30"/>
      <c r="CO126" s="31">
        <f t="shared" si="8"/>
        <v>57080</v>
      </c>
      <c r="CP126" s="31">
        <f t="shared" si="8"/>
        <v>57080</v>
      </c>
      <c r="CQ126" s="32">
        <f t="shared" si="7"/>
        <v>0</v>
      </c>
    </row>
    <row r="127" spans="1:95" ht="25.5" customHeight="1">
      <c r="A127" s="18">
        <v>124</v>
      </c>
      <c r="B127" s="48" t="s">
        <v>420</v>
      </c>
      <c r="C127" s="20" t="s">
        <v>421</v>
      </c>
      <c r="D127" s="21" t="s">
        <v>422</v>
      </c>
      <c r="E127" s="33"/>
      <c r="F127" s="23">
        <v>3300</v>
      </c>
      <c r="G127" s="35" t="s">
        <v>108</v>
      </c>
      <c r="H127" s="25">
        <f t="shared" si="6"/>
        <v>0</v>
      </c>
      <c r="I127" s="11"/>
      <c r="J127" s="26">
        <v>1500</v>
      </c>
      <c r="K127" s="27">
        <v>1500</v>
      </c>
      <c r="L127" s="26">
        <v>1000</v>
      </c>
      <c r="M127" s="27">
        <v>1000</v>
      </c>
      <c r="N127" s="26">
        <v>5000</v>
      </c>
      <c r="O127" s="27">
        <v>5000</v>
      </c>
      <c r="P127" s="26">
        <v>8000</v>
      </c>
      <c r="Q127" s="27">
        <v>0</v>
      </c>
      <c r="R127" s="28"/>
      <c r="S127" s="27"/>
      <c r="T127" s="26"/>
      <c r="U127" s="27"/>
      <c r="V127" s="29">
        <v>2310</v>
      </c>
      <c r="W127" s="27">
        <f>8000+4620</f>
        <v>12620</v>
      </c>
      <c r="X127" s="29">
        <v>2310</v>
      </c>
      <c r="Y127" s="27">
        <v>4620</v>
      </c>
      <c r="Z127" s="29">
        <v>2310</v>
      </c>
      <c r="AA127" s="27"/>
      <c r="AB127" s="29">
        <v>2310</v>
      </c>
      <c r="AC127" s="27"/>
      <c r="AD127" s="29">
        <v>2310</v>
      </c>
      <c r="AE127" s="27">
        <v>2310</v>
      </c>
      <c r="AF127" s="29">
        <v>2310</v>
      </c>
      <c r="AG127" s="27">
        <v>2310</v>
      </c>
      <c r="AH127" s="29">
        <v>2310</v>
      </c>
      <c r="AI127" s="27"/>
      <c r="AJ127" s="29">
        <v>2310</v>
      </c>
      <c r="AK127" s="27"/>
      <c r="AL127" s="29">
        <v>2310</v>
      </c>
      <c r="AM127" s="27">
        <v>6930</v>
      </c>
      <c r="AN127" s="28"/>
      <c r="AO127" s="27"/>
      <c r="AP127" s="28"/>
      <c r="AQ127" s="27"/>
      <c r="AR127" s="28"/>
      <c r="AS127" s="27"/>
      <c r="AT127" s="28"/>
      <c r="AU127" s="27"/>
      <c r="AV127" s="28"/>
      <c r="AW127" s="27"/>
      <c r="AX127" s="28"/>
      <c r="AY127" s="27"/>
      <c r="AZ127" s="28"/>
      <c r="BA127" s="27"/>
      <c r="BB127" s="28"/>
      <c r="BC127" s="27"/>
      <c r="BD127" s="28"/>
      <c r="BE127" s="27"/>
      <c r="BF127" s="28"/>
      <c r="BG127" s="27"/>
      <c r="BH127" s="28"/>
      <c r="BI127" s="27"/>
      <c r="BJ127" s="28"/>
      <c r="BK127" s="27"/>
      <c r="BL127" s="28"/>
      <c r="BM127" s="27"/>
      <c r="BN127" s="28"/>
      <c r="BO127" s="27"/>
      <c r="BP127" s="28"/>
      <c r="BQ127" s="27"/>
      <c r="BR127" s="28"/>
      <c r="BS127" s="27"/>
      <c r="BT127" s="28"/>
      <c r="BU127" s="27"/>
      <c r="BV127" s="28"/>
      <c r="BW127" s="27"/>
      <c r="BX127" s="28"/>
      <c r="BY127" s="27"/>
      <c r="BZ127" s="28"/>
      <c r="CA127" s="27"/>
      <c r="CB127" s="26"/>
      <c r="CC127" s="27"/>
      <c r="CD127" s="26"/>
      <c r="CE127" s="27"/>
      <c r="CF127" s="26"/>
      <c r="CG127" s="27"/>
      <c r="CH127" s="26"/>
      <c r="CI127" s="27"/>
      <c r="CJ127" s="26"/>
      <c r="CK127" s="27"/>
      <c r="CL127" s="26"/>
      <c r="CM127" s="27"/>
      <c r="CN127" s="30"/>
      <c r="CO127" s="31">
        <f t="shared" si="8"/>
        <v>36290</v>
      </c>
      <c r="CP127" s="31">
        <f t="shared" si="8"/>
        <v>36290</v>
      </c>
      <c r="CQ127" s="32">
        <f t="shared" si="7"/>
        <v>0</v>
      </c>
    </row>
    <row r="128" spans="1:95" ht="25.5" customHeight="1">
      <c r="A128" s="18">
        <v>125</v>
      </c>
      <c r="B128" s="48" t="s">
        <v>423</v>
      </c>
      <c r="C128" s="20" t="s">
        <v>424</v>
      </c>
      <c r="D128" s="21" t="s">
        <v>425</v>
      </c>
      <c r="E128" s="33"/>
      <c r="F128" s="23">
        <v>6600</v>
      </c>
      <c r="H128" s="25">
        <f t="shared" si="6"/>
        <v>0</v>
      </c>
      <c r="I128" s="11"/>
      <c r="J128" s="26">
        <v>1500</v>
      </c>
      <c r="K128" s="27">
        <v>1500</v>
      </c>
      <c r="L128" s="26">
        <v>1000</v>
      </c>
      <c r="M128" s="27">
        <v>1000</v>
      </c>
      <c r="N128" s="26">
        <v>5000</v>
      </c>
      <c r="O128" s="27">
        <v>5000</v>
      </c>
      <c r="P128" s="26">
        <v>8000</v>
      </c>
      <c r="Q128" s="27">
        <v>0</v>
      </c>
      <c r="R128" s="28"/>
      <c r="S128" s="27"/>
      <c r="T128" s="26"/>
      <c r="U128" s="27"/>
      <c r="V128" s="29">
        <v>4620</v>
      </c>
      <c r="W128" s="27">
        <v>0</v>
      </c>
      <c r="X128" s="29">
        <v>4620</v>
      </c>
      <c r="Y128" s="27">
        <v>0</v>
      </c>
      <c r="Z128" s="29">
        <v>4620</v>
      </c>
      <c r="AA128" s="27">
        <v>0</v>
      </c>
      <c r="AB128" s="29">
        <v>4620</v>
      </c>
      <c r="AC128" s="27">
        <v>26480</v>
      </c>
      <c r="AD128" s="29">
        <v>4620</v>
      </c>
      <c r="AE128" s="27"/>
      <c r="AF128" s="29">
        <v>4620</v>
      </c>
      <c r="AG128" s="27"/>
      <c r="AH128" s="29">
        <v>4620</v>
      </c>
      <c r="AI128" s="27"/>
      <c r="AJ128" s="29">
        <v>4620</v>
      </c>
      <c r="AK128" s="27"/>
      <c r="AL128" s="29">
        <v>4620</v>
      </c>
      <c r="AM128" s="27">
        <v>23100</v>
      </c>
      <c r="AN128" s="28"/>
      <c r="AO128" s="27"/>
      <c r="AP128" s="28"/>
      <c r="AQ128" s="27"/>
      <c r="AR128" s="28"/>
      <c r="AS128" s="27"/>
      <c r="AT128" s="28"/>
      <c r="AU128" s="27"/>
      <c r="AV128" s="28"/>
      <c r="AW128" s="27"/>
      <c r="AX128" s="28"/>
      <c r="AY128" s="27"/>
      <c r="AZ128" s="28"/>
      <c r="BA128" s="27"/>
      <c r="BB128" s="28"/>
      <c r="BC128" s="27"/>
      <c r="BD128" s="28"/>
      <c r="BE128" s="27"/>
      <c r="BF128" s="28"/>
      <c r="BG128" s="27"/>
      <c r="BH128" s="28"/>
      <c r="BI128" s="27"/>
      <c r="BJ128" s="28"/>
      <c r="BK128" s="27"/>
      <c r="BL128" s="28"/>
      <c r="BM128" s="27"/>
      <c r="BN128" s="28"/>
      <c r="BO128" s="27"/>
      <c r="BP128" s="28"/>
      <c r="BQ128" s="27"/>
      <c r="BR128" s="28"/>
      <c r="BS128" s="27"/>
      <c r="BT128" s="28"/>
      <c r="BU128" s="27"/>
      <c r="BV128" s="28"/>
      <c r="BW128" s="27"/>
      <c r="BX128" s="28"/>
      <c r="BY128" s="27"/>
      <c r="BZ128" s="28"/>
      <c r="CA128" s="27"/>
      <c r="CB128" s="26"/>
      <c r="CC128" s="27"/>
      <c r="CD128" s="26"/>
      <c r="CE128" s="27"/>
      <c r="CF128" s="26"/>
      <c r="CG128" s="27"/>
      <c r="CH128" s="26"/>
      <c r="CI128" s="27"/>
      <c r="CJ128" s="26"/>
      <c r="CK128" s="27"/>
      <c r="CL128" s="26"/>
      <c r="CM128" s="27"/>
      <c r="CN128" s="30"/>
      <c r="CO128" s="31">
        <f t="shared" si="8"/>
        <v>57080</v>
      </c>
      <c r="CP128" s="31">
        <f t="shared" si="8"/>
        <v>57080</v>
      </c>
      <c r="CQ128" s="32">
        <f t="shared" si="7"/>
        <v>0</v>
      </c>
    </row>
    <row r="129" spans="1:95" ht="25.5" customHeight="1">
      <c r="A129" s="18">
        <v>126</v>
      </c>
      <c r="B129" s="48" t="s">
        <v>426</v>
      </c>
      <c r="C129" s="20" t="s">
        <v>427</v>
      </c>
      <c r="D129" s="21" t="s">
        <v>428</v>
      </c>
      <c r="E129" s="33"/>
      <c r="F129" s="23">
        <v>6600</v>
      </c>
      <c r="G129" s="35"/>
      <c r="H129" s="25">
        <f t="shared" si="6"/>
        <v>12620</v>
      </c>
      <c r="I129" s="11"/>
      <c r="J129" s="26">
        <v>1500</v>
      </c>
      <c r="K129" s="27">
        <v>1500</v>
      </c>
      <c r="L129" s="26">
        <v>1000</v>
      </c>
      <c r="M129" s="27">
        <v>1000</v>
      </c>
      <c r="N129" s="26">
        <v>5000</v>
      </c>
      <c r="O129" s="27">
        <v>5000</v>
      </c>
      <c r="P129" s="26">
        <v>8000</v>
      </c>
      <c r="Q129" s="27"/>
      <c r="R129" s="28"/>
      <c r="S129" s="27"/>
      <c r="T129" s="26"/>
      <c r="U129" s="27"/>
      <c r="V129" s="29">
        <v>4620</v>
      </c>
      <c r="W129" s="27">
        <v>4620</v>
      </c>
      <c r="X129" s="29">
        <v>4620</v>
      </c>
      <c r="Y129" s="27">
        <v>4620</v>
      </c>
      <c r="Z129" s="29">
        <v>4620</v>
      </c>
      <c r="AA129" s="27">
        <v>4620</v>
      </c>
      <c r="AB129" s="29">
        <v>4620</v>
      </c>
      <c r="AC129" s="27">
        <v>4620</v>
      </c>
      <c r="AD129" s="29">
        <v>4620</v>
      </c>
      <c r="AE129" s="27">
        <v>4620</v>
      </c>
      <c r="AF129" s="29">
        <v>4620</v>
      </c>
      <c r="AG129" s="27">
        <v>4620</v>
      </c>
      <c r="AH129" s="29">
        <v>4620</v>
      </c>
      <c r="AI129" s="27">
        <v>4620</v>
      </c>
      <c r="AJ129" s="29">
        <v>4620</v>
      </c>
      <c r="AK129" s="27"/>
      <c r="AL129" s="29">
        <v>4620</v>
      </c>
      <c r="AM129" s="27">
        <v>4620</v>
      </c>
      <c r="AN129" s="28"/>
      <c r="AO129" s="27"/>
      <c r="AP129" s="28"/>
      <c r="AQ129" s="27"/>
      <c r="AR129" s="28"/>
      <c r="AS129" s="27"/>
      <c r="AT129" s="28"/>
      <c r="AU129" s="27"/>
      <c r="AV129" s="28"/>
      <c r="AW129" s="27"/>
      <c r="AX129" s="28"/>
      <c r="AY129" s="27"/>
      <c r="AZ129" s="28"/>
      <c r="BA129" s="27"/>
      <c r="BB129" s="28"/>
      <c r="BC129" s="27"/>
      <c r="BD129" s="28"/>
      <c r="BE129" s="27"/>
      <c r="BF129" s="28"/>
      <c r="BG129" s="27"/>
      <c r="BH129" s="28"/>
      <c r="BI129" s="27"/>
      <c r="BJ129" s="28"/>
      <c r="BK129" s="27"/>
      <c r="BL129" s="28"/>
      <c r="BM129" s="27"/>
      <c r="BN129" s="28"/>
      <c r="BO129" s="27"/>
      <c r="BP129" s="28"/>
      <c r="BQ129" s="27"/>
      <c r="BR129" s="28"/>
      <c r="BS129" s="27"/>
      <c r="BT129" s="28"/>
      <c r="BU129" s="27"/>
      <c r="BV129" s="28"/>
      <c r="BW129" s="27"/>
      <c r="BX129" s="28"/>
      <c r="BY129" s="27"/>
      <c r="BZ129" s="28"/>
      <c r="CA129" s="27"/>
      <c r="CB129" s="26"/>
      <c r="CC129" s="27"/>
      <c r="CD129" s="26"/>
      <c r="CE129" s="27"/>
      <c r="CF129" s="26"/>
      <c r="CG129" s="27"/>
      <c r="CH129" s="26"/>
      <c r="CI129" s="27"/>
      <c r="CJ129" s="26"/>
      <c r="CK129" s="27"/>
      <c r="CL129" s="26"/>
      <c r="CM129" s="27"/>
      <c r="CN129" s="30"/>
      <c r="CO129" s="31">
        <f t="shared" si="8"/>
        <v>57080</v>
      </c>
      <c r="CP129" s="31">
        <f t="shared" si="8"/>
        <v>44460</v>
      </c>
      <c r="CQ129" s="32">
        <f t="shared" si="7"/>
        <v>12620</v>
      </c>
    </row>
    <row r="130" spans="1:95" ht="26.25" customHeight="1">
      <c r="A130" s="18">
        <v>127</v>
      </c>
      <c r="B130" s="48" t="s">
        <v>429</v>
      </c>
      <c r="C130" s="20" t="s">
        <v>430</v>
      </c>
      <c r="D130" s="21" t="s">
        <v>431</v>
      </c>
      <c r="E130" s="22" t="s">
        <v>45</v>
      </c>
      <c r="F130" s="23">
        <v>6200</v>
      </c>
      <c r="H130" s="25">
        <f t="shared" si="6"/>
        <v>-2520</v>
      </c>
      <c r="I130" s="11"/>
      <c r="J130" s="26">
        <v>1500</v>
      </c>
      <c r="K130" s="27">
        <v>1500</v>
      </c>
      <c r="L130" s="26">
        <v>1000</v>
      </c>
      <c r="M130" s="27">
        <v>1000</v>
      </c>
      <c r="N130" s="26">
        <v>5000</v>
      </c>
      <c r="O130" s="27">
        <v>5000</v>
      </c>
      <c r="P130" s="26">
        <v>8000</v>
      </c>
      <c r="Q130" s="27">
        <v>0</v>
      </c>
      <c r="R130" s="28"/>
      <c r="S130" s="27"/>
      <c r="T130" s="26"/>
      <c r="U130" s="27"/>
      <c r="V130" s="29">
        <v>4340</v>
      </c>
      <c r="W130" s="27">
        <f>4620+8000</f>
        <v>12620</v>
      </c>
      <c r="X130" s="29">
        <v>4340</v>
      </c>
      <c r="Y130" s="27">
        <v>4620</v>
      </c>
      <c r="Z130" s="29">
        <v>4340</v>
      </c>
      <c r="AA130" s="27">
        <v>4620</v>
      </c>
      <c r="AB130" s="29">
        <v>4340</v>
      </c>
      <c r="AC130" s="27">
        <v>4620</v>
      </c>
      <c r="AD130" s="29">
        <v>4340</v>
      </c>
      <c r="AE130" s="27">
        <v>4620</v>
      </c>
      <c r="AF130" s="29">
        <v>4340</v>
      </c>
      <c r="AG130" s="27">
        <v>4620</v>
      </c>
      <c r="AH130" s="29">
        <v>4340</v>
      </c>
      <c r="AI130" s="27">
        <v>4620</v>
      </c>
      <c r="AJ130" s="29">
        <v>4340</v>
      </c>
      <c r="AK130" s="27"/>
      <c r="AL130" s="29">
        <v>4340</v>
      </c>
      <c r="AM130" s="27">
        <v>9240</v>
      </c>
      <c r="AN130" s="28"/>
      <c r="AO130" s="27"/>
      <c r="AP130" s="28"/>
      <c r="AQ130" s="27"/>
      <c r="AR130" s="28"/>
      <c r="AS130" s="27"/>
      <c r="AT130" s="28"/>
      <c r="AU130" s="27"/>
      <c r="AV130" s="28"/>
      <c r="AW130" s="27"/>
      <c r="AX130" s="28"/>
      <c r="AY130" s="27"/>
      <c r="AZ130" s="28"/>
      <c r="BA130" s="27"/>
      <c r="BB130" s="28"/>
      <c r="BC130" s="27"/>
      <c r="BD130" s="28"/>
      <c r="BE130" s="27"/>
      <c r="BF130" s="28"/>
      <c r="BG130" s="27"/>
      <c r="BH130" s="28"/>
      <c r="BI130" s="27"/>
      <c r="BJ130" s="28"/>
      <c r="BK130" s="27"/>
      <c r="BL130" s="28"/>
      <c r="BM130" s="27"/>
      <c r="BN130" s="28"/>
      <c r="BO130" s="27"/>
      <c r="BP130" s="28"/>
      <c r="BQ130" s="27"/>
      <c r="BR130" s="28"/>
      <c r="BS130" s="27"/>
      <c r="BT130" s="28"/>
      <c r="BU130" s="27"/>
      <c r="BV130" s="28"/>
      <c r="BW130" s="27"/>
      <c r="BX130" s="28"/>
      <c r="BY130" s="27"/>
      <c r="BZ130" s="28"/>
      <c r="CA130" s="27"/>
      <c r="CB130" s="26"/>
      <c r="CC130" s="27"/>
      <c r="CD130" s="26"/>
      <c r="CE130" s="27"/>
      <c r="CF130" s="26"/>
      <c r="CG130" s="27"/>
      <c r="CH130" s="26"/>
      <c r="CI130" s="27"/>
      <c r="CJ130" s="26"/>
      <c r="CK130" s="27"/>
      <c r="CL130" s="26"/>
      <c r="CM130" s="27"/>
      <c r="CN130" s="30"/>
      <c r="CO130" s="31">
        <f t="shared" si="8"/>
        <v>54560</v>
      </c>
      <c r="CP130" s="31">
        <f t="shared" si="8"/>
        <v>57080</v>
      </c>
      <c r="CQ130" s="32">
        <f t="shared" si="7"/>
        <v>-2520</v>
      </c>
    </row>
    <row r="131" spans="1:95" ht="25.5" customHeight="1">
      <c r="A131" s="18">
        <v>128</v>
      </c>
      <c r="B131" s="48" t="s">
        <v>432</v>
      </c>
      <c r="C131" s="20" t="s">
        <v>433</v>
      </c>
      <c r="D131" s="21" t="s">
        <v>434</v>
      </c>
      <c r="E131" s="22"/>
      <c r="F131" s="23">
        <v>6600</v>
      </c>
      <c r="H131" s="25">
        <f t="shared" si="6"/>
        <v>4620</v>
      </c>
      <c r="I131" s="11"/>
      <c r="J131" s="26">
        <v>1500</v>
      </c>
      <c r="K131" s="27">
        <v>1500</v>
      </c>
      <c r="L131" s="26">
        <v>1000</v>
      </c>
      <c r="M131" s="27">
        <v>1000</v>
      </c>
      <c r="N131" s="26">
        <v>5000</v>
      </c>
      <c r="O131" s="27">
        <v>5000</v>
      </c>
      <c r="P131" s="26">
        <v>8000</v>
      </c>
      <c r="Q131" s="27">
        <v>0</v>
      </c>
      <c r="R131" s="28"/>
      <c r="S131" s="27"/>
      <c r="T131" s="26"/>
      <c r="U131" s="27"/>
      <c r="V131" s="29">
        <v>4620</v>
      </c>
      <c r="W131" s="27">
        <v>0</v>
      </c>
      <c r="X131" s="29">
        <v>4620</v>
      </c>
      <c r="Y131" s="27">
        <v>0</v>
      </c>
      <c r="Z131" s="29">
        <v>4620</v>
      </c>
      <c r="AA131" s="27">
        <v>0</v>
      </c>
      <c r="AB131" s="29">
        <v>4620</v>
      </c>
      <c r="AC131" s="27">
        <v>26480</v>
      </c>
      <c r="AD131" s="29">
        <v>4620</v>
      </c>
      <c r="AE131" s="27"/>
      <c r="AF131" s="29">
        <v>4620</v>
      </c>
      <c r="AG131" s="27"/>
      <c r="AH131" s="29">
        <v>4620</v>
      </c>
      <c r="AI131" s="27"/>
      <c r="AJ131" s="29">
        <v>4620</v>
      </c>
      <c r="AK131" s="27"/>
      <c r="AL131" s="29">
        <v>4620</v>
      </c>
      <c r="AM131" s="27">
        <v>18480</v>
      </c>
      <c r="AN131" s="28"/>
      <c r="AO131" s="27"/>
      <c r="AP131" s="28"/>
      <c r="AQ131" s="27"/>
      <c r="AR131" s="28"/>
      <c r="AS131" s="27"/>
      <c r="AT131" s="28"/>
      <c r="AU131" s="27"/>
      <c r="AV131" s="28"/>
      <c r="AW131" s="27"/>
      <c r="AX131" s="28"/>
      <c r="AY131" s="27"/>
      <c r="AZ131" s="28"/>
      <c r="BA131" s="27"/>
      <c r="BB131" s="28"/>
      <c r="BC131" s="27"/>
      <c r="BD131" s="28"/>
      <c r="BE131" s="27"/>
      <c r="BF131" s="28"/>
      <c r="BG131" s="27"/>
      <c r="BH131" s="28"/>
      <c r="BI131" s="27"/>
      <c r="BJ131" s="28"/>
      <c r="BK131" s="27"/>
      <c r="BL131" s="28"/>
      <c r="BM131" s="27"/>
      <c r="BN131" s="28"/>
      <c r="BO131" s="27"/>
      <c r="BP131" s="28"/>
      <c r="BQ131" s="27"/>
      <c r="BR131" s="28"/>
      <c r="BS131" s="27"/>
      <c r="BT131" s="28"/>
      <c r="BU131" s="27"/>
      <c r="BV131" s="28"/>
      <c r="BW131" s="27"/>
      <c r="BX131" s="28"/>
      <c r="BY131" s="27"/>
      <c r="BZ131" s="28"/>
      <c r="CA131" s="27"/>
      <c r="CB131" s="26"/>
      <c r="CC131" s="27"/>
      <c r="CD131" s="26"/>
      <c r="CE131" s="27"/>
      <c r="CF131" s="26"/>
      <c r="CG131" s="27"/>
      <c r="CH131" s="26"/>
      <c r="CI131" s="27"/>
      <c r="CJ131" s="26"/>
      <c r="CK131" s="27"/>
      <c r="CL131" s="26"/>
      <c r="CM131" s="27"/>
      <c r="CN131" s="30"/>
      <c r="CO131" s="31">
        <f t="shared" si="8"/>
        <v>57080</v>
      </c>
      <c r="CP131" s="31">
        <f t="shared" si="8"/>
        <v>52460</v>
      </c>
      <c r="CQ131" s="32">
        <f t="shared" si="7"/>
        <v>4620</v>
      </c>
    </row>
    <row r="132" spans="1:95" ht="25.5" customHeight="1">
      <c r="A132" s="18">
        <v>129</v>
      </c>
      <c r="B132" s="48" t="s">
        <v>435</v>
      </c>
      <c r="C132" s="20" t="s">
        <v>436</v>
      </c>
      <c r="D132" s="21" t="s">
        <v>437</v>
      </c>
      <c r="E132" s="22" t="s">
        <v>45</v>
      </c>
      <c r="F132" s="23">
        <v>6200</v>
      </c>
      <c r="H132" s="25">
        <f t="shared" si="6"/>
        <v>0</v>
      </c>
      <c r="I132" s="11"/>
      <c r="J132" s="26">
        <v>1500</v>
      </c>
      <c r="K132" s="27">
        <v>1500</v>
      </c>
      <c r="L132" s="26">
        <v>1000</v>
      </c>
      <c r="M132" s="27">
        <v>1000</v>
      </c>
      <c r="N132" s="26">
        <v>5000</v>
      </c>
      <c r="O132" s="27">
        <v>5000</v>
      </c>
      <c r="P132" s="26">
        <v>8000</v>
      </c>
      <c r="Q132" s="27">
        <v>0</v>
      </c>
      <c r="R132" s="28"/>
      <c r="S132" s="27"/>
      <c r="T132" s="26"/>
      <c r="U132" s="27">
        <v>8000</v>
      </c>
      <c r="V132" s="29">
        <v>4340</v>
      </c>
      <c r="W132" s="27">
        <v>4690</v>
      </c>
      <c r="X132" s="29">
        <v>4340</v>
      </c>
      <c r="Y132" s="27">
        <v>4670</v>
      </c>
      <c r="Z132" s="29">
        <v>4340</v>
      </c>
      <c r="AA132" s="27">
        <v>4620</v>
      </c>
      <c r="AB132" s="29">
        <v>4340</v>
      </c>
      <c r="AC132" s="27">
        <v>3380</v>
      </c>
      <c r="AD132" s="29">
        <v>4340</v>
      </c>
      <c r="AE132" s="27">
        <v>4340</v>
      </c>
      <c r="AF132" s="29">
        <v>4340</v>
      </c>
      <c r="AG132" s="27">
        <v>4340</v>
      </c>
      <c r="AH132" s="29">
        <v>4340</v>
      </c>
      <c r="AI132" s="27">
        <v>4340</v>
      </c>
      <c r="AJ132" s="29">
        <v>4340</v>
      </c>
      <c r="AK132" s="27">
        <v>4340</v>
      </c>
      <c r="AL132" s="29">
        <v>4340</v>
      </c>
      <c r="AM132" s="27">
        <v>4340</v>
      </c>
      <c r="AN132" s="28"/>
      <c r="AO132" s="27"/>
      <c r="AP132" s="28"/>
      <c r="AQ132" s="27"/>
      <c r="AR132" s="28"/>
      <c r="AS132" s="27"/>
      <c r="AT132" s="28"/>
      <c r="AU132" s="27"/>
      <c r="AV132" s="28"/>
      <c r="AW132" s="27"/>
      <c r="AX132" s="28"/>
      <c r="AY132" s="27"/>
      <c r="AZ132" s="28"/>
      <c r="BA132" s="27"/>
      <c r="BB132" s="28"/>
      <c r="BC132" s="27"/>
      <c r="BD132" s="28"/>
      <c r="BE132" s="27"/>
      <c r="BF132" s="28"/>
      <c r="BG132" s="27"/>
      <c r="BH132" s="28"/>
      <c r="BI132" s="27"/>
      <c r="BJ132" s="28"/>
      <c r="BK132" s="27"/>
      <c r="BL132" s="28"/>
      <c r="BM132" s="27"/>
      <c r="BN132" s="28"/>
      <c r="BO132" s="27"/>
      <c r="BP132" s="28"/>
      <c r="BQ132" s="27"/>
      <c r="BR132" s="28"/>
      <c r="BS132" s="27"/>
      <c r="BT132" s="28"/>
      <c r="BU132" s="27"/>
      <c r="BV132" s="28"/>
      <c r="BW132" s="27"/>
      <c r="BX132" s="28"/>
      <c r="BY132" s="27"/>
      <c r="BZ132" s="28"/>
      <c r="CA132" s="27"/>
      <c r="CB132" s="26"/>
      <c r="CC132" s="27"/>
      <c r="CD132" s="26"/>
      <c r="CE132" s="27"/>
      <c r="CF132" s="26"/>
      <c r="CG132" s="27"/>
      <c r="CH132" s="26"/>
      <c r="CI132" s="27"/>
      <c r="CJ132" s="26"/>
      <c r="CK132" s="27"/>
      <c r="CL132" s="26"/>
      <c r="CM132" s="27"/>
      <c r="CN132" s="30"/>
      <c r="CO132" s="31">
        <f t="shared" ref="CO132:CP158" si="9">CL132+CJ132+CH132+CF132+CD132+CB132+BZ132+BX132+BV132+BT132+BR132+BP132+BN132+BL132+BJ132+BH132+BF132+BD132+BB132+AZ132+AX132+AV132+AT132+AR132+AP132+AN132+AL132+AJ132+AH132+AF132+AD132+AB132+Z132+X132+V132+T132+R132+N132+L132+J132+P132</f>
        <v>54560</v>
      </c>
      <c r="CP132" s="31">
        <f t="shared" si="9"/>
        <v>54560</v>
      </c>
      <c r="CQ132" s="32">
        <f t="shared" si="7"/>
        <v>0</v>
      </c>
    </row>
    <row r="133" spans="1:95" ht="25.5" customHeight="1">
      <c r="A133" s="18">
        <v>130</v>
      </c>
      <c r="B133" s="48" t="s">
        <v>438</v>
      </c>
      <c r="C133" s="20" t="s">
        <v>439</v>
      </c>
      <c r="D133" s="21" t="s">
        <v>440</v>
      </c>
      <c r="E133" s="33"/>
      <c r="F133" s="23">
        <v>6600</v>
      </c>
      <c r="G133" s="35"/>
      <c r="H133" s="25">
        <f t="shared" ref="H133:H158" si="10">CQ133</f>
        <v>40580</v>
      </c>
      <c r="I133" s="11"/>
      <c r="J133" s="26">
        <v>1500</v>
      </c>
      <c r="K133" s="27">
        <v>1500</v>
      </c>
      <c r="L133" s="26">
        <v>1000</v>
      </c>
      <c r="M133" s="27">
        <v>1000</v>
      </c>
      <c r="N133" s="26">
        <v>5000</v>
      </c>
      <c r="O133" s="27">
        <v>5000</v>
      </c>
      <c r="P133" s="26">
        <v>8000</v>
      </c>
      <c r="Q133" s="27"/>
      <c r="R133" s="28"/>
      <c r="S133" s="27"/>
      <c r="T133" s="26"/>
      <c r="U133" s="27"/>
      <c r="V133" s="29">
        <v>4620</v>
      </c>
      <c r="W133" s="27">
        <v>0</v>
      </c>
      <c r="X133" s="29">
        <v>4620</v>
      </c>
      <c r="Y133" s="27"/>
      <c r="Z133" s="29">
        <v>4620</v>
      </c>
      <c r="AA133" s="27"/>
      <c r="AB133" s="29">
        <v>4620</v>
      </c>
      <c r="AC133" s="27">
        <v>5000</v>
      </c>
      <c r="AD133" s="29">
        <v>4620</v>
      </c>
      <c r="AE133" s="27"/>
      <c r="AF133" s="29">
        <v>4620</v>
      </c>
      <c r="AG133" s="27"/>
      <c r="AH133" s="29">
        <v>4620</v>
      </c>
      <c r="AI133" s="27"/>
      <c r="AJ133" s="29">
        <v>4620</v>
      </c>
      <c r="AK133" s="27"/>
      <c r="AL133" s="29">
        <v>4620</v>
      </c>
      <c r="AM133" s="27">
        <v>4000</v>
      </c>
      <c r="AN133" s="28"/>
      <c r="AO133" s="27"/>
      <c r="AP133" s="28"/>
      <c r="AQ133" s="27"/>
      <c r="AR133" s="28"/>
      <c r="AS133" s="27"/>
      <c r="AT133" s="28"/>
      <c r="AU133" s="27"/>
      <c r="AV133" s="28"/>
      <c r="AW133" s="27"/>
      <c r="AX133" s="28"/>
      <c r="AY133" s="27"/>
      <c r="AZ133" s="28"/>
      <c r="BA133" s="27"/>
      <c r="BB133" s="28"/>
      <c r="BC133" s="27"/>
      <c r="BD133" s="28"/>
      <c r="BE133" s="27"/>
      <c r="BF133" s="28"/>
      <c r="BG133" s="27"/>
      <c r="BH133" s="28"/>
      <c r="BI133" s="27"/>
      <c r="BJ133" s="28"/>
      <c r="BK133" s="27"/>
      <c r="BL133" s="28"/>
      <c r="BM133" s="27"/>
      <c r="BN133" s="28"/>
      <c r="BO133" s="27"/>
      <c r="BP133" s="28"/>
      <c r="BQ133" s="27"/>
      <c r="BR133" s="28"/>
      <c r="BS133" s="27"/>
      <c r="BT133" s="28"/>
      <c r="BU133" s="27"/>
      <c r="BV133" s="28"/>
      <c r="BW133" s="27"/>
      <c r="BX133" s="28"/>
      <c r="BY133" s="27"/>
      <c r="BZ133" s="28"/>
      <c r="CA133" s="27"/>
      <c r="CB133" s="26"/>
      <c r="CC133" s="27"/>
      <c r="CD133" s="26"/>
      <c r="CE133" s="27"/>
      <c r="CF133" s="26"/>
      <c r="CG133" s="27"/>
      <c r="CH133" s="26"/>
      <c r="CI133" s="27"/>
      <c r="CJ133" s="26"/>
      <c r="CK133" s="27"/>
      <c r="CL133" s="26"/>
      <c r="CM133" s="27"/>
      <c r="CN133" s="30"/>
      <c r="CO133" s="31">
        <f t="shared" si="9"/>
        <v>57080</v>
      </c>
      <c r="CP133" s="31">
        <f t="shared" si="9"/>
        <v>16500</v>
      </c>
      <c r="CQ133" s="32">
        <f t="shared" ref="CQ133:CQ158" si="11">CO133-CP133</f>
        <v>40580</v>
      </c>
    </row>
    <row r="134" spans="1:95" ht="25.5" customHeight="1">
      <c r="A134" s="18">
        <v>131</v>
      </c>
      <c r="B134" s="48" t="s">
        <v>441</v>
      </c>
      <c r="C134" s="20" t="s">
        <v>442</v>
      </c>
      <c r="D134" s="21" t="s">
        <v>443</v>
      </c>
      <c r="E134" s="33"/>
      <c r="F134" s="23">
        <v>6600</v>
      </c>
      <c r="G134" s="35"/>
      <c r="H134" s="25">
        <f t="shared" si="10"/>
        <v>12620</v>
      </c>
      <c r="I134" s="11"/>
      <c r="J134" s="26">
        <v>1500</v>
      </c>
      <c r="K134" s="27">
        <v>1500</v>
      </c>
      <c r="L134" s="26">
        <v>1000</v>
      </c>
      <c r="M134" s="27">
        <v>1000</v>
      </c>
      <c r="N134" s="26">
        <v>5000</v>
      </c>
      <c r="O134" s="27">
        <v>5000</v>
      </c>
      <c r="P134" s="26">
        <v>8000</v>
      </c>
      <c r="Q134" s="27"/>
      <c r="R134" s="28"/>
      <c r="S134" s="27"/>
      <c r="T134" s="26"/>
      <c r="U134" s="27"/>
      <c r="V134" s="29">
        <v>4620</v>
      </c>
      <c r="W134" s="27">
        <v>0</v>
      </c>
      <c r="X134" s="29">
        <v>4620</v>
      </c>
      <c r="Y134" s="27">
        <v>0</v>
      </c>
      <c r="Z134" s="29">
        <v>4620</v>
      </c>
      <c r="AA134" s="27">
        <v>13860</v>
      </c>
      <c r="AB134" s="29">
        <v>4620</v>
      </c>
      <c r="AC134" s="27">
        <v>4620</v>
      </c>
      <c r="AD134" s="29">
        <v>4620</v>
      </c>
      <c r="AE134" s="27"/>
      <c r="AF134" s="29">
        <v>4620</v>
      </c>
      <c r="AG134" s="27"/>
      <c r="AH134" s="29">
        <v>4620</v>
      </c>
      <c r="AI134" s="27"/>
      <c r="AJ134" s="29">
        <v>4620</v>
      </c>
      <c r="AK134" s="27"/>
      <c r="AL134" s="29">
        <v>4620</v>
      </c>
      <c r="AM134" s="27">
        <v>18480</v>
      </c>
      <c r="AN134" s="28"/>
      <c r="AO134" s="27"/>
      <c r="AP134" s="28"/>
      <c r="AQ134" s="27"/>
      <c r="AR134" s="28"/>
      <c r="AS134" s="27"/>
      <c r="AT134" s="28"/>
      <c r="AU134" s="27"/>
      <c r="AV134" s="28"/>
      <c r="AW134" s="27"/>
      <c r="AX134" s="28"/>
      <c r="AY134" s="27"/>
      <c r="AZ134" s="28"/>
      <c r="BA134" s="27"/>
      <c r="BB134" s="28"/>
      <c r="BC134" s="27"/>
      <c r="BD134" s="28"/>
      <c r="BE134" s="27"/>
      <c r="BF134" s="28"/>
      <c r="BG134" s="27"/>
      <c r="BH134" s="28"/>
      <c r="BI134" s="27"/>
      <c r="BJ134" s="28"/>
      <c r="BK134" s="27"/>
      <c r="BL134" s="28"/>
      <c r="BM134" s="27"/>
      <c r="BN134" s="28"/>
      <c r="BO134" s="27"/>
      <c r="BP134" s="28"/>
      <c r="BQ134" s="27"/>
      <c r="BR134" s="28"/>
      <c r="BS134" s="27"/>
      <c r="BT134" s="28"/>
      <c r="BU134" s="27"/>
      <c r="BV134" s="28"/>
      <c r="BW134" s="27"/>
      <c r="BX134" s="28"/>
      <c r="BY134" s="27"/>
      <c r="BZ134" s="28"/>
      <c r="CA134" s="27"/>
      <c r="CB134" s="26"/>
      <c r="CC134" s="27"/>
      <c r="CD134" s="26"/>
      <c r="CE134" s="27"/>
      <c r="CF134" s="26"/>
      <c r="CG134" s="27"/>
      <c r="CH134" s="26"/>
      <c r="CI134" s="27"/>
      <c r="CJ134" s="26"/>
      <c r="CK134" s="27"/>
      <c r="CL134" s="26"/>
      <c r="CM134" s="27"/>
      <c r="CN134" s="30"/>
      <c r="CO134" s="31">
        <f t="shared" si="9"/>
        <v>57080</v>
      </c>
      <c r="CP134" s="31">
        <f t="shared" si="9"/>
        <v>44460</v>
      </c>
      <c r="CQ134" s="32">
        <f t="shared" si="11"/>
        <v>12620</v>
      </c>
    </row>
    <row r="135" spans="1:95" ht="24.75" customHeight="1">
      <c r="A135" s="18">
        <v>132</v>
      </c>
      <c r="B135" s="48" t="s">
        <v>444</v>
      </c>
      <c r="C135" s="20" t="s">
        <v>445</v>
      </c>
      <c r="D135" s="21" t="s">
        <v>446</v>
      </c>
      <c r="E135" s="33"/>
      <c r="F135" s="23">
        <v>4600</v>
      </c>
      <c r="G135" s="35" t="s">
        <v>108</v>
      </c>
      <c r="H135" s="25">
        <f t="shared" si="10"/>
        <v>6440</v>
      </c>
      <c r="I135" s="11"/>
      <c r="J135" s="26">
        <v>1500</v>
      </c>
      <c r="K135" s="27">
        <v>1500</v>
      </c>
      <c r="L135" s="26">
        <v>1000</v>
      </c>
      <c r="M135" s="27">
        <v>1000</v>
      </c>
      <c r="N135" s="26">
        <v>5000</v>
      </c>
      <c r="O135" s="27">
        <v>5000</v>
      </c>
      <c r="P135" s="26">
        <v>8000</v>
      </c>
      <c r="Q135" s="27">
        <v>0</v>
      </c>
      <c r="R135" s="28"/>
      <c r="S135" s="27"/>
      <c r="T135" s="26"/>
      <c r="U135" s="27"/>
      <c r="V135" s="29">
        <v>3220</v>
      </c>
      <c r="W135" s="27">
        <v>0</v>
      </c>
      <c r="X135" s="29">
        <v>3220</v>
      </c>
      <c r="Y135" s="27">
        <f>3220+0</f>
        <v>3220</v>
      </c>
      <c r="Z135" s="29">
        <v>3220</v>
      </c>
      <c r="AA135" s="27">
        <f>3220+0</f>
        <v>3220</v>
      </c>
      <c r="AB135" s="29">
        <v>3220</v>
      </c>
      <c r="AC135" s="27">
        <v>11220</v>
      </c>
      <c r="AD135" s="29">
        <v>3220</v>
      </c>
      <c r="AE135" s="27"/>
      <c r="AF135" s="29">
        <v>3220</v>
      </c>
      <c r="AG135" s="27">
        <f>6440+3220</f>
        <v>9660</v>
      </c>
      <c r="AH135" s="29">
        <v>3220</v>
      </c>
      <c r="AI135" s="27"/>
      <c r="AJ135" s="29">
        <v>3220</v>
      </c>
      <c r="AK135" s="27"/>
      <c r="AL135" s="29">
        <v>3220</v>
      </c>
      <c r="AM135" s="27">
        <v>3220</v>
      </c>
      <c r="AN135" s="28"/>
      <c r="AO135" s="27"/>
      <c r="AP135" s="28"/>
      <c r="AQ135" s="27"/>
      <c r="AR135" s="28"/>
      <c r="AS135" s="27"/>
      <c r="AT135" s="28"/>
      <c r="AU135" s="27"/>
      <c r="AV135" s="28"/>
      <c r="AW135" s="27"/>
      <c r="AX135" s="28"/>
      <c r="AY135" s="27"/>
      <c r="AZ135" s="28"/>
      <c r="BA135" s="27"/>
      <c r="BB135" s="28"/>
      <c r="BC135" s="27"/>
      <c r="BD135" s="28"/>
      <c r="BE135" s="27"/>
      <c r="BF135" s="28"/>
      <c r="BG135" s="27"/>
      <c r="BH135" s="28"/>
      <c r="BI135" s="27"/>
      <c r="BJ135" s="28"/>
      <c r="BK135" s="27"/>
      <c r="BL135" s="28"/>
      <c r="BM135" s="27"/>
      <c r="BN135" s="28"/>
      <c r="BO135" s="27"/>
      <c r="BP135" s="28"/>
      <c r="BQ135" s="27"/>
      <c r="BR135" s="28"/>
      <c r="BS135" s="27"/>
      <c r="BT135" s="28"/>
      <c r="BU135" s="27"/>
      <c r="BV135" s="28"/>
      <c r="BW135" s="27"/>
      <c r="BX135" s="28"/>
      <c r="BY135" s="27"/>
      <c r="BZ135" s="28"/>
      <c r="CA135" s="27"/>
      <c r="CB135" s="26"/>
      <c r="CC135" s="27"/>
      <c r="CD135" s="26"/>
      <c r="CE135" s="27"/>
      <c r="CF135" s="26"/>
      <c r="CG135" s="27"/>
      <c r="CH135" s="26"/>
      <c r="CI135" s="27"/>
      <c r="CJ135" s="26"/>
      <c r="CK135" s="27"/>
      <c r="CL135" s="26"/>
      <c r="CM135" s="27"/>
      <c r="CN135" s="30"/>
      <c r="CO135" s="31">
        <f t="shared" si="9"/>
        <v>44480</v>
      </c>
      <c r="CP135" s="31">
        <f t="shared" si="9"/>
        <v>38040</v>
      </c>
      <c r="CQ135" s="32">
        <f t="shared" si="11"/>
        <v>6440</v>
      </c>
    </row>
    <row r="136" spans="1:95" ht="25.5" customHeight="1">
      <c r="A136" s="18">
        <v>133</v>
      </c>
      <c r="B136" s="48" t="s">
        <v>447</v>
      </c>
      <c r="C136" s="20" t="s">
        <v>448</v>
      </c>
      <c r="D136" s="21" t="s">
        <v>449</v>
      </c>
      <c r="E136" s="33"/>
      <c r="F136" s="23">
        <v>6600</v>
      </c>
      <c r="G136" s="35"/>
      <c r="H136" s="25">
        <f t="shared" si="10"/>
        <v>31580</v>
      </c>
      <c r="I136" s="11"/>
      <c r="J136" s="26">
        <v>1500</v>
      </c>
      <c r="K136" s="27">
        <v>1500</v>
      </c>
      <c r="L136" s="26">
        <v>1000</v>
      </c>
      <c r="M136" s="27">
        <v>1000</v>
      </c>
      <c r="N136" s="26">
        <v>5000</v>
      </c>
      <c r="O136" s="27">
        <v>5000</v>
      </c>
      <c r="P136" s="26">
        <v>8000</v>
      </c>
      <c r="Q136" s="27">
        <v>0</v>
      </c>
      <c r="R136" s="28"/>
      <c r="S136" s="27"/>
      <c r="T136" s="26"/>
      <c r="U136" s="27"/>
      <c r="V136" s="29">
        <v>4620</v>
      </c>
      <c r="W136" s="27">
        <v>0</v>
      </c>
      <c r="X136" s="29">
        <v>4620</v>
      </c>
      <c r="Y136" s="27"/>
      <c r="Z136" s="29">
        <v>4620</v>
      </c>
      <c r="AA136" s="27"/>
      <c r="AB136" s="29">
        <v>4620</v>
      </c>
      <c r="AC136" s="27">
        <v>13000</v>
      </c>
      <c r="AD136" s="29">
        <v>4620</v>
      </c>
      <c r="AE136" s="27"/>
      <c r="AF136" s="29">
        <v>4620</v>
      </c>
      <c r="AG136" s="27"/>
      <c r="AH136" s="29">
        <v>4620</v>
      </c>
      <c r="AI136" s="27"/>
      <c r="AJ136" s="29">
        <v>4620</v>
      </c>
      <c r="AK136" s="27"/>
      <c r="AL136" s="29">
        <v>4620</v>
      </c>
      <c r="AM136" s="27">
        <v>5000</v>
      </c>
      <c r="AN136" s="28"/>
      <c r="AO136" s="27"/>
      <c r="AP136" s="28"/>
      <c r="AQ136" s="27"/>
      <c r="AR136" s="28"/>
      <c r="AS136" s="27"/>
      <c r="AT136" s="28"/>
      <c r="AU136" s="27"/>
      <c r="AV136" s="28"/>
      <c r="AW136" s="27"/>
      <c r="AX136" s="28"/>
      <c r="AY136" s="27"/>
      <c r="AZ136" s="28"/>
      <c r="BA136" s="27"/>
      <c r="BB136" s="28"/>
      <c r="BC136" s="27"/>
      <c r="BD136" s="28"/>
      <c r="BE136" s="27"/>
      <c r="BF136" s="28"/>
      <c r="BG136" s="27"/>
      <c r="BH136" s="28"/>
      <c r="BI136" s="27"/>
      <c r="BJ136" s="28"/>
      <c r="BK136" s="27"/>
      <c r="BL136" s="28"/>
      <c r="BM136" s="27"/>
      <c r="BN136" s="28"/>
      <c r="BO136" s="27"/>
      <c r="BP136" s="28"/>
      <c r="BQ136" s="27"/>
      <c r="BR136" s="28"/>
      <c r="BS136" s="27"/>
      <c r="BT136" s="28"/>
      <c r="BU136" s="27"/>
      <c r="BV136" s="28"/>
      <c r="BW136" s="27"/>
      <c r="BX136" s="28"/>
      <c r="BY136" s="27"/>
      <c r="BZ136" s="28"/>
      <c r="CA136" s="27"/>
      <c r="CB136" s="26"/>
      <c r="CC136" s="27"/>
      <c r="CD136" s="26"/>
      <c r="CE136" s="27"/>
      <c r="CF136" s="26"/>
      <c r="CG136" s="27"/>
      <c r="CH136" s="26"/>
      <c r="CI136" s="27"/>
      <c r="CJ136" s="26"/>
      <c r="CK136" s="27"/>
      <c r="CL136" s="26"/>
      <c r="CM136" s="27"/>
      <c r="CN136" s="30"/>
      <c r="CO136" s="31">
        <f t="shared" si="9"/>
        <v>57080</v>
      </c>
      <c r="CP136" s="31">
        <f t="shared" si="9"/>
        <v>25500</v>
      </c>
      <c r="CQ136" s="32">
        <f t="shared" si="11"/>
        <v>31580</v>
      </c>
    </row>
    <row r="137" spans="1:95" ht="25.5" customHeight="1">
      <c r="A137" s="18">
        <v>134</v>
      </c>
      <c r="B137" s="48" t="s">
        <v>450</v>
      </c>
      <c r="C137" s="20" t="s">
        <v>451</v>
      </c>
      <c r="D137" s="21" t="s">
        <v>452</v>
      </c>
      <c r="E137" s="37"/>
      <c r="F137" s="23">
        <v>6600</v>
      </c>
      <c r="G137" s="35"/>
      <c r="H137" s="25">
        <f t="shared" si="10"/>
        <v>4620</v>
      </c>
      <c r="I137" s="11"/>
      <c r="J137" s="26">
        <v>1500</v>
      </c>
      <c r="K137" s="27">
        <v>1500</v>
      </c>
      <c r="L137" s="26">
        <v>1000</v>
      </c>
      <c r="M137" s="27">
        <v>1000</v>
      </c>
      <c r="N137" s="26">
        <v>5000</v>
      </c>
      <c r="O137" s="27">
        <v>5000</v>
      </c>
      <c r="P137" s="26">
        <v>8000</v>
      </c>
      <c r="Q137" s="27">
        <v>0</v>
      </c>
      <c r="R137" s="28"/>
      <c r="S137" s="27"/>
      <c r="T137" s="26"/>
      <c r="U137" s="27"/>
      <c r="V137" s="29">
        <v>4620</v>
      </c>
      <c r="W137" s="27">
        <v>0</v>
      </c>
      <c r="X137" s="29">
        <v>4620</v>
      </c>
      <c r="Y137" s="27">
        <v>0</v>
      </c>
      <c r="Z137" s="29">
        <v>4620</v>
      </c>
      <c r="AA137" s="27">
        <v>0</v>
      </c>
      <c r="AB137" s="29">
        <v>4620</v>
      </c>
      <c r="AC137" s="27">
        <v>26480</v>
      </c>
      <c r="AD137" s="29">
        <v>4620</v>
      </c>
      <c r="AE137" s="27"/>
      <c r="AF137" s="29">
        <v>4620</v>
      </c>
      <c r="AG137" s="27"/>
      <c r="AH137" s="29">
        <v>4620</v>
      </c>
      <c r="AI137" s="27"/>
      <c r="AJ137" s="29">
        <v>4620</v>
      </c>
      <c r="AK137" s="27">
        <v>18480</v>
      </c>
      <c r="AL137" s="29">
        <v>4620</v>
      </c>
      <c r="AM137" s="27"/>
      <c r="AN137" s="28"/>
      <c r="AO137" s="27"/>
      <c r="AP137" s="28"/>
      <c r="AQ137" s="27"/>
      <c r="AR137" s="28"/>
      <c r="AS137" s="27"/>
      <c r="AT137" s="28"/>
      <c r="AU137" s="27"/>
      <c r="AV137" s="28"/>
      <c r="AW137" s="27"/>
      <c r="AX137" s="28"/>
      <c r="AY137" s="27"/>
      <c r="AZ137" s="28"/>
      <c r="BA137" s="27"/>
      <c r="BB137" s="28"/>
      <c r="BC137" s="27"/>
      <c r="BD137" s="28"/>
      <c r="BE137" s="27"/>
      <c r="BF137" s="28"/>
      <c r="BG137" s="27"/>
      <c r="BH137" s="28"/>
      <c r="BI137" s="27"/>
      <c r="BJ137" s="28"/>
      <c r="BK137" s="27"/>
      <c r="BL137" s="28"/>
      <c r="BM137" s="27"/>
      <c r="BN137" s="28"/>
      <c r="BO137" s="27"/>
      <c r="BP137" s="28"/>
      <c r="BQ137" s="27"/>
      <c r="BR137" s="28"/>
      <c r="BS137" s="27"/>
      <c r="BT137" s="28"/>
      <c r="BU137" s="27"/>
      <c r="BV137" s="28"/>
      <c r="BW137" s="27"/>
      <c r="BX137" s="28"/>
      <c r="BY137" s="27"/>
      <c r="BZ137" s="28"/>
      <c r="CA137" s="27"/>
      <c r="CB137" s="26"/>
      <c r="CC137" s="27"/>
      <c r="CD137" s="26"/>
      <c r="CE137" s="27"/>
      <c r="CF137" s="26"/>
      <c r="CG137" s="27"/>
      <c r="CH137" s="26"/>
      <c r="CI137" s="27"/>
      <c r="CJ137" s="26"/>
      <c r="CK137" s="27"/>
      <c r="CL137" s="26"/>
      <c r="CM137" s="27"/>
      <c r="CN137" s="30"/>
      <c r="CO137" s="31">
        <f t="shared" si="9"/>
        <v>57080</v>
      </c>
      <c r="CP137" s="31">
        <f t="shared" si="9"/>
        <v>52460</v>
      </c>
      <c r="CQ137" s="32">
        <f t="shared" si="11"/>
        <v>4620</v>
      </c>
    </row>
    <row r="138" spans="1:95" ht="25.5" customHeight="1">
      <c r="A138" s="18">
        <v>135</v>
      </c>
      <c r="B138" s="48" t="s">
        <v>453</v>
      </c>
      <c r="C138" s="20" t="s">
        <v>454</v>
      </c>
      <c r="D138" s="58" t="s">
        <v>455</v>
      </c>
      <c r="E138" s="33" t="s">
        <v>456</v>
      </c>
      <c r="F138" s="23">
        <v>0</v>
      </c>
      <c r="G138" s="34" t="s">
        <v>64</v>
      </c>
      <c r="H138" s="25">
        <f t="shared" si="10"/>
        <v>5500</v>
      </c>
      <c r="I138" s="11"/>
      <c r="J138" s="26">
        <v>1500</v>
      </c>
      <c r="K138" s="27">
        <v>1500</v>
      </c>
      <c r="L138" s="26">
        <v>1000</v>
      </c>
      <c r="M138" s="27">
        <v>1000</v>
      </c>
      <c r="N138" s="26">
        <v>5000</v>
      </c>
      <c r="O138" s="27">
        <v>5000</v>
      </c>
      <c r="P138" s="26">
        <v>8000</v>
      </c>
      <c r="Q138" s="27">
        <v>2500</v>
      </c>
      <c r="R138" s="28"/>
      <c r="S138" s="27"/>
      <c r="T138" s="26"/>
      <c r="U138" s="27"/>
      <c r="V138" s="29">
        <v>0</v>
      </c>
      <c r="W138" s="27"/>
      <c r="X138" s="29">
        <v>0</v>
      </c>
      <c r="Y138" s="27"/>
      <c r="Z138" s="29">
        <v>0</v>
      </c>
      <c r="AA138" s="27"/>
      <c r="AB138" s="29">
        <v>0</v>
      </c>
      <c r="AC138" s="27"/>
      <c r="AD138" s="29">
        <v>0</v>
      </c>
      <c r="AE138" s="27"/>
      <c r="AF138" s="29">
        <v>0</v>
      </c>
      <c r="AG138" s="27"/>
      <c r="AH138" s="29">
        <v>0</v>
      </c>
      <c r="AI138" s="27"/>
      <c r="AJ138" s="29">
        <v>0</v>
      </c>
      <c r="AK138" s="27"/>
      <c r="AL138" s="29">
        <v>0</v>
      </c>
      <c r="AM138" s="27"/>
      <c r="AN138" s="28"/>
      <c r="AO138" s="27"/>
      <c r="AP138" s="28"/>
      <c r="AQ138" s="27"/>
      <c r="AR138" s="28"/>
      <c r="AS138" s="27"/>
      <c r="AT138" s="28"/>
      <c r="AU138" s="27"/>
      <c r="AV138" s="28"/>
      <c r="AW138" s="27"/>
      <c r="AX138" s="28"/>
      <c r="AY138" s="27"/>
      <c r="AZ138" s="28"/>
      <c r="BA138" s="27"/>
      <c r="BB138" s="28"/>
      <c r="BC138" s="27"/>
      <c r="BD138" s="28"/>
      <c r="BE138" s="27"/>
      <c r="BF138" s="28"/>
      <c r="BG138" s="27"/>
      <c r="BH138" s="28"/>
      <c r="BI138" s="27"/>
      <c r="BJ138" s="28"/>
      <c r="BK138" s="27"/>
      <c r="BL138" s="28"/>
      <c r="BM138" s="27"/>
      <c r="BN138" s="28"/>
      <c r="BO138" s="27"/>
      <c r="BP138" s="28"/>
      <c r="BQ138" s="27"/>
      <c r="BR138" s="28"/>
      <c r="BS138" s="27"/>
      <c r="BT138" s="28"/>
      <c r="BU138" s="27"/>
      <c r="BV138" s="28"/>
      <c r="BW138" s="27"/>
      <c r="BX138" s="28"/>
      <c r="BY138" s="27"/>
      <c r="BZ138" s="28"/>
      <c r="CA138" s="27"/>
      <c r="CB138" s="26"/>
      <c r="CC138" s="27"/>
      <c r="CD138" s="26"/>
      <c r="CE138" s="27"/>
      <c r="CF138" s="26"/>
      <c r="CG138" s="27"/>
      <c r="CH138" s="26"/>
      <c r="CI138" s="27"/>
      <c r="CJ138" s="26"/>
      <c r="CK138" s="27"/>
      <c r="CL138" s="26"/>
      <c r="CM138" s="27"/>
      <c r="CN138" s="30"/>
      <c r="CO138" s="31">
        <f t="shared" si="9"/>
        <v>15500</v>
      </c>
      <c r="CP138" s="31">
        <f t="shared" si="9"/>
        <v>10000</v>
      </c>
      <c r="CQ138" s="32">
        <f t="shared" si="11"/>
        <v>5500</v>
      </c>
    </row>
    <row r="139" spans="1:95" ht="25.5" customHeight="1">
      <c r="A139" s="18">
        <v>136</v>
      </c>
      <c r="B139" s="48" t="s">
        <v>457</v>
      </c>
      <c r="C139" s="20" t="s">
        <v>458</v>
      </c>
      <c r="D139" s="21" t="s">
        <v>459</v>
      </c>
      <c r="E139" s="33"/>
      <c r="F139" s="23">
        <v>6600</v>
      </c>
      <c r="G139" s="35"/>
      <c r="H139" s="25">
        <f t="shared" si="10"/>
        <v>4620</v>
      </c>
      <c r="I139" s="11"/>
      <c r="J139" s="26">
        <v>1500</v>
      </c>
      <c r="K139" s="27">
        <v>1500</v>
      </c>
      <c r="L139" s="26">
        <v>1000</v>
      </c>
      <c r="M139" s="27">
        <v>1000</v>
      </c>
      <c r="N139" s="26">
        <v>5000</v>
      </c>
      <c r="O139" s="27">
        <v>5000</v>
      </c>
      <c r="P139" s="26">
        <v>8000</v>
      </c>
      <c r="Q139" s="27"/>
      <c r="R139" s="28"/>
      <c r="S139" s="27"/>
      <c r="T139" s="26"/>
      <c r="U139" s="27">
        <v>0</v>
      </c>
      <c r="V139" s="29">
        <v>4620</v>
      </c>
      <c r="W139" s="27">
        <v>0</v>
      </c>
      <c r="X139" s="29">
        <v>4620</v>
      </c>
      <c r="Y139" s="27">
        <v>17240</v>
      </c>
      <c r="Z139" s="29">
        <v>4620</v>
      </c>
      <c r="AA139" s="27">
        <v>0</v>
      </c>
      <c r="AB139" s="29">
        <v>4620</v>
      </c>
      <c r="AC139" s="27">
        <v>9240</v>
      </c>
      <c r="AD139" s="29">
        <v>4620</v>
      </c>
      <c r="AE139" s="27"/>
      <c r="AF139" s="29">
        <v>4620</v>
      </c>
      <c r="AG139" s="27">
        <v>9240</v>
      </c>
      <c r="AH139" s="29">
        <v>4620</v>
      </c>
      <c r="AI139" s="27"/>
      <c r="AJ139" s="29">
        <v>4620</v>
      </c>
      <c r="AK139" s="27">
        <v>9240</v>
      </c>
      <c r="AL139" s="29">
        <v>4620</v>
      </c>
      <c r="AM139" s="27"/>
      <c r="AN139" s="28"/>
      <c r="AO139" s="27"/>
      <c r="AP139" s="28"/>
      <c r="AQ139" s="27"/>
      <c r="AR139" s="28"/>
      <c r="AS139" s="27"/>
      <c r="AT139" s="28"/>
      <c r="AU139" s="27"/>
      <c r="AV139" s="28"/>
      <c r="AW139" s="27"/>
      <c r="AX139" s="28"/>
      <c r="AY139" s="27"/>
      <c r="AZ139" s="28"/>
      <c r="BA139" s="27"/>
      <c r="BB139" s="28"/>
      <c r="BC139" s="27"/>
      <c r="BD139" s="28"/>
      <c r="BE139" s="27"/>
      <c r="BF139" s="28"/>
      <c r="BG139" s="27"/>
      <c r="BH139" s="28"/>
      <c r="BI139" s="27"/>
      <c r="BJ139" s="28"/>
      <c r="BK139" s="27"/>
      <c r="BL139" s="28"/>
      <c r="BM139" s="27"/>
      <c r="BN139" s="28"/>
      <c r="BO139" s="27"/>
      <c r="BP139" s="28"/>
      <c r="BQ139" s="27"/>
      <c r="BR139" s="28"/>
      <c r="BS139" s="27"/>
      <c r="BT139" s="28"/>
      <c r="BU139" s="27"/>
      <c r="BV139" s="28"/>
      <c r="BW139" s="27"/>
      <c r="BX139" s="28"/>
      <c r="BY139" s="27"/>
      <c r="BZ139" s="28"/>
      <c r="CA139" s="27"/>
      <c r="CB139" s="26"/>
      <c r="CC139" s="27"/>
      <c r="CD139" s="26"/>
      <c r="CE139" s="27"/>
      <c r="CF139" s="26"/>
      <c r="CG139" s="27"/>
      <c r="CH139" s="26"/>
      <c r="CI139" s="27"/>
      <c r="CJ139" s="26"/>
      <c r="CK139" s="27"/>
      <c r="CL139" s="26"/>
      <c r="CM139" s="27"/>
      <c r="CN139" s="30"/>
      <c r="CO139" s="31">
        <f t="shared" si="9"/>
        <v>57080</v>
      </c>
      <c r="CP139" s="31">
        <f t="shared" si="9"/>
        <v>52460</v>
      </c>
      <c r="CQ139" s="32">
        <f t="shared" si="11"/>
        <v>4620</v>
      </c>
    </row>
    <row r="140" spans="1:95" ht="25.5" customHeight="1">
      <c r="A140" s="18">
        <v>137</v>
      </c>
      <c r="B140" s="48" t="s">
        <v>460</v>
      </c>
      <c r="C140" s="20" t="s">
        <v>461</v>
      </c>
      <c r="D140" s="21" t="s">
        <v>462</v>
      </c>
      <c r="E140" s="37"/>
      <c r="F140" s="23">
        <v>6600</v>
      </c>
      <c r="G140" s="35"/>
      <c r="H140" s="38">
        <f t="shared" si="10"/>
        <v>4620</v>
      </c>
      <c r="I140" s="11"/>
      <c r="J140" s="26">
        <v>1500</v>
      </c>
      <c r="K140" s="27">
        <v>1500</v>
      </c>
      <c r="L140" s="26">
        <v>1000</v>
      </c>
      <c r="M140" s="27">
        <v>1000</v>
      </c>
      <c r="N140" s="26">
        <v>5000</v>
      </c>
      <c r="O140" s="27">
        <v>5000</v>
      </c>
      <c r="P140" s="26">
        <v>8000</v>
      </c>
      <c r="Q140" s="27">
        <v>0</v>
      </c>
      <c r="R140" s="28"/>
      <c r="S140" s="27"/>
      <c r="T140" s="26"/>
      <c r="U140" s="27"/>
      <c r="V140" s="29">
        <v>4620</v>
      </c>
      <c r="W140" s="27">
        <v>10620</v>
      </c>
      <c r="X140" s="29">
        <v>4620</v>
      </c>
      <c r="Y140" s="27">
        <v>0</v>
      </c>
      <c r="Z140" s="29">
        <v>4620</v>
      </c>
      <c r="AA140" s="27">
        <f>6620+0</f>
        <v>6620</v>
      </c>
      <c r="AB140" s="29">
        <v>4620</v>
      </c>
      <c r="AC140" s="27">
        <v>9240</v>
      </c>
      <c r="AD140" s="29">
        <v>4620</v>
      </c>
      <c r="AE140" s="27"/>
      <c r="AF140" s="29">
        <v>4620</v>
      </c>
      <c r="AG140" s="27"/>
      <c r="AH140" s="29">
        <v>4620</v>
      </c>
      <c r="AI140" s="27"/>
      <c r="AJ140" s="29">
        <v>4620</v>
      </c>
      <c r="AK140" s="27"/>
      <c r="AL140" s="29">
        <v>4620</v>
      </c>
      <c r="AM140" s="27">
        <v>18480</v>
      </c>
      <c r="AN140" s="28"/>
      <c r="AO140" s="27"/>
      <c r="AP140" s="28"/>
      <c r="AQ140" s="27"/>
      <c r="AR140" s="28"/>
      <c r="AS140" s="27"/>
      <c r="AT140" s="28"/>
      <c r="AU140" s="27"/>
      <c r="AV140" s="28"/>
      <c r="AW140" s="27"/>
      <c r="AX140" s="28"/>
      <c r="AY140" s="27"/>
      <c r="AZ140" s="28"/>
      <c r="BA140" s="27"/>
      <c r="BB140" s="28"/>
      <c r="BC140" s="27"/>
      <c r="BD140" s="28"/>
      <c r="BE140" s="27"/>
      <c r="BF140" s="28"/>
      <c r="BG140" s="27"/>
      <c r="BH140" s="28"/>
      <c r="BI140" s="27"/>
      <c r="BJ140" s="28"/>
      <c r="BK140" s="27"/>
      <c r="BL140" s="28"/>
      <c r="BM140" s="27"/>
      <c r="BN140" s="28"/>
      <c r="BO140" s="27"/>
      <c r="BP140" s="28"/>
      <c r="BQ140" s="27"/>
      <c r="BR140" s="28"/>
      <c r="BS140" s="27"/>
      <c r="BT140" s="28"/>
      <c r="BU140" s="27"/>
      <c r="BV140" s="28"/>
      <c r="BW140" s="27"/>
      <c r="BX140" s="28"/>
      <c r="BY140" s="27"/>
      <c r="BZ140" s="28"/>
      <c r="CA140" s="27"/>
      <c r="CB140" s="26"/>
      <c r="CC140" s="27"/>
      <c r="CD140" s="26"/>
      <c r="CE140" s="27"/>
      <c r="CF140" s="26"/>
      <c r="CG140" s="27"/>
      <c r="CH140" s="26"/>
      <c r="CI140" s="27"/>
      <c r="CJ140" s="26"/>
      <c r="CK140" s="27"/>
      <c r="CL140" s="26"/>
      <c r="CM140" s="27"/>
      <c r="CN140" s="30"/>
      <c r="CO140" s="31">
        <f t="shared" si="9"/>
        <v>57080</v>
      </c>
      <c r="CP140" s="31">
        <f t="shared" si="9"/>
        <v>52460</v>
      </c>
      <c r="CQ140" s="32">
        <f t="shared" si="11"/>
        <v>4620</v>
      </c>
    </row>
    <row r="141" spans="1:95" ht="25.5" customHeight="1">
      <c r="A141" s="18">
        <v>138</v>
      </c>
      <c r="B141" s="48" t="s">
        <v>463</v>
      </c>
      <c r="C141" s="20" t="s">
        <v>464</v>
      </c>
      <c r="D141" s="21" t="s">
        <v>465</v>
      </c>
      <c r="E141" s="22" t="s">
        <v>45</v>
      </c>
      <c r="F141" s="23">
        <v>6200</v>
      </c>
      <c r="H141" s="25">
        <f t="shared" si="10"/>
        <v>0</v>
      </c>
      <c r="I141" s="11"/>
      <c r="J141" s="26">
        <v>1500</v>
      </c>
      <c r="K141" s="27">
        <v>1500</v>
      </c>
      <c r="L141" s="26">
        <v>1000</v>
      </c>
      <c r="M141" s="27">
        <v>1000</v>
      </c>
      <c r="N141" s="26">
        <v>5000</v>
      </c>
      <c r="O141" s="27">
        <v>5000</v>
      </c>
      <c r="P141" s="26">
        <v>8000</v>
      </c>
      <c r="Q141" s="27">
        <v>0</v>
      </c>
      <c r="R141" s="28"/>
      <c r="S141" s="27"/>
      <c r="T141" s="26"/>
      <c r="U141" s="27"/>
      <c r="V141" s="29">
        <v>4340</v>
      </c>
      <c r="W141" s="27">
        <v>12620</v>
      </c>
      <c r="X141" s="29">
        <v>4340</v>
      </c>
      <c r="Y141" s="27">
        <v>4620</v>
      </c>
      <c r="Z141" s="29">
        <v>4340</v>
      </c>
      <c r="AA141" s="27">
        <v>4620</v>
      </c>
      <c r="AB141" s="29">
        <v>4340</v>
      </c>
      <c r="AC141" s="27">
        <v>4620</v>
      </c>
      <c r="AD141" s="29">
        <v>4340</v>
      </c>
      <c r="AE141" s="27">
        <v>4620</v>
      </c>
      <c r="AF141" s="29">
        <v>4340</v>
      </c>
      <c r="AG141" s="27">
        <v>4620</v>
      </c>
      <c r="AH141" s="29">
        <v>4340</v>
      </c>
      <c r="AI141" s="27">
        <v>2660</v>
      </c>
      <c r="AJ141" s="29">
        <v>4340</v>
      </c>
      <c r="AK141" s="27">
        <v>4340</v>
      </c>
      <c r="AL141" s="29">
        <v>4340</v>
      </c>
      <c r="AM141" s="27">
        <v>4340</v>
      </c>
      <c r="AN141" s="28"/>
      <c r="AO141" s="27"/>
      <c r="AP141" s="28"/>
      <c r="AQ141" s="27"/>
      <c r="AR141" s="28"/>
      <c r="AS141" s="27"/>
      <c r="AT141" s="28"/>
      <c r="AU141" s="27"/>
      <c r="AV141" s="28"/>
      <c r="AW141" s="27"/>
      <c r="AX141" s="28"/>
      <c r="AY141" s="27"/>
      <c r="AZ141" s="28"/>
      <c r="BA141" s="27"/>
      <c r="BB141" s="28"/>
      <c r="BC141" s="27"/>
      <c r="BD141" s="28"/>
      <c r="BE141" s="27"/>
      <c r="BF141" s="28"/>
      <c r="BG141" s="27"/>
      <c r="BH141" s="28"/>
      <c r="BI141" s="27"/>
      <c r="BJ141" s="28"/>
      <c r="BK141" s="27"/>
      <c r="BL141" s="28"/>
      <c r="BM141" s="27"/>
      <c r="BN141" s="28"/>
      <c r="BO141" s="27"/>
      <c r="BP141" s="28"/>
      <c r="BQ141" s="27"/>
      <c r="BR141" s="28"/>
      <c r="BS141" s="27"/>
      <c r="BT141" s="28"/>
      <c r="BU141" s="27"/>
      <c r="BV141" s="28"/>
      <c r="BW141" s="27"/>
      <c r="BX141" s="28"/>
      <c r="BY141" s="27"/>
      <c r="BZ141" s="28"/>
      <c r="CA141" s="27"/>
      <c r="CB141" s="26"/>
      <c r="CC141" s="27"/>
      <c r="CD141" s="26"/>
      <c r="CE141" s="27"/>
      <c r="CF141" s="26"/>
      <c r="CG141" s="27"/>
      <c r="CH141" s="26"/>
      <c r="CI141" s="27"/>
      <c r="CJ141" s="26"/>
      <c r="CK141" s="27"/>
      <c r="CL141" s="26"/>
      <c r="CM141" s="27"/>
      <c r="CN141" s="30"/>
      <c r="CO141" s="31">
        <f t="shared" si="9"/>
        <v>54560</v>
      </c>
      <c r="CP141" s="31">
        <f t="shared" si="9"/>
        <v>54560</v>
      </c>
      <c r="CQ141" s="32">
        <f t="shared" si="11"/>
        <v>0</v>
      </c>
    </row>
    <row r="142" spans="1:95" ht="25.5" customHeight="1">
      <c r="A142" s="18">
        <v>139</v>
      </c>
      <c r="B142" s="48" t="s">
        <v>466</v>
      </c>
      <c r="C142" s="20" t="s">
        <v>467</v>
      </c>
      <c r="D142" s="21" t="s">
        <v>468</v>
      </c>
      <c r="E142" s="22" t="s">
        <v>45</v>
      </c>
      <c r="F142" s="23">
        <v>6200</v>
      </c>
      <c r="H142" s="25">
        <f t="shared" si="10"/>
        <v>0</v>
      </c>
      <c r="I142" s="11"/>
      <c r="J142" s="26">
        <v>1500</v>
      </c>
      <c r="K142" s="27">
        <v>1500</v>
      </c>
      <c r="L142" s="26">
        <v>1000</v>
      </c>
      <c r="M142" s="27">
        <v>1000</v>
      </c>
      <c r="N142" s="26">
        <v>5000</v>
      </c>
      <c r="O142" s="27">
        <v>5000</v>
      </c>
      <c r="P142" s="26">
        <v>8000</v>
      </c>
      <c r="Q142" s="27">
        <v>0</v>
      </c>
      <c r="R142" s="28"/>
      <c r="S142" s="27"/>
      <c r="T142" s="26"/>
      <c r="U142" s="27"/>
      <c r="V142" s="29">
        <v>4340</v>
      </c>
      <c r="W142" s="27">
        <v>12620</v>
      </c>
      <c r="X142" s="29">
        <v>4340</v>
      </c>
      <c r="Y142" s="27">
        <v>4620</v>
      </c>
      <c r="Z142" s="29">
        <v>4340</v>
      </c>
      <c r="AA142" s="27">
        <v>4620</v>
      </c>
      <c r="AB142" s="29">
        <v>4340</v>
      </c>
      <c r="AC142" s="27">
        <v>4620</v>
      </c>
      <c r="AD142" s="29">
        <v>4340</v>
      </c>
      <c r="AE142" s="27">
        <v>4620</v>
      </c>
      <c r="AF142" s="29">
        <v>4340</v>
      </c>
      <c r="AG142" s="27">
        <v>4620</v>
      </c>
      <c r="AH142" s="29">
        <v>4340</v>
      </c>
      <c r="AI142" s="27">
        <v>2660</v>
      </c>
      <c r="AJ142" s="29">
        <v>4340</v>
      </c>
      <c r="AK142" s="27">
        <v>4340</v>
      </c>
      <c r="AL142" s="29">
        <v>4340</v>
      </c>
      <c r="AM142" s="27">
        <v>4340</v>
      </c>
      <c r="AN142" s="28"/>
      <c r="AO142" s="27"/>
      <c r="AP142" s="28"/>
      <c r="AQ142" s="27"/>
      <c r="AR142" s="28"/>
      <c r="AS142" s="27"/>
      <c r="AT142" s="28"/>
      <c r="AU142" s="27"/>
      <c r="AV142" s="28"/>
      <c r="AW142" s="27"/>
      <c r="AX142" s="28"/>
      <c r="AY142" s="27"/>
      <c r="AZ142" s="28"/>
      <c r="BA142" s="27"/>
      <c r="BB142" s="28"/>
      <c r="BC142" s="27"/>
      <c r="BD142" s="28"/>
      <c r="BE142" s="27"/>
      <c r="BF142" s="28"/>
      <c r="BG142" s="27"/>
      <c r="BH142" s="28"/>
      <c r="BI142" s="27"/>
      <c r="BJ142" s="28"/>
      <c r="BK142" s="27"/>
      <c r="BL142" s="28"/>
      <c r="BM142" s="27"/>
      <c r="BN142" s="28"/>
      <c r="BO142" s="27"/>
      <c r="BP142" s="28"/>
      <c r="BQ142" s="27"/>
      <c r="BR142" s="28"/>
      <c r="BS142" s="27"/>
      <c r="BT142" s="28"/>
      <c r="BU142" s="27"/>
      <c r="BV142" s="28"/>
      <c r="BW142" s="27"/>
      <c r="BX142" s="28"/>
      <c r="BY142" s="27"/>
      <c r="BZ142" s="28"/>
      <c r="CA142" s="27"/>
      <c r="CB142" s="26"/>
      <c r="CC142" s="27"/>
      <c r="CD142" s="26"/>
      <c r="CE142" s="27"/>
      <c r="CF142" s="26"/>
      <c r="CG142" s="27"/>
      <c r="CH142" s="26"/>
      <c r="CI142" s="27"/>
      <c r="CJ142" s="26"/>
      <c r="CK142" s="27"/>
      <c r="CL142" s="26"/>
      <c r="CM142" s="27"/>
      <c r="CN142" s="30"/>
      <c r="CO142" s="31">
        <f t="shared" si="9"/>
        <v>54560</v>
      </c>
      <c r="CP142" s="31">
        <f t="shared" si="9"/>
        <v>54560</v>
      </c>
      <c r="CQ142" s="32">
        <f t="shared" si="11"/>
        <v>0</v>
      </c>
    </row>
    <row r="143" spans="1:95" ht="25.5" customHeight="1">
      <c r="A143" s="18">
        <v>140</v>
      </c>
      <c r="B143" s="48" t="s">
        <v>469</v>
      </c>
      <c r="C143" s="20" t="s">
        <v>470</v>
      </c>
      <c r="D143" s="21" t="s">
        <v>471</v>
      </c>
      <c r="E143" s="33"/>
      <c r="F143" s="23">
        <v>6600</v>
      </c>
      <c r="G143" s="35"/>
      <c r="H143" s="25">
        <f t="shared" si="10"/>
        <v>15620</v>
      </c>
      <c r="I143" s="11"/>
      <c r="J143" s="26">
        <v>1500</v>
      </c>
      <c r="K143" s="27">
        <v>1500</v>
      </c>
      <c r="L143" s="26">
        <v>1000</v>
      </c>
      <c r="M143" s="27">
        <v>1000</v>
      </c>
      <c r="N143" s="26">
        <v>5000</v>
      </c>
      <c r="O143" s="27">
        <v>5000</v>
      </c>
      <c r="P143" s="26">
        <v>8000</v>
      </c>
      <c r="Q143" s="27">
        <v>0</v>
      </c>
      <c r="R143" s="28"/>
      <c r="S143" s="27"/>
      <c r="T143" s="26"/>
      <c r="U143" s="27"/>
      <c r="V143" s="29">
        <v>4620</v>
      </c>
      <c r="W143" s="27"/>
      <c r="X143" s="29">
        <v>4620</v>
      </c>
      <c r="Y143" s="27"/>
      <c r="Z143" s="29">
        <v>4620</v>
      </c>
      <c r="AA143" s="27"/>
      <c r="AB143" s="29">
        <v>4620</v>
      </c>
      <c r="AC143" s="27">
        <v>3000</v>
      </c>
      <c r="AD143" s="29">
        <v>4620</v>
      </c>
      <c r="AE143" s="27"/>
      <c r="AF143" s="29">
        <v>4620</v>
      </c>
      <c r="AG143" s="27"/>
      <c r="AH143" s="29">
        <v>4620</v>
      </c>
      <c r="AI143" s="27"/>
      <c r="AJ143" s="29">
        <v>4620</v>
      </c>
      <c r="AK143" s="27"/>
      <c r="AL143" s="29">
        <v>4620</v>
      </c>
      <c r="AM143" s="27">
        <v>30960</v>
      </c>
      <c r="AN143" s="28"/>
      <c r="AO143" s="27"/>
      <c r="AP143" s="28"/>
      <c r="AQ143" s="27"/>
      <c r="AR143" s="28"/>
      <c r="AS143" s="27"/>
      <c r="AT143" s="28"/>
      <c r="AU143" s="27"/>
      <c r="AV143" s="28"/>
      <c r="AW143" s="27"/>
      <c r="AX143" s="28"/>
      <c r="AY143" s="27"/>
      <c r="AZ143" s="28"/>
      <c r="BA143" s="27"/>
      <c r="BB143" s="28"/>
      <c r="BC143" s="27"/>
      <c r="BD143" s="28"/>
      <c r="BE143" s="27"/>
      <c r="BF143" s="28"/>
      <c r="BG143" s="27"/>
      <c r="BH143" s="28"/>
      <c r="BI143" s="27"/>
      <c r="BJ143" s="28"/>
      <c r="BK143" s="27"/>
      <c r="BL143" s="28"/>
      <c r="BM143" s="27"/>
      <c r="BN143" s="28"/>
      <c r="BO143" s="27"/>
      <c r="BP143" s="28"/>
      <c r="BQ143" s="27"/>
      <c r="BR143" s="28"/>
      <c r="BS143" s="27"/>
      <c r="BT143" s="28"/>
      <c r="BU143" s="27"/>
      <c r="BV143" s="28"/>
      <c r="BW143" s="27"/>
      <c r="BX143" s="28"/>
      <c r="BY143" s="27"/>
      <c r="BZ143" s="28"/>
      <c r="CA143" s="27"/>
      <c r="CB143" s="26"/>
      <c r="CC143" s="27"/>
      <c r="CD143" s="26"/>
      <c r="CE143" s="27"/>
      <c r="CF143" s="26"/>
      <c r="CG143" s="27"/>
      <c r="CH143" s="26"/>
      <c r="CI143" s="27"/>
      <c r="CJ143" s="26"/>
      <c r="CK143" s="27"/>
      <c r="CL143" s="26"/>
      <c r="CM143" s="27"/>
      <c r="CN143" s="30"/>
      <c r="CO143" s="31">
        <f t="shared" si="9"/>
        <v>57080</v>
      </c>
      <c r="CP143" s="31">
        <f t="shared" si="9"/>
        <v>41460</v>
      </c>
      <c r="CQ143" s="32">
        <f t="shared" si="11"/>
        <v>15620</v>
      </c>
    </row>
    <row r="144" spans="1:95" ht="25.5" customHeight="1">
      <c r="A144" s="18">
        <v>141</v>
      </c>
      <c r="B144" s="48" t="s">
        <v>472</v>
      </c>
      <c r="C144" s="20" t="s">
        <v>473</v>
      </c>
      <c r="D144" s="21" t="s">
        <v>474</v>
      </c>
      <c r="E144" s="33"/>
      <c r="F144" s="23">
        <v>6600</v>
      </c>
      <c r="G144" s="35"/>
      <c r="H144" s="25">
        <f t="shared" si="10"/>
        <v>19580</v>
      </c>
      <c r="I144" s="11"/>
      <c r="J144" s="26">
        <v>1500</v>
      </c>
      <c r="K144" s="27">
        <v>1500</v>
      </c>
      <c r="L144" s="26">
        <v>1000</v>
      </c>
      <c r="M144" s="27">
        <v>1000</v>
      </c>
      <c r="N144" s="26">
        <v>5000</v>
      </c>
      <c r="O144" s="27">
        <v>5000</v>
      </c>
      <c r="P144" s="26">
        <v>8000</v>
      </c>
      <c r="Q144" s="27"/>
      <c r="R144" s="28"/>
      <c r="S144" s="27"/>
      <c r="T144" s="26"/>
      <c r="U144" s="27"/>
      <c r="V144" s="29">
        <v>4620</v>
      </c>
      <c r="W144" s="27">
        <v>0</v>
      </c>
      <c r="X144" s="29">
        <v>4620</v>
      </c>
      <c r="Y144" s="27">
        <v>0</v>
      </c>
      <c r="Z144" s="29">
        <v>4620</v>
      </c>
      <c r="AA144" s="27"/>
      <c r="AB144" s="29">
        <v>4620</v>
      </c>
      <c r="AC144" s="27">
        <v>10000</v>
      </c>
      <c r="AD144" s="29">
        <v>4620</v>
      </c>
      <c r="AE144" s="27"/>
      <c r="AF144" s="29">
        <v>4620</v>
      </c>
      <c r="AG144" s="27"/>
      <c r="AH144" s="29">
        <v>4620</v>
      </c>
      <c r="AI144" s="27"/>
      <c r="AJ144" s="29">
        <v>4620</v>
      </c>
      <c r="AK144" s="27"/>
      <c r="AL144" s="29">
        <v>4620</v>
      </c>
      <c r="AM144" s="27">
        <v>20000</v>
      </c>
      <c r="AN144" s="28"/>
      <c r="AO144" s="27"/>
      <c r="AP144" s="28"/>
      <c r="AQ144" s="27"/>
      <c r="AR144" s="28"/>
      <c r="AS144" s="27"/>
      <c r="AT144" s="28"/>
      <c r="AU144" s="27"/>
      <c r="AV144" s="28"/>
      <c r="AW144" s="27"/>
      <c r="AX144" s="28"/>
      <c r="AY144" s="27"/>
      <c r="AZ144" s="28"/>
      <c r="BA144" s="27"/>
      <c r="BB144" s="28"/>
      <c r="BC144" s="27"/>
      <c r="BD144" s="28"/>
      <c r="BE144" s="27"/>
      <c r="BF144" s="28"/>
      <c r="BG144" s="27"/>
      <c r="BH144" s="28"/>
      <c r="BI144" s="27"/>
      <c r="BJ144" s="28"/>
      <c r="BK144" s="27"/>
      <c r="BL144" s="28"/>
      <c r="BM144" s="59"/>
      <c r="BN144" s="28"/>
      <c r="BO144" s="27"/>
      <c r="BP144" s="28"/>
      <c r="BQ144" s="27"/>
      <c r="BR144" s="28"/>
      <c r="BS144" s="27"/>
      <c r="BT144" s="28"/>
      <c r="BU144" s="27"/>
      <c r="BV144" s="28"/>
      <c r="BW144" s="27"/>
      <c r="BX144" s="28"/>
      <c r="BY144" s="27"/>
      <c r="BZ144" s="28"/>
      <c r="CA144" s="27"/>
      <c r="CB144" s="26"/>
      <c r="CC144" s="27"/>
      <c r="CD144" s="26"/>
      <c r="CE144" s="27"/>
      <c r="CF144" s="26"/>
      <c r="CG144" s="27"/>
      <c r="CH144" s="26"/>
      <c r="CI144" s="27"/>
      <c r="CJ144" s="26"/>
      <c r="CK144" s="27"/>
      <c r="CL144" s="26"/>
      <c r="CM144" s="27"/>
      <c r="CN144" s="30"/>
      <c r="CO144" s="31">
        <f t="shared" si="9"/>
        <v>57080</v>
      </c>
      <c r="CP144" s="31">
        <f t="shared" si="9"/>
        <v>37500</v>
      </c>
      <c r="CQ144" s="32">
        <f t="shared" si="11"/>
        <v>19580</v>
      </c>
    </row>
    <row r="145" spans="1:95" ht="25.5" customHeight="1">
      <c r="A145" s="18">
        <v>142</v>
      </c>
      <c r="B145" s="48" t="s">
        <v>475</v>
      </c>
      <c r="C145" s="20" t="s">
        <v>476</v>
      </c>
      <c r="D145" s="21" t="s">
        <v>477</v>
      </c>
      <c r="E145" s="33"/>
      <c r="F145" s="23">
        <v>6600</v>
      </c>
      <c r="G145" s="35"/>
      <c r="H145" s="25">
        <f t="shared" si="10"/>
        <v>0</v>
      </c>
      <c r="I145" s="11"/>
      <c r="J145" s="26">
        <v>1500</v>
      </c>
      <c r="K145" s="27">
        <v>1500</v>
      </c>
      <c r="L145" s="26">
        <v>1000</v>
      </c>
      <c r="M145" s="27">
        <v>1000</v>
      </c>
      <c r="N145" s="26">
        <v>5000</v>
      </c>
      <c r="O145" s="27">
        <v>5000</v>
      </c>
      <c r="P145" s="26">
        <v>8000</v>
      </c>
      <c r="Q145" s="27">
        <v>0</v>
      </c>
      <c r="R145" s="28"/>
      <c r="S145" s="27"/>
      <c r="T145" s="26"/>
      <c r="U145" s="27"/>
      <c r="V145" s="29">
        <v>4620</v>
      </c>
      <c r="W145" s="27">
        <v>0</v>
      </c>
      <c r="X145" s="29">
        <v>4620</v>
      </c>
      <c r="Y145" s="27"/>
      <c r="Z145" s="29">
        <v>4620</v>
      </c>
      <c r="AA145" s="27"/>
      <c r="AB145" s="29">
        <v>4620</v>
      </c>
      <c r="AC145" s="27">
        <f>12480+14000</f>
        <v>26480</v>
      </c>
      <c r="AD145" s="29">
        <v>4620</v>
      </c>
      <c r="AE145" s="27"/>
      <c r="AF145" s="29">
        <v>4620</v>
      </c>
      <c r="AG145" s="27"/>
      <c r="AH145" s="29">
        <v>4620</v>
      </c>
      <c r="AI145" s="27"/>
      <c r="AJ145" s="29">
        <v>4620</v>
      </c>
      <c r="AK145" s="27">
        <v>13860</v>
      </c>
      <c r="AL145" s="29">
        <v>4620</v>
      </c>
      <c r="AM145" s="27">
        <v>9240</v>
      </c>
      <c r="AN145" s="28"/>
      <c r="AO145" s="27"/>
      <c r="AP145" s="28"/>
      <c r="AQ145" s="27"/>
      <c r="AR145" s="28"/>
      <c r="AS145" s="27"/>
      <c r="AT145" s="28"/>
      <c r="AU145" s="27"/>
      <c r="AV145" s="28"/>
      <c r="AW145" s="27"/>
      <c r="AX145" s="28"/>
      <c r="AY145" s="27"/>
      <c r="AZ145" s="28"/>
      <c r="BA145" s="27"/>
      <c r="BB145" s="28"/>
      <c r="BC145" s="27"/>
      <c r="BD145" s="28"/>
      <c r="BE145" s="27"/>
      <c r="BF145" s="28"/>
      <c r="BG145" s="27"/>
      <c r="BH145" s="28"/>
      <c r="BI145" s="27"/>
      <c r="BJ145" s="28"/>
      <c r="BK145" s="27"/>
      <c r="BL145" s="28"/>
      <c r="BM145" s="27"/>
      <c r="BN145" s="28"/>
      <c r="BO145" s="27"/>
      <c r="BP145" s="28"/>
      <c r="BQ145" s="27"/>
      <c r="BR145" s="28"/>
      <c r="BS145" s="27"/>
      <c r="BT145" s="28"/>
      <c r="BU145" s="27"/>
      <c r="BV145" s="28"/>
      <c r="BW145" s="27"/>
      <c r="BX145" s="28"/>
      <c r="BY145" s="27"/>
      <c r="BZ145" s="28"/>
      <c r="CA145" s="27"/>
      <c r="CB145" s="26"/>
      <c r="CC145" s="27"/>
      <c r="CD145" s="26"/>
      <c r="CE145" s="27"/>
      <c r="CF145" s="26"/>
      <c r="CG145" s="27"/>
      <c r="CH145" s="26"/>
      <c r="CI145" s="27"/>
      <c r="CJ145" s="26"/>
      <c r="CK145" s="27"/>
      <c r="CL145" s="26"/>
      <c r="CM145" s="27"/>
      <c r="CN145" s="30"/>
      <c r="CO145" s="31">
        <f t="shared" si="9"/>
        <v>57080</v>
      </c>
      <c r="CP145" s="31">
        <f t="shared" si="9"/>
        <v>57080</v>
      </c>
      <c r="CQ145" s="32">
        <f t="shared" si="11"/>
        <v>0</v>
      </c>
    </row>
    <row r="146" spans="1:95" ht="25.5" customHeight="1">
      <c r="A146" s="18">
        <v>143</v>
      </c>
      <c r="B146" s="48" t="s">
        <v>478</v>
      </c>
      <c r="C146" s="20" t="s">
        <v>479</v>
      </c>
      <c r="D146" s="21" t="s">
        <v>480</v>
      </c>
      <c r="E146" s="33"/>
      <c r="F146" s="23">
        <v>6600</v>
      </c>
      <c r="G146" s="35"/>
      <c r="H146" s="25">
        <f t="shared" si="10"/>
        <v>14860</v>
      </c>
      <c r="I146" s="11"/>
      <c r="J146" s="26">
        <v>1500</v>
      </c>
      <c r="K146" s="27">
        <v>1500</v>
      </c>
      <c r="L146" s="26">
        <v>1000</v>
      </c>
      <c r="M146" s="27">
        <v>1000</v>
      </c>
      <c r="N146" s="26">
        <v>5000</v>
      </c>
      <c r="O146" s="27">
        <v>5000</v>
      </c>
      <c r="P146" s="26">
        <v>8000</v>
      </c>
      <c r="Q146" s="27">
        <v>0</v>
      </c>
      <c r="R146" s="28"/>
      <c r="S146" s="27"/>
      <c r="T146" s="26"/>
      <c r="U146" s="27"/>
      <c r="V146" s="29">
        <v>4620</v>
      </c>
      <c r="W146" s="27">
        <v>4620</v>
      </c>
      <c r="X146" s="29">
        <v>4620</v>
      </c>
      <c r="Y146" s="27">
        <v>4620</v>
      </c>
      <c r="Z146" s="29">
        <v>4620</v>
      </c>
      <c r="AA146" s="27">
        <v>0</v>
      </c>
      <c r="AB146" s="29">
        <v>4620</v>
      </c>
      <c r="AC146" s="27">
        <v>16240</v>
      </c>
      <c r="AD146" s="29">
        <v>4620</v>
      </c>
      <c r="AE146" s="27"/>
      <c r="AF146" s="29">
        <v>4620</v>
      </c>
      <c r="AG146" s="27"/>
      <c r="AH146" s="29">
        <v>4620</v>
      </c>
      <c r="AI146" s="27"/>
      <c r="AJ146" s="29">
        <v>4620</v>
      </c>
      <c r="AK146" s="27"/>
      <c r="AL146" s="29">
        <v>4620</v>
      </c>
      <c r="AM146" s="27">
        <v>9240</v>
      </c>
      <c r="AN146" s="28"/>
      <c r="AO146" s="27"/>
      <c r="AP146" s="28"/>
      <c r="AQ146" s="27"/>
      <c r="AR146" s="28"/>
      <c r="AS146" s="27"/>
      <c r="AT146" s="28"/>
      <c r="AU146" s="27"/>
      <c r="AV146" s="28"/>
      <c r="AW146" s="27"/>
      <c r="AX146" s="28"/>
      <c r="AY146" s="27"/>
      <c r="AZ146" s="28"/>
      <c r="BA146" s="27"/>
      <c r="BB146" s="28"/>
      <c r="BC146" s="27"/>
      <c r="BD146" s="28"/>
      <c r="BE146" s="27"/>
      <c r="BF146" s="28"/>
      <c r="BG146" s="27"/>
      <c r="BH146" s="28"/>
      <c r="BI146" s="27"/>
      <c r="BJ146" s="28"/>
      <c r="BK146" s="27"/>
      <c r="BL146" s="28"/>
      <c r="BM146" s="27"/>
      <c r="BN146" s="28"/>
      <c r="BO146" s="27"/>
      <c r="BP146" s="28"/>
      <c r="BQ146" s="27"/>
      <c r="BR146" s="28"/>
      <c r="BS146" s="27"/>
      <c r="BT146" s="28"/>
      <c r="BU146" s="27"/>
      <c r="BV146" s="28"/>
      <c r="BW146" s="27"/>
      <c r="BX146" s="28"/>
      <c r="BY146" s="27"/>
      <c r="BZ146" s="28"/>
      <c r="CA146" s="27"/>
      <c r="CB146" s="26"/>
      <c r="CC146" s="27"/>
      <c r="CD146" s="26"/>
      <c r="CE146" s="27"/>
      <c r="CF146" s="26"/>
      <c r="CG146" s="27"/>
      <c r="CH146" s="26"/>
      <c r="CI146" s="27"/>
      <c r="CJ146" s="26"/>
      <c r="CK146" s="27"/>
      <c r="CL146" s="26"/>
      <c r="CM146" s="27"/>
      <c r="CN146" s="30"/>
      <c r="CO146" s="31">
        <f t="shared" si="9"/>
        <v>57080</v>
      </c>
      <c r="CP146" s="31">
        <f t="shared" si="9"/>
        <v>42220</v>
      </c>
      <c r="CQ146" s="32">
        <f t="shared" si="11"/>
        <v>14860</v>
      </c>
    </row>
    <row r="147" spans="1:95" ht="25.5" customHeight="1">
      <c r="A147" s="18">
        <v>144</v>
      </c>
      <c r="B147" s="48" t="s">
        <v>481</v>
      </c>
      <c r="C147" s="20" t="s">
        <v>482</v>
      </c>
      <c r="D147" s="21" t="s">
        <v>483</v>
      </c>
      <c r="E147" s="33"/>
      <c r="F147" s="23">
        <v>6200</v>
      </c>
      <c r="G147" s="53" t="s">
        <v>410</v>
      </c>
      <c r="H147" s="38">
        <f t="shared" si="10"/>
        <v>0</v>
      </c>
      <c r="I147" s="11"/>
      <c r="J147" s="26">
        <v>1500</v>
      </c>
      <c r="K147" s="27">
        <v>1500</v>
      </c>
      <c r="L147" s="26">
        <v>1000</v>
      </c>
      <c r="M147" s="27">
        <v>1000</v>
      </c>
      <c r="N147" s="26">
        <v>5000</v>
      </c>
      <c r="O147" s="27">
        <f>3000+0</f>
        <v>3000</v>
      </c>
      <c r="P147" s="26">
        <v>8000</v>
      </c>
      <c r="Q147" s="27"/>
      <c r="R147" s="28"/>
      <c r="S147" s="27"/>
      <c r="T147" s="26"/>
      <c r="U147" s="27"/>
      <c r="V147" s="29">
        <v>4340</v>
      </c>
      <c r="W147" s="27">
        <v>0</v>
      </c>
      <c r="X147" s="29">
        <v>4340</v>
      </c>
      <c r="Y147" s="27"/>
      <c r="Z147" s="29">
        <v>4340</v>
      </c>
      <c r="AA147" s="27"/>
      <c r="AB147" s="29">
        <v>4340</v>
      </c>
      <c r="AC147" s="27">
        <v>7120</v>
      </c>
      <c r="AD147" s="29">
        <v>4340</v>
      </c>
      <c r="AE147" s="27">
        <v>12620</v>
      </c>
      <c r="AF147" s="29">
        <v>4340</v>
      </c>
      <c r="AG147" s="27"/>
      <c r="AH147" s="29">
        <v>4340</v>
      </c>
      <c r="AI147" s="27"/>
      <c r="AJ147" s="29">
        <v>4340</v>
      </c>
      <c r="AK147" s="27">
        <v>24980</v>
      </c>
      <c r="AL147" s="29">
        <v>4340</v>
      </c>
      <c r="AM147" s="27">
        <v>4340</v>
      </c>
      <c r="AN147" s="28"/>
      <c r="AO147" s="27"/>
      <c r="AP147" s="28"/>
      <c r="AQ147" s="27"/>
      <c r="AR147" s="28"/>
      <c r="AS147" s="27"/>
      <c r="AT147" s="28"/>
      <c r="AU147" s="27"/>
      <c r="AV147" s="28"/>
      <c r="AW147" s="27"/>
      <c r="AX147" s="28"/>
      <c r="AY147" s="27"/>
      <c r="AZ147" s="28"/>
      <c r="BA147" s="27"/>
      <c r="BB147" s="28"/>
      <c r="BC147" s="27"/>
      <c r="BD147" s="28"/>
      <c r="BE147" s="27"/>
      <c r="BF147" s="28"/>
      <c r="BG147" s="27"/>
      <c r="BH147" s="28"/>
      <c r="BI147" s="27"/>
      <c r="BJ147" s="28"/>
      <c r="BK147" s="27"/>
      <c r="BL147" s="28"/>
      <c r="BM147" s="27"/>
      <c r="BN147" s="28"/>
      <c r="BO147" s="27"/>
      <c r="BP147" s="28"/>
      <c r="BQ147" s="27"/>
      <c r="BR147" s="28"/>
      <c r="BS147" s="27"/>
      <c r="BT147" s="28"/>
      <c r="BU147" s="27"/>
      <c r="BV147" s="28"/>
      <c r="BW147" s="27"/>
      <c r="BX147" s="28"/>
      <c r="BY147" s="27"/>
      <c r="BZ147" s="28"/>
      <c r="CA147" s="27"/>
      <c r="CB147" s="26"/>
      <c r="CC147" s="27"/>
      <c r="CD147" s="26"/>
      <c r="CE147" s="27"/>
      <c r="CF147" s="26"/>
      <c r="CG147" s="27"/>
      <c r="CH147" s="26"/>
      <c r="CI147" s="27"/>
      <c r="CJ147" s="26"/>
      <c r="CK147" s="27"/>
      <c r="CL147" s="26"/>
      <c r="CM147" s="27"/>
      <c r="CN147" s="30"/>
      <c r="CO147" s="31">
        <f t="shared" si="9"/>
        <v>54560</v>
      </c>
      <c r="CP147" s="31">
        <f t="shared" si="9"/>
        <v>54560</v>
      </c>
      <c r="CQ147" s="32">
        <f t="shared" si="11"/>
        <v>0</v>
      </c>
    </row>
    <row r="148" spans="1:95" ht="25.5" customHeight="1">
      <c r="A148" s="18">
        <v>145</v>
      </c>
      <c r="B148" s="48" t="s">
        <v>484</v>
      </c>
      <c r="C148" s="20" t="s">
        <v>485</v>
      </c>
      <c r="D148" s="21" t="s">
        <v>486</v>
      </c>
      <c r="E148" s="33"/>
      <c r="F148" s="23">
        <v>6600</v>
      </c>
      <c r="G148" s="35"/>
      <c r="H148" s="38">
        <f t="shared" si="10"/>
        <v>23100</v>
      </c>
      <c r="I148" s="11"/>
      <c r="J148" s="26">
        <v>1500</v>
      </c>
      <c r="K148" s="27">
        <v>1500</v>
      </c>
      <c r="L148" s="26">
        <v>1000</v>
      </c>
      <c r="M148" s="27">
        <v>1000</v>
      </c>
      <c r="N148" s="26">
        <v>5000</v>
      </c>
      <c r="O148" s="27">
        <v>5000</v>
      </c>
      <c r="P148" s="26">
        <v>8000</v>
      </c>
      <c r="Q148" s="27">
        <v>0</v>
      </c>
      <c r="R148" s="28"/>
      <c r="S148" s="27"/>
      <c r="T148" s="26"/>
      <c r="U148" s="27"/>
      <c r="V148" s="29">
        <v>4620</v>
      </c>
      <c r="W148" s="27">
        <v>0</v>
      </c>
      <c r="X148" s="29">
        <v>4620</v>
      </c>
      <c r="Y148" s="27">
        <v>12620</v>
      </c>
      <c r="Z148" s="29">
        <v>4620</v>
      </c>
      <c r="AA148" s="27"/>
      <c r="AB148" s="29">
        <v>4620</v>
      </c>
      <c r="AC148" s="27"/>
      <c r="AD148" s="29">
        <v>4620</v>
      </c>
      <c r="AE148" s="27">
        <v>13860</v>
      </c>
      <c r="AF148" s="29">
        <v>4620</v>
      </c>
      <c r="AG148" s="27"/>
      <c r="AH148" s="29">
        <v>4620</v>
      </c>
      <c r="AI148" s="27"/>
      <c r="AJ148" s="29">
        <v>4620</v>
      </c>
      <c r="AK148" s="27"/>
      <c r="AL148" s="29">
        <v>4620</v>
      </c>
      <c r="AM148" s="27"/>
      <c r="AN148" s="28"/>
      <c r="AO148" s="27"/>
      <c r="AP148" s="28"/>
      <c r="AQ148" s="27"/>
      <c r="AR148" s="28"/>
      <c r="AS148" s="27"/>
      <c r="AT148" s="28"/>
      <c r="AU148" s="27"/>
      <c r="AV148" s="28"/>
      <c r="AW148" s="27"/>
      <c r="AX148" s="28"/>
      <c r="AY148" s="27"/>
      <c r="AZ148" s="28"/>
      <c r="BA148" s="27"/>
      <c r="BB148" s="28"/>
      <c r="BC148" s="27"/>
      <c r="BD148" s="28"/>
      <c r="BE148" s="27"/>
      <c r="BF148" s="28"/>
      <c r="BG148" s="27"/>
      <c r="BH148" s="28"/>
      <c r="BI148" s="27"/>
      <c r="BJ148" s="28"/>
      <c r="BK148" s="27"/>
      <c r="BL148" s="28"/>
      <c r="BM148" s="27"/>
      <c r="BN148" s="28"/>
      <c r="BO148" s="27"/>
      <c r="BP148" s="28"/>
      <c r="BQ148" s="27"/>
      <c r="BR148" s="28"/>
      <c r="BS148" s="27"/>
      <c r="BT148" s="28"/>
      <c r="BU148" s="27"/>
      <c r="BV148" s="28"/>
      <c r="BW148" s="27"/>
      <c r="BX148" s="28"/>
      <c r="BY148" s="27"/>
      <c r="BZ148" s="28"/>
      <c r="CA148" s="27"/>
      <c r="CB148" s="26"/>
      <c r="CC148" s="27"/>
      <c r="CD148" s="26"/>
      <c r="CE148" s="27"/>
      <c r="CF148" s="26"/>
      <c r="CG148" s="27"/>
      <c r="CH148" s="26"/>
      <c r="CI148" s="27"/>
      <c r="CJ148" s="26"/>
      <c r="CK148" s="27"/>
      <c r="CL148" s="26"/>
      <c r="CM148" s="27"/>
      <c r="CN148" s="30"/>
      <c r="CO148" s="31">
        <f t="shared" si="9"/>
        <v>57080</v>
      </c>
      <c r="CP148" s="31">
        <f t="shared" si="9"/>
        <v>33980</v>
      </c>
      <c r="CQ148" s="32">
        <f t="shared" si="11"/>
        <v>23100</v>
      </c>
    </row>
    <row r="149" spans="1:95" ht="25.5" customHeight="1">
      <c r="A149" s="18">
        <v>146</v>
      </c>
      <c r="B149" s="48" t="s">
        <v>487</v>
      </c>
      <c r="C149" s="20" t="s">
        <v>488</v>
      </c>
      <c r="D149" s="21" t="s">
        <v>489</v>
      </c>
      <c r="E149" s="37"/>
      <c r="F149" s="23">
        <v>6600</v>
      </c>
      <c r="G149" s="35"/>
      <c r="H149" s="38">
        <f t="shared" si="10"/>
        <v>13860</v>
      </c>
      <c r="I149" s="11"/>
      <c r="J149" s="26">
        <v>1500</v>
      </c>
      <c r="K149" s="27">
        <v>1500</v>
      </c>
      <c r="L149" s="26">
        <v>1000</v>
      </c>
      <c r="M149" s="27">
        <v>1000</v>
      </c>
      <c r="N149" s="26">
        <v>5000</v>
      </c>
      <c r="O149" s="27">
        <v>5000</v>
      </c>
      <c r="P149" s="26">
        <v>8000</v>
      </c>
      <c r="Q149" s="27">
        <v>0</v>
      </c>
      <c r="R149" s="28"/>
      <c r="S149" s="27"/>
      <c r="T149" s="26"/>
      <c r="U149" s="27"/>
      <c r="V149" s="29">
        <v>4620</v>
      </c>
      <c r="W149" s="27">
        <v>0</v>
      </c>
      <c r="X149" s="29">
        <v>4620</v>
      </c>
      <c r="Y149" s="27">
        <v>0</v>
      </c>
      <c r="Z149" s="29">
        <v>4620</v>
      </c>
      <c r="AA149" s="27">
        <v>12620</v>
      </c>
      <c r="AB149" s="29">
        <v>4620</v>
      </c>
      <c r="AC149" s="27">
        <v>9240</v>
      </c>
      <c r="AD149" s="29">
        <v>4620</v>
      </c>
      <c r="AE149" s="27">
        <v>4620</v>
      </c>
      <c r="AF149" s="29">
        <v>4620</v>
      </c>
      <c r="AG149" s="27"/>
      <c r="AH149" s="29">
        <v>4620</v>
      </c>
      <c r="AI149" s="27">
        <v>9240</v>
      </c>
      <c r="AJ149" s="29">
        <v>4620</v>
      </c>
      <c r="AK149" s="27"/>
      <c r="AL149" s="29">
        <v>4620</v>
      </c>
      <c r="AM149" s="27"/>
      <c r="AN149" s="28"/>
      <c r="AO149" s="27"/>
      <c r="AP149" s="28"/>
      <c r="AQ149" s="27"/>
      <c r="AR149" s="28"/>
      <c r="AS149" s="27"/>
      <c r="AT149" s="28"/>
      <c r="AU149" s="27"/>
      <c r="AV149" s="28"/>
      <c r="AW149" s="27"/>
      <c r="AX149" s="28"/>
      <c r="AY149" s="27"/>
      <c r="AZ149" s="28"/>
      <c r="BA149" s="27"/>
      <c r="BB149" s="28"/>
      <c r="BC149" s="27"/>
      <c r="BD149" s="28"/>
      <c r="BE149" s="27"/>
      <c r="BF149" s="28"/>
      <c r="BG149" s="27"/>
      <c r="BH149" s="28"/>
      <c r="BI149" s="27"/>
      <c r="BJ149" s="28"/>
      <c r="BK149" s="27"/>
      <c r="BL149" s="28"/>
      <c r="BM149" s="27"/>
      <c r="BN149" s="28"/>
      <c r="BO149" s="27"/>
      <c r="BP149" s="28"/>
      <c r="BQ149" s="27"/>
      <c r="BR149" s="28"/>
      <c r="BS149" s="27"/>
      <c r="BT149" s="28"/>
      <c r="BU149" s="27"/>
      <c r="BV149" s="28"/>
      <c r="BW149" s="27"/>
      <c r="BX149" s="28"/>
      <c r="BY149" s="27"/>
      <c r="BZ149" s="28"/>
      <c r="CA149" s="27"/>
      <c r="CB149" s="26"/>
      <c r="CC149" s="27"/>
      <c r="CD149" s="26"/>
      <c r="CE149" s="27"/>
      <c r="CF149" s="26"/>
      <c r="CG149" s="27"/>
      <c r="CH149" s="26"/>
      <c r="CI149" s="27"/>
      <c r="CJ149" s="26"/>
      <c r="CK149" s="27"/>
      <c r="CL149" s="26"/>
      <c r="CM149" s="27"/>
      <c r="CN149" s="30"/>
      <c r="CO149" s="31">
        <f t="shared" si="9"/>
        <v>57080</v>
      </c>
      <c r="CP149" s="31">
        <f t="shared" si="9"/>
        <v>43220</v>
      </c>
      <c r="CQ149" s="32">
        <f t="shared" si="11"/>
        <v>13860</v>
      </c>
    </row>
    <row r="150" spans="1:95" ht="25.5" customHeight="1">
      <c r="A150" s="18">
        <v>147</v>
      </c>
      <c r="B150" s="48" t="s">
        <v>490</v>
      </c>
      <c r="C150" s="20" t="s">
        <v>491</v>
      </c>
      <c r="D150" s="21" t="s">
        <v>492</v>
      </c>
      <c r="E150" s="37"/>
      <c r="F150" s="23">
        <v>6600</v>
      </c>
      <c r="G150" s="35"/>
      <c r="H150" s="38">
        <f t="shared" si="10"/>
        <v>4620</v>
      </c>
      <c r="I150" s="11"/>
      <c r="J150" s="26">
        <v>1500</v>
      </c>
      <c r="K150" s="27">
        <v>1500</v>
      </c>
      <c r="L150" s="26">
        <v>1000</v>
      </c>
      <c r="M150" s="27">
        <v>1000</v>
      </c>
      <c r="N150" s="26">
        <v>5000</v>
      </c>
      <c r="O150" s="27">
        <v>5000</v>
      </c>
      <c r="P150" s="26">
        <v>8000</v>
      </c>
      <c r="Q150" s="27">
        <v>0</v>
      </c>
      <c r="R150" s="28"/>
      <c r="S150" s="27"/>
      <c r="T150" s="26"/>
      <c r="U150" s="27"/>
      <c r="V150" s="29">
        <v>4620</v>
      </c>
      <c r="W150" s="27">
        <v>0</v>
      </c>
      <c r="X150" s="29">
        <v>4620</v>
      </c>
      <c r="Y150" s="27">
        <v>0</v>
      </c>
      <c r="Z150" s="29">
        <v>4620</v>
      </c>
      <c r="AA150" s="27">
        <v>0</v>
      </c>
      <c r="AB150" s="29">
        <v>4620</v>
      </c>
      <c r="AC150" s="27">
        <v>26480</v>
      </c>
      <c r="AD150" s="29">
        <v>4620</v>
      </c>
      <c r="AE150" s="27"/>
      <c r="AF150" s="29">
        <v>4620</v>
      </c>
      <c r="AG150" s="27"/>
      <c r="AH150" s="29">
        <v>4620</v>
      </c>
      <c r="AI150" s="27"/>
      <c r="AJ150" s="29">
        <v>4620</v>
      </c>
      <c r="AK150" s="27"/>
      <c r="AL150" s="29">
        <v>4620</v>
      </c>
      <c r="AM150" s="27">
        <v>18480</v>
      </c>
      <c r="AN150" s="28"/>
      <c r="AO150" s="27"/>
      <c r="AP150" s="28"/>
      <c r="AQ150" s="27"/>
      <c r="AR150" s="28"/>
      <c r="AS150" s="27"/>
      <c r="AT150" s="28"/>
      <c r="AU150" s="27"/>
      <c r="AV150" s="28"/>
      <c r="AW150" s="27"/>
      <c r="AX150" s="28"/>
      <c r="AY150" s="27"/>
      <c r="AZ150" s="28"/>
      <c r="BA150" s="27"/>
      <c r="BB150" s="28"/>
      <c r="BC150" s="27"/>
      <c r="BD150" s="28"/>
      <c r="BE150" s="27"/>
      <c r="BF150" s="28"/>
      <c r="BG150" s="27"/>
      <c r="BH150" s="28"/>
      <c r="BI150" s="27"/>
      <c r="BJ150" s="28"/>
      <c r="BK150" s="27"/>
      <c r="BL150" s="28"/>
      <c r="BM150" s="27"/>
      <c r="BN150" s="28"/>
      <c r="BO150" s="27"/>
      <c r="BP150" s="28"/>
      <c r="BQ150" s="27"/>
      <c r="BR150" s="28"/>
      <c r="BS150" s="27"/>
      <c r="BT150" s="28"/>
      <c r="BU150" s="27"/>
      <c r="BV150" s="28"/>
      <c r="BW150" s="27"/>
      <c r="BX150" s="28"/>
      <c r="BY150" s="27"/>
      <c r="BZ150" s="28"/>
      <c r="CA150" s="27"/>
      <c r="CB150" s="26"/>
      <c r="CC150" s="27"/>
      <c r="CD150" s="26"/>
      <c r="CE150" s="27"/>
      <c r="CF150" s="26"/>
      <c r="CG150" s="27"/>
      <c r="CH150" s="26"/>
      <c r="CI150" s="27"/>
      <c r="CJ150" s="26"/>
      <c r="CK150" s="27"/>
      <c r="CL150" s="26"/>
      <c r="CM150" s="27"/>
      <c r="CN150" s="30"/>
      <c r="CO150" s="31">
        <f t="shared" si="9"/>
        <v>57080</v>
      </c>
      <c r="CP150" s="31">
        <f t="shared" si="9"/>
        <v>52460</v>
      </c>
      <c r="CQ150" s="32">
        <f t="shared" si="11"/>
        <v>4620</v>
      </c>
    </row>
    <row r="151" spans="1:95" ht="25.5" customHeight="1">
      <c r="A151" s="18">
        <v>148</v>
      </c>
      <c r="B151" s="50" t="s">
        <v>493</v>
      </c>
      <c r="C151" s="20" t="s">
        <v>494</v>
      </c>
      <c r="D151" s="51" t="s">
        <v>495</v>
      </c>
      <c r="E151" s="37"/>
      <c r="F151" s="23">
        <v>6600</v>
      </c>
      <c r="G151" s="35"/>
      <c r="H151" s="38">
        <f t="shared" si="10"/>
        <v>27720</v>
      </c>
      <c r="I151" s="11"/>
      <c r="J151" s="26">
        <v>1500</v>
      </c>
      <c r="K151" s="27">
        <v>1500</v>
      </c>
      <c r="L151" s="26">
        <v>1000</v>
      </c>
      <c r="M151" s="27">
        <v>1000</v>
      </c>
      <c r="N151" s="26">
        <v>5000</v>
      </c>
      <c r="O151" s="27">
        <v>5000</v>
      </c>
      <c r="P151" s="26">
        <v>8000</v>
      </c>
      <c r="Q151" s="27">
        <v>0</v>
      </c>
      <c r="R151" s="28"/>
      <c r="S151" s="27"/>
      <c r="T151" s="26"/>
      <c r="U151" s="27"/>
      <c r="V151" s="29">
        <v>4620</v>
      </c>
      <c r="W151" s="27">
        <v>0</v>
      </c>
      <c r="X151" s="29">
        <v>4620</v>
      </c>
      <c r="Y151" s="27">
        <v>0</v>
      </c>
      <c r="Z151" s="29">
        <v>4620</v>
      </c>
      <c r="AA151" s="27">
        <v>0</v>
      </c>
      <c r="AB151" s="29">
        <v>4620</v>
      </c>
      <c r="AC151" s="27">
        <v>21860</v>
      </c>
      <c r="AD151" s="29">
        <v>4620</v>
      </c>
      <c r="AE151" s="27"/>
      <c r="AF151" s="29">
        <v>4620</v>
      </c>
      <c r="AG151" s="27"/>
      <c r="AH151" s="29">
        <v>4620</v>
      </c>
      <c r="AI151" s="27"/>
      <c r="AJ151" s="29">
        <v>4620</v>
      </c>
      <c r="AK151" s="27"/>
      <c r="AL151" s="29">
        <v>4620</v>
      </c>
      <c r="AM151" s="27"/>
      <c r="AN151" s="28"/>
      <c r="AO151" s="27"/>
      <c r="AP151" s="28"/>
      <c r="AQ151" s="27"/>
      <c r="AR151" s="28"/>
      <c r="AS151" s="27"/>
      <c r="AT151" s="28"/>
      <c r="AU151" s="27"/>
      <c r="AV151" s="28"/>
      <c r="AW151" s="27"/>
      <c r="AX151" s="28"/>
      <c r="AY151" s="27"/>
      <c r="AZ151" s="28"/>
      <c r="BA151" s="27"/>
      <c r="BB151" s="28"/>
      <c r="BC151" s="27"/>
      <c r="BD151" s="28"/>
      <c r="BE151" s="27"/>
      <c r="BF151" s="28"/>
      <c r="BG151" s="27"/>
      <c r="BH151" s="28"/>
      <c r="BI151" s="27"/>
      <c r="BJ151" s="28"/>
      <c r="BK151" s="27"/>
      <c r="BL151" s="28"/>
      <c r="BM151" s="27"/>
      <c r="BN151" s="28"/>
      <c r="BO151" s="27"/>
      <c r="BP151" s="28"/>
      <c r="BQ151" s="27"/>
      <c r="BR151" s="28"/>
      <c r="BS151" s="27"/>
      <c r="BT151" s="28"/>
      <c r="BU151" s="27"/>
      <c r="BV151" s="28"/>
      <c r="BW151" s="27"/>
      <c r="BX151" s="28"/>
      <c r="BY151" s="27"/>
      <c r="BZ151" s="28"/>
      <c r="CA151" s="27"/>
      <c r="CB151" s="26"/>
      <c r="CC151" s="27"/>
      <c r="CD151" s="26"/>
      <c r="CE151" s="27"/>
      <c r="CF151" s="26"/>
      <c r="CG151" s="27"/>
      <c r="CH151" s="26"/>
      <c r="CI151" s="27"/>
      <c r="CJ151" s="26"/>
      <c r="CK151" s="27"/>
      <c r="CL151" s="26"/>
      <c r="CM151" s="27"/>
      <c r="CN151" s="30"/>
      <c r="CO151" s="31">
        <f t="shared" si="9"/>
        <v>57080</v>
      </c>
      <c r="CP151" s="31">
        <f t="shared" si="9"/>
        <v>29360</v>
      </c>
      <c r="CQ151" s="32">
        <f t="shared" si="11"/>
        <v>27720</v>
      </c>
    </row>
    <row r="152" spans="1:95" ht="25.5" customHeight="1">
      <c r="A152" s="18">
        <v>149</v>
      </c>
      <c r="B152" s="48" t="s">
        <v>496</v>
      </c>
      <c r="C152" s="20" t="s">
        <v>497</v>
      </c>
      <c r="D152" s="21" t="s">
        <v>498</v>
      </c>
      <c r="E152" s="37"/>
      <c r="F152" s="23">
        <v>6600</v>
      </c>
      <c r="G152" s="35"/>
      <c r="H152" s="38">
        <f t="shared" si="10"/>
        <v>27720</v>
      </c>
      <c r="I152" s="11"/>
      <c r="J152" s="26">
        <v>1500</v>
      </c>
      <c r="K152" s="27">
        <v>1500</v>
      </c>
      <c r="L152" s="26">
        <v>1000</v>
      </c>
      <c r="M152" s="27">
        <v>0</v>
      </c>
      <c r="N152" s="26">
        <v>5000</v>
      </c>
      <c r="O152" s="27">
        <v>0</v>
      </c>
      <c r="P152" s="26">
        <v>8000</v>
      </c>
      <c r="Q152" s="27">
        <v>0</v>
      </c>
      <c r="R152" s="28"/>
      <c r="S152" s="27"/>
      <c r="T152" s="26"/>
      <c r="U152" s="27"/>
      <c r="V152" s="29">
        <v>4620</v>
      </c>
      <c r="W152" s="27">
        <v>18620</v>
      </c>
      <c r="X152" s="29">
        <v>4620</v>
      </c>
      <c r="Y152" s="27"/>
      <c r="Z152" s="29">
        <v>4620</v>
      </c>
      <c r="AA152" s="27">
        <v>0</v>
      </c>
      <c r="AB152" s="29">
        <v>4620</v>
      </c>
      <c r="AC152" s="27">
        <v>9240</v>
      </c>
      <c r="AD152" s="29">
        <v>4620</v>
      </c>
      <c r="AE152" s="27"/>
      <c r="AF152" s="29">
        <v>4620</v>
      </c>
      <c r="AG152" s="27"/>
      <c r="AH152" s="29">
        <v>4620</v>
      </c>
      <c r="AI152" s="27"/>
      <c r="AJ152" s="29">
        <v>4620</v>
      </c>
      <c r="AK152" s="27"/>
      <c r="AL152" s="29">
        <v>4620</v>
      </c>
      <c r="AM152" s="27"/>
      <c r="AN152" s="28"/>
      <c r="AO152" s="27"/>
      <c r="AP152" s="28"/>
      <c r="AQ152" s="27"/>
      <c r="AR152" s="28"/>
      <c r="AS152" s="27"/>
      <c r="AT152" s="28"/>
      <c r="AU152" s="27"/>
      <c r="AV152" s="28"/>
      <c r="AW152" s="27"/>
      <c r="AX152" s="28"/>
      <c r="AY152" s="27"/>
      <c r="AZ152" s="28"/>
      <c r="BA152" s="27"/>
      <c r="BB152" s="28"/>
      <c r="BC152" s="27"/>
      <c r="BD152" s="28"/>
      <c r="BE152" s="27"/>
      <c r="BF152" s="28"/>
      <c r="BG152" s="27"/>
      <c r="BH152" s="28"/>
      <c r="BI152" s="27"/>
      <c r="BJ152" s="28"/>
      <c r="BK152" s="27"/>
      <c r="BL152" s="28"/>
      <c r="BM152" s="27"/>
      <c r="BN152" s="28"/>
      <c r="BO152" s="27"/>
      <c r="BP152" s="28"/>
      <c r="BQ152" s="27"/>
      <c r="BR152" s="28"/>
      <c r="BS152" s="27"/>
      <c r="BT152" s="28"/>
      <c r="BU152" s="27"/>
      <c r="BV152" s="28"/>
      <c r="BW152" s="27"/>
      <c r="BX152" s="28"/>
      <c r="BY152" s="27"/>
      <c r="BZ152" s="28"/>
      <c r="CA152" s="27"/>
      <c r="CB152" s="26"/>
      <c r="CC152" s="27"/>
      <c r="CD152" s="26"/>
      <c r="CE152" s="27"/>
      <c r="CF152" s="26"/>
      <c r="CG152" s="27"/>
      <c r="CH152" s="26"/>
      <c r="CI152" s="27"/>
      <c r="CJ152" s="26"/>
      <c r="CK152" s="27"/>
      <c r="CL152" s="26"/>
      <c r="CM152" s="27"/>
      <c r="CN152" s="30"/>
      <c r="CO152" s="31">
        <f t="shared" si="9"/>
        <v>57080</v>
      </c>
      <c r="CP152" s="31">
        <f t="shared" si="9"/>
        <v>29360</v>
      </c>
      <c r="CQ152" s="32">
        <f t="shared" si="11"/>
        <v>27720</v>
      </c>
    </row>
    <row r="153" spans="1:95" ht="25.5" customHeight="1">
      <c r="A153" s="18">
        <v>150</v>
      </c>
      <c r="B153" s="48" t="s">
        <v>499</v>
      </c>
      <c r="C153" s="20" t="s">
        <v>500</v>
      </c>
      <c r="D153" s="21" t="s">
        <v>501</v>
      </c>
      <c r="E153" s="37"/>
      <c r="F153" s="23"/>
      <c r="G153" s="44" t="s">
        <v>136</v>
      </c>
      <c r="H153" s="38">
        <f t="shared" si="10"/>
        <v>0</v>
      </c>
      <c r="I153" s="11"/>
      <c r="J153" s="26">
        <v>1500</v>
      </c>
      <c r="K153" s="27">
        <v>1500</v>
      </c>
      <c r="L153" s="26">
        <v>1000</v>
      </c>
      <c r="M153" s="27">
        <v>1000</v>
      </c>
      <c r="N153" s="26">
        <v>5000</v>
      </c>
      <c r="O153" s="27">
        <v>5000</v>
      </c>
      <c r="P153" s="26">
        <v>8000</v>
      </c>
      <c r="Q153" s="27">
        <f>0+0</f>
        <v>0</v>
      </c>
      <c r="R153" s="28"/>
      <c r="S153" s="27"/>
      <c r="T153" s="26"/>
      <c r="U153" s="27"/>
      <c r="V153" s="29">
        <v>4620</v>
      </c>
      <c r="W153" s="27">
        <v>4620</v>
      </c>
      <c r="X153" s="29">
        <v>4620</v>
      </c>
      <c r="Y153" s="27">
        <v>4620</v>
      </c>
      <c r="Z153" s="29">
        <v>4620</v>
      </c>
      <c r="AA153" s="27">
        <v>4620</v>
      </c>
      <c r="AB153" s="29">
        <v>4620</v>
      </c>
      <c r="AC153" s="27">
        <v>6620</v>
      </c>
      <c r="AD153" s="29">
        <v>4620</v>
      </c>
      <c r="AE153" s="27">
        <v>10620</v>
      </c>
      <c r="AF153" s="29">
        <v>4620</v>
      </c>
      <c r="AG153" s="27">
        <v>4620</v>
      </c>
      <c r="AH153" s="29"/>
      <c r="AI153" s="27"/>
      <c r="AJ153" s="29"/>
      <c r="AK153" s="27"/>
      <c r="AL153" s="29"/>
      <c r="AM153" s="27"/>
      <c r="AN153" s="28"/>
      <c r="AO153" s="27"/>
      <c r="AP153" s="28"/>
      <c r="AQ153" s="27"/>
      <c r="AR153" s="28"/>
      <c r="AS153" s="27"/>
      <c r="AT153" s="28"/>
      <c r="AU153" s="27"/>
      <c r="AV153" s="28"/>
      <c r="AW153" s="27"/>
      <c r="AX153" s="28"/>
      <c r="AY153" s="27"/>
      <c r="AZ153" s="28"/>
      <c r="BA153" s="27"/>
      <c r="BB153" s="28"/>
      <c r="BC153" s="27"/>
      <c r="BD153" s="28"/>
      <c r="BE153" s="27"/>
      <c r="BF153" s="28"/>
      <c r="BG153" s="27"/>
      <c r="BH153" s="28"/>
      <c r="BI153" s="27"/>
      <c r="BJ153" s="28"/>
      <c r="BK153" s="27"/>
      <c r="BL153" s="28"/>
      <c r="BM153" s="27"/>
      <c r="BN153" s="28"/>
      <c r="BO153" s="27"/>
      <c r="BP153" s="28"/>
      <c r="BQ153" s="27"/>
      <c r="BR153" s="28"/>
      <c r="BS153" s="27"/>
      <c r="BT153" s="28"/>
      <c r="BU153" s="27"/>
      <c r="BV153" s="28"/>
      <c r="BW153" s="27"/>
      <c r="BX153" s="28"/>
      <c r="BY153" s="27"/>
      <c r="BZ153" s="28"/>
      <c r="CA153" s="27"/>
      <c r="CB153" s="26"/>
      <c r="CC153" s="27"/>
      <c r="CD153" s="26"/>
      <c r="CE153" s="27"/>
      <c r="CF153" s="26"/>
      <c r="CG153" s="27"/>
      <c r="CH153" s="26"/>
      <c r="CI153" s="27"/>
      <c r="CJ153" s="26"/>
      <c r="CK153" s="27"/>
      <c r="CL153" s="26"/>
      <c r="CM153" s="27"/>
      <c r="CN153" s="30"/>
      <c r="CO153" s="31">
        <f t="shared" si="9"/>
        <v>43220</v>
      </c>
      <c r="CP153" s="31">
        <f t="shared" si="9"/>
        <v>43220</v>
      </c>
      <c r="CQ153" s="32">
        <f t="shared" si="11"/>
        <v>0</v>
      </c>
    </row>
    <row r="154" spans="1:95" ht="25.5" customHeight="1">
      <c r="A154" s="18">
        <v>151</v>
      </c>
      <c r="B154" s="48" t="s">
        <v>502</v>
      </c>
      <c r="C154" s="20" t="s">
        <v>503</v>
      </c>
      <c r="D154" s="21" t="s">
        <v>504</v>
      </c>
      <c r="E154" s="37"/>
      <c r="F154" s="23">
        <v>3300</v>
      </c>
      <c r="G154" s="34" t="s">
        <v>98</v>
      </c>
      <c r="H154" s="38">
        <f t="shared" si="10"/>
        <v>0</v>
      </c>
      <c r="I154" s="11"/>
      <c r="J154" s="26">
        <v>1500</v>
      </c>
      <c r="K154" s="27">
        <v>1500</v>
      </c>
      <c r="L154" s="26">
        <v>1000</v>
      </c>
      <c r="M154" s="27">
        <v>1000</v>
      </c>
      <c r="N154" s="26">
        <v>5000</v>
      </c>
      <c r="O154" s="27">
        <v>5000</v>
      </c>
      <c r="P154" s="26">
        <v>8000</v>
      </c>
      <c r="Q154" s="27">
        <v>0</v>
      </c>
      <c r="R154" s="28"/>
      <c r="S154" s="27"/>
      <c r="T154" s="26"/>
      <c r="U154" s="27"/>
      <c r="V154" s="29">
        <v>2310</v>
      </c>
      <c r="W154" s="27">
        <v>0</v>
      </c>
      <c r="X154" s="29">
        <v>2310</v>
      </c>
      <c r="Y154" s="27">
        <v>0</v>
      </c>
      <c r="Z154" s="29">
        <v>2310</v>
      </c>
      <c r="AA154" s="27">
        <v>0</v>
      </c>
      <c r="AB154" s="29">
        <v>2310</v>
      </c>
      <c r="AC154" s="27">
        <v>17240</v>
      </c>
      <c r="AD154" s="29">
        <v>2310</v>
      </c>
      <c r="AE154" s="27"/>
      <c r="AF154" s="29">
        <v>2310</v>
      </c>
      <c r="AG154" s="27"/>
      <c r="AH154" s="29">
        <v>2310</v>
      </c>
      <c r="AI154" s="27"/>
      <c r="AJ154" s="29">
        <v>2310</v>
      </c>
      <c r="AK154" s="27"/>
      <c r="AL154" s="29">
        <v>2310</v>
      </c>
      <c r="AM154" s="27">
        <v>11550</v>
      </c>
      <c r="AN154" s="28"/>
      <c r="AO154" s="27"/>
      <c r="AP154" s="28"/>
      <c r="AQ154" s="27"/>
      <c r="AR154" s="28"/>
      <c r="AS154" s="27"/>
      <c r="AT154" s="28"/>
      <c r="AU154" s="27"/>
      <c r="AV154" s="28"/>
      <c r="AW154" s="27"/>
      <c r="AX154" s="28"/>
      <c r="AY154" s="27"/>
      <c r="AZ154" s="28"/>
      <c r="BA154" s="27"/>
      <c r="BB154" s="28"/>
      <c r="BC154" s="27"/>
      <c r="BD154" s="28"/>
      <c r="BE154" s="27"/>
      <c r="BF154" s="28"/>
      <c r="BG154" s="27"/>
      <c r="BH154" s="28"/>
      <c r="BI154" s="27"/>
      <c r="BJ154" s="28"/>
      <c r="BK154" s="27"/>
      <c r="BL154" s="28"/>
      <c r="BM154" s="27"/>
      <c r="BN154" s="28"/>
      <c r="BO154" s="27"/>
      <c r="BP154" s="28"/>
      <c r="BQ154" s="27"/>
      <c r="BR154" s="28"/>
      <c r="BS154" s="27"/>
      <c r="BT154" s="28"/>
      <c r="BU154" s="27"/>
      <c r="BV154" s="28"/>
      <c r="BW154" s="27"/>
      <c r="BX154" s="28"/>
      <c r="BY154" s="27"/>
      <c r="BZ154" s="28"/>
      <c r="CA154" s="27"/>
      <c r="CB154" s="26"/>
      <c r="CC154" s="27"/>
      <c r="CD154" s="26"/>
      <c r="CE154" s="27"/>
      <c r="CF154" s="26"/>
      <c r="CG154" s="27"/>
      <c r="CH154" s="26"/>
      <c r="CI154" s="27"/>
      <c r="CJ154" s="26"/>
      <c r="CK154" s="27"/>
      <c r="CL154" s="26"/>
      <c r="CM154" s="27"/>
      <c r="CN154" s="30"/>
      <c r="CO154" s="31">
        <f t="shared" si="9"/>
        <v>36290</v>
      </c>
      <c r="CP154" s="49">
        <f t="shared" si="9"/>
        <v>36290</v>
      </c>
      <c r="CQ154" s="32">
        <f t="shared" si="11"/>
        <v>0</v>
      </c>
    </row>
    <row r="155" spans="1:95" ht="25.5" customHeight="1">
      <c r="A155" s="18">
        <v>152</v>
      </c>
      <c r="B155" s="54" t="s">
        <v>505</v>
      </c>
      <c r="C155" s="20" t="s">
        <v>506</v>
      </c>
      <c r="D155" s="60" t="s">
        <v>507</v>
      </c>
      <c r="E155" s="37"/>
      <c r="F155" s="23">
        <v>6600</v>
      </c>
      <c r="G155" s="35"/>
      <c r="H155" s="38">
        <f t="shared" si="10"/>
        <v>45580</v>
      </c>
      <c r="I155" s="11"/>
      <c r="J155" s="26">
        <v>1500</v>
      </c>
      <c r="K155" s="27">
        <v>1500</v>
      </c>
      <c r="L155" s="26">
        <v>1000</v>
      </c>
      <c r="M155" s="27">
        <v>0</v>
      </c>
      <c r="N155" s="26">
        <v>5000</v>
      </c>
      <c r="O155" s="27">
        <v>0</v>
      </c>
      <c r="P155" s="26">
        <v>8000</v>
      </c>
      <c r="Q155" s="27">
        <v>0</v>
      </c>
      <c r="R155" s="28"/>
      <c r="S155" s="27"/>
      <c r="T155" s="26"/>
      <c r="U155" s="27"/>
      <c r="V155" s="29">
        <v>4620</v>
      </c>
      <c r="W155" s="27"/>
      <c r="X155" s="29">
        <v>4620</v>
      </c>
      <c r="Y155" s="27"/>
      <c r="Z155" s="29">
        <v>4620</v>
      </c>
      <c r="AA155" s="27"/>
      <c r="AB155" s="29">
        <v>4620</v>
      </c>
      <c r="AC155" s="27">
        <v>10000</v>
      </c>
      <c r="AD155" s="29">
        <v>4620</v>
      </c>
      <c r="AE155" s="27"/>
      <c r="AF155" s="29">
        <v>4620</v>
      </c>
      <c r="AG155" s="27"/>
      <c r="AH155" s="29">
        <v>4620</v>
      </c>
      <c r="AI155" s="27"/>
      <c r="AJ155" s="29">
        <v>4620</v>
      </c>
      <c r="AK155" s="27"/>
      <c r="AL155" s="29">
        <v>4620</v>
      </c>
      <c r="AM155" s="27"/>
      <c r="AN155" s="28"/>
      <c r="AO155" s="27"/>
      <c r="AP155" s="28"/>
      <c r="AQ155" s="27"/>
      <c r="AR155" s="28"/>
      <c r="AS155" s="27"/>
      <c r="AT155" s="28"/>
      <c r="AU155" s="27"/>
      <c r="AV155" s="28"/>
      <c r="AW155" s="27"/>
      <c r="AX155" s="28"/>
      <c r="AY155" s="27"/>
      <c r="AZ155" s="28"/>
      <c r="BA155" s="27"/>
      <c r="BB155" s="28"/>
      <c r="BC155" s="27"/>
      <c r="BD155" s="28"/>
      <c r="BE155" s="27"/>
      <c r="BF155" s="28"/>
      <c r="BG155" s="27"/>
      <c r="BH155" s="28"/>
      <c r="BI155" s="27"/>
      <c r="BJ155" s="28"/>
      <c r="BK155" s="27"/>
      <c r="BL155" s="28"/>
      <c r="BM155" s="27"/>
      <c r="BN155" s="28"/>
      <c r="BO155" s="27"/>
      <c r="BP155" s="28"/>
      <c r="BQ155" s="27"/>
      <c r="BR155" s="28"/>
      <c r="BS155" s="27"/>
      <c r="BT155" s="28"/>
      <c r="BU155" s="27"/>
      <c r="BV155" s="28"/>
      <c r="BW155" s="27"/>
      <c r="BX155" s="28"/>
      <c r="BY155" s="27"/>
      <c r="BZ155" s="28"/>
      <c r="CA155" s="27"/>
      <c r="CB155" s="26"/>
      <c r="CC155" s="27"/>
      <c r="CD155" s="26"/>
      <c r="CE155" s="27"/>
      <c r="CF155" s="26"/>
      <c r="CG155" s="27"/>
      <c r="CH155" s="26"/>
      <c r="CI155" s="27"/>
      <c r="CJ155" s="26"/>
      <c r="CK155" s="27"/>
      <c r="CL155" s="26"/>
      <c r="CM155" s="27"/>
      <c r="CN155" s="30"/>
      <c r="CO155" s="31">
        <f t="shared" si="9"/>
        <v>57080</v>
      </c>
      <c r="CP155" s="31">
        <f t="shared" si="9"/>
        <v>11500</v>
      </c>
      <c r="CQ155" s="32">
        <f t="shared" si="11"/>
        <v>45580</v>
      </c>
    </row>
    <row r="156" spans="1:95" ht="25.5" customHeight="1">
      <c r="A156" s="18">
        <v>153</v>
      </c>
      <c r="B156" s="48" t="s">
        <v>508</v>
      </c>
      <c r="C156" s="20" t="s">
        <v>509</v>
      </c>
      <c r="D156" s="21" t="s">
        <v>510</v>
      </c>
      <c r="E156" s="37"/>
      <c r="F156" s="23">
        <v>6600</v>
      </c>
      <c r="G156" s="35"/>
      <c r="H156" s="38">
        <f t="shared" si="10"/>
        <v>9240</v>
      </c>
      <c r="I156" s="11"/>
      <c r="J156" s="26">
        <v>1500</v>
      </c>
      <c r="K156" s="27">
        <v>1500</v>
      </c>
      <c r="L156" s="26">
        <v>1000</v>
      </c>
      <c r="M156" s="27">
        <v>1000</v>
      </c>
      <c r="N156" s="26">
        <v>5000</v>
      </c>
      <c r="O156" s="27">
        <v>5000</v>
      </c>
      <c r="P156" s="26">
        <v>8000</v>
      </c>
      <c r="Q156" s="27"/>
      <c r="R156" s="28"/>
      <c r="S156" s="27"/>
      <c r="T156" s="26"/>
      <c r="U156" s="27"/>
      <c r="V156" s="29">
        <v>4620</v>
      </c>
      <c r="W156" s="27"/>
      <c r="X156" s="29">
        <v>4620</v>
      </c>
      <c r="Y156" s="27"/>
      <c r="Z156" s="29">
        <v>4620</v>
      </c>
      <c r="AA156" s="27"/>
      <c r="AB156" s="29">
        <v>4620</v>
      </c>
      <c r="AC156" s="27">
        <v>25000</v>
      </c>
      <c r="AD156" s="29">
        <v>4620</v>
      </c>
      <c r="AE156" s="27"/>
      <c r="AF156" s="29">
        <v>4620</v>
      </c>
      <c r="AG156" s="27"/>
      <c r="AH156" s="29">
        <v>4620</v>
      </c>
      <c r="AI156" s="27"/>
      <c r="AJ156" s="29">
        <v>4620</v>
      </c>
      <c r="AK156" s="27"/>
      <c r="AL156" s="29">
        <v>4620</v>
      </c>
      <c r="AM156" s="27">
        <v>15340</v>
      </c>
      <c r="AN156" s="28"/>
      <c r="AO156" s="27"/>
      <c r="AP156" s="28"/>
      <c r="AQ156" s="27"/>
      <c r="AR156" s="28"/>
      <c r="AS156" s="27"/>
      <c r="AT156" s="28"/>
      <c r="AU156" s="27"/>
      <c r="AV156" s="28"/>
      <c r="AW156" s="27"/>
      <c r="AX156" s="28"/>
      <c r="AY156" s="27"/>
      <c r="AZ156" s="28"/>
      <c r="BA156" s="27"/>
      <c r="BB156" s="28"/>
      <c r="BC156" s="27"/>
      <c r="BD156" s="28"/>
      <c r="BE156" s="27"/>
      <c r="BF156" s="28"/>
      <c r="BG156" s="27"/>
      <c r="BH156" s="28"/>
      <c r="BI156" s="27"/>
      <c r="BJ156" s="28"/>
      <c r="BK156" s="27"/>
      <c r="BL156" s="28"/>
      <c r="BM156" s="27"/>
      <c r="BN156" s="28"/>
      <c r="BO156" s="27"/>
      <c r="BP156" s="28"/>
      <c r="BQ156" s="27"/>
      <c r="BR156" s="28"/>
      <c r="BS156" s="27"/>
      <c r="BT156" s="28"/>
      <c r="BU156" s="27"/>
      <c r="BV156" s="28"/>
      <c r="BW156" s="27"/>
      <c r="BX156" s="28"/>
      <c r="BY156" s="27"/>
      <c r="BZ156" s="28"/>
      <c r="CA156" s="27"/>
      <c r="CB156" s="26"/>
      <c r="CC156" s="27"/>
      <c r="CD156" s="26"/>
      <c r="CE156" s="27"/>
      <c r="CF156" s="26"/>
      <c r="CG156" s="27"/>
      <c r="CH156" s="26"/>
      <c r="CI156" s="27"/>
      <c r="CJ156" s="26"/>
      <c r="CK156" s="27"/>
      <c r="CL156" s="26"/>
      <c r="CM156" s="27"/>
      <c r="CN156" s="30"/>
      <c r="CO156" s="31">
        <f t="shared" si="9"/>
        <v>57080</v>
      </c>
      <c r="CP156" s="31">
        <f t="shared" si="9"/>
        <v>47840</v>
      </c>
      <c r="CQ156" s="32">
        <f t="shared" si="11"/>
        <v>9240</v>
      </c>
    </row>
    <row r="157" spans="1:95" ht="25.5" customHeight="1">
      <c r="A157" s="18">
        <v>154</v>
      </c>
      <c r="B157" s="48" t="s">
        <v>511</v>
      </c>
      <c r="C157" s="20" t="s">
        <v>512</v>
      </c>
      <c r="D157" s="21" t="s">
        <v>513</v>
      </c>
      <c r="E157" s="37"/>
      <c r="F157" s="23"/>
      <c r="G157" s="44" t="s">
        <v>136</v>
      </c>
      <c r="H157" s="38">
        <f t="shared" si="10"/>
        <v>0</v>
      </c>
      <c r="I157" s="11"/>
      <c r="J157" s="26">
        <v>1500</v>
      </c>
      <c r="K157" s="27">
        <v>1500</v>
      </c>
      <c r="L157" s="26">
        <v>1000</v>
      </c>
      <c r="M157" s="27">
        <v>1000</v>
      </c>
      <c r="N157" s="26">
        <v>5000</v>
      </c>
      <c r="O157" s="27">
        <v>5000</v>
      </c>
      <c r="P157" s="26">
        <v>8000</v>
      </c>
      <c r="Q157" s="27">
        <v>0</v>
      </c>
      <c r="R157" s="28"/>
      <c r="S157" s="27"/>
      <c r="T157" s="26"/>
      <c r="U157" s="27"/>
      <c r="V157" s="29">
        <v>4620</v>
      </c>
      <c r="W157" s="27">
        <v>0</v>
      </c>
      <c r="X157" s="29">
        <v>4620</v>
      </c>
      <c r="Y157" s="27">
        <v>17240</v>
      </c>
      <c r="Z157" s="29">
        <v>4620</v>
      </c>
      <c r="AA157" s="27">
        <v>4620</v>
      </c>
      <c r="AB157" s="29">
        <v>4620</v>
      </c>
      <c r="AC157" s="27">
        <v>4620</v>
      </c>
      <c r="AD157" s="29">
        <v>4620</v>
      </c>
      <c r="AE157" s="27">
        <v>4620</v>
      </c>
      <c r="AF157" s="29">
        <v>4620</v>
      </c>
      <c r="AG157" s="27">
        <v>4620</v>
      </c>
      <c r="AH157" s="29"/>
      <c r="AI157" s="27"/>
      <c r="AJ157" s="29"/>
      <c r="AK157" s="27"/>
      <c r="AL157" s="29"/>
      <c r="AM157" s="27"/>
      <c r="AN157" s="28"/>
      <c r="AO157" s="27"/>
      <c r="AP157" s="28"/>
      <c r="AQ157" s="27"/>
      <c r="AR157" s="28"/>
      <c r="AS157" s="27"/>
      <c r="AT157" s="28"/>
      <c r="AU157" s="27"/>
      <c r="AV157" s="28"/>
      <c r="AW157" s="27"/>
      <c r="AX157" s="28"/>
      <c r="AY157" s="27"/>
      <c r="AZ157" s="28"/>
      <c r="BA157" s="27"/>
      <c r="BB157" s="28"/>
      <c r="BC157" s="27"/>
      <c r="BD157" s="28"/>
      <c r="BE157" s="27"/>
      <c r="BF157" s="28"/>
      <c r="BG157" s="27"/>
      <c r="BH157" s="28"/>
      <c r="BI157" s="27"/>
      <c r="BJ157" s="28"/>
      <c r="BK157" s="27"/>
      <c r="BL157" s="28"/>
      <c r="BM157" s="27"/>
      <c r="BN157" s="28"/>
      <c r="BO157" s="27"/>
      <c r="BP157" s="28"/>
      <c r="BQ157" s="27"/>
      <c r="BR157" s="28"/>
      <c r="BS157" s="27"/>
      <c r="BT157" s="28"/>
      <c r="BU157" s="27"/>
      <c r="BV157" s="28"/>
      <c r="BW157" s="27"/>
      <c r="BX157" s="28"/>
      <c r="BY157" s="27"/>
      <c r="BZ157" s="28"/>
      <c r="CA157" s="27"/>
      <c r="CB157" s="26"/>
      <c r="CC157" s="27"/>
      <c r="CD157" s="26"/>
      <c r="CE157" s="27"/>
      <c r="CF157" s="26"/>
      <c r="CG157" s="27"/>
      <c r="CH157" s="26"/>
      <c r="CI157" s="27"/>
      <c r="CJ157" s="26"/>
      <c r="CK157" s="27"/>
      <c r="CL157" s="26"/>
      <c r="CM157" s="27"/>
      <c r="CN157" s="30"/>
      <c r="CO157" s="31">
        <f t="shared" si="9"/>
        <v>43220</v>
      </c>
      <c r="CP157" s="31">
        <f t="shared" si="9"/>
        <v>43220</v>
      </c>
      <c r="CQ157" s="32">
        <f t="shared" si="11"/>
        <v>0</v>
      </c>
    </row>
    <row r="158" spans="1:95" ht="25.5" customHeight="1">
      <c r="A158" s="18">
        <v>155</v>
      </c>
      <c r="B158" s="48" t="s">
        <v>514</v>
      </c>
      <c r="C158" s="20" t="s">
        <v>515</v>
      </c>
      <c r="D158" s="21" t="s">
        <v>516</v>
      </c>
      <c r="E158" s="37"/>
      <c r="F158" s="23">
        <v>6600</v>
      </c>
      <c r="G158" s="35"/>
      <c r="H158" s="38">
        <f t="shared" si="10"/>
        <v>23100</v>
      </c>
      <c r="I158" s="11"/>
      <c r="J158" s="26">
        <v>1500</v>
      </c>
      <c r="K158" s="27">
        <v>1500</v>
      </c>
      <c r="L158" s="26">
        <v>1000</v>
      </c>
      <c r="M158" s="27">
        <v>1000</v>
      </c>
      <c r="N158" s="26">
        <v>5000</v>
      </c>
      <c r="O158" s="27">
        <v>5000</v>
      </c>
      <c r="P158" s="26">
        <v>8000</v>
      </c>
      <c r="Q158" s="27">
        <v>0</v>
      </c>
      <c r="R158" s="28"/>
      <c r="S158" s="27"/>
      <c r="T158" s="26"/>
      <c r="U158" s="27"/>
      <c r="V158" s="29">
        <v>4620</v>
      </c>
      <c r="W158" s="27">
        <v>0</v>
      </c>
      <c r="X158" s="29">
        <v>4620</v>
      </c>
      <c r="Y158" s="27">
        <v>0</v>
      </c>
      <c r="Z158" s="29">
        <v>4620</v>
      </c>
      <c r="AA158" s="27">
        <v>0</v>
      </c>
      <c r="AB158" s="29">
        <v>4620</v>
      </c>
      <c r="AC158" s="27">
        <v>26480</v>
      </c>
      <c r="AD158" s="29">
        <v>4620</v>
      </c>
      <c r="AE158" s="27"/>
      <c r="AF158" s="29">
        <v>4620</v>
      </c>
      <c r="AG158" s="27"/>
      <c r="AH158" s="29">
        <v>4620</v>
      </c>
      <c r="AI158" s="27"/>
      <c r="AJ158" s="29">
        <v>4620</v>
      </c>
      <c r="AK158" s="27"/>
      <c r="AL158" s="29">
        <v>4620</v>
      </c>
      <c r="AM158" s="27"/>
      <c r="AN158" s="28"/>
      <c r="AO158" s="27"/>
      <c r="AP158" s="28"/>
      <c r="AQ158" s="27"/>
      <c r="AR158" s="28"/>
      <c r="AS158" s="27"/>
      <c r="AT158" s="28"/>
      <c r="AU158" s="27"/>
      <c r="AV158" s="28"/>
      <c r="AW158" s="27"/>
      <c r="AX158" s="28"/>
      <c r="AY158" s="27"/>
      <c r="AZ158" s="28"/>
      <c r="BA158" s="27"/>
      <c r="BB158" s="28"/>
      <c r="BC158" s="27"/>
      <c r="BD158" s="28"/>
      <c r="BE158" s="27"/>
      <c r="BF158" s="28"/>
      <c r="BG158" s="27"/>
      <c r="BH158" s="28"/>
      <c r="BI158" s="27"/>
      <c r="BJ158" s="28"/>
      <c r="BK158" s="27"/>
      <c r="BL158" s="28"/>
      <c r="BM158" s="27"/>
      <c r="BN158" s="28"/>
      <c r="BO158" s="27"/>
      <c r="BP158" s="28"/>
      <c r="BQ158" s="27"/>
      <c r="BR158" s="28"/>
      <c r="BS158" s="27"/>
      <c r="BT158" s="28"/>
      <c r="BU158" s="27"/>
      <c r="BV158" s="28"/>
      <c r="BW158" s="27"/>
      <c r="BX158" s="28"/>
      <c r="BY158" s="27"/>
      <c r="BZ158" s="28"/>
      <c r="CA158" s="27"/>
      <c r="CB158" s="26"/>
      <c r="CC158" s="27"/>
      <c r="CD158" s="26"/>
      <c r="CE158" s="27"/>
      <c r="CF158" s="26"/>
      <c r="CG158" s="27"/>
      <c r="CH158" s="26"/>
      <c r="CI158" s="27"/>
      <c r="CJ158" s="26"/>
      <c r="CK158" s="27"/>
      <c r="CL158" s="26"/>
      <c r="CM158" s="27"/>
      <c r="CN158" s="30"/>
      <c r="CO158" s="31">
        <f t="shared" si="9"/>
        <v>57080</v>
      </c>
      <c r="CP158" s="31">
        <f t="shared" si="9"/>
        <v>33980</v>
      </c>
      <c r="CQ158" s="32">
        <f t="shared" si="11"/>
        <v>23100</v>
      </c>
    </row>
    <row r="159" spans="1:95" ht="25.5" customHeight="1">
      <c r="A159" s="41">
        <v>1</v>
      </c>
      <c r="B159" s="92" t="s">
        <v>530</v>
      </c>
      <c r="C159" s="93" t="s">
        <v>531</v>
      </c>
      <c r="D159" s="93" t="s">
        <v>532</v>
      </c>
      <c r="E159" s="93"/>
      <c r="F159" s="94">
        <v>3100</v>
      </c>
      <c r="G159" s="34" t="s">
        <v>56</v>
      </c>
      <c r="H159" s="25">
        <f t="shared" ref="H159:H184" si="12">CQ159</f>
        <v>4340</v>
      </c>
      <c r="I159" s="11"/>
      <c r="J159" s="26">
        <v>1500</v>
      </c>
      <c r="K159" s="27">
        <v>1500</v>
      </c>
      <c r="L159" s="26">
        <v>1000</v>
      </c>
      <c r="M159" s="27">
        <v>1000</v>
      </c>
      <c r="N159" s="26">
        <v>5000</v>
      </c>
      <c r="O159" s="27">
        <v>5000</v>
      </c>
      <c r="P159" s="26">
        <v>8000</v>
      </c>
      <c r="Q159" s="27">
        <f>1500+0</f>
        <v>1500</v>
      </c>
      <c r="R159" s="26"/>
      <c r="S159" s="27"/>
      <c r="T159" s="26"/>
      <c r="U159" s="27"/>
      <c r="V159" s="29">
        <v>2170</v>
      </c>
      <c r="W159" s="27">
        <v>0</v>
      </c>
      <c r="X159" s="29">
        <v>2170</v>
      </c>
      <c r="Y159" s="27">
        <v>0</v>
      </c>
      <c r="Z159" s="29">
        <v>2170</v>
      </c>
      <c r="AA159" s="27">
        <v>0</v>
      </c>
      <c r="AB159" s="29">
        <v>2170</v>
      </c>
      <c r="AC159" s="27">
        <v>15180</v>
      </c>
      <c r="AD159" s="29">
        <v>2170</v>
      </c>
      <c r="AE159" s="27"/>
      <c r="AF159" s="29">
        <v>2170</v>
      </c>
      <c r="AG159" s="27"/>
      <c r="AH159" s="29">
        <v>2170</v>
      </c>
      <c r="AI159" s="27"/>
      <c r="AJ159" s="29">
        <v>2170</v>
      </c>
      <c r="AK159" s="27"/>
      <c r="AL159" s="29">
        <v>2170</v>
      </c>
      <c r="AM159" s="27">
        <v>6510</v>
      </c>
      <c r="AN159" s="28"/>
      <c r="AO159" s="27"/>
      <c r="AP159" s="28"/>
      <c r="AQ159" s="27"/>
      <c r="AR159" s="28"/>
      <c r="AS159" s="27"/>
      <c r="AT159" s="28"/>
      <c r="AU159" s="27"/>
      <c r="AV159" s="28"/>
      <c r="AW159" s="27"/>
      <c r="AX159" s="28"/>
      <c r="AY159" s="27"/>
      <c r="AZ159" s="28"/>
      <c r="BA159" s="27"/>
      <c r="BB159" s="28"/>
      <c r="BC159" s="27"/>
      <c r="BD159" s="28"/>
      <c r="BE159" s="27"/>
      <c r="BF159" s="28"/>
      <c r="BG159" s="27"/>
      <c r="BH159" s="28"/>
      <c r="BI159" s="27"/>
      <c r="BJ159" s="28"/>
      <c r="BK159" s="27"/>
      <c r="BL159" s="28"/>
      <c r="BM159" s="27"/>
      <c r="BN159" s="28"/>
      <c r="BO159" s="27"/>
      <c r="BP159" s="28"/>
      <c r="BQ159" s="27"/>
      <c r="BR159" s="28"/>
      <c r="BS159" s="27"/>
      <c r="BT159" s="28"/>
      <c r="BU159" s="27"/>
      <c r="BV159" s="28"/>
      <c r="BW159" s="27"/>
      <c r="BX159" s="28"/>
      <c r="BY159" s="27"/>
      <c r="BZ159" s="28"/>
      <c r="CA159" s="27"/>
      <c r="CB159" s="26"/>
      <c r="CC159" s="27"/>
      <c r="CD159" s="26"/>
      <c r="CE159" s="27"/>
      <c r="CF159" s="26"/>
      <c r="CG159" s="27"/>
      <c r="CH159" s="26"/>
      <c r="CI159" s="27"/>
      <c r="CJ159" s="26"/>
      <c r="CK159" s="27"/>
      <c r="CL159" s="26"/>
      <c r="CM159" s="27"/>
      <c r="CN159" s="30"/>
      <c r="CO159" s="31">
        <f t="shared" ref="CO159:CP184" si="13">CL159+CJ159+CH159+CF159+CD159+CB159+BZ159+BX159+BV159+BT159+BR159+BP159+BN159+BL159+BJ159+BH159+BF159+BD159+BB159+AZ159+AX159+AV159+AT159+AR159+AP159+AN159+AL159+AJ159+AH159+AF159+AD159+AB159+Z159+X159+V159+T159+R159+N159+L159+J159+P159</f>
        <v>35030</v>
      </c>
      <c r="CP159" s="31">
        <f t="shared" si="13"/>
        <v>30690</v>
      </c>
      <c r="CQ159" s="32">
        <f>CO159-CP159</f>
        <v>4340</v>
      </c>
    </row>
    <row r="160" spans="1:95" ht="25.5" customHeight="1">
      <c r="A160" s="41">
        <v>2</v>
      </c>
      <c r="B160" s="92" t="s">
        <v>281</v>
      </c>
      <c r="C160" s="93" t="s">
        <v>533</v>
      </c>
      <c r="D160" s="93" t="s">
        <v>534</v>
      </c>
      <c r="E160" s="93"/>
      <c r="F160" s="94">
        <v>4100</v>
      </c>
      <c r="G160" s="34" t="s">
        <v>49</v>
      </c>
      <c r="H160" s="95">
        <f t="shared" si="12"/>
        <v>9370</v>
      </c>
      <c r="I160" s="11"/>
      <c r="J160" s="26">
        <v>1500</v>
      </c>
      <c r="K160" s="27">
        <v>1500</v>
      </c>
      <c r="L160" s="26">
        <v>1000</v>
      </c>
      <c r="M160" s="27">
        <v>1000</v>
      </c>
      <c r="N160" s="26">
        <v>5000</v>
      </c>
      <c r="O160" s="27">
        <v>5000</v>
      </c>
      <c r="P160" s="26">
        <v>8000</v>
      </c>
      <c r="Q160" s="27">
        <v>1500</v>
      </c>
      <c r="R160" s="26"/>
      <c r="S160" s="27"/>
      <c r="T160" s="26"/>
      <c r="U160" s="27"/>
      <c r="V160" s="29">
        <v>2870</v>
      </c>
      <c r="W160" s="27">
        <v>0</v>
      </c>
      <c r="X160" s="29">
        <v>2870</v>
      </c>
      <c r="Y160" s="27">
        <v>2870</v>
      </c>
      <c r="Z160" s="29">
        <v>2870</v>
      </c>
      <c r="AA160" s="27">
        <f>2870+0</f>
        <v>2870</v>
      </c>
      <c r="AB160" s="29">
        <v>2870</v>
      </c>
      <c r="AC160" s="27">
        <v>2870</v>
      </c>
      <c r="AD160" s="29">
        <v>2870</v>
      </c>
      <c r="AE160" s="27">
        <v>2870</v>
      </c>
      <c r="AF160" s="29">
        <v>2870</v>
      </c>
      <c r="AG160" s="27">
        <v>2870</v>
      </c>
      <c r="AH160" s="29">
        <v>2870</v>
      </c>
      <c r="AI160" s="27">
        <v>2870</v>
      </c>
      <c r="AJ160" s="29">
        <v>2870</v>
      </c>
      <c r="AK160" s="27"/>
      <c r="AL160" s="29">
        <v>2870</v>
      </c>
      <c r="AM160" s="27">
        <f>2870+2870</f>
        <v>5740</v>
      </c>
      <c r="AN160" s="28"/>
      <c r="AO160" s="27"/>
      <c r="AP160" s="28"/>
      <c r="AQ160" s="27"/>
      <c r="AR160" s="28"/>
      <c r="AS160" s="27"/>
      <c r="AT160" s="28"/>
      <c r="AU160" s="27"/>
      <c r="AV160" s="28"/>
      <c r="AW160" s="27"/>
      <c r="AX160" s="28"/>
      <c r="AY160" s="27"/>
      <c r="AZ160" s="28"/>
      <c r="BA160" s="27"/>
      <c r="BB160" s="28"/>
      <c r="BC160" s="27"/>
      <c r="BD160" s="28"/>
      <c r="BE160" s="27"/>
      <c r="BF160" s="28"/>
      <c r="BG160" s="27"/>
      <c r="BH160" s="28"/>
      <c r="BI160" s="27"/>
      <c r="BJ160" s="28"/>
      <c r="BK160" s="27"/>
      <c r="BL160" s="28"/>
      <c r="BM160" s="27"/>
      <c r="BN160" s="28"/>
      <c r="BO160" s="27"/>
      <c r="BP160" s="28"/>
      <c r="BQ160" s="27"/>
      <c r="BR160" s="28"/>
      <c r="BS160" s="27"/>
      <c r="BT160" s="28"/>
      <c r="BU160" s="27"/>
      <c r="BV160" s="28"/>
      <c r="BW160" s="27"/>
      <c r="BX160" s="28"/>
      <c r="BY160" s="27"/>
      <c r="BZ160" s="28"/>
      <c r="CA160" s="27"/>
      <c r="CB160" s="26"/>
      <c r="CC160" s="27"/>
      <c r="CD160" s="26"/>
      <c r="CE160" s="27"/>
      <c r="CF160" s="26"/>
      <c r="CG160" s="27"/>
      <c r="CH160" s="26"/>
      <c r="CI160" s="27"/>
      <c r="CJ160" s="26"/>
      <c r="CK160" s="27"/>
      <c r="CL160" s="26"/>
      <c r="CM160" s="27"/>
      <c r="CN160" s="30"/>
      <c r="CO160" s="31">
        <f t="shared" si="13"/>
        <v>41330</v>
      </c>
      <c r="CP160" s="31">
        <f t="shared" si="13"/>
        <v>31960</v>
      </c>
      <c r="CQ160" s="32">
        <f t="shared" ref="CQ160:CQ184" si="14">CO160-CP160</f>
        <v>9370</v>
      </c>
    </row>
    <row r="161" spans="1:95" ht="25.5" customHeight="1">
      <c r="A161" s="41">
        <v>3</v>
      </c>
      <c r="B161" s="92" t="s">
        <v>535</v>
      </c>
      <c r="C161" s="93" t="s">
        <v>536</v>
      </c>
      <c r="D161" s="93" t="s">
        <v>537</v>
      </c>
      <c r="E161" s="53" t="s">
        <v>410</v>
      </c>
      <c r="F161" s="94">
        <v>4700</v>
      </c>
      <c r="G161" s="35"/>
      <c r="H161" s="25">
        <f t="shared" si="12"/>
        <v>-560</v>
      </c>
      <c r="I161" s="11"/>
      <c r="J161" s="26">
        <v>1500</v>
      </c>
      <c r="K161" s="27">
        <v>1500</v>
      </c>
      <c r="L161" s="26">
        <v>1000</v>
      </c>
      <c r="M161" s="27">
        <v>1000</v>
      </c>
      <c r="N161" s="26">
        <v>5000</v>
      </c>
      <c r="O161" s="27">
        <v>5000</v>
      </c>
      <c r="P161" s="26">
        <v>8000</v>
      </c>
      <c r="Q161" s="27">
        <v>1500</v>
      </c>
      <c r="R161" s="26"/>
      <c r="S161" s="27"/>
      <c r="T161" s="26"/>
      <c r="U161" s="27"/>
      <c r="V161" s="29">
        <v>3290</v>
      </c>
      <c r="W161" s="27">
        <v>0</v>
      </c>
      <c r="X161" s="29">
        <v>3290</v>
      </c>
      <c r="Y161" s="27">
        <v>0</v>
      </c>
      <c r="Z161" s="29">
        <v>3290</v>
      </c>
      <c r="AA161" s="27"/>
      <c r="AB161" s="29">
        <v>3290</v>
      </c>
      <c r="AC161" s="27">
        <v>7140</v>
      </c>
      <c r="AD161" s="29">
        <v>3290</v>
      </c>
      <c r="AE161" s="27"/>
      <c r="AF161" s="29">
        <v>3290</v>
      </c>
      <c r="AG161" s="27"/>
      <c r="AH161" s="29">
        <v>3290</v>
      </c>
      <c r="AI161" s="27">
        <v>22950</v>
      </c>
      <c r="AJ161" s="29">
        <v>3290</v>
      </c>
      <c r="AK161" s="27"/>
      <c r="AL161" s="29">
        <v>3290</v>
      </c>
      <c r="AM161" s="27">
        <v>6580</v>
      </c>
      <c r="AN161" s="28"/>
      <c r="AO161" s="27"/>
      <c r="AP161" s="28"/>
      <c r="AQ161" s="27"/>
      <c r="AR161" s="28"/>
      <c r="AS161" s="27"/>
      <c r="AT161" s="28"/>
      <c r="AU161" s="27"/>
      <c r="AV161" s="28"/>
      <c r="AW161" s="27"/>
      <c r="AX161" s="28"/>
      <c r="AY161" s="27"/>
      <c r="AZ161" s="28"/>
      <c r="BA161" s="27"/>
      <c r="BB161" s="28"/>
      <c r="BC161" s="27"/>
      <c r="BD161" s="28"/>
      <c r="BE161" s="27"/>
      <c r="BF161" s="28"/>
      <c r="BG161" s="27"/>
      <c r="BH161" s="28"/>
      <c r="BI161" s="27"/>
      <c r="BJ161" s="28"/>
      <c r="BK161" s="27"/>
      <c r="BL161" s="28"/>
      <c r="BM161" s="27"/>
      <c r="BN161" s="28"/>
      <c r="BO161" s="27"/>
      <c r="BP161" s="28"/>
      <c r="BQ161" s="27"/>
      <c r="BR161" s="28"/>
      <c r="BS161" s="27"/>
      <c r="BT161" s="28"/>
      <c r="BU161" s="27"/>
      <c r="BV161" s="28"/>
      <c r="BW161" s="27"/>
      <c r="BX161" s="28"/>
      <c r="BY161" s="27"/>
      <c r="BZ161" s="28"/>
      <c r="CA161" s="27"/>
      <c r="CB161" s="26"/>
      <c r="CC161" s="27"/>
      <c r="CD161" s="26"/>
      <c r="CE161" s="27"/>
      <c r="CF161" s="26"/>
      <c r="CG161" s="27"/>
      <c r="CH161" s="26"/>
      <c r="CI161" s="27"/>
      <c r="CJ161" s="26"/>
      <c r="CK161" s="27"/>
      <c r="CL161" s="26"/>
      <c r="CM161" s="27"/>
      <c r="CN161" s="30"/>
      <c r="CO161" s="31">
        <f t="shared" si="13"/>
        <v>45110</v>
      </c>
      <c r="CP161" s="31">
        <f t="shared" si="13"/>
        <v>45670</v>
      </c>
      <c r="CQ161" s="32">
        <f t="shared" si="14"/>
        <v>-560</v>
      </c>
    </row>
    <row r="162" spans="1:95" ht="25.5" customHeight="1">
      <c r="A162" s="41">
        <v>4</v>
      </c>
      <c r="B162" s="92" t="s">
        <v>538</v>
      </c>
      <c r="C162" s="93" t="s">
        <v>539</v>
      </c>
      <c r="D162" s="93" t="s">
        <v>540</v>
      </c>
      <c r="E162" s="93"/>
      <c r="F162" s="94">
        <v>5100</v>
      </c>
      <c r="G162" s="35"/>
      <c r="H162" s="25">
        <f t="shared" si="12"/>
        <v>0</v>
      </c>
      <c r="I162" s="11"/>
      <c r="J162" s="26">
        <v>1500</v>
      </c>
      <c r="K162" s="27">
        <v>1500</v>
      </c>
      <c r="L162" s="26">
        <v>1000</v>
      </c>
      <c r="M162" s="27">
        <v>1000</v>
      </c>
      <c r="N162" s="26">
        <v>5000</v>
      </c>
      <c r="O162" s="27">
        <v>5000</v>
      </c>
      <c r="P162" s="26">
        <v>8000</v>
      </c>
      <c r="Q162" s="27">
        <f>1500+0</f>
        <v>1500</v>
      </c>
      <c r="R162" s="26"/>
      <c r="S162" s="27"/>
      <c r="T162" s="26"/>
      <c r="U162" s="27"/>
      <c r="V162" s="29">
        <v>3570</v>
      </c>
      <c r="W162" s="27">
        <v>3570</v>
      </c>
      <c r="X162" s="29">
        <v>3570</v>
      </c>
      <c r="Y162" s="27">
        <v>3570</v>
      </c>
      <c r="Z162" s="29">
        <v>3570</v>
      </c>
      <c r="AA162" s="27">
        <v>3570</v>
      </c>
      <c r="AB162" s="29">
        <v>3570</v>
      </c>
      <c r="AC162" s="27">
        <f>3570+6500</f>
        <v>10070</v>
      </c>
      <c r="AD162" s="29">
        <v>3570</v>
      </c>
      <c r="AE162" s="27">
        <v>3570</v>
      </c>
      <c r="AF162" s="29">
        <v>3570</v>
      </c>
      <c r="AG162" s="27">
        <v>3570</v>
      </c>
      <c r="AH162" s="29">
        <v>3570</v>
      </c>
      <c r="AI162" s="27"/>
      <c r="AJ162" s="29">
        <v>3570</v>
      </c>
      <c r="AK162" s="27">
        <v>7140</v>
      </c>
      <c r="AL162" s="29">
        <v>3570</v>
      </c>
      <c r="AM162" s="27">
        <v>3570</v>
      </c>
      <c r="AN162" s="28"/>
      <c r="AO162" s="96"/>
      <c r="AP162" s="28"/>
      <c r="AQ162" s="27"/>
      <c r="AR162" s="28"/>
      <c r="AS162" s="27"/>
      <c r="AT162" s="28"/>
      <c r="AU162" s="27"/>
      <c r="AV162" s="28"/>
      <c r="AW162" s="27"/>
      <c r="AX162" s="28"/>
      <c r="AY162" s="27"/>
      <c r="AZ162" s="28"/>
      <c r="BA162" s="27"/>
      <c r="BB162" s="28"/>
      <c r="BC162" s="27"/>
      <c r="BD162" s="28"/>
      <c r="BE162" s="27"/>
      <c r="BF162" s="28"/>
      <c r="BG162" s="27"/>
      <c r="BH162" s="28"/>
      <c r="BI162" s="27"/>
      <c r="BJ162" s="28"/>
      <c r="BK162" s="27"/>
      <c r="BL162" s="28"/>
      <c r="BM162" s="27"/>
      <c r="BN162" s="28"/>
      <c r="BO162" s="27"/>
      <c r="BP162" s="28"/>
      <c r="BQ162" s="27"/>
      <c r="BR162" s="28"/>
      <c r="BS162" s="27"/>
      <c r="BT162" s="28"/>
      <c r="BU162" s="27"/>
      <c r="BV162" s="28"/>
      <c r="BW162" s="27"/>
      <c r="BX162" s="28"/>
      <c r="BY162" s="27"/>
      <c r="BZ162" s="28"/>
      <c r="CA162" s="27"/>
      <c r="CB162" s="26"/>
      <c r="CC162" s="27"/>
      <c r="CD162" s="26"/>
      <c r="CE162" s="27"/>
      <c r="CF162" s="26"/>
      <c r="CG162" s="27"/>
      <c r="CH162" s="26"/>
      <c r="CI162" s="27"/>
      <c r="CJ162" s="26"/>
      <c r="CK162" s="27"/>
      <c r="CL162" s="26"/>
      <c r="CM162" s="27"/>
      <c r="CN162" s="30"/>
      <c r="CO162" s="31">
        <f t="shared" si="13"/>
        <v>47630</v>
      </c>
      <c r="CP162" s="31">
        <f t="shared" si="13"/>
        <v>47630</v>
      </c>
      <c r="CQ162" s="32">
        <f t="shared" si="14"/>
        <v>0</v>
      </c>
    </row>
    <row r="163" spans="1:95" ht="25.5" customHeight="1">
      <c r="A163" s="41">
        <v>5</v>
      </c>
      <c r="B163" s="92" t="s">
        <v>541</v>
      </c>
      <c r="C163" s="93" t="s">
        <v>542</v>
      </c>
      <c r="D163" s="93" t="s">
        <v>543</v>
      </c>
      <c r="E163" s="93"/>
      <c r="F163" s="94">
        <v>5100</v>
      </c>
      <c r="G163" s="35"/>
      <c r="H163" s="25">
        <f t="shared" si="12"/>
        <v>3570</v>
      </c>
      <c r="I163" s="11"/>
      <c r="J163" s="26">
        <v>1500</v>
      </c>
      <c r="K163" s="27">
        <v>1500</v>
      </c>
      <c r="L163" s="26">
        <v>1000</v>
      </c>
      <c r="M163" s="27">
        <v>1000</v>
      </c>
      <c r="N163" s="26">
        <v>5000</v>
      </c>
      <c r="O163" s="27">
        <v>5000</v>
      </c>
      <c r="P163" s="26">
        <v>8000</v>
      </c>
      <c r="Q163" s="27">
        <f>1500+0</f>
        <v>1500</v>
      </c>
      <c r="R163" s="26"/>
      <c r="S163" s="27"/>
      <c r="T163" s="26"/>
      <c r="U163" s="27"/>
      <c r="V163" s="29">
        <v>3570</v>
      </c>
      <c r="W163" s="27">
        <v>10070</v>
      </c>
      <c r="X163" s="29">
        <v>3570</v>
      </c>
      <c r="Y163" s="27">
        <v>3570</v>
      </c>
      <c r="Z163" s="29">
        <v>3570</v>
      </c>
      <c r="AA163" s="27">
        <v>0</v>
      </c>
      <c r="AB163" s="29">
        <v>3570</v>
      </c>
      <c r="AC163" s="27">
        <f>3570+3570</f>
        <v>7140</v>
      </c>
      <c r="AD163" s="29">
        <v>3570</v>
      </c>
      <c r="AE163" s="27">
        <v>3570</v>
      </c>
      <c r="AF163" s="29">
        <v>3570</v>
      </c>
      <c r="AG163" s="27"/>
      <c r="AH163" s="29">
        <v>3570</v>
      </c>
      <c r="AI163" s="27"/>
      <c r="AJ163" s="29">
        <v>3570</v>
      </c>
      <c r="AK163" s="27"/>
      <c r="AL163" s="29">
        <v>3570</v>
      </c>
      <c r="AM163" s="27">
        <v>10710</v>
      </c>
      <c r="AN163" s="28"/>
      <c r="AO163" s="27"/>
      <c r="AP163" s="28"/>
      <c r="AQ163" s="27"/>
      <c r="AR163" s="28"/>
      <c r="AS163" s="27"/>
      <c r="AT163" s="28"/>
      <c r="AU163" s="27"/>
      <c r="AV163" s="28"/>
      <c r="AW163" s="27"/>
      <c r="AX163" s="28"/>
      <c r="AY163" s="27"/>
      <c r="AZ163" s="28"/>
      <c r="BA163" s="27"/>
      <c r="BB163" s="28"/>
      <c r="BC163" s="27"/>
      <c r="BD163" s="28"/>
      <c r="BE163" s="27"/>
      <c r="BF163" s="28"/>
      <c r="BG163" s="27"/>
      <c r="BH163" s="28"/>
      <c r="BI163" s="27"/>
      <c r="BJ163" s="28"/>
      <c r="BK163" s="27"/>
      <c r="BL163" s="28"/>
      <c r="BM163" s="27"/>
      <c r="BN163" s="28"/>
      <c r="BO163" s="27"/>
      <c r="BP163" s="28"/>
      <c r="BQ163" s="27"/>
      <c r="BR163" s="28"/>
      <c r="BS163" s="27"/>
      <c r="BT163" s="28"/>
      <c r="BU163" s="27"/>
      <c r="BV163" s="28"/>
      <c r="BW163" s="27"/>
      <c r="BX163" s="28"/>
      <c r="BY163" s="27"/>
      <c r="BZ163" s="28"/>
      <c r="CA163" s="27"/>
      <c r="CB163" s="26"/>
      <c r="CC163" s="27"/>
      <c r="CD163" s="26"/>
      <c r="CE163" s="27"/>
      <c r="CF163" s="26"/>
      <c r="CG163" s="27"/>
      <c r="CH163" s="26"/>
      <c r="CI163" s="27"/>
      <c r="CJ163" s="26"/>
      <c r="CK163" s="27"/>
      <c r="CL163" s="26"/>
      <c r="CM163" s="27"/>
      <c r="CN163" s="30"/>
      <c r="CO163" s="31">
        <f t="shared" si="13"/>
        <v>47630</v>
      </c>
      <c r="CP163" s="31">
        <f t="shared" si="13"/>
        <v>44060</v>
      </c>
      <c r="CQ163" s="32">
        <f t="shared" si="14"/>
        <v>3570</v>
      </c>
    </row>
    <row r="164" spans="1:95" ht="25.5" customHeight="1">
      <c r="A164" s="41">
        <v>6</v>
      </c>
      <c r="B164" s="92" t="s">
        <v>544</v>
      </c>
      <c r="C164" s="93" t="s">
        <v>545</v>
      </c>
      <c r="D164" s="93" t="s">
        <v>546</v>
      </c>
      <c r="E164" s="97"/>
      <c r="F164" s="94">
        <v>0</v>
      </c>
      <c r="G164" s="34" t="s">
        <v>60</v>
      </c>
      <c r="H164" s="25">
        <f t="shared" si="12"/>
        <v>0</v>
      </c>
      <c r="I164" s="11"/>
      <c r="J164" s="26">
        <v>1500</v>
      </c>
      <c r="K164" s="27">
        <v>1500</v>
      </c>
      <c r="L164" s="26">
        <v>1000</v>
      </c>
      <c r="M164" s="27">
        <v>500</v>
      </c>
      <c r="N164" s="26">
        <v>5000</v>
      </c>
      <c r="O164" s="27"/>
      <c r="P164" s="26">
        <v>8000</v>
      </c>
      <c r="Q164" s="27"/>
      <c r="R164" s="26"/>
      <c r="S164" s="27"/>
      <c r="T164" s="26"/>
      <c r="U164" s="27"/>
      <c r="V164" s="29"/>
      <c r="W164" s="27"/>
      <c r="X164" s="29"/>
      <c r="Y164" s="27"/>
      <c r="Z164" s="29"/>
      <c r="AA164" s="27"/>
      <c r="AB164" s="29">
        <v>0</v>
      </c>
      <c r="AC164" s="27"/>
      <c r="AD164" s="29">
        <v>0</v>
      </c>
      <c r="AE164" s="27">
        <v>5500</v>
      </c>
      <c r="AF164" s="29">
        <v>0</v>
      </c>
      <c r="AG164" s="27"/>
      <c r="AH164" s="29">
        <v>0</v>
      </c>
      <c r="AI164" s="27"/>
      <c r="AJ164" s="29">
        <v>0</v>
      </c>
      <c r="AK164" s="27">
        <v>4000</v>
      </c>
      <c r="AL164" s="29">
        <v>0</v>
      </c>
      <c r="AM164" s="27">
        <v>4000</v>
      </c>
      <c r="AN164" s="28"/>
      <c r="AO164" s="27"/>
      <c r="AP164" s="28"/>
      <c r="AQ164" s="27"/>
      <c r="AR164" s="28"/>
      <c r="AS164" s="27"/>
      <c r="AT164" s="28"/>
      <c r="AU164" s="27"/>
      <c r="AV164" s="28"/>
      <c r="AW164" s="27"/>
      <c r="AX164" s="28"/>
      <c r="AY164" s="27"/>
      <c r="AZ164" s="28"/>
      <c r="BA164" s="27"/>
      <c r="BB164" s="28"/>
      <c r="BC164" s="27"/>
      <c r="BD164" s="28"/>
      <c r="BE164" s="27"/>
      <c r="BF164" s="28"/>
      <c r="BG164" s="27"/>
      <c r="BH164" s="28"/>
      <c r="BI164" s="27"/>
      <c r="BJ164" s="28"/>
      <c r="BK164" s="27"/>
      <c r="BL164" s="28"/>
      <c r="BM164" s="27"/>
      <c r="BN164" s="28"/>
      <c r="BO164" s="27"/>
      <c r="BP164" s="28"/>
      <c r="BQ164" s="27"/>
      <c r="BR164" s="28"/>
      <c r="BS164" s="27"/>
      <c r="BT164" s="28"/>
      <c r="BU164" s="27"/>
      <c r="BV164" s="28"/>
      <c r="BW164" s="27"/>
      <c r="BX164" s="28"/>
      <c r="BY164" s="27"/>
      <c r="BZ164" s="28"/>
      <c r="CA164" s="27"/>
      <c r="CB164" s="26"/>
      <c r="CC164" s="27"/>
      <c r="CD164" s="26"/>
      <c r="CE164" s="27"/>
      <c r="CF164" s="26"/>
      <c r="CG164" s="27"/>
      <c r="CH164" s="26"/>
      <c r="CI164" s="27"/>
      <c r="CJ164" s="26"/>
      <c r="CK164" s="27"/>
      <c r="CL164" s="26"/>
      <c r="CM164" s="27"/>
      <c r="CN164" s="30"/>
      <c r="CO164" s="31">
        <f t="shared" si="13"/>
        <v>15500</v>
      </c>
      <c r="CP164" s="31">
        <f t="shared" si="13"/>
        <v>15500</v>
      </c>
      <c r="CQ164" s="32">
        <f t="shared" si="14"/>
        <v>0</v>
      </c>
    </row>
    <row r="165" spans="1:95" ht="25.5" customHeight="1">
      <c r="A165" s="41">
        <v>7</v>
      </c>
      <c r="B165" s="92" t="s">
        <v>547</v>
      </c>
      <c r="C165" s="93" t="s">
        <v>548</v>
      </c>
      <c r="D165" s="93" t="s">
        <v>549</v>
      </c>
      <c r="E165" s="44" t="s">
        <v>136</v>
      </c>
      <c r="F165" s="94"/>
      <c r="G165" s="35"/>
      <c r="H165" s="25">
        <f t="shared" si="12"/>
        <v>0</v>
      </c>
      <c r="I165" s="11"/>
      <c r="J165" s="26">
        <v>1500</v>
      </c>
      <c r="K165" s="27">
        <v>1500</v>
      </c>
      <c r="L165" s="26">
        <v>1000</v>
      </c>
      <c r="M165" s="27">
        <v>1000</v>
      </c>
      <c r="N165" s="26">
        <v>5000</v>
      </c>
      <c r="O165" s="27">
        <v>5000</v>
      </c>
      <c r="P165" s="26">
        <v>4000</v>
      </c>
      <c r="Q165" s="27">
        <f>1500+0</f>
        <v>1500</v>
      </c>
      <c r="R165" s="26"/>
      <c r="S165" s="27"/>
      <c r="T165" s="26"/>
      <c r="U165" s="27"/>
      <c r="V165" s="29">
        <v>3570</v>
      </c>
      <c r="W165" s="27"/>
      <c r="X165" s="29">
        <v>3570</v>
      </c>
      <c r="Y165" s="27"/>
      <c r="Z165" s="29">
        <v>3570</v>
      </c>
      <c r="AA165" s="27"/>
      <c r="AB165" s="29">
        <v>3570</v>
      </c>
      <c r="AC165" s="27"/>
      <c r="AD165" s="29"/>
      <c r="AE165" s="27">
        <v>16780</v>
      </c>
      <c r="AF165" s="29"/>
      <c r="AG165" s="27"/>
      <c r="AH165" s="29"/>
      <c r="AI165" s="27"/>
      <c r="AJ165" s="29"/>
      <c r="AK165" s="27"/>
      <c r="AL165" s="29"/>
      <c r="AM165" s="27"/>
      <c r="AN165" s="28"/>
      <c r="AO165" s="27"/>
      <c r="AP165" s="28"/>
      <c r="AQ165" s="27"/>
      <c r="AR165" s="28"/>
      <c r="AS165" s="27"/>
      <c r="AT165" s="28"/>
      <c r="AU165" s="27"/>
      <c r="AV165" s="28"/>
      <c r="AW165" s="27"/>
      <c r="AX165" s="28"/>
      <c r="AY165" s="27"/>
      <c r="AZ165" s="28"/>
      <c r="BA165" s="27"/>
      <c r="BB165" s="28"/>
      <c r="BC165" s="27"/>
      <c r="BD165" s="28"/>
      <c r="BE165" s="27"/>
      <c r="BF165" s="28"/>
      <c r="BG165" s="27"/>
      <c r="BH165" s="28"/>
      <c r="BI165" s="27"/>
      <c r="BJ165" s="28"/>
      <c r="BK165" s="27"/>
      <c r="BL165" s="28"/>
      <c r="BM165" s="27"/>
      <c r="BN165" s="28"/>
      <c r="BO165" s="27"/>
      <c r="BP165" s="28"/>
      <c r="BQ165" s="27"/>
      <c r="BR165" s="28"/>
      <c r="BS165" s="27"/>
      <c r="BT165" s="28"/>
      <c r="BU165" s="27"/>
      <c r="BV165" s="28"/>
      <c r="BW165" s="27"/>
      <c r="BX165" s="28"/>
      <c r="BY165" s="27"/>
      <c r="BZ165" s="28"/>
      <c r="CA165" s="27"/>
      <c r="CB165" s="26"/>
      <c r="CC165" s="27"/>
      <c r="CD165" s="26"/>
      <c r="CE165" s="27"/>
      <c r="CF165" s="26"/>
      <c r="CG165" s="27"/>
      <c r="CH165" s="26"/>
      <c r="CI165" s="27"/>
      <c r="CJ165" s="26"/>
      <c r="CK165" s="27"/>
      <c r="CL165" s="26"/>
      <c r="CM165" s="27"/>
      <c r="CN165" s="30"/>
      <c r="CO165" s="31">
        <f t="shared" si="13"/>
        <v>25780</v>
      </c>
      <c r="CP165" s="31">
        <f t="shared" si="13"/>
        <v>25780</v>
      </c>
      <c r="CQ165" s="32">
        <f t="shared" si="14"/>
        <v>0</v>
      </c>
    </row>
    <row r="166" spans="1:95" ht="25.5" customHeight="1">
      <c r="A166" s="41">
        <v>8</v>
      </c>
      <c r="B166" s="92" t="s">
        <v>550</v>
      </c>
      <c r="C166" s="93" t="s">
        <v>551</v>
      </c>
      <c r="D166" s="93" t="s">
        <v>552</v>
      </c>
      <c r="E166" s="97"/>
      <c r="F166" s="94">
        <v>2550</v>
      </c>
      <c r="G166" s="35" t="s">
        <v>553</v>
      </c>
      <c r="H166" s="25">
        <f t="shared" si="12"/>
        <v>2785</v>
      </c>
      <c r="I166" s="11"/>
      <c r="J166" s="26">
        <v>1500</v>
      </c>
      <c r="K166" s="27">
        <v>1500</v>
      </c>
      <c r="L166" s="26">
        <v>1000</v>
      </c>
      <c r="M166" s="27">
        <v>1000</v>
      </c>
      <c r="N166" s="26">
        <v>5000</v>
      </c>
      <c r="O166" s="27">
        <v>5000</v>
      </c>
      <c r="P166" s="26">
        <v>8000</v>
      </c>
      <c r="Q166" s="27">
        <f>1500+0+0</f>
        <v>1500</v>
      </c>
      <c r="R166" s="26"/>
      <c r="S166" s="27"/>
      <c r="T166" s="26"/>
      <c r="U166" s="27"/>
      <c r="V166" s="29">
        <v>1785</v>
      </c>
      <c r="W166" s="27">
        <v>0</v>
      </c>
      <c r="X166" s="29">
        <v>1785</v>
      </c>
      <c r="Y166" s="27">
        <f>3285+0</f>
        <v>3285</v>
      </c>
      <c r="Z166" s="29">
        <v>1785</v>
      </c>
      <c r="AA166" s="27">
        <v>3570</v>
      </c>
      <c r="AB166" s="29">
        <v>1785</v>
      </c>
      <c r="AC166" s="27">
        <v>2785</v>
      </c>
      <c r="AD166" s="29">
        <v>1785</v>
      </c>
      <c r="AE166" s="27">
        <v>2785</v>
      </c>
      <c r="AF166" s="29">
        <v>1785</v>
      </c>
      <c r="AG166" s="27">
        <v>2785</v>
      </c>
      <c r="AH166" s="29">
        <v>1785</v>
      </c>
      <c r="AI166" s="27"/>
      <c r="AJ166" s="29">
        <v>1785</v>
      </c>
      <c r="AK166" s="27">
        <v>4570</v>
      </c>
      <c r="AL166" s="29">
        <v>1785</v>
      </c>
      <c r="AM166" s="27"/>
      <c r="AN166" s="28"/>
      <c r="AO166" s="27"/>
      <c r="AP166" s="28"/>
      <c r="AQ166" s="27"/>
      <c r="AR166" s="28"/>
      <c r="AS166" s="27"/>
      <c r="AT166" s="28"/>
      <c r="AU166" s="27"/>
      <c r="AV166" s="28"/>
      <c r="AW166" s="27"/>
      <c r="AX166" s="28"/>
      <c r="AY166" s="27"/>
      <c r="AZ166" s="28"/>
      <c r="BA166" s="27"/>
      <c r="BB166" s="28"/>
      <c r="BC166" s="27"/>
      <c r="BD166" s="28"/>
      <c r="BE166" s="27"/>
      <c r="BF166" s="28"/>
      <c r="BG166" s="27"/>
      <c r="BH166" s="28"/>
      <c r="BI166" s="27"/>
      <c r="BJ166" s="28"/>
      <c r="BK166" s="27"/>
      <c r="BL166" s="28"/>
      <c r="BM166" s="27"/>
      <c r="BN166" s="28"/>
      <c r="BO166" s="27"/>
      <c r="BP166" s="28"/>
      <c r="BQ166" s="27"/>
      <c r="BR166" s="28"/>
      <c r="BS166" s="27"/>
      <c r="BT166" s="28"/>
      <c r="BU166" s="27"/>
      <c r="BV166" s="28"/>
      <c r="BW166" s="27"/>
      <c r="BX166" s="28"/>
      <c r="BY166" s="27"/>
      <c r="BZ166" s="28"/>
      <c r="CA166" s="27"/>
      <c r="CB166" s="26"/>
      <c r="CC166" s="27"/>
      <c r="CD166" s="26"/>
      <c r="CE166" s="27"/>
      <c r="CF166" s="26"/>
      <c r="CG166" s="27"/>
      <c r="CH166" s="26"/>
      <c r="CI166" s="27"/>
      <c r="CJ166" s="26"/>
      <c r="CK166" s="27"/>
      <c r="CL166" s="26"/>
      <c r="CM166" s="27"/>
      <c r="CN166" s="30"/>
      <c r="CO166" s="31">
        <f t="shared" si="13"/>
        <v>31565</v>
      </c>
      <c r="CP166" s="31">
        <f t="shared" si="13"/>
        <v>28780</v>
      </c>
      <c r="CQ166" s="32">
        <f t="shared" si="14"/>
        <v>2785</v>
      </c>
    </row>
    <row r="167" spans="1:95" ht="25.5" customHeight="1">
      <c r="A167" s="41">
        <v>9</v>
      </c>
      <c r="B167" s="92" t="s">
        <v>554</v>
      </c>
      <c r="C167" s="93" t="s">
        <v>555</v>
      </c>
      <c r="D167" s="93" t="s">
        <v>556</v>
      </c>
      <c r="E167" s="22" t="s">
        <v>45</v>
      </c>
      <c r="F167" s="94">
        <v>4700</v>
      </c>
      <c r="H167" s="38">
        <f t="shared" si="12"/>
        <v>-2520</v>
      </c>
      <c r="I167" s="11"/>
      <c r="J167" s="26">
        <v>1500</v>
      </c>
      <c r="K167" s="27">
        <v>1500</v>
      </c>
      <c r="L167" s="26">
        <v>1000</v>
      </c>
      <c r="M167" s="27">
        <v>1000</v>
      </c>
      <c r="N167" s="26">
        <v>5000</v>
      </c>
      <c r="O167" s="27">
        <v>5000</v>
      </c>
      <c r="P167" s="26">
        <v>8000</v>
      </c>
      <c r="Q167" s="27">
        <f>1500+0</f>
        <v>1500</v>
      </c>
      <c r="R167" s="26"/>
      <c r="S167" s="27"/>
      <c r="T167" s="26"/>
      <c r="U167" s="27"/>
      <c r="V167" s="29">
        <v>3290</v>
      </c>
      <c r="W167" s="27">
        <v>10070</v>
      </c>
      <c r="X167" s="29">
        <v>3290</v>
      </c>
      <c r="Y167" s="27">
        <v>3570</v>
      </c>
      <c r="Z167" s="29">
        <v>3290</v>
      </c>
      <c r="AA167" s="27">
        <v>3570</v>
      </c>
      <c r="AB167" s="29">
        <v>3290</v>
      </c>
      <c r="AC167" s="27">
        <v>3570</v>
      </c>
      <c r="AD167" s="29">
        <v>3290</v>
      </c>
      <c r="AE167" s="27">
        <v>3570</v>
      </c>
      <c r="AF167" s="29">
        <v>3290</v>
      </c>
      <c r="AG167" s="27">
        <v>3570</v>
      </c>
      <c r="AH167" s="29">
        <v>3290</v>
      </c>
      <c r="AI167" s="27">
        <v>3570</v>
      </c>
      <c r="AJ167" s="29">
        <v>3290</v>
      </c>
      <c r="AK167" s="27">
        <v>3570</v>
      </c>
      <c r="AL167" s="29">
        <v>3290</v>
      </c>
      <c r="AM167" s="27">
        <v>3570</v>
      </c>
      <c r="AN167" s="28"/>
      <c r="AO167" s="27"/>
      <c r="AP167" s="28"/>
      <c r="AQ167" s="27"/>
      <c r="AR167" s="28"/>
      <c r="AS167" s="27"/>
      <c r="AT167" s="28"/>
      <c r="AU167" s="27"/>
      <c r="AV167" s="28"/>
      <c r="AW167" s="27"/>
      <c r="AX167" s="28"/>
      <c r="AY167" s="27"/>
      <c r="AZ167" s="28"/>
      <c r="BA167" s="27"/>
      <c r="BB167" s="28"/>
      <c r="BC167" s="27"/>
      <c r="BD167" s="28"/>
      <c r="BE167" s="27"/>
      <c r="BF167" s="28"/>
      <c r="BG167" s="27"/>
      <c r="BH167" s="28"/>
      <c r="BI167" s="27"/>
      <c r="BJ167" s="28"/>
      <c r="BK167" s="27"/>
      <c r="BL167" s="28"/>
      <c r="BM167" s="27"/>
      <c r="BN167" s="28"/>
      <c r="BO167" s="27"/>
      <c r="BP167" s="28"/>
      <c r="BQ167" s="27"/>
      <c r="BR167" s="28"/>
      <c r="BS167" s="27"/>
      <c r="BT167" s="28"/>
      <c r="BU167" s="27"/>
      <c r="BV167" s="28"/>
      <c r="BW167" s="27"/>
      <c r="BX167" s="28"/>
      <c r="BY167" s="27"/>
      <c r="BZ167" s="28"/>
      <c r="CA167" s="27"/>
      <c r="CB167" s="26"/>
      <c r="CC167" s="27"/>
      <c r="CD167" s="26"/>
      <c r="CE167" s="27"/>
      <c r="CF167" s="26"/>
      <c r="CG167" s="27"/>
      <c r="CH167" s="26"/>
      <c r="CI167" s="27"/>
      <c r="CJ167" s="26"/>
      <c r="CK167" s="27"/>
      <c r="CL167" s="26"/>
      <c r="CM167" s="27"/>
      <c r="CN167" s="30"/>
      <c r="CO167" s="31">
        <f t="shared" si="13"/>
        <v>45110</v>
      </c>
      <c r="CP167" s="31">
        <f t="shared" si="13"/>
        <v>47630</v>
      </c>
      <c r="CQ167" s="32">
        <f t="shared" si="14"/>
        <v>-2520</v>
      </c>
    </row>
    <row r="168" spans="1:95" ht="25.5" customHeight="1">
      <c r="A168" s="41">
        <v>10</v>
      </c>
      <c r="B168" s="92" t="s">
        <v>557</v>
      </c>
      <c r="C168" s="93" t="s">
        <v>558</v>
      </c>
      <c r="D168" s="93" t="s">
        <v>559</v>
      </c>
      <c r="E168" s="97"/>
      <c r="F168" s="94">
        <v>5100</v>
      </c>
      <c r="G168" s="35"/>
      <c r="H168" s="25">
        <f t="shared" si="12"/>
        <v>38630</v>
      </c>
      <c r="I168" s="11"/>
      <c r="J168" s="26">
        <v>1500</v>
      </c>
      <c r="K168" s="27">
        <v>1500</v>
      </c>
      <c r="L168" s="26">
        <v>1000</v>
      </c>
      <c r="M168" s="27">
        <v>1000</v>
      </c>
      <c r="N168" s="26">
        <v>5000</v>
      </c>
      <c r="O168" s="27">
        <v>5000</v>
      </c>
      <c r="P168" s="26">
        <v>8000</v>
      </c>
      <c r="Q168" s="27">
        <v>1500</v>
      </c>
      <c r="R168" s="26"/>
      <c r="S168" s="27"/>
      <c r="T168" s="26"/>
      <c r="U168" s="27"/>
      <c r="V168" s="29">
        <v>3570</v>
      </c>
      <c r="W168" s="27"/>
      <c r="X168" s="29">
        <v>3570</v>
      </c>
      <c r="Y168" s="27"/>
      <c r="Z168" s="29">
        <v>3570</v>
      </c>
      <c r="AA168" s="27"/>
      <c r="AB168" s="29">
        <v>3570</v>
      </c>
      <c r="AC168" s="27"/>
      <c r="AD168" s="29">
        <v>3570</v>
      </c>
      <c r="AE168" s="27"/>
      <c r="AF168" s="29">
        <v>3570</v>
      </c>
      <c r="AG168" s="27"/>
      <c r="AH168" s="29">
        <v>3570</v>
      </c>
      <c r="AI168" s="27"/>
      <c r="AJ168" s="29">
        <v>3570</v>
      </c>
      <c r="AK168" s="27"/>
      <c r="AL168" s="29">
        <v>3570</v>
      </c>
      <c r="AM168" s="27"/>
      <c r="AN168" s="28"/>
      <c r="AO168" s="27"/>
      <c r="AP168" s="28"/>
      <c r="AQ168" s="27"/>
      <c r="AR168" s="28"/>
      <c r="AS168" s="27"/>
      <c r="AT168" s="28"/>
      <c r="AU168" s="27"/>
      <c r="AV168" s="28"/>
      <c r="AW168" s="27"/>
      <c r="AX168" s="28"/>
      <c r="AY168" s="27"/>
      <c r="AZ168" s="28"/>
      <c r="BA168" s="27"/>
      <c r="BB168" s="28"/>
      <c r="BC168" s="27"/>
      <c r="BD168" s="28"/>
      <c r="BE168" s="27"/>
      <c r="BF168" s="28"/>
      <c r="BG168" s="27"/>
      <c r="BH168" s="28"/>
      <c r="BI168" s="27"/>
      <c r="BJ168" s="28"/>
      <c r="BK168" s="27"/>
      <c r="BL168" s="28"/>
      <c r="BM168" s="27"/>
      <c r="BN168" s="28"/>
      <c r="BO168" s="27"/>
      <c r="BP168" s="28"/>
      <c r="BQ168" s="27"/>
      <c r="BR168" s="28"/>
      <c r="BS168" s="27"/>
      <c r="BT168" s="28"/>
      <c r="BU168" s="27"/>
      <c r="BV168" s="28"/>
      <c r="BW168" s="27"/>
      <c r="BX168" s="28"/>
      <c r="BY168" s="27"/>
      <c r="BZ168" s="28"/>
      <c r="CA168" s="27"/>
      <c r="CB168" s="26"/>
      <c r="CC168" s="27"/>
      <c r="CD168" s="26"/>
      <c r="CE168" s="27"/>
      <c r="CF168" s="26"/>
      <c r="CG168" s="27"/>
      <c r="CH168" s="26"/>
      <c r="CI168" s="27"/>
      <c r="CJ168" s="26"/>
      <c r="CK168" s="27"/>
      <c r="CL168" s="26"/>
      <c r="CM168" s="27"/>
      <c r="CN168" s="30"/>
      <c r="CO168" s="31">
        <f t="shared" si="13"/>
        <v>47630</v>
      </c>
      <c r="CP168" s="31">
        <f t="shared" si="13"/>
        <v>9000</v>
      </c>
      <c r="CQ168" s="32">
        <f t="shared" si="14"/>
        <v>38630</v>
      </c>
    </row>
    <row r="169" spans="1:95" ht="25.5" customHeight="1">
      <c r="A169" s="41">
        <v>11</v>
      </c>
      <c r="B169" s="92" t="s">
        <v>560</v>
      </c>
      <c r="C169" s="93" t="s">
        <v>561</v>
      </c>
      <c r="D169" s="93" t="s">
        <v>562</v>
      </c>
      <c r="E169" s="97"/>
      <c r="F169" s="94">
        <v>2550</v>
      </c>
      <c r="G169" s="34" t="s">
        <v>98</v>
      </c>
      <c r="H169" s="25">
        <f t="shared" si="12"/>
        <v>6500</v>
      </c>
      <c r="I169" s="11"/>
      <c r="J169" s="26">
        <v>1500</v>
      </c>
      <c r="K169" s="27">
        <v>1500</v>
      </c>
      <c r="L169" s="26">
        <v>1000</v>
      </c>
      <c r="M169" s="27">
        <v>1000</v>
      </c>
      <c r="N169" s="26">
        <v>5000</v>
      </c>
      <c r="O169" s="27">
        <v>5000</v>
      </c>
      <c r="P169" s="26">
        <v>8000</v>
      </c>
      <c r="Q169" s="27">
        <v>1500</v>
      </c>
      <c r="R169" s="26"/>
      <c r="S169" s="27"/>
      <c r="T169" s="26"/>
      <c r="U169" s="27"/>
      <c r="V169" s="29">
        <v>1785</v>
      </c>
      <c r="W169" s="27">
        <v>0</v>
      </c>
      <c r="X169" s="29">
        <v>1785</v>
      </c>
      <c r="Y169" s="27">
        <v>0</v>
      </c>
      <c r="Z169" s="29">
        <v>1785</v>
      </c>
      <c r="AA169" s="27">
        <v>0</v>
      </c>
      <c r="AB169" s="29">
        <v>1785</v>
      </c>
      <c r="AC169" s="27">
        <v>7140</v>
      </c>
      <c r="AD169" s="29">
        <v>1785</v>
      </c>
      <c r="AE169" s="27"/>
      <c r="AF169" s="29">
        <v>1785</v>
      </c>
      <c r="AG169" s="27"/>
      <c r="AH169" s="29">
        <v>1785</v>
      </c>
      <c r="AI169" s="27"/>
      <c r="AJ169" s="29">
        <v>1785</v>
      </c>
      <c r="AK169" s="27"/>
      <c r="AL169" s="29">
        <v>1785</v>
      </c>
      <c r="AM169" s="27">
        <v>8925</v>
      </c>
      <c r="AN169" s="28"/>
      <c r="AO169" s="27"/>
      <c r="AP169" s="28"/>
      <c r="AQ169" s="27"/>
      <c r="AR169" s="28"/>
      <c r="AS169" s="27"/>
      <c r="AT169" s="28"/>
      <c r="AU169" s="27"/>
      <c r="AV169" s="28"/>
      <c r="AW169" s="27"/>
      <c r="AX169" s="28"/>
      <c r="AY169" s="27"/>
      <c r="AZ169" s="28"/>
      <c r="BA169" s="27"/>
      <c r="BB169" s="28"/>
      <c r="BC169" s="27"/>
      <c r="BD169" s="28"/>
      <c r="BE169" s="27"/>
      <c r="BF169" s="28"/>
      <c r="BG169" s="27"/>
      <c r="BH169" s="28"/>
      <c r="BI169" s="27"/>
      <c r="BJ169" s="28"/>
      <c r="BK169" s="27"/>
      <c r="BL169" s="28"/>
      <c r="BM169" s="27"/>
      <c r="BN169" s="28"/>
      <c r="BO169" s="27"/>
      <c r="BP169" s="28"/>
      <c r="BQ169" s="27"/>
      <c r="BR169" s="28"/>
      <c r="BS169" s="27"/>
      <c r="BT169" s="28"/>
      <c r="BU169" s="27"/>
      <c r="BV169" s="28"/>
      <c r="BW169" s="27"/>
      <c r="BX169" s="28"/>
      <c r="BY169" s="27"/>
      <c r="BZ169" s="28"/>
      <c r="CA169" s="27"/>
      <c r="CB169" s="26"/>
      <c r="CC169" s="27"/>
      <c r="CD169" s="26"/>
      <c r="CE169" s="27"/>
      <c r="CF169" s="26"/>
      <c r="CG169" s="27"/>
      <c r="CH169" s="26"/>
      <c r="CI169" s="27"/>
      <c r="CJ169" s="26"/>
      <c r="CK169" s="27"/>
      <c r="CL169" s="26"/>
      <c r="CM169" s="27"/>
      <c r="CN169" s="30"/>
      <c r="CO169" s="31">
        <f t="shared" si="13"/>
        <v>31565</v>
      </c>
      <c r="CP169" s="31">
        <f t="shared" si="13"/>
        <v>25065</v>
      </c>
      <c r="CQ169" s="32">
        <f t="shared" si="14"/>
        <v>6500</v>
      </c>
    </row>
    <row r="170" spans="1:95" ht="25.5" customHeight="1">
      <c r="A170" s="41">
        <v>12</v>
      </c>
      <c r="B170" s="92" t="s">
        <v>563</v>
      </c>
      <c r="C170" s="93" t="s">
        <v>564</v>
      </c>
      <c r="D170" s="93" t="s">
        <v>565</v>
      </c>
      <c r="E170" s="97"/>
      <c r="F170" s="94">
        <v>5100</v>
      </c>
      <c r="G170" s="35"/>
      <c r="H170" s="38">
        <f t="shared" si="12"/>
        <v>0</v>
      </c>
      <c r="I170" s="11"/>
      <c r="J170" s="26">
        <v>1500</v>
      </c>
      <c r="K170" s="27">
        <v>1500</v>
      </c>
      <c r="L170" s="26">
        <v>1000</v>
      </c>
      <c r="M170" s="27">
        <v>1000</v>
      </c>
      <c r="N170" s="26">
        <v>5000</v>
      </c>
      <c r="O170" s="27">
        <v>5000</v>
      </c>
      <c r="P170" s="26">
        <v>8000</v>
      </c>
      <c r="Q170" s="27">
        <v>0</v>
      </c>
      <c r="R170" s="26"/>
      <c r="S170" s="27"/>
      <c r="T170" s="26"/>
      <c r="U170" s="27"/>
      <c r="V170" s="29">
        <v>3570</v>
      </c>
      <c r="W170" s="27">
        <v>0</v>
      </c>
      <c r="X170" s="29">
        <v>3570</v>
      </c>
      <c r="Y170" s="27">
        <v>0</v>
      </c>
      <c r="Z170" s="29">
        <v>3570</v>
      </c>
      <c r="AA170" s="27">
        <f>13000+5710</f>
        <v>18710</v>
      </c>
      <c r="AB170" s="29">
        <v>3570</v>
      </c>
      <c r="AC170" s="27">
        <v>3570</v>
      </c>
      <c r="AD170" s="29">
        <v>3570</v>
      </c>
      <c r="AE170" s="27"/>
      <c r="AF170" s="29">
        <v>3570</v>
      </c>
      <c r="AG170" s="27">
        <v>7140</v>
      </c>
      <c r="AH170" s="29">
        <v>3570</v>
      </c>
      <c r="AI170" s="27"/>
      <c r="AJ170" s="29">
        <v>3570</v>
      </c>
      <c r="AK170" s="27"/>
      <c r="AL170" s="29">
        <v>3570</v>
      </c>
      <c r="AM170" s="27">
        <v>10710</v>
      </c>
      <c r="AN170" s="28"/>
      <c r="AO170" s="27"/>
      <c r="AP170" s="28"/>
      <c r="AQ170" s="27"/>
      <c r="AR170" s="28"/>
      <c r="AS170" s="27"/>
      <c r="AT170" s="28"/>
      <c r="AU170" s="27"/>
      <c r="AV170" s="28"/>
      <c r="AW170" s="27"/>
      <c r="AX170" s="28"/>
      <c r="AY170" s="27"/>
      <c r="AZ170" s="28"/>
      <c r="BA170" s="27"/>
      <c r="BB170" s="28"/>
      <c r="BC170" s="27"/>
      <c r="BD170" s="28"/>
      <c r="BE170" s="27"/>
      <c r="BF170" s="28"/>
      <c r="BG170" s="27"/>
      <c r="BH170" s="28"/>
      <c r="BI170" s="27"/>
      <c r="BJ170" s="28"/>
      <c r="BK170" s="27"/>
      <c r="BL170" s="28"/>
      <c r="BM170" s="27"/>
      <c r="BN170" s="28"/>
      <c r="BO170" s="27"/>
      <c r="BP170" s="28"/>
      <c r="BQ170" s="27"/>
      <c r="BR170" s="28"/>
      <c r="BS170" s="27"/>
      <c r="BT170" s="28"/>
      <c r="BU170" s="27"/>
      <c r="BV170" s="28"/>
      <c r="BW170" s="27"/>
      <c r="BX170" s="28"/>
      <c r="BY170" s="27"/>
      <c r="BZ170" s="28"/>
      <c r="CA170" s="27"/>
      <c r="CB170" s="26"/>
      <c r="CC170" s="27"/>
      <c r="CD170" s="26"/>
      <c r="CE170" s="27"/>
      <c r="CF170" s="26"/>
      <c r="CG170" s="27"/>
      <c r="CH170" s="26"/>
      <c r="CI170" s="27"/>
      <c r="CJ170" s="26"/>
      <c r="CK170" s="27"/>
      <c r="CL170" s="26"/>
      <c r="CM170" s="27"/>
      <c r="CN170" s="30"/>
      <c r="CO170" s="31">
        <f t="shared" si="13"/>
        <v>47630</v>
      </c>
      <c r="CP170" s="31">
        <f t="shared" si="13"/>
        <v>47630</v>
      </c>
      <c r="CQ170" s="32">
        <f t="shared" si="14"/>
        <v>0</v>
      </c>
    </row>
    <row r="171" spans="1:95" ht="25.5" customHeight="1">
      <c r="A171" s="41">
        <v>13</v>
      </c>
      <c r="B171" s="98" t="s">
        <v>566</v>
      </c>
      <c r="C171" s="93" t="s">
        <v>567</v>
      </c>
      <c r="D171" s="93" t="s">
        <v>568</v>
      </c>
      <c r="E171" s="97"/>
      <c r="F171" s="94">
        <v>5100</v>
      </c>
      <c r="G171" s="35"/>
      <c r="H171" s="25">
        <f t="shared" si="12"/>
        <v>14280</v>
      </c>
      <c r="I171" s="11"/>
      <c r="J171" s="26">
        <v>1500</v>
      </c>
      <c r="K171" s="27">
        <v>1500</v>
      </c>
      <c r="L171" s="26">
        <v>1000</v>
      </c>
      <c r="M171" s="27">
        <v>1000</v>
      </c>
      <c r="N171" s="26">
        <v>5000</v>
      </c>
      <c r="O171" s="27">
        <v>5000</v>
      </c>
      <c r="P171" s="26">
        <v>8000</v>
      </c>
      <c r="Q171" s="27">
        <v>0</v>
      </c>
      <c r="R171" s="26"/>
      <c r="S171" s="27"/>
      <c r="T171" s="26"/>
      <c r="U171" s="27">
        <v>8000</v>
      </c>
      <c r="V171" s="29">
        <v>3570</v>
      </c>
      <c r="W171" s="27">
        <v>3570</v>
      </c>
      <c r="X171" s="29">
        <v>3570</v>
      </c>
      <c r="Y171" s="27">
        <v>3570</v>
      </c>
      <c r="Z171" s="29">
        <v>3570</v>
      </c>
      <c r="AA171" s="27"/>
      <c r="AB171" s="29">
        <v>3570</v>
      </c>
      <c r="AC171" s="27">
        <v>3570</v>
      </c>
      <c r="AD171" s="29">
        <v>3570</v>
      </c>
      <c r="AE171" s="27">
        <v>3570</v>
      </c>
      <c r="AF171" s="29">
        <v>3570</v>
      </c>
      <c r="AG171" s="27"/>
      <c r="AH171" s="29">
        <v>3570</v>
      </c>
      <c r="AI171" s="27">
        <v>3570</v>
      </c>
      <c r="AJ171" s="29">
        <v>3570</v>
      </c>
      <c r="AK171" s="27"/>
      <c r="AL171" s="29">
        <v>3570</v>
      </c>
      <c r="AM171" s="27"/>
      <c r="AN171" s="28"/>
      <c r="AO171" s="27"/>
      <c r="AP171" s="28"/>
      <c r="AQ171" s="27"/>
      <c r="AR171" s="28"/>
      <c r="AS171" s="27"/>
      <c r="AT171" s="28"/>
      <c r="AU171" s="27"/>
      <c r="AV171" s="28"/>
      <c r="AW171" s="27"/>
      <c r="AX171" s="28"/>
      <c r="AY171" s="27"/>
      <c r="AZ171" s="28"/>
      <c r="BA171" s="27"/>
      <c r="BB171" s="28"/>
      <c r="BC171" s="27"/>
      <c r="BD171" s="28"/>
      <c r="BE171" s="27"/>
      <c r="BF171" s="28"/>
      <c r="BG171" s="27"/>
      <c r="BH171" s="28"/>
      <c r="BI171" s="27"/>
      <c r="BJ171" s="28"/>
      <c r="BK171" s="27"/>
      <c r="BL171" s="28"/>
      <c r="BM171" s="27"/>
      <c r="BN171" s="28"/>
      <c r="BO171" s="27"/>
      <c r="BP171" s="28"/>
      <c r="BQ171" s="27"/>
      <c r="BR171" s="28"/>
      <c r="BS171" s="27"/>
      <c r="BT171" s="28"/>
      <c r="BU171" s="27"/>
      <c r="BV171" s="28"/>
      <c r="BW171" s="27"/>
      <c r="BX171" s="28"/>
      <c r="BY171" s="27"/>
      <c r="BZ171" s="28"/>
      <c r="CA171" s="27"/>
      <c r="CB171" s="26"/>
      <c r="CC171" s="27"/>
      <c r="CD171" s="26"/>
      <c r="CE171" s="27"/>
      <c r="CF171" s="26"/>
      <c r="CG171" s="27"/>
      <c r="CH171" s="26"/>
      <c r="CI171" s="27"/>
      <c r="CJ171" s="26"/>
      <c r="CK171" s="27"/>
      <c r="CL171" s="26"/>
      <c r="CM171" s="27"/>
      <c r="CN171" s="30"/>
      <c r="CO171" s="31">
        <f t="shared" si="13"/>
        <v>47630</v>
      </c>
      <c r="CP171" s="31">
        <f t="shared" si="13"/>
        <v>33350</v>
      </c>
      <c r="CQ171" s="32">
        <f t="shared" si="14"/>
        <v>14280</v>
      </c>
    </row>
    <row r="172" spans="1:95" ht="25.5" customHeight="1">
      <c r="A172" s="41">
        <v>14</v>
      </c>
      <c r="B172" s="92" t="s">
        <v>569</v>
      </c>
      <c r="C172" s="93" t="s">
        <v>570</v>
      </c>
      <c r="D172" s="93" t="s">
        <v>571</v>
      </c>
      <c r="E172" s="99"/>
      <c r="F172" s="94">
        <v>4100</v>
      </c>
      <c r="G172" s="35" t="s">
        <v>553</v>
      </c>
      <c r="H172" s="38">
        <f t="shared" si="12"/>
        <v>0</v>
      </c>
      <c r="I172" s="11"/>
      <c r="J172" s="26">
        <v>1500</v>
      </c>
      <c r="K172" s="27">
        <v>1500</v>
      </c>
      <c r="L172" s="26">
        <v>1000</v>
      </c>
      <c r="M172" s="27">
        <v>1000</v>
      </c>
      <c r="N172" s="26">
        <v>5000</v>
      </c>
      <c r="O172" s="27">
        <v>5000</v>
      </c>
      <c r="P172" s="26">
        <v>8000</v>
      </c>
      <c r="Q172" s="27">
        <v>0</v>
      </c>
      <c r="R172" s="26"/>
      <c r="S172" s="27"/>
      <c r="T172" s="26"/>
      <c r="U172" s="27"/>
      <c r="V172" s="29">
        <v>2870</v>
      </c>
      <c r="W172" s="27">
        <v>0</v>
      </c>
      <c r="X172" s="29">
        <v>2870</v>
      </c>
      <c r="Y172" s="27">
        <v>0</v>
      </c>
      <c r="Z172" s="29">
        <v>2870</v>
      </c>
      <c r="AA172" s="27">
        <v>0</v>
      </c>
      <c r="AB172" s="29">
        <v>2870</v>
      </c>
      <c r="AC172" s="27">
        <f>10870+8610</f>
        <v>19480</v>
      </c>
      <c r="AD172" s="29">
        <v>2870</v>
      </c>
      <c r="AE172" s="27"/>
      <c r="AF172" s="29">
        <v>2870</v>
      </c>
      <c r="AG172" s="27"/>
      <c r="AH172" s="29">
        <v>2870</v>
      </c>
      <c r="AI172" s="27"/>
      <c r="AJ172" s="29">
        <v>2870</v>
      </c>
      <c r="AK172" s="27"/>
      <c r="AL172" s="29">
        <v>2870</v>
      </c>
      <c r="AM172" s="27">
        <v>14350</v>
      </c>
      <c r="AN172" s="28"/>
      <c r="AO172" s="27"/>
      <c r="AP172" s="28"/>
      <c r="AQ172" s="27"/>
      <c r="AR172" s="28"/>
      <c r="AS172" s="27"/>
      <c r="AT172" s="28"/>
      <c r="AU172" s="27"/>
      <c r="AV172" s="28"/>
      <c r="AW172" s="27"/>
      <c r="AX172" s="28"/>
      <c r="AY172" s="27"/>
      <c r="AZ172" s="28"/>
      <c r="BA172" s="27"/>
      <c r="BB172" s="28"/>
      <c r="BC172" s="27"/>
      <c r="BD172" s="28"/>
      <c r="BE172" s="27"/>
      <c r="BF172" s="28"/>
      <c r="BG172" s="27"/>
      <c r="BH172" s="28"/>
      <c r="BI172" s="27"/>
      <c r="BJ172" s="28"/>
      <c r="BK172" s="27"/>
      <c r="BL172" s="28"/>
      <c r="BM172" s="27"/>
      <c r="BN172" s="28"/>
      <c r="BO172" s="27"/>
      <c r="BP172" s="28"/>
      <c r="BQ172" s="27"/>
      <c r="BR172" s="28"/>
      <c r="BS172" s="27"/>
      <c r="BT172" s="28"/>
      <c r="BU172" s="27"/>
      <c r="BV172" s="28"/>
      <c r="BW172" s="27"/>
      <c r="BX172" s="28"/>
      <c r="BY172" s="27"/>
      <c r="BZ172" s="28"/>
      <c r="CA172" s="27"/>
      <c r="CB172" s="26"/>
      <c r="CC172" s="27"/>
      <c r="CD172" s="26"/>
      <c r="CE172" s="27"/>
      <c r="CF172" s="26"/>
      <c r="CG172" s="27"/>
      <c r="CH172" s="26"/>
      <c r="CI172" s="27"/>
      <c r="CJ172" s="26"/>
      <c r="CK172" s="27"/>
      <c r="CL172" s="26"/>
      <c r="CM172" s="27"/>
      <c r="CN172" s="30"/>
      <c r="CO172" s="31">
        <f t="shared" si="13"/>
        <v>41330</v>
      </c>
      <c r="CP172" s="31">
        <f t="shared" si="13"/>
        <v>41330</v>
      </c>
      <c r="CQ172" s="32">
        <f t="shared" si="14"/>
        <v>0</v>
      </c>
    </row>
    <row r="173" spans="1:95" ht="25.5" customHeight="1">
      <c r="A173" s="41">
        <v>15</v>
      </c>
      <c r="B173" s="92" t="s">
        <v>572</v>
      </c>
      <c r="C173" s="93" t="s">
        <v>573</v>
      </c>
      <c r="D173" s="93" t="s">
        <v>574</v>
      </c>
      <c r="E173" s="97"/>
      <c r="F173" s="94">
        <v>5100</v>
      </c>
      <c r="G173" s="35"/>
      <c r="H173" s="25">
        <f t="shared" si="12"/>
        <v>0</v>
      </c>
      <c r="I173" s="11"/>
      <c r="J173" s="26">
        <v>1500</v>
      </c>
      <c r="K173" s="27">
        <v>1500</v>
      </c>
      <c r="L173" s="26">
        <v>1000</v>
      </c>
      <c r="M173" s="27">
        <v>1000</v>
      </c>
      <c r="N173" s="26">
        <v>5000</v>
      </c>
      <c r="O173" s="27">
        <v>5000</v>
      </c>
      <c r="P173" s="26">
        <v>8000</v>
      </c>
      <c r="Q173" s="27">
        <v>8000</v>
      </c>
      <c r="R173" s="26"/>
      <c r="S173" s="27"/>
      <c r="T173" s="26"/>
      <c r="U173" s="27"/>
      <c r="V173" s="29">
        <v>3570</v>
      </c>
      <c r="W173" s="27">
        <v>0</v>
      </c>
      <c r="X173" s="29">
        <v>3570</v>
      </c>
      <c r="Y173" s="27">
        <v>0</v>
      </c>
      <c r="Z173" s="29">
        <v>3570</v>
      </c>
      <c r="AA173" s="27">
        <v>0</v>
      </c>
      <c r="AB173" s="29">
        <v>3570</v>
      </c>
      <c r="AC173" s="27">
        <v>18480</v>
      </c>
      <c r="AD173" s="29">
        <v>3570</v>
      </c>
      <c r="AE173" s="27">
        <v>0</v>
      </c>
      <c r="AF173" s="29">
        <v>3570</v>
      </c>
      <c r="AG173" s="27"/>
      <c r="AH173" s="29">
        <v>3570</v>
      </c>
      <c r="AI173" s="27"/>
      <c r="AJ173" s="29">
        <v>3570</v>
      </c>
      <c r="AK173" s="27"/>
      <c r="AL173" s="29">
        <v>3570</v>
      </c>
      <c r="AM173" s="27">
        <v>13650</v>
      </c>
      <c r="AN173" s="28"/>
      <c r="AO173" s="27"/>
      <c r="AP173" s="28"/>
      <c r="AQ173" s="27"/>
      <c r="AR173" s="28"/>
      <c r="AS173" s="27"/>
      <c r="AT173" s="28"/>
      <c r="AU173" s="27"/>
      <c r="AV173" s="28"/>
      <c r="AW173" s="27"/>
      <c r="AX173" s="28"/>
      <c r="AY173" s="27"/>
      <c r="AZ173" s="28"/>
      <c r="BA173" s="27"/>
      <c r="BB173" s="28"/>
      <c r="BC173" s="27"/>
      <c r="BD173" s="28"/>
      <c r="BE173" s="27"/>
      <c r="BF173" s="28"/>
      <c r="BG173" s="27"/>
      <c r="BH173" s="28"/>
      <c r="BI173" s="27"/>
      <c r="BJ173" s="28"/>
      <c r="BK173" s="27"/>
      <c r="BL173" s="28"/>
      <c r="BM173" s="27"/>
      <c r="BN173" s="28"/>
      <c r="BO173" s="27"/>
      <c r="BP173" s="28"/>
      <c r="BQ173" s="27"/>
      <c r="BR173" s="28"/>
      <c r="BS173" s="27"/>
      <c r="BT173" s="28"/>
      <c r="BU173" s="27"/>
      <c r="BV173" s="28"/>
      <c r="BW173" s="27"/>
      <c r="BX173" s="28"/>
      <c r="BY173" s="27"/>
      <c r="BZ173" s="28"/>
      <c r="CA173" s="27"/>
      <c r="CB173" s="26"/>
      <c r="CC173" s="27"/>
      <c r="CD173" s="26"/>
      <c r="CE173" s="27"/>
      <c r="CF173" s="26"/>
      <c r="CG173" s="27"/>
      <c r="CH173" s="26"/>
      <c r="CI173" s="27"/>
      <c r="CJ173" s="26"/>
      <c r="CK173" s="27"/>
      <c r="CL173" s="26"/>
      <c r="CM173" s="27"/>
      <c r="CN173" s="30"/>
      <c r="CO173" s="31">
        <f t="shared" si="13"/>
        <v>47630</v>
      </c>
      <c r="CP173" s="31">
        <f t="shared" si="13"/>
        <v>47630</v>
      </c>
      <c r="CQ173" s="32">
        <f t="shared" si="14"/>
        <v>0</v>
      </c>
    </row>
    <row r="174" spans="1:95" ht="25.5" customHeight="1">
      <c r="A174" s="41">
        <v>16</v>
      </c>
      <c r="B174" s="92" t="s">
        <v>575</v>
      </c>
      <c r="C174" s="93" t="s">
        <v>576</v>
      </c>
      <c r="D174" s="93" t="s">
        <v>577</v>
      </c>
      <c r="E174" s="97"/>
      <c r="F174" s="94">
        <v>5100</v>
      </c>
      <c r="G174" s="35"/>
      <c r="H174" s="25">
        <f t="shared" si="12"/>
        <v>41130</v>
      </c>
      <c r="I174" s="11"/>
      <c r="J174" s="26">
        <v>1500</v>
      </c>
      <c r="K174" s="27">
        <v>1500</v>
      </c>
      <c r="L174" s="26">
        <v>1000</v>
      </c>
      <c r="M174" s="27">
        <v>1000</v>
      </c>
      <c r="N174" s="26">
        <v>5000</v>
      </c>
      <c r="O174" s="27">
        <v>4000</v>
      </c>
      <c r="P174" s="26">
        <v>8000</v>
      </c>
      <c r="Q174" s="27"/>
      <c r="R174" s="26"/>
      <c r="S174" s="27"/>
      <c r="T174" s="26"/>
      <c r="U174" s="27"/>
      <c r="V174" s="29">
        <v>3570</v>
      </c>
      <c r="W174" s="27"/>
      <c r="X174" s="29">
        <v>3570</v>
      </c>
      <c r="Y174" s="27"/>
      <c r="Z174" s="29">
        <v>3570</v>
      </c>
      <c r="AA174" s="27"/>
      <c r="AB174" s="29">
        <v>3570</v>
      </c>
      <c r="AC174" s="27"/>
      <c r="AD174" s="29">
        <v>3570</v>
      </c>
      <c r="AE174" s="27"/>
      <c r="AF174" s="29">
        <v>3570</v>
      </c>
      <c r="AG174" s="27"/>
      <c r="AH174" s="29">
        <v>3570</v>
      </c>
      <c r="AI174" s="27"/>
      <c r="AJ174" s="29">
        <v>3570</v>
      </c>
      <c r="AK174" s="27"/>
      <c r="AL174" s="29">
        <v>3570</v>
      </c>
      <c r="AM174" s="27"/>
      <c r="AN174" s="28"/>
      <c r="AO174" s="27"/>
      <c r="AP174" s="28"/>
      <c r="AQ174" s="27"/>
      <c r="AR174" s="28"/>
      <c r="AS174" s="27"/>
      <c r="AT174" s="28"/>
      <c r="AU174" s="27"/>
      <c r="AV174" s="28"/>
      <c r="AW174" s="27"/>
      <c r="AX174" s="28"/>
      <c r="AY174" s="27"/>
      <c r="AZ174" s="28"/>
      <c r="BA174" s="27"/>
      <c r="BB174" s="28"/>
      <c r="BC174" s="27"/>
      <c r="BD174" s="28"/>
      <c r="BE174" s="27"/>
      <c r="BF174" s="28"/>
      <c r="BG174" s="27"/>
      <c r="BH174" s="28"/>
      <c r="BI174" s="27"/>
      <c r="BJ174" s="28"/>
      <c r="BK174" s="27"/>
      <c r="BL174" s="28"/>
      <c r="BM174" s="27"/>
      <c r="BN174" s="28"/>
      <c r="BO174" s="27"/>
      <c r="BP174" s="28"/>
      <c r="BQ174" s="27"/>
      <c r="BR174" s="28"/>
      <c r="BS174" s="27"/>
      <c r="BT174" s="28"/>
      <c r="BU174" s="27"/>
      <c r="BV174" s="28"/>
      <c r="BW174" s="27"/>
      <c r="BX174" s="28"/>
      <c r="BY174" s="27"/>
      <c r="BZ174" s="28"/>
      <c r="CA174" s="27"/>
      <c r="CB174" s="26"/>
      <c r="CC174" s="27"/>
      <c r="CD174" s="26"/>
      <c r="CE174" s="27"/>
      <c r="CF174" s="26"/>
      <c r="CG174" s="27"/>
      <c r="CH174" s="26"/>
      <c r="CI174" s="27"/>
      <c r="CJ174" s="26"/>
      <c r="CK174" s="27"/>
      <c r="CL174" s="26"/>
      <c r="CM174" s="27"/>
      <c r="CN174" s="30"/>
      <c r="CO174" s="31">
        <f t="shared" si="13"/>
        <v>47630</v>
      </c>
      <c r="CP174" s="31">
        <f t="shared" si="13"/>
        <v>6500</v>
      </c>
      <c r="CQ174" s="32">
        <f t="shared" si="14"/>
        <v>41130</v>
      </c>
    </row>
    <row r="175" spans="1:95" ht="25.5" customHeight="1">
      <c r="A175" s="41">
        <v>17</v>
      </c>
      <c r="B175" s="92" t="s">
        <v>578</v>
      </c>
      <c r="C175" s="93" t="s">
        <v>579</v>
      </c>
      <c r="D175" s="93" t="s">
        <v>580</v>
      </c>
      <c r="E175" s="97"/>
      <c r="F175" s="94">
        <v>5100</v>
      </c>
      <c r="G175" s="35"/>
      <c r="H175" s="25">
        <f t="shared" si="12"/>
        <v>8000</v>
      </c>
      <c r="I175" s="25">
        <f>CR175</f>
        <v>0</v>
      </c>
      <c r="J175" s="26">
        <v>1500</v>
      </c>
      <c r="K175" s="27">
        <v>1500</v>
      </c>
      <c r="L175" s="26">
        <v>1000</v>
      </c>
      <c r="M175" s="27">
        <v>1000</v>
      </c>
      <c r="N175" s="26">
        <v>5000</v>
      </c>
      <c r="O175" s="27">
        <v>5000</v>
      </c>
      <c r="P175" s="26">
        <v>8000</v>
      </c>
      <c r="Q175" s="27"/>
      <c r="R175" s="26"/>
      <c r="S175" s="27"/>
      <c r="T175" s="26"/>
      <c r="U175" s="27"/>
      <c r="V175" s="29">
        <v>3570</v>
      </c>
      <c r="W175" s="27">
        <v>0</v>
      </c>
      <c r="X175" s="29">
        <v>3570</v>
      </c>
      <c r="Y175" s="27">
        <f>3570+0</f>
        <v>3570</v>
      </c>
      <c r="Z175" s="29">
        <v>3570</v>
      </c>
      <c r="AA175" s="27">
        <f>3570+0</f>
        <v>3570</v>
      </c>
      <c r="AB175" s="29">
        <v>3570</v>
      </c>
      <c r="AC175" s="27">
        <f>3570+3570</f>
        <v>7140</v>
      </c>
      <c r="AD175" s="29">
        <v>3570</v>
      </c>
      <c r="AE175" s="27">
        <v>3570</v>
      </c>
      <c r="AF175" s="29">
        <v>3570</v>
      </c>
      <c r="AG175" s="27"/>
      <c r="AH175" s="29">
        <v>3570</v>
      </c>
      <c r="AI175" s="27"/>
      <c r="AJ175" s="29">
        <v>3570</v>
      </c>
      <c r="AK175" s="27">
        <v>7140</v>
      </c>
      <c r="AL175" s="29">
        <v>3570</v>
      </c>
      <c r="AM175" s="27">
        <v>7140</v>
      </c>
      <c r="AN175" s="28"/>
      <c r="AO175" s="27"/>
      <c r="AP175" s="28"/>
      <c r="AQ175" s="27"/>
      <c r="AR175" s="28"/>
      <c r="AS175" s="27"/>
      <c r="AT175" s="28"/>
      <c r="AU175" s="27"/>
      <c r="AV175" s="28"/>
      <c r="AW175" s="27"/>
      <c r="AX175" s="28"/>
      <c r="AY175" s="27"/>
      <c r="AZ175" s="28"/>
      <c r="BA175" s="27"/>
      <c r="BB175" s="28"/>
      <c r="BC175" s="27"/>
      <c r="BD175" s="28"/>
      <c r="BE175" s="27"/>
      <c r="BF175" s="28"/>
      <c r="BG175" s="27"/>
      <c r="BH175" s="28"/>
      <c r="BI175" s="27"/>
      <c r="BJ175" s="28"/>
      <c r="BK175" s="27"/>
      <c r="BL175" s="28"/>
      <c r="BM175" s="27"/>
      <c r="BN175" s="28"/>
      <c r="BO175" s="27"/>
      <c r="BP175" s="28"/>
      <c r="BQ175" s="27"/>
      <c r="BR175" s="28"/>
      <c r="BS175" s="27"/>
      <c r="BT175" s="28"/>
      <c r="BU175" s="27"/>
      <c r="BV175" s="28"/>
      <c r="BW175" s="27"/>
      <c r="BX175" s="28"/>
      <c r="BY175" s="27"/>
      <c r="BZ175" s="28"/>
      <c r="CA175" s="27"/>
      <c r="CB175" s="28"/>
      <c r="CC175" s="27"/>
      <c r="CD175" s="28"/>
      <c r="CE175" s="27"/>
      <c r="CF175" s="28"/>
      <c r="CG175" s="27"/>
      <c r="CH175" s="28"/>
      <c r="CI175" s="27"/>
      <c r="CJ175" s="26"/>
      <c r="CK175" s="27"/>
      <c r="CL175" s="26"/>
      <c r="CM175" s="27"/>
      <c r="CN175" s="30"/>
      <c r="CO175" s="31">
        <f t="shared" si="13"/>
        <v>47630</v>
      </c>
      <c r="CP175" s="31">
        <f t="shared" si="13"/>
        <v>39630</v>
      </c>
      <c r="CQ175" s="32">
        <f t="shared" si="14"/>
        <v>8000</v>
      </c>
    </row>
    <row r="176" spans="1:95" ht="25.5" customHeight="1">
      <c r="A176" s="41">
        <v>18</v>
      </c>
      <c r="B176" s="92" t="s">
        <v>581</v>
      </c>
      <c r="C176" s="100" t="s">
        <v>582</v>
      </c>
      <c r="D176" s="100" t="s">
        <v>583</v>
      </c>
      <c r="E176" s="101"/>
      <c r="F176" s="102">
        <v>5100</v>
      </c>
      <c r="H176" s="25">
        <f t="shared" si="12"/>
        <v>0</v>
      </c>
      <c r="I176" s="66"/>
      <c r="J176" s="67">
        <v>1500</v>
      </c>
      <c r="K176" s="68">
        <v>1500</v>
      </c>
      <c r="L176" s="67">
        <v>1000</v>
      </c>
      <c r="M176" s="68">
        <v>1000</v>
      </c>
      <c r="N176" s="67">
        <v>5000</v>
      </c>
      <c r="O176" s="68">
        <v>5000</v>
      </c>
      <c r="P176" s="67">
        <v>8000</v>
      </c>
      <c r="Q176" s="68">
        <v>0</v>
      </c>
      <c r="R176" s="67"/>
      <c r="S176" s="68"/>
      <c r="T176" s="67"/>
      <c r="U176" s="68"/>
      <c r="V176" s="70">
        <v>3570</v>
      </c>
      <c r="W176" s="68">
        <v>0</v>
      </c>
      <c r="X176" s="69">
        <v>3570</v>
      </c>
      <c r="Y176" s="68">
        <v>7140</v>
      </c>
      <c r="Z176" s="69">
        <v>3570</v>
      </c>
      <c r="AA176" s="68">
        <f>8000+0</f>
        <v>8000</v>
      </c>
      <c r="AB176" s="69">
        <v>3570</v>
      </c>
      <c r="AC176" s="68">
        <v>7140</v>
      </c>
      <c r="AD176" s="69">
        <v>3570</v>
      </c>
      <c r="AE176" s="68">
        <v>3570</v>
      </c>
      <c r="AF176" s="69">
        <v>3570</v>
      </c>
      <c r="AG176" s="71"/>
      <c r="AH176" s="69">
        <v>3570</v>
      </c>
      <c r="AI176" s="68">
        <v>7140</v>
      </c>
      <c r="AJ176" s="69">
        <v>3570</v>
      </c>
      <c r="AK176" s="68"/>
      <c r="AL176" s="69">
        <v>3570</v>
      </c>
      <c r="AM176" s="68">
        <v>7140</v>
      </c>
      <c r="AN176" s="69"/>
      <c r="AO176" s="68"/>
      <c r="AP176" s="69"/>
      <c r="AQ176" s="68"/>
      <c r="AR176" s="69"/>
      <c r="AS176" s="72"/>
      <c r="AT176" s="69"/>
      <c r="AU176" s="72"/>
      <c r="AV176" s="69"/>
      <c r="AW176" s="72"/>
      <c r="AX176" s="69"/>
      <c r="AY176" s="72"/>
      <c r="AZ176" s="69"/>
      <c r="BA176" s="72"/>
      <c r="BB176" s="69"/>
      <c r="BC176" s="72"/>
      <c r="BD176" s="69"/>
      <c r="BE176" s="72"/>
      <c r="BF176" s="69"/>
      <c r="BG176" s="72"/>
      <c r="BH176" s="69"/>
      <c r="BI176" s="72"/>
      <c r="BJ176" s="69"/>
      <c r="BK176" s="72"/>
      <c r="BL176" s="69"/>
      <c r="BM176" s="72"/>
      <c r="BN176" s="69"/>
      <c r="BO176" s="72"/>
      <c r="BP176" s="69"/>
      <c r="BQ176" s="72"/>
      <c r="BR176" s="69"/>
      <c r="BS176" s="72"/>
      <c r="BT176" s="69"/>
      <c r="BU176" s="72"/>
      <c r="BV176" s="69"/>
      <c r="BW176" s="72"/>
      <c r="BX176" s="69"/>
      <c r="BY176" s="72"/>
      <c r="BZ176" s="69"/>
      <c r="CA176" s="72"/>
      <c r="CB176" s="73"/>
      <c r="CC176" s="72"/>
      <c r="CD176" s="73"/>
      <c r="CE176" s="72"/>
      <c r="CF176" s="73"/>
      <c r="CG176" s="72"/>
      <c r="CH176" s="73"/>
      <c r="CI176" s="72"/>
      <c r="CJ176" s="73"/>
      <c r="CK176" s="72"/>
      <c r="CL176" s="73"/>
      <c r="CM176" s="72"/>
      <c r="CN176" s="74"/>
      <c r="CO176" s="31">
        <f t="shared" si="13"/>
        <v>47630</v>
      </c>
      <c r="CP176" s="31">
        <f t="shared" si="13"/>
        <v>47630</v>
      </c>
      <c r="CQ176" s="32">
        <f t="shared" si="14"/>
        <v>0</v>
      </c>
    </row>
    <row r="177" spans="1:95" ht="25.5" customHeight="1">
      <c r="A177" s="41">
        <v>19</v>
      </c>
      <c r="B177" s="103"/>
      <c r="C177" s="100"/>
      <c r="D177" s="100"/>
      <c r="E177" s="101"/>
      <c r="F177" s="102"/>
      <c r="H177" s="25">
        <f t="shared" si="12"/>
        <v>0</v>
      </c>
      <c r="I177" s="66"/>
      <c r="J177" s="67"/>
      <c r="K177" s="68"/>
      <c r="L177" s="67"/>
      <c r="M177" s="68"/>
      <c r="N177" s="67"/>
      <c r="O177" s="68"/>
      <c r="P177" s="67"/>
      <c r="Q177" s="68"/>
      <c r="R177" s="67"/>
      <c r="S177" s="68"/>
      <c r="T177" s="67"/>
      <c r="U177" s="68"/>
      <c r="V177" s="70"/>
      <c r="W177" s="68"/>
      <c r="X177" s="69"/>
      <c r="Y177" s="68"/>
      <c r="Z177" s="69"/>
      <c r="AA177" s="68"/>
      <c r="AB177" s="69"/>
      <c r="AC177" s="68"/>
      <c r="AD177" s="69"/>
      <c r="AE177" s="68"/>
      <c r="AF177" s="69"/>
      <c r="AG177" s="71"/>
      <c r="AH177" s="69"/>
      <c r="AI177" s="68"/>
      <c r="AJ177" s="69"/>
      <c r="AK177" s="68"/>
      <c r="AL177" s="69"/>
      <c r="AM177" s="68"/>
      <c r="AN177" s="69"/>
      <c r="AO177" s="68"/>
      <c r="AP177" s="69"/>
      <c r="AQ177" s="68"/>
      <c r="AR177" s="69"/>
      <c r="AS177" s="72"/>
      <c r="AT177" s="69"/>
      <c r="AU177" s="72"/>
      <c r="AV177" s="69"/>
      <c r="AW177" s="72"/>
      <c r="AX177" s="69"/>
      <c r="AY177" s="72"/>
      <c r="AZ177" s="69"/>
      <c r="BA177" s="72"/>
      <c r="BB177" s="69"/>
      <c r="BC177" s="72"/>
      <c r="BD177" s="69"/>
      <c r="BE177" s="72"/>
      <c r="BF177" s="69"/>
      <c r="BG177" s="72"/>
      <c r="BH177" s="69"/>
      <c r="BI177" s="72"/>
      <c r="BJ177" s="69"/>
      <c r="BK177" s="72"/>
      <c r="BL177" s="69"/>
      <c r="BM177" s="72"/>
      <c r="BN177" s="69"/>
      <c r="BO177" s="72"/>
      <c r="BP177" s="69"/>
      <c r="BQ177" s="72"/>
      <c r="BR177" s="69"/>
      <c r="BS177" s="72"/>
      <c r="BT177" s="69"/>
      <c r="BU177" s="72"/>
      <c r="BV177" s="69"/>
      <c r="BW177" s="72"/>
      <c r="BX177" s="69"/>
      <c r="BY177" s="72"/>
      <c r="BZ177" s="69"/>
      <c r="CA177" s="72"/>
      <c r="CB177" s="73"/>
      <c r="CC177" s="72"/>
      <c r="CD177" s="73"/>
      <c r="CE177" s="72"/>
      <c r="CF177" s="73"/>
      <c r="CG177" s="72"/>
      <c r="CH177" s="73"/>
      <c r="CI177" s="72"/>
      <c r="CJ177" s="73"/>
      <c r="CK177" s="72"/>
      <c r="CL177" s="73"/>
      <c r="CM177" s="72"/>
      <c r="CN177" s="74"/>
      <c r="CO177" s="31">
        <f t="shared" si="13"/>
        <v>0</v>
      </c>
      <c r="CP177" s="31">
        <f t="shared" si="13"/>
        <v>0</v>
      </c>
      <c r="CQ177" s="32">
        <f t="shared" si="14"/>
        <v>0</v>
      </c>
    </row>
    <row r="178" spans="1:95" ht="25.5" customHeight="1">
      <c r="A178" s="41">
        <v>20</v>
      </c>
      <c r="B178" s="103"/>
      <c r="C178" s="100"/>
      <c r="D178" s="100"/>
      <c r="E178" s="100"/>
      <c r="F178" s="102"/>
      <c r="H178" s="25">
        <f t="shared" si="12"/>
        <v>0</v>
      </c>
      <c r="I178" s="66"/>
      <c r="J178" s="67"/>
      <c r="K178" s="68"/>
      <c r="L178" s="67"/>
      <c r="M178" s="68"/>
      <c r="N178" s="67"/>
      <c r="O178" s="68"/>
      <c r="P178" s="67"/>
      <c r="Q178" s="68"/>
      <c r="R178" s="67"/>
      <c r="S178" s="68"/>
      <c r="T178" s="67"/>
      <c r="U178" s="68"/>
      <c r="V178" s="70"/>
      <c r="W178" s="68"/>
      <c r="X178" s="69"/>
      <c r="Y178" s="68"/>
      <c r="Z178" s="69"/>
      <c r="AA178" s="68"/>
      <c r="AB178" s="69"/>
      <c r="AC178" s="68"/>
      <c r="AD178" s="69"/>
      <c r="AE178" s="68"/>
      <c r="AF178" s="69"/>
      <c r="AG178" s="71"/>
      <c r="AH178" s="69"/>
      <c r="AI178" s="68"/>
      <c r="AJ178" s="69"/>
      <c r="AK178" s="68"/>
      <c r="AL178" s="69"/>
      <c r="AM178" s="68"/>
      <c r="AN178" s="69"/>
      <c r="AO178" s="68"/>
      <c r="AP178" s="69"/>
      <c r="AQ178" s="68"/>
      <c r="AR178" s="69"/>
      <c r="AS178" s="72"/>
      <c r="AT178" s="69"/>
      <c r="AU178" s="72"/>
      <c r="AV178" s="69"/>
      <c r="AW178" s="72"/>
      <c r="AX178" s="69"/>
      <c r="AY178" s="72"/>
      <c r="AZ178" s="69"/>
      <c r="BA178" s="72"/>
      <c r="BB178" s="69"/>
      <c r="BC178" s="72"/>
      <c r="BD178" s="69"/>
      <c r="BE178" s="72"/>
      <c r="BF178" s="69"/>
      <c r="BG178" s="72"/>
      <c r="BH178" s="69"/>
      <c r="BI178" s="72"/>
      <c r="BJ178" s="69"/>
      <c r="BK178" s="72"/>
      <c r="BL178" s="69"/>
      <c r="BM178" s="72"/>
      <c r="BN178" s="69"/>
      <c r="BO178" s="72"/>
      <c r="BP178" s="69"/>
      <c r="BQ178" s="72"/>
      <c r="BR178" s="69"/>
      <c r="BS178" s="72"/>
      <c r="BT178" s="69"/>
      <c r="BU178" s="72"/>
      <c r="BV178" s="69"/>
      <c r="BW178" s="72"/>
      <c r="BX178" s="69"/>
      <c r="BY178" s="72"/>
      <c r="BZ178" s="69"/>
      <c r="CA178" s="72"/>
      <c r="CB178" s="73"/>
      <c r="CC178" s="72"/>
      <c r="CD178" s="73"/>
      <c r="CE178" s="72"/>
      <c r="CF178" s="73"/>
      <c r="CG178" s="72"/>
      <c r="CH178" s="73"/>
      <c r="CI178" s="72"/>
      <c r="CJ178" s="73"/>
      <c r="CK178" s="72"/>
      <c r="CL178" s="73"/>
      <c r="CM178" s="72"/>
      <c r="CN178" s="74"/>
      <c r="CO178" s="31">
        <f t="shared" si="13"/>
        <v>0</v>
      </c>
      <c r="CP178" s="31">
        <f t="shared" si="13"/>
        <v>0</v>
      </c>
      <c r="CQ178" s="32">
        <f t="shared" si="14"/>
        <v>0</v>
      </c>
    </row>
    <row r="179" spans="1:95" ht="25.5" customHeight="1">
      <c r="A179" s="41">
        <v>21</v>
      </c>
      <c r="B179" s="103"/>
      <c r="C179" s="100"/>
      <c r="D179" s="100"/>
      <c r="E179" s="100"/>
      <c r="F179" s="102"/>
      <c r="H179" s="25">
        <f t="shared" si="12"/>
        <v>0</v>
      </c>
      <c r="I179" s="66"/>
      <c r="J179" s="67"/>
      <c r="K179" s="68"/>
      <c r="L179" s="67"/>
      <c r="M179" s="68"/>
      <c r="N179" s="67"/>
      <c r="O179" s="68"/>
      <c r="P179" s="67"/>
      <c r="Q179" s="68"/>
      <c r="R179" s="67"/>
      <c r="S179" s="68"/>
      <c r="T179" s="67"/>
      <c r="U179" s="68"/>
      <c r="V179" s="70"/>
      <c r="W179" s="68"/>
      <c r="X179" s="69"/>
      <c r="Y179" s="68"/>
      <c r="Z179" s="69"/>
      <c r="AA179" s="68"/>
      <c r="AB179" s="69"/>
      <c r="AC179" s="68"/>
      <c r="AD179" s="69"/>
      <c r="AE179" s="68"/>
      <c r="AF179" s="69"/>
      <c r="AG179" s="71"/>
      <c r="AH179" s="69"/>
      <c r="AI179" s="68"/>
      <c r="AJ179" s="69"/>
      <c r="AK179" s="68"/>
      <c r="AL179" s="69"/>
      <c r="AM179" s="68"/>
      <c r="AN179" s="69"/>
      <c r="AO179" s="68"/>
      <c r="AP179" s="69"/>
      <c r="AQ179" s="68"/>
      <c r="AR179" s="69"/>
      <c r="AS179" s="72"/>
      <c r="AT179" s="69"/>
      <c r="AU179" s="72"/>
      <c r="AV179" s="69"/>
      <c r="AW179" s="72"/>
      <c r="AX179" s="69"/>
      <c r="AY179" s="72"/>
      <c r="AZ179" s="69"/>
      <c r="BA179" s="72"/>
      <c r="BB179" s="69"/>
      <c r="BC179" s="72"/>
      <c r="BD179" s="69"/>
      <c r="BE179" s="72"/>
      <c r="BF179" s="69"/>
      <c r="BG179" s="72"/>
      <c r="BH179" s="69"/>
      <c r="BI179" s="72"/>
      <c r="BJ179" s="69"/>
      <c r="BK179" s="72"/>
      <c r="BL179" s="69"/>
      <c r="BM179" s="72"/>
      <c r="BN179" s="69"/>
      <c r="BO179" s="72"/>
      <c r="BP179" s="69"/>
      <c r="BQ179" s="72"/>
      <c r="BR179" s="69"/>
      <c r="BS179" s="72"/>
      <c r="BT179" s="69"/>
      <c r="BU179" s="72"/>
      <c r="BV179" s="69"/>
      <c r="BW179" s="72"/>
      <c r="BX179" s="69"/>
      <c r="BY179" s="72"/>
      <c r="BZ179" s="69"/>
      <c r="CA179" s="72"/>
      <c r="CB179" s="73"/>
      <c r="CC179" s="72"/>
      <c r="CD179" s="73"/>
      <c r="CE179" s="72"/>
      <c r="CF179" s="73"/>
      <c r="CG179" s="72"/>
      <c r="CH179" s="73"/>
      <c r="CI179" s="72"/>
      <c r="CJ179" s="73"/>
      <c r="CK179" s="72"/>
      <c r="CL179" s="73"/>
      <c r="CM179" s="72"/>
      <c r="CN179" s="74"/>
      <c r="CO179" s="31">
        <f t="shared" si="13"/>
        <v>0</v>
      </c>
      <c r="CP179" s="31">
        <f t="shared" si="13"/>
        <v>0</v>
      </c>
      <c r="CQ179" s="32">
        <f t="shared" si="14"/>
        <v>0</v>
      </c>
    </row>
    <row r="180" spans="1:95" ht="25.5" customHeight="1">
      <c r="A180" s="41">
        <v>22</v>
      </c>
      <c r="B180" s="103"/>
      <c r="C180" s="100"/>
      <c r="D180" s="100"/>
      <c r="E180" s="100"/>
      <c r="F180" s="102"/>
      <c r="H180" s="25">
        <f t="shared" si="12"/>
        <v>0</v>
      </c>
      <c r="I180" s="66"/>
      <c r="J180" s="67"/>
      <c r="K180" s="68"/>
      <c r="L180" s="67"/>
      <c r="M180" s="68"/>
      <c r="N180" s="67"/>
      <c r="O180" s="68"/>
      <c r="P180" s="67"/>
      <c r="Q180" s="68"/>
      <c r="R180" s="67"/>
      <c r="S180" s="68"/>
      <c r="T180" s="67"/>
      <c r="U180" s="68"/>
      <c r="V180" s="70"/>
      <c r="W180" s="68"/>
      <c r="X180" s="69"/>
      <c r="Y180" s="68"/>
      <c r="Z180" s="69"/>
      <c r="AA180" s="68"/>
      <c r="AB180" s="69"/>
      <c r="AC180" s="68"/>
      <c r="AD180" s="69"/>
      <c r="AE180" s="68"/>
      <c r="AF180" s="69"/>
      <c r="AG180" s="71"/>
      <c r="AH180" s="69"/>
      <c r="AI180" s="68"/>
      <c r="AJ180" s="69"/>
      <c r="AK180" s="68"/>
      <c r="AL180" s="69"/>
      <c r="AM180" s="68"/>
      <c r="AN180" s="69"/>
      <c r="AO180" s="68"/>
      <c r="AP180" s="69"/>
      <c r="AQ180" s="68"/>
      <c r="AR180" s="69"/>
      <c r="AS180" s="72"/>
      <c r="AT180" s="69"/>
      <c r="AU180" s="72"/>
      <c r="AV180" s="69"/>
      <c r="AW180" s="72"/>
      <c r="AX180" s="69"/>
      <c r="AY180" s="72"/>
      <c r="AZ180" s="69"/>
      <c r="BA180" s="72"/>
      <c r="BB180" s="69"/>
      <c r="BC180" s="72"/>
      <c r="BD180" s="69"/>
      <c r="BE180" s="72"/>
      <c r="BF180" s="69"/>
      <c r="BG180" s="72"/>
      <c r="BH180" s="69"/>
      <c r="BI180" s="72"/>
      <c r="BJ180" s="69"/>
      <c r="BK180" s="72"/>
      <c r="BL180" s="69"/>
      <c r="BM180" s="72"/>
      <c r="BN180" s="69"/>
      <c r="BO180" s="72"/>
      <c r="BP180" s="69"/>
      <c r="BQ180" s="72"/>
      <c r="BR180" s="69"/>
      <c r="BS180" s="72"/>
      <c r="BT180" s="69"/>
      <c r="BU180" s="72"/>
      <c r="BV180" s="69"/>
      <c r="BW180" s="72"/>
      <c r="BX180" s="69"/>
      <c r="BY180" s="72"/>
      <c r="BZ180" s="69"/>
      <c r="CA180" s="72"/>
      <c r="CB180" s="73"/>
      <c r="CC180" s="72"/>
      <c r="CD180" s="73"/>
      <c r="CE180" s="72"/>
      <c r="CF180" s="73"/>
      <c r="CG180" s="72"/>
      <c r="CH180" s="73"/>
      <c r="CI180" s="72"/>
      <c r="CJ180" s="73"/>
      <c r="CK180" s="72"/>
      <c r="CL180" s="73"/>
      <c r="CM180" s="72"/>
      <c r="CN180" s="74"/>
      <c r="CO180" s="31">
        <f t="shared" si="13"/>
        <v>0</v>
      </c>
      <c r="CP180" s="31">
        <f t="shared" si="13"/>
        <v>0</v>
      </c>
      <c r="CQ180" s="32">
        <f t="shared" si="14"/>
        <v>0</v>
      </c>
    </row>
    <row r="181" spans="1:95" ht="25.5" customHeight="1">
      <c r="A181" s="41">
        <v>23</v>
      </c>
      <c r="B181" s="103"/>
      <c r="C181" s="100"/>
      <c r="D181" s="100"/>
      <c r="E181" s="100"/>
      <c r="F181" s="102"/>
      <c r="H181" s="25">
        <f t="shared" si="12"/>
        <v>0</v>
      </c>
      <c r="I181" s="66"/>
      <c r="J181" s="67"/>
      <c r="K181" s="68"/>
      <c r="L181" s="67"/>
      <c r="M181" s="68"/>
      <c r="N181" s="67"/>
      <c r="O181" s="68"/>
      <c r="P181" s="67"/>
      <c r="Q181" s="68"/>
      <c r="R181" s="67"/>
      <c r="S181" s="68"/>
      <c r="T181" s="67"/>
      <c r="U181" s="68"/>
      <c r="V181" s="70"/>
      <c r="W181" s="68"/>
      <c r="X181" s="69"/>
      <c r="Y181" s="68"/>
      <c r="Z181" s="69"/>
      <c r="AA181" s="68"/>
      <c r="AB181" s="69"/>
      <c r="AC181" s="68"/>
      <c r="AD181" s="69"/>
      <c r="AE181" s="68"/>
      <c r="AF181" s="69"/>
      <c r="AG181" s="71"/>
      <c r="AH181" s="69"/>
      <c r="AI181" s="68"/>
      <c r="AJ181" s="69"/>
      <c r="AK181" s="68"/>
      <c r="AL181" s="69"/>
      <c r="AM181" s="68"/>
      <c r="AN181" s="69"/>
      <c r="AO181" s="68"/>
      <c r="AP181" s="69"/>
      <c r="AQ181" s="68"/>
      <c r="AR181" s="69"/>
      <c r="AS181" s="72"/>
      <c r="AT181" s="69"/>
      <c r="AU181" s="72"/>
      <c r="AV181" s="69"/>
      <c r="AW181" s="72"/>
      <c r="AX181" s="69"/>
      <c r="AY181" s="72"/>
      <c r="AZ181" s="69"/>
      <c r="BA181" s="72"/>
      <c r="BB181" s="69"/>
      <c r="BC181" s="72"/>
      <c r="BD181" s="69"/>
      <c r="BE181" s="72"/>
      <c r="BF181" s="69"/>
      <c r="BG181" s="72"/>
      <c r="BH181" s="69"/>
      <c r="BI181" s="72"/>
      <c r="BJ181" s="69"/>
      <c r="BK181" s="72"/>
      <c r="BL181" s="69"/>
      <c r="BM181" s="72"/>
      <c r="BN181" s="69"/>
      <c r="BO181" s="72"/>
      <c r="BP181" s="69"/>
      <c r="BQ181" s="72"/>
      <c r="BR181" s="69"/>
      <c r="BS181" s="72"/>
      <c r="BT181" s="69"/>
      <c r="BU181" s="72"/>
      <c r="BV181" s="69"/>
      <c r="BW181" s="72"/>
      <c r="BX181" s="69"/>
      <c r="BY181" s="72"/>
      <c r="BZ181" s="69"/>
      <c r="CA181" s="72"/>
      <c r="CB181" s="73"/>
      <c r="CC181" s="72"/>
      <c r="CD181" s="73"/>
      <c r="CE181" s="72"/>
      <c r="CF181" s="73"/>
      <c r="CG181" s="72"/>
      <c r="CH181" s="73"/>
      <c r="CI181" s="72"/>
      <c r="CJ181" s="73"/>
      <c r="CK181" s="72"/>
      <c r="CL181" s="73"/>
      <c r="CM181" s="72"/>
      <c r="CN181" s="74"/>
      <c r="CO181" s="31">
        <f t="shared" si="13"/>
        <v>0</v>
      </c>
      <c r="CP181" s="31">
        <f t="shared" si="13"/>
        <v>0</v>
      </c>
      <c r="CQ181" s="32">
        <f t="shared" si="14"/>
        <v>0</v>
      </c>
    </row>
    <row r="182" spans="1:95" ht="25.5" customHeight="1">
      <c r="A182" s="41">
        <v>24</v>
      </c>
      <c r="B182" s="103"/>
      <c r="C182" s="100"/>
      <c r="D182" s="100"/>
      <c r="E182" s="100"/>
      <c r="F182" s="102"/>
      <c r="H182" s="25">
        <f t="shared" si="12"/>
        <v>0</v>
      </c>
      <c r="I182" s="66"/>
      <c r="J182" s="67"/>
      <c r="K182" s="68"/>
      <c r="L182" s="67"/>
      <c r="M182" s="68"/>
      <c r="N182" s="67"/>
      <c r="O182" s="68"/>
      <c r="P182" s="67"/>
      <c r="Q182" s="68"/>
      <c r="R182" s="67"/>
      <c r="S182" s="68"/>
      <c r="T182" s="67"/>
      <c r="U182" s="68"/>
      <c r="V182" s="70"/>
      <c r="W182" s="68"/>
      <c r="X182" s="69"/>
      <c r="Y182" s="68"/>
      <c r="Z182" s="69"/>
      <c r="AA182" s="68"/>
      <c r="AB182" s="69"/>
      <c r="AC182" s="68"/>
      <c r="AD182" s="69"/>
      <c r="AE182" s="68"/>
      <c r="AF182" s="69"/>
      <c r="AG182" s="71"/>
      <c r="AH182" s="69"/>
      <c r="AI182" s="68"/>
      <c r="AJ182" s="69"/>
      <c r="AK182" s="68"/>
      <c r="AL182" s="69"/>
      <c r="AM182" s="68"/>
      <c r="AN182" s="69"/>
      <c r="AO182" s="68"/>
      <c r="AP182" s="69"/>
      <c r="AQ182" s="68"/>
      <c r="AR182" s="69"/>
      <c r="AS182" s="72"/>
      <c r="AT182" s="69"/>
      <c r="AU182" s="72"/>
      <c r="AV182" s="69"/>
      <c r="AW182" s="72"/>
      <c r="AX182" s="69"/>
      <c r="AY182" s="72"/>
      <c r="AZ182" s="69"/>
      <c r="BA182" s="72"/>
      <c r="BB182" s="69"/>
      <c r="BC182" s="72"/>
      <c r="BD182" s="69"/>
      <c r="BE182" s="72"/>
      <c r="BF182" s="69"/>
      <c r="BG182" s="72"/>
      <c r="BH182" s="69"/>
      <c r="BI182" s="72"/>
      <c r="BJ182" s="69"/>
      <c r="BK182" s="72"/>
      <c r="BL182" s="69"/>
      <c r="BM182" s="72"/>
      <c r="BN182" s="69"/>
      <c r="BO182" s="72"/>
      <c r="BP182" s="69"/>
      <c r="BQ182" s="72"/>
      <c r="BR182" s="69"/>
      <c r="BS182" s="72"/>
      <c r="BT182" s="69"/>
      <c r="BU182" s="72"/>
      <c r="BV182" s="69"/>
      <c r="BW182" s="72"/>
      <c r="BX182" s="69"/>
      <c r="BY182" s="72"/>
      <c r="BZ182" s="69"/>
      <c r="CA182" s="72"/>
      <c r="CB182" s="73"/>
      <c r="CC182" s="72"/>
      <c r="CD182" s="73"/>
      <c r="CE182" s="72"/>
      <c r="CF182" s="73"/>
      <c r="CG182" s="72"/>
      <c r="CH182" s="73"/>
      <c r="CI182" s="72"/>
      <c r="CJ182" s="73"/>
      <c r="CK182" s="72"/>
      <c r="CL182" s="73"/>
      <c r="CM182" s="72"/>
      <c r="CN182" s="74"/>
      <c r="CO182" s="31">
        <f t="shared" si="13"/>
        <v>0</v>
      </c>
      <c r="CP182" s="31">
        <f t="shared" si="13"/>
        <v>0</v>
      </c>
      <c r="CQ182" s="32">
        <f t="shared" si="14"/>
        <v>0</v>
      </c>
    </row>
    <row r="183" spans="1:95" ht="25.5" customHeight="1">
      <c r="A183" s="41">
        <v>25</v>
      </c>
      <c r="B183" s="103"/>
      <c r="C183" s="100"/>
      <c r="D183" s="100"/>
      <c r="E183" s="100"/>
      <c r="F183" s="102"/>
      <c r="H183" s="25">
        <f t="shared" si="12"/>
        <v>0</v>
      </c>
      <c r="I183" s="66"/>
      <c r="J183" s="67"/>
      <c r="K183" s="68"/>
      <c r="L183" s="67"/>
      <c r="M183" s="68"/>
      <c r="N183" s="67"/>
      <c r="O183" s="68"/>
      <c r="P183" s="67"/>
      <c r="Q183" s="68"/>
      <c r="R183" s="67"/>
      <c r="S183" s="68"/>
      <c r="T183" s="67"/>
      <c r="U183" s="68"/>
      <c r="V183" s="70"/>
      <c r="W183" s="68"/>
      <c r="X183" s="69"/>
      <c r="Y183" s="68"/>
      <c r="Z183" s="69"/>
      <c r="AA183" s="68"/>
      <c r="AB183" s="69"/>
      <c r="AC183" s="68"/>
      <c r="AD183" s="69"/>
      <c r="AE183" s="68"/>
      <c r="AF183" s="69"/>
      <c r="AG183" s="71"/>
      <c r="AH183" s="69"/>
      <c r="AI183" s="68"/>
      <c r="AJ183" s="69"/>
      <c r="AK183" s="68"/>
      <c r="AL183" s="69"/>
      <c r="AM183" s="68"/>
      <c r="AN183" s="69"/>
      <c r="AO183" s="68"/>
      <c r="AP183" s="69"/>
      <c r="AQ183" s="68"/>
      <c r="AR183" s="69"/>
      <c r="AS183" s="72"/>
      <c r="AT183" s="69"/>
      <c r="AU183" s="72"/>
      <c r="AV183" s="69"/>
      <c r="AW183" s="72"/>
      <c r="AX183" s="69"/>
      <c r="AY183" s="72"/>
      <c r="AZ183" s="69"/>
      <c r="BA183" s="72"/>
      <c r="BB183" s="69"/>
      <c r="BC183" s="72"/>
      <c r="BD183" s="69"/>
      <c r="BE183" s="72"/>
      <c r="BF183" s="69"/>
      <c r="BG183" s="72"/>
      <c r="BH183" s="69"/>
      <c r="BI183" s="72"/>
      <c r="BJ183" s="69"/>
      <c r="BK183" s="72"/>
      <c r="BL183" s="69"/>
      <c r="BM183" s="72"/>
      <c r="BN183" s="69"/>
      <c r="BO183" s="72"/>
      <c r="BP183" s="69"/>
      <c r="BQ183" s="72"/>
      <c r="BR183" s="69"/>
      <c r="BS183" s="72"/>
      <c r="BT183" s="69"/>
      <c r="BU183" s="72"/>
      <c r="BV183" s="69"/>
      <c r="BW183" s="72"/>
      <c r="BX183" s="69"/>
      <c r="BY183" s="72"/>
      <c r="BZ183" s="69"/>
      <c r="CA183" s="72"/>
      <c r="CB183" s="73"/>
      <c r="CC183" s="72"/>
      <c r="CD183" s="73"/>
      <c r="CE183" s="72"/>
      <c r="CF183" s="73"/>
      <c r="CG183" s="72"/>
      <c r="CH183" s="73"/>
      <c r="CI183" s="72"/>
      <c r="CJ183" s="73"/>
      <c r="CK183" s="72"/>
      <c r="CL183" s="73"/>
      <c r="CM183" s="72"/>
      <c r="CN183" s="74"/>
      <c r="CO183" s="31">
        <f t="shared" si="13"/>
        <v>0</v>
      </c>
      <c r="CP183" s="31">
        <f t="shared" si="13"/>
        <v>0</v>
      </c>
      <c r="CQ183" s="32">
        <f t="shared" si="14"/>
        <v>0</v>
      </c>
    </row>
    <row r="184" spans="1:95" ht="25.5" customHeight="1">
      <c r="A184" s="41">
        <v>26</v>
      </c>
      <c r="B184" s="103"/>
      <c r="C184" s="100"/>
      <c r="D184" s="100"/>
      <c r="E184" s="100"/>
      <c r="F184" s="102"/>
      <c r="H184" s="25">
        <f t="shared" si="12"/>
        <v>0</v>
      </c>
      <c r="I184" s="66"/>
      <c r="J184" s="67"/>
      <c r="K184" s="68"/>
      <c r="L184" s="67"/>
      <c r="M184" s="68"/>
      <c r="N184" s="67"/>
      <c r="O184" s="68"/>
      <c r="P184" s="67"/>
      <c r="Q184" s="68"/>
      <c r="R184" s="67"/>
      <c r="S184" s="68"/>
      <c r="T184" s="67"/>
      <c r="U184" s="68"/>
      <c r="V184" s="70"/>
      <c r="W184" s="68"/>
      <c r="X184" s="69"/>
      <c r="Y184" s="68"/>
      <c r="Z184" s="69"/>
      <c r="AA184" s="68"/>
      <c r="AB184" s="69"/>
      <c r="AC184" s="68"/>
      <c r="AD184" s="69"/>
      <c r="AE184" s="68"/>
      <c r="AF184" s="69"/>
      <c r="AG184" s="71"/>
      <c r="AH184" s="69"/>
      <c r="AI184" s="68"/>
      <c r="AJ184" s="69"/>
      <c r="AK184" s="68"/>
      <c r="AL184" s="69"/>
      <c r="AM184" s="68"/>
      <c r="AN184" s="69"/>
      <c r="AO184" s="68"/>
      <c r="AP184" s="69"/>
      <c r="AQ184" s="68"/>
      <c r="AR184" s="69"/>
      <c r="AS184" s="72"/>
      <c r="AT184" s="69"/>
      <c r="AU184" s="72"/>
      <c r="AV184" s="69"/>
      <c r="AW184" s="72"/>
      <c r="AX184" s="69"/>
      <c r="AY184" s="72"/>
      <c r="AZ184" s="69"/>
      <c r="BA184" s="72"/>
      <c r="BB184" s="69"/>
      <c r="BC184" s="72"/>
      <c r="BD184" s="69"/>
      <c r="BE184" s="72"/>
      <c r="BF184" s="69"/>
      <c r="BG184" s="72"/>
      <c r="BH184" s="69"/>
      <c r="BI184" s="72"/>
      <c r="BJ184" s="69"/>
      <c r="BK184" s="72"/>
      <c r="BL184" s="69"/>
      <c r="BM184" s="72"/>
      <c r="BN184" s="69"/>
      <c r="BO184" s="72"/>
      <c r="BP184" s="69"/>
      <c r="BQ184" s="72"/>
      <c r="BR184" s="69"/>
      <c r="BS184" s="72"/>
      <c r="BT184" s="69"/>
      <c r="BU184" s="72"/>
      <c r="BV184" s="69"/>
      <c r="BW184" s="72"/>
      <c r="BX184" s="69"/>
      <c r="BY184" s="72"/>
      <c r="BZ184" s="69"/>
      <c r="CA184" s="72"/>
      <c r="CB184" s="73"/>
      <c r="CC184" s="72"/>
      <c r="CD184" s="73"/>
      <c r="CE184" s="72"/>
      <c r="CF184" s="73"/>
      <c r="CG184" s="72"/>
      <c r="CH184" s="73"/>
      <c r="CI184" s="72"/>
      <c r="CJ184" s="73"/>
      <c r="CK184" s="72"/>
      <c r="CL184" s="73"/>
      <c r="CM184" s="72"/>
      <c r="CN184" s="74"/>
      <c r="CO184" s="31">
        <f t="shared" si="13"/>
        <v>0</v>
      </c>
      <c r="CP184" s="31">
        <f t="shared" si="13"/>
        <v>0</v>
      </c>
      <c r="CQ184" s="32">
        <f t="shared" si="14"/>
        <v>0</v>
      </c>
    </row>
  </sheetData>
  <autoFilter ref="G1:G184"/>
  <mergeCells count="49">
    <mergeCell ref="P1:Q2"/>
    <mergeCell ref="A1:H2"/>
    <mergeCell ref="I1:I2"/>
    <mergeCell ref="J1:K2"/>
    <mergeCell ref="L1:M2"/>
    <mergeCell ref="N1:O2"/>
    <mergeCell ref="AN1:AO2"/>
    <mergeCell ref="R1:S2"/>
    <mergeCell ref="T1:U2"/>
    <mergeCell ref="V1:W2"/>
    <mergeCell ref="X1:Y2"/>
    <mergeCell ref="Z1:AA2"/>
    <mergeCell ref="AB1:AC2"/>
    <mergeCell ref="AD1:AE2"/>
    <mergeCell ref="AF1:AG2"/>
    <mergeCell ref="AH1:AI2"/>
    <mergeCell ref="AJ1:AK2"/>
    <mergeCell ref="AL1:AM2"/>
    <mergeCell ref="BL1:BM1"/>
    <mergeCell ref="AP1:AQ2"/>
    <mergeCell ref="AR1:AS2"/>
    <mergeCell ref="AT1:AU2"/>
    <mergeCell ref="AV1:AW2"/>
    <mergeCell ref="AX1:AY2"/>
    <mergeCell ref="AZ1:BA2"/>
    <mergeCell ref="BB1:BC2"/>
    <mergeCell ref="BD1:BE2"/>
    <mergeCell ref="BF1:BG2"/>
    <mergeCell ref="BH1:BI2"/>
    <mergeCell ref="BJ1:BK2"/>
    <mergeCell ref="BL2:BM2"/>
    <mergeCell ref="BN2:BO2"/>
    <mergeCell ref="BP2:BQ2"/>
    <mergeCell ref="BR2:BS2"/>
    <mergeCell ref="BT2:BU2"/>
    <mergeCell ref="BP1:CM1"/>
    <mergeCell ref="CN1:CN3"/>
    <mergeCell ref="CO1:CO3"/>
    <mergeCell ref="CP1:CP3"/>
    <mergeCell ref="CQ1:CQ3"/>
    <mergeCell ref="CH2:CI2"/>
    <mergeCell ref="CJ2:CK2"/>
    <mergeCell ref="CL2:CM2"/>
    <mergeCell ref="BV2:BW2"/>
    <mergeCell ref="BX2:BY2"/>
    <mergeCell ref="BZ2:CA2"/>
    <mergeCell ref="CB2:CC2"/>
    <mergeCell ref="CD2:CE2"/>
    <mergeCell ref="CF2:CG2"/>
  </mergeCells>
  <pageMargins left="0.25" right="0" top="0" bottom="0" header="0.5" footer="0.5"/>
  <pageSetup scale="73"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sheetPr>
    <tabColor indexed="40"/>
  </sheetPr>
  <dimension ref="A1:CV614"/>
  <sheetViews>
    <sheetView zoomScale="90" zoomScaleNormal="90" workbookViewId="0">
      <pane xSplit="12" ySplit="4" topLeftCell="N5" activePane="bottomRight" state="frozen"/>
      <selection pane="topRight" activeCell="I1" sqref="I1"/>
      <selection pane="bottomLeft" activeCell="A4" sqref="A4"/>
      <selection pane="bottomRight" activeCell="K5" sqref="K5"/>
    </sheetView>
  </sheetViews>
  <sheetFormatPr defaultRowHeight="20.25"/>
  <cols>
    <col min="1" max="1" width="7.5703125" style="109" customWidth="1"/>
    <col min="2" max="2" width="27" style="110" customWidth="1"/>
    <col min="3" max="3" width="15.7109375" style="62" customWidth="1"/>
    <col min="4" max="4" width="9.85546875" style="62" bestFit="1" customWidth="1"/>
    <col min="5" max="5" width="7.85546875" style="62" bestFit="1" customWidth="1"/>
    <col min="6" max="6" width="17.42578125" style="111" hidden="1" customWidth="1"/>
    <col min="7" max="7" width="13.85546875" style="62" hidden="1" customWidth="1"/>
    <col min="8" max="8" width="31.28515625" style="62" hidden="1" customWidth="1"/>
    <col min="9" max="9" width="15.140625" style="112" customWidth="1"/>
    <col min="10" max="10" width="14.5703125" style="24" customWidth="1"/>
    <col min="11" max="11" width="20" style="113" customWidth="1"/>
    <col min="12" max="12" width="0.42578125" style="3" customWidth="1"/>
    <col min="13" max="15" width="11.7109375" style="3" customWidth="1"/>
    <col min="16" max="16" width="11.5703125" style="3" customWidth="1"/>
    <col min="17" max="19" width="11.7109375" style="3" customWidth="1"/>
    <col min="20" max="20" width="11.140625" style="3" customWidth="1"/>
    <col min="21" max="21" width="15.42578125" style="3" customWidth="1"/>
    <col min="22" max="22" width="11.7109375" style="3" customWidth="1"/>
    <col min="23" max="29" width="12.42578125" style="3" customWidth="1"/>
    <col min="30" max="30" width="13.28515625" style="3" customWidth="1"/>
    <col min="31" max="40" width="12.42578125" style="3" customWidth="1"/>
    <col min="41" max="45" width="12.42578125" style="3" hidden="1" customWidth="1"/>
    <col min="46" max="46" width="12.140625" style="3" hidden="1" customWidth="1"/>
    <col min="47" max="47" width="0.7109375" style="3" hidden="1" customWidth="1"/>
    <col min="48" max="70" width="12.42578125" style="3" hidden="1" customWidth="1"/>
    <col min="71" max="71" width="12.140625" style="3" hidden="1" customWidth="1"/>
    <col min="72" max="72" width="0.5703125" style="3" hidden="1" customWidth="1"/>
    <col min="73" max="95" width="12.42578125" style="3" hidden="1" customWidth="1"/>
    <col min="96" max="96" width="13.140625" style="3" hidden="1" customWidth="1"/>
    <col min="97" max="97" width="0.5703125" style="3" customWidth="1"/>
    <col min="98" max="98" width="18.7109375" style="116" customWidth="1"/>
    <col min="99" max="99" width="16.28515625" style="116" customWidth="1"/>
    <col min="100" max="100" width="20.7109375" style="116" customWidth="1"/>
    <col min="101" max="259" width="9.140625" style="3"/>
    <col min="260" max="260" width="7.5703125" style="3" customWidth="1"/>
    <col min="261" max="261" width="27" style="3" customWidth="1"/>
    <col min="262" max="262" width="15.7109375" style="3" customWidth="1"/>
    <col min="263" max="263" width="17.42578125" style="3" customWidth="1"/>
    <col min="264" max="264" width="13.85546875" style="3" customWidth="1"/>
    <col min="265" max="265" width="15.140625" style="3" customWidth="1"/>
    <col min="266" max="266" width="14.5703125" style="3" customWidth="1"/>
    <col min="267" max="267" width="20" style="3" customWidth="1"/>
    <col min="268" max="268" width="0.42578125" style="3" customWidth="1"/>
    <col min="269" max="271" width="11.7109375" style="3" customWidth="1"/>
    <col min="272" max="272" width="11.5703125" style="3" customWidth="1"/>
    <col min="273" max="275" width="11.7109375" style="3" customWidth="1"/>
    <col min="276" max="276" width="11.140625" style="3" customWidth="1"/>
    <col min="277" max="277" width="15.42578125" style="3" customWidth="1"/>
    <col min="278" max="278" width="11.7109375" style="3" customWidth="1"/>
    <col min="279" max="285" width="12.42578125" style="3" customWidth="1"/>
    <col min="286" max="286" width="13.28515625" style="3" customWidth="1"/>
    <col min="287" max="296" width="12.42578125" style="3" customWidth="1"/>
    <col min="297" max="352" width="0" style="3" hidden="1" customWidth="1"/>
    <col min="353" max="353" width="0.5703125" style="3" customWidth="1"/>
    <col min="354" max="354" width="18.7109375" style="3" customWidth="1"/>
    <col min="355" max="355" width="16.28515625" style="3" customWidth="1"/>
    <col min="356" max="356" width="20.7109375" style="3" customWidth="1"/>
    <col min="357" max="515" width="9.140625" style="3"/>
    <col min="516" max="516" width="7.5703125" style="3" customWidth="1"/>
    <col min="517" max="517" width="27" style="3" customWidth="1"/>
    <col min="518" max="518" width="15.7109375" style="3" customWidth="1"/>
    <col min="519" max="519" width="17.42578125" style="3" customWidth="1"/>
    <col min="520" max="520" width="13.85546875" style="3" customWidth="1"/>
    <col min="521" max="521" width="15.140625" style="3" customWidth="1"/>
    <col min="522" max="522" width="14.5703125" style="3" customWidth="1"/>
    <col min="523" max="523" width="20" style="3" customWidth="1"/>
    <col min="524" max="524" width="0.42578125" style="3" customWidth="1"/>
    <col min="525" max="527" width="11.7109375" style="3" customWidth="1"/>
    <col min="528" max="528" width="11.5703125" style="3" customWidth="1"/>
    <col min="529" max="531" width="11.7109375" style="3" customWidth="1"/>
    <col min="532" max="532" width="11.140625" style="3" customWidth="1"/>
    <col min="533" max="533" width="15.42578125" style="3" customWidth="1"/>
    <col min="534" max="534" width="11.7109375" style="3" customWidth="1"/>
    <col min="535" max="541" width="12.42578125" style="3" customWidth="1"/>
    <col min="542" max="542" width="13.28515625" style="3" customWidth="1"/>
    <col min="543" max="552" width="12.42578125" style="3" customWidth="1"/>
    <col min="553" max="608" width="0" style="3" hidden="1" customWidth="1"/>
    <col min="609" max="609" width="0.5703125" style="3" customWidth="1"/>
    <col min="610" max="610" width="18.7109375" style="3" customWidth="1"/>
    <col min="611" max="611" width="16.28515625" style="3" customWidth="1"/>
    <col min="612" max="612" width="20.7109375" style="3" customWidth="1"/>
    <col min="613" max="771" width="9.140625" style="3"/>
    <col min="772" max="772" width="7.5703125" style="3" customWidth="1"/>
    <col min="773" max="773" width="27" style="3" customWidth="1"/>
    <col min="774" max="774" width="15.7109375" style="3" customWidth="1"/>
    <col min="775" max="775" width="17.42578125" style="3" customWidth="1"/>
    <col min="776" max="776" width="13.85546875" style="3" customWidth="1"/>
    <col min="777" max="777" width="15.140625" style="3" customWidth="1"/>
    <col min="778" max="778" width="14.5703125" style="3" customWidth="1"/>
    <col min="779" max="779" width="20" style="3" customWidth="1"/>
    <col min="780" max="780" width="0.42578125" style="3" customWidth="1"/>
    <col min="781" max="783" width="11.7109375" style="3" customWidth="1"/>
    <col min="784" max="784" width="11.5703125" style="3" customWidth="1"/>
    <col min="785" max="787" width="11.7109375" style="3" customWidth="1"/>
    <col min="788" max="788" width="11.140625" style="3" customWidth="1"/>
    <col min="789" max="789" width="15.42578125" style="3" customWidth="1"/>
    <col min="790" max="790" width="11.7109375" style="3" customWidth="1"/>
    <col min="791" max="797" width="12.42578125" style="3" customWidth="1"/>
    <col min="798" max="798" width="13.28515625" style="3" customWidth="1"/>
    <col min="799" max="808" width="12.42578125" style="3" customWidth="1"/>
    <col min="809" max="864" width="0" style="3" hidden="1" customWidth="1"/>
    <col min="865" max="865" width="0.5703125" style="3" customWidth="1"/>
    <col min="866" max="866" width="18.7109375" style="3" customWidth="1"/>
    <col min="867" max="867" width="16.28515625" style="3" customWidth="1"/>
    <col min="868" max="868" width="20.7109375" style="3" customWidth="1"/>
    <col min="869" max="1027" width="9.140625" style="3"/>
    <col min="1028" max="1028" width="7.5703125" style="3" customWidth="1"/>
    <col min="1029" max="1029" width="27" style="3" customWidth="1"/>
    <col min="1030" max="1030" width="15.7109375" style="3" customWidth="1"/>
    <col min="1031" max="1031" width="17.42578125" style="3" customWidth="1"/>
    <col min="1032" max="1032" width="13.85546875" style="3" customWidth="1"/>
    <col min="1033" max="1033" width="15.140625" style="3" customWidth="1"/>
    <col min="1034" max="1034" width="14.5703125" style="3" customWidth="1"/>
    <col min="1035" max="1035" width="20" style="3" customWidth="1"/>
    <col min="1036" max="1036" width="0.42578125" style="3" customWidth="1"/>
    <col min="1037" max="1039" width="11.7109375" style="3" customWidth="1"/>
    <col min="1040" max="1040" width="11.5703125" style="3" customWidth="1"/>
    <col min="1041" max="1043" width="11.7109375" style="3" customWidth="1"/>
    <col min="1044" max="1044" width="11.140625" style="3" customWidth="1"/>
    <col min="1045" max="1045" width="15.42578125" style="3" customWidth="1"/>
    <col min="1046" max="1046" width="11.7109375" style="3" customWidth="1"/>
    <col min="1047" max="1053" width="12.42578125" style="3" customWidth="1"/>
    <col min="1054" max="1054" width="13.28515625" style="3" customWidth="1"/>
    <col min="1055" max="1064" width="12.42578125" style="3" customWidth="1"/>
    <col min="1065" max="1120" width="0" style="3" hidden="1" customWidth="1"/>
    <col min="1121" max="1121" width="0.5703125" style="3" customWidth="1"/>
    <col min="1122" max="1122" width="18.7109375" style="3" customWidth="1"/>
    <col min="1123" max="1123" width="16.28515625" style="3" customWidth="1"/>
    <col min="1124" max="1124" width="20.7109375" style="3" customWidth="1"/>
    <col min="1125" max="1283" width="9.140625" style="3"/>
    <col min="1284" max="1284" width="7.5703125" style="3" customWidth="1"/>
    <col min="1285" max="1285" width="27" style="3" customWidth="1"/>
    <col min="1286" max="1286" width="15.7109375" style="3" customWidth="1"/>
    <col min="1287" max="1287" width="17.42578125" style="3" customWidth="1"/>
    <col min="1288" max="1288" width="13.85546875" style="3" customWidth="1"/>
    <col min="1289" max="1289" width="15.140625" style="3" customWidth="1"/>
    <col min="1290" max="1290" width="14.5703125" style="3" customWidth="1"/>
    <col min="1291" max="1291" width="20" style="3" customWidth="1"/>
    <col min="1292" max="1292" width="0.42578125" style="3" customWidth="1"/>
    <col min="1293" max="1295" width="11.7109375" style="3" customWidth="1"/>
    <col min="1296" max="1296" width="11.5703125" style="3" customWidth="1"/>
    <col min="1297" max="1299" width="11.7109375" style="3" customWidth="1"/>
    <col min="1300" max="1300" width="11.140625" style="3" customWidth="1"/>
    <col min="1301" max="1301" width="15.42578125" style="3" customWidth="1"/>
    <col min="1302" max="1302" width="11.7109375" style="3" customWidth="1"/>
    <col min="1303" max="1309" width="12.42578125" style="3" customWidth="1"/>
    <col min="1310" max="1310" width="13.28515625" style="3" customWidth="1"/>
    <col min="1311" max="1320" width="12.42578125" style="3" customWidth="1"/>
    <col min="1321" max="1376" width="0" style="3" hidden="1" customWidth="1"/>
    <col min="1377" max="1377" width="0.5703125" style="3" customWidth="1"/>
    <col min="1378" max="1378" width="18.7109375" style="3" customWidth="1"/>
    <col min="1379" max="1379" width="16.28515625" style="3" customWidth="1"/>
    <col min="1380" max="1380" width="20.7109375" style="3" customWidth="1"/>
    <col min="1381" max="1539" width="9.140625" style="3"/>
    <col min="1540" max="1540" width="7.5703125" style="3" customWidth="1"/>
    <col min="1541" max="1541" width="27" style="3" customWidth="1"/>
    <col min="1542" max="1542" width="15.7109375" style="3" customWidth="1"/>
    <col min="1543" max="1543" width="17.42578125" style="3" customWidth="1"/>
    <col min="1544" max="1544" width="13.85546875" style="3" customWidth="1"/>
    <col min="1545" max="1545" width="15.140625" style="3" customWidth="1"/>
    <col min="1546" max="1546" width="14.5703125" style="3" customWidth="1"/>
    <col min="1547" max="1547" width="20" style="3" customWidth="1"/>
    <col min="1548" max="1548" width="0.42578125" style="3" customWidth="1"/>
    <col min="1549" max="1551" width="11.7109375" style="3" customWidth="1"/>
    <col min="1552" max="1552" width="11.5703125" style="3" customWidth="1"/>
    <col min="1553" max="1555" width="11.7109375" style="3" customWidth="1"/>
    <col min="1556" max="1556" width="11.140625" style="3" customWidth="1"/>
    <col min="1557" max="1557" width="15.42578125" style="3" customWidth="1"/>
    <col min="1558" max="1558" width="11.7109375" style="3" customWidth="1"/>
    <col min="1559" max="1565" width="12.42578125" style="3" customWidth="1"/>
    <col min="1566" max="1566" width="13.28515625" style="3" customWidth="1"/>
    <col min="1567" max="1576" width="12.42578125" style="3" customWidth="1"/>
    <col min="1577" max="1632" width="0" style="3" hidden="1" customWidth="1"/>
    <col min="1633" max="1633" width="0.5703125" style="3" customWidth="1"/>
    <col min="1634" max="1634" width="18.7109375" style="3" customWidth="1"/>
    <col min="1635" max="1635" width="16.28515625" style="3" customWidth="1"/>
    <col min="1636" max="1636" width="20.7109375" style="3" customWidth="1"/>
    <col min="1637" max="1795" width="9.140625" style="3"/>
    <col min="1796" max="1796" width="7.5703125" style="3" customWidth="1"/>
    <col min="1797" max="1797" width="27" style="3" customWidth="1"/>
    <col min="1798" max="1798" width="15.7109375" style="3" customWidth="1"/>
    <col min="1799" max="1799" width="17.42578125" style="3" customWidth="1"/>
    <col min="1800" max="1800" width="13.85546875" style="3" customWidth="1"/>
    <col min="1801" max="1801" width="15.140625" style="3" customWidth="1"/>
    <col min="1802" max="1802" width="14.5703125" style="3" customWidth="1"/>
    <col min="1803" max="1803" width="20" style="3" customWidth="1"/>
    <col min="1804" max="1804" width="0.42578125" style="3" customWidth="1"/>
    <col min="1805" max="1807" width="11.7109375" style="3" customWidth="1"/>
    <col min="1808" max="1808" width="11.5703125" style="3" customWidth="1"/>
    <col min="1809" max="1811" width="11.7109375" style="3" customWidth="1"/>
    <col min="1812" max="1812" width="11.140625" style="3" customWidth="1"/>
    <col min="1813" max="1813" width="15.42578125" style="3" customWidth="1"/>
    <col min="1814" max="1814" width="11.7109375" style="3" customWidth="1"/>
    <col min="1815" max="1821" width="12.42578125" style="3" customWidth="1"/>
    <col min="1822" max="1822" width="13.28515625" style="3" customWidth="1"/>
    <col min="1823" max="1832" width="12.42578125" style="3" customWidth="1"/>
    <col min="1833" max="1888" width="0" style="3" hidden="1" customWidth="1"/>
    <col min="1889" max="1889" width="0.5703125" style="3" customWidth="1"/>
    <col min="1890" max="1890" width="18.7109375" style="3" customWidth="1"/>
    <col min="1891" max="1891" width="16.28515625" style="3" customWidth="1"/>
    <col min="1892" max="1892" width="20.7109375" style="3" customWidth="1"/>
    <col min="1893" max="2051" width="9.140625" style="3"/>
    <col min="2052" max="2052" width="7.5703125" style="3" customWidth="1"/>
    <col min="2053" max="2053" width="27" style="3" customWidth="1"/>
    <col min="2054" max="2054" width="15.7109375" style="3" customWidth="1"/>
    <col min="2055" max="2055" width="17.42578125" style="3" customWidth="1"/>
    <col min="2056" max="2056" width="13.85546875" style="3" customWidth="1"/>
    <col min="2057" max="2057" width="15.140625" style="3" customWidth="1"/>
    <col min="2058" max="2058" width="14.5703125" style="3" customWidth="1"/>
    <col min="2059" max="2059" width="20" style="3" customWidth="1"/>
    <col min="2060" max="2060" width="0.42578125" style="3" customWidth="1"/>
    <col min="2061" max="2063" width="11.7109375" style="3" customWidth="1"/>
    <col min="2064" max="2064" width="11.5703125" style="3" customWidth="1"/>
    <col min="2065" max="2067" width="11.7109375" style="3" customWidth="1"/>
    <col min="2068" max="2068" width="11.140625" style="3" customWidth="1"/>
    <col min="2069" max="2069" width="15.42578125" style="3" customWidth="1"/>
    <col min="2070" max="2070" width="11.7109375" style="3" customWidth="1"/>
    <col min="2071" max="2077" width="12.42578125" style="3" customWidth="1"/>
    <col min="2078" max="2078" width="13.28515625" style="3" customWidth="1"/>
    <col min="2079" max="2088" width="12.42578125" style="3" customWidth="1"/>
    <col min="2089" max="2144" width="0" style="3" hidden="1" customWidth="1"/>
    <col min="2145" max="2145" width="0.5703125" style="3" customWidth="1"/>
    <col min="2146" max="2146" width="18.7109375" style="3" customWidth="1"/>
    <col min="2147" max="2147" width="16.28515625" style="3" customWidth="1"/>
    <col min="2148" max="2148" width="20.7109375" style="3" customWidth="1"/>
    <col min="2149" max="2307" width="9.140625" style="3"/>
    <col min="2308" max="2308" width="7.5703125" style="3" customWidth="1"/>
    <col min="2309" max="2309" width="27" style="3" customWidth="1"/>
    <col min="2310" max="2310" width="15.7109375" style="3" customWidth="1"/>
    <col min="2311" max="2311" width="17.42578125" style="3" customWidth="1"/>
    <col min="2312" max="2312" width="13.85546875" style="3" customWidth="1"/>
    <col min="2313" max="2313" width="15.140625" style="3" customWidth="1"/>
    <col min="2314" max="2314" width="14.5703125" style="3" customWidth="1"/>
    <col min="2315" max="2315" width="20" style="3" customWidth="1"/>
    <col min="2316" max="2316" width="0.42578125" style="3" customWidth="1"/>
    <col min="2317" max="2319" width="11.7109375" style="3" customWidth="1"/>
    <col min="2320" max="2320" width="11.5703125" style="3" customWidth="1"/>
    <col min="2321" max="2323" width="11.7109375" style="3" customWidth="1"/>
    <col min="2324" max="2324" width="11.140625" style="3" customWidth="1"/>
    <col min="2325" max="2325" width="15.42578125" style="3" customWidth="1"/>
    <col min="2326" max="2326" width="11.7109375" style="3" customWidth="1"/>
    <col min="2327" max="2333" width="12.42578125" style="3" customWidth="1"/>
    <col min="2334" max="2334" width="13.28515625" style="3" customWidth="1"/>
    <col min="2335" max="2344" width="12.42578125" style="3" customWidth="1"/>
    <col min="2345" max="2400" width="0" style="3" hidden="1" customWidth="1"/>
    <col min="2401" max="2401" width="0.5703125" style="3" customWidth="1"/>
    <col min="2402" max="2402" width="18.7109375" style="3" customWidth="1"/>
    <col min="2403" max="2403" width="16.28515625" style="3" customWidth="1"/>
    <col min="2404" max="2404" width="20.7109375" style="3" customWidth="1"/>
    <col min="2405" max="2563" width="9.140625" style="3"/>
    <col min="2564" max="2564" width="7.5703125" style="3" customWidth="1"/>
    <col min="2565" max="2565" width="27" style="3" customWidth="1"/>
    <col min="2566" max="2566" width="15.7109375" style="3" customWidth="1"/>
    <col min="2567" max="2567" width="17.42578125" style="3" customWidth="1"/>
    <col min="2568" max="2568" width="13.85546875" style="3" customWidth="1"/>
    <col min="2569" max="2569" width="15.140625" style="3" customWidth="1"/>
    <col min="2570" max="2570" width="14.5703125" style="3" customWidth="1"/>
    <col min="2571" max="2571" width="20" style="3" customWidth="1"/>
    <col min="2572" max="2572" width="0.42578125" style="3" customWidth="1"/>
    <col min="2573" max="2575" width="11.7109375" style="3" customWidth="1"/>
    <col min="2576" max="2576" width="11.5703125" style="3" customWidth="1"/>
    <col min="2577" max="2579" width="11.7109375" style="3" customWidth="1"/>
    <col min="2580" max="2580" width="11.140625" style="3" customWidth="1"/>
    <col min="2581" max="2581" width="15.42578125" style="3" customWidth="1"/>
    <col min="2582" max="2582" width="11.7109375" style="3" customWidth="1"/>
    <col min="2583" max="2589" width="12.42578125" style="3" customWidth="1"/>
    <col min="2590" max="2590" width="13.28515625" style="3" customWidth="1"/>
    <col min="2591" max="2600" width="12.42578125" style="3" customWidth="1"/>
    <col min="2601" max="2656" width="0" style="3" hidden="1" customWidth="1"/>
    <col min="2657" max="2657" width="0.5703125" style="3" customWidth="1"/>
    <col min="2658" max="2658" width="18.7109375" style="3" customWidth="1"/>
    <col min="2659" max="2659" width="16.28515625" style="3" customWidth="1"/>
    <col min="2660" max="2660" width="20.7109375" style="3" customWidth="1"/>
    <col min="2661" max="2819" width="9.140625" style="3"/>
    <col min="2820" max="2820" width="7.5703125" style="3" customWidth="1"/>
    <col min="2821" max="2821" width="27" style="3" customWidth="1"/>
    <col min="2822" max="2822" width="15.7109375" style="3" customWidth="1"/>
    <col min="2823" max="2823" width="17.42578125" style="3" customWidth="1"/>
    <col min="2824" max="2824" width="13.85546875" style="3" customWidth="1"/>
    <col min="2825" max="2825" width="15.140625" style="3" customWidth="1"/>
    <col min="2826" max="2826" width="14.5703125" style="3" customWidth="1"/>
    <col min="2827" max="2827" width="20" style="3" customWidth="1"/>
    <col min="2828" max="2828" width="0.42578125" style="3" customWidth="1"/>
    <col min="2829" max="2831" width="11.7109375" style="3" customWidth="1"/>
    <col min="2832" max="2832" width="11.5703125" style="3" customWidth="1"/>
    <col min="2833" max="2835" width="11.7109375" style="3" customWidth="1"/>
    <col min="2836" max="2836" width="11.140625" style="3" customWidth="1"/>
    <col min="2837" max="2837" width="15.42578125" style="3" customWidth="1"/>
    <col min="2838" max="2838" width="11.7109375" style="3" customWidth="1"/>
    <col min="2839" max="2845" width="12.42578125" style="3" customWidth="1"/>
    <col min="2846" max="2846" width="13.28515625" style="3" customWidth="1"/>
    <col min="2847" max="2856" width="12.42578125" style="3" customWidth="1"/>
    <col min="2857" max="2912" width="0" style="3" hidden="1" customWidth="1"/>
    <col min="2913" max="2913" width="0.5703125" style="3" customWidth="1"/>
    <col min="2914" max="2914" width="18.7109375" style="3" customWidth="1"/>
    <col min="2915" max="2915" width="16.28515625" style="3" customWidth="1"/>
    <col min="2916" max="2916" width="20.7109375" style="3" customWidth="1"/>
    <col min="2917" max="3075" width="9.140625" style="3"/>
    <col min="3076" max="3076" width="7.5703125" style="3" customWidth="1"/>
    <col min="3077" max="3077" width="27" style="3" customWidth="1"/>
    <col min="3078" max="3078" width="15.7109375" style="3" customWidth="1"/>
    <col min="3079" max="3079" width="17.42578125" style="3" customWidth="1"/>
    <col min="3080" max="3080" width="13.85546875" style="3" customWidth="1"/>
    <col min="3081" max="3081" width="15.140625" style="3" customWidth="1"/>
    <col min="3082" max="3082" width="14.5703125" style="3" customWidth="1"/>
    <col min="3083" max="3083" width="20" style="3" customWidth="1"/>
    <col min="3084" max="3084" width="0.42578125" style="3" customWidth="1"/>
    <col min="3085" max="3087" width="11.7109375" style="3" customWidth="1"/>
    <col min="3088" max="3088" width="11.5703125" style="3" customWidth="1"/>
    <col min="3089" max="3091" width="11.7109375" style="3" customWidth="1"/>
    <col min="3092" max="3092" width="11.140625" style="3" customWidth="1"/>
    <col min="3093" max="3093" width="15.42578125" style="3" customWidth="1"/>
    <col min="3094" max="3094" width="11.7109375" style="3" customWidth="1"/>
    <col min="3095" max="3101" width="12.42578125" style="3" customWidth="1"/>
    <col min="3102" max="3102" width="13.28515625" style="3" customWidth="1"/>
    <col min="3103" max="3112" width="12.42578125" style="3" customWidth="1"/>
    <col min="3113" max="3168" width="0" style="3" hidden="1" customWidth="1"/>
    <col min="3169" max="3169" width="0.5703125" style="3" customWidth="1"/>
    <col min="3170" max="3170" width="18.7109375" style="3" customWidth="1"/>
    <col min="3171" max="3171" width="16.28515625" style="3" customWidth="1"/>
    <col min="3172" max="3172" width="20.7109375" style="3" customWidth="1"/>
    <col min="3173" max="3331" width="9.140625" style="3"/>
    <col min="3332" max="3332" width="7.5703125" style="3" customWidth="1"/>
    <col min="3333" max="3333" width="27" style="3" customWidth="1"/>
    <col min="3334" max="3334" width="15.7109375" style="3" customWidth="1"/>
    <col min="3335" max="3335" width="17.42578125" style="3" customWidth="1"/>
    <col min="3336" max="3336" width="13.85546875" style="3" customWidth="1"/>
    <col min="3337" max="3337" width="15.140625" style="3" customWidth="1"/>
    <col min="3338" max="3338" width="14.5703125" style="3" customWidth="1"/>
    <col min="3339" max="3339" width="20" style="3" customWidth="1"/>
    <col min="3340" max="3340" width="0.42578125" style="3" customWidth="1"/>
    <col min="3341" max="3343" width="11.7109375" style="3" customWidth="1"/>
    <col min="3344" max="3344" width="11.5703125" style="3" customWidth="1"/>
    <col min="3345" max="3347" width="11.7109375" style="3" customWidth="1"/>
    <col min="3348" max="3348" width="11.140625" style="3" customWidth="1"/>
    <col min="3349" max="3349" width="15.42578125" style="3" customWidth="1"/>
    <col min="3350" max="3350" width="11.7109375" style="3" customWidth="1"/>
    <col min="3351" max="3357" width="12.42578125" style="3" customWidth="1"/>
    <col min="3358" max="3358" width="13.28515625" style="3" customWidth="1"/>
    <col min="3359" max="3368" width="12.42578125" style="3" customWidth="1"/>
    <col min="3369" max="3424" width="0" style="3" hidden="1" customWidth="1"/>
    <col min="3425" max="3425" width="0.5703125" style="3" customWidth="1"/>
    <col min="3426" max="3426" width="18.7109375" style="3" customWidth="1"/>
    <col min="3427" max="3427" width="16.28515625" style="3" customWidth="1"/>
    <col min="3428" max="3428" width="20.7109375" style="3" customWidth="1"/>
    <col min="3429" max="3587" width="9.140625" style="3"/>
    <col min="3588" max="3588" width="7.5703125" style="3" customWidth="1"/>
    <col min="3589" max="3589" width="27" style="3" customWidth="1"/>
    <col min="3590" max="3590" width="15.7109375" style="3" customWidth="1"/>
    <col min="3591" max="3591" width="17.42578125" style="3" customWidth="1"/>
    <col min="3592" max="3592" width="13.85546875" style="3" customWidth="1"/>
    <col min="3593" max="3593" width="15.140625" style="3" customWidth="1"/>
    <col min="3594" max="3594" width="14.5703125" style="3" customWidth="1"/>
    <col min="3595" max="3595" width="20" style="3" customWidth="1"/>
    <col min="3596" max="3596" width="0.42578125" style="3" customWidth="1"/>
    <col min="3597" max="3599" width="11.7109375" style="3" customWidth="1"/>
    <col min="3600" max="3600" width="11.5703125" style="3" customWidth="1"/>
    <col min="3601" max="3603" width="11.7109375" style="3" customWidth="1"/>
    <col min="3604" max="3604" width="11.140625" style="3" customWidth="1"/>
    <col min="3605" max="3605" width="15.42578125" style="3" customWidth="1"/>
    <col min="3606" max="3606" width="11.7109375" style="3" customWidth="1"/>
    <col min="3607" max="3613" width="12.42578125" style="3" customWidth="1"/>
    <col min="3614" max="3614" width="13.28515625" style="3" customWidth="1"/>
    <col min="3615" max="3624" width="12.42578125" style="3" customWidth="1"/>
    <col min="3625" max="3680" width="0" style="3" hidden="1" customWidth="1"/>
    <col min="3681" max="3681" width="0.5703125" style="3" customWidth="1"/>
    <col min="3682" max="3682" width="18.7109375" style="3" customWidth="1"/>
    <col min="3683" max="3683" width="16.28515625" style="3" customWidth="1"/>
    <col min="3684" max="3684" width="20.7109375" style="3" customWidth="1"/>
    <col min="3685" max="3843" width="9.140625" style="3"/>
    <col min="3844" max="3844" width="7.5703125" style="3" customWidth="1"/>
    <col min="3845" max="3845" width="27" style="3" customWidth="1"/>
    <col min="3846" max="3846" width="15.7109375" style="3" customWidth="1"/>
    <col min="3847" max="3847" width="17.42578125" style="3" customWidth="1"/>
    <col min="3848" max="3848" width="13.85546875" style="3" customWidth="1"/>
    <col min="3849" max="3849" width="15.140625" style="3" customWidth="1"/>
    <col min="3850" max="3850" width="14.5703125" style="3" customWidth="1"/>
    <col min="3851" max="3851" width="20" style="3" customWidth="1"/>
    <col min="3852" max="3852" width="0.42578125" style="3" customWidth="1"/>
    <col min="3853" max="3855" width="11.7109375" style="3" customWidth="1"/>
    <col min="3856" max="3856" width="11.5703125" style="3" customWidth="1"/>
    <col min="3857" max="3859" width="11.7109375" style="3" customWidth="1"/>
    <col min="3860" max="3860" width="11.140625" style="3" customWidth="1"/>
    <col min="3861" max="3861" width="15.42578125" style="3" customWidth="1"/>
    <col min="3862" max="3862" width="11.7109375" style="3" customWidth="1"/>
    <col min="3863" max="3869" width="12.42578125" style="3" customWidth="1"/>
    <col min="3870" max="3870" width="13.28515625" style="3" customWidth="1"/>
    <col min="3871" max="3880" width="12.42578125" style="3" customWidth="1"/>
    <col min="3881" max="3936" width="0" style="3" hidden="1" customWidth="1"/>
    <col min="3937" max="3937" width="0.5703125" style="3" customWidth="1"/>
    <col min="3938" max="3938" width="18.7109375" style="3" customWidth="1"/>
    <col min="3939" max="3939" width="16.28515625" style="3" customWidth="1"/>
    <col min="3940" max="3940" width="20.7109375" style="3" customWidth="1"/>
    <col min="3941" max="4099" width="9.140625" style="3"/>
    <col min="4100" max="4100" width="7.5703125" style="3" customWidth="1"/>
    <col min="4101" max="4101" width="27" style="3" customWidth="1"/>
    <col min="4102" max="4102" width="15.7109375" style="3" customWidth="1"/>
    <col min="4103" max="4103" width="17.42578125" style="3" customWidth="1"/>
    <col min="4104" max="4104" width="13.85546875" style="3" customWidth="1"/>
    <col min="4105" max="4105" width="15.140625" style="3" customWidth="1"/>
    <col min="4106" max="4106" width="14.5703125" style="3" customWidth="1"/>
    <col min="4107" max="4107" width="20" style="3" customWidth="1"/>
    <col min="4108" max="4108" width="0.42578125" style="3" customWidth="1"/>
    <col min="4109" max="4111" width="11.7109375" style="3" customWidth="1"/>
    <col min="4112" max="4112" width="11.5703125" style="3" customWidth="1"/>
    <col min="4113" max="4115" width="11.7109375" style="3" customWidth="1"/>
    <col min="4116" max="4116" width="11.140625" style="3" customWidth="1"/>
    <col min="4117" max="4117" width="15.42578125" style="3" customWidth="1"/>
    <col min="4118" max="4118" width="11.7109375" style="3" customWidth="1"/>
    <col min="4119" max="4125" width="12.42578125" style="3" customWidth="1"/>
    <col min="4126" max="4126" width="13.28515625" style="3" customWidth="1"/>
    <col min="4127" max="4136" width="12.42578125" style="3" customWidth="1"/>
    <col min="4137" max="4192" width="0" style="3" hidden="1" customWidth="1"/>
    <col min="4193" max="4193" width="0.5703125" style="3" customWidth="1"/>
    <col min="4194" max="4194" width="18.7109375" style="3" customWidth="1"/>
    <col min="4195" max="4195" width="16.28515625" style="3" customWidth="1"/>
    <col min="4196" max="4196" width="20.7109375" style="3" customWidth="1"/>
    <col min="4197" max="4355" width="9.140625" style="3"/>
    <col min="4356" max="4356" width="7.5703125" style="3" customWidth="1"/>
    <col min="4357" max="4357" width="27" style="3" customWidth="1"/>
    <col min="4358" max="4358" width="15.7109375" style="3" customWidth="1"/>
    <col min="4359" max="4359" width="17.42578125" style="3" customWidth="1"/>
    <col min="4360" max="4360" width="13.85546875" style="3" customWidth="1"/>
    <col min="4361" max="4361" width="15.140625" style="3" customWidth="1"/>
    <col min="4362" max="4362" width="14.5703125" style="3" customWidth="1"/>
    <col min="4363" max="4363" width="20" style="3" customWidth="1"/>
    <col min="4364" max="4364" width="0.42578125" style="3" customWidth="1"/>
    <col min="4365" max="4367" width="11.7109375" style="3" customWidth="1"/>
    <col min="4368" max="4368" width="11.5703125" style="3" customWidth="1"/>
    <col min="4369" max="4371" width="11.7109375" style="3" customWidth="1"/>
    <col min="4372" max="4372" width="11.140625" style="3" customWidth="1"/>
    <col min="4373" max="4373" width="15.42578125" style="3" customWidth="1"/>
    <col min="4374" max="4374" width="11.7109375" style="3" customWidth="1"/>
    <col min="4375" max="4381" width="12.42578125" style="3" customWidth="1"/>
    <col min="4382" max="4382" width="13.28515625" style="3" customWidth="1"/>
    <col min="4383" max="4392" width="12.42578125" style="3" customWidth="1"/>
    <col min="4393" max="4448" width="0" style="3" hidden="1" customWidth="1"/>
    <col min="4449" max="4449" width="0.5703125" style="3" customWidth="1"/>
    <col min="4450" max="4450" width="18.7109375" style="3" customWidth="1"/>
    <col min="4451" max="4451" width="16.28515625" style="3" customWidth="1"/>
    <col min="4452" max="4452" width="20.7109375" style="3" customWidth="1"/>
    <col min="4453" max="4611" width="9.140625" style="3"/>
    <col min="4612" max="4612" width="7.5703125" style="3" customWidth="1"/>
    <col min="4613" max="4613" width="27" style="3" customWidth="1"/>
    <col min="4614" max="4614" width="15.7109375" style="3" customWidth="1"/>
    <col min="4615" max="4615" width="17.42578125" style="3" customWidth="1"/>
    <col min="4616" max="4616" width="13.85546875" style="3" customWidth="1"/>
    <col min="4617" max="4617" width="15.140625" style="3" customWidth="1"/>
    <col min="4618" max="4618" width="14.5703125" style="3" customWidth="1"/>
    <col min="4619" max="4619" width="20" style="3" customWidth="1"/>
    <col min="4620" max="4620" width="0.42578125" style="3" customWidth="1"/>
    <col min="4621" max="4623" width="11.7109375" style="3" customWidth="1"/>
    <col min="4624" max="4624" width="11.5703125" style="3" customWidth="1"/>
    <col min="4625" max="4627" width="11.7109375" style="3" customWidth="1"/>
    <col min="4628" max="4628" width="11.140625" style="3" customWidth="1"/>
    <col min="4629" max="4629" width="15.42578125" style="3" customWidth="1"/>
    <col min="4630" max="4630" width="11.7109375" style="3" customWidth="1"/>
    <col min="4631" max="4637" width="12.42578125" style="3" customWidth="1"/>
    <col min="4638" max="4638" width="13.28515625" style="3" customWidth="1"/>
    <col min="4639" max="4648" width="12.42578125" style="3" customWidth="1"/>
    <col min="4649" max="4704" width="0" style="3" hidden="1" customWidth="1"/>
    <col min="4705" max="4705" width="0.5703125" style="3" customWidth="1"/>
    <col min="4706" max="4706" width="18.7109375" style="3" customWidth="1"/>
    <col min="4707" max="4707" width="16.28515625" style="3" customWidth="1"/>
    <col min="4708" max="4708" width="20.7109375" style="3" customWidth="1"/>
    <col min="4709" max="4867" width="9.140625" style="3"/>
    <col min="4868" max="4868" width="7.5703125" style="3" customWidth="1"/>
    <col min="4869" max="4869" width="27" style="3" customWidth="1"/>
    <col min="4870" max="4870" width="15.7109375" style="3" customWidth="1"/>
    <col min="4871" max="4871" width="17.42578125" style="3" customWidth="1"/>
    <col min="4872" max="4872" width="13.85546875" style="3" customWidth="1"/>
    <col min="4873" max="4873" width="15.140625" style="3" customWidth="1"/>
    <col min="4874" max="4874" width="14.5703125" style="3" customWidth="1"/>
    <col min="4875" max="4875" width="20" style="3" customWidth="1"/>
    <col min="4876" max="4876" width="0.42578125" style="3" customWidth="1"/>
    <col min="4877" max="4879" width="11.7109375" style="3" customWidth="1"/>
    <col min="4880" max="4880" width="11.5703125" style="3" customWidth="1"/>
    <col min="4881" max="4883" width="11.7109375" style="3" customWidth="1"/>
    <col min="4884" max="4884" width="11.140625" style="3" customWidth="1"/>
    <col min="4885" max="4885" width="15.42578125" style="3" customWidth="1"/>
    <col min="4886" max="4886" width="11.7109375" style="3" customWidth="1"/>
    <col min="4887" max="4893" width="12.42578125" style="3" customWidth="1"/>
    <col min="4894" max="4894" width="13.28515625" style="3" customWidth="1"/>
    <col min="4895" max="4904" width="12.42578125" style="3" customWidth="1"/>
    <col min="4905" max="4960" width="0" style="3" hidden="1" customWidth="1"/>
    <col min="4961" max="4961" width="0.5703125" style="3" customWidth="1"/>
    <col min="4962" max="4962" width="18.7109375" style="3" customWidth="1"/>
    <col min="4963" max="4963" width="16.28515625" style="3" customWidth="1"/>
    <col min="4964" max="4964" width="20.7109375" style="3" customWidth="1"/>
    <col min="4965" max="5123" width="9.140625" style="3"/>
    <col min="5124" max="5124" width="7.5703125" style="3" customWidth="1"/>
    <col min="5125" max="5125" width="27" style="3" customWidth="1"/>
    <col min="5126" max="5126" width="15.7109375" style="3" customWidth="1"/>
    <col min="5127" max="5127" width="17.42578125" style="3" customWidth="1"/>
    <col min="5128" max="5128" width="13.85546875" style="3" customWidth="1"/>
    <col min="5129" max="5129" width="15.140625" style="3" customWidth="1"/>
    <col min="5130" max="5130" width="14.5703125" style="3" customWidth="1"/>
    <col min="5131" max="5131" width="20" style="3" customWidth="1"/>
    <col min="5132" max="5132" width="0.42578125" style="3" customWidth="1"/>
    <col min="5133" max="5135" width="11.7109375" style="3" customWidth="1"/>
    <col min="5136" max="5136" width="11.5703125" style="3" customWidth="1"/>
    <col min="5137" max="5139" width="11.7109375" style="3" customWidth="1"/>
    <col min="5140" max="5140" width="11.140625" style="3" customWidth="1"/>
    <col min="5141" max="5141" width="15.42578125" style="3" customWidth="1"/>
    <col min="5142" max="5142" width="11.7109375" style="3" customWidth="1"/>
    <col min="5143" max="5149" width="12.42578125" style="3" customWidth="1"/>
    <col min="5150" max="5150" width="13.28515625" style="3" customWidth="1"/>
    <col min="5151" max="5160" width="12.42578125" style="3" customWidth="1"/>
    <col min="5161" max="5216" width="0" style="3" hidden="1" customWidth="1"/>
    <col min="5217" max="5217" width="0.5703125" style="3" customWidth="1"/>
    <col min="5218" max="5218" width="18.7109375" style="3" customWidth="1"/>
    <col min="5219" max="5219" width="16.28515625" style="3" customWidth="1"/>
    <col min="5220" max="5220" width="20.7109375" style="3" customWidth="1"/>
    <col min="5221" max="5379" width="9.140625" style="3"/>
    <col min="5380" max="5380" width="7.5703125" style="3" customWidth="1"/>
    <col min="5381" max="5381" width="27" style="3" customWidth="1"/>
    <col min="5382" max="5382" width="15.7109375" style="3" customWidth="1"/>
    <col min="5383" max="5383" width="17.42578125" style="3" customWidth="1"/>
    <col min="5384" max="5384" width="13.85546875" style="3" customWidth="1"/>
    <col min="5385" max="5385" width="15.140625" style="3" customWidth="1"/>
    <col min="5386" max="5386" width="14.5703125" style="3" customWidth="1"/>
    <col min="5387" max="5387" width="20" style="3" customWidth="1"/>
    <col min="5388" max="5388" width="0.42578125" style="3" customWidth="1"/>
    <col min="5389" max="5391" width="11.7109375" style="3" customWidth="1"/>
    <col min="5392" max="5392" width="11.5703125" style="3" customWidth="1"/>
    <col min="5393" max="5395" width="11.7109375" style="3" customWidth="1"/>
    <col min="5396" max="5396" width="11.140625" style="3" customWidth="1"/>
    <col min="5397" max="5397" width="15.42578125" style="3" customWidth="1"/>
    <col min="5398" max="5398" width="11.7109375" style="3" customWidth="1"/>
    <col min="5399" max="5405" width="12.42578125" style="3" customWidth="1"/>
    <col min="5406" max="5406" width="13.28515625" style="3" customWidth="1"/>
    <col min="5407" max="5416" width="12.42578125" style="3" customWidth="1"/>
    <col min="5417" max="5472" width="0" style="3" hidden="1" customWidth="1"/>
    <col min="5473" max="5473" width="0.5703125" style="3" customWidth="1"/>
    <col min="5474" max="5474" width="18.7109375" style="3" customWidth="1"/>
    <col min="5475" max="5475" width="16.28515625" style="3" customWidth="1"/>
    <col min="5476" max="5476" width="20.7109375" style="3" customWidth="1"/>
    <col min="5477" max="5635" width="9.140625" style="3"/>
    <col min="5636" max="5636" width="7.5703125" style="3" customWidth="1"/>
    <col min="5637" max="5637" width="27" style="3" customWidth="1"/>
    <col min="5638" max="5638" width="15.7109375" style="3" customWidth="1"/>
    <col min="5639" max="5639" width="17.42578125" style="3" customWidth="1"/>
    <col min="5640" max="5640" width="13.85546875" style="3" customWidth="1"/>
    <col min="5641" max="5641" width="15.140625" style="3" customWidth="1"/>
    <col min="5642" max="5642" width="14.5703125" style="3" customWidth="1"/>
    <col min="5643" max="5643" width="20" style="3" customWidth="1"/>
    <col min="5644" max="5644" width="0.42578125" style="3" customWidth="1"/>
    <col min="5645" max="5647" width="11.7109375" style="3" customWidth="1"/>
    <col min="5648" max="5648" width="11.5703125" style="3" customWidth="1"/>
    <col min="5649" max="5651" width="11.7109375" style="3" customWidth="1"/>
    <col min="5652" max="5652" width="11.140625" style="3" customWidth="1"/>
    <col min="5653" max="5653" width="15.42578125" style="3" customWidth="1"/>
    <col min="5654" max="5654" width="11.7109375" style="3" customWidth="1"/>
    <col min="5655" max="5661" width="12.42578125" style="3" customWidth="1"/>
    <col min="5662" max="5662" width="13.28515625" style="3" customWidth="1"/>
    <col min="5663" max="5672" width="12.42578125" style="3" customWidth="1"/>
    <col min="5673" max="5728" width="0" style="3" hidden="1" customWidth="1"/>
    <col min="5729" max="5729" width="0.5703125" style="3" customWidth="1"/>
    <col min="5730" max="5730" width="18.7109375" style="3" customWidth="1"/>
    <col min="5731" max="5731" width="16.28515625" style="3" customWidth="1"/>
    <col min="5732" max="5732" width="20.7109375" style="3" customWidth="1"/>
    <col min="5733" max="5891" width="9.140625" style="3"/>
    <col min="5892" max="5892" width="7.5703125" style="3" customWidth="1"/>
    <col min="5893" max="5893" width="27" style="3" customWidth="1"/>
    <col min="5894" max="5894" width="15.7109375" style="3" customWidth="1"/>
    <col min="5895" max="5895" width="17.42578125" style="3" customWidth="1"/>
    <col min="5896" max="5896" width="13.85546875" style="3" customWidth="1"/>
    <col min="5897" max="5897" width="15.140625" style="3" customWidth="1"/>
    <col min="5898" max="5898" width="14.5703125" style="3" customWidth="1"/>
    <col min="5899" max="5899" width="20" style="3" customWidth="1"/>
    <col min="5900" max="5900" width="0.42578125" style="3" customWidth="1"/>
    <col min="5901" max="5903" width="11.7109375" style="3" customWidth="1"/>
    <col min="5904" max="5904" width="11.5703125" style="3" customWidth="1"/>
    <col min="5905" max="5907" width="11.7109375" style="3" customWidth="1"/>
    <col min="5908" max="5908" width="11.140625" style="3" customWidth="1"/>
    <col min="5909" max="5909" width="15.42578125" style="3" customWidth="1"/>
    <col min="5910" max="5910" width="11.7109375" style="3" customWidth="1"/>
    <col min="5911" max="5917" width="12.42578125" style="3" customWidth="1"/>
    <col min="5918" max="5918" width="13.28515625" style="3" customWidth="1"/>
    <col min="5919" max="5928" width="12.42578125" style="3" customWidth="1"/>
    <col min="5929" max="5984" width="0" style="3" hidden="1" customWidth="1"/>
    <col min="5985" max="5985" width="0.5703125" style="3" customWidth="1"/>
    <col min="5986" max="5986" width="18.7109375" style="3" customWidth="1"/>
    <col min="5987" max="5987" width="16.28515625" style="3" customWidth="1"/>
    <col min="5988" max="5988" width="20.7109375" style="3" customWidth="1"/>
    <col min="5989" max="6147" width="9.140625" style="3"/>
    <col min="6148" max="6148" width="7.5703125" style="3" customWidth="1"/>
    <col min="6149" max="6149" width="27" style="3" customWidth="1"/>
    <col min="6150" max="6150" width="15.7109375" style="3" customWidth="1"/>
    <col min="6151" max="6151" width="17.42578125" style="3" customWidth="1"/>
    <col min="6152" max="6152" width="13.85546875" style="3" customWidth="1"/>
    <col min="6153" max="6153" width="15.140625" style="3" customWidth="1"/>
    <col min="6154" max="6154" width="14.5703125" style="3" customWidth="1"/>
    <col min="6155" max="6155" width="20" style="3" customWidth="1"/>
    <col min="6156" max="6156" width="0.42578125" style="3" customWidth="1"/>
    <col min="6157" max="6159" width="11.7109375" style="3" customWidth="1"/>
    <col min="6160" max="6160" width="11.5703125" style="3" customWidth="1"/>
    <col min="6161" max="6163" width="11.7109375" style="3" customWidth="1"/>
    <col min="6164" max="6164" width="11.140625" style="3" customWidth="1"/>
    <col min="6165" max="6165" width="15.42578125" style="3" customWidth="1"/>
    <col min="6166" max="6166" width="11.7109375" style="3" customWidth="1"/>
    <col min="6167" max="6173" width="12.42578125" style="3" customWidth="1"/>
    <col min="6174" max="6174" width="13.28515625" style="3" customWidth="1"/>
    <col min="6175" max="6184" width="12.42578125" style="3" customWidth="1"/>
    <col min="6185" max="6240" width="0" style="3" hidden="1" customWidth="1"/>
    <col min="6241" max="6241" width="0.5703125" style="3" customWidth="1"/>
    <col min="6242" max="6242" width="18.7109375" style="3" customWidth="1"/>
    <col min="6243" max="6243" width="16.28515625" style="3" customWidth="1"/>
    <col min="6244" max="6244" width="20.7109375" style="3" customWidth="1"/>
    <col min="6245" max="6403" width="9.140625" style="3"/>
    <col min="6404" max="6404" width="7.5703125" style="3" customWidth="1"/>
    <col min="6405" max="6405" width="27" style="3" customWidth="1"/>
    <col min="6406" max="6406" width="15.7109375" style="3" customWidth="1"/>
    <col min="6407" max="6407" width="17.42578125" style="3" customWidth="1"/>
    <col min="6408" max="6408" width="13.85546875" style="3" customWidth="1"/>
    <col min="6409" max="6409" width="15.140625" style="3" customWidth="1"/>
    <col min="6410" max="6410" width="14.5703125" style="3" customWidth="1"/>
    <col min="6411" max="6411" width="20" style="3" customWidth="1"/>
    <col min="6412" max="6412" width="0.42578125" style="3" customWidth="1"/>
    <col min="6413" max="6415" width="11.7109375" style="3" customWidth="1"/>
    <col min="6416" max="6416" width="11.5703125" style="3" customWidth="1"/>
    <col min="6417" max="6419" width="11.7109375" style="3" customWidth="1"/>
    <col min="6420" max="6420" width="11.140625" style="3" customWidth="1"/>
    <col min="6421" max="6421" width="15.42578125" style="3" customWidth="1"/>
    <col min="6422" max="6422" width="11.7109375" style="3" customWidth="1"/>
    <col min="6423" max="6429" width="12.42578125" style="3" customWidth="1"/>
    <col min="6430" max="6430" width="13.28515625" style="3" customWidth="1"/>
    <col min="6431" max="6440" width="12.42578125" style="3" customWidth="1"/>
    <col min="6441" max="6496" width="0" style="3" hidden="1" customWidth="1"/>
    <col min="6497" max="6497" width="0.5703125" style="3" customWidth="1"/>
    <col min="6498" max="6498" width="18.7109375" style="3" customWidth="1"/>
    <col min="6499" max="6499" width="16.28515625" style="3" customWidth="1"/>
    <col min="6500" max="6500" width="20.7109375" style="3" customWidth="1"/>
    <col min="6501" max="6659" width="9.140625" style="3"/>
    <col min="6660" max="6660" width="7.5703125" style="3" customWidth="1"/>
    <col min="6661" max="6661" width="27" style="3" customWidth="1"/>
    <col min="6662" max="6662" width="15.7109375" style="3" customWidth="1"/>
    <col min="6663" max="6663" width="17.42578125" style="3" customWidth="1"/>
    <col min="6664" max="6664" width="13.85546875" style="3" customWidth="1"/>
    <col min="6665" max="6665" width="15.140625" style="3" customWidth="1"/>
    <col min="6666" max="6666" width="14.5703125" style="3" customWidth="1"/>
    <col min="6667" max="6667" width="20" style="3" customWidth="1"/>
    <col min="6668" max="6668" width="0.42578125" style="3" customWidth="1"/>
    <col min="6669" max="6671" width="11.7109375" style="3" customWidth="1"/>
    <col min="6672" max="6672" width="11.5703125" style="3" customWidth="1"/>
    <col min="6673" max="6675" width="11.7109375" style="3" customWidth="1"/>
    <col min="6676" max="6676" width="11.140625" style="3" customWidth="1"/>
    <col min="6677" max="6677" width="15.42578125" style="3" customWidth="1"/>
    <col min="6678" max="6678" width="11.7109375" style="3" customWidth="1"/>
    <col min="6679" max="6685" width="12.42578125" style="3" customWidth="1"/>
    <col min="6686" max="6686" width="13.28515625" style="3" customWidth="1"/>
    <col min="6687" max="6696" width="12.42578125" style="3" customWidth="1"/>
    <col min="6697" max="6752" width="0" style="3" hidden="1" customWidth="1"/>
    <col min="6753" max="6753" width="0.5703125" style="3" customWidth="1"/>
    <col min="6754" max="6754" width="18.7109375" style="3" customWidth="1"/>
    <col min="6755" max="6755" width="16.28515625" style="3" customWidth="1"/>
    <col min="6756" max="6756" width="20.7109375" style="3" customWidth="1"/>
    <col min="6757" max="6915" width="9.140625" style="3"/>
    <col min="6916" max="6916" width="7.5703125" style="3" customWidth="1"/>
    <col min="6917" max="6917" width="27" style="3" customWidth="1"/>
    <col min="6918" max="6918" width="15.7109375" style="3" customWidth="1"/>
    <col min="6919" max="6919" width="17.42578125" style="3" customWidth="1"/>
    <col min="6920" max="6920" width="13.85546875" style="3" customWidth="1"/>
    <col min="6921" max="6921" width="15.140625" style="3" customWidth="1"/>
    <col min="6922" max="6922" width="14.5703125" style="3" customWidth="1"/>
    <col min="6923" max="6923" width="20" style="3" customWidth="1"/>
    <col min="6924" max="6924" width="0.42578125" style="3" customWidth="1"/>
    <col min="6925" max="6927" width="11.7109375" style="3" customWidth="1"/>
    <col min="6928" max="6928" width="11.5703125" style="3" customWidth="1"/>
    <col min="6929" max="6931" width="11.7109375" style="3" customWidth="1"/>
    <col min="6932" max="6932" width="11.140625" style="3" customWidth="1"/>
    <col min="6933" max="6933" width="15.42578125" style="3" customWidth="1"/>
    <col min="6934" max="6934" width="11.7109375" style="3" customWidth="1"/>
    <col min="6935" max="6941" width="12.42578125" style="3" customWidth="1"/>
    <col min="6942" max="6942" width="13.28515625" style="3" customWidth="1"/>
    <col min="6943" max="6952" width="12.42578125" style="3" customWidth="1"/>
    <col min="6953" max="7008" width="0" style="3" hidden="1" customWidth="1"/>
    <col min="7009" max="7009" width="0.5703125" style="3" customWidth="1"/>
    <col min="7010" max="7010" width="18.7109375" style="3" customWidth="1"/>
    <col min="7011" max="7011" width="16.28515625" style="3" customWidth="1"/>
    <col min="7012" max="7012" width="20.7109375" style="3" customWidth="1"/>
    <col min="7013" max="7171" width="9.140625" style="3"/>
    <col min="7172" max="7172" width="7.5703125" style="3" customWidth="1"/>
    <col min="7173" max="7173" width="27" style="3" customWidth="1"/>
    <col min="7174" max="7174" width="15.7109375" style="3" customWidth="1"/>
    <col min="7175" max="7175" width="17.42578125" style="3" customWidth="1"/>
    <col min="7176" max="7176" width="13.85546875" style="3" customWidth="1"/>
    <col min="7177" max="7177" width="15.140625" style="3" customWidth="1"/>
    <col min="7178" max="7178" width="14.5703125" style="3" customWidth="1"/>
    <col min="7179" max="7179" width="20" style="3" customWidth="1"/>
    <col min="7180" max="7180" width="0.42578125" style="3" customWidth="1"/>
    <col min="7181" max="7183" width="11.7109375" style="3" customWidth="1"/>
    <col min="7184" max="7184" width="11.5703125" style="3" customWidth="1"/>
    <col min="7185" max="7187" width="11.7109375" style="3" customWidth="1"/>
    <col min="7188" max="7188" width="11.140625" style="3" customWidth="1"/>
    <col min="7189" max="7189" width="15.42578125" style="3" customWidth="1"/>
    <col min="7190" max="7190" width="11.7109375" style="3" customWidth="1"/>
    <col min="7191" max="7197" width="12.42578125" style="3" customWidth="1"/>
    <col min="7198" max="7198" width="13.28515625" style="3" customWidth="1"/>
    <col min="7199" max="7208" width="12.42578125" style="3" customWidth="1"/>
    <col min="7209" max="7264" width="0" style="3" hidden="1" customWidth="1"/>
    <col min="7265" max="7265" width="0.5703125" style="3" customWidth="1"/>
    <col min="7266" max="7266" width="18.7109375" style="3" customWidth="1"/>
    <col min="7267" max="7267" width="16.28515625" style="3" customWidth="1"/>
    <col min="7268" max="7268" width="20.7109375" style="3" customWidth="1"/>
    <col min="7269" max="7427" width="9.140625" style="3"/>
    <col min="7428" max="7428" width="7.5703125" style="3" customWidth="1"/>
    <col min="7429" max="7429" width="27" style="3" customWidth="1"/>
    <col min="7430" max="7430" width="15.7109375" style="3" customWidth="1"/>
    <col min="7431" max="7431" width="17.42578125" style="3" customWidth="1"/>
    <col min="7432" max="7432" width="13.85546875" style="3" customWidth="1"/>
    <col min="7433" max="7433" width="15.140625" style="3" customWidth="1"/>
    <col min="7434" max="7434" width="14.5703125" style="3" customWidth="1"/>
    <col min="7435" max="7435" width="20" style="3" customWidth="1"/>
    <col min="7436" max="7436" width="0.42578125" style="3" customWidth="1"/>
    <col min="7437" max="7439" width="11.7109375" style="3" customWidth="1"/>
    <col min="7440" max="7440" width="11.5703125" style="3" customWidth="1"/>
    <col min="7441" max="7443" width="11.7109375" style="3" customWidth="1"/>
    <col min="7444" max="7444" width="11.140625" style="3" customWidth="1"/>
    <col min="7445" max="7445" width="15.42578125" style="3" customWidth="1"/>
    <col min="7446" max="7446" width="11.7109375" style="3" customWidth="1"/>
    <col min="7447" max="7453" width="12.42578125" style="3" customWidth="1"/>
    <col min="7454" max="7454" width="13.28515625" style="3" customWidth="1"/>
    <col min="7455" max="7464" width="12.42578125" style="3" customWidth="1"/>
    <col min="7465" max="7520" width="0" style="3" hidden="1" customWidth="1"/>
    <col min="7521" max="7521" width="0.5703125" style="3" customWidth="1"/>
    <col min="7522" max="7522" width="18.7109375" style="3" customWidth="1"/>
    <col min="7523" max="7523" width="16.28515625" style="3" customWidth="1"/>
    <col min="7524" max="7524" width="20.7109375" style="3" customWidth="1"/>
    <col min="7525" max="7683" width="9.140625" style="3"/>
    <col min="7684" max="7684" width="7.5703125" style="3" customWidth="1"/>
    <col min="7685" max="7685" width="27" style="3" customWidth="1"/>
    <col min="7686" max="7686" width="15.7109375" style="3" customWidth="1"/>
    <col min="7687" max="7687" width="17.42578125" style="3" customWidth="1"/>
    <col min="7688" max="7688" width="13.85546875" style="3" customWidth="1"/>
    <col min="7689" max="7689" width="15.140625" style="3" customWidth="1"/>
    <col min="7690" max="7690" width="14.5703125" style="3" customWidth="1"/>
    <col min="7691" max="7691" width="20" style="3" customWidth="1"/>
    <col min="7692" max="7692" width="0.42578125" style="3" customWidth="1"/>
    <col min="7693" max="7695" width="11.7109375" style="3" customWidth="1"/>
    <col min="7696" max="7696" width="11.5703125" style="3" customWidth="1"/>
    <col min="7697" max="7699" width="11.7109375" style="3" customWidth="1"/>
    <col min="7700" max="7700" width="11.140625" style="3" customWidth="1"/>
    <col min="7701" max="7701" width="15.42578125" style="3" customWidth="1"/>
    <col min="7702" max="7702" width="11.7109375" style="3" customWidth="1"/>
    <col min="7703" max="7709" width="12.42578125" style="3" customWidth="1"/>
    <col min="7710" max="7710" width="13.28515625" style="3" customWidth="1"/>
    <col min="7711" max="7720" width="12.42578125" style="3" customWidth="1"/>
    <col min="7721" max="7776" width="0" style="3" hidden="1" customWidth="1"/>
    <col min="7777" max="7777" width="0.5703125" style="3" customWidth="1"/>
    <col min="7778" max="7778" width="18.7109375" style="3" customWidth="1"/>
    <col min="7779" max="7779" width="16.28515625" style="3" customWidth="1"/>
    <col min="7780" max="7780" width="20.7109375" style="3" customWidth="1"/>
    <col min="7781" max="7939" width="9.140625" style="3"/>
    <col min="7940" max="7940" width="7.5703125" style="3" customWidth="1"/>
    <col min="7941" max="7941" width="27" style="3" customWidth="1"/>
    <col min="7942" max="7942" width="15.7109375" style="3" customWidth="1"/>
    <col min="7943" max="7943" width="17.42578125" style="3" customWidth="1"/>
    <col min="7944" max="7944" width="13.85546875" style="3" customWidth="1"/>
    <col min="7945" max="7945" width="15.140625" style="3" customWidth="1"/>
    <col min="7946" max="7946" width="14.5703125" style="3" customWidth="1"/>
    <col min="7947" max="7947" width="20" style="3" customWidth="1"/>
    <col min="7948" max="7948" width="0.42578125" style="3" customWidth="1"/>
    <col min="7949" max="7951" width="11.7109375" style="3" customWidth="1"/>
    <col min="7952" max="7952" width="11.5703125" style="3" customWidth="1"/>
    <col min="7953" max="7955" width="11.7109375" style="3" customWidth="1"/>
    <col min="7956" max="7956" width="11.140625" style="3" customWidth="1"/>
    <col min="7957" max="7957" width="15.42578125" style="3" customWidth="1"/>
    <col min="7958" max="7958" width="11.7109375" style="3" customWidth="1"/>
    <col min="7959" max="7965" width="12.42578125" style="3" customWidth="1"/>
    <col min="7966" max="7966" width="13.28515625" style="3" customWidth="1"/>
    <col min="7967" max="7976" width="12.42578125" style="3" customWidth="1"/>
    <col min="7977" max="8032" width="0" style="3" hidden="1" customWidth="1"/>
    <col min="8033" max="8033" width="0.5703125" style="3" customWidth="1"/>
    <col min="8034" max="8034" width="18.7109375" style="3" customWidth="1"/>
    <col min="8035" max="8035" width="16.28515625" style="3" customWidth="1"/>
    <col min="8036" max="8036" width="20.7109375" style="3" customWidth="1"/>
    <col min="8037" max="8195" width="9.140625" style="3"/>
    <col min="8196" max="8196" width="7.5703125" style="3" customWidth="1"/>
    <col min="8197" max="8197" width="27" style="3" customWidth="1"/>
    <col min="8198" max="8198" width="15.7109375" style="3" customWidth="1"/>
    <col min="8199" max="8199" width="17.42578125" style="3" customWidth="1"/>
    <col min="8200" max="8200" width="13.85546875" style="3" customWidth="1"/>
    <col min="8201" max="8201" width="15.140625" style="3" customWidth="1"/>
    <col min="8202" max="8202" width="14.5703125" style="3" customWidth="1"/>
    <col min="8203" max="8203" width="20" style="3" customWidth="1"/>
    <col min="8204" max="8204" width="0.42578125" style="3" customWidth="1"/>
    <col min="8205" max="8207" width="11.7109375" style="3" customWidth="1"/>
    <col min="8208" max="8208" width="11.5703125" style="3" customWidth="1"/>
    <col min="8209" max="8211" width="11.7109375" style="3" customWidth="1"/>
    <col min="8212" max="8212" width="11.140625" style="3" customWidth="1"/>
    <col min="8213" max="8213" width="15.42578125" style="3" customWidth="1"/>
    <col min="8214" max="8214" width="11.7109375" style="3" customWidth="1"/>
    <col min="8215" max="8221" width="12.42578125" style="3" customWidth="1"/>
    <col min="8222" max="8222" width="13.28515625" style="3" customWidth="1"/>
    <col min="8223" max="8232" width="12.42578125" style="3" customWidth="1"/>
    <col min="8233" max="8288" width="0" style="3" hidden="1" customWidth="1"/>
    <col min="8289" max="8289" width="0.5703125" style="3" customWidth="1"/>
    <col min="8290" max="8290" width="18.7109375" style="3" customWidth="1"/>
    <col min="8291" max="8291" width="16.28515625" style="3" customWidth="1"/>
    <col min="8292" max="8292" width="20.7109375" style="3" customWidth="1"/>
    <col min="8293" max="8451" width="9.140625" style="3"/>
    <col min="8452" max="8452" width="7.5703125" style="3" customWidth="1"/>
    <col min="8453" max="8453" width="27" style="3" customWidth="1"/>
    <col min="8454" max="8454" width="15.7109375" style="3" customWidth="1"/>
    <col min="8455" max="8455" width="17.42578125" style="3" customWidth="1"/>
    <col min="8456" max="8456" width="13.85546875" style="3" customWidth="1"/>
    <col min="8457" max="8457" width="15.140625" style="3" customWidth="1"/>
    <col min="8458" max="8458" width="14.5703125" style="3" customWidth="1"/>
    <col min="8459" max="8459" width="20" style="3" customWidth="1"/>
    <col min="8460" max="8460" width="0.42578125" style="3" customWidth="1"/>
    <col min="8461" max="8463" width="11.7109375" style="3" customWidth="1"/>
    <col min="8464" max="8464" width="11.5703125" style="3" customWidth="1"/>
    <col min="8465" max="8467" width="11.7109375" style="3" customWidth="1"/>
    <col min="8468" max="8468" width="11.140625" style="3" customWidth="1"/>
    <col min="8469" max="8469" width="15.42578125" style="3" customWidth="1"/>
    <col min="8470" max="8470" width="11.7109375" style="3" customWidth="1"/>
    <col min="8471" max="8477" width="12.42578125" style="3" customWidth="1"/>
    <col min="8478" max="8478" width="13.28515625" style="3" customWidth="1"/>
    <col min="8479" max="8488" width="12.42578125" style="3" customWidth="1"/>
    <col min="8489" max="8544" width="0" style="3" hidden="1" customWidth="1"/>
    <col min="8545" max="8545" width="0.5703125" style="3" customWidth="1"/>
    <col min="8546" max="8546" width="18.7109375" style="3" customWidth="1"/>
    <col min="8547" max="8547" width="16.28515625" style="3" customWidth="1"/>
    <col min="8548" max="8548" width="20.7109375" style="3" customWidth="1"/>
    <col min="8549" max="8707" width="9.140625" style="3"/>
    <col min="8708" max="8708" width="7.5703125" style="3" customWidth="1"/>
    <col min="8709" max="8709" width="27" style="3" customWidth="1"/>
    <col min="8710" max="8710" width="15.7109375" style="3" customWidth="1"/>
    <col min="8711" max="8711" width="17.42578125" style="3" customWidth="1"/>
    <col min="8712" max="8712" width="13.85546875" style="3" customWidth="1"/>
    <col min="8713" max="8713" width="15.140625" style="3" customWidth="1"/>
    <col min="8714" max="8714" width="14.5703125" style="3" customWidth="1"/>
    <col min="8715" max="8715" width="20" style="3" customWidth="1"/>
    <col min="8716" max="8716" width="0.42578125" style="3" customWidth="1"/>
    <col min="8717" max="8719" width="11.7109375" style="3" customWidth="1"/>
    <col min="8720" max="8720" width="11.5703125" style="3" customWidth="1"/>
    <col min="8721" max="8723" width="11.7109375" style="3" customWidth="1"/>
    <col min="8724" max="8724" width="11.140625" style="3" customWidth="1"/>
    <col min="8725" max="8725" width="15.42578125" style="3" customWidth="1"/>
    <col min="8726" max="8726" width="11.7109375" style="3" customWidth="1"/>
    <col min="8727" max="8733" width="12.42578125" style="3" customWidth="1"/>
    <col min="8734" max="8734" width="13.28515625" style="3" customWidth="1"/>
    <col min="8735" max="8744" width="12.42578125" style="3" customWidth="1"/>
    <col min="8745" max="8800" width="0" style="3" hidden="1" customWidth="1"/>
    <col min="8801" max="8801" width="0.5703125" style="3" customWidth="1"/>
    <col min="8802" max="8802" width="18.7109375" style="3" customWidth="1"/>
    <col min="8803" max="8803" width="16.28515625" style="3" customWidth="1"/>
    <col min="8804" max="8804" width="20.7109375" style="3" customWidth="1"/>
    <col min="8805" max="8963" width="9.140625" style="3"/>
    <col min="8964" max="8964" width="7.5703125" style="3" customWidth="1"/>
    <col min="8965" max="8965" width="27" style="3" customWidth="1"/>
    <col min="8966" max="8966" width="15.7109375" style="3" customWidth="1"/>
    <col min="8967" max="8967" width="17.42578125" style="3" customWidth="1"/>
    <col min="8968" max="8968" width="13.85546875" style="3" customWidth="1"/>
    <col min="8969" max="8969" width="15.140625" style="3" customWidth="1"/>
    <col min="8970" max="8970" width="14.5703125" style="3" customWidth="1"/>
    <col min="8971" max="8971" width="20" style="3" customWidth="1"/>
    <col min="8972" max="8972" width="0.42578125" style="3" customWidth="1"/>
    <col min="8973" max="8975" width="11.7109375" style="3" customWidth="1"/>
    <col min="8976" max="8976" width="11.5703125" style="3" customWidth="1"/>
    <col min="8977" max="8979" width="11.7109375" style="3" customWidth="1"/>
    <col min="8980" max="8980" width="11.140625" style="3" customWidth="1"/>
    <col min="8981" max="8981" width="15.42578125" style="3" customWidth="1"/>
    <col min="8982" max="8982" width="11.7109375" style="3" customWidth="1"/>
    <col min="8983" max="8989" width="12.42578125" style="3" customWidth="1"/>
    <col min="8990" max="8990" width="13.28515625" style="3" customWidth="1"/>
    <col min="8991" max="9000" width="12.42578125" style="3" customWidth="1"/>
    <col min="9001" max="9056" width="0" style="3" hidden="1" customWidth="1"/>
    <col min="9057" max="9057" width="0.5703125" style="3" customWidth="1"/>
    <col min="9058" max="9058" width="18.7109375" style="3" customWidth="1"/>
    <col min="9059" max="9059" width="16.28515625" style="3" customWidth="1"/>
    <col min="9060" max="9060" width="20.7109375" style="3" customWidth="1"/>
    <col min="9061" max="9219" width="9.140625" style="3"/>
    <col min="9220" max="9220" width="7.5703125" style="3" customWidth="1"/>
    <col min="9221" max="9221" width="27" style="3" customWidth="1"/>
    <col min="9222" max="9222" width="15.7109375" style="3" customWidth="1"/>
    <col min="9223" max="9223" width="17.42578125" style="3" customWidth="1"/>
    <col min="9224" max="9224" width="13.85546875" style="3" customWidth="1"/>
    <col min="9225" max="9225" width="15.140625" style="3" customWidth="1"/>
    <col min="9226" max="9226" width="14.5703125" style="3" customWidth="1"/>
    <col min="9227" max="9227" width="20" style="3" customWidth="1"/>
    <col min="9228" max="9228" width="0.42578125" style="3" customWidth="1"/>
    <col min="9229" max="9231" width="11.7109375" style="3" customWidth="1"/>
    <col min="9232" max="9232" width="11.5703125" style="3" customWidth="1"/>
    <col min="9233" max="9235" width="11.7109375" style="3" customWidth="1"/>
    <col min="9236" max="9236" width="11.140625" style="3" customWidth="1"/>
    <col min="9237" max="9237" width="15.42578125" style="3" customWidth="1"/>
    <col min="9238" max="9238" width="11.7109375" style="3" customWidth="1"/>
    <col min="9239" max="9245" width="12.42578125" style="3" customWidth="1"/>
    <col min="9246" max="9246" width="13.28515625" style="3" customWidth="1"/>
    <col min="9247" max="9256" width="12.42578125" style="3" customWidth="1"/>
    <col min="9257" max="9312" width="0" style="3" hidden="1" customWidth="1"/>
    <col min="9313" max="9313" width="0.5703125" style="3" customWidth="1"/>
    <col min="9314" max="9314" width="18.7109375" style="3" customWidth="1"/>
    <col min="9315" max="9315" width="16.28515625" style="3" customWidth="1"/>
    <col min="9316" max="9316" width="20.7109375" style="3" customWidth="1"/>
    <col min="9317" max="9475" width="9.140625" style="3"/>
    <col min="9476" max="9476" width="7.5703125" style="3" customWidth="1"/>
    <col min="9477" max="9477" width="27" style="3" customWidth="1"/>
    <col min="9478" max="9478" width="15.7109375" style="3" customWidth="1"/>
    <col min="9479" max="9479" width="17.42578125" style="3" customWidth="1"/>
    <col min="9480" max="9480" width="13.85546875" style="3" customWidth="1"/>
    <col min="9481" max="9481" width="15.140625" style="3" customWidth="1"/>
    <col min="9482" max="9482" width="14.5703125" style="3" customWidth="1"/>
    <col min="9483" max="9483" width="20" style="3" customWidth="1"/>
    <col min="9484" max="9484" width="0.42578125" style="3" customWidth="1"/>
    <col min="9485" max="9487" width="11.7109375" style="3" customWidth="1"/>
    <col min="9488" max="9488" width="11.5703125" style="3" customWidth="1"/>
    <col min="9489" max="9491" width="11.7109375" style="3" customWidth="1"/>
    <col min="9492" max="9492" width="11.140625" style="3" customWidth="1"/>
    <col min="9493" max="9493" width="15.42578125" style="3" customWidth="1"/>
    <col min="9494" max="9494" width="11.7109375" style="3" customWidth="1"/>
    <col min="9495" max="9501" width="12.42578125" style="3" customWidth="1"/>
    <col min="9502" max="9502" width="13.28515625" style="3" customWidth="1"/>
    <col min="9503" max="9512" width="12.42578125" style="3" customWidth="1"/>
    <col min="9513" max="9568" width="0" style="3" hidden="1" customWidth="1"/>
    <col min="9569" max="9569" width="0.5703125" style="3" customWidth="1"/>
    <col min="9570" max="9570" width="18.7109375" style="3" customWidth="1"/>
    <col min="9571" max="9571" width="16.28515625" style="3" customWidth="1"/>
    <col min="9572" max="9572" width="20.7109375" style="3" customWidth="1"/>
    <col min="9573" max="9731" width="9.140625" style="3"/>
    <col min="9732" max="9732" width="7.5703125" style="3" customWidth="1"/>
    <col min="9733" max="9733" width="27" style="3" customWidth="1"/>
    <col min="9734" max="9734" width="15.7109375" style="3" customWidth="1"/>
    <col min="9735" max="9735" width="17.42578125" style="3" customWidth="1"/>
    <col min="9736" max="9736" width="13.85546875" style="3" customWidth="1"/>
    <col min="9737" max="9737" width="15.140625" style="3" customWidth="1"/>
    <col min="9738" max="9738" width="14.5703125" style="3" customWidth="1"/>
    <col min="9739" max="9739" width="20" style="3" customWidth="1"/>
    <col min="9740" max="9740" width="0.42578125" style="3" customWidth="1"/>
    <col min="9741" max="9743" width="11.7109375" style="3" customWidth="1"/>
    <col min="9744" max="9744" width="11.5703125" style="3" customWidth="1"/>
    <col min="9745" max="9747" width="11.7109375" style="3" customWidth="1"/>
    <col min="9748" max="9748" width="11.140625" style="3" customWidth="1"/>
    <col min="9749" max="9749" width="15.42578125" style="3" customWidth="1"/>
    <col min="9750" max="9750" width="11.7109375" style="3" customWidth="1"/>
    <col min="9751" max="9757" width="12.42578125" style="3" customWidth="1"/>
    <col min="9758" max="9758" width="13.28515625" style="3" customWidth="1"/>
    <col min="9759" max="9768" width="12.42578125" style="3" customWidth="1"/>
    <col min="9769" max="9824" width="0" style="3" hidden="1" customWidth="1"/>
    <col min="9825" max="9825" width="0.5703125" style="3" customWidth="1"/>
    <col min="9826" max="9826" width="18.7109375" style="3" customWidth="1"/>
    <col min="9827" max="9827" width="16.28515625" style="3" customWidth="1"/>
    <col min="9828" max="9828" width="20.7109375" style="3" customWidth="1"/>
    <col min="9829" max="9987" width="9.140625" style="3"/>
    <col min="9988" max="9988" width="7.5703125" style="3" customWidth="1"/>
    <col min="9989" max="9989" width="27" style="3" customWidth="1"/>
    <col min="9990" max="9990" width="15.7109375" style="3" customWidth="1"/>
    <col min="9991" max="9991" width="17.42578125" style="3" customWidth="1"/>
    <col min="9992" max="9992" width="13.85546875" style="3" customWidth="1"/>
    <col min="9993" max="9993" width="15.140625" style="3" customWidth="1"/>
    <col min="9994" max="9994" width="14.5703125" style="3" customWidth="1"/>
    <col min="9995" max="9995" width="20" style="3" customWidth="1"/>
    <col min="9996" max="9996" width="0.42578125" style="3" customWidth="1"/>
    <col min="9997" max="9999" width="11.7109375" style="3" customWidth="1"/>
    <col min="10000" max="10000" width="11.5703125" style="3" customWidth="1"/>
    <col min="10001" max="10003" width="11.7109375" style="3" customWidth="1"/>
    <col min="10004" max="10004" width="11.140625" style="3" customWidth="1"/>
    <col min="10005" max="10005" width="15.42578125" style="3" customWidth="1"/>
    <col min="10006" max="10006" width="11.7109375" style="3" customWidth="1"/>
    <col min="10007" max="10013" width="12.42578125" style="3" customWidth="1"/>
    <col min="10014" max="10014" width="13.28515625" style="3" customWidth="1"/>
    <col min="10015" max="10024" width="12.42578125" style="3" customWidth="1"/>
    <col min="10025" max="10080" width="0" style="3" hidden="1" customWidth="1"/>
    <col min="10081" max="10081" width="0.5703125" style="3" customWidth="1"/>
    <col min="10082" max="10082" width="18.7109375" style="3" customWidth="1"/>
    <col min="10083" max="10083" width="16.28515625" style="3" customWidth="1"/>
    <col min="10084" max="10084" width="20.7109375" style="3" customWidth="1"/>
    <col min="10085" max="10243" width="9.140625" style="3"/>
    <col min="10244" max="10244" width="7.5703125" style="3" customWidth="1"/>
    <col min="10245" max="10245" width="27" style="3" customWidth="1"/>
    <col min="10246" max="10246" width="15.7109375" style="3" customWidth="1"/>
    <col min="10247" max="10247" width="17.42578125" style="3" customWidth="1"/>
    <col min="10248" max="10248" width="13.85546875" style="3" customWidth="1"/>
    <col min="10249" max="10249" width="15.140625" style="3" customWidth="1"/>
    <col min="10250" max="10250" width="14.5703125" style="3" customWidth="1"/>
    <col min="10251" max="10251" width="20" style="3" customWidth="1"/>
    <col min="10252" max="10252" width="0.42578125" style="3" customWidth="1"/>
    <col min="10253" max="10255" width="11.7109375" style="3" customWidth="1"/>
    <col min="10256" max="10256" width="11.5703125" style="3" customWidth="1"/>
    <col min="10257" max="10259" width="11.7109375" style="3" customWidth="1"/>
    <col min="10260" max="10260" width="11.140625" style="3" customWidth="1"/>
    <col min="10261" max="10261" width="15.42578125" style="3" customWidth="1"/>
    <col min="10262" max="10262" width="11.7109375" style="3" customWidth="1"/>
    <col min="10263" max="10269" width="12.42578125" style="3" customWidth="1"/>
    <col min="10270" max="10270" width="13.28515625" style="3" customWidth="1"/>
    <col min="10271" max="10280" width="12.42578125" style="3" customWidth="1"/>
    <col min="10281" max="10336" width="0" style="3" hidden="1" customWidth="1"/>
    <col min="10337" max="10337" width="0.5703125" style="3" customWidth="1"/>
    <col min="10338" max="10338" width="18.7109375" style="3" customWidth="1"/>
    <col min="10339" max="10339" width="16.28515625" style="3" customWidth="1"/>
    <col min="10340" max="10340" width="20.7109375" style="3" customWidth="1"/>
    <col min="10341" max="10499" width="9.140625" style="3"/>
    <col min="10500" max="10500" width="7.5703125" style="3" customWidth="1"/>
    <col min="10501" max="10501" width="27" style="3" customWidth="1"/>
    <col min="10502" max="10502" width="15.7109375" style="3" customWidth="1"/>
    <col min="10503" max="10503" width="17.42578125" style="3" customWidth="1"/>
    <col min="10504" max="10504" width="13.85546875" style="3" customWidth="1"/>
    <col min="10505" max="10505" width="15.140625" style="3" customWidth="1"/>
    <col min="10506" max="10506" width="14.5703125" style="3" customWidth="1"/>
    <col min="10507" max="10507" width="20" style="3" customWidth="1"/>
    <col min="10508" max="10508" width="0.42578125" style="3" customWidth="1"/>
    <col min="10509" max="10511" width="11.7109375" style="3" customWidth="1"/>
    <col min="10512" max="10512" width="11.5703125" style="3" customWidth="1"/>
    <col min="10513" max="10515" width="11.7109375" style="3" customWidth="1"/>
    <col min="10516" max="10516" width="11.140625" style="3" customWidth="1"/>
    <col min="10517" max="10517" width="15.42578125" style="3" customWidth="1"/>
    <col min="10518" max="10518" width="11.7109375" style="3" customWidth="1"/>
    <col min="10519" max="10525" width="12.42578125" style="3" customWidth="1"/>
    <col min="10526" max="10526" width="13.28515625" style="3" customWidth="1"/>
    <col min="10527" max="10536" width="12.42578125" style="3" customWidth="1"/>
    <col min="10537" max="10592" width="0" style="3" hidden="1" customWidth="1"/>
    <col min="10593" max="10593" width="0.5703125" style="3" customWidth="1"/>
    <col min="10594" max="10594" width="18.7109375" style="3" customWidth="1"/>
    <col min="10595" max="10595" width="16.28515625" style="3" customWidth="1"/>
    <col min="10596" max="10596" width="20.7109375" style="3" customWidth="1"/>
    <col min="10597" max="10755" width="9.140625" style="3"/>
    <col min="10756" max="10756" width="7.5703125" style="3" customWidth="1"/>
    <col min="10757" max="10757" width="27" style="3" customWidth="1"/>
    <col min="10758" max="10758" width="15.7109375" style="3" customWidth="1"/>
    <col min="10759" max="10759" width="17.42578125" style="3" customWidth="1"/>
    <col min="10760" max="10760" width="13.85546875" style="3" customWidth="1"/>
    <col min="10761" max="10761" width="15.140625" style="3" customWidth="1"/>
    <col min="10762" max="10762" width="14.5703125" style="3" customWidth="1"/>
    <col min="10763" max="10763" width="20" style="3" customWidth="1"/>
    <col min="10764" max="10764" width="0.42578125" style="3" customWidth="1"/>
    <col min="10765" max="10767" width="11.7109375" style="3" customWidth="1"/>
    <col min="10768" max="10768" width="11.5703125" style="3" customWidth="1"/>
    <col min="10769" max="10771" width="11.7109375" style="3" customWidth="1"/>
    <col min="10772" max="10772" width="11.140625" style="3" customWidth="1"/>
    <col min="10773" max="10773" width="15.42578125" style="3" customWidth="1"/>
    <col min="10774" max="10774" width="11.7109375" style="3" customWidth="1"/>
    <col min="10775" max="10781" width="12.42578125" style="3" customWidth="1"/>
    <col min="10782" max="10782" width="13.28515625" style="3" customWidth="1"/>
    <col min="10783" max="10792" width="12.42578125" style="3" customWidth="1"/>
    <col min="10793" max="10848" width="0" style="3" hidden="1" customWidth="1"/>
    <col min="10849" max="10849" width="0.5703125" style="3" customWidth="1"/>
    <col min="10850" max="10850" width="18.7109375" style="3" customWidth="1"/>
    <col min="10851" max="10851" width="16.28515625" style="3" customWidth="1"/>
    <col min="10852" max="10852" width="20.7109375" style="3" customWidth="1"/>
    <col min="10853" max="11011" width="9.140625" style="3"/>
    <col min="11012" max="11012" width="7.5703125" style="3" customWidth="1"/>
    <col min="11013" max="11013" width="27" style="3" customWidth="1"/>
    <col min="11014" max="11014" width="15.7109375" style="3" customWidth="1"/>
    <col min="11015" max="11015" width="17.42578125" style="3" customWidth="1"/>
    <col min="11016" max="11016" width="13.85546875" style="3" customWidth="1"/>
    <col min="11017" max="11017" width="15.140625" style="3" customWidth="1"/>
    <col min="11018" max="11018" width="14.5703125" style="3" customWidth="1"/>
    <col min="11019" max="11019" width="20" style="3" customWidth="1"/>
    <col min="11020" max="11020" width="0.42578125" style="3" customWidth="1"/>
    <col min="11021" max="11023" width="11.7109375" style="3" customWidth="1"/>
    <col min="11024" max="11024" width="11.5703125" style="3" customWidth="1"/>
    <col min="11025" max="11027" width="11.7109375" style="3" customWidth="1"/>
    <col min="11028" max="11028" width="11.140625" style="3" customWidth="1"/>
    <col min="11029" max="11029" width="15.42578125" style="3" customWidth="1"/>
    <col min="11030" max="11030" width="11.7109375" style="3" customWidth="1"/>
    <col min="11031" max="11037" width="12.42578125" style="3" customWidth="1"/>
    <col min="11038" max="11038" width="13.28515625" style="3" customWidth="1"/>
    <col min="11039" max="11048" width="12.42578125" style="3" customWidth="1"/>
    <col min="11049" max="11104" width="0" style="3" hidden="1" customWidth="1"/>
    <col min="11105" max="11105" width="0.5703125" style="3" customWidth="1"/>
    <col min="11106" max="11106" width="18.7109375" style="3" customWidth="1"/>
    <col min="11107" max="11107" width="16.28515625" style="3" customWidth="1"/>
    <col min="11108" max="11108" width="20.7109375" style="3" customWidth="1"/>
    <col min="11109" max="11267" width="9.140625" style="3"/>
    <col min="11268" max="11268" width="7.5703125" style="3" customWidth="1"/>
    <col min="11269" max="11269" width="27" style="3" customWidth="1"/>
    <col min="11270" max="11270" width="15.7109375" style="3" customWidth="1"/>
    <col min="11271" max="11271" width="17.42578125" style="3" customWidth="1"/>
    <col min="11272" max="11272" width="13.85546875" style="3" customWidth="1"/>
    <col min="11273" max="11273" width="15.140625" style="3" customWidth="1"/>
    <col min="11274" max="11274" width="14.5703125" style="3" customWidth="1"/>
    <col min="11275" max="11275" width="20" style="3" customWidth="1"/>
    <col min="11276" max="11276" width="0.42578125" style="3" customWidth="1"/>
    <col min="11277" max="11279" width="11.7109375" style="3" customWidth="1"/>
    <col min="11280" max="11280" width="11.5703125" style="3" customWidth="1"/>
    <col min="11281" max="11283" width="11.7109375" style="3" customWidth="1"/>
    <col min="11284" max="11284" width="11.140625" style="3" customWidth="1"/>
    <col min="11285" max="11285" width="15.42578125" style="3" customWidth="1"/>
    <col min="11286" max="11286" width="11.7109375" style="3" customWidth="1"/>
    <col min="11287" max="11293" width="12.42578125" style="3" customWidth="1"/>
    <col min="11294" max="11294" width="13.28515625" style="3" customWidth="1"/>
    <col min="11295" max="11304" width="12.42578125" style="3" customWidth="1"/>
    <col min="11305" max="11360" width="0" style="3" hidden="1" customWidth="1"/>
    <col min="11361" max="11361" width="0.5703125" style="3" customWidth="1"/>
    <col min="11362" max="11362" width="18.7109375" style="3" customWidth="1"/>
    <col min="11363" max="11363" width="16.28515625" style="3" customWidth="1"/>
    <col min="11364" max="11364" width="20.7109375" style="3" customWidth="1"/>
    <col min="11365" max="11523" width="9.140625" style="3"/>
    <col min="11524" max="11524" width="7.5703125" style="3" customWidth="1"/>
    <col min="11525" max="11525" width="27" style="3" customWidth="1"/>
    <col min="11526" max="11526" width="15.7109375" style="3" customWidth="1"/>
    <col min="11527" max="11527" width="17.42578125" style="3" customWidth="1"/>
    <col min="11528" max="11528" width="13.85546875" style="3" customWidth="1"/>
    <col min="11529" max="11529" width="15.140625" style="3" customWidth="1"/>
    <col min="11530" max="11530" width="14.5703125" style="3" customWidth="1"/>
    <col min="11531" max="11531" width="20" style="3" customWidth="1"/>
    <col min="11532" max="11532" width="0.42578125" style="3" customWidth="1"/>
    <col min="11533" max="11535" width="11.7109375" style="3" customWidth="1"/>
    <col min="11536" max="11536" width="11.5703125" style="3" customWidth="1"/>
    <col min="11537" max="11539" width="11.7109375" style="3" customWidth="1"/>
    <col min="11540" max="11540" width="11.140625" style="3" customWidth="1"/>
    <col min="11541" max="11541" width="15.42578125" style="3" customWidth="1"/>
    <col min="11542" max="11542" width="11.7109375" style="3" customWidth="1"/>
    <col min="11543" max="11549" width="12.42578125" style="3" customWidth="1"/>
    <col min="11550" max="11550" width="13.28515625" style="3" customWidth="1"/>
    <col min="11551" max="11560" width="12.42578125" style="3" customWidth="1"/>
    <col min="11561" max="11616" width="0" style="3" hidden="1" customWidth="1"/>
    <col min="11617" max="11617" width="0.5703125" style="3" customWidth="1"/>
    <col min="11618" max="11618" width="18.7109375" style="3" customWidth="1"/>
    <col min="11619" max="11619" width="16.28515625" style="3" customWidth="1"/>
    <col min="11620" max="11620" width="20.7109375" style="3" customWidth="1"/>
    <col min="11621" max="11779" width="9.140625" style="3"/>
    <col min="11780" max="11780" width="7.5703125" style="3" customWidth="1"/>
    <col min="11781" max="11781" width="27" style="3" customWidth="1"/>
    <col min="11782" max="11782" width="15.7109375" style="3" customWidth="1"/>
    <col min="11783" max="11783" width="17.42578125" style="3" customWidth="1"/>
    <col min="11784" max="11784" width="13.85546875" style="3" customWidth="1"/>
    <col min="11785" max="11785" width="15.140625" style="3" customWidth="1"/>
    <col min="11786" max="11786" width="14.5703125" style="3" customWidth="1"/>
    <col min="11787" max="11787" width="20" style="3" customWidth="1"/>
    <col min="11788" max="11788" width="0.42578125" style="3" customWidth="1"/>
    <col min="11789" max="11791" width="11.7109375" style="3" customWidth="1"/>
    <col min="11792" max="11792" width="11.5703125" style="3" customWidth="1"/>
    <col min="11793" max="11795" width="11.7109375" style="3" customWidth="1"/>
    <col min="11796" max="11796" width="11.140625" style="3" customWidth="1"/>
    <col min="11797" max="11797" width="15.42578125" style="3" customWidth="1"/>
    <col min="11798" max="11798" width="11.7109375" style="3" customWidth="1"/>
    <col min="11799" max="11805" width="12.42578125" style="3" customWidth="1"/>
    <col min="11806" max="11806" width="13.28515625" style="3" customWidth="1"/>
    <col min="11807" max="11816" width="12.42578125" style="3" customWidth="1"/>
    <col min="11817" max="11872" width="0" style="3" hidden="1" customWidth="1"/>
    <col min="11873" max="11873" width="0.5703125" style="3" customWidth="1"/>
    <col min="11874" max="11874" width="18.7109375" style="3" customWidth="1"/>
    <col min="11875" max="11875" width="16.28515625" style="3" customWidth="1"/>
    <col min="11876" max="11876" width="20.7109375" style="3" customWidth="1"/>
    <col min="11877" max="12035" width="9.140625" style="3"/>
    <col min="12036" max="12036" width="7.5703125" style="3" customWidth="1"/>
    <col min="12037" max="12037" width="27" style="3" customWidth="1"/>
    <col min="12038" max="12038" width="15.7109375" style="3" customWidth="1"/>
    <col min="12039" max="12039" width="17.42578125" style="3" customWidth="1"/>
    <col min="12040" max="12040" width="13.85546875" style="3" customWidth="1"/>
    <col min="12041" max="12041" width="15.140625" style="3" customWidth="1"/>
    <col min="12042" max="12042" width="14.5703125" style="3" customWidth="1"/>
    <col min="12043" max="12043" width="20" style="3" customWidth="1"/>
    <col min="12044" max="12044" width="0.42578125" style="3" customWidth="1"/>
    <col min="12045" max="12047" width="11.7109375" style="3" customWidth="1"/>
    <col min="12048" max="12048" width="11.5703125" style="3" customWidth="1"/>
    <col min="12049" max="12051" width="11.7109375" style="3" customWidth="1"/>
    <col min="12052" max="12052" width="11.140625" style="3" customWidth="1"/>
    <col min="12053" max="12053" width="15.42578125" style="3" customWidth="1"/>
    <col min="12054" max="12054" width="11.7109375" style="3" customWidth="1"/>
    <col min="12055" max="12061" width="12.42578125" style="3" customWidth="1"/>
    <col min="12062" max="12062" width="13.28515625" style="3" customWidth="1"/>
    <col min="12063" max="12072" width="12.42578125" style="3" customWidth="1"/>
    <col min="12073" max="12128" width="0" style="3" hidden="1" customWidth="1"/>
    <col min="12129" max="12129" width="0.5703125" style="3" customWidth="1"/>
    <col min="12130" max="12130" width="18.7109375" style="3" customWidth="1"/>
    <col min="12131" max="12131" width="16.28515625" style="3" customWidth="1"/>
    <col min="12132" max="12132" width="20.7109375" style="3" customWidth="1"/>
    <col min="12133" max="12291" width="9.140625" style="3"/>
    <col min="12292" max="12292" width="7.5703125" style="3" customWidth="1"/>
    <col min="12293" max="12293" width="27" style="3" customWidth="1"/>
    <col min="12294" max="12294" width="15.7109375" style="3" customWidth="1"/>
    <col min="12295" max="12295" width="17.42578125" style="3" customWidth="1"/>
    <col min="12296" max="12296" width="13.85546875" style="3" customWidth="1"/>
    <col min="12297" max="12297" width="15.140625" style="3" customWidth="1"/>
    <col min="12298" max="12298" width="14.5703125" style="3" customWidth="1"/>
    <col min="12299" max="12299" width="20" style="3" customWidth="1"/>
    <col min="12300" max="12300" width="0.42578125" style="3" customWidth="1"/>
    <col min="12301" max="12303" width="11.7109375" style="3" customWidth="1"/>
    <col min="12304" max="12304" width="11.5703125" style="3" customWidth="1"/>
    <col min="12305" max="12307" width="11.7109375" style="3" customWidth="1"/>
    <col min="12308" max="12308" width="11.140625" style="3" customWidth="1"/>
    <col min="12309" max="12309" width="15.42578125" style="3" customWidth="1"/>
    <col min="12310" max="12310" width="11.7109375" style="3" customWidth="1"/>
    <col min="12311" max="12317" width="12.42578125" style="3" customWidth="1"/>
    <col min="12318" max="12318" width="13.28515625" style="3" customWidth="1"/>
    <col min="12319" max="12328" width="12.42578125" style="3" customWidth="1"/>
    <col min="12329" max="12384" width="0" style="3" hidden="1" customWidth="1"/>
    <col min="12385" max="12385" width="0.5703125" style="3" customWidth="1"/>
    <col min="12386" max="12386" width="18.7109375" style="3" customWidth="1"/>
    <col min="12387" max="12387" width="16.28515625" style="3" customWidth="1"/>
    <col min="12388" max="12388" width="20.7109375" style="3" customWidth="1"/>
    <col min="12389" max="12547" width="9.140625" style="3"/>
    <col min="12548" max="12548" width="7.5703125" style="3" customWidth="1"/>
    <col min="12549" max="12549" width="27" style="3" customWidth="1"/>
    <col min="12550" max="12550" width="15.7109375" style="3" customWidth="1"/>
    <col min="12551" max="12551" width="17.42578125" style="3" customWidth="1"/>
    <col min="12552" max="12552" width="13.85546875" style="3" customWidth="1"/>
    <col min="12553" max="12553" width="15.140625" style="3" customWidth="1"/>
    <col min="12554" max="12554" width="14.5703125" style="3" customWidth="1"/>
    <col min="12555" max="12555" width="20" style="3" customWidth="1"/>
    <col min="12556" max="12556" width="0.42578125" style="3" customWidth="1"/>
    <col min="12557" max="12559" width="11.7109375" style="3" customWidth="1"/>
    <col min="12560" max="12560" width="11.5703125" style="3" customWidth="1"/>
    <col min="12561" max="12563" width="11.7109375" style="3" customWidth="1"/>
    <col min="12564" max="12564" width="11.140625" style="3" customWidth="1"/>
    <col min="12565" max="12565" width="15.42578125" style="3" customWidth="1"/>
    <col min="12566" max="12566" width="11.7109375" style="3" customWidth="1"/>
    <col min="12567" max="12573" width="12.42578125" style="3" customWidth="1"/>
    <col min="12574" max="12574" width="13.28515625" style="3" customWidth="1"/>
    <col min="12575" max="12584" width="12.42578125" style="3" customWidth="1"/>
    <col min="12585" max="12640" width="0" style="3" hidden="1" customWidth="1"/>
    <col min="12641" max="12641" width="0.5703125" style="3" customWidth="1"/>
    <col min="12642" max="12642" width="18.7109375" style="3" customWidth="1"/>
    <col min="12643" max="12643" width="16.28515625" style="3" customWidth="1"/>
    <col min="12644" max="12644" width="20.7109375" style="3" customWidth="1"/>
    <col min="12645" max="12803" width="9.140625" style="3"/>
    <col min="12804" max="12804" width="7.5703125" style="3" customWidth="1"/>
    <col min="12805" max="12805" width="27" style="3" customWidth="1"/>
    <col min="12806" max="12806" width="15.7109375" style="3" customWidth="1"/>
    <col min="12807" max="12807" width="17.42578125" style="3" customWidth="1"/>
    <col min="12808" max="12808" width="13.85546875" style="3" customWidth="1"/>
    <col min="12809" max="12809" width="15.140625" style="3" customWidth="1"/>
    <col min="12810" max="12810" width="14.5703125" style="3" customWidth="1"/>
    <col min="12811" max="12811" width="20" style="3" customWidth="1"/>
    <col min="12812" max="12812" width="0.42578125" style="3" customWidth="1"/>
    <col min="12813" max="12815" width="11.7109375" style="3" customWidth="1"/>
    <col min="12816" max="12816" width="11.5703125" style="3" customWidth="1"/>
    <col min="12817" max="12819" width="11.7109375" style="3" customWidth="1"/>
    <col min="12820" max="12820" width="11.140625" style="3" customWidth="1"/>
    <col min="12821" max="12821" width="15.42578125" style="3" customWidth="1"/>
    <col min="12822" max="12822" width="11.7109375" style="3" customWidth="1"/>
    <col min="12823" max="12829" width="12.42578125" style="3" customWidth="1"/>
    <col min="12830" max="12830" width="13.28515625" style="3" customWidth="1"/>
    <col min="12831" max="12840" width="12.42578125" style="3" customWidth="1"/>
    <col min="12841" max="12896" width="0" style="3" hidden="1" customWidth="1"/>
    <col min="12897" max="12897" width="0.5703125" style="3" customWidth="1"/>
    <col min="12898" max="12898" width="18.7109375" style="3" customWidth="1"/>
    <col min="12899" max="12899" width="16.28515625" style="3" customWidth="1"/>
    <col min="12900" max="12900" width="20.7109375" style="3" customWidth="1"/>
    <col min="12901" max="13059" width="9.140625" style="3"/>
    <col min="13060" max="13060" width="7.5703125" style="3" customWidth="1"/>
    <col min="13061" max="13061" width="27" style="3" customWidth="1"/>
    <col min="13062" max="13062" width="15.7109375" style="3" customWidth="1"/>
    <col min="13063" max="13063" width="17.42578125" style="3" customWidth="1"/>
    <col min="13064" max="13064" width="13.85546875" style="3" customWidth="1"/>
    <col min="13065" max="13065" width="15.140625" style="3" customWidth="1"/>
    <col min="13066" max="13066" width="14.5703125" style="3" customWidth="1"/>
    <col min="13067" max="13067" width="20" style="3" customWidth="1"/>
    <col min="13068" max="13068" width="0.42578125" style="3" customWidth="1"/>
    <col min="13069" max="13071" width="11.7109375" style="3" customWidth="1"/>
    <col min="13072" max="13072" width="11.5703125" style="3" customWidth="1"/>
    <col min="13073" max="13075" width="11.7109375" style="3" customWidth="1"/>
    <col min="13076" max="13076" width="11.140625" style="3" customWidth="1"/>
    <col min="13077" max="13077" width="15.42578125" style="3" customWidth="1"/>
    <col min="13078" max="13078" width="11.7109375" style="3" customWidth="1"/>
    <col min="13079" max="13085" width="12.42578125" style="3" customWidth="1"/>
    <col min="13086" max="13086" width="13.28515625" style="3" customWidth="1"/>
    <col min="13087" max="13096" width="12.42578125" style="3" customWidth="1"/>
    <col min="13097" max="13152" width="0" style="3" hidden="1" customWidth="1"/>
    <col min="13153" max="13153" width="0.5703125" style="3" customWidth="1"/>
    <col min="13154" max="13154" width="18.7109375" style="3" customWidth="1"/>
    <col min="13155" max="13155" width="16.28515625" style="3" customWidth="1"/>
    <col min="13156" max="13156" width="20.7109375" style="3" customWidth="1"/>
    <col min="13157" max="13315" width="9.140625" style="3"/>
    <col min="13316" max="13316" width="7.5703125" style="3" customWidth="1"/>
    <col min="13317" max="13317" width="27" style="3" customWidth="1"/>
    <col min="13318" max="13318" width="15.7109375" style="3" customWidth="1"/>
    <col min="13319" max="13319" width="17.42578125" style="3" customWidth="1"/>
    <col min="13320" max="13320" width="13.85546875" style="3" customWidth="1"/>
    <col min="13321" max="13321" width="15.140625" style="3" customWidth="1"/>
    <col min="13322" max="13322" width="14.5703125" style="3" customWidth="1"/>
    <col min="13323" max="13323" width="20" style="3" customWidth="1"/>
    <col min="13324" max="13324" width="0.42578125" style="3" customWidth="1"/>
    <col min="13325" max="13327" width="11.7109375" style="3" customWidth="1"/>
    <col min="13328" max="13328" width="11.5703125" style="3" customWidth="1"/>
    <col min="13329" max="13331" width="11.7109375" style="3" customWidth="1"/>
    <col min="13332" max="13332" width="11.140625" style="3" customWidth="1"/>
    <col min="13333" max="13333" width="15.42578125" style="3" customWidth="1"/>
    <col min="13334" max="13334" width="11.7109375" style="3" customWidth="1"/>
    <col min="13335" max="13341" width="12.42578125" style="3" customWidth="1"/>
    <col min="13342" max="13342" width="13.28515625" style="3" customWidth="1"/>
    <col min="13343" max="13352" width="12.42578125" style="3" customWidth="1"/>
    <col min="13353" max="13408" width="0" style="3" hidden="1" customWidth="1"/>
    <col min="13409" max="13409" width="0.5703125" style="3" customWidth="1"/>
    <col min="13410" max="13410" width="18.7109375" style="3" customWidth="1"/>
    <col min="13411" max="13411" width="16.28515625" style="3" customWidth="1"/>
    <col min="13412" max="13412" width="20.7109375" style="3" customWidth="1"/>
    <col min="13413" max="13571" width="9.140625" style="3"/>
    <col min="13572" max="13572" width="7.5703125" style="3" customWidth="1"/>
    <col min="13573" max="13573" width="27" style="3" customWidth="1"/>
    <col min="13574" max="13574" width="15.7109375" style="3" customWidth="1"/>
    <col min="13575" max="13575" width="17.42578125" style="3" customWidth="1"/>
    <col min="13576" max="13576" width="13.85546875" style="3" customWidth="1"/>
    <col min="13577" max="13577" width="15.140625" style="3" customWidth="1"/>
    <col min="13578" max="13578" width="14.5703125" style="3" customWidth="1"/>
    <col min="13579" max="13579" width="20" style="3" customWidth="1"/>
    <col min="13580" max="13580" width="0.42578125" style="3" customWidth="1"/>
    <col min="13581" max="13583" width="11.7109375" style="3" customWidth="1"/>
    <col min="13584" max="13584" width="11.5703125" style="3" customWidth="1"/>
    <col min="13585" max="13587" width="11.7109375" style="3" customWidth="1"/>
    <col min="13588" max="13588" width="11.140625" style="3" customWidth="1"/>
    <col min="13589" max="13589" width="15.42578125" style="3" customWidth="1"/>
    <col min="13590" max="13590" width="11.7109375" style="3" customWidth="1"/>
    <col min="13591" max="13597" width="12.42578125" style="3" customWidth="1"/>
    <col min="13598" max="13598" width="13.28515625" style="3" customWidth="1"/>
    <col min="13599" max="13608" width="12.42578125" style="3" customWidth="1"/>
    <col min="13609" max="13664" width="0" style="3" hidden="1" customWidth="1"/>
    <col min="13665" max="13665" width="0.5703125" style="3" customWidth="1"/>
    <col min="13666" max="13666" width="18.7109375" style="3" customWidth="1"/>
    <col min="13667" max="13667" width="16.28515625" style="3" customWidth="1"/>
    <col min="13668" max="13668" width="20.7109375" style="3" customWidth="1"/>
    <col min="13669" max="13827" width="9.140625" style="3"/>
    <col min="13828" max="13828" width="7.5703125" style="3" customWidth="1"/>
    <col min="13829" max="13829" width="27" style="3" customWidth="1"/>
    <col min="13830" max="13830" width="15.7109375" style="3" customWidth="1"/>
    <col min="13831" max="13831" width="17.42578125" style="3" customWidth="1"/>
    <col min="13832" max="13832" width="13.85546875" style="3" customWidth="1"/>
    <col min="13833" max="13833" width="15.140625" style="3" customWidth="1"/>
    <col min="13834" max="13834" width="14.5703125" style="3" customWidth="1"/>
    <col min="13835" max="13835" width="20" style="3" customWidth="1"/>
    <col min="13836" max="13836" width="0.42578125" style="3" customWidth="1"/>
    <col min="13837" max="13839" width="11.7109375" style="3" customWidth="1"/>
    <col min="13840" max="13840" width="11.5703125" style="3" customWidth="1"/>
    <col min="13841" max="13843" width="11.7109375" style="3" customWidth="1"/>
    <col min="13844" max="13844" width="11.140625" style="3" customWidth="1"/>
    <col min="13845" max="13845" width="15.42578125" style="3" customWidth="1"/>
    <col min="13846" max="13846" width="11.7109375" style="3" customWidth="1"/>
    <col min="13847" max="13853" width="12.42578125" style="3" customWidth="1"/>
    <col min="13854" max="13854" width="13.28515625" style="3" customWidth="1"/>
    <col min="13855" max="13864" width="12.42578125" style="3" customWidth="1"/>
    <col min="13865" max="13920" width="0" style="3" hidden="1" customWidth="1"/>
    <col min="13921" max="13921" width="0.5703125" style="3" customWidth="1"/>
    <col min="13922" max="13922" width="18.7109375" style="3" customWidth="1"/>
    <col min="13923" max="13923" width="16.28515625" style="3" customWidth="1"/>
    <col min="13924" max="13924" width="20.7109375" style="3" customWidth="1"/>
    <col min="13925" max="14083" width="9.140625" style="3"/>
    <col min="14084" max="14084" width="7.5703125" style="3" customWidth="1"/>
    <col min="14085" max="14085" width="27" style="3" customWidth="1"/>
    <col min="14086" max="14086" width="15.7109375" style="3" customWidth="1"/>
    <col min="14087" max="14087" width="17.42578125" style="3" customWidth="1"/>
    <col min="14088" max="14088" width="13.85546875" style="3" customWidth="1"/>
    <col min="14089" max="14089" width="15.140625" style="3" customWidth="1"/>
    <col min="14090" max="14090" width="14.5703125" style="3" customWidth="1"/>
    <col min="14091" max="14091" width="20" style="3" customWidth="1"/>
    <col min="14092" max="14092" width="0.42578125" style="3" customWidth="1"/>
    <col min="14093" max="14095" width="11.7109375" style="3" customWidth="1"/>
    <col min="14096" max="14096" width="11.5703125" style="3" customWidth="1"/>
    <col min="14097" max="14099" width="11.7109375" style="3" customWidth="1"/>
    <col min="14100" max="14100" width="11.140625" style="3" customWidth="1"/>
    <col min="14101" max="14101" width="15.42578125" style="3" customWidth="1"/>
    <col min="14102" max="14102" width="11.7109375" style="3" customWidth="1"/>
    <col min="14103" max="14109" width="12.42578125" style="3" customWidth="1"/>
    <col min="14110" max="14110" width="13.28515625" style="3" customWidth="1"/>
    <col min="14111" max="14120" width="12.42578125" style="3" customWidth="1"/>
    <col min="14121" max="14176" width="0" style="3" hidden="1" customWidth="1"/>
    <col min="14177" max="14177" width="0.5703125" style="3" customWidth="1"/>
    <col min="14178" max="14178" width="18.7109375" style="3" customWidth="1"/>
    <col min="14179" max="14179" width="16.28515625" style="3" customWidth="1"/>
    <col min="14180" max="14180" width="20.7109375" style="3" customWidth="1"/>
    <col min="14181" max="14339" width="9.140625" style="3"/>
    <col min="14340" max="14340" width="7.5703125" style="3" customWidth="1"/>
    <col min="14341" max="14341" width="27" style="3" customWidth="1"/>
    <col min="14342" max="14342" width="15.7109375" style="3" customWidth="1"/>
    <col min="14343" max="14343" width="17.42578125" style="3" customWidth="1"/>
    <col min="14344" max="14344" width="13.85546875" style="3" customWidth="1"/>
    <col min="14345" max="14345" width="15.140625" style="3" customWidth="1"/>
    <col min="14346" max="14346" width="14.5703125" style="3" customWidth="1"/>
    <col min="14347" max="14347" width="20" style="3" customWidth="1"/>
    <col min="14348" max="14348" width="0.42578125" style="3" customWidth="1"/>
    <col min="14349" max="14351" width="11.7109375" style="3" customWidth="1"/>
    <col min="14352" max="14352" width="11.5703125" style="3" customWidth="1"/>
    <col min="14353" max="14355" width="11.7109375" style="3" customWidth="1"/>
    <col min="14356" max="14356" width="11.140625" style="3" customWidth="1"/>
    <col min="14357" max="14357" width="15.42578125" style="3" customWidth="1"/>
    <col min="14358" max="14358" width="11.7109375" style="3" customWidth="1"/>
    <col min="14359" max="14365" width="12.42578125" style="3" customWidth="1"/>
    <col min="14366" max="14366" width="13.28515625" style="3" customWidth="1"/>
    <col min="14367" max="14376" width="12.42578125" style="3" customWidth="1"/>
    <col min="14377" max="14432" width="0" style="3" hidden="1" customWidth="1"/>
    <col min="14433" max="14433" width="0.5703125" style="3" customWidth="1"/>
    <col min="14434" max="14434" width="18.7109375" style="3" customWidth="1"/>
    <col min="14435" max="14435" width="16.28515625" style="3" customWidth="1"/>
    <col min="14436" max="14436" width="20.7109375" style="3" customWidth="1"/>
    <col min="14437" max="14595" width="9.140625" style="3"/>
    <col min="14596" max="14596" width="7.5703125" style="3" customWidth="1"/>
    <col min="14597" max="14597" width="27" style="3" customWidth="1"/>
    <col min="14598" max="14598" width="15.7109375" style="3" customWidth="1"/>
    <col min="14599" max="14599" width="17.42578125" style="3" customWidth="1"/>
    <col min="14600" max="14600" width="13.85546875" style="3" customWidth="1"/>
    <col min="14601" max="14601" width="15.140625" style="3" customWidth="1"/>
    <col min="14602" max="14602" width="14.5703125" style="3" customWidth="1"/>
    <col min="14603" max="14603" width="20" style="3" customWidth="1"/>
    <col min="14604" max="14604" width="0.42578125" style="3" customWidth="1"/>
    <col min="14605" max="14607" width="11.7109375" style="3" customWidth="1"/>
    <col min="14608" max="14608" width="11.5703125" style="3" customWidth="1"/>
    <col min="14609" max="14611" width="11.7109375" style="3" customWidth="1"/>
    <col min="14612" max="14612" width="11.140625" style="3" customWidth="1"/>
    <col min="14613" max="14613" width="15.42578125" style="3" customWidth="1"/>
    <col min="14614" max="14614" width="11.7109375" style="3" customWidth="1"/>
    <col min="14615" max="14621" width="12.42578125" style="3" customWidth="1"/>
    <col min="14622" max="14622" width="13.28515625" style="3" customWidth="1"/>
    <col min="14623" max="14632" width="12.42578125" style="3" customWidth="1"/>
    <col min="14633" max="14688" width="0" style="3" hidden="1" customWidth="1"/>
    <col min="14689" max="14689" width="0.5703125" style="3" customWidth="1"/>
    <col min="14690" max="14690" width="18.7109375" style="3" customWidth="1"/>
    <col min="14691" max="14691" width="16.28515625" style="3" customWidth="1"/>
    <col min="14692" max="14692" width="20.7109375" style="3" customWidth="1"/>
    <col min="14693" max="14851" width="9.140625" style="3"/>
    <col min="14852" max="14852" width="7.5703125" style="3" customWidth="1"/>
    <col min="14853" max="14853" width="27" style="3" customWidth="1"/>
    <col min="14854" max="14854" width="15.7109375" style="3" customWidth="1"/>
    <col min="14855" max="14855" width="17.42578125" style="3" customWidth="1"/>
    <col min="14856" max="14856" width="13.85546875" style="3" customWidth="1"/>
    <col min="14857" max="14857" width="15.140625" style="3" customWidth="1"/>
    <col min="14858" max="14858" width="14.5703125" style="3" customWidth="1"/>
    <col min="14859" max="14859" width="20" style="3" customWidth="1"/>
    <col min="14860" max="14860" width="0.42578125" style="3" customWidth="1"/>
    <col min="14861" max="14863" width="11.7109375" style="3" customWidth="1"/>
    <col min="14864" max="14864" width="11.5703125" style="3" customWidth="1"/>
    <col min="14865" max="14867" width="11.7109375" style="3" customWidth="1"/>
    <col min="14868" max="14868" width="11.140625" style="3" customWidth="1"/>
    <col min="14869" max="14869" width="15.42578125" style="3" customWidth="1"/>
    <col min="14870" max="14870" width="11.7109375" style="3" customWidth="1"/>
    <col min="14871" max="14877" width="12.42578125" style="3" customWidth="1"/>
    <col min="14878" max="14878" width="13.28515625" style="3" customWidth="1"/>
    <col min="14879" max="14888" width="12.42578125" style="3" customWidth="1"/>
    <col min="14889" max="14944" width="0" style="3" hidden="1" customWidth="1"/>
    <col min="14945" max="14945" width="0.5703125" style="3" customWidth="1"/>
    <col min="14946" max="14946" width="18.7109375" style="3" customWidth="1"/>
    <col min="14947" max="14947" width="16.28515625" style="3" customWidth="1"/>
    <col min="14948" max="14948" width="20.7109375" style="3" customWidth="1"/>
    <col min="14949" max="15107" width="9.140625" style="3"/>
    <col min="15108" max="15108" width="7.5703125" style="3" customWidth="1"/>
    <col min="15109" max="15109" width="27" style="3" customWidth="1"/>
    <col min="15110" max="15110" width="15.7109375" style="3" customWidth="1"/>
    <col min="15111" max="15111" width="17.42578125" style="3" customWidth="1"/>
    <col min="15112" max="15112" width="13.85546875" style="3" customWidth="1"/>
    <col min="15113" max="15113" width="15.140625" style="3" customWidth="1"/>
    <col min="15114" max="15114" width="14.5703125" style="3" customWidth="1"/>
    <col min="15115" max="15115" width="20" style="3" customWidth="1"/>
    <col min="15116" max="15116" width="0.42578125" style="3" customWidth="1"/>
    <col min="15117" max="15119" width="11.7109375" style="3" customWidth="1"/>
    <col min="15120" max="15120" width="11.5703125" style="3" customWidth="1"/>
    <col min="15121" max="15123" width="11.7109375" style="3" customWidth="1"/>
    <col min="15124" max="15124" width="11.140625" style="3" customWidth="1"/>
    <col min="15125" max="15125" width="15.42578125" style="3" customWidth="1"/>
    <col min="15126" max="15126" width="11.7109375" style="3" customWidth="1"/>
    <col min="15127" max="15133" width="12.42578125" style="3" customWidth="1"/>
    <col min="15134" max="15134" width="13.28515625" style="3" customWidth="1"/>
    <col min="15135" max="15144" width="12.42578125" style="3" customWidth="1"/>
    <col min="15145" max="15200" width="0" style="3" hidden="1" customWidth="1"/>
    <col min="15201" max="15201" width="0.5703125" style="3" customWidth="1"/>
    <col min="15202" max="15202" width="18.7109375" style="3" customWidth="1"/>
    <col min="15203" max="15203" width="16.28515625" style="3" customWidth="1"/>
    <col min="15204" max="15204" width="20.7109375" style="3" customWidth="1"/>
    <col min="15205" max="15363" width="9.140625" style="3"/>
    <col min="15364" max="15364" width="7.5703125" style="3" customWidth="1"/>
    <col min="15365" max="15365" width="27" style="3" customWidth="1"/>
    <col min="15366" max="15366" width="15.7109375" style="3" customWidth="1"/>
    <col min="15367" max="15367" width="17.42578125" style="3" customWidth="1"/>
    <col min="15368" max="15368" width="13.85546875" style="3" customWidth="1"/>
    <col min="15369" max="15369" width="15.140625" style="3" customWidth="1"/>
    <col min="15370" max="15370" width="14.5703125" style="3" customWidth="1"/>
    <col min="15371" max="15371" width="20" style="3" customWidth="1"/>
    <col min="15372" max="15372" width="0.42578125" style="3" customWidth="1"/>
    <col min="15373" max="15375" width="11.7109375" style="3" customWidth="1"/>
    <col min="15376" max="15376" width="11.5703125" style="3" customWidth="1"/>
    <col min="15377" max="15379" width="11.7109375" style="3" customWidth="1"/>
    <col min="15380" max="15380" width="11.140625" style="3" customWidth="1"/>
    <col min="15381" max="15381" width="15.42578125" style="3" customWidth="1"/>
    <col min="15382" max="15382" width="11.7109375" style="3" customWidth="1"/>
    <col min="15383" max="15389" width="12.42578125" style="3" customWidth="1"/>
    <col min="15390" max="15390" width="13.28515625" style="3" customWidth="1"/>
    <col min="15391" max="15400" width="12.42578125" style="3" customWidth="1"/>
    <col min="15401" max="15456" width="0" style="3" hidden="1" customWidth="1"/>
    <col min="15457" max="15457" width="0.5703125" style="3" customWidth="1"/>
    <col min="15458" max="15458" width="18.7109375" style="3" customWidth="1"/>
    <col min="15459" max="15459" width="16.28515625" style="3" customWidth="1"/>
    <col min="15460" max="15460" width="20.7109375" style="3" customWidth="1"/>
    <col min="15461" max="15619" width="9.140625" style="3"/>
    <col min="15620" max="15620" width="7.5703125" style="3" customWidth="1"/>
    <col min="15621" max="15621" width="27" style="3" customWidth="1"/>
    <col min="15622" max="15622" width="15.7109375" style="3" customWidth="1"/>
    <col min="15623" max="15623" width="17.42578125" style="3" customWidth="1"/>
    <col min="15624" max="15624" width="13.85546875" style="3" customWidth="1"/>
    <col min="15625" max="15625" width="15.140625" style="3" customWidth="1"/>
    <col min="15626" max="15626" width="14.5703125" style="3" customWidth="1"/>
    <col min="15627" max="15627" width="20" style="3" customWidth="1"/>
    <col min="15628" max="15628" width="0.42578125" style="3" customWidth="1"/>
    <col min="15629" max="15631" width="11.7109375" style="3" customWidth="1"/>
    <col min="15632" max="15632" width="11.5703125" style="3" customWidth="1"/>
    <col min="15633" max="15635" width="11.7109375" style="3" customWidth="1"/>
    <col min="15636" max="15636" width="11.140625" style="3" customWidth="1"/>
    <col min="15637" max="15637" width="15.42578125" style="3" customWidth="1"/>
    <col min="15638" max="15638" width="11.7109375" style="3" customWidth="1"/>
    <col min="15639" max="15645" width="12.42578125" style="3" customWidth="1"/>
    <col min="15646" max="15646" width="13.28515625" style="3" customWidth="1"/>
    <col min="15647" max="15656" width="12.42578125" style="3" customWidth="1"/>
    <col min="15657" max="15712" width="0" style="3" hidden="1" customWidth="1"/>
    <col min="15713" max="15713" width="0.5703125" style="3" customWidth="1"/>
    <col min="15714" max="15714" width="18.7109375" style="3" customWidth="1"/>
    <col min="15715" max="15715" width="16.28515625" style="3" customWidth="1"/>
    <col min="15716" max="15716" width="20.7109375" style="3" customWidth="1"/>
    <col min="15717" max="15875" width="9.140625" style="3"/>
    <col min="15876" max="15876" width="7.5703125" style="3" customWidth="1"/>
    <col min="15877" max="15877" width="27" style="3" customWidth="1"/>
    <col min="15878" max="15878" width="15.7109375" style="3" customWidth="1"/>
    <col min="15879" max="15879" width="17.42578125" style="3" customWidth="1"/>
    <col min="15880" max="15880" width="13.85546875" style="3" customWidth="1"/>
    <col min="15881" max="15881" width="15.140625" style="3" customWidth="1"/>
    <col min="15882" max="15882" width="14.5703125" style="3" customWidth="1"/>
    <col min="15883" max="15883" width="20" style="3" customWidth="1"/>
    <col min="15884" max="15884" width="0.42578125" style="3" customWidth="1"/>
    <col min="15885" max="15887" width="11.7109375" style="3" customWidth="1"/>
    <col min="15888" max="15888" width="11.5703125" style="3" customWidth="1"/>
    <col min="15889" max="15891" width="11.7109375" style="3" customWidth="1"/>
    <col min="15892" max="15892" width="11.140625" style="3" customWidth="1"/>
    <col min="15893" max="15893" width="15.42578125" style="3" customWidth="1"/>
    <col min="15894" max="15894" width="11.7109375" style="3" customWidth="1"/>
    <col min="15895" max="15901" width="12.42578125" style="3" customWidth="1"/>
    <col min="15902" max="15902" width="13.28515625" style="3" customWidth="1"/>
    <col min="15903" max="15912" width="12.42578125" style="3" customWidth="1"/>
    <col min="15913" max="15968" width="0" style="3" hidden="1" customWidth="1"/>
    <col min="15969" max="15969" width="0.5703125" style="3" customWidth="1"/>
    <col min="15970" max="15970" width="18.7109375" style="3" customWidth="1"/>
    <col min="15971" max="15971" width="16.28515625" style="3" customWidth="1"/>
    <col min="15972" max="15972" width="20.7109375" style="3" customWidth="1"/>
    <col min="15973" max="16131" width="9.140625" style="3"/>
    <col min="16132" max="16132" width="7.5703125" style="3" customWidth="1"/>
    <col min="16133" max="16133" width="27" style="3" customWidth="1"/>
    <col min="16134" max="16134" width="15.7109375" style="3" customWidth="1"/>
    <col min="16135" max="16135" width="17.42578125" style="3" customWidth="1"/>
    <col min="16136" max="16136" width="13.85546875" style="3" customWidth="1"/>
    <col min="16137" max="16137" width="15.140625" style="3" customWidth="1"/>
    <col min="16138" max="16138" width="14.5703125" style="3" customWidth="1"/>
    <col min="16139" max="16139" width="20" style="3" customWidth="1"/>
    <col min="16140" max="16140" width="0.42578125" style="3" customWidth="1"/>
    <col min="16141" max="16143" width="11.7109375" style="3" customWidth="1"/>
    <col min="16144" max="16144" width="11.5703125" style="3" customWidth="1"/>
    <col min="16145" max="16147" width="11.7109375" style="3" customWidth="1"/>
    <col min="16148" max="16148" width="11.140625" style="3" customWidth="1"/>
    <col min="16149" max="16149" width="15.42578125" style="3" customWidth="1"/>
    <col min="16150" max="16150" width="11.7109375" style="3" customWidth="1"/>
    <col min="16151" max="16157" width="12.42578125" style="3" customWidth="1"/>
    <col min="16158" max="16158" width="13.28515625" style="3" customWidth="1"/>
    <col min="16159" max="16168" width="12.42578125" style="3" customWidth="1"/>
    <col min="16169" max="16224" width="0" style="3" hidden="1" customWidth="1"/>
    <col min="16225" max="16225" width="0.5703125" style="3" customWidth="1"/>
    <col min="16226" max="16226" width="18.7109375" style="3" customWidth="1"/>
    <col min="16227" max="16227" width="16.28515625" style="3" customWidth="1"/>
    <col min="16228" max="16228" width="20.7109375" style="3" customWidth="1"/>
    <col min="16229" max="16384" width="9.140625" style="3"/>
  </cols>
  <sheetData>
    <row r="1" spans="1:100" ht="29.25" customHeight="1" thickTop="1">
      <c r="A1" s="369" t="s">
        <v>585</v>
      </c>
      <c r="B1" s="370"/>
      <c r="C1" s="370"/>
      <c r="D1" s="370"/>
      <c r="E1" s="370"/>
      <c r="F1" s="370"/>
      <c r="G1" s="370"/>
      <c r="H1" s="370"/>
      <c r="I1" s="370"/>
      <c r="J1" s="370"/>
      <c r="K1" s="371"/>
      <c r="L1" s="312"/>
      <c r="M1" s="294" t="s">
        <v>1</v>
      </c>
      <c r="N1" s="294"/>
      <c r="O1" s="292" t="s">
        <v>2</v>
      </c>
      <c r="P1" s="292"/>
      <c r="Q1" s="292" t="s">
        <v>3</v>
      </c>
      <c r="R1" s="292"/>
      <c r="S1" s="292" t="s">
        <v>4</v>
      </c>
      <c r="T1" s="292"/>
      <c r="U1" s="344" t="s">
        <v>5</v>
      </c>
      <c r="V1" s="294"/>
      <c r="W1" s="288" t="s">
        <v>586</v>
      </c>
      <c r="X1" s="288"/>
      <c r="Y1" s="288" t="s">
        <v>587</v>
      </c>
      <c r="Z1" s="288"/>
      <c r="AA1" s="288" t="s">
        <v>588</v>
      </c>
      <c r="AB1" s="288"/>
      <c r="AC1" s="286" t="s">
        <v>589</v>
      </c>
      <c r="AD1" s="286"/>
      <c r="AE1" s="288" t="s">
        <v>590</v>
      </c>
      <c r="AF1" s="288"/>
      <c r="AG1" s="286" t="s">
        <v>591</v>
      </c>
      <c r="AH1" s="286"/>
      <c r="AI1" s="288" t="s">
        <v>592</v>
      </c>
      <c r="AJ1" s="288"/>
      <c r="AK1" s="355" t="s">
        <v>593</v>
      </c>
      <c r="AL1" s="355"/>
      <c r="AM1" s="357" t="s">
        <v>594</v>
      </c>
      <c r="AN1" s="357"/>
      <c r="AO1" s="117"/>
      <c r="AP1" s="117"/>
      <c r="AQ1" s="117"/>
      <c r="AR1" s="117"/>
      <c r="AS1" s="117"/>
      <c r="AT1" s="118"/>
      <c r="AU1" s="279"/>
      <c r="AV1" s="354" t="s">
        <v>595</v>
      </c>
      <c r="AW1" s="354"/>
      <c r="AX1" s="354"/>
      <c r="AY1" s="354"/>
      <c r="AZ1" s="354"/>
      <c r="BA1" s="354"/>
      <c r="BB1" s="354" t="s">
        <v>596</v>
      </c>
      <c r="BC1" s="354"/>
      <c r="BD1" s="354"/>
      <c r="BE1" s="354"/>
      <c r="BF1" s="354"/>
      <c r="BG1" s="354"/>
      <c r="BH1" s="354"/>
      <c r="BI1" s="354"/>
      <c r="BJ1" s="354"/>
      <c r="BK1" s="354"/>
      <c r="BL1" s="354"/>
      <c r="BM1" s="354"/>
      <c r="BN1" s="354"/>
      <c r="BO1" s="354"/>
      <c r="BP1" s="354"/>
      <c r="BQ1" s="354"/>
      <c r="BR1" s="354"/>
      <c r="BS1" s="354"/>
      <c r="BT1" s="359"/>
      <c r="BU1" s="354" t="s">
        <v>597</v>
      </c>
      <c r="BV1" s="354"/>
      <c r="BW1" s="354"/>
      <c r="BX1" s="354"/>
      <c r="BY1" s="354"/>
      <c r="BZ1" s="354"/>
      <c r="CA1" s="354" t="s">
        <v>598</v>
      </c>
      <c r="CB1" s="354"/>
      <c r="CC1" s="354"/>
      <c r="CD1" s="354"/>
      <c r="CE1" s="354"/>
      <c r="CF1" s="354"/>
      <c r="CG1" s="354"/>
      <c r="CH1" s="354"/>
      <c r="CI1" s="354"/>
      <c r="CJ1" s="354"/>
      <c r="CK1" s="354"/>
      <c r="CL1" s="354"/>
      <c r="CM1" s="354"/>
      <c r="CN1" s="354"/>
      <c r="CO1" s="354"/>
      <c r="CP1" s="354"/>
      <c r="CQ1" s="354"/>
      <c r="CR1" s="354"/>
      <c r="CS1" s="279"/>
      <c r="CT1" s="316" t="s">
        <v>599</v>
      </c>
      <c r="CU1" s="316" t="s">
        <v>600</v>
      </c>
      <c r="CV1" s="318" t="s">
        <v>30</v>
      </c>
    </row>
    <row r="2" spans="1:100" ht="75" customHeight="1">
      <c r="A2" s="372"/>
      <c r="B2" s="373"/>
      <c r="C2" s="373"/>
      <c r="D2" s="373"/>
      <c r="E2" s="373"/>
      <c r="F2" s="373"/>
      <c r="G2" s="373"/>
      <c r="H2" s="373"/>
      <c r="I2" s="373"/>
      <c r="J2" s="373"/>
      <c r="K2" s="374"/>
      <c r="L2" s="313"/>
      <c r="M2" s="295"/>
      <c r="N2" s="295"/>
      <c r="O2" s="293"/>
      <c r="P2" s="293"/>
      <c r="Q2" s="293"/>
      <c r="R2" s="293"/>
      <c r="S2" s="293"/>
      <c r="T2" s="293"/>
      <c r="U2" s="295"/>
      <c r="V2" s="295"/>
      <c r="W2" s="289"/>
      <c r="X2" s="289"/>
      <c r="Y2" s="289"/>
      <c r="Z2" s="289"/>
      <c r="AA2" s="289"/>
      <c r="AB2" s="289"/>
      <c r="AC2" s="287"/>
      <c r="AD2" s="287"/>
      <c r="AE2" s="289"/>
      <c r="AF2" s="289"/>
      <c r="AG2" s="287"/>
      <c r="AH2" s="287"/>
      <c r="AI2" s="289"/>
      <c r="AJ2" s="289"/>
      <c r="AK2" s="356"/>
      <c r="AL2" s="356"/>
      <c r="AM2" s="358"/>
      <c r="AN2" s="358"/>
      <c r="AO2" s="345" t="s">
        <v>601</v>
      </c>
      <c r="AP2" s="345"/>
      <c r="AQ2" s="351" t="s">
        <v>602</v>
      </c>
      <c r="AR2" s="351"/>
      <c r="AS2" s="345" t="s">
        <v>603</v>
      </c>
      <c r="AT2" s="345"/>
      <c r="AU2" s="280"/>
      <c r="AV2" s="351" t="s">
        <v>604</v>
      </c>
      <c r="AW2" s="351"/>
      <c r="AX2" s="345" t="s">
        <v>41</v>
      </c>
      <c r="AY2" s="345"/>
      <c r="AZ2" s="351" t="s">
        <v>605</v>
      </c>
      <c r="BA2" s="351"/>
      <c r="BB2" s="352" t="s">
        <v>606</v>
      </c>
      <c r="BC2" s="352"/>
      <c r="BD2" s="353" t="s">
        <v>607</v>
      </c>
      <c r="BE2" s="353"/>
      <c r="BF2" s="352" t="s">
        <v>608</v>
      </c>
      <c r="BG2" s="352"/>
      <c r="BH2" s="353" t="s">
        <v>609</v>
      </c>
      <c r="BI2" s="353"/>
      <c r="BJ2" s="352" t="s">
        <v>610</v>
      </c>
      <c r="BK2" s="352"/>
      <c r="BL2" s="353" t="s">
        <v>611</v>
      </c>
      <c r="BM2" s="353"/>
      <c r="BN2" s="352" t="s">
        <v>601</v>
      </c>
      <c r="BO2" s="352"/>
      <c r="BP2" s="353" t="s">
        <v>602</v>
      </c>
      <c r="BQ2" s="353"/>
      <c r="BR2" s="352" t="s">
        <v>603</v>
      </c>
      <c r="BS2" s="352"/>
      <c r="BT2" s="360"/>
      <c r="BU2" s="351" t="s">
        <v>604</v>
      </c>
      <c r="BV2" s="351"/>
      <c r="BW2" s="345" t="s">
        <v>41</v>
      </c>
      <c r="BX2" s="345"/>
      <c r="BY2" s="351" t="s">
        <v>612</v>
      </c>
      <c r="BZ2" s="351"/>
      <c r="CA2" s="345" t="s">
        <v>606</v>
      </c>
      <c r="CB2" s="345"/>
      <c r="CC2" s="351" t="s">
        <v>607</v>
      </c>
      <c r="CD2" s="351"/>
      <c r="CE2" s="345" t="s">
        <v>608</v>
      </c>
      <c r="CF2" s="345"/>
      <c r="CG2" s="351" t="s">
        <v>609</v>
      </c>
      <c r="CH2" s="351"/>
      <c r="CI2" s="345" t="s">
        <v>610</v>
      </c>
      <c r="CJ2" s="345"/>
      <c r="CK2" s="351" t="s">
        <v>611</v>
      </c>
      <c r="CL2" s="351"/>
      <c r="CM2" s="345" t="s">
        <v>601</v>
      </c>
      <c r="CN2" s="345"/>
      <c r="CO2" s="351" t="s">
        <v>602</v>
      </c>
      <c r="CP2" s="351"/>
      <c r="CQ2" s="345" t="s">
        <v>603</v>
      </c>
      <c r="CR2" s="345"/>
      <c r="CS2" s="280"/>
      <c r="CT2" s="317"/>
      <c r="CU2" s="317"/>
      <c r="CV2" s="319"/>
    </row>
    <row r="3" spans="1:100" ht="43.5" customHeight="1">
      <c r="A3" s="195"/>
      <c r="B3" s="195"/>
      <c r="C3" s="195"/>
      <c r="D3" s="195"/>
      <c r="E3" s="195"/>
      <c r="F3" s="195"/>
      <c r="G3" s="195"/>
      <c r="H3" s="195"/>
      <c r="I3" s="195"/>
      <c r="J3" s="195"/>
      <c r="K3" s="195"/>
      <c r="L3" s="181"/>
      <c r="M3" s="182"/>
      <c r="N3" s="182"/>
      <c r="O3" s="183"/>
      <c r="P3" s="183"/>
      <c r="Q3" s="183"/>
      <c r="R3" s="183"/>
      <c r="S3" s="183"/>
      <c r="T3" s="183"/>
      <c r="U3" s="182"/>
      <c r="V3" s="182"/>
      <c r="W3" s="185"/>
      <c r="X3" s="185"/>
      <c r="Y3" s="185"/>
      <c r="Z3" s="185"/>
      <c r="AA3" s="185"/>
      <c r="AB3" s="185"/>
      <c r="AC3" s="184"/>
      <c r="AD3" s="184"/>
      <c r="AE3" s="185"/>
      <c r="AF3" s="185"/>
      <c r="AG3" s="184"/>
      <c r="AH3" s="184"/>
      <c r="AI3" s="185"/>
      <c r="AJ3" s="185"/>
      <c r="AK3" s="186"/>
      <c r="AL3" s="186"/>
      <c r="AM3" s="187"/>
      <c r="AN3" s="187"/>
      <c r="AO3" s="191"/>
      <c r="AP3" s="191"/>
      <c r="AQ3" s="192"/>
      <c r="AR3" s="192"/>
      <c r="AS3" s="191"/>
      <c r="AT3" s="191"/>
      <c r="AU3" s="188"/>
      <c r="AV3" s="192"/>
      <c r="AW3" s="192"/>
      <c r="AX3" s="191"/>
      <c r="AY3" s="191"/>
      <c r="AZ3" s="192"/>
      <c r="BA3" s="192"/>
      <c r="BB3" s="193"/>
      <c r="BC3" s="193"/>
      <c r="BD3" s="194"/>
      <c r="BE3" s="194"/>
      <c r="BF3" s="193"/>
      <c r="BG3" s="193"/>
      <c r="BH3" s="194"/>
      <c r="BI3" s="194"/>
      <c r="BJ3" s="193"/>
      <c r="BK3" s="193"/>
      <c r="BL3" s="194"/>
      <c r="BM3" s="194"/>
      <c r="BN3" s="193"/>
      <c r="BO3" s="193"/>
      <c r="BP3" s="194"/>
      <c r="BQ3" s="194"/>
      <c r="BR3" s="193"/>
      <c r="BS3" s="193"/>
      <c r="BT3" s="360"/>
      <c r="BU3" s="192"/>
      <c r="BV3" s="192"/>
      <c r="BW3" s="191"/>
      <c r="BX3" s="191"/>
      <c r="BY3" s="192"/>
      <c r="BZ3" s="192"/>
      <c r="CA3" s="191"/>
      <c r="CB3" s="191"/>
      <c r="CC3" s="192"/>
      <c r="CD3" s="192"/>
      <c r="CE3" s="191"/>
      <c r="CF3" s="191"/>
      <c r="CG3" s="192"/>
      <c r="CH3" s="192"/>
      <c r="CI3" s="191"/>
      <c r="CJ3" s="191"/>
      <c r="CK3" s="192"/>
      <c r="CL3" s="192"/>
      <c r="CM3" s="191"/>
      <c r="CN3" s="191"/>
      <c r="CO3" s="192"/>
      <c r="CP3" s="192"/>
      <c r="CQ3" s="191"/>
      <c r="CR3" s="191"/>
      <c r="CS3" s="280"/>
      <c r="CT3" s="317"/>
      <c r="CU3" s="317"/>
      <c r="CV3" s="319"/>
    </row>
    <row r="4" spans="1:100" ht="39" customHeight="1">
      <c r="A4" s="119" t="s">
        <v>31</v>
      </c>
      <c r="B4" s="120" t="s">
        <v>613</v>
      </c>
      <c r="C4" s="121" t="s">
        <v>33</v>
      </c>
      <c r="D4" s="121" t="s">
        <v>1459</v>
      </c>
      <c r="E4" s="121" t="s">
        <v>1456</v>
      </c>
      <c r="F4" s="121" t="s">
        <v>34</v>
      </c>
      <c r="G4" s="121" t="s">
        <v>1472</v>
      </c>
      <c r="H4" s="121" t="s">
        <v>1462</v>
      </c>
      <c r="I4" s="122" t="s">
        <v>36</v>
      </c>
      <c r="J4" s="123" t="s">
        <v>37</v>
      </c>
      <c r="K4" s="124" t="s">
        <v>38</v>
      </c>
      <c r="L4" s="11"/>
      <c r="M4" s="12" t="s">
        <v>39</v>
      </c>
      <c r="N4" s="13" t="s">
        <v>40</v>
      </c>
      <c r="O4" s="12" t="s">
        <v>39</v>
      </c>
      <c r="P4" s="13" t="s">
        <v>40</v>
      </c>
      <c r="Q4" s="12" t="s">
        <v>39</v>
      </c>
      <c r="R4" s="13" t="s">
        <v>40</v>
      </c>
      <c r="S4" s="12" t="s">
        <v>39</v>
      </c>
      <c r="T4" s="13" t="s">
        <v>40</v>
      </c>
      <c r="U4" s="12" t="s">
        <v>39</v>
      </c>
      <c r="V4" s="13" t="s">
        <v>40</v>
      </c>
      <c r="W4" s="17" t="s">
        <v>39</v>
      </c>
      <c r="X4" s="13" t="s">
        <v>40</v>
      </c>
      <c r="Y4" s="12" t="s">
        <v>39</v>
      </c>
      <c r="Z4" s="13" t="s">
        <v>40</v>
      </c>
      <c r="AA4" s="12" t="s">
        <v>39</v>
      </c>
      <c r="AB4" s="13" t="s">
        <v>40</v>
      </c>
      <c r="AC4" s="12" t="s">
        <v>39</v>
      </c>
      <c r="AD4" s="13"/>
      <c r="AE4" s="12" t="s">
        <v>39</v>
      </c>
      <c r="AF4" s="13" t="s">
        <v>40</v>
      </c>
      <c r="AG4" s="12" t="s">
        <v>39</v>
      </c>
      <c r="AH4" s="13" t="s">
        <v>40</v>
      </c>
      <c r="AI4" s="12" t="s">
        <v>39</v>
      </c>
      <c r="AJ4" s="13" t="s">
        <v>40</v>
      </c>
      <c r="AK4" s="12" t="s">
        <v>39</v>
      </c>
      <c r="AL4" s="13" t="s">
        <v>40</v>
      </c>
      <c r="AM4" s="12" t="s">
        <v>39</v>
      </c>
      <c r="AN4" s="13" t="s">
        <v>40</v>
      </c>
      <c r="AO4" s="12" t="s">
        <v>39</v>
      </c>
      <c r="AP4" s="13" t="s">
        <v>40</v>
      </c>
      <c r="AQ4" s="16" t="s">
        <v>41</v>
      </c>
      <c r="AR4" s="13" t="s">
        <v>40</v>
      </c>
      <c r="AS4" s="12" t="s">
        <v>39</v>
      </c>
      <c r="AT4" s="13" t="s">
        <v>40</v>
      </c>
      <c r="AU4" s="125"/>
      <c r="AV4" s="12" t="s">
        <v>39</v>
      </c>
      <c r="AW4" s="13" t="s">
        <v>40</v>
      </c>
      <c r="AX4" s="12" t="s">
        <v>39</v>
      </c>
      <c r="AY4" s="13" t="s">
        <v>40</v>
      </c>
      <c r="AZ4" s="12" t="s">
        <v>39</v>
      </c>
      <c r="BA4" s="13" t="s">
        <v>40</v>
      </c>
      <c r="BB4" s="12" t="s">
        <v>39</v>
      </c>
      <c r="BC4" s="13" t="s">
        <v>40</v>
      </c>
      <c r="BD4" s="12" t="s">
        <v>39</v>
      </c>
      <c r="BE4" s="13" t="s">
        <v>40</v>
      </c>
      <c r="BF4" s="12" t="s">
        <v>39</v>
      </c>
      <c r="BG4" s="13" t="s">
        <v>40</v>
      </c>
      <c r="BH4" s="12" t="s">
        <v>39</v>
      </c>
      <c r="BI4" s="13" t="s">
        <v>40</v>
      </c>
      <c r="BJ4" s="12" t="s">
        <v>39</v>
      </c>
      <c r="BK4" s="13" t="s">
        <v>40</v>
      </c>
      <c r="BL4" s="12" t="s">
        <v>39</v>
      </c>
      <c r="BM4" s="13" t="s">
        <v>40</v>
      </c>
      <c r="BN4" s="12" t="s">
        <v>39</v>
      </c>
      <c r="BO4" s="13" t="s">
        <v>40</v>
      </c>
      <c r="BP4" s="12" t="s">
        <v>39</v>
      </c>
      <c r="BQ4" s="13" t="s">
        <v>40</v>
      </c>
      <c r="BR4" s="12" t="s">
        <v>39</v>
      </c>
      <c r="BS4" s="13" t="s">
        <v>40</v>
      </c>
      <c r="BT4" s="360"/>
      <c r="BU4" s="17" t="s">
        <v>39</v>
      </c>
      <c r="BV4" s="13" t="s">
        <v>40</v>
      </c>
      <c r="BW4" s="17" t="s">
        <v>39</v>
      </c>
      <c r="BX4" s="13" t="s">
        <v>40</v>
      </c>
      <c r="BY4" s="12" t="s">
        <v>39</v>
      </c>
      <c r="BZ4" s="13" t="s">
        <v>40</v>
      </c>
      <c r="CA4" s="12" t="s">
        <v>39</v>
      </c>
      <c r="CB4" s="13" t="s">
        <v>40</v>
      </c>
      <c r="CC4" s="12" t="s">
        <v>39</v>
      </c>
      <c r="CD4" s="13" t="s">
        <v>40</v>
      </c>
      <c r="CE4" s="12" t="s">
        <v>39</v>
      </c>
      <c r="CF4" s="13" t="s">
        <v>40</v>
      </c>
      <c r="CG4" s="12" t="s">
        <v>39</v>
      </c>
      <c r="CH4" s="13" t="s">
        <v>40</v>
      </c>
      <c r="CI4" s="12" t="s">
        <v>39</v>
      </c>
      <c r="CJ4" s="13" t="s">
        <v>40</v>
      </c>
      <c r="CK4" s="12" t="s">
        <v>39</v>
      </c>
      <c r="CL4" s="13" t="s">
        <v>40</v>
      </c>
      <c r="CM4" s="12" t="s">
        <v>39</v>
      </c>
      <c r="CN4" s="13" t="s">
        <v>40</v>
      </c>
      <c r="CO4" s="12" t="s">
        <v>39</v>
      </c>
      <c r="CP4" s="13" t="s">
        <v>40</v>
      </c>
      <c r="CQ4" s="12" t="s">
        <v>39</v>
      </c>
      <c r="CR4" s="13" t="s">
        <v>40</v>
      </c>
      <c r="CS4" s="281"/>
      <c r="CT4" s="317"/>
      <c r="CU4" s="317"/>
      <c r="CV4" s="319"/>
    </row>
    <row r="5" spans="1:100" ht="25.5" customHeight="1">
      <c r="A5" s="41">
        <v>1</v>
      </c>
      <c r="B5" s="92" t="s">
        <v>530</v>
      </c>
      <c r="C5" s="42" t="s">
        <v>531</v>
      </c>
      <c r="D5" s="42" t="s">
        <v>1461</v>
      </c>
      <c r="E5" s="20" t="s">
        <v>1458</v>
      </c>
      <c r="F5" s="93" t="s">
        <v>532</v>
      </c>
      <c r="G5" s="40"/>
      <c r="H5" s="34" t="s">
        <v>1465</v>
      </c>
      <c r="I5" s="94">
        <v>3100</v>
      </c>
      <c r="J5" s="34" t="s">
        <v>56</v>
      </c>
      <c r="K5" s="25">
        <f>CT5</f>
        <v>35030</v>
      </c>
      <c r="L5" s="11"/>
      <c r="M5" s="26">
        <v>1500</v>
      </c>
      <c r="N5" s="27">
        <v>1500</v>
      </c>
      <c r="O5" s="26">
        <v>1000</v>
      </c>
      <c r="P5" s="27">
        <v>1000</v>
      </c>
      <c r="Q5" s="26">
        <v>5000</v>
      </c>
      <c r="R5" s="27">
        <v>5000</v>
      </c>
      <c r="S5" s="26">
        <v>8000</v>
      </c>
      <c r="T5" s="27">
        <f>1500+0</f>
        <v>1500</v>
      </c>
      <c r="U5" s="26"/>
      <c r="V5" s="27"/>
      <c r="W5" s="26"/>
      <c r="X5" s="27"/>
      <c r="Y5" s="29">
        <v>2170</v>
      </c>
      <c r="Z5" s="27">
        <v>0</v>
      </c>
      <c r="AA5" s="29">
        <v>2170</v>
      </c>
      <c r="AB5" s="27">
        <v>0</v>
      </c>
      <c r="AC5" s="29">
        <v>2170</v>
      </c>
      <c r="AD5" s="27">
        <v>0</v>
      </c>
      <c r="AE5" s="29">
        <v>2170</v>
      </c>
      <c r="AF5" s="27">
        <v>15180</v>
      </c>
      <c r="AG5" s="29">
        <v>2170</v>
      </c>
      <c r="AH5" s="27"/>
      <c r="AI5" s="29">
        <v>2170</v>
      </c>
      <c r="AJ5" s="27"/>
      <c r="AK5" s="29">
        <v>2170</v>
      </c>
      <c r="AL5" s="27"/>
      <c r="AM5" s="29">
        <v>2170</v>
      </c>
      <c r="AN5" s="27"/>
      <c r="AO5" s="29">
        <v>2170</v>
      </c>
      <c r="AP5" s="27">
        <v>6510</v>
      </c>
      <c r="AQ5" s="28"/>
      <c r="AR5" s="27"/>
      <c r="AS5" s="28"/>
      <c r="AT5" s="27"/>
      <c r="AU5" s="125"/>
      <c r="AV5" s="128"/>
      <c r="AW5" s="27"/>
      <c r="AX5" s="128"/>
      <c r="AY5" s="27"/>
      <c r="AZ5" s="128"/>
      <c r="BA5" s="27"/>
      <c r="BB5" s="128"/>
      <c r="BC5" s="27"/>
      <c r="BD5" s="128"/>
      <c r="BE5" s="27"/>
      <c r="BF5" s="128"/>
      <c r="BG5" s="27"/>
      <c r="BH5" s="128"/>
      <c r="BI5" s="27"/>
      <c r="BJ5" s="128"/>
      <c r="BK5" s="27"/>
      <c r="BL5" s="128"/>
      <c r="BM5" s="27"/>
      <c r="BN5" s="128"/>
      <c r="BO5" s="27"/>
      <c r="BP5" s="128"/>
      <c r="BQ5" s="27"/>
      <c r="BR5" s="28"/>
      <c r="BS5" s="27"/>
      <c r="BT5" s="30"/>
      <c r="BU5" s="28"/>
      <c r="BV5" s="27"/>
      <c r="BW5" s="28"/>
      <c r="BX5" s="27"/>
      <c r="BY5" s="28"/>
      <c r="BZ5" s="27"/>
      <c r="CA5" s="28"/>
      <c r="CB5" s="27"/>
      <c r="CC5" s="28"/>
      <c r="CD5" s="27"/>
      <c r="CE5" s="28"/>
      <c r="CF5" s="27"/>
      <c r="CG5" s="26"/>
      <c r="CH5" s="27"/>
      <c r="CI5" s="26"/>
      <c r="CJ5" s="27"/>
      <c r="CK5" s="26"/>
      <c r="CL5" s="27"/>
      <c r="CM5" s="26"/>
      <c r="CN5" s="27"/>
      <c r="CO5" s="26"/>
      <c r="CP5" s="27"/>
      <c r="CQ5" s="26"/>
      <c r="CR5" s="27"/>
      <c r="CS5" s="30"/>
      <c r="CT5" s="31">
        <f t="shared" ref="CT5:CU68" si="0">CQ5+CO5+CM5+CK5+CI5+CG5+CE5+CC5+CA5+BY5+BW5+BU5+BR5+BP5+BN5+BL5+BJ5+BH5+BF5+BD5+BB5+AZ5+AX5+AV5+AS5+AQ5+AO5+AM5+AK5+AI5+AG5+AE5+AC5+AA5+Y5+W5+U5+Q5+O5+M5+S5</f>
        <v>35030</v>
      </c>
      <c r="CU5" s="31">
        <f t="shared" si="0"/>
        <v>30690</v>
      </c>
      <c r="CV5" s="32">
        <f t="shared" ref="CV5:CV68" si="1">CT5-CU5</f>
        <v>4340</v>
      </c>
    </row>
    <row r="6" spans="1:100" ht="25.5" customHeight="1">
      <c r="A6" s="172">
        <v>1</v>
      </c>
      <c r="B6" s="92" t="s">
        <v>1376</v>
      </c>
      <c r="C6" s="42" t="s">
        <v>1377</v>
      </c>
      <c r="D6" s="42" t="s">
        <v>1461</v>
      </c>
      <c r="E6" s="20" t="s">
        <v>1457</v>
      </c>
      <c r="F6" s="93" t="s">
        <v>1378</v>
      </c>
      <c r="G6" s="210"/>
      <c r="H6" s="127"/>
      <c r="I6" s="94">
        <v>5100</v>
      </c>
      <c r="J6" s="127"/>
      <c r="K6" s="25">
        <f>CV6</f>
        <v>0</v>
      </c>
      <c r="L6" s="11"/>
      <c r="M6" s="26">
        <v>1500</v>
      </c>
      <c r="N6" s="27">
        <v>1500</v>
      </c>
      <c r="O6" s="26">
        <v>1000</v>
      </c>
      <c r="P6" s="27">
        <v>1000</v>
      </c>
      <c r="Q6" s="26">
        <v>5000</v>
      </c>
      <c r="R6" s="27">
        <v>5000</v>
      </c>
      <c r="S6" s="26">
        <v>8000</v>
      </c>
      <c r="T6" s="27">
        <v>1500</v>
      </c>
      <c r="U6" s="26"/>
      <c r="V6" s="27"/>
      <c r="W6" s="29">
        <v>3570</v>
      </c>
      <c r="X6" s="27"/>
      <c r="Y6" s="29">
        <v>3570</v>
      </c>
      <c r="Z6" s="27"/>
      <c r="AA6" s="29">
        <v>3570</v>
      </c>
      <c r="AB6" s="27"/>
      <c r="AC6" s="29">
        <v>3570</v>
      </c>
      <c r="AD6" s="27">
        <v>20780</v>
      </c>
      <c r="AE6" s="29">
        <v>3570</v>
      </c>
      <c r="AF6" s="27"/>
      <c r="AG6" s="29">
        <v>3570</v>
      </c>
      <c r="AH6" s="27"/>
      <c r="AI6" s="29">
        <v>3570</v>
      </c>
      <c r="AJ6" s="27"/>
      <c r="AK6" s="29">
        <v>3570</v>
      </c>
      <c r="AL6" s="27"/>
      <c r="AM6" s="29">
        <v>3570</v>
      </c>
      <c r="AN6" s="27">
        <v>17850</v>
      </c>
      <c r="AO6" s="128"/>
      <c r="AP6" s="27"/>
      <c r="AQ6" s="128"/>
      <c r="AR6" s="27"/>
      <c r="AS6" s="128"/>
      <c r="AT6" s="27"/>
      <c r="AU6" s="125"/>
      <c r="AV6" s="128"/>
      <c r="AW6" s="27"/>
      <c r="AX6" s="128"/>
      <c r="AY6" s="27"/>
      <c r="AZ6" s="128"/>
      <c r="BA6" s="27"/>
      <c r="BB6" s="128"/>
      <c r="BC6" s="27"/>
      <c r="BD6" s="128"/>
      <c r="BE6" s="27"/>
      <c r="BF6" s="128"/>
      <c r="BG6" s="27"/>
      <c r="BH6" s="128"/>
      <c r="BI6" s="27"/>
      <c r="BJ6" s="128"/>
      <c r="BK6" s="27"/>
      <c r="BL6" s="128"/>
      <c r="BM6" s="27"/>
      <c r="BN6" s="128"/>
      <c r="BO6" s="27"/>
      <c r="BP6" s="128"/>
      <c r="BQ6" s="27"/>
      <c r="BR6" s="28"/>
      <c r="BS6" s="27"/>
      <c r="BT6" s="30"/>
      <c r="BU6" s="28"/>
      <c r="BV6" s="27"/>
      <c r="BW6" s="28"/>
      <c r="BX6" s="27"/>
      <c r="BY6" s="28"/>
      <c r="BZ6" s="27"/>
      <c r="CA6" s="28"/>
      <c r="CB6" s="27"/>
      <c r="CC6" s="28"/>
      <c r="CD6" s="27"/>
      <c r="CE6" s="28"/>
      <c r="CF6" s="27"/>
      <c r="CG6" s="26"/>
      <c r="CH6" s="27"/>
      <c r="CI6" s="26"/>
      <c r="CJ6" s="27"/>
      <c r="CK6" s="26"/>
      <c r="CL6" s="27"/>
      <c r="CM6" s="26"/>
      <c r="CN6" s="27"/>
      <c r="CO6" s="26"/>
      <c r="CP6" s="27"/>
      <c r="CQ6" s="26"/>
      <c r="CR6" s="27"/>
      <c r="CS6" s="30"/>
      <c r="CT6" s="31">
        <f t="shared" si="0"/>
        <v>47630</v>
      </c>
      <c r="CU6" s="31">
        <f t="shared" si="0"/>
        <v>47630</v>
      </c>
      <c r="CV6" s="32">
        <f t="shared" si="1"/>
        <v>0</v>
      </c>
    </row>
    <row r="7" spans="1:100" ht="24.75" customHeight="1">
      <c r="A7" s="41">
        <v>2</v>
      </c>
      <c r="B7" s="92" t="s">
        <v>281</v>
      </c>
      <c r="C7" s="42" t="s">
        <v>533</v>
      </c>
      <c r="D7" s="42" t="s">
        <v>1461</v>
      </c>
      <c r="E7" s="20" t="s">
        <v>1458</v>
      </c>
      <c r="F7" s="93" t="s">
        <v>534</v>
      </c>
      <c r="G7" s="223"/>
      <c r="H7" s="127" t="s">
        <v>1471</v>
      </c>
      <c r="I7" s="94">
        <v>4100</v>
      </c>
      <c r="J7" s="34" t="s">
        <v>49</v>
      </c>
      <c r="K7" s="95">
        <f>CT7</f>
        <v>41330</v>
      </c>
      <c r="L7" s="11"/>
      <c r="M7" s="26">
        <v>1500</v>
      </c>
      <c r="N7" s="27">
        <v>1500</v>
      </c>
      <c r="O7" s="26">
        <v>1000</v>
      </c>
      <c r="P7" s="27">
        <v>1000</v>
      </c>
      <c r="Q7" s="26">
        <v>5000</v>
      </c>
      <c r="R7" s="27">
        <v>5000</v>
      </c>
      <c r="S7" s="26">
        <v>8000</v>
      </c>
      <c r="T7" s="27">
        <v>1500</v>
      </c>
      <c r="U7" s="26"/>
      <c r="V7" s="27"/>
      <c r="W7" s="26"/>
      <c r="X7" s="27"/>
      <c r="Y7" s="29">
        <v>2870</v>
      </c>
      <c r="Z7" s="27">
        <v>0</v>
      </c>
      <c r="AA7" s="29">
        <v>2870</v>
      </c>
      <c r="AB7" s="27">
        <v>2870</v>
      </c>
      <c r="AC7" s="29">
        <v>2870</v>
      </c>
      <c r="AD7" s="27">
        <f>2870+0</f>
        <v>2870</v>
      </c>
      <c r="AE7" s="29">
        <v>2870</v>
      </c>
      <c r="AF7" s="27">
        <v>2870</v>
      </c>
      <c r="AG7" s="29">
        <v>2870</v>
      </c>
      <c r="AH7" s="27">
        <v>2870</v>
      </c>
      <c r="AI7" s="29">
        <v>2870</v>
      </c>
      <c r="AJ7" s="27">
        <v>2870</v>
      </c>
      <c r="AK7" s="29">
        <v>2870</v>
      </c>
      <c r="AL7" s="27">
        <v>2870</v>
      </c>
      <c r="AM7" s="29">
        <v>2870</v>
      </c>
      <c r="AN7" s="27"/>
      <c r="AO7" s="29">
        <v>2870</v>
      </c>
      <c r="AP7" s="27">
        <f>2870+2870</f>
        <v>5740</v>
      </c>
      <c r="AQ7" s="28"/>
      <c r="AR7" s="27"/>
      <c r="AS7" s="28"/>
      <c r="AT7" s="27"/>
      <c r="AU7" s="125"/>
      <c r="AV7" s="128"/>
      <c r="AW7" s="27"/>
      <c r="AX7" s="128"/>
      <c r="AY7" s="27"/>
      <c r="AZ7" s="128"/>
      <c r="BA7" s="27"/>
      <c r="BB7" s="128"/>
      <c r="BC7" s="27"/>
      <c r="BD7" s="128"/>
      <c r="BE7" s="27"/>
      <c r="BF7" s="128"/>
      <c r="BG7" s="27"/>
      <c r="BH7" s="128"/>
      <c r="BI7" s="27"/>
      <c r="BJ7" s="128"/>
      <c r="BK7" s="27"/>
      <c r="BL7" s="128"/>
      <c r="BM7" s="27"/>
      <c r="BN7" s="128"/>
      <c r="BO7" s="27"/>
      <c r="BP7" s="128"/>
      <c r="BQ7" s="27"/>
      <c r="BR7" s="28"/>
      <c r="BS7" s="27"/>
      <c r="BT7" s="30"/>
      <c r="BU7" s="28"/>
      <c r="BV7" s="27"/>
      <c r="BW7" s="28"/>
      <c r="BX7" s="27"/>
      <c r="BY7" s="28"/>
      <c r="BZ7" s="27"/>
      <c r="CA7" s="28"/>
      <c r="CB7" s="27"/>
      <c r="CC7" s="28"/>
      <c r="CD7" s="27"/>
      <c r="CE7" s="28"/>
      <c r="CF7" s="27"/>
      <c r="CG7" s="26"/>
      <c r="CH7" s="27"/>
      <c r="CI7" s="26"/>
      <c r="CJ7" s="27"/>
      <c r="CK7" s="26"/>
      <c r="CL7" s="27"/>
      <c r="CM7" s="26"/>
      <c r="CN7" s="27"/>
      <c r="CO7" s="26"/>
      <c r="CP7" s="27"/>
      <c r="CQ7" s="26"/>
      <c r="CR7" s="27"/>
      <c r="CS7" s="30"/>
      <c r="CT7" s="31">
        <f t="shared" si="0"/>
        <v>41330</v>
      </c>
      <c r="CU7" s="31">
        <f t="shared" si="0"/>
        <v>31960</v>
      </c>
      <c r="CV7" s="32">
        <f t="shared" si="1"/>
        <v>9370</v>
      </c>
    </row>
    <row r="8" spans="1:100" ht="25.5" customHeight="1">
      <c r="A8" s="172">
        <v>3</v>
      </c>
      <c r="B8" s="92" t="s">
        <v>535</v>
      </c>
      <c r="C8" s="42" t="s">
        <v>536</v>
      </c>
      <c r="D8" s="42" t="s">
        <v>1461</v>
      </c>
      <c r="E8" s="20" t="s">
        <v>1458</v>
      </c>
      <c r="F8" s="93" t="s">
        <v>537</v>
      </c>
      <c r="G8" s="209" t="s">
        <v>410</v>
      </c>
      <c r="H8" s="35" t="s">
        <v>1463</v>
      </c>
      <c r="I8" s="94">
        <v>4700</v>
      </c>
      <c r="J8" s="35"/>
      <c r="K8" s="25">
        <f>CT8</f>
        <v>45110</v>
      </c>
      <c r="L8" s="11"/>
      <c r="M8" s="26">
        <v>1500</v>
      </c>
      <c r="N8" s="27">
        <v>1500</v>
      </c>
      <c r="O8" s="26">
        <v>1000</v>
      </c>
      <c r="P8" s="27">
        <v>1000</v>
      </c>
      <c r="Q8" s="26">
        <v>5000</v>
      </c>
      <c r="R8" s="27">
        <v>5000</v>
      </c>
      <c r="S8" s="26">
        <v>8000</v>
      </c>
      <c r="T8" s="27">
        <v>1500</v>
      </c>
      <c r="U8" s="26"/>
      <c r="V8" s="27"/>
      <c r="W8" s="26"/>
      <c r="X8" s="27"/>
      <c r="Y8" s="29">
        <v>3290</v>
      </c>
      <c r="Z8" s="27">
        <v>0</v>
      </c>
      <c r="AA8" s="29">
        <v>3290</v>
      </c>
      <c r="AB8" s="27">
        <v>0</v>
      </c>
      <c r="AC8" s="29">
        <v>3290</v>
      </c>
      <c r="AD8" s="27"/>
      <c r="AE8" s="29">
        <v>3290</v>
      </c>
      <c r="AF8" s="27">
        <v>7140</v>
      </c>
      <c r="AG8" s="29">
        <v>3290</v>
      </c>
      <c r="AH8" s="27"/>
      <c r="AI8" s="29">
        <v>3290</v>
      </c>
      <c r="AJ8" s="27"/>
      <c r="AK8" s="29">
        <v>3290</v>
      </c>
      <c r="AL8" s="27">
        <v>22950</v>
      </c>
      <c r="AM8" s="29">
        <v>3290</v>
      </c>
      <c r="AN8" s="27"/>
      <c r="AO8" s="29">
        <v>3290</v>
      </c>
      <c r="AP8" s="27">
        <v>6580</v>
      </c>
      <c r="AQ8" s="28"/>
      <c r="AR8" s="27"/>
      <c r="AS8" s="28"/>
      <c r="AT8" s="27"/>
      <c r="AU8" s="125"/>
      <c r="AV8" s="128"/>
      <c r="AW8" s="27"/>
      <c r="AX8" s="128"/>
      <c r="AY8" s="27"/>
      <c r="AZ8" s="128"/>
      <c r="BA8" s="27"/>
      <c r="BB8" s="128"/>
      <c r="BC8" s="27"/>
      <c r="BD8" s="128"/>
      <c r="BE8" s="27"/>
      <c r="BF8" s="128"/>
      <c r="BG8" s="27"/>
      <c r="BH8" s="128"/>
      <c r="BI8" s="27"/>
      <c r="BJ8" s="128"/>
      <c r="BK8" s="27"/>
      <c r="BL8" s="128"/>
      <c r="BM8" s="27"/>
      <c r="BN8" s="128"/>
      <c r="BO8" s="27"/>
      <c r="BP8" s="128"/>
      <c r="BQ8" s="27"/>
      <c r="BR8" s="28"/>
      <c r="BS8" s="27"/>
      <c r="BT8" s="30"/>
      <c r="BU8" s="28"/>
      <c r="BV8" s="27"/>
      <c r="BW8" s="28"/>
      <c r="BX8" s="27"/>
      <c r="BY8" s="28"/>
      <c r="BZ8" s="27"/>
      <c r="CA8" s="28"/>
      <c r="CB8" s="27"/>
      <c r="CC8" s="28"/>
      <c r="CD8" s="27"/>
      <c r="CE8" s="28"/>
      <c r="CF8" s="27"/>
      <c r="CG8" s="26"/>
      <c r="CH8" s="27"/>
      <c r="CI8" s="26"/>
      <c r="CJ8" s="27"/>
      <c r="CK8" s="26"/>
      <c r="CL8" s="27"/>
      <c r="CM8" s="26"/>
      <c r="CN8" s="27"/>
      <c r="CO8" s="26"/>
      <c r="CP8" s="27"/>
      <c r="CQ8" s="26"/>
      <c r="CR8" s="27"/>
      <c r="CS8" s="30"/>
      <c r="CT8" s="31">
        <f t="shared" si="0"/>
        <v>45110</v>
      </c>
      <c r="CU8" s="31">
        <f t="shared" si="0"/>
        <v>45670</v>
      </c>
      <c r="CV8" s="32">
        <f t="shared" si="1"/>
        <v>-560</v>
      </c>
    </row>
    <row r="9" spans="1:100" ht="25.5" customHeight="1">
      <c r="A9" s="41">
        <v>2</v>
      </c>
      <c r="B9" s="92" t="s">
        <v>1379</v>
      </c>
      <c r="C9" s="42" t="s">
        <v>1380</v>
      </c>
      <c r="D9" s="42" t="s">
        <v>1461</v>
      </c>
      <c r="E9" s="20" t="s">
        <v>1457</v>
      </c>
      <c r="F9" s="93" t="s">
        <v>1381</v>
      </c>
      <c r="G9" s="33"/>
      <c r="H9" s="127" t="s">
        <v>1465</v>
      </c>
      <c r="I9" s="94">
        <v>3100</v>
      </c>
      <c r="J9" s="127" t="s">
        <v>56</v>
      </c>
      <c r="K9" s="38">
        <f>CV9</f>
        <v>8680</v>
      </c>
      <c r="L9" s="11"/>
      <c r="M9" s="26">
        <v>1500</v>
      </c>
      <c r="N9" s="27">
        <v>1500</v>
      </c>
      <c r="O9" s="26">
        <v>1000</v>
      </c>
      <c r="P9" s="27">
        <v>1000</v>
      </c>
      <c r="Q9" s="26">
        <v>5000</v>
      </c>
      <c r="R9" s="27">
        <v>5000</v>
      </c>
      <c r="S9" s="26">
        <v>8000</v>
      </c>
      <c r="T9" s="27">
        <v>1500</v>
      </c>
      <c r="U9" s="26"/>
      <c r="V9" s="27"/>
      <c r="W9" s="29">
        <v>2170</v>
      </c>
      <c r="X9" s="133">
        <v>8670</v>
      </c>
      <c r="Y9" s="29">
        <v>2170</v>
      </c>
      <c r="Z9" s="27">
        <v>2170</v>
      </c>
      <c r="AA9" s="29">
        <v>2170</v>
      </c>
      <c r="AB9" s="27">
        <v>2170</v>
      </c>
      <c r="AC9" s="29">
        <v>2170</v>
      </c>
      <c r="AD9" s="27">
        <v>2170</v>
      </c>
      <c r="AE9" s="29">
        <v>2170</v>
      </c>
      <c r="AF9" s="27">
        <v>2170</v>
      </c>
      <c r="AG9" s="29">
        <v>2170</v>
      </c>
      <c r="AH9" s="27"/>
      <c r="AI9" s="29">
        <v>2170</v>
      </c>
      <c r="AJ9" s="27"/>
      <c r="AK9" s="29">
        <v>2170</v>
      </c>
      <c r="AL9" s="27"/>
      <c r="AM9" s="29">
        <v>2170</v>
      </c>
      <c r="AN9" s="27"/>
      <c r="AO9" s="128"/>
      <c r="AP9" s="27"/>
      <c r="AQ9" s="128"/>
      <c r="AR9" s="27"/>
      <c r="AS9" s="128"/>
      <c r="AT9" s="27"/>
      <c r="AU9" s="125"/>
      <c r="AV9" s="128"/>
      <c r="AW9" s="27"/>
      <c r="AX9" s="128"/>
      <c r="AY9" s="27"/>
      <c r="AZ9" s="128"/>
      <c r="BA9" s="27"/>
      <c r="BB9" s="128"/>
      <c r="BC9" s="27"/>
      <c r="BD9" s="128"/>
      <c r="BE9" s="27"/>
      <c r="BF9" s="128"/>
      <c r="BG9" s="27"/>
      <c r="BH9" s="128"/>
      <c r="BI9" s="27"/>
      <c r="BJ9" s="128"/>
      <c r="BK9" s="27"/>
      <c r="BL9" s="128"/>
      <c r="BM9" s="27"/>
      <c r="BN9" s="128"/>
      <c r="BO9" s="27"/>
      <c r="BP9" s="128"/>
      <c r="BQ9" s="27"/>
      <c r="BR9" s="28"/>
      <c r="BS9" s="27"/>
      <c r="BT9" s="30"/>
      <c r="BU9" s="28"/>
      <c r="BV9" s="27"/>
      <c r="BW9" s="28"/>
      <c r="BX9" s="27"/>
      <c r="BY9" s="28"/>
      <c r="BZ9" s="27"/>
      <c r="CA9" s="28"/>
      <c r="CB9" s="27"/>
      <c r="CC9" s="28"/>
      <c r="CD9" s="27"/>
      <c r="CE9" s="28"/>
      <c r="CF9" s="27"/>
      <c r="CG9" s="26"/>
      <c r="CH9" s="27"/>
      <c r="CI9" s="26"/>
      <c r="CJ9" s="27"/>
      <c r="CK9" s="26"/>
      <c r="CL9" s="27"/>
      <c r="CM9" s="26"/>
      <c r="CN9" s="27"/>
      <c r="CO9" s="26"/>
      <c r="CP9" s="27"/>
      <c r="CQ9" s="26"/>
      <c r="CR9" s="27"/>
      <c r="CS9" s="30"/>
      <c r="CT9" s="31">
        <f t="shared" si="0"/>
        <v>35030</v>
      </c>
      <c r="CU9" s="31">
        <f t="shared" si="0"/>
        <v>26350</v>
      </c>
      <c r="CV9" s="32">
        <f t="shared" si="1"/>
        <v>8680</v>
      </c>
    </row>
    <row r="10" spans="1:100" ht="25.5" customHeight="1">
      <c r="A10" s="172">
        <v>3</v>
      </c>
      <c r="B10" s="92" t="s">
        <v>1382</v>
      </c>
      <c r="C10" s="42" t="s">
        <v>1383</v>
      </c>
      <c r="D10" s="42" t="s">
        <v>1461</v>
      </c>
      <c r="E10" s="20" t="s">
        <v>1457</v>
      </c>
      <c r="F10" s="93" t="s">
        <v>1384</v>
      </c>
      <c r="G10" s="212"/>
      <c r="H10" s="147"/>
      <c r="I10" s="94">
        <v>5100</v>
      </c>
      <c r="J10" s="147"/>
      <c r="K10" s="25">
        <f>CV10</f>
        <v>0</v>
      </c>
      <c r="L10" s="11"/>
      <c r="M10" s="26">
        <v>1500</v>
      </c>
      <c r="N10" s="27">
        <v>1500</v>
      </c>
      <c r="O10" s="26">
        <v>1000</v>
      </c>
      <c r="P10" s="27">
        <v>1000</v>
      </c>
      <c r="Q10" s="26">
        <v>5000</v>
      </c>
      <c r="R10" s="27">
        <v>5000</v>
      </c>
      <c r="S10" s="26">
        <v>8000</v>
      </c>
      <c r="T10" s="27">
        <f>1500+0</f>
        <v>1500</v>
      </c>
      <c r="U10" s="26"/>
      <c r="V10" s="27"/>
      <c r="W10" s="29">
        <v>3570</v>
      </c>
      <c r="X10" s="27">
        <v>0</v>
      </c>
      <c r="Y10" s="29">
        <v>3570</v>
      </c>
      <c r="Z10" s="27">
        <v>0</v>
      </c>
      <c r="AA10" s="29">
        <v>3570</v>
      </c>
      <c r="AB10" s="27">
        <v>17210</v>
      </c>
      <c r="AC10" s="29">
        <v>3570</v>
      </c>
      <c r="AD10" s="27">
        <v>3570</v>
      </c>
      <c r="AE10" s="29">
        <v>3570</v>
      </c>
      <c r="AF10" s="27"/>
      <c r="AG10" s="29">
        <v>3570</v>
      </c>
      <c r="AH10" s="27"/>
      <c r="AI10" s="29">
        <v>3570</v>
      </c>
      <c r="AJ10" s="27"/>
      <c r="AK10" s="29">
        <v>3570</v>
      </c>
      <c r="AL10" s="27"/>
      <c r="AM10" s="29">
        <v>3570</v>
      </c>
      <c r="AN10" s="27">
        <v>17850</v>
      </c>
      <c r="AO10" s="128"/>
      <c r="AP10" s="27"/>
      <c r="AQ10" s="128"/>
      <c r="AR10" s="27"/>
      <c r="AS10" s="128"/>
      <c r="AT10" s="27"/>
      <c r="AU10" s="125"/>
      <c r="AV10" s="128"/>
      <c r="AW10" s="27"/>
      <c r="AX10" s="128"/>
      <c r="AY10" s="27"/>
      <c r="AZ10" s="128"/>
      <c r="BA10" s="27"/>
      <c r="BB10" s="128"/>
      <c r="BC10" s="27"/>
      <c r="BD10" s="128"/>
      <c r="BE10" s="27"/>
      <c r="BF10" s="128"/>
      <c r="BG10" s="27"/>
      <c r="BH10" s="128"/>
      <c r="BI10" s="27"/>
      <c r="BJ10" s="128"/>
      <c r="BK10" s="27"/>
      <c r="BL10" s="128"/>
      <c r="BM10" s="27"/>
      <c r="BN10" s="128"/>
      <c r="BO10" s="27"/>
      <c r="BP10" s="128"/>
      <c r="BQ10" s="27"/>
      <c r="BR10" s="28"/>
      <c r="BS10" s="27"/>
      <c r="BT10" s="30"/>
      <c r="BU10" s="28"/>
      <c r="BV10" s="27"/>
      <c r="BW10" s="28"/>
      <c r="BX10" s="27"/>
      <c r="BY10" s="28"/>
      <c r="BZ10" s="27"/>
      <c r="CA10" s="28"/>
      <c r="CB10" s="27"/>
      <c r="CC10" s="28"/>
      <c r="CD10" s="27"/>
      <c r="CE10" s="28"/>
      <c r="CF10" s="27"/>
      <c r="CG10" s="26"/>
      <c r="CH10" s="27"/>
      <c r="CI10" s="26"/>
      <c r="CJ10" s="27"/>
      <c r="CK10" s="26"/>
      <c r="CL10" s="27"/>
      <c r="CM10" s="26"/>
      <c r="CN10" s="27"/>
      <c r="CO10" s="26"/>
      <c r="CP10" s="27"/>
      <c r="CQ10" s="26"/>
      <c r="CR10" s="27"/>
      <c r="CS10" s="30"/>
      <c r="CT10" s="31">
        <f t="shared" si="0"/>
        <v>47630</v>
      </c>
      <c r="CU10" s="31">
        <f t="shared" si="0"/>
        <v>47630</v>
      </c>
      <c r="CV10" s="32">
        <f t="shared" si="1"/>
        <v>0</v>
      </c>
    </row>
    <row r="11" spans="1:100" ht="25.5" customHeight="1">
      <c r="A11" s="41">
        <v>4</v>
      </c>
      <c r="B11" s="92" t="s">
        <v>538</v>
      </c>
      <c r="C11" s="42" t="s">
        <v>539</v>
      </c>
      <c r="D11" s="42" t="s">
        <v>1461</v>
      </c>
      <c r="E11" s="20" t="s">
        <v>1458</v>
      </c>
      <c r="F11" s="93" t="s">
        <v>540</v>
      </c>
      <c r="G11" s="42"/>
      <c r="H11" s="24"/>
      <c r="I11" s="94">
        <v>5100</v>
      </c>
      <c r="K11" s="25">
        <f>CT11</f>
        <v>47630</v>
      </c>
      <c r="L11" s="11"/>
      <c r="M11" s="26">
        <v>1500</v>
      </c>
      <c r="N11" s="27">
        <v>1500</v>
      </c>
      <c r="O11" s="26">
        <v>1000</v>
      </c>
      <c r="P11" s="27">
        <v>1000</v>
      </c>
      <c r="Q11" s="26">
        <v>5000</v>
      </c>
      <c r="R11" s="27">
        <v>5000</v>
      </c>
      <c r="S11" s="26">
        <v>8000</v>
      </c>
      <c r="T11" s="27">
        <f>1500+0</f>
        <v>1500</v>
      </c>
      <c r="U11" s="26"/>
      <c r="V11" s="27"/>
      <c r="W11" s="26"/>
      <c r="X11" s="27"/>
      <c r="Y11" s="29">
        <v>3570</v>
      </c>
      <c r="Z11" s="27">
        <v>3570</v>
      </c>
      <c r="AA11" s="29">
        <v>3570</v>
      </c>
      <c r="AB11" s="27">
        <v>3570</v>
      </c>
      <c r="AC11" s="29">
        <v>3570</v>
      </c>
      <c r="AD11" s="27">
        <v>3570</v>
      </c>
      <c r="AE11" s="29">
        <v>3570</v>
      </c>
      <c r="AF11" s="27">
        <f>3570+6500</f>
        <v>10070</v>
      </c>
      <c r="AG11" s="29">
        <v>3570</v>
      </c>
      <c r="AH11" s="27">
        <v>3570</v>
      </c>
      <c r="AI11" s="29">
        <v>3570</v>
      </c>
      <c r="AJ11" s="27">
        <v>3570</v>
      </c>
      <c r="AK11" s="29">
        <v>3570</v>
      </c>
      <c r="AL11" s="27"/>
      <c r="AM11" s="29">
        <v>3570</v>
      </c>
      <c r="AN11" s="27">
        <v>7140</v>
      </c>
      <c r="AO11" s="29">
        <v>3570</v>
      </c>
      <c r="AP11" s="27">
        <v>3570</v>
      </c>
      <c r="AQ11" s="28"/>
      <c r="AR11" s="96"/>
      <c r="AS11" s="28"/>
      <c r="AT11" s="27"/>
      <c r="AU11" s="125"/>
      <c r="AV11" s="128"/>
      <c r="AW11" s="27"/>
      <c r="AX11" s="128"/>
      <c r="AY11" s="27"/>
      <c r="AZ11" s="128"/>
      <c r="BA11" s="27"/>
      <c r="BB11" s="128"/>
      <c r="BC11" s="27"/>
      <c r="BD11" s="128"/>
      <c r="BE11" s="27"/>
      <c r="BF11" s="128"/>
      <c r="BG11" s="27"/>
      <c r="BH11" s="128"/>
      <c r="BI11" s="27"/>
      <c r="BJ11" s="128"/>
      <c r="BK11" s="27"/>
      <c r="BL11" s="128"/>
      <c r="BM11" s="27"/>
      <c r="BN11" s="128"/>
      <c r="BO11" s="27"/>
      <c r="BP11" s="128"/>
      <c r="BQ11" s="27"/>
      <c r="BR11" s="28"/>
      <c r="BS11" s="27"/>
      <c r="BT11" s="30"/>
      <c r="BU11" s="28"/>
      <c r="BV11" s="27"/>
      <c r="BW11" s="28"/>
      <c r="BX11" s="27"/>
      <c r="BY11" s="28"/>
      <c r="BZ11" s="27"/>
      <c r="CA11" s="28"/>
      <c r="CB11" s="27"/>
      <c r="CC11" s="28"/>
      <c r="CD11" s="27"/>
      <c r="CE11" s="28"/>
      <c r="CF11" s="27"/>
      <c r="CG11" s="26"/>
      <c r="CH11" s="27"/>
      <c r="CI11" s="26"/>
      <c r="CJ11" s="27"/>
      <c r="CK11" s="26"/>
      <c r="CL11" s="27"/>
      <c r="CM11" s="26"/>
      <c r="CN11" s="27"/>
      <c r="CO11" s="26"/>
      <c r="CP11" s="27"/>
      <c r="CQ11" s="26"/>
      <c r="CR11" s="27"/>
      <c r="CS11" s="30"/>
      <c r="CT11" s="31">
        <f t="shared" si="0"/>
        <v>47630</v>
      </c>
      <c r="CU11" s="31">
        <f t="shared" si="0"/>
        <v>47630</v>
      </c>
      <c r="CV11" s="32">
        <f t="shared" si="1"/>
        <v>0</v>
      </c>
    </row>
    <row r="12" spans="1:100" ht="25.5" customHeight="1">
      <c r="A12" s="172">
        <v>4</v>
      </c>
      <c r="B12" s="92" t="s">
        <v>1385</v>
      </c>
      <c r="C12" s="42" t="s">
        <v>1386</v>
      </c>
      <c r="D12" s="42" t="s">
        <v>1461</v>
      </c>
      <c r="E12" s="20" t="s">
        <v>1457</v>
      </c>
      <c r="F12" s="93" t="s">
        <v>1387</v>
      </c>
      <c r="G12" s="212"/>
      <c r="H12" s="147"/>
      <c r="I12" s="94">
        <v>5100</v>
      </c>
      <c r="J12" s="147"/>
      <c r="K12" s="25">
        <f>CV12</f>
        <v>0</v>
      </c>
      <c r="L12" s="11"/>
      <c r="M12" s="26">
        <v>1500</v>
      </c>
      <c r="N12" s="27">
        <v>1500</v>
      </c>
      <c r="O12" s="26">
        <v>1000</v>
      </c>
      <c r="P12" s="27">
        <v>1000</v>
      </c>
      <c r="Q12" s="26">
        <v>5000</v>
      </c>
      <c r="R12" s="27">
        <v>5000</v>
      </c>
      <c r="S12" s="26">
        <v>8000</v>
      </c>
      <c r="T12" s="27">
        <v>8000</v>
      </c>
      <c r="U12" s="26"/>
      <c r="V12" s="27"/>
      <c r="W12" s="29">
        <v>3570</v>
      </c>
      <c r="X12" s="133">
        <v>3570</v>
      </c>
      <c r="Y12" s="29">
        <v>3570</v>
      </c>
      <c r="Z12" s="27">
        <v>0</v>
      </c>
      <c r="AA12" s="29">
        <v>3570</v>
      </c>
      <c r="AB12" s="27">
        <v>0</v>
      </c>
      <c r="AC12" s="29">
        <v>3570</v>
      </c>
      <c r="AD12" s="27">
        <f>7140+3570</f>
        <v>10710</v>
      </c>
      <c r="AE12" s="29">
        <v>3570</v>
      </c>
      <c r="AF12" s="27"/>
      <c r="AG12" s="29">
        <v>3570</v>
      </c>
      <c r="AH12" s="27"/>
      <c r="AI12" s="29">
        <v>3570</v>
      </c>
      <c r="AJ12" s="27"/>
      <c r="AK12" s="29">
        <v>3570</v>
      </c>
      <c r="AL12" s="27">
        <v>14280</v>
      </c>
      <c r="AM12" s="29">
        <v>3570</v>
      </c>
      <c r="AN12" s="27">
        <v>3570</v>
      </c>
      <c r="AO12" s="128"/>
      <c r="AP12" s="27"/>
      <c r="AQ12" s="128"/>
      <c r="AR12" s="27"/>
      <c r="AS12" s="128"/>
      <c r="AT12" s="27"/>
      <c r="AU12" s="125"/>
      <c r="AV12" s="128"/>
      <c r="AW12" s="27"/>
      <c r="AX12" s="128"/>
      <c r="AY12" s="27"/>
      <c r="AZ12" s="128"/>
      <c r="BA12" s="27"/>
      <c r="BB12" s="128"/>
      <c r="BC12" s="27"/>
      <c r="BD12" s="128"/>
      <c r="BE12" s="27"/>
      <c r="BF12" s="128"/>
      <c r="BG12" s="27"/>
      <c r="BH12" s="128"/>
      <c r="BI12" s="27"/>
      <c r="BJ12" s="128"/>
      <c r="BK12" s="27"/>
      <c r="BL12" s="128"/>
      <c r="BM12" s="27"/>
      <c r="BN12" s="128"/>
      <c r="BO12" s="27"/>
      <c r="BP12" s="128"/>
      <c r="BQ12" s="27"/>
      <c r="BR12" s="28"/>
      <c r="BS12" s="27"/>
      <c r="BT12" s="30"/>
      <c r="BU12" s="28"/>
      <c r="BV12" s="27"/>
      <c r="BW12" s="28"/>
      <c r="BX12" s="27"/>
      <c r="BY12" s="28"/>
      <c r="BZ12" s="27"/>
      <c r="CA12" s="28"/>
      <c r="CB12" s="27"/>
      <c r="CC12" s="28"/>
      <c r="CD12" s="27"/>
      <c r="CE12" s="28"/>
      <c r="CF12" s="27"/>
      <c r="CG12" s="26"/>
      <c r="CH12" s="27"/>
      <c r="CI12" s="26"/>
      <c r="CJ12" s="27"/>
      <c r="CK12" s="26"/>
      <c r="CL12" s="27"/>
      <c r="CM12" s="26"/>
      <c r="CN12" s="27"/>
      <c r="CO12" s="26"/>
      <c r="CP12" s="27"/>
      <c r="CQ12" s="26"/>
      <c r="CR12" s="27"/>
      <c r="CS12" s="30"/>
      <c r="CT12" s="31">
        <f t="shared" si="0"/>
        <v>47630</v>
      </c>
      <c r="CU12" s="31">
        <f t="shared" si="0"/>
        <v>47630</v>
      </c>
      <c r="CV12" s="32">
        <f t="shared" si="1"/>
        <v>0</v>
      </c>
    </row>
    <row r="13" spans="1:100" ht="25.5" customHeight="1">
      <c r="A13" s="41">
        <v>5</v>
      </c>
      <c r="B13" s="92" t="s">
        <v>541</v>
      </c>
      <c r="C13" s="42" t="s">
        <v>542</v>
      </c>
      <c r="D13" s="42" t="s">
        <v>1461</v>
      </c>
      <c r="E13" s="20" t="s">
        <v>1458</v>
      </c>
      <c r="F13" s="93" t="s">
        <v>543</v>
      </c>
      <c r="G13" s="42"/>
      <c r="H13" s="24"/>
      <c r="I13" s="94">
        <v>5100</v>
      </c>
      <c r="K13" s="25">
        <f>CT13</f>
        <v>47630</v>
      </c>
      <c r="L13" s="11"/>
      <c r="M13" s="26">
        <v>1500</v>
      </c>
      <c r="N13" s="27">
        <v>1500</v>
      </c>
      <c r="O13" s="26">
        <v>1000</v>
      </c>
      <c r="P13" s="27">
        <v>1000</v>
      </c>
      <c r="Q13" s="26">
        <v>5000</v>
      </c>
      <c r="R13" s="27">
        <v>5000</v>
      </c>
      <c r="S13" s="26">
        <v>8000</v>
      </c>
      <c r="T13" s="27">
        <f>1500+0</f>
        <v>1500</v>
      </c>
      <c r="U13" s="26"/>
      <c r="V13" s="27"/>
      <c r="W13" s="26"/>
      <c r="X13" s="27"/>
      <c r="Y13" s="29">
        <v>3570</v>
      </c>
      <c r="Z13" s="27">
        <v>10070</v>
      </c>
      <c r="AA13" s="29">
        <v>3570</v>
      </c>
      <c r="AB13" s="27">
        <v>3570</v>
      </c>
      <c r="AC13" s="29">
        <v>3570</v>
      </c>
      <c r="AD13" s="27">
        <v>0</v>
      </c>
      <c r="AE13" s="29">
        <v>3570</v>
      </c>
      <c r="AF13" s="27">
        <f>3570+3570</f>
        <v>7140</v>
      </c>
      <c r="AG13" s="29">
        <v>3570</v>
      </c>
      <c r="AH13" s="27">
        <v>3570</v>
      </c>
      <c r="AI13" s="29">
        <v>3570</v>
      </c>
      <c r="AJ13" s="27"/>
      <c r="AK13" s="29">
        <v>3570</v>
      </c>
      <c r="AL13" s="27"/>
      <c r="AM13" s="29">
        <v>3570</v>
      </c>
      <c r="AN13" s="27"/>
      <c r="AO13" s="29">
        <v>3570</v>
      </c>
      <c r="AP13" s="27">
        <v>10710</v>
      </c>
      <c r="AQ13" s="28"/>
      <c r="AR13" s="27"/>
      <c r="AS13" s="28"/>
      <c r="AT13" s="27"/>
      <c r="AU13" s="125"/>
      <c r="AV13" s="128"/>
      <c r="AW13" s="27"/>
      <c r="AX13" s="128"/>
      <c r="AY13" s="27"/>
      <c r="AZ13" s="128"/>
      <c r="BA13" s="27"/>
      <c r="BB13" s="128"/>
      <c r="BC13" s="27"/>
      <c r="BD13" s="128"/>
      <c r="BE13" s="27"/>
      <c r="BF13" s="128"/>
      <c r="BG13" s="27"/>
      <c r="BH13" s="128"/>
      <c r="BI13" s="27"/>
      <c r="BJ13" s="128"/>
      <c r="BK13" s="27"/>
      <c r="BL13" s="128"/>
      <c r="BM13" s="27"/>
      <c r="BN13" s="128"/>
      <c r="BO13" s="27"/>
      <c r="BP13" s="128"/>
      <c r="BQ13" s="27"/>
      <c r="BR13" s="28"/>
      <c r="BS13" s="27"/>
      <c r="BT13" s="30"/>
      <c r="BU13" s="28"/>
      <c r="BV13" s="27"/>
      <c r="BW13" s="28"/>
      <c r="BX13" s="27"/>
      <c r="BY13" s="28"/>
      <c r="BZ13" s="27"/>
      <c r="CA13" s="28"/>
      <c r="CB13" s="27"/>
      <c r="CC13" s="28"/>
      <c r="CD13" s="27"/>
      <c r="CE13" s="28"/>
      <c r="CF13" s="27"/>
      <c r="CG13" s="26"/>
      <c r="CH13" s="27"/>
      <c r="CI13" s="26"/>
      <c r="CJ13" s="27"/>
      <c r="CK13" s="26"/>
      <c r="CL13" s="27"/>
      <c r="CM13" s="26"/>
      <c r="CN13" s="27"/>
      <c r="CO13" s="26"/>
      <c r="CP13" s="27"/>
      <c r="CQ13" s="26"/>
      <c r="CR13" s="27"/>
      <c r="CS13" s="30"/>
      <c r="CT13" s="31">
        <f t="shared" si="0"/>
        <v>47630</v>
      </c>
      <c r="CU13" s="31">
        <f t="shared" si="0"/>
        <v>44060</v>
      </c>
      <c r="CV13" s="32">
        <f t="shared" si="1"/>
        <v>3570</v>
      </c>
    </row>
    <row r="14" spans="1:100" ht="25.5" customHeight="1">
      <c r="A14" s="172">
        <v>5</v>
      </c>
      <c r="B14" s="92" t="s">
        <v>1388</v>
      </c>
      <c r="C14" s="42" t="s">
        <v>1389</v>
      </c>
      <c r="D14" s="42" t="s">
        <v>1461</v>
      </c>
      <c r="E14" s="20" t="s">
        <v>1457</v>
      </c>
      <c r="F14" s="93" t="s">
        <v>1390</v>
      </c>
      <c r="G14" s="33"/>
      <c r="H14" s="127" t="s">
        <v>680</v>
      </c>
      <c r="I14" s="94">
        <v>3100</v>
      </c>
      <c r="J14" s="127" t="s">
        <v>680</v>
      </c>
      <c r="K14" s="25">
        <f>CV14</f>
        <v>10850</v>
      </c>
      <c r="L14" s="11"/>
      <c r="M14" s="26">
        <v>1500</v>
      </c>
      <c r="N14" s="27">
        <v>1500</v>
      </c>
      <c r="O14" s="26">
        <v>1000</v>
      </c>
      <c r="P14" s="27">
        <v>1000</v>
      </c>
      <c r="Q14" s="26">
        <v>5000</v>
      </c>
      <c r="R14" s="27">
        <v>5000</v>
      </c>
      <c r="S14" s="26">
        <v>8000</v>
      </c>
      <c r="T14" s="27">
        <f>1500+0</f>
        <v>1500</v>
      </c>
      <c r="U14" s="26"/>
      <c r="V14" s="27"/>
      <c r="W14" s="29">
        <v>2170</v>
      </c>
      <c r="X14" s="27">
        <v>0</v>
      </c>
      <c r="Y14" s="29">
        <v>2170</v>
      </c>
      <c r="Z14" s="27">
        <v>0</v>
      </c>
      <c r="AA14" s="29">
        <v>2170</v>
      </c>
      <c r="AB14" s="27">
        <v>0</v>
      </c>
      <c r="AC14" s="29">
        <v>2170</v>
      </c>
      <c r="AD14" s="27">
        <v>15180</v>
      </c>
      <c r="AE14" s="29">
        <v>2170</v>
      </c>
      <c r="AF14" s="27"/>
      <c r="AG14" s="29">
        <v>2170</v>
      </c>
      <c r="AH14" s="27"/>
      <c r="AI14" s="29">
        <v>2170</v>
      </c>
      <c r="AJ14" s="27"/>
      <c r="AK14" s="29">
        <v>2170</v>
      </c>
      <c r="AL14" s="27"/>
      <c r="AM14" s="29">
        <v>2170</v>
      </c>
      <c r="AN14" s="27"/>
      <c r="AO14" s="128"/>
      <c r="AP14" s="27"/>
      <c r="AQ14" s="128"/>
      <c r="AR14" s="27"/>
      <c r="AS14" s="128"/>
      <c r="AT14" s="27"/>
      <c r="AU14" s="125"/>
      <c r="AV14" s="128"/>
      <c r="AW14" s="27"/>
      <c r="AX14" s="128"/>
      <c r="AY14" s="27"/>
      <c r="AZ14" s="128"/>
      <c r="BA14" s="27"/>
      <c r="BB14" s="128"/>
      <c r="BC14" s="27"/>
      <c r="BD14" s="128"/>
      <c r="BE14" s="27"/>
      <c r="BF14" s="128"/>
      <c r="BG14" s="27"/>
      <c r="BH14" s="128"/>
      <c r="BI14" s="27"/>
      <c r="BJ14" s="128"/>
      <c r="BK14" s="27"/>
      <c r="BL14" s="128"/>
      <c r="BM14" s="27"/>
      <c r="BN14" s="128"/>
      <c r="BO14" s="27"/>
      <c r="BP14" s="128"/>
      <c r="BQ14" s="27"/>
      <c r="BR14" s="28"/>
      <c r="BS14" s="27"/>
      <c r="BT14" s="30"/>
      <c r="BU14" s="28"/>
      <c r="BV14" s="27"/>
      <c r="BW14" s="28"/>
      <c r="BX14" s="27"/>
      <c r="BY14" s="28"/>
      <c r="BZ14" s="27"/>
      <c r="CA14" s="28"/>
      <c r="CB14" s="27"/>
      <c r="CC14" s="28"/>
      <c r="CD14" s="27"/>
      <c r="CE14" s="28"/>
      <c r="CF14" s="27"/>
      <c r="CG14" s="26"/>
      <c r="CH14" s="27"/>
      <c r="CI14" s="26"/>
      <c r="CJ14" s="27"/>
      <c r="CK14" s="26"/>
      <c r="CL14" s="27"/>
      <c r="CM14" s="26"/>
      <c r="CN14" s="27"/>
      <c r="CO14" s="26"/>
      <c r="CP14" s="27"/>
      <c r="CQ14" s="26"/>
      <c r="CR14" s="27"/>
      <c r="CS14" s="30"/>
      <c r="CT14" s="31">
        <f t="shared" si="0"/>
        <v>35030</v>
      </c>
      <c r="CU14" s="31">
        <f t="shared" si="0"/>
        <v>24180</v>
      </c>
      <c r="CV14" s="32">
        <f t="shared" si="1"/>
        <v>10850</v>
      </c>
    </row>
    <row r="15" spans="1:100" ht="25.5" customHeight="1">
      <c r="A15" s="41">
        <v>6</v>
      </c>
      <c r="B15" s="196" t="s">
        <v>1391</v>
      </c>
      <c r="C15" s="42" t="s">
        <v>1392</v>
      </c>
      <c r="D15" s="42" t="s">
        <v>1461</v>
      </c>
      <c r="E15" s="20" t="s">
        <v>1457</v>
      </c>
      <c r="F15" s="93" t="s">
        <v>1393</v>
      </c>
      <c r="G15" s="33"/>
      <c r="H15" s="127"/>
      <c r="I15" s="94">
        <v>5100</v>
      </c>
      <c r="J15" s="127"/>
      <c r="K15" s="25">
        <f>CV15</f>
        <v>0</v>
      </c>
      <c r="L15" s="11"/>
      <c r="M15" s="26">
        <v>1500</v>
      </c>
      <c r="N15" s="27">
        <v>1500</v>
      </c>
      <c r="O15" s="26">
        <v>1000</v>
      </c>
      <c r="P15" s="27">
        <v>1000</v>
      </c>
      <c r="Q15" s="26">
        <v>5000</v>
      </c>
      <c r="R15" s="27">
        <v>5000</v>
      </c>
      <c r="S15" s="26">
        <v>8000</v>
      </c>
      <c r="T15" s="27">
        <v>1500</v>
      </c>
      <c r="U15" s="26"/>
      <c r="V15" s="27"/>
      <c r="W15" s="29">
        <v>3570</v>
      </c>
      <c r="X15" s="27">
        <v>10070</v>
      </c>
      <c r="Y15" s="29">
        <v>3570</v>
      </c>
      <c r="Z15" s="27">
        <v>3570</v>
      </c>
      <c r="AA15" s="29">
        <v>3570</v>
      </c>
      <c r="AB15" s="27">
        <v>3570</v>
      </c>
      <c r="AC15" s="29">
        <v>3570</v>
      </c>
      <c r="AD15" s="27">
        <f>3570+3570</f>
        <v>7140</v>
      </c>
      <c r="AE15" s="29">
        <v>3570</v>
      </c>
      <c r="AF15" s="27">
        <v>0</v>
      </c>
      <c r="AG15" s="29">
        <v>3570</v>
      </c>
      <c r="AH15" s="27">
        <v>3570</v>
      </c>
      <c r="AI15" s="29">
        <v>3570</v>
      </c>
      <c r="AJ15" s="27">
        <v>3570</v>
      </c>
      <c r="AK15" s="29">
        <v>3570</v>
      </c>
      <c r="AL15" s="27">
        <f>3570+3570</f>
        <v>7140</v>
      </c>
      <c r="AM15" s="29">
        <v>3570</v>
      </c>
      <c r="AN15" s="27"/>
      <c r="AO15" s="128"/>
      <c r="AP15" s="27"/>
      <c r="AQ15" s="128"/>
      <c r="AR15" s="27"/>
      <c r="AS15" s="128"/>
      <c r="AT15" s="27"/>
      <c r="AU15" s="125"/>
      <c r="AV15" s="128"/>
      <c r="AW15" s="27"/>
      <c r="AX15" s="128"/>
      <c r="AY15" s="27"/>
      <c r="AZ15" s="128"/>
      <c r="BA15" s="27"/>
      <c r="BB15" s="128"/>
      <c r="BC15" s="27"/>
      <c r="BD15" s="128"/>
      <c r="BE15" s="27"/>
      <c r="BF15" s="128"/>
      <c r="BG15" s="27"/>
      <c r="BH15" s="128"/>
      <c r="BI15" s="27"/>
      <c r="BJ15" s="128"/>
      <c r="BK15" s="27"/>
      <c r="BL15" s="128"/>
      <c r="BM15" s="27"/>
      <c r="BN15" s="128"/>
      <c r="BO15" s="27"/>
      <c r="BP15" s="128"/>
      <c r="BQ15" s="27"/>
      <c r="BR15" s="28"/>
      <c r="BS15" s="27"/>
      <c r="BT15" s="30"/>
      <c r="BU15" s="28"/>
      <c r="BV15" s="27"/>
      <c r="BW15" s="28"/>
      <c r="BX15" s="27"/>
      <c r="BY15" s="28"/>
      <c r="BZ15" s="27"/>
      <c r="CA15" s="28"/>
      <c r="CB15" s="27"/>
      <c r="CC15" s="28"/>
      <c r="CD15" s="27"/>
      <c r="CE15" s="28"/>
      <c r="CF15" s="27"/>
      <c r="CG15" s="26"/>
      <c r="CH15" s="27"/>
      <c r="CI15" s="26"/>
      <c r="CJ15" s="27"/>
      <c r="CK15" s="26"/>
      <c r="CL15" s="27"/>
      <c r="CM15" s="26"/>
      <c r="CN15" s="27"/>
      <c r="CO15" s="26"/>
      <c r="CP15" s="27"/>
      <c r="CQ15" s="26"/>
      <c r="CR15" s="27"/>
      <c r="CS15" s="30"/>
      <c r="CT15" s="31">
        <f t="shared" si="0"/>
        <v>47630</v>
      </c>
      <c r="CU15" s="31">
        <f t="shared" si="0"/>
        <v>47630</v>
      </c>
      <c r="CV15" s="32">
        <f t="shared" si="1"/>
        <v>0</v>
      </c>
    </row>
    <row r="16" spans="1:100" ht="25.5" customHeight="1">
      <c r="A16" s="172">
        <v>7</v>
      </c>
      <c r="B16" s="92" t="s">
        <v>1394</v>
      </c>
      <c r="C16" s="42" t="s">
        <v>1395</v>
      </c>
      <c r="D16" s="42" t="s">
        <v>1461</v>
      </c>
      <c r="E16" s="20" t="s">
        <v>1457</v>
      </c>
      <c r="F16" s="93" t="s">
        <v>1396</v>
      </c>
      <c r="G16" s="33"/>
      <c r="H16" s="127" t="s">
        <v>1471</v>
      </c>
      <c r="I16" s="94">
        <v>4100</v>
      </c>
      <c r="J16" s="127" t="s">
        <v>49</v>
      </c>
      <c r="K16" s="25">
        <f>CV16</f>
        <v>0</v>
      </c>
      <c r="L16" s="11"/>
      <c r="M16" s="26">
        <v>1500</v>
      </c>
      <c r="N16" s="27">
        <v>1500</v>
      </c>
      <c r="O16" s="26">
        <v>1000</v>
      </c>
      <c r="P16" s="27">
        <v>1000</v>
      </c>
      <c r="Q16" s="26">
        <v>5000</v>
      </c>
      <c r="R16" s="27">
        <v>5000</v>
      </c>
      <c r="S16" s="26">
        <v>8000</v>
      </c>
      <c r="T16" s="27">
        <f>1500+0</f>
        <v>1500</v>
      </c>
      <c r="U16" s="26"/>
      <c r="V16" s="27"/>
      <c r="W16" s="29">
        <v>2870</v>
      </c>
      <c r="X16" s="27"/>
      <c r="Y16" s="29">
        <v>2870</v>
      </c>
      <c r="Z16" s="27">
        <f>6500+0</f>
        <v>6500</v>
      </c>
      <c r="AA16" s="29">
        <v>2870</v>
      </c>
      <c r="AB16" s="27">
        <f>5740+0</f>
        <v>5740</v>
      </c>
      <c r="AC16" s="29">
        <v>2870</v>
      </c>
      <c r="AD16" s="27">
        <f>2870+2870</f>
        <v>5740</v>
      </c>
      <c r="AE16" s="29">
        <v>2870</v>
      </c>
      <c r="AF16" s="27">
        <v>2870</v>
      </c>
      <c r="AG16" s="29">
        <v>2870</v>
      </c>
      <c r="AH16" s="27">
        <v>2870</v>
      </c>
      <c r="AI16" s="29">
        <v>2870</v>
      </c>
      <c r="AJ16" s="27"/>
      <c r="AK16" s="29">
        <v>2870</v>
      </c>
      <c r="AL16" s="27"/>
      <c r="AM16" s="29">
        <v>2870</v>
      </c>
      <c r="AN16" s="27">
        <v>8610</v>
      </c>
      <c r="AO16" s="128"/>
      <c r="AP16" s="27"/>
      <c r="AQ16" s="128"/>
      <c r="AR16" s="27"/>
      <c r="AS16" s="128"/>
      <c r="AT16" s="27"/>
      <c r="AU16" s="125"/>
      <c r="AV16" s="128"/>
      <c r="AW16" s="27"/>
      <c r="AX16" s="128"/>
      <c r="AY16" s="27"/>
      <c r="AZ16" s="128"/>
      <c r="BA16" s="27"/>
      <c r="BB16" s="128"/>
      <c r="BC16" s="27"/>
      <c r="BD16" s="128"/>
      <c r="BE16" s="27"/>
      <c r="BF16" s="128"/>
      <c r="BG16" s="27"/>
      <c r="BH16" s="128"/>
      <c r="BI16" s="27"/>
      <c r="BJ16" s="128"/>
      <c r="BK16" s="27"/>
      <c r="BL16" s="128"/>
      <c r="BM16" s="27"/>
      <c r="BN16" s="128"/>
      <c r="BO16" s="27"/>
      <c r="BP16" s="128"/>
      <c r="BQ16" s="27"/>
      <c r="BR16" s="28"/>
      <c r="BS16" s="27"/>
      <c r="BT16" s="30"/>
      <c r="BU16" s="28"/>
      <c r="BV16" s="27"/>
      <c r="BW16" s="28"/>
      <c r="BX16" s="27"/>
      <c r="BY16" s="28"/>
      <c r="BZ16" s="27"/>
      <c r="CA16" s="28"/>
      <c r="CB16" s="27"/>
      <c r="CC16" s="28"/>
      <c r="CD16" s="27"/>
      <c r="CE16" s="28"/>
      <c r="CF16" s="27"/>
      <c r="CG16" s="26"/>
      <c r="CH16" s="27"/>
      <c r="CI16" s="26"/>
      <c r="CJ16" s="27"/>
      <c r="CK16" s="26"/>
      <c r="CL16" s="27"/>
      <c r="CM16" s="26"/>
      <c r="CN16" s="27"/>
      <c r="CO16" s="26"/>
      <c r="CP16" s="27"/>
      <c r="CQ16" s="26"/>
      <c r="CR16" s="27"/>
      <c r="CS16" s="30"/>
      <c r="CT16" s="31">
        <f t="shared" si="0"/>
        <v>41330</v>
      </c>
      <c r="CU16" s="31">
        <f t="shared" si="0"/>
        <v>41330</v>
      </c>
      <c r="CV16" s="32">
        <f t="shared" si="1"/>
        <v>0</v>
      </c>
    </row>
    <row r="17" spans="1:100" ht="25.5" customHeight="1">
      <c r="A17" s="41">
        <v>6</v>
      </c>
      <c r="B17" s="92" t="s">
        <v>544</v>
      </c>
      <c r="C17" s="42" t="s">
        <v>545</v>
      </c>
      <c r="D17" s="42" t="s">
        <v>1461</v>
      </c>
      <c r="E17" s="20" t="s">
        <v>1458</v>
      </c>
      <c r="F17" s="93" t="s">
        <v>546</v>
      </c>
      <c r="G17" s="33"/>
      <c r="H17" s="127" t="s">
        <v>1464</v>
      </c>
      <c r="I17" s="94">
        <v>0</v>
      </c>
      <c r="J17" s="34" t="s">
        <v>60</v>
      </c>
      <c r="K17" s="25">
        <f>CT17</f>
        <v>15500</v>
      </c>
      <c r="L17" s="11"/>
      <c r="M17" s="26">
        <v>1500</v>
      </c>
      <c r="N17" s="27">
        <v>1500</v>
      </c>
      <c r="O17" s="26">
        <v>1000</v>
      </c>
      <c r="P17" s="27">
        <v>500</v>
      </c>
      <c r="Q17" s="26">
        <v>5000</v>
      </c>
      <c r="R17" s="27"/>
      <c r="S17" s="26">
        <v>8000</v>
      </c>
      <c r="T17" s="27"/>
      <c r="U17" s="26"/>
      <c r="V17" s="27"/>
      <c r="W17" s="26"/>
      <c r="X17" s="27"/>
      <c r="Y17" s="29"/>
      <c r="Z17" s="27"/>
      <c r="AA17" s="29"/>
      <c r="AB17" s="27"/>
      <c r="AC17" s="29"/>
      <c r="AD17" s="27"/>
      <c r="AE17" s="29">
        <v>0</v>
      </c>
      <c r="AF17" s="27"/>
      <c r="AG17" s="29">
        <v>0</v>
      </c>
      <c r="AH17" s="27">
        <v>5500</v>
      </c>
      <c r="AI17" s="29">
        <v>0</v>
      </c>
      <c r="AJ17" s="27"/>
      <c r="AK17" s="29">
        <v>0</v>
      </c>
      <c r="AL17" s="27"/>
      <c r="AM17" s="29">
        <v>0</v>
      </c>
      <c r="AN17" s="27">
        <v>4000</v>
      </c>
      <c r="AO17" s="29">
        <v>0</v>
      </c>
      <c r="AP17" s="27">
        <v>4000</v>
      </c>
      <c r="AQ17" s="28"/>
      <c r="AR17" s="27"/>
      <c r="AS17" s="28"/>
      <c r="AT17" s="27"/>
      <c r="AU17" s="125"/>
      <c r="AV17" s="128"/>
      <c r="AW17" s="27"/>
      <c r="AX17" s="128"/>
      <c r="AY17" s="27"/>
      <c r="AZ17" s="128"/>
      <c r="BA17" s="27"/>
      <c r="BB17" s="128"/>
      <c r="BC17" s="27"/>
      <c r="BD17" s="128"/>
      <c r="BE17" s="27"/>
      <c r="BF17" s="128"/>
      <c r="BG17" s="27"/>
      <c r="BH17" s="128"/>
      <c r="BI17" s="27"/>
      <c r="BJ17" s="128"/>
      <c r="BK17" s="27"/>
      <c r="BL17" s="128"/>
      <c r="BM17" s="27"/>
      <c r="BN17" s="128"/>
      <c r="BO17" s="27"/>
      <c r="BP17" s="128"/>
      <c r="BQ17" s="27"/>
      <c r="BR17" s="28"/>
      <c r="BS17" s="27"/>
      <c r="BT17" s="30"/>
      <c r="BU17" s="28"/>
      <c r="BV17" s="27"/>
      <c r="BW17" s="28"/>
      <c r="BX17" s="27"/>
      <c r="BY17" s="28"/>
      <c r="BZ17" s="27"/>
      <c r="CA17" s="28"/>
      <c r="CB17" s="27"/>
      <c r="CC17" s="28"/>
      <c r="CD17" s="27"/>
      <c r="CE17" s="28"/>
      <c r="CF17" s="27"/>
      <c r="CG17" s="26"/>
      <c r="CH17" s="27"/>
      <c r="CI17" s="26"/>
      <c r="CJ17" s="27"/>
      <c r="CK17" s="26"/>
      <c r="CL17" s="27"/>
      <c r="CM17" s="26"/>
      <c r="CN17" s="27"/>
      <c r="CO17" s="26"/>
      <c r="CP17" s="27"/>
      <c r="CQ17" s="26"/>
      <c r="CR17" s="27"/>
      <c r="CS17" s="30"/>
      <c r="CT17" s="31">
        <f t="shared" si="0"/>
        <v>15500</v>
      </c>
      <c r="CU17" s="31">
        <f t="shared" si="0"/>
        <v>15500</v>
      </c>
      <c r="CV17" s="32">
        <f t="shared" si="1"/>
        <v>0</v>
      </c>
    </row>
    <row r="18" spans="1:100" ht="25.5" customHeight="1">
      <c r="A18" s="172">
        <v>8</v>
      </c>
      <c r="B18" s="92" t="s">
        <v>1397</v>
      </c>
      <c r="C18" s="42" t="s">
        <v>1398</v>
      </c>
      <c r="D18" s="42" t="s">
        <v>1461</v>
      </c>
      <c r="E18" s="20" t="s">
        <v>1457</v>
      </c>
      <c r="F18" s="93" t="s">
        <v>1399</v>
      </c>
      <c r="G18" s="212"/>
      <c r="H18" s="147" t="s">
        <v>1471</v>
      </c>
      <c r="I18" s="94">
        <v>4100</v>
      </c>
      <c r="J18" s="147" t="s">
        <v>49</v>
      </c>
      <c r="K18" s="25">
        <f>CV18</f>
        <v>7700</v>
      </c>
      <c r="L18" s="11"/>
      <c r="M18" s="26">
        <v>1500</v>
      </c>
      <c r="N18" s="27">
        <v>1500</v>
      </c>
      <c r="O18" s="26">
        <v>1000</v>
      </c>
      <c r="P18" s="27">
        <f>500+500</f>
        <v>1000</v>
      </c>
      <c r="Q18" s="26">
        <v>5000</v>
      </c>
      <c r="R18" s="27">
        <v>5000</v>
      </c>
      <c r="S18" s="26">
        <v>8000</v>
      </c>
      <c r="T18" s="27">
        <v>0</v>
      </c>
      <c r="U18" s="26"/>
      <c r="V18" s="27"/>
      <c r="W18" s="29">
        <v>2870</v>
      </c>
      <c r="X18" s="27">
        <v>0</v>
      </c>
      <c r="Y18" s="29">
        <v>2870</v>
      </c>
      <c r="Z18" s="27">
        <v>0</v>
      </c>
      <c r="AA18" s="29">
        <v>2870</v>
      </c>
      <c r="AB18" s="27">
        <v>0</v>
      </c>
      <c r="AC18" s="29">
        <v>2870</v>
      </c>
      <c r="AD18" s="27">
        <v>15770</v>
      </c>
      <c r="AE18" s="29">
        <v>2870</v>
      </c>
      <c r="AF18" s="27"/>
      <c r="AG18" s="29">
        <v>2870</v>
      </c>
      <c r="AH18" s="27"/>
      <c r="AI18" s="29">
        <v>2870</v>
      </c>
      <c r="AJ18" s="27"/>
      <c r="AK18" s="29">
        <v>2870</v>
      </c>
      <c r="AL18" s="27">
        <v>7770</v>
      </c>
      <c r="AM18" s="29">
        <v>2870</v>
      </c>
      <c r="AN18" s="27">
        <v>2590</v>
      </c>
      <c r="AO18" s="128"/>
      <c r="AP18" s="27"/>
      <c r="AQ18" s="128"/>
      <c r="AR18" s="27"/>
      <c r="AS18" s="128"/>
      <c r="AT18" s="27"/>
      <c r="AU18" s="125"/>
      <c r="AV18" s="128"/>
      <c r="AW18" s="27"/>
      <c r="AX18" s="128"/>
      <c r="AY18" s="27"/>
      <c r="AZ18" s="128"/>
      <c r="BA18" s="27"/>
      <c r="BB18" s="128"/>
      <c r="BC18" s="27"/>
      <c r="BD18" s="128"/>
      <c r="BE18" s="27"/>
      <c r="BF18" s="128"/>
      <c r="BG18" s="27"/>
      <c r="BH18" s="128"/>
      <c r="BI18" s="27"/>
      <c r="BJ18" s="128"/>
      <c r="BK18" s="27"/>
      <c r="BL18" s="128"/>
      <c r="BM18" s="27"/>
      <c r="BN18" s="128"/>
      <c r="BO18" s="27"/>
      <c r="BP18" s="128"/>
      <c r="BQ18" s="27"/>
      <c r="BR18" s="28"/>
      <c r="BS18" s="27"/>
      <c r="BT18" s="30"/>
      <c r="BU18" s="28"/>
      <c r="BV18" s="27"/>
      <c r="BW18" s="28"/>
      <c r="BX18" s="27"/>
      <c r="BY18" s="28"/>
      <c r="BZ18" s="27"/>
      <c r="CA18" s="28"/>
      <c r="CB18" s="27"/>
      <c r="CC18" s="28"/>
      <c r="CD18" s="27"/>
      <c r="CE18" s="28"/>
      <c r="CF18" s="27"/>
      <c r="CG18" s="26"/>
      <c r="CH18" s="27"/>
      <c r="CI18" s="26"/>
      <c r="CJ18" s="27"/>
      <c r="CK18" s="26"/>
      <c r="CL18" s="27"/>
      <c r="CM18" s="26"/>
      <c r="CN18" s="27"/>
      <c r="CO18" s="26"/>
      <c r="CP18" s="27"/>
      <c r="CQ18" s="26"/>
      <c r="CR18" s="27"/>
      <c r="CS18" s="30"/>
      <c r="CT18" s="31">
        <f t="shared" si="0"/>
        <v>41330</v>
      </c>
      <c r="CU18" s="31">
        <f t="shared" si="0"/>
        <v>33630</v>
      </c>
      <c r="CV18" s="32">
        <f t="shared" si="1"/>
        <v>7700</v>
      </c>
    </row>
    <row r="19" spans="1:100" ht="25.5" customHeight="1">
      <c r="A19" s="41">
        <v>9</v>
      </c>
      <c r="B19" s="92" t="s">
        <v>1400</v>
      </c>
      <c r="C19" s="42" t="s">
        <v>1401</v>
      </c>
      <c r="D19" s="42" t="s">
        <v>1461</v>
      </c>
      <c r="E19" s="20" t="s">
        <v>1457</v>
      </c>
      <c r="F19" s="93" t="s">
        <v>1402</v>
      </c>
      <c r="G19" s="33"/>
      <c r="H19" s="127" t="s">
        <v>1465</v>
      </c>
      <c r="I19" s="94">
        <v>3100</v>
      </c>
      <c r="J19" s="127" t="s">
        <v>56</v>
      </c>
      <c r="K19" s="25">
        <f>CV19</f>
        <v>4410</v>
      </c>
      <c r="L19" s="11"/>
      <c r="M19" s="26">
        <v>1500</v>
      </c>
      <c r="N19" s="27">
        <v>1500</v>
      </c>
      <c r="O19" s="26">
        <v>1000</v>
      </c>
      <c r="P19" s="27">
        <v>1000</v>
      </c>
      <c r="Q19" s="26">
        <v>5000</v>
      </c>
      <c r="R19" s="27">
        <v>5000</v>
      </c>
      <c r="S19" s="26">
        <v>8000</v>
      </c>
      <c r="T19" s="27">
        <v>1500</v>
      </c>
      <c r="U19" s="26"/>
      <c r="V19" s="27"/>
      <c r="W19" s="29">
        <v>2170</v>
      </c>
      <c r="X19" s="27">
        <v>8670</v>
      </c>
      <c r="Y19" s="29">
        <v>2170</v>
      </c>
      <c r="Z19" s="27">
        <v>2170</v>
      </c>
      <c r="AA19" s="29">
        <v>2170</v>
      </c>
      <c r="AB19" s="27">
        <v>0</v>
      </c>
      <c r="AC19" s="29">
        <v>2170</v>
      </c>
      <c r="AD19" s="27">
        <v>4340</v>
      </c>
      <c r="AE19" s="29">
        <v>2170</v>
      </c>
      <c r="AF19" s="27"/>
      <c r="AG19" s="29">
        <v>2170</v>
      </c>
      <c r="AH19" s="27"/>
      <c r="AI19" s="29">
        <v>2170</v>
      </c>
      <c r="AJ19" s="27">
        <v>4550</v>
      </c>
      <c r="AK19" s="29">
        <v>2170</v>
      </c>
      <c r="AL19" s="27"/>
      <c r="AM19" s="29">
        <v>2170</v>
      </c>
      <c r="AN19" s="27">
        <v>1890</v>
      </c>
      <c r="AO19" s="128"/>
      <c r="AP19" s="27"/>
      <c r="AQ19" s="128"/>
      <c r="AR19" s="27"/>
      <c r="AS19" s="128"/>
      <c r="AT19" s="27"/>
      <c r="AU19" s="125"/>
      <c r="AV19" s="128"/>
      <c r="AW19" s="27"/>
      <c r="AX19" s="128"/>
      <c r="AY19" s="27"/>
      <c r="AZ19" s="128"/>
      <c r="BA19" s="27"/>
      <c r="BB19" s="128"/>
      <c r="BC19" s="27"/>
      <c r="BD19" s="128"/>
      <c r="BE19" s="27"/>
      <c r="BF19" s="128"/>
      <c r="BG19" s="27"/>
      <c r="BH19" s="128"/>
      <c r="BI19" s="27"/>
      <c r="BJ19" s="128"/>
      <c r="BK19" s="27"/>
      <c r="BL19" s="128"/>
      <c r="BM19" s="27"/>
      <c r="BN19" s="128"/>
      <c r="BO19" s="27"/>
      <c r="BP19" s="128"/>
      <c r="BQ19" s="27"/>
      <c r="BR19" s="28"/>
      <c r="BS19" s="27"/>
      <c r="BT19" s="30"/>
      <c r="BU19" s="28"/>
      <c r="BV19" s="27"/>
      <c r="BW19" s="28"/>
      <c r="BX19" s="27"/>
      <c r="BY19" s="28"/>
      <c r="BZ19" s="27"/>
      <c r="CA19" s="28"/>
      <c r="CB19" s="27"/>
      <c r="CC19" s="28"/>
      <c r="CD19" s="27"/>
      <c r="CE19" s="28"/>
      <c r="CF19" s="27"/>
      <c r="CG19" s="26"/>
      <c r="CH19" s="27"/>
      <c r="CI19" s="26"/>
      <c r="CJ19" s="27"/>
      <c r="CK19" s="26"/>
      <c r="CL19" s="27"/>
      <c r="CM19" s="26"/>
      <c r="CN19" s="27"/>
      <c r="CO19" s="26"/>
      <c r="CP19" s="27"/>
      <c r="CQ19" s="26"/>
      <c r="CR19" s="27"/>
      <c r="CS19" s="30"/>
      <c r="CT19" s="31">
        <f t="shared" si="0"/>
        <v>35030</v>
      </c>
      <c r="CU19" s="31">
        <f t="shared" si="0"/>
        <v>30620</v>
      </c>
      <c r="CV19" s="32">
        <f t="shared" si="1"/>
        <v>4410</v>
      </c>
    </row>
    <row r="20" spans="1:100" ht="25.5" customHeight="1">
      <c r="A20" s="172">
        <v>10</v>
      </c>
      <c r="B20" s="92" t="s">
        <v>547</v>
      </c>
      <c r="C20" s="42" t="s">
        <v>548</v>
      </c>
      <c r="D20" s="42" t="s">
        <v>1461</v>
      </c>
      <c r="E20" s="20" t="s">
        <v>1457</v>
      </c>
      <c r="F20" s="93" t="s">
        <v>549</v>
      </c>
      <c r="G20" s="221"/>
      <c r="H20" s="222" t="s">
        <v>136</v>
      </c>
      <c r="I20" s="94"/>
      <c r="J20" s="222" t="s">
        <v>136</v>
      </c>
      <c r="K20" s="137">
        <f>CV20</f>
        <v>0</v>
      </c>
      <c r="L20" s="11"/>
      <c r="M20" s="26">
        <v>1500</v>
      </c>
      <c r="N20" s="27">
        <v>1500</v>
      </c>
      <c r="O20" s="26">
        <v>1000</v>
      </c>
      <c r="P20" s="27">
        <v>1000</v>
      </c>
      <c r="Q20" s="26">
        <v>5000</v>
      </c>
      <c r="R20" s="27">
        <v>5000</v>
      </c>
      <c r="S20" s="26">
        <v>4000</v>
      </c>
      <c r="T20" s="27">
        <v>1500</v>
      </c>
      <c r="U20" s="26"/>
      <c r="V20" s="27"/>
      <c r="W20" s="29">
        <v>3570</v>
      </c>
      <c r="X20" s="27"/>
      <c r="Y20" s="29">
        <v>3570</v>
      </c>
      <c r="Z20" s="27"/>
      <c r="AA20" s="29">
        <v>3570</v>
      </c>
      <c r="AB20" s="27"/>
      <c r="AC20" s="29">
        <v>3570</v>
      </c>
      <c r="AD20" s="27"/>
      <c r="AE20" s="29"/>
      <c r="AF20" s="27">
        <v>16780</v>
      </c>
      <c r="AG20" s="29"/>
      <c r="AH20" s="27"/>
      <c r="AI20" s="29"/>
      <c r="AJ20" s="27"/>
      <c r="AK20" s="29"/>
      <c r="AL20" s="27"/>
      <c r="AM20" s="29"/>
      <c r="AN20" s="27"/>
      <c r="AO20" s="128"/>
      <c r="AP20" s="27"/>
      <c r="AQ20" s="128"/>
      <c r="AR20" s="27"/>
      <c r="AS20" s="128"/>
      <c r="AT20" s="27"/>
      <c r="AU20" s="125"/>
      <c r="AV20" s="128"/>
      <c r="AW20" s="27"/>
      <c r="AX20" s="128"/>
      <c r="AY20" s="27"/>
      <c r="AZ20" s="128"/>
      <c r="BA20" s="27"/>
      <c r="BB20" s="128"/>
      <c r="BC20" s="27"/>
      <c r="BD20" s="128"/>
      <c r="BE20" s="27"/>
      <c r="BF20" s="128"/>
      <c r="BG20" s="27"/>
      <c r="BH20" s="128"/>
      <c r="BI20" s="27"/>
      <c r="BJ20" s="128"/>
      <c r="BK20" s="27"/>
      <c r="BL20" s="128"/>
      <c r="BM20" s="27"/>
      <c r="BN20" s="128"/>
      <c r="BO20" s="27"/>
      <c r="BP20" s="128"/>
      <c r="BQ20" s="27"/>
      <c r="BR20" s="28"/>
      <c r="BS20" s="27"/>
      <c r="BT20" s="30"/>
      <c r="BU20" s="28"/>
      <c r="BV20" s="27"/>
      <c r="BW20" s="28"/>
      <c r="BX20" s="27"/>
      <c r="BY20" s="28"/>
      <c r="BZ20" s="27"/>
      <c r="CA20" s="28"/>
      <c r="CB20" s="27"/>
      <c r="CC20" s="28"/>
      <c r="CD20" s="27"/>
      <c r="CE20" s="28"/>
      <c r="CF20" s="27"/>
      <c r="CG20" s="26"/>
      <c r="CH20" s="27"/>
      <c r="CI20" s="26"/>
      <c r="CJ20" s="27"/>
      <c r="CK20" s="26"/>
      <c r="CL20" s="27"/>
      <c r="CM20" s="26"/>
      <c r="CN20" s="27"/>
      <c r="CO20" s="26"/>
      <c r="CP20" s="27"/>
      <c r="CQ20" s="26"/>
      <c r="CR20" s="27"/>
      <c r="CS20" s="30"/>
      <c r="CT20" s="31">
        <f t="shared" si="0"/>
        <v>25780</v>
      </c>
      <c r="CU20" s="31">
        <f t="shared" si="0"/>
        <v>25780</v>
      </c>
      <c r="CV20" s="32">
        <f t="shared" si="1"/>
        <v>0</v>
      </c>
    </row>
    <row r="21" spans="1:100" ht="25.5" customHeight="1">
      <c r="A21" s="41">
        <v>7</v>
      </c>
      <c r="B21" s="92" t="s">
        <v>547</v>
      </c>
      <c r="C21" s="42" t="s">
        <v>548</v>
      </c>
      <c r="D21" s="42" t="s">
        <v>1461</v>
      </c>
      <c r="E21" s="20" t="s">
        <v>1458</v>
      </c>
      <c r="F21" s="93" t="s">
        <v>549</v>
      </c>
      <c r="G21" s="222" t="s">
        <v>136</v>
      </c>
      <c r="H21" s="35"/>
      <c r="I21" s="94"/>
      <c r="J21" s="35"/>
      <c r="K21" s="25">
        <f>CT21</f>
        <v>25780</v>
      </c>
      <c r="L21" s="11"/>
      <c r="M21" s="26">
        <v>1500</v>
      </c>
      <c r="N21" s="27">
        <v>1500</v>
      </c>
      <c r="O21" s="26">
        <v>1000</v>
      </c>
      <c r="P21" s="27">
        <v>1000</v>
      </c>
      <c r="Q21" s="26">
        <v>5000</v>
      </c>
      <c r="R21" s="27">
        <v>5000</v>
      </c>
      <c r="S21" s="26">
        <v>4000</v>
      </c>
      <c r="T21" s="27">
        <f>1500+0</f>
        <v>1500</v>
      </c>
      <c r="U21" s="26"/>
      <c r="V21" s="27"/>
      <c r="W21" s="26"/>
      <c r="X21" s="27"/>
      <c r="Y21" s="29">
        <v>3570</v>
      </c>
      <c r="Z21" s="27"/>
      <c r="AA21" s="29">
        <v>3570</v>
      </c>
      <c r="AB21" s="27"/>
      <c r="AC21" s="29">
        <v>3570</v>
      </c>
      <c r="AD21" s="27"/>
      <c r="AE21" s="29">
        <v>3570</v>
      </c>
      <c r="AF21" s="27"/>
      <c r="AG21" s="29"/>
      <c r="AH21" s="27">
        <v>16780</v>
      </c>
      <c r="AI21" s="29"/>
      <c r="AJ21" s="27"/>
      <c r="AK21" s="29"/>
      <c r="AL21" s="27"/>
      <c r="AM21" s="29"/>
      <c r="AN21" s="27"/>
      <c r="AO21" s="29"/>
      <c r="AP21" s="27"/>
      <c r="AQ21" s="28"/>
      <c r="AR21" s="27"/>
      <c r="AS21" s="28"/>
      <c r="AT21" s="27"/>
      <c r="AU21" s="125"/>
      <c r="AV21" s="128"/>
      <c r="AW21" s="27"/>
      <c r="AX21" s="128"/>
      <c r="AY21" s="27"/>
      <c r="AZ21" s="128"/>
      <c r="BA21" s="27"/>
      <c r="BB21" s="128"/>
      <c r="BC21" s="27"/>
      <c r="BD21" s="128"/>
      <c r="BE21" s="27"/>
      <c r="BF21" s="128"/>
      <c r="BG21" s="27"/>
      <c r="BH21" s="128"/>
      <c r="BI21" s="27"/>
      <c r="BJ21" s="128"/>
      <c r="BK21" s="27"/>
      <c r="BL21" s="128"/>
      <c r="BM21" s="27"/>
      <c r="BN21" s="128"/>
      <c r="BO21" s="27"/>
      <c r="BP21" s="128"/>
      <c r="BQ21" s="27"/>
      <c r="BR21" s="28"/>
      <c r="BS21" s="27"/>
      <c r="BT21" s="30"/>
      <c r="BU21" s="28"/>
      <c r="BV21" s="27"/>
      <c r="BW21" s="28"/>
      <c r="BX21" s="27"/>
      <c r="BY21" s="28"/>
      <c r="BZ21" s="27"/>
      <c r="CA21" s="28"/>
      <c r="CB21" s="27"/>
      <c r="CC21" s="28"/>
      <c r="CD21" s="27"/>
      <c r="CE21" s="28"/>
      <c r="CF21" s="27"/>
      <c r="CG21" s="26"/>
      <c r="CH21" s="27"/>
      <c r="CI21" s="26"/>
      <c r="CJ21" s="27"/>
      <c r="CK21" s="26"/>
      <c r="CL21" s="27"/>
      <c r="CM21" s="26"/>
      <c r="CN21" s="27"/>
      <c r="CO21" s="26"/>
      <c r="CP21" s="27"/>
      <c r="CQ21" s="26"/>
      <c r="CR21" s="27"/>
      <c r="CS21" s="30"/>
      <c r="CT21" s="31">
        <f t="shared" si="0"/>
        <v>25780</v>
      </c>
      <c r="CU21" s="31">
        <f t="shared" si="0"/>
        <v>25780</v>
      </c>
      <c r="CV21" s="32">
        <f t="shared" si="1"/>
        <v>0</v>
      </c>
    </row>
    <row r="22" spans="1:100" ht="25.5" customHeight="1">
      <c r="A22" s="172">
        <v>11</v>
      </c>
      <c r="B22" s="92" t="s">
        <v>1403</v>
      </c>
      <c r="C22" s="42" t="s">
        <v>1404</v>
      </c>
      <c r="D22" s="42" t="s">
        <v>1461</v>
      </c>
      <c r="E22" s="20" t="s">
        <v>1457</v>
      </c>
      <c r="F22" s="93" t="s">
        <v>1405</v>
      </c>
      <c r="G22" s="33"/>
      <c r="H22" s="127"/>
      <c r="I22" s="94">
        <v>5100</v>
      </c>
      <c r="J22" s="127"/>
      <c r="K22" s="25">
        <f>CV22</f>
        <v>0</v>
      </c>
      <c r="L22" s="11"/>
      <c r="M22" s="26">
        <v>1500</v>
      </c>
      <c r="N22" s="27">
        <v>1500</v>
      </c>
      <c r="O22" s="26">
        <v>1000</v>
      </c>
      <c r="P22" s="27">
        <v>1000</v>
      </c>
      <c r="Q22" s="26">
        <v>5000</v>
      </c>
      <c r="R22" s="27">
        <v>5000</v>
      </c>
      <c r="S22" s="26">
        <v>8000</v>
      </c>
      <c r="T22" s="27">
        <v>8000</v>
      </c>
      <c r="U22" s="26"/>
      <c r="V22" s="27"/>
      <c r="W22" s="29">
        <v>3570</v>
      </c>
      <c r="X22" s="133">
        <v>3570</v>
      </c>
      <c r="Y22" s="29">
        <v>3570</v>
      </c>
      <c r="Z22" s="27">
        <v>3570</v>
      </c>
      <c r="AA22" s="29">
        <v>3570</v>
      </c>
      <c r="AB22" s="27">
        <v>3570</v>
      </c>
      <c r="AC22" s="29">
        <v>3570</v>
      </c>
      <c r="AD22" s="27">
        <v>3570</v>
      </c>
      <c r="AE22" s="29">
        <v>3570</v>
      </c>
      <c r="AF22" s="27"/>
      <c r="AG22" s="29">
        <v>3570</v>
      </c>
      <c r="AH22" s="27"/>
      <c r="AI22" s="29">
        <v>3570</v>
      </c>
      <c r="AJ22" s="27"/>
      <c r="AK22" s="29">
        <v>3570</v>
      </c>
      <c r="AL22" s="27"/>
      <c r="AM22" s="29">
        <v>3570</v>
      </c>
      <c r="AN22" s="27">
        <v>17850</v>
      </c>
      <c r="AO22" s="128"/>
      <c r="AP22" s="27"/>
      <c r="AQ22" s="128"/>
      <c r="AR22" s="27"/>
      <c r="AS22" s="128"/>
      <c r="AT22" s="27"/>
      <c r="AU22" s="125"/>
      <c r="AV22" s="128"/>
      <c r="AW22" s="27"/>
      <c r="AX22" s="128"/>
      <c r="AY22" s="27"/>
      <c r="AZ22" s="128"/>
      <c r="BA22" s="27"/>
      <c r="BB22" s="128"/>
      <c r="BC22" s="27"/>
      <c r="BD22" s="128"/>
      <c r="BE22" s="27"/>
      <c r="BF22" s="128"/>
      <c r="BG22" s="27"/>
      <c r="BH22" s="128"/>
      <c r="BI22" s="27"/>
      <c r="BJ22" s="128"/>
      <c r="BK22" s="27"/>
      <c r="BL22" s="128"/>
      <c r="BM22" s="27"/>
      <c r="BN22" s="128"/>
      <c r="BO22" s="27"/>
      <c r="BP22" s="128"/>
      <c r="BQ22" s="27"/>
      <c r="BR22" s="28"/>
      <c r="BS22" s="27"/>
      <c r="BT22" s="30"/>
      <c r="BU22" s="28"/>
      <c r="BV22" s="27"/>
      <c r="BW22" s="28"/>
      <c r="BX22" s="27"/>
      <c r="BY22" s="28"/>
      <c r="BZ22" s="27"/>
      <c r="CA22" s="28"/>
      <c r="CB22" s="27"/>
      <c r="CC22" s="28"/>
      <c r="CD22" s="27"/>
      <c r="CE22" s="28"/>
      <c r="CF22" s="27"/>
      <c r="CG22" s="26"/>
      <c r="CH22" s="27"/>
      <c r="CI22" s="26"/>
      <c r="CJ22" s="27"/>
      <c r="CK22" s="26"/>
      <c r="CL22" s="27"/>
      <c r="CM22" s="26"/>
      <c r="CN22" s="27"/>
      <c r="CO22" s="26"/>
      <c r="CP22" s="27"/>
      <c r="CQ22" s="26"/>
      <c r="CR22" s="27"/>
      <c r="CS22" s="30"/>
      <c r="CT22" s="31">
        <f t="shared" si="0"/>
        <v>47630</v>
      </c>
      <c r="CU22" s="31">
        <f t="shared" si="0"/>
        <v>47630</v>
      </c>
      <c r="CV22" s="32">
        <f t="shared" si="1"/>
        <v>0</v>
      </c>
    </row>
    <row r="23" spans="1:100" ht="25.5" customHeight="1">
      <c r="A23" s="41">
        <v>8</v>
      </c>
      <c r="B23" s="92" t="s">
        <v>550</v>
      </c>
      <c r="C23" s="42" t="s">
        <v>551</v>
      </c>
      <c r="D23" s="42" t="s">
        <v>1461</v>
      </c>
      <c r="E23" s="20" t="s">
        <v>1458</v>
      </c>
      <c r="F23" s="93" t="s">
        <v>552</v>
      </c>
      <c r="G23" s="33"/>
      <c r="H23" s="35" t="s">
        <v>553</v>
      </c>
      <c r="I23" s="94">
        <v>2550</v>
      </c>
      <c r="J23" s="35" t="s">
        <v>553</v>
      </c>
      <c r="K23" s="25">
        <f>CT23</f>
        <v>31565</v>
      </c>
      <c r="L23" s="11"/>
      <c r="M23" s="26">
        <v>1500</v>
      </c>
      <c r="N23" s="27">
        <v>1500</v>
      </c>
      <c r="O23" s="26">
        <v>1000</v>
      </c>
      <c r="P23" s="27">
        <v>1000</v>
      </c>
      <c r="Q23" s="26">
        <v>5000</v>
      </c>
      <c r="R23" s="27">
        <v>5000</v>
      </c>
      <c r="S23" s="26">
        <v>8000</v>
      </c>
      <c r="T23" s="27">
        <f>1500+0+0</f>
        <v>1500</v>
      </c>
      <c r="U23" s="26"/>
      <c r="V23" s="27"/>
      <c r="W23" s="26"/>
      <c r="X23" s="27"/>
      <c r="Y23" s="29">
        <v>1785</v>
      </c>
      <c r="Z23" s="27">
        <v>0</v>
      </c>
      <c r="AA23" s="29">
        <v>1785</v>
      </c>
      <c r="AB23" s="27">
        <f>3285+0</f>
        <v>3285</v>
      </c>
      <c r="AC23" s="29">
        <v>1785</v>
      </c>
      <c r="AD23" s="27">
        <v>3570</v>
      </c>
      <c r="AE23" s="29">
        <v>1785</v>
      </c>
      <c r="AF23" s="27">
        <v>2785</v>
      </c>
      <c r="AG23" s="29">
        <v>1785</v>
      </c>
      <c r="AH23" s="27">
        <v>2785</v>
      </c>
      <c r="AI23" s="29">
        <v>1785</v>
      </c>
      <c r="AJ23" s="27">
        <v>2785</v>
      </c>
      <c r="AK23" s="29">
        <v>1785</v>
      </c>
      <c r="AL23" s="27"/>
      <c r="AM23" s="29">
        <v>1785</v>
      </c>
      <c r="AN23" s="27">
        <v>4570</v>
      </c>
      <c r="AO23" s="29">
        <v>1785</v>
      </c>
      <c r="AP23" s="27"/>
      <c r="AQ23" s="28"/>
      <c r="AR23" s="27"/>
      <c r="AS23" s="28"/>
      <c r="AT23" s="27"/>
      <c r="AU23" s="125"/>
      <c r="AV23" s="128"/>
      <c r="AW23" s="27"/>
      <c r="AX23" s="128"/>
      <c r="AY23" s="27"/>
      <c r="AZ23" s="128"/>
      <c r="BA23" s="27"/>
      <c r="BB23" s="128"/>
      <c r="BC23" s="27"/>
      <c r="BD23" s="128"/>
      <c r="BE23" s="27"/>
      <c r="BF23" s="128"/>
      <c r="BG23" s="27"/>
      <c r="BH23" s="128"/>
      <c r="BI23" s="27"/>
      <c r="BJ23" s="128"/>
      <c r="BK23" s="27"/>
      <c r="BL23" s="128"/>
      <c r="BM23" s="27"/>
      <c r="BN23" s="128"/>
      <c r="BO23" s="27"/>
      <c r="BP23" s="128"/>
      <c r="BQ23" s="27"/>
      <c r="BR23" s="28"/>
      <c r="BS23" s="27"/>
      <c r="BT23" s="30"/>
      <c r="BU23" s="28"/>
      <c r="BV23" s="27"/>
      <c r="BW23" s="28"/>
      <c r="BX23" s="27"/>
      <c r="BY23" s="28"/>
      <c r="BZ23" s="27"/>
      <c r="CA23" s="28"/>
      <c r="CB23" s="27"/>
      <c r="CC23" s="28"/>
      <c r="CD23" s="27"/>
      <c r="CE23" s="28"/>
      <c r="CF23" s="27"/>
      <c r="CG23" s="26"/>
      <c r="CH23" s="27"/>
      <c r="CI23" s="26"/>
      <c r="CJ23" s="27"/>
      <c r="CK23" s="26"/>
      <c r="CL23" s="27"/>
      <c r="CM23" s="26"/>
      <c r="CN23" s="27"/>
      <c r="CO23" s="26"/>
      <c r="CP23" s="27"/>
      <c r="CQ23" s="26"/>
      <c r="CR23" s="27"/>
      <c r="CS23" s="30"/>
      <c r="CT23" s="31">
        <f t="shared" si="0"/>
        <v>31565</v>
      </c>
      <c r="CU23" s="31">
        <f t="shared" si="0"/>
        <v>28780</v>
      </c>
      <c r="CV23" s="32">
        <f t="shared" si="1"/>
        <v>2785</v>
      </c>
    </row>
    <row r="24" spans="1:100" ht="25.5" customHeight="1">
      <c r="A24" s="172">
        <v>12</v>
      </c>
      <c r="B24" s="92" t="s">
        <v>1406</v>
      </c>
      <c r="C24" s="42" t="s">
        <v>1407</v>
      </c>
      <c r="D24" s="42" t="s">
        <v>1461</v>
      </c>
      <c r="E24" s="20" t="s">
        <v>1457</v>
      </c>
      <c r="F24" s="93"/>
      <c r="G24" s="33"/>
      <c r="H24" s="127"/>
      <c r="I24" s="94">
        <v>5100</v>
      </c>
      <c r="J24" s="127"/>
      <c r="K24" s="25">
        <f>CV24</f>
        <v>0</v>
      </c>
      <c r="L24" s="11"/>
      <c r="M24" s="26">
        <v>1500</v>
      </c>
      <c r="N24" s="27">
        <v>1500</v>
      </c>
      <c r="O24" s="26">
        <v>1000</v>
      </c>
      <c r="P24" s="27">
        <v>1000</v>
      </c>
      <c r="Q24" s="26">
        <v>5000</v>
      </c>
      <c r="R24" s="27">
        <v>5000</v>
      </c>
      <c r="S24" s="26">
        <v>8000</v>
      </c>
      <c r="T24" s="27">
        <v>8000</v>
      </c>
      <c r="U24" s="26"/>
      <c r="V24" s="27"/>
      <c r="W24" s="29">
        <v>3570</v>
      </c>
      <c r="X24" s="133">
        <v>3570</v>
      </c>
      <c r="Y24" s="29">
        <v>3570</v>
      </c>
      <c r="Z24" s="27">
        <v>3550</v>
      </c>
      <c r="AA24" s="29">
        <v>3570</v>
      </c>
      <c r="AB24" s="27">
        <v>3590</v>
      </c>
      <c r="AC24" s="29">
        <v>3570</v>
      </c>
      <c r="AD24" s="27">
        <v>3570</v>
      </c>
      <c r="AE24" s="29">
        <v>3570</v>
      </c>
      <c r="AF24" s="27"/>
      <c r="AG24" s="29">
        <v>3570</v>
      </c>
      <c r="AH24" s="27">
        <v>7140</v>
      </c>
      <c r="AI24" s="29">
        <v>3570</v>
      </c>
      <c r="AJ24" s="27"/>
      <c r="AK24" s="29">
        <v>3570</v>
      </c>
      <c r="AL24" s="27">
        <v>10710</v>
      </c>
      <c r="AM24" s="29">
        <v>3570</v>
      </c>
      <c r="AN24" s="27"/>
      <c r="AO24" s="128"/>
      <c r="AP24" s="27"/>
      <c r="AQ24" s="128"/>
      <c r="AR24" s="27"/>
      <c r="AS24" s="128"/>
      <c r="AT24" s="27"/>
      <c r="AU24" s="125"/>
      <c r="AV24" s="128"/>
      <c r="AW24" s="27"/>
      <c r="AX24" s="128"/>
      <c r="AY24" s="27"/>
      <c r="AZ24" s="128"/>
      <c r="BA24" s="27"/>
      <c r="BB24" s="128"/>
      <c r="BC24" s="27"/>
      <c r="BD24" s="128"/>
      <c r="BE24" s="27"/>
      <c r="BF24" s="128"/>
      <c r="BG24" s="27"/>
      <c r="BH24" s="128"/>
      <c r="BI24" s="27"/>
      <c r="BJ24" s="128"/>
      <c r="BK24" s="27"/>
      <c r="BL24" s="128"/>
      <c r="BM24" s="27"/>
      <c r="BN24" s="128"/>
      <c r="BO24" s="27"/>
      <c r="BP24" s="128"/>
      <c r="BQ24" s="27"/>
      <c r="BR24" s="28"/>
      <c r="BS24" s="27"/>
      <c r="BT24" s="30"/>
      <c r="BU24" s="28"/>
      <c r="BV24" s="27"/>
      <c r="BW24" s="28"/>
      <c r="BX24" s="27"/>
      <c r="BY24" s="28"/>
      <c r="BZ24" s="27"/>
      <c r="CA24" s="28"/>
      <c r="CB24" s="27"/>
      <c r="CC24" s="28"/>
      <c r="CD24" s="27"/>
      <c r="CE24" s="28"/>
      <c r="CF24" s="27"/>
      <c r="CG24" s="26"/>
      <c r="CH24" s="27"/>
      <c r="CI24" s="26"/>
      <c r="CJ24" s="27"/>
      <c r="CK24" s="26"/>
      <c r="CL24" s="27"/>
      <c r="CM24" s="26"/>
      <c r="CN24" s="27"/>
      <c r="CO24" s="26"/>
      <c r="CP24" s="27"/>
      <c r="CQ24" s="26"/>
      <c r="CR24" s="27"/>
      <c r="CS24" s="30"/>
      <c r="CT24" s="31">
        <f t="shared" si="0"/>
        <v>47630</v>
      </c>
      <c r="CU24" s="31">
        <f t="shared" si="0"/>
        <v>47630</v>
      </c>
      <c r="CV24" s="32">
        <f t="shared" si="1"/>
        <v>0</v>
      </c>
    </row>
    <row r="25" spans="1:100" ht="25.5" customHeight="1">
      <c r="A25" s="41">
        <v>13</v>
      </c>
      <c r="B25" s="92" t="s">
        <v>1408</v>
      </c>
      <c r="C25" s="42" t="s">
        <v>1409</v>
      </c>
      <c r="D25" s="42" t="s">
        <v>1461</v>
      </c>
      <c r="E25" s="20" t="s">
        <v>1457</v>
      </c>
      <c r="F25" s="93" t="s">
        <v>1410</v>
      </c>
      <c r="G25" s="33"/>
      <c r="H25" s="127"/>
      <c r="I25" s="94">
        <v>5100</v>
      </c>
      <c r="J25" s="127"/>
      <c r="K25" s="25">
        <f>CV25</f>
        <v>0</v>
      </c>
      <c r="L25" s="11"/>
      <c r="M25" s="26">
        <v>1500</v>
      </c>
      <c r="N25" s="27">
        <v>1500</v>
      </c>
      <c r="O25" s="26">
        <v>1000</v>
      </c>
      <c r="P25" s="27">
        <v>1000</v>
      </c>
      <c r="Q25" s="26">
        <v>5000</v>
      </c>
      <c r="R25" s="27">
        <v>5000</v>
      </c>
      <c r="S25" s="26">
        <v>8000</v>
      </c>
      <c r="T25" s="27">
        <v>1500</v>
      </c>
      <c r="U25" s="26"/>
      <c r="V25" s="27"/>
      <c r="W25" s="29">
        <v>3570</v>
      </c>
      <c r="X25" s="27">
        <v>0</v>
      </c>
      <c r="Y25" s="29">
        <v>3570</v>
      </c>
      <c r="Z25" s="27">
        <v>0</v>
      </c>
      <c r="AA25" s="29">
        <v>3570</v>
      </c>
      <c r="AB25" s="27">
        <v>0</v>
      </c>
      <c r="AC25" s="29">
        <v>3570</v>
      </c>
      <c r="AD25" s="27">
        <v>20780</v>
      </c>
      <c r="AE25" s="29">
        <v>3570</v>
      </c>
      <c r="AF25" s="27"/>
      <c r="AG25" s="29">
        <v>3570</v>
      </c>
      <c r="AH25" s="27"/>
      <c r="AI25" s="29">
        <v>3570</v>
      </c>
      <c r="AJ25" s="27"/>
      <c r="AK25" s="29">
        <v>3570</v>
      </c>
      <c r="AL25" s="27">
        <v>14280</v>
      </c>
      <c r="AM25" s="29">
        <v>3570</v>
      </c>
      <c r="AN25" s="27">
        <v>3570</v>
      </c>
      <c r="AO25" s="128"/>
      <c r="AP25" s="27"/>
      <c r="AQ25" s="128"/>
      <c r="AR25" s="27"/>
      <c r="AS25" s="128"/>
      <c r="AT25" s="27"/>
      <c r="AU25" s="125"/>
      <c r="AV25" s="128"/>
      <c r="AW25" s="27"/>
      <c r="AX25" s="128"/>
      <c r="AY25" s="27"/>
      <c r="AZ25" s="128"/>
      <c r="BA25" s="27"/>
      <c r="BB25" s="128"/>
      <c r="BC25" s="27"/>
      <c r="BD25" s="128"/>
      <c r="BE25" s="27"/>
      <c r="BF25" s="128"/>
      <c r="BG25" s="27"/>
      <c r="BH25" s="128"/>
      <c r="BI25" s="27"/>
      <c r="BJ25" s="128"/>
      <c r="BK25" s="27"/>
      <c r="BL25" s="128"/>
      <c r="BM25" s="27"/>
      <c r="BN25" s="128"/>
      <c r="BO25" s="27"/>
      <c r="BP25" s="128"/>
      <c r="BQ25" s="27"/>
      <c r="BR25" s="28"/>
      <c r="BS25" s="27"/>
      <c r="BT25" s="30"/>
      <c r="BU25" s="28"/>
      <c r="BV25" s="27"/>
      <c r="BW25" s="28"/>
      <c r="BX25" s="27"/>
      <c r="BY25" s="28"/>
      <c r="BZ25" s="27"/>
      <c r="CA25" s="28"/>
      <c r="CB25" s="27"/>
      <c r="CC25" s="28"/>
      <c r="CD25" s="27"/>
      <c r="CE25" s="28"/>
      <c r="CF25" s="27"/>
      <c r="CG25" s="26"/>
      <c r="CH25" s="27"/>
      <c r="CI25" s="26"/>
      <c r="CJ25" s="27"/>
      <c r="CK25" s="26"/>
      <c r="CL25" s="27"/>
      <c r="CM25" s="26"/>
      <c r="CN25" s="27"/>
      <c r="CO25" s="26"/>
      <c r="CP25" s="27"/>
      <c r="CQ25" s="26"/>
      <c r="CR25" s="27"/>
      <c r="CS25" s="30"/>
      <c r="CT25" s="31">
        <f t="shared" si="0"/>
        <v>47630</v>
      </c>
      <c r="CU25" s="31">
        <f t="shared" si="0"/>
        <v>47630</v>
      </c>
      <c r="CV25" s="32">
        <f t="shared" si="1"/>
        <v>0</v>
      </c>
    </row>
    <row r="26" spans="1:100" ht="25.5" customHeight="1">
      <c r="A26" s="172">
        <v>9</v>
      </c>
      <c r="B26" s="92" t="s">
        <v>554</v>
      </c>
      <c r="C26" s="42" t="s">
        <v>555</v>
      </c>
      <c r="D26" s="42" t="s">
        <v>1461</v>
      </c>
      <c r="E26" s="20" t="s">
        <v>1458</v>
      </c>
      <c r="F26" s="93" t="s">
        <v>556</v>
      </c>
      <c r="G26" s="211" t="s">
        <v>45</v>
      </c>
      <c r="H26" s="35" t="s">
        <v>1463</v>
      </c>
      <c r="I26" s="94">
        <v>4700</v>
      </c>
      <c r="J26" s="35"/>
      <c r="K26" s="38">
        <f>CT26</f>
        <v>45110</v>
      </c>
      <c r="L26" s="11"/>
      <c r="M26" s="26">
        <v>1500</v>
      </c>
      <c r="N26" s="27">
        <v>1500</v>
      </c>
      <c r="O26" s="26">
        <v>1000</v>
      </c>
      <c r="P26" s="27">
        <v>1000</v>
      </c>
      <c r="Q26" s="26">
        <v>5000</v>
      </c>
      <c r="R26" s="27">
        <v>5000</v>
      </c>
      <c r="S26" s="26">
        <v>8000</v>
      </c>
      <c r="T26" s="27">
        <f>1500+0</f>
        <v>1500</v>
      </c>
      <c r="U26" s="26"/>
      <c r="V26" s="27"/>
      <c r="W26" s="26"/>
      <c r="X26" s="27"/>
      <c r="Y26" s="29">
        <v>3290</v>
      </c>
      <c r="Z26" s="27">
        <v>10070</v>
      </c>
      <c r="AA26" s="29">
        <v>3290</v>
      </c>
      <c r="AB26" s="27">
        <v>3570</v>
      </c>
      <c r="AC26" s="29">
        <v>3290</v>
      </c>
      <c r="AD26" s="27">
        <v>3570</v>
      </c>
      <c r="AE26" s="29">
        <v>3290</v>
      </c>
      <c r="AF26" s="27">
        <v>3570</v>
      </c>
      <c r="AG26" s="29">
        <v>3290</v>
      </c>
      <c r="AH26" s="27">
        <v>3570</v>
      </c>
      <c r="AI26" s="29">
        <v>3290</v>
      </c>
      <c r="AJ26" s="27">
        <v>3570</v>
      </c>
      <c r="AK26" s="29">
        <v>3290</v>
      </c>
      <c r="AL26" s="27">
        <v>3570</v>
      </c>
      <c r="AM26" s="29">
        <v>3290</v>
      </c>
      <c r="AN26" s="27">
        <v>3570</v>
      </c>
      <c r="AO26" s="29">
        <v>3290</v>
      </c>
      <c r="AP26" s="27">
        <v>3570</v>
      </c>
      <c r="AQ26" s="28"/>
      <c r="AR26" s="27"/>
      <c r="AS26" s="28"/>
      <c r="AT26" s="27"/>
      <c r="AU26" s="125"/>
      <c r="AV26" s="128"/>
      <c r="AW26" s="27"/>
      <c r="AX26" s="128"/>
      <c r="AY26" s="27"/>
      <c r="AZ26" s="128"/>
      <c r="BA26" s="27"/>
      <c r="BB26" s="128"/>
      <c r="BC26" s="27"/>
      <c r="BD26" s="128"/>
      <c r="BE26" s="27"/>
      <c r="BF26" s="128"/>
      <c r="BG26" s="27"/>
      <c r="BH26" s="128"/>
      <c r="BI26" s="27"/>
      <c r="BJ26" s="128"/>
      <c r="BK26" s="27"/>
      <c r="BL26" s="128"/>
      <c r="BM26" s="27"/>
      <c r="BN26" s="128"/>
      <c r="BO26" s="27"/>
      <c r="BP26" s="128"/>
      <c r="BQ26" s="27"/>
      <c r="BR26" s="28"/>
      <c r="BS26" s="27"/>
      <c r="BT26" s="30"/>
      <c r="BU26" s="28"/>
      <c r="BV26" s="27"/>
      <c r="BW26" s="28"/>
      <c r="BX26" s="27"/>
      <c r="BY26" s="28"/>
      <c r="BZ26" s="27"/>
      <c r="CA26" s="28"/>
      <c r="CB26" s="27"/>
      <c r="CC26" s="28"/>
      <c r="CD26" s="27"/>
      <c r="CE26" s="28"/>
      <c r="CF26" s="27"/>
      <c r="CG26" s="26"/>
      <c r="CH26" s="27"/>
      <c r="CI26" s="26"/>
      <c r="CJ26" s="27"/>
      <c r="CK26" s="26"/>
      <c r="CL26" s="27"/>
      <c r="CM26" s="26"/>
      <c r="CN26" s="27"/>
      <c r="CO26" s="26"/>
      <c r="CP26" s="27"/>
      <c r="CQ26" s="26"/>
      <c r="CR26" s="27"/>
      <c r="CS26" s="30"/>
      <c r="CT26" s="31">
        <f t="shared" si="0"/>
        <v>45110</v>
      </c>
      <c r="CU26" s="31">
        <f t="shared" si="0"/>
        <v>47630</v>
      </c>
      <c r="CV26" s="32">
        <f t="shared" si="1"/>
        <v>-2520</v>
      </c>
    </row>
    <row r="27" spans="1:100" ht="25.5" customHeight="1">
      <c r="A27" s="41">
        <v>14</v>
      </c>
      <c r="B27" s="92" t="s">
        <v>1411</v>
      </c>
      <c r="C27" s="42" t="s">
        <v>1412</v>
      </c>
      <c r="D27" s="42" t="s">
        <v>1461</v>
      </c>
      <c r="E27" s="20" t="s">
        <v>1457</v>
      </c>
      <c r="F27" s="93" t="s">
        <v>1413</v>
      </c>
      <c r="G27" s="33"/>
      <c r="H27" s="147" t="s">
        <v>1471</v>
      </c>
      <c r="I27" s="94">
        <v>4100</v>
      </c>
      <c r="J27" s="147" t="s">
        <v>49</v>
      </c>
      <c r="K27" s="25">
        <f>CV27</f>
        <v>0</v>
      </c>
      <c r="L27" s="11"/>
      <c r="M27" s="26">
        <v>1500</v>
      </c>
      <c r="N27" s="27">
        <v>1500</v>
      </c>
      <c r="O27" s="26">
        <v>1000</v>
      </c>
      <c r="P27" s="27">
        <v>1000</v>
      </c>
      <c r="Q27" s="26">
        <v>5000</v>
      </c>
      <c r="R27" s="27">
        <v>5000</v>
      </c>
      <c r="S27" s="26">
        <v>8000</v>
      </c>
      <c r="T27" s="27">
        <f>1500+0</f>
        <v>1500</v>
      </c>
      <c r="U27" s="26"/>
      <c r="V27" s="27"/>
      <c r="W27" s="29">
        <v>2870</v>
      </c>
      <c r="X27" s="27">
        <v>0</v>
      </c>
      <c r="Y27" s="29">
        <v>2870</v>
      </c>
      <c r="Z27" s="27">
        <v>0</v>
      </c>
      <c r="AA27" s="29">
        <v>2870</v>
      </c>
      <c r="AB27" s="27">
        <v>17980</v>
      </c>
      <c r="AC27" s="29">
        <v>2870</v>
      </c>
      <c r="AD27" s="27">
        <v>0</v>
      </c>
      <c r="AE27" s="29">
        <v>2870</v>
      </c>
      <c r="AF27" s="27"/>
      <c r="AG27" s="29">
        <v>2870</v>
      </c>
      <c r="AH27" s="27"/>
      <c r="AI27" s="29">
        <v>2870</v>
      </c>
      <c r="AJ27" s="27"/>
      <c r="AK27" s="29">
        <v>2870</v>
      </c>
      <c r="AL27" s="27"/>
      <c r="AM27" s="29">
        <v>2870</v>
      </c>
      <c r="AN27" s="27">
        <v>14350</v>
      </c>
      <c r="AO27" s="128"/>
      <c r="AP27" s="27"/>
      <c r="AQ27" s="128"/>
      <c r="AR27" s="27"/>
      <c r="AS27" s="128"/>
      <c r="AT27" s="27"/>
      <c r="AU27" s="125"/>
      <c r="AV27" s="128"/>
      <c r="AW27" s="27"/>
      <c r="AX27" s="128"/>
      <c r="AY27" s="27"/>
      <c r="AZ27" s="128"/>
      <c r="BA27" s="27"/>
      <c r="BB27" s="128"/>
      <c r="BC27" s="27"/>
      <c r="BD27" s="128"/>
      <c r="BE27" s="27"/>
      <c r="BF27" s="128"/>
      <c r="BG27" s="27"/>
      <c r="BH27" s="128"/>
      <c r="BI27" s="27"/>
      <c r="BJ27" s="128"/>
      <c r="BK27" s="27"/>
      <c r="BL27" s="128"/>
      <c r="BM27" s="27"/>
      <c r="BN27" s="128"/>
      <c r="BO27" s="27"/>
      <c r="BP27" s="128"/>
      <c r="BQ27" s="27"/>
      <c r="BR27" s="28"/>
      <c r="BS27" s="27"/>
      <c r="BT27" s="30"/>
      <c r="BU27" s="28"/>
      <c r="BV27" s="27"/>
      <c r="BW27" s="28"/>
      <c r="BX27" s="27"/>
      <c r="BY27" s="28"/>
      <c r="BZ27" s="27"/>
      <c r="CA27" s="28"/>
      <c r="CB27" s="27"/>
      <c r="CC27" s="28"/>
      <c r="CD27" s="27"/>
      <c r="CE27" s="28"/>
      <c r="CF27" s="27"/>
      <c r="CG27" s="26"/>
      <c r="CH27" s="27"/>
      <c r="CI27" s="26"/>
      <c r="CJ27" s="27"/>
      <c r="CK27" s="26"/>
      <c r="CL27" s="27"/>
      <c r="CM27" s="26"/>
      <c r="CN27" s="27"/>
      <c r="CO27" s="26"/>
      <c r="CP27" s="27"/>
      <c r="CQ27" s="26"/>
      <c r="CR27" s="27"/>
      <c r="CS27" s="30"/>
      <c r="CT27" s="31">
        <f t="shared" si="0"/>
        <v>41330</v>
      </c>
      <c r="CU27" s="31">
        <f t="shared" si="0"/>
        <v>41330</v>
      </c>
      <c r="CV27" s="32">
        <f t="shared" si="1"/>
        <v>0</v>
      </c>
    </row>
    <row r="28" spans="1:100" ht="25.5" customHeight="1">
      <c r="A28" s="172">
        <v>10</v>
      </c>
      <c r="B28" s="92" t="s">
        <v>557</v>
      </c>
      <c r="C28" s="42" t="s">
        <v>558</v>
      </c>
      <c r="D28" s="42" t="s">
        <v>1461</v>
      </c>
      <c r="E28" s="20" t="s">
        <v>1458</v>
      </c>
      <c r="F28" s="93" t="s">
        <v>559</v>
      </c>
      <c r="G28" s="33"/>
      <c r="H28" s="24"/>
      <c r="I28" s="94">
        <v>5100</v>
      </c>
      <c r="K28" s="25">
        <f>CT28</f>
        <v>47630</v>
      </c>
      <c r="L28" s="11"/>
      <c r="M28" s="26">
        <v>1500</v>
      </c>
      <c r="N28" s="27">
        <v>1500</v>
      </c>
      <c r="O28" s="26">
        <v>1000</v>
      </c>
      <c r="P28" s="27">
        <v>1000</v>
      </c>
      <c r="Q28" s="26">
        <v>5000</v>
      </c>
      <c r="R28" s="27">
        <v>5000</v>
      </c>
      <c r="S28" s="26">
        <v>8000</v>
      </c>
      <c r="T28" s="27">
        <v>1500</v>
      </c>
      <c r="U28" s="26"/>
      <c r="V28" s="27"/>
      <c r="W28" s="26"/>
      <c r="X28" s="27"/>
      <c r="Y28" s="29">
        <v>3570</v>
      </c>
      <c r="Z28" s="27"/>
      <c r="AA28" s="29">
        <v>3570</v>
      </c>
      <c r="AB28" s="27"/>
      <c r="AC28" s="29">
        <v>3570</v>
      </c>
      <c r="AD28" s="27"/>
      <c r="AE28" s="29">
        <v>3570</v>
      </c>
      <c r="AF28" s="27"/>
      <c r="AG28" s="29">
        <v>3570</v>
      </c>
      <c r="AH28" s="27"/>
      <c r="AI28" s="29">
        <v>3570</v>
      </c>
      <c r="AJ28" s="27"/>
      <c r="AK28" s="29">
        <v>3570</v>
      </c>
      <c r="AL28" s="27"/>
      <c r="AM28" s="29">
        <v>3570</v>
      </c>
      <c r="AN28" s="27"/>
      <c r="AO28" s="29">
        <v>3570</v>
      </c>
      <c r="AP28" s="27"/>
      <c r="AQ28" s="28"/>
      <c r="AR28" s="27"/>
      <c r="AS28" s="28"/>
      <c r="AT28" s="27"/>
      <c r="AU28" s="125"/>
      <c r="AV28" s="128"/>
      <c r="AW28" s="27"/>
      <c r="AX28" s="128"/>
      <c r="AY28" s="27"/>
      <c r="AZ28" s="128"/>
      <c r="BA28" s="27"/>
      <c r="BB28" s="128"/>
      <c r="BC28" s="27"/>
      <c r="BD28" s="128"/>
      <c r="BE28" s="27"/>
      <c r="BF28" s="128"/>
      <c r="BG28" s="27"/>
      <c r="BH28" s="128"/>
      <c r="BI28" s="27"/>
      <c r="BJ28" s="128"/>
      <c r="BK28" s="27"/>
      <c r="BL28" s="128"/>
      <c r="BM28" s="27"/>
      <c r="BN28" s="128"/>
      <c r="BO28" s="27"/>
      <c r="BP28" s="128"/>
      <c r="BQ28" s="27"/>
      <c r="BR28" s="28"/>
      <c r="BS28" s="27"/>
      <c r="BT28" s="30"/>
      <c r="BU28" s="28"/>
      <c r="BV28" s="27"/>
      <c r="BW28" s="28"/>
      <c r="BX28" s="27"/>
      <c r="BY28" s="28"/>
      <c r="BZ28" s="27"/>
      <c r="CA28" s="28"/>
      <c r="CB28" s="27"/>
      <c r="CC28" s="28"/>
      <c r="CD28" s="27"/>
      <c r="CE28" s="28"/>
      <c r="CF28" s="27"/>
      <c r="CG28" s="26"/>
      <c r="CH28" s="27"/>
      <c r="CI28" s="26"/>
      <c r="CJ28" s="27"/>
      <c r="CK28" s="26"/>
      <c r="CL28" s="27"/>
      <c r="CM28" s="26"/>
      <c r="CN28" s="27"/>
      <c r="CO28" s="26"/>
      <c r="CP28" s="27"/>
      <c r="CQ28" s="26"/>
      <c r="CR28" s="27"/>
      <c r="CS28" s="30"/>
      <c r="CT28" s="31">
        <f t="shared" si="0"/>
        <v>47630</v>
      </c>
      <c r="CU28" s="31">
        <f t="shared" si="0"/>
        <v>9000</v>
      </c>
      <c r="CV28" s="32">
        <f t="shared" si="1"/>
        <v>38630</v>
      </c>
    </row>
    <row r="29" spans="1:100" ht="25.5" customHeight="1">
      <c r="A29" s="41">
        <v>11</v>
      </c>
      <c r="B29" s="92" t="s">
        <v>560</v>
      </c>
      <c r="C29" s="42" t="s">
        <v>561</v>
      </c>
      <c r="D29" s="42" t="s">
        <v>1461</v>
      </c>
      <c r="E29" s="20" t="s">
        <v>1458</v>
      </c>
      <c r="F29" s="93" t="s">
        <v>562</v>
      </c>
      <c r="G29" s="33"/>
      <c r="H29" s="34" t="s">
        <v>1469</v>
      </c>
      <c r="I29" s="94">
        <v>2550</v>
      </c>
      <c r="J29" s="34" t="s">
        <v>98</v>
      </c>
      <c r="K29" s="25">
        <f>CT29</f>
        <v>31565</v>
      </c>
      <c r="L29" s="11"/>
      <c r="M29" s="26">
        <v>1500</v>
      </c>
      <c r="N29" s="27">
        <v>1500</v>
      </c>
      <c r="O29" s="26">
        <v>1000</v>
      </c>
      <c r="P29" s="27">
        <v>1000</v>
      </c>
      <c r="Q29" s="26">
        <v>5000</v>
      </c>
      <c r="R29" s="27">
        <v>5000</v>
      </c>
      <c r="S29" s="26">
        <v>8000</v>
      </c>
      <c r="T29" s="27">
        <v>1500</v>
      </c>
      <c r="U29" s="26"/>
      <c r="V29" s="27"/>
      <c r="W29" s="26"/>
      <c r="X29" s="27"/>
      <c r="Y29" s="29">
        <v>1785</v>
      </c>
      <c r="Z29" s="27">
        <v>0</v>
      </c>
      <c r="AA29" s="29">
        <v>1785</v>
      </c>
      <c r="AB29" s="27">
        <v>0</v>
      </c>
      <c r="AC29" s="29">
        <v>1785</v>
      </c>
      <c r="AD29" s="27">
        <v>0</v>
      </c>
      <c r="AE29" s="29">
        <v>1785</v>
      </c>
      <c r="AF29" s="27">
        <v>7140</v>
      </c>
      <c r="AG29" s="29">
        <v>1785</v>
      </c>
      <c r="AH29" s="27"/>
      <c r="AI29" s="29">
        <v>1785</v>
      </c>
      <c r="AJ29" s="27"/>
      <c r="AK29" s="29">
        <v>1785</v>
      </c>
      <c r="AL29" s="27"/>
      <c r="AM29" s="29">
        <v>1785</v>
      </c>
      <c r="AN29" s="27"/>
      <c r="AO29" s="29">
        <v>1785</v>
      </c>
      <c r="AP29" s="27">
        <v>8925</v>
      </c>
      <c r="AQ29" s="28"/>
      <c r="AR29" s="27"/>
      <c r="AS29" s="28"/>
      <c r="AT29" s="27"/>
      <c r="AU29" s="125"/>
      <c r="AV29" s="128"/>
      <c r="AW29" s="27"/>
      <c r="AX29" s="128"/>
      <c r="AY29" s="27"/>
      <c r="AZ29" s="128"/>
      <c r="BA29" s="27"/>
      <c r="BB29" s="128"/>
      <c r="BC29" s="27"/>
      <c r="BD29" s="128"/>
      <c r="BE29" s="27"/>
      <c r="BF29" s="128"/>
      <c r="BG29" s="27"/>
      <c r="BH29" s="128"/>
      <c r="BI29" s="27"/>
      <c r="BJ29" s="128"/>
      <c r="BK29" s="27"/>
      <c r="BL29" s="128"/>
      <c r="BM29" s="27"/>
      <c r="BN29" s="128"/>
      <c r="BO29" s="27"/>
      <c r="BP29" s="128"/>
      <c r="BQ29" s="27"/>
      <c r="BR29" s="28"/>
      <c r="BS29" s="27"/>
      <c r="BT29" s="30"/>
      <c r="BU29" s="28"/>
      <c r="BV29" s="27"/>
      <c r="BW29" s="28"/>
      <c r="BX29" s="27"/>
      <c r="BY29" s="28"/>
      <c r="BZ29" s="27"/>
      <c r="CA29" s="28"/>
      <c r="CB29" s="27"/>
      <c r="CC29" s="28"/>
      <c r="CD29" s="27"/>
      <c r="CE29" s="28"/>
      <c r="CF29" s="27"/>
      <c r="CG29" s="26"/>
      <c r="CH29" s="27"/>
      <c r="CI29" s="26"/>
      <c r="CJ29" s="27"/>
      <c r="CK29" s="26"/>
      <c r="CL29" s="27"/>
      <c r="CM29" s="26"/>
      <c r="CN29" s="27"/>
      <c r="CO29" s="26"/>
      <c r="CP29" s="27"/>
      <c r="CQ29" s="26"/>
      <c r="CR29" s="27"/>
      <c r="CS29" s="30"/>
      <c r="CT29" s="31">
        <f t="shared" si="0"/>
        <v>31565</v>
      </c>
      <c r="CU29" s="31">
        <f t="shared" si="0"/>
        <v>25065</v>
      </c>
      <c r="CV29" s="32">
        <f t="shared" si="1"/>
        <v>6500</v>
      </c>
    </row>
    <row r="30" spans="1:100" ht="25.5" customHeight="1">
      <c r="A30" s="172">
        <v>15</v>
      </c>
      <c r="B30" s="92" t="s">
        <v>1414</v>
      </c>
      <c r="C30" s="42" t="s">
        <v>1415</v>
      </c>
      <c r="D30" s="42" t="s">
        <v>1461</v>
      </c>
      <c r="E30" s="20" t="s">
        <v>1457</v>
      </c>
      <c r="F30" s="93" t="s">
        <v>1416</v>
      </c>
      <c r="G30" s="33"/>
      <c r="H30" s="127"/>
      <c r="I30" s="94">
        <v>5100</v>
      </c>
      <c r="J30" s="127"/>
      <c r="K30" s="25">
        <f>CV30</f>
        <v>38630</v>
      </c>
      <c r="L30" s="11"/>
      <c r="M30" s="26">
        <v>1500</v>
      </c>
      <c r="N30" s="27">
        <v>1500</v>
      </c>
      <c r="O30" s="26">
        <v>1000</v>
      </c>
      <c r="P30" s="27">
        <v>1000</v>
      </c>
      <c r="Q30" s="26">
        <v>5000</v>
      </c>
      <c r="R30" s="27">
        <v>5000</v>
      </c>
      <c r="S30" s="26">
        <v>8000</v>
      </c>
      <c r="T30" s="27">
        <v>1500</v>
      </c>
      <c r="U30" s="26"/>
      <c r="V30" s="27"/>
      <c r="W30" s="29">
        <v>3570</v>
      </c>
      <c r="X30" s="27"/>
      <c r="Y30" s="29">
        <v>3570</v>
      </c>
      <c r="Z30" s="27"/>
      <c r="AA30" s="29">
        <v>3570</v>
      </c>
      <c r="AB30" s="27"/>
      <c r="AC30" s="29">
        <v>3570</v>
      </c>
      <c r="AD30" s="27"/>
      <c r="AE30" s="29">
        <v>3570</v>
      </c>
      <c r="AF30" s="27"/>
      <c r="AG30" s="29">
        <v>3570</v>
      </c>
      <c r="AH30" s="27"/>
      <c r="AI30" s="29">
        <v>3570</v>
      </c>
      <c r="AJ30" s="27"/>
      <c r="AK30" s="29">
        <v>3570</v>
      </c>
      <c r="AL30" s="27"/>
      <c r="AM30" s="29">
        <v>3570</v>
      </c>
      <c r="AN30" s="27"/>
      <c r="AO30" s="128"/>
      <c r="AP30" s="27"/>
      <c r="AQ30" s="128"/>
      <c r="AR30" s="27"/>
      <c r="AS30" s="128"/>
      <c r="AT30" s="27"/>
      <c r="AU30" s="125"/>
      <c r="AV30" s="128"/>
      <c r="AW30" s="27"/>
      <c r="AX30" s="128"/>
      <c r="AY30" s="27"/>
      <c r="AZ30" s="128"/>
      <c r="BA30" s="27"/>
      <c r="BB30" s="128"/>
      <c r="BC30" s="27"/>
      <c r="BD30" s="128"/>
      <c r="BE30" s="27"/>
      <c r="BF30" s="128"/>
      <c r="BG30" s="27"/>
      <c r="BH30" s="128"/>
      <c r="BI30" s="27"/>
      <c r="BJ30" s="128"/>
      <c r="BK30" s="27"/>
      <c r="BL30" s="128"/>
      <c r="BM30" s="27"/>
      <c r="BN30" s="128"/>
      <c r="BO30" s="27"/>
      <c r="BP30" s="128"/>
      <c r="BQ30" s="27"/>
      <c r="BR30" s="28"/>
      <c r="BS30" s="27"/>
      <c r="BT30" s="30"/>
      <c r="BU30" s="28"/>
      <c r="BV30" s="27"/>
      <c r="BW30" s="28"/>
      <c r="BX30" s="27"/>
      <c r="BY30" s="28"/>
      <c r="BZ30" s="27"/>
      <c r="CA30" s="28"/>
      <c r="CB30" s="27"/>
      <c r="CC30" s="28"/>
      <c r="CD30" s="27"/>
      <c r="CE30" s="28"/>
      <c r="CF30" s="27"/>
      <c r="CG30" s="26"/>
      <c r="CH30" s="27"/>
      <c r="CI30" s="26"/>
      <c r="CJ30" s="27"/>
      <c r="CK30" s="26"/>
      <c r="CL30" s="27"/>
      <c r="CM30" s="26"/>
      <c r="CN30" s="27"/>
      <c r="CO30" s="26"/>
      <c r="CP30" s="27"/>
      <c r="CQ30" s="26"/>
      <c r="CR30" s="27"/>
      <c r="CS30" s="30"/>
      <c r="CT30" s="31">
        <f t="shared" si="0"/>
        <v>47630</v>
      </c>
      <c r="CU30" s="31">
        <f t="shared" si="0"/>
        <v>9000</v>
      </c>
      <c r="CV30" s="32">
        <f t="shared" si="1"/>
        <v>38630</v>
      </c>
    </row>
    <row r="31" spans="1:100" ht="25.5" customHeight="1">
      <c r="A31" s="41">
        <v>16</v>
      </c>
      <c r="B31" s="92" t="s">
        <v>1417</v>
      </c>
      <c r="C31" s="42" t="s">
        <v>1418</v>
      </c>
      <c r="D31" s="42" t="s">
        <v>1461</v>
      </c>
      <c r="E31" s="20" t="s">
        <v>1457</v>
      </c>
      <c r="F31" s="93" t="s">
        <v>1419</v>
      </c>
      <c r="G31" s="33"/>
      <c r="H31" s="127"/>
      <c r="I31" s="94">
        <v>5100</v>
      </c>
      <c r="J31" s="127"/>
      <c r="K31" s="25">
        <f>CV31</f>
        <v>3570</v>
      </c>
      <c r="L31" s="11"/>
      <c r="M31" s="26">
        <v>1500</v>
      </c>
      <c r="N31" s="27">
        <v>1500</v>
      </c>
      <c r="O31" s="26">
        <v>1000</v>
      </c>
      <c r="P31" s="27">
        <v>1000</v>
      </c>
      <c r="Q31" s="26">
        <v>5000</v>
      </c>
      <c r="R31" s="27">
        <v>5000</v>
      </c>
      <c r="S31" s="26">
        <v>8000</v>
      </c>
      <c r="T31" s="27">
        <f>1500+0</f>
        <v>1500</v>
      </c>
      <c r="U31" s="26"/>
      <c r="V31" s="27"/>
      <c r="W31" s="29">
        <v>3570</v>
      </c>
      <c r="X31" s="27">
        <v>0</v>
      </c>
      <c r="Y31" s="29">
        <v>3570</v>
      </c>
      <c r="Z31" s="27">
        <v>0</v>
      </c>
      <c r="AA31" s="29">
        <v>3570</v>
      </c>
      <c r="AB31" s="27">
        <v>0</v>
      </c>
      <c r="AC31" s="29">
        <v>3570</v>
      </c>
      <c r="AD31" s="27">
        <v>20780</v>
      </c>
      <c r="AE31" s="29">
        <v>3570</v>
      </c>
      <c r="AF31" s="27"/>
      <c r="AG31" s="29">
        <v>3570</v>
      </c>
      <c r="AH31" s="27"/>
      <c r="AI31" s="29">
        <v>3570</v>
      </c>
      <c r="AJ31" s="27">
        <v>7140</v>
      </c>
      <c r="AK31" s="29">
        <v>3570</v>
      </c>
      <c r="AL31" s="27">
        <v>7140</v>
      </c>
      <c r="AM31" s="29">
        <v>3570</v>
      </c>
      <c r="AN31" s="27"/>
      <c r="AO31" s="128"/>
      <c r="AP31" s="27"/>
      <c r="AQ31" s="128"/>
      <c r="AR31" s="27"/>
      <c r="AS31" s="128"/>
      <c r="AT31" s="27"/>
      <c r="AU31" s="125"/>
      <c r="AV31" s="128"/>
      <c r="AW31" s="27"/>
      <c r="AX31" s="128"/>
      <c r="AY31" s="27"/>
      <c r="AZ31" s="128"/>
      <c r="BA31" s="27"/>
      <c r="BB31" s="128"/>
      <c r="BC31" s="27"/>
      <c r="BD31" s="128"/>
      <c r="BE31" s="27"/>
      <c r="BF31" s="128"/>
      <c r="BG31" s="27"/>
      <c r="BH31" s="128"/>
      <c r="BI31" s="27"/>
      <c r="BJ31" s="128"/>
      <c r="BK31" s="27"/>
      <c r="BL31" s="128"/>
      <c r="BM31" s="27"/>
      <c r="BN31" s="128"/>
      <c r="BO31" s="27"/>
      <c r="BP31" s="128"/>
      <c r="BQ31" s="27"/>
      <c r="BR31" s="28"/>
      <c r="BS31" s="27"/>
      <c r="BT31" s="30"/>
      <c r="BU31" s="28"/>
      <c r="BV31" s="27"/>
      <c r="BW31" s="28"/>
      <c r="BX31" s="27"/>
      <c r="BY31" s="28"/>
      <c r="BZ31" s="27"/>
      <c r="CA31" s="28"/>
      <c r="CB31" s="27"/>
      <c r="CC31" s="28"/>
      <c r="CD31" s="27"/>
      <c r="CE31" s="28"/>
      <c r="CF31" s="27"/>
      <c r="CG31" s="26"/>
      <c r="CH31" s="27"/>
      <c r="CI31" s="26"/>
      <c r="CJ31" s="27"/>
      <c r="CK31" s="26"/>
      <c r="CL31" s="27"/>
      <c r="CM31" s="26"/>
      <c r="CN31" s="27"/>
      <c r="CO31" s="26"/>
      <c r="CP31" s="27"/>
      <c r="CQ31" s="26"/>
      <c r="CR31" s="27"/>
      <c r="CS31" s="30"/>
      <c r="CT31" s="31">
        <f t="shared" si="0"/>
        <v>47630</v>
      </c>
      <c r="CU31" s="31">
        <f t="shared" si="0"/>
        <v>44060</v>
      </c>
      <c r="CV31" s="32">
        <f t="shared" si="1"/>
        <v>3570</v>
      </c>
    </row>
    <row r="32" spans="1:100" ht="25.5" customHeight="1">
      <c r="A32" s="172">
        <v>12</v>
      </c>
      <c r="B32" s="92" t="s">
        <v>563</v>
      </c>
      <c r="C32" s="42" t="s">
        <v>564</v>
      </c>
      <c r="D32" s="42" t="s">
        <v>1461</v>
      </c>
      <c r="E32" s="20" t="s">
        <v>1458</v>
      </c>
      <c r="F32" s="93" t="s">
        <v>565</v>
      </c>
      <c r="G32" s="210"/>
      <c r="H32" s="35"/>
      <c r="I32" s="94">
        <v>5100</v>
      </c>
      <c r="J32" s="35"/>
      <c r="K32" s="38">
        <f>CT32</f>
        <v>47630</v>
      </c>
      <c r="L32" s="11"/>
      <c r="M32" s="26">
        <v>1500</v>
      </c>
      <c r="N32" s="27">
        <v>1500</v>
      </c>
      <c r="O32" s="26">
        <v>1000</v>
      </c>
      <c r="P32" s="27">
        <v>1000</v>
      </c>
      <c r="Q32" s="26">
        <v>5000</v>
      </c>
      <c r="R32" s="27">
        <v>5000</v>
      </c>
      <c r="S32" s="26">
        <v>8000</v>
      </c>
      <c r="T32" s="27">
        <v>0</v>
      </c>
      <c r="U32" s="26"/>
      <c r="V32" s="27"/>
      <c r="W32" s="26"/>
      <c r="X32" s="27"/>
      <c r="Y32" s="29">
        <v>3570</v>
      </c>
      <c r="Z32" s="27">
        <v>0</v>
      </c>
      <c r="AA32" s="29">
        <v>3570</v>
      </c>
      <c r="AB32" s="27">
        <v>0</v>
      </c>
      <c r="AC32" s="29">
        <v>3570</v>
      </c>
      <c r="AD32" s="27">
        <f>13000+5710</f>
        <v>18710</v>
      </c>
      <c r="AE32" s="29">
        <v>3570</v>
      </c>
      <c r="AF32" s="27">
        <v>3570</v>
      </c>
      <c r="AG32" s="29">
        <v>3570</v>
      </c>
      <c r="AH32" s="27"/>
      <c r="AI32" s="29">
        <v>3570</v>
      </c>
      <c r="AJ32" s="27">
        <v>7140</v>
      </c>
      <c r="AK32" s="29">
        <v>3570</v>
      </c>
      <c r="AL32" s="27"/>
      <c r="AM32" s="29">
        <v>3570</v>
      </c>
      <c r="AN32" s="27"/>
      <c r="AO32" s="29">
        <v>3570</v>
      </c>
      <c r="AP32" s="27">
        <v>10710</v>
      </c>
      <c r="AQ32" s="28"/>
      <c r="AR32" s="27"/>
      <c r="AS32" s="28"/>
      <c r="AT32" s="27"/>
      <c r="AU32" s="125"/>
      <c r="AV32" s="128"/>
      <c r="AW32" s="27"/>
      <c r="AX32" s="128"/>
      <c r="AY32" s="27"/>
      <c r="AZ32" s="128"/>
      <c r="BA32" s="27"/>
      <c r="BB32" s="128"/>
      <c r="BC32" s="27"/>
      <c r="BD32" s="128"/>
      <c r="BE32" s="27"/>
      <c r="BF32" s="128"/>
      <c r="BG32" s="27"/>
      <c r="BH32" s="128"/>
      <c r="BI32" s="27"/>
      <c r="BJ32" s="128"/>
      <c r="BK32" s="27"/>
      <c r="BL32" s="128"/>
      <c r="BM32" s="27"/>
      <c r="BN32" s="128"/>
      <c r="BO32" s="27"/>
      <c r="BP32" s="128"/>
      <c r="BQ32" s="27"/>
      <c r="BR32" s="28"/>
      <c r="BS32" s="27"/>
      <c r="BT32" s="30"/>
      <c r="BU32" s="28"/>
      <c r="BV32" s="27"/>
      <c r="BW32" s="28"/>
      <c r="BX32" s="27"/>
      <c r="BY32" s="28"/>
      <c r="BZ32" s="27"/>
      <c r="CA32" s="28"/>
      <c r="CB32" s="27"/>
      <c r="CC32" s="28"/>
      <c r="CD32" s="27"/>
      <c r="CE32" s="28"/>
      <c r="CF32" s="27"/>
      <c r="CG32" s="26"/>
      <c r="CH32" s="27"/>
      <c r="CI32" s="26"/>
      <c r="CJ32" s="27"/>
      <c r="CK32" s="26"/>
      <c r="CL32" s="27"/>
      <c r="CM32" s="26"/>
      <c r="CN32" s="27"/>
      <c r="CO32" s="26"/>
      <c r="CP32" s="27"/>
      <c r="CQ32" s="26"/>
      <c r="CR32" s="27"/>
      <c r="CS32" s="30"/>
      <c r="CT32" s="31">
        <f t="shared" si="0"/>
        <v>47630</v>
      </c>
      <c r="CU32" s="31">
        <f t="shared" si="0"/>
        <v>47630</v>
      </c>
      <c r="CV32" s="32">
        <f t="shared" si="1"/>
        <v>0</v>
      </c>
    </row>
    <row r="33" spans="1:100" ht="25.5" customHeight="1">
      <c r="A33" s="41">
        <v>17</v>
      </c>
      <c r="B33" s="92" t="s">
        <v>1420</v>
      </c>
      <c r="C33" s="42" t="s">
        <v>1421</v>
      </c>
      <c r="D33" s="42" t="s">
        <v>1461</v>
      </c>
      <c r="E33" s="20" t="s">
        <v>1457</v>
      </c>
      <c r="F33" s="93" t="s">
        <v>1422</v>
      </c>
      <c r="G33" s="33"/>
      <c r="H33" s="127"/>
      <c r="I33" s="94">
        <v>5100</v>
      </c>
      <c r="J33" s="127"/>
      <c r="K33" s="25">
        <f>CV33</f>
        <v>0</v>
      </c>
      <c r="L33" s="11"/>
      <c r="M33" s="26">
        <v>1500</v>
      </c>
      <c r="N33" s="27">
        <v>1500</v>
      </c>
      <c r="O33" s="26">
        <v>1000</v>
      </c>
      <c r="P33" s="27">
        <v>1000</v>
      </c>
      <c r="Q33" s="26">
        <v>5000</v>
      </c>
      <c r="R33" s="27">
        <v>5000</v>
      </c>
      <c r="S33" s="26">
        <v>8000</v>
      </c>
      <c r="T33" s="27">
        <v>0</v>
      </c>
      <c r="U33" s="26"/>
      <c r="V33" s="27"/>
      <c r="W33" s="29">
        <v>3570</v>
      </c>
      <c r="X33" s="27">
        <v>11570</v>
      </c>
      <c r="Y33" s="29">
        <v>3570</v>
      </c>
      <c r="Z33" s="27">
        <v>3570</v>
      </c>
      <c r="AA33" s="29">
        <v>3570</v>
      </c>
      <c r="AB33" s="27">
        <v>3570</v>
      </c>
      <c r="AC33" s="29">
        <v>3570</v>
      </c>
      <c r="AD33" s="27">
        <v>3570</v>
      </c>
      <c r="AE33" s="29">
        <v>3570</v>
      </c>
      <c r="AF33" s="27">
        <v>3570</v>
      </c>
      <c r="AG33" s="29">
        <v>3570</v>
      </c>
      <c r="AH33" s="27">
        <v>3570</v>
      </c>
      <c r="AI33" s="29">
        <v>3570</v>
      </c>
      <c r="AJ33" s="27">
        <v>3570</v>
      </c>
      <c r="AK33" s="29">
        <v>3570</v>
      </c>
      <c r="AL33" s="27">
        <v>3570</v>
      </c>
      <c r="AM33" s="29">
        <v>3570</v>
      </c>
      <c r="AN33" s="27">
        <v>3570</v>
      </c>
      <c r="AO33" s="128"/>
      <c r="AP33" s="27"/>
      <c r="AQ33" s="128"/>
      <c r="AR33" s="27"/>
      <c r="AS33" s="128"/>
      <c r="AT33" s="27"/>
      <c r="AU33" s="125"/>
      <c r="AV33" s="128"/>
      <c r="AW33" s="27"/>
      <c r="AX33" s="128"/>
      <c r="AY33" s="27"/>
      <c r="AZ33" s="128"/>
      <c r="BA33" s="27"/>
      <c r="BB33" s="128"/>
      <c r="BC33" s="27"/>
      <c r="BD33" s="128"/>
      <c r="BE33" s="27"/>
      <c r="BF33" s="128"/>
      <c r="BG33" s="27"/>
      <c r="BH33" s="128"/>
      <c r="BI33" s="27"/>
      <c r="BJ33" s="128"/>
      <c r="BK33" s="27"/>
      <c r="BL33" s="128"/>
      <c r="BM33" s="27"/>
      <c r="BN33" s="128"/>
      <c r="BO33" s="27"/>
      <c r="BP33" s="128"/>
      <c r="BQ33" s="27"/>
      <c r="BR33" s="28"/>
      <c r="BS33" s="27"/>
      <c r="BT33" s="30"/>
      <c r="BU33" s="28"/>
      <c r="BV33" s="27"/>
      <c r="BW33" s="28"/>
      <c r="BX33" s="27"/>
      <c r="BY33" s="28"/>
      <c r="BZ33" s="27"/>
      <c r="CA33" s="28"/>
      <c r="CB33" s="27"/>
      <c r="CC33" s="28"/>
      <c r="CD33" s="27"/>
      <c r="CE33" s="28"/>
      <c r="CF33" s="27"/>
      <c r="CG33" s="26"/>
      <c r="CH33" s="27"/>
      <c r="CI33" s="26"/>
      <c r="CJ33" s="27"/>
      <c r="CK33" s="26"/>
      <c r="CL33" s="27"/>
      <c r="CM33" s="26"/>
      <c r="CN33" s="27"/>
      <c r="CO33" s="26"/>
      <c r="CP33" s="27"/>
      <c r="CQ33" s="26"/>
      <c r="CR33" s="27"/>
      <c r="CS33" s="30"/>
      <c r="CT33" s="31">
        <f t="shared" si="0"/>
        <v>47630</v>
      </c>
      <c r="CU33" s="31">
        <f t="shared" si="0"/>
        <v>47630</v>
      </c>
      <c r="CV33" s="32">
        <f t="shared" si="1"/>
        <v>0</v>
      </c>
    </row>
    <row r="34" spans="1:100" ht="25.5" customHeight="1">
      <c r="A34" s="172">
        <v>13</v>
      </c>
      <c r="B34" s="98" t="s">
        <v>566</v>
      </c>
      <c r="C34" s="42" t="s">
        <v>567</v>
      </c>
      <c r="D34" s="42" t="s">
        <v>1461</v>
      </c>
      <c r="E34" s="20" t="s">
        <v>1458</v>
      </c>
      <c r="F34" s="93" t="s">
        <v>568</v>
      </c>
      <c r="G34" s="33"/>
      <c r="H34" s="24"/>
      <c r="I34" s="94">
        <v>5100</v>
      </c>
      <c r="K34" s="25">
        <f>CT34</f>
        <v>47630</v>
      </c>
      <c r="L34" s="11"/>
      <c r="M34" s="26">
        <v>1500</v>
      </c>
      <c r="N34" s="27">
        <v>1500</v>
      </c>
      <c r="O34" s="26">
        <v>1000</v>
      </c>
      <c r="P34" s="27">
        <v>1000</v>
      </c>
      <c r="Q34" s="26">
        <v>5000</v>
      </c>
      <c r="R34" s="27">
        <v>5000</v>
      </c>
      <c r="S34" s="26">
        <v>8000</v>
      </c>
      <c r="T34" s="27">
        <v>0</v>
      </c>
      <c r="U34" s="26"/>
      <c r="V34" s="27"/>
      <c r="W34" s="26"/>
      <c r="X34" s="27">
        <v>8000</v>
      </c>
      <c r="Y34" s="29">
        <v>3570</v>
      </c>
      <c r="Z34" s="27">
        <v>3570</v>
      </c>
      <c r="AA34" s="29">
        <v>3570</v>
      </c>
      <c r="AB34" s="27">
        <v>3570</v>
      </c>
      <c r="AC34" s="29">
        <v>3570</v>
      </c>
      <c r="AD34" s="27"/>
      <c r="AE34" s="29">
        <v>3570</v>
      </c>
      <c r="AF34" s="27">
        <v>3570</v>
      </c>
      <c r="AG34" s="29">
        <v>3570</v>
      </c>
      <c r="AH34" s="27">
        <v>3570</v>
      </c>
      <c r="AI34" s="29">
        <v>3570</v>
      </c>
      <c r="AJ34" s="27"/>
      <c r="AK34" s="29">
        <v>3570</v>
      </c>
      <c r="AL34" s="27">
        <v>3570</v>
      </c>
      <c r="AM34" s="29">
        <v>3570</v>
      </c>
      <c r="AN34" s="27"/>
      <c r="AO34" s="29">
        <v>3570</v>
      </c>
      <c r="AP34" s="27"/>
      <c r="AQ34" s="28"/>
      <c r="AR34" s="27"/>
      <c r="AS34" s="28"/>
      <c r="AT34" s="27"/>
      <c r="AU34" s="125"/>
      <c r="AV34" s="128"/>
      <c r="AW34" s="27"/>
      <c r="AX34" s="128"/>
      <c r="AY34" s="27"/>
      <c r="AZ34" s="128"/>
      <c r="BA34" s="27"/>
      <c r="BB34" s="128"/>
      <c r="BC34" s="27"/>
      <c r="BD34" s="128"/>
      <c r="BE34" s="27"/>
      <c r="BF34" s="128"/>
      <c r="BG34" s="27"/>
      <c r="BH34" s="128"/>
      <c r="BI34" s="27"/>
      <c r="BJ34" s="128"/>
      <c r="BK34" s="27"/>
      <c r="BL34" s="128"/>
      <c r="BM34" s="27"/>
      <c r="BN34" s="128"/>
      <c r="BO34" s="27"/>
      <c r="BP34" s="128"/>
      <c r="BQ34" s="27"/>
      <c r="BR34" s="28"/>
      <c r="BS34" s="27"/>
      <c r="BT34" s="30"/>
      <c r="BU34" s="28"/>
      <c r="BV34" s="27"/>
      <c r="BW34" s="28"/>
      <c r="BX34" s="27"/>
      <c r="BY34" s="28"/>
      <c r="BZ34" s="27"/>
      <c r="CA34" s="28"/>
      <c r="CB34" s="27"/>
      <c r="CC34" s="28"/>
      <c r="CD34" s="27"/>
      <c r="CE34" s="28"/>
      <c r="CF34" s="27"/>
      <c r="CG34" s="26"/>
      <c r="CH34" s="27"/>
      <c r="CI34" s="26"/>
      <c r="CJ34" s="27"/>
      <c r="CK34" s="26"/>
      <c r="CL34" s="27"/>
      <c r="CM34" s="26"/>
      <c r="CN34" s="27"/>
      <c r="CO34" s="26"/>
      <c r="CP34" s="27"/>
      <c r="CQ34" s="26"/>
      <c r="CR34" s="27"/>
      <c r="CS34" s="30"/>
      <c r="CT34" s="31">
        <f t="shared" si="0"/>
        <v>47630</v>
      </c>
      <c r="CU34" s="31">
        <f t="shared" si="0"/>
        <v>33350</v>
      </c>
      <c r="CV34" s="32">
        <f t="shared" si="1"/>
        <v>14280</v>
      </c>
    </row>
    <row r="35" spans="1:100" ht="25.5" customHeight="1">
      <c r="A35" s="41">
        <v>18</v>
      </c>
      <c r="B35" s="92" t="s">
        <v>1423</v>
      </c>
      <c r="C35" s="42" t="s">
        <v>1424</v>
      </c>
      <c r="D35" s="42" t="s">
        <v>1461</v>
      </c>
      <c r="E35" s="20" t="s">
        <v>1457</v>
      </c>
      <c r="F35" s="93" t="s">
        <v>1425</v>
      </c>
      <c r="G35" s="33"/>
      <c r="H35" s="127"/>
      <c r="I35" s="94">
        <v>5100</v>
      </c>
      <c r="J35" s="127"/>
      <c r="K35" s="25">
        <f t="shared" ref="K35:K41" si="2">CV35</f>
        <v>0</v>
      </c>
      <c r="L35" s="11"/>
      <c r="M35" s="26">
        <v>1500</v>
      </c>
      <c r="N35" s="27">
        <v>1500</v>
      </c>
      <c r="O35" s="26">
        <v>1000</v>
      </c>
      <c r="P35" s="27">
        <v>1000</v>
      </c>
      <c r="Q35" s="26">
        <v>5000</v>
      </c>
      <c r="R35" s="27">
        <v>5000</v>
      </c>
      <c r="S35" s="26">
        <v>8000</v>
      </c>
      <c r="T35" s="27">
        <f>0+0</f>
        <v>0</v>
      </c>
      <c r="U35" s="26"/>
      <c r="V35" s="27"/>
      <c r="W35" s="29">
        <v>3570</v>
      </c>
      <c r="X35" s="27">
        <v>0</v>
      </c>
      <c r="Y35" s="29">
        <v>3570</v>
      </c>
      <c r="Z35" s="27">
        <v>7140</v>
      </c>
      <c r="AA35" s="29">
        <v>3570</v>
      </c>
      <c r="AB35" s="27">
        <v>0</v>
      </c>
      <c r="AC35" s="29">
        <v>3570</v>
      </c>
      <c r="AD35" s="27">
        <f>7570+4000+3570</f>
        <v>15140</v>
      </c>
      <c r="AE35" s="29">
        <v>3570</v>
      </c>
      <c r="AF35" s="27">
        <v>7140</v>
      </c>
      <c r="AG35" s="29">
        <v>3570</v>
      </c>
      <c r="AH35" s="27">
        <v>0</v>
      </c>
      <c r="AI35" s="29">
        <v>3570</v>
      </c>
      <c r="AJ35" s="27"/>
      <c r="AK35" s="29">
        <v>3570</v>
      </c>
      <c r="AL35" s="27">
        <v>7140</v>
      </c>
      <c r="AM35" s="29">
        <v>3570</v>
      </c>
      <c r="AN35" s="27">
        <v>3570</v>
      </c>
      <c r="AO35" s="128"/>
      <c r="AP35" s="27"/>
      <c r="AQ35" s="128"/>
      <c r="AR35" s="27"/>
      <c r="AS35" s="128"/>
      <c r="AT35" s="27"/>
      <c r="AU35" s="125"/>
      <c r="AV35" s="128"/>
      <c r="AW35" s="27"/>
      <c r="AX35" s="128"/>
      <c r="AY35" s="27"/>
      <c r="AZ35" s="128"/>
      <c r="BA35" s="27"/>
      <c r="BB35" s="128"/>
      <c r="BC35" s="27"/>
      <c r="BD35" s="128"/>
      <c r="BE35" s="27"/>
      <c r="BF35" s="128"/>
      <c r="BG35" s="27"/>
      <c r="BH35" s="128"/>
      <c r="BI35" s="27"/>
      <c r="BJ35" s="128"/>
      <c r="BK35" s="27"/>
      <c r="BL35" s="128"/>
      <c r="BM35" s="27"/>
      <c r="BN35" s="128"/>
      <c r="BO35" s="27"/>
      <c r="BP35" s="128"/>
      <c r="BQ35" s="27"/>
      <c r="BR35" s="28"/>
      <c r="BS35" s="27"/>
      <c r="BT35" s="30"/>
      <c r="BU35" s="28"/>
      <c r="BV35" s="27"/>
      <c r="BW35" s="28"/>
      <c r="BX35" s="27"/>
      <c r="BY35" s="28"/>
      <c r="BZ35" s="27"/>
      <c r="CA35" s="28"/>
      <c r="CB35" s="27"/>
      <c r="CC35" s="28"/>
      <c r="CD35" s="27"/>
      <c r="CE35" s="28"/>
      <c r="CF35" s="27"/>
      <c r="CG35" s="26"/>
      <c r="CH35" s="27"/>
      <c r="CI35" s="26"/>
      <c r="CJ35" s="27"/>
      <c r="CK35" s="26"/>
      <c r="CL35" s="27"/>
      <c r="CM35" s="26"/>
      <c r="CN35" s="27"/>
      <c r="CO35" s="26"/>
      <c r="CP35" s="27"/>
      <c r="CQ35" s="26"/>
      <c r="CR35" s="27"/>
      <c r="CS35" s="30"/>
      <c r="CT35" s="31">
        <f t="shared" si="0"/>
        <v>47630</v>
      </c>
      <c r="CU35" s="31">
        <f t="shared" si="0"/>
        <v>47630</v>
      </c>
      <c r="CV35" s="32">
        <f t="shared" si="1"/>
        <v>0</v>
      </c>
    </row>
    <row r="36" spans="1:100" ht="25.5" customHeight="1">
      <c r="A36" s="172">
        <v>19</v>
      </c>
      <c r="B36" s="92" t="s">
        <v>1426</v>
      </c>
      <c r="C36" s="42" t="s">
        <v>1427</v>
      </c>
      <c r="D36" s="42" t="s">
        <v>1461</v>
      </c>
      <c r="E36" s="20" t="s">
        <v>1457</v>
      </c>
      <c r="F36" s="93" t="s">
        <v>1428</v>
      </c>
      <c r="G36" s="132"/>
      <c r="H36" s="127"/>
      <c r="I36" s="94">
        <v>5100</v>
      </c>
      <c r="J36" s="127"/>
      <c r="K36" s="25">
        <f t="shared" si="2"/>
        <v>13850</v>
      </c>
      <c r="L36" s="11"/>
      <c r="M36" s="26">
        <v>1500</v>
      </c>
      <c r="N36" s="27">
        <v>1500</v>
      </c>
      <c r="O36" s="26">
        <v>1000</v>
      </c>
      <c r="P36" s="27">
        <v>1000</v>
      </c>
      <c r="Q36" s="26">
        <v>5000</v>
      </c>
      <c r="R36" s="27">
        <v>5000</v>
      </c>
      <c r="S36" s="26">
        <v>8000</v>
      </c>
      <c r="T36" s="27">
        <v>0</v>
      </c>
      <c r="U36" s="26"/>
      <c r="V36" s="27"/>
      <c r="W36" s="29">
        <v>3570</v>
      </c>
      <c r="X36" s="27">
        <v>0</v>
      </c>
      <c r="Y36" s="29">
        <v>3570</v>
      </c>
      <c r="Z36" s="27">
        <v>0</v>
      </c>
      <c r="AA36" s="29">
        <v>3570</v>
      </c>
      <c r="AB36" s="27"/>
      <c r="AC36" s="29">
        <v>3570</v>
      </c>
      <c r="AD36" s="27">
        <v>12000</v>
      </c>
      <c r="AE36" s="29">
        <v>3570</v>
      </c>
      <c r="AF36" s="27"/>
      <c r="AG36" s="29">
        <v>3570</v>
      </c>
      <c r="AH36" s="27"/>
      <c r="AI36" s="29">
        <v>3570</v>
      </c>
      <c r="AJ36" s="27"/>
      <c r="AK36" s="29">
        <v>3570</v>
      </c>
      <c r="AL36" s="27"/>
      <c r="AM36" s="29">
        <v>3570</v>
      </c>
      <c r="AN36" s="27">
        <v>14280</v>
      </c>
      <c r="AO36" s="128"/>
      <c r="AP36" s="27"/>
      <c r="AQ36" s="128"/>
      <c r="AR36" s="27"/>
      <c r="AS36" s="128"/>
      <c r="AT36" s="27"/>
      <c r="AU36" s="125"/>
      <c r="AV36" s="128"/>
      <c r="AW36" s="27"/>
      <c r="AX36" s="128"/>
      <c r="AY36" s="27"/>
      <c r="AZ36" s="128"/>
      <c r="BA36" s="27"/>
      <c r="BB36" s="128"/>
      <c r="BC36" s="27"/>
      <c r="BD36" s="128"/>
      <c r="BE36" s="27"/>
      <c r="BF36" s="128"/>
      <c r="BG36" s="27"/>
      <c r="BH36" s="128"/>
      <c r="BI36" s="27"/>
      <c r="BJ36" s="128"/>
      <c r="BK36" s="27"/>
      <c r="BL36" s="128"/>
      <c r="BM36" s="27"/>
      <c r="BN36" s="128"/>
      <c r="BO36" s="27"/>
      <c r="BP36" s="128"/>
      <c r="BQ36" s="27"/>
      <c r="BR36" s="28"/>
      <c r="BS36" s="27"/>
      <c r="BT36" s="30"/>
      <c r="BU36" s="28"/>
      <c r="BV36" s="27"/>
      <c r="BW36" s="28"/>
      <c r="BX36" s="27"/>
      <c r="BY36" s="28"/>
      <c r="BZ36" s="27"/>
      <c r="CA36" s="28"/>
      <c r="CB36" s="27"/>
      <c r="CC36" s="28"/>
      <c r="CD36" s="27"/>
      <c r="CE36" s="28"/>
      <c r="CF36" s="27"/>
      <c r="CG36" s="26"/>
      <c r="CH36" s="27"/>
      <c r="CI36" s="26"/>
      <c r="CJ36" s="27"/>
      <c r="CK36" s="26"/>
      <c r="CL36" s="27"/>
      <c r="CM36" s="26"/>
      <c r="CN36" s="27"/>
      <c r="CO36" s="26"/>
      <c r="CP36" s="27"/>
      <c r="CQ36" s="26"/>
      <c r="CR36" s="27"/>
      <c r="CS36" s="30"/>
      <c r="CT36" s="31">
        <f t="shared" si="0"/>
        <v>47630</v>
      </c>
      <c r="CU36" s="31">
        <f t="shared" si="0"/>
        <v>33780</v>
      </c>
      <c r="CV36" s="32">
        <f t="shared" si="1"/>
        <v>13850</v>
      </c>
    </row>
    <row r="37" spans="1:100" ht="25.5" customHeight="1">
      <c r="A37" s="41">
        <v>20</v>
      </c>
      <c r="B37" s="92" t="s">
        <v>1429</v>
      </c>
      <c r="C37" s="42" t="s">
        <v>1430</v>
      </c>
      <c r="D37" s="42" t="s">
        <v>1461</v>
      </c>
      <c r="E37" s="20" t="s">
        <v>1457</v>
      </c>
      <c r="F37" s="93" t="s">
        <v>1431</v>
      </c>
      <c r="G37" s="213" t="s">
        <v>64</v>
      </c>
      <c r="H37" s="127" t="s">
        <v>680</v>
      </c>
      <c r="I37" s="94">
        <v>0</v>
      </c>
      <c r="J37" s="127" t="s">
        <v>680</v>
      </c>
      <c r="K37" s="25">
        <f t="shared" si="2"/>
        <v>15500</v>
      </c>
      <c r="L37" s="11"/>
      <c r="M37" s="26">
        <v>1500</v>
      </c>
      <c r="N37" s="27"/>
      <c r="O37" s="26">
        <v>1000</v>
      </c>
      <c r="P37" s="27"/>
      <c r="Q37" s="26">
        <v>5000</v>
      </c>
      <c r="R37" s="27"/>
      <c r="S37" s="26">
        <v>8000</v>
      </c>
      <c r="T37" s="27"/>
      <c r="U37" s="26"/>
      <c r="V37" s="27"/>
      <c r="W37" s="29">
        <v>0</v>
      </c>
      <c r="X37" s="27"/>
      <c r="Y37" s="29">
        <v>0</v>
      </c>
      <c r="Z37" s="27"/>
      <c r="AA37" s="29">
        <v>0</v>
      </c>
      <c r="AB37" s="27"/>
      <c r="AC37" s="29">
        <v>0</v>
      </c>
      <c r="AD37" s="27"/>
      <c r="AE37" s="29">
        <v>0</v>
      </c>
      <c r="AF37" s="27"/>
      <c r="AG37" s="29">
        <v>0</v>
      </c>
      <c r="AH37" s="27"/>
      <c r="AI37" s="29">
        <v>0</v>
      </c>
      <c r="AJ37" s="27"/>
      <c r="AK37" s="29">
        <v>0</v>
      </c>
      <c r="AL37" s="27"/>
      <c r="AM37" s="29">
        <v>0</v>
      </c>
      <c r="AN37" s="27"/>
      <c r="AO37" s="128"/>
      <c r="AP37" s="27"/>
      <c r="AQ37" s="128"/>
      <c r="AR37" s="27"/>
      <c r="AS37" s="128"/>
      <c r="AT37" s="27"/>
      <c r="AU37" s="125"/>
      <c r="AV37" s="128"/>
      <c r="AW37" s="27"/>
      <c r="AX37" s="128"/>
      <c r="AY37" s="27"/>
      <c r="AZ37" s="128"/>
      <c r="BA37" s="27"/>
      <c r="BB37" s="128"/>
      <c r="BC37" s="27"/>
      <c r="BD37" s="128"/>
      <c r="BE37" s="27"/>
      <c r="BF37" s="128"/>
      <c r="BG37" s="27"/>
      <c r="BH37" s="128"/>
      <c r="BI37" s="27"/>
      <c r="BJ37" s="128"/>
      <c r="BK37" s="27"/>
      <c r="BL37" s="128"/>
      <c r="BM37" s="27"/>
      <c r="BN37" s="128"/>
      <c r="BO37" s="27"/>
      <c r="BP37" s="128"/>
      <c r="BQ37" s="27"/>
      <c r="BR37" s="28"/>
      <c r="BS37" s="27"/>
      <c r="BT37" s="30"/>
      <c r="BU37" s="28"/>
      <c r="BV37" s="27"/>
      <c r="BW37" s="28"/>
      <c r="BX37" s="27"/>
      <c r="BY37" s="28"/>
      <c r="BZ37" s="27"/>
      <c r="CA37" s="28"/>
      <c r="CB37" s="27"/>
      <c r="CC37" s="28"/>
      <c r="CD37" s="27"/>
      <c r="CE37" s="28"/>
      <c r="CF37" s="27"/>
      <c r="CG37" s="26"/>
      <c r="CH37" s="27"/>
      <c r="CI37" s="26"/>
      <c r="CJ37" s="27"/>
      <c r="CK37" s="26"/>
      <c r="CL37" s="27"/>
      <c r="CM37" s="26"/>
      <c r="CN37" s="27"/>
      <c r="CO37" s="26"/>
      <c r="CP37" s="27"/>
      <c r="CQ37" s="26"/>
      <c r="CR37" s="27"/>
      <c r="CS37" s="30"/>
      <c r="CT37" s="31">
        <f t="shared" si="0"/>
        <v>15500</v>
      </c>
      <c r="CU37" s="31">
        <f t="shared" si="0"/>
        <v>0</v>
      </c>
      <c r="CV37" s="32">
        <f t="shared" si="1"/>
        <v>15500</v>
      </c>
    </row>
    <row r="38" spans="1:100" ht="25.5" customHeight="1">
      <c r="A38" s="172">
        <v>21</v>
      </c>
      <c r="B38" s="92" t="s">
        <v>1432</v>
      </c>
      <c r="C38" s="42" t="s">
        <v>1433</v>
      </c>
      <c r="D38" s="42" t="s">
        <v>1461</v>
      </c>
      <c r="E38" s="20" t="s">
        <v>1457</v>
      </c>
      <c r="F38" s="93" t="s">
        <v>1434</v>
      </c>
      <c r="G38" s="33"/>
      <c r="H38" s="127"/>
      <c r="I38" s="94">
        <v>5100</v>
      </c>
      <c r="J38" s="127"/>
      <c r="K38" s="25">
        <f t="shared" si="2"/>
        <v>10710</v>
      </c>
      <c r="L38" s="11"/>
      <c r="M38" s="26">
        <v>1500</v>
      </c>
      <c r="N38" s="27">
        <v>1500</v>
      </c>
      <c r="O38" s="26">
        <v>1000</v>
      </c>
      <c r="P38" s="27">
        <v>1000</v>
      </c>
      <c r="Q38" s="26">
        <v>5000</v>
      </c>
      <c r="R38" s="27">
        <v>5000</v>
      </c>
      <c r="S38" s="26">
        <v>8000</v>
      </c>
      <c r="T38" s="27">
        <v>0</v>
      </c>
      <c r="U38" s="26"/>
      <c r="V38" s="27"/>
      <c r="W38" s="29">
        <v>3570</v>
      </c>
      <c r="X38" s="27">
        <v>0</v>
      </c>
      <c r="Y38" s="29">
        <v>3570</v>
      </c>
      <c r="Z38" s="27">
        <v>0</v>
      </c>
      <c r="AA38" s="29">
        <v>3570</v>
      </c>
      <c r="AB38" s="27">
        <v>0</v>
      </c>
      <c r="AC38" s="29">
        <v>3570</v>
      </c>
      <c r="AD38" s="27">
        <v>22280</v>
      </c>
      <c r="AE38" s="29">
        <v>3570</v>
      </c>
      <c r="AF38" s="27"/>
      <c r="AG38" s="29">
        <v>3570</v>
      </c>
      <c r="AH38" s="27"/>
      <c r="AI38" s="29">
        <v>3570</v>
      </c>
      <c r="AJ38" s="27">
        <v>7140</v>
      </c>
      <c r="AK38" s="29">
        <v>3570</v>
      </c>
      <c r="AL38" s="27"/>
      <c r="AM38" s="29">
        <v>3570</v>
      </c>
      <c r="AN38" s="27"/>
      <c r="AO38" s="128"/>
      <c r="AP38" s="27"/>
      <c r="AQ38" s="128"/>
      <c r="AR38" s="27"/>
      <c r="AS38" s="128"/>
      <c r="AT38" s="27"/>
      <c r="AU38" s="125"/>
      <c r="AV38" s="128"/>
      <c r="AW38" s="27"/>
      <c r="AX38" s="128"/>
      <c r="AY38" s="27"/>
      <c r="AZ38" s="128"/>
      <c r="BA38" s="27"/>
      <c r="BB38" s="128"/>
      <c r="BC38" s="27"/>
      <c r="BD38" s="128"/>
      <c r="BE38" s="27"/>
      <c r="BF38" s="128"/>
      <c r="BG38" s="27"/>
      <c r="BH38" s="128"/>
      <c r="BI38" s="27"/>
      <c r="BJ38" s="128"/>
      <c r="BK38" s="27"/>
      <c r="BL38" s="128"/>
      <c r="BM38" s="27"/>
      <c r="BN38" s="128"/>
      <c r="BO38" s="27"/>
      <c r="BP38" s="128"/>
      <c r="BQ38" s="27"/>
      <c r="BR38" s="28"/>
      <c r="BS38" s="27"/>
      <c r="BT38" s="30"/>
      <c r="BU38" s="28"/>
      <c r="BV38" s="27"/>
      <c r="BW38" s="28"/>
      <c r="BX38" s="27"/>
      <c r="BY38" s="28"/>
      <c r="BZ38" s="27"/>
      <c r="CA38" s="28"/>
      <c r="CB38" s="27"/>
      <c r="CC38" s="28"/>
      <c r="CD38" s="27"/>
      <c r="CE38" s="28"/>
      <c r="CF38" s="27"/>
      <c r="CG38" s="26"/>
      <c r="CH38" s="27"/>
      <c r="CI38" s="26"/>
      <c r="CJ38" s="27"/>
      <c r="CK38" s="26"/>
      <c r="CL38" s="27"/>
      <c r="CM38" s="26"/>
      <c r="CN38" s="27"/>
      <c r="CO38" s="26"/>
      <c r="CP38" s="27"/>
      <c r="CQ38" s="26"/>
      <c r="CR38" s="27"/>
      <c r="CS38" s="30"/>
      <c r="CT38" s="31">
        <f t="shared" si="0"/>
        <v>47630</v>
      </c>
      <c r="CU38" s="31">
        <f t="shared" si="0"/>
        <v>36920</v>
      </c>
      <c r="CV38" s="32">
        <f t="shared" si="1"/>
        <v>10710</v>
      </c>
    </row>
    <row r="39" spans="1:100" ht="25.5" customHeight="1">
      <c r="A39" s="41">
        <v>22</v>
      </c>
      <c r="B39" s="92" t="s">
        <v>1435</v>
      </c>
      <c r="C39" s="42" t="s">
        <v>1436</v>
      </c>
      <c r="D39" s="42" t="s">
        <v>1461</v>
      </c>
      <c r="E39" s="20" t="s">
        <v>1457</v>
      </c>
      <c r="F39" s="93" t="s">
        <v>1437</v>
      </c>
      <c r="G39" s="210"/>
      <c r="H39" s="127"/>
      <c r="I39" s="94">
        <v>5100</v>
      </c>
      <c r="J39" s="127"/>
      <c r="K39" s="25">
        <f t="shared" si="2"/>
        <v>0</v>
      </c>
      <c r="L39" s="11"/>
      <c r="M39" s="26">
        <v>1500</v>
      </c>
      <c r="N39" s="27">
        <v>1500</v>
      </c>
      <c r="O39" s="26">
        <v>1000</v>
      </c>
      <c r="P39" s="27">
        <v>1000</v>
      </c>
      <c r="Q39" s="26">
        <v>5000</v>
      </c>
      <c r="R39" s="27">
        <v>5000</v>
      </c>
      <c r="S39" s="26">
        <v>8000</v>
      </c>
      <c r="T39" s="27">
        <v>8000</v>
      </c>
      <c r="U39" s="26"/>
      <c r="V39" s="27"/>
      <c r="W39" s="29">
        <v>3570</v>
      </c>
      <c r="X39" s="27">
        <v>3570</v>
      </c>
      <c r="Y39" s="29">
        <v>3570</v>
      </c>
      <c r="Z39" s="27">
        <v>3570</v>
      </c>
      <c r="AA39" s="29">
        <v>3570</v>
      </c>
      <c r="AB39" s="27">
        <v>3570</v>
      </c>
      <c r="AC39" s="29">
        <v>3570</v>
      </c>
      <c r="AD39" s="27">
        <v>7140</v>
      </c>
      <c r="AE39" s="29">
        <v>3570</v>
      </c>
      <c r="AF39" s="27">
        <v>0</v>
      </c>
      <c r="AG39" s="29">
        <v>3570</v>
      </c>
      <c r="AH39" s="27"/>
      <c r="AI39" s="29">
        <v>3570</v>
      </c>
      <c r="AJ39" s="27">
        <v>3570</v>
      </c>
      <c r="AK39" s="29">
        <v>3570</v>
      </c>
      <c r="AL39" s="27">
        <v>3570</v>
      </c>
      <c r="AM39" s="29">
        <v>3570</v>
      </c>
      <c r="AN39" s="27">
        <v>7140</v>
      </c>
      <c r="AO39" s="128"/>
      <c r="AP39" s="27"/>
      <c r="AQ39" s="128"/>
      <c r="AR39" s="27"/>
      <c r="AS39" s="128"/>
      <c r="AT39" s="27"/>
      <c r="AU39" s="125"/>
      <c r="AV39" s="128"/>
      <c r="AW39" s="27"/>
      <c r="AX39" s="128"/>
      <c r="AY39" s="27"/>
      <c r="AZ39" s="128"/>
      <c r="BA39" s="27"/>
      <c r="BB39" s="128"/>
      <c r="BC39" s="27"/>
      <c r="BD39" s="128"/>
      <c r="BE39" s="27"/>
      <c r="BF39" s="128"/>
      <c r="BG39" s="27"/>
      <c r="BH39" s="128"/>
      <c r="BI39" s="27"/>
      <c r="BJ39" s="128"/>
      <c r="BK39" s="27"/>
      <c r="BL39" s="128"/>
      <c r="BM39" s="27"/>
      <c r="BN39" s="128"/>
      <c r="BO39" s="27"/>
      <c r="BP39" s="128"/>
      <c r="BQ39" s="27"/>
      <c r="BR39" s="28"/>
      <c r="BS39" s="27"/>
      <c r="BT39" s="30"/>
      <c r="BU39" s="28"/>
      <c r="BV39" s="27"/>
      <c r="BW39" s="28"/>
      <c r="BX39" s="27"/>
      <c r="BY39" s="28"/>
      <c r="BZ39" s="27"/>
      <c r="CA39" s="28"/>
      <c r="CB39" s="27"/>
      <c r="CC39" s="28"/>
      <c r="CD39" s="27"/>
      <c r="CE39" s="28"/>
      <c r="CF39" s="27"/>
      <c r="CG39" s="26"/>
      <c r="CH39" s="27"/>
      <c r="CI39" s="26"/>
      <c r="CJ39" s="27"/>
      <c r="CK39" s="26"/>
      <c r="CL39" s="27"/>
      <c r="CM39" s="26"/>
      <c r="CN39" s="27"/>
      <c r="CO39" s="26"/>
      <c r="CP39" s="27"/>
      <c r="CQ39" s="26"/>
      <c r="CR39" s="27"/>
      <c r="CS39" s="30"/>
      <c r="CT39" s="31">
        <f t="shared" si="0"/>
        <v>47630</v>
      </c>
      <c r="CU39" s="31">
        <f t="shared" si="0"/>
        <v>47630</v>
      </c>
      <c r="CV39" s="32">
        <f t="shared" si="1"/>
        <v>0</v>
      </c>
    </row>
    <row r="40" spans="1:100" ht="25.5" customHeight="1">
      <c r="A40" s="172">
        <v>23</v>
      </c>
      <c r="B40" s="92" t="s">
        <v>1438</v>
      </c>
      <c r="C40" s="42" t="s">
        <v>1439</v>
      </c>
      <c r="D40" s="42" t="s">
        <v>1461</v>
      </c>
      <c r="E40" s="20" t="s">
        <v>1457</v>
      </c>
      <c r="F40" s="93" t="s">
        <v>1440</v>
      </c>
      <c r="G40" s="33"/>
      <c r="H40" s="147"/>
      <c r="I40" s="94">
        <v>5100</v>
      </c>
      <c r="J40" s="147"/>
      <c r="K40" s="25">
        <f t="shared" si="2"/>
        <v>25850</v>
      </c>
      <c r="L40" s="11"/>
      <c r="M40" s="26">
        <v>1500</v>
      </c>
      <c r="N40" s="27">
        <v>1500</v>
      </c>
      <c r="O40" s="26">
        <v>1000</v>
      </c>
      <c r="P40" s="27">
        <v>1000</v>
      </c>
      <c r="Q40" s="26">
        <v>5000</v>
      </c>
      <c r="R40" s="27">
        <v>5000</v>
      </c>
      <c r="S40" s="26">
        <v>8000</v>
      </c>
      <c r="T40" s="27"/>
      <c r="U40" s="26"/>
      <c r="V40" s="27"/>
      <c r="W40" s="29">
        <v>3570</v>
      </c>
      <c r="X40" s="27">
        <v>0</v>
      </c>
      <c r="Y40" s="29">
        <v>3570</v>
      </c>
      <c r="Z40" s="27">
        <v>0</v>
      </c>
      <c r="AA40" s="29">
        <v>3570</v>
      </c>
      <c r="AB40" s="27">
        <v>0</v>
      </c>
      <c r="AC40" s="29">
        <v>3570</v>
      </c>
      <c r="AD40" s="27">
        <v>14280</v>
      </c>
      <c r="AE40" s="29">
        <v>3570</v>
      </c>
      <c r="AF40" s="27"/>
      <c r="AG40" s="29">
        <v>3570</v>
      </c>
      <c r="AH40" s="27"/>
      <c r="AI40" s="29">
        <v>3570</v>
      </c>
      <c r="AJ40" s="27"/>
      <c r="AK40" s="29">
        <v>3570</v>
      </c>
      <c r="AL40" s="27"/>
      <c r="AM40" s="29">
        <v>3570</v>
      </c>
      <c r="AN40" s="27"/>
      <c r="AO40" s="128"/>
      <c r="AP40" s="27"/>
      <c r="AQ40" s="128"/>
      <c r="AR40" s="27"/>
      <c r="AS40" s="128"/>
      <c r="AT40" s="27"/>
      <c r="AU40" s="125"/>
      <c r="AV40" s="128"/>
      <c r="AW40" s="27"/>
      <c r="AX40" s="128"/>
      <c r="AY40" s="27"/>
      <c r="AZ40" s="128"/>
      <c r="BA40" s="27"/>
      <c r="BB40" s="128"/>
      <c r="BC40" s="27"/>
      <c r="BD40" s="128"/>
      <c r="BE40" s="27"/>
      <c r="BF40" s="128"/>
      <c r="BG40" s="27"/>
      <c r="BH40" s="128"/>
      <c r="BI40" s="27"/>
      <c r="BJ40" s="128"/>
      <c r="BK40" s="27"/>
      <c r="BL40" s="128"/>
      <c r="BM40" s="27"/>
      <c r="BN40" s="128"/>
      <c r="BO40" s="27"/>
      <c r="BP40" s="128"/>
      <c r="BQ40" s="27"/>
      <c r="BR40" s="28"/>
      <c r="BS40" s="27"/>
      <c r="BT40" s="30"/>
      <c r="BU40" s="28"/>
      <c r="BV40" s="27"/>
      <c r="BW40" s="28"/>
      <c r="BX40" s="27"/>
      <c r="BY40" s="28"/>
      <c r="BZ40" s="27"/>
      <c r="CA40" s="28"/>
      <c r="CB40" s="27"/>
      <c r="CC40" s="28"/>
      <c r="CD40" s="27"/>
      <c r="CE40" s="28"/>
      <c r="CF40" s="27"/>
      <c r="CG40" s="26"/>
      <c r="CH40" s="27"/>
      <c r="CI40" s="26"/>
      <c r="CJ40" s="27"/>
      <c r="CK40" s="26"/>
      <c r="CL40" s="27"/>
      <c r="CM40" s="26"/>
      <c r="CN40" s="27"/>
      <c r="CO40" s="26"/>
      <c r="CP40" s="27"/>
      <c r="CQ40" s="26"/>
      <c r="CR40" s="27"/>
      <c r="CS40" s="30"/>
      <c r="CT40" s="31">
        <f t="shared" si="0"/>
        <v>47630</v>
      </c>
      <c r="CU40" s="31">
        <f t="shared" si="0"/>
        <v>21780</v>
      </c>
      <c r="CV40" s="32">
        <f t="shared" si="1"/>
        <v>25850</v>
      </c>
    </row>
    <row r="41" spans="1:100" ht="25.5" customHeight="1">
      <c r="A41" s="41">
        <v>24</v>
      </c>
      <c r="B41" s="50" t="s">
        <v>1441</v>
      </c>
      <c r="C41" s="42" t="s">
        <v>1442</v>
      </c>
      <c r="D41" s="42" t="s">
        <v>1461</v>
      </c>
      <c r="E41" s="20" t="s">
        <v>1457</v>
      </c>
      <c r="F41" s="93" t="s">
        <v>1443</v>
      </c>
      <c r="G41" s="33"/>
      <c r="H41" s="127"/>
      <c r="I41" s="94">
        <v>5100</v>
      </c>
      <c r="J41" s="127"/>
      <c r="K41" s="25">
        <f t="shared" si="2"/>
        <v>0</v>
      </c>
      <c r="L41" s="11"/>
      <c r="M41" s="26">
        <v>1500</v>
      </c>
      <c r="N41" s="27">
        <v>1500</v>
      </c>
      <c r="O41" s="26">
        <v>1000</v>
      </c>
      <c r="P41" s="27">
        <v>1000</v>
      </c>
      <c r="Q41" s="26">
        <v>5000</v>
      </c>
      <c r="R41" s="27">
        <v>5000</v>
      </c>
      <c r="S41" s="26">
        <v>8000</v>
      </c>
      <c r="T41" s="27">
        <v>0</v>
      </c>
      <c r="U41" s="26"/>
      <c r="V41" s="27"/>
      <c r="W41" s="29">
        <v>3570</v>
      </c>
      <c r="X41" s="27">
        <v>0</v>
      </c>
      <c r="Y41" s="29">
        <v>3570</v>
      </c>
      <c r="Z41" s="27">
        <v>0</v>
      </c>
      <c r="AA41" s="29">
        <v>3570</v>
      </c>
      <c r="AB41" s="27">
        <v>18710</v>
      </c>
      <c r="AC41" s="29">
        <v>3570</v>
      </c>
      <c r="AD41" s="27">
        <v>3570</v>
      </c>
      <c r="AE41" s="29">
        <v>3570</v>
      </c>
      <c r="AF41" s="27">
        <v>3570</v>
      </c>
      <c r="AG41" s="29">
        <v>3570</v>
      </c>
      <c r="AH41" s="27">
        <v>3570</v>
      </c>
      <c r="AI41" s="29">
        <v>3570</v>
      </c>
      <c r="AJ41" s="27">
        <v>3570</v>
      </c>
      <c r="AK41" s="29">
        <v>3570</v>
      </c>
      <c r="AL41" s="27">
        <v>3570</v>
      </c>
      <c r="AM41" s="29">
        <v>3570</v>
      </c>
      <c r="AN41" s="27">
        <v>3570</v>
      </c>
      <c r="AO41" s="128"/>
      <c r="AP41" s="27"/>
      <c r="AQ41" s="128"/>
      <c r="AR41" s="27"/>
      <c r="AS41" s="128"/>
      <c r="AT41" s="27"/>
      <c r="AU41" s="125"/>
      <c r="AV41" s="128"/>
      <c r="AW41" s="27"/>
      <c r="AX41" s="128"/>
      <c r="AY41" s="27"/>
      <c r="AZ41" s="128"/>
      <c r="BA41" s="27"/>
      <c r="BB41" s="128"/>
      <c r="BC41" s="27"/>
      <c r="BD41" s="128"/>
      <c r="BE41" s="27"/>
      <c r="BF41" s="128"/>
      <c r="BG41" s="27"/>
      <c r="BH41" s="128"/>
      <c r="BI41" s="27"/>
      <c r="BJ41" s="128"/>
      <c r="BK41" s="27"/>
      <c r="BL41" s="128"/>
      <c r="BM41" s="27"/>
      <c r="BN41" s="128"/>
      <c r="BO41" s="27"/>
      <c r="BP41" s="128"/>
      <c r="BQ41" s="27"/>
      <c r="BR41" s="28"/>
      <c r="BS41" s="27"/>
      <c r="BT41" s="30"/>
      <c r="BU41" s="28"/>
      <c r="BV41" s="27"/>
      <c r="BW41" s="28"/>
      <c r="BX41" s="27"/>
      <c r="BY41" s="28"/>
      <c r="BZ41" s="27"/>
      <c r="CA41" s="28"/>
      <c r="CB41" s="27"/>
      <c r="CC41" s="28"/>
      <c r="CD41" s="27"/>
      <c r="CE41" s="28"/>
      <c r="CF41" s="27"/>
      <c r="CG41" s="26"/>
      <c r="CH41" s="27"/>
      <c r="CI41" s="26"/>
      <c r="CJ41" s="27"/>
      <c r="CK41" s="26"/>
      <c r="CL41" s="27"/>
      <c r="CM41" s="26"/>
      <c r="CN41" s="27"/>
      <c r="CO41" s="26"/>
      <c r="CP41" s="27"/>
      <c r="CQ41" s="26"/>
      <c r="CR41" s="27"/>
      <c r="CS41" s="30"/>
      <c r="CT41" s="31">
        <f t="shared" si="0"/>
        <v>47630</v>
      </c>
      <c r="CU41" s="31">
        <f t="shared" si="0"/>
        <v>47630</v>
      </c>
      <c r="CV41" s="32">
        <f t="shared" si="1"/>
        <v>0</v>
      </c>
    </row>
    <row r="42" spans="1:100" ht="25.5" customHeight="1">
      <c r="A42" s="172">
        <v>14</v>
      </c>
      <c r="B42" s="92" t="s">
        <v>569</v>
      </c>
      <c r="C42" s="42" t="s">
        <v>570</v>
      </c>
      <c r="D42" s="42" t="s">
        <v>1461</v>
      </c>
      <c r="E42" s="20" t="s">
        <v>1458</v>
      </c>
      <c r="F42" s="93" t="s">
        <v>571</v>
      </c>
      <c r="G42" s="52"/>
      <c r="H42" s="35" t="s">
        <v>553</v>
      </c>
      <c r="I42" s="94">
        <v>4100</v>
      </c>
      <c r="J42" s="35" t="s">
        <v>553</v>
      </c>
      <c r="K42" s="38">
        <f>CT42</f>
        <v>41330</v>
      </c>
      <c r="L42" s="11"/>
      <c r="M42" s="26">
        <v>1500</v>
      </c>
      <c r="N42" s="27">
        <v>1500</v>
      </c>
      <c r="O42" s="26">
        <v>1000</v>
      </c>
      <c r="P42" s="27">
        <v>1000</v>
      </c>
      <c r="Q42" s="26">
        <v>5000</v>
      </c>
      <c r="R42" s="27">
        <v>5000</v>
      </c>
      <c r="S42" s="26">
        <v>8000</v>
      </c>
      <c r="T42" s="27">
        <v>0</v>
      </c>
      <c r="U42" s="26"/>
      <c r="V42" s="27"/>
      <c r="W42" s="26"/>
      <c r="X42" s="27"/>
      <c r="Y42" s="29">
        <v>2870</v>
      </c>
      <c r="Z42" s="27">
        <v>0</v>
      </c>
      <c r="AA42" s="29">
        <v>2870</v>
      </c>
      <c r="AB42" s="27">
        <v>0</v>
      </c>
      <c r="AC42" s="29">
        <v>2870</v>
      </c>
      <c r="AD42" s="27">
        <v>0</v>
      </c>
      <c r="AE42" s="29">
        <v>2870</v>
      </c>
      <c r="AF42" s="27">
        <f>10870+8610</f>
        <v>19480</v>
      </c>
      <c r="AG42" s="29">
        <v>2870</v>
      </c>
      <c r="AH42" s="27"/>
      <c r="AI42" s="29">
        <v>2870</v>
      </c>
      <c r="AJ42" s="27"/>
      <c r="AK42" s="29">
        <v>2870</v>
      </c>
      <c r="AL42" s="27"/>
      <c r="AM42" s="29">
        <v>2870</v>
      </c>
      <c r="AN42" s="27"/>
      <c r="AO42" s="29">
        <v>2870</v>
      </c>
      <c r="AP42" s="27">
        <v>14350</v>
      </c>
      <c r="AQ42" s="28"/>
      <c r="AR42" s="27"/>
      <c r="AS42" s="28"/>
      <c r="AT42" s="27"/>
      <c r="AU42" s="125"/>
      <c r="AV42" s="128"/>
      <c r="AW42" s="27"/>
      <c r="AX42" s="128"/>
      <c r="AY42" s="27"/>
      <c r="AZ42" s="128"/>
      <c r="BA42" s="27"/>
      <c r="BB42" s="128"/>
      <c r="BC42" s="27"/>
      <c r="BD42" s="128"/>
      <c r="BE42" s="27"/>
      <c r="BF42" s="128"/>
      <c r="BG42" s="27"/>
      <c r="BH42" s="128"/>
      <c r="BI42" s="27"/>
      <c r="BJ42" s="128"/>
      <c r="BK42" s="27"/>
      <c r="BL42" s="128"/>
      <c r="BM42" s="27"/>
      <c r="BN42" s="128"/>
      <c r="BO42" s="27"/>
      <c r="BP42" s="128"/>
      <c r="BQ42" s="27"/>
      <c r="BR42" s="28"/>
      <c r="BS42" s="27"/>
      <c r="BT42" s="30"/>
      <c r="BU42" s="28"/>
      <c r="BV42" s="27"/>
      <c r="BW42" s="28"/>
      <c r="BX42" s="27"/>
      <c r="BY42" s="28"/>
      <c r="BZ42" s="27"/>
      <c r="CA42" s="28"/>
      <c r="CB42" s="27"/>
      <c r="CC42" s="28"/>
      <c r="CD42" s="27"/>
      <c r="CE42" s="28"/>
      <c r="CF42" s="27"/>
      <c r="CG42" s="26"/>
      <c r="CH42" s="27"/>
      <c r="CI42" s="26"/>
      <c r="CJ42" s="27"/>
      <c r="CK42" s="26"/>
      <c r="CL42" s="27"/>
      <c r="CM42" s="26"/>
      <c r="CN42" s="27"/>
      <c r="CO42" s="26"/>
      <c r="CP42" s="27"/>
      <c r="CQ42" s="26"/>
      <c r="CR42" s="27"/>
      <c r="CS42" s="30"/>
      <c r="CT42" s="31">
        <f t="shared" si="0"/>
        <v>41330</v>
      </c>
      <c r="CU42" s="31">
        <f t="shared" si="0"/>
        <v>41330</v>
      </c>
      <c r="CV42" s="32">
        <f t="shared" si="1"/>
        <v>0</v>
      </c>
    </row>
    <row r="43" spans="1:100" ht="25.5" customHeight="1">
      <c r="A43" s="41">
        <v>25</v>
      </c>
      <c r="B43" s="92" t="s">
        <v>1444</v>
      </c>
      <c r="C43" s="42" t="s">
        <v>1445</v>
      </c>
      <c r="D43" s="42" t="s">
        <v>1461</v>
      </c>
      <c r="E43" s="20" t="s">
        <v>1457</v>
      </c>
      <c r="F43" s="93" t="s">
        <v>1446</v>
      </c>
      <c r="G43" s="33"/>
      <c r="H43" s="127"/>
      <c r="I43" s="94">
        <v>5100</v>
      </c>
      <c r="J43" s="127"/>
      <c r="K43" s="25">
        <f>CV43</f>
        <v>0</v>
      </c>
      <c r="L43" s="11"/>
      <c r="M43" s="26">
        <v>1500</v>
      </c>
      <c r="N43" s="27">
        <v>1500</v>
      </c>
      <c r="O43" s="26">
        <v>1000</v>
      </c>
      <c r="P43" s="27">
        <v>1000</v>
      </c>
      <c r="Q43" s="26">
        <v>5000</v>
      </c>
      <c r="R43" s="27">
        <v>5000</v>
      </c>
      <c r="S43" s="26">
        <v>8000</v>
      </c>
      <c r="T43" s="27">
        <v>0</v>
      </c>
      <c r="U43" s="26"/>
      <c r="V43" s="27"/>
      <c r="W43" s="29">
        <v>3570</v>
      </c>
      <c r="X43" s="27">
        <v>11570</v>
      </c>
      <c r="Y43" s="29">
        <v>3570</v>
      </c>
      <c r="Z43" s="27">
        <v>3570</v>
      </c>
      <c r="AA43" s="29">
        <v>3570</v>
      </c>
      <c r="AB43" s="27">
        <v>3570</v>
      </c>
      <c r="AC43" s="29">
        <v>3570</v>
      </c>
      <c r="AD43" s="27">
        <v>3570</v>
      </c>
      <c r="AE43" s="29">
        <v>3570</v>
      </c>
      <c r="AF43" s="27">
        <v>3570</v>
      </c>
      <c r="AG43" s="29">
        <v>3570</v>
      </c>
      <c r="AH43" s="27">
        <v>3570</v>
      </c>
      <c r="AI43" s="29">
        <v>3570</v>
      </c>
      <c r="AJ43" s="27"/>
      <c r="AK43" s="29">
        <v>3570</v>
      </c>
      <c r="AL43" s="27">
        <v>7140</v>
      </c>
      <c r="AM43" s="29">
        <v>3570</v>
      </c>
      <c r="AN43" s="27">
        <v>3570</v>
      </c>
      <c r="AO43" s="128"/>
      <c r="AP43" s="27"/>
      <c r="AQ43" s="128"/>
      <c r="AR43" s="27"/>
      <c r="AS43" s="128"/>
      <c r="AT43" s="27"/>
      <c r="AU43" s="125"/>
      <c r="AV43" s="128"/>
      <c r="AW43" s="27"/>
      <c r="AX43" s="128"/>
      <c r="AY43" s="27"/>
      <c r="AZ43" s="128"/>
      <c r="BA43" s="27"/>
      <c r="BB43" s="128"/>
      <c r="BC43" s="27"/>
      <c r="BD43" s="128"/>
      <c r="BE43" s="27"/>
      <c r="BF43" s="128"/>
      <c r="BG43" s="27"/>
      <c r="BH43" s="128"/>
      <c r="BI43" s="27"/>
      <c r="BJ43" s="128"/>
      <c r="BK43" s="27"/>
      <c r="BL43" s="128"/>
      <c r="BM43" s="27"/>
      <c r="BN43" s="128"/>
      <c r="BO43" s="27"/>
      <c r="BP43" s="128"/>
      <c r="BQ43" s="27"/>
      <c r="BR43" s="28"/>
      <c r="BS43" s="27"/>
      <c r="BT43" s="30"/>
      <c r="BU43" s="28"/>
      <c r="BV43" s="27"/>
      <c r="BW43" s="28"/>
      <c r="BX43" s="27"/>
      <c r="BY43" s="28"/>
      <c r="BZ43" s="27"/>
      <c r="CA43" s="28"/>
      <c r="CB43" s="27"/>
      <c r="CC43" s="28"/>
      <c r="CD43" s="27"/>
      <c r="CE43" s="28"/>
      <c r="CF43" s="27"/>
      <c r="CG43" s="26"/>
      <c r="CH43" s="27"/>
      <c r="CI43" s="26"/>
      <c r="CJ43" s="27"/>
      <c r="CK43" s="26"/>
      <c r="CL43" s="27"/>
      <c r="CM43" s="26"/>
      <c r="CN43" s="27"/>
      <c r="CO43" s="26"/>
      <c r="CP43" s="27"/>
      <c r="CQ43" s="26"/>
      <c r="CR43" s="27"/>
      <c r="CS43" s="30"/>
      <c r="CT43" s="31">
        <f t="shared" si="0"/>
        <v>47630</v>
      </c>
      <c r="CU43" s="31">
        <f t="shared" si="0"/>
        <v>47630</v>
      </c>
      <c r="CV43" s="32">
        <f t="shared" si="1"/>
        <v>0</v>
      </c>
    </row>
    <row r="44" spans="1:100" ht="25.5" customHeight="1">
      <c r="A44" s="172">
        <v>15</v>
      </c>
      <c r="B44" s="92" t="s">
        <v>572</v>
      </c>
      <c r="C44" s="42" t="s">
        <v>573</v>
      </c>
      <c r="D44" s="42" t="s">
        <v>1461</v>
      </c>
      <c r="E44" s="20" t="s">
        <v>1458</v>
      </c>
      <c r="F44" s="93" t="s">
        <v>574</v>
      </c>
      <c r="G44" s="33"/>
      <c r="H44" s="35"/>
      <c r="I44" s="94">
        <v>5100</v>
      </c>
      <c r="J44" s="35"/>
      <c r="K44" s="25">
        <f>CT44</f>
        <v>47630</v>
      </c>
      <c r="L44" s="11"/>
      <c r="M44" s="26">
        <v>1500</v>
      </c>
      <c r="N44" s="27">
        <v>1500</v>
      </c>
      <c r="O44" s="26">
        <v>1000</v>
      </c>
      <c r="P44" s="27">
        <v>1000</v>
      </c>
      <c r="Q44" s="26">
        <v>5000</v>
      </c>
      <c r="R44" s="27">
        <v>5000</v>
      </c>
      <c r="S44" s="26">
        <v>8000</v>
      </c>
      <c r="T44" s="27">
        <v>8000</v>
      </c>
      <c r="U44" s="26"/>
      <c r="V44" s="27"/>
      <c r="W44" s="26"/>
      <c r="X44" s="27"/>
      <c r="Y44" s="29">
        <v>3570</v>
      </c>
      <c r="Z44" s="27">
        <v>0</v>
      </c>
      <c r="AA44" s="29">
        <v>3570</v>
      </c>
      <c r="AB44" s="27">
        <v>0</v>
      </c>
      <c r="AC44" s="29">
        <v>3570</v>
      </c>
      <c r="AD44" s="27">
        <v>0</v>
      </c>
      <c r="AE44" s="29">
        <v>3570</v>
      </c>
      <c r="AF44" s="27">
        <v>18480</v>
      </c>
      <c r="AG44" s="29">
        <v>3570</v>
      </c>
      <c r="AH44" s="27">
        <v>0</v>
      </c>
      <c r="AI44" s="29">
        <v>3570</v>
      </c>
      <c r="AJ44" s="27"/>
      <c r="AK44" s="29">
        <v>3570</v>
      </c>
      <c r="AL44" s="27"/>
      <c r="AM44" s="29">
        <v>3570</v>
      </c>
      <c r="AN44" s="27"/>
      <c r="AO44" s="29">
        <v>3570</v>
      </c>
      <c r="AP44" s="27">
        <v>13650</v>
      </c>
      <c r="AQ44" s="28"/>
      <c r="AR44" s="27"/>
      <c r="AS44" s="28"/>
      <c r="AT44" s="27"/>
      <c r="AU44" s="125"/>
      <c r="AV44" s="128"/>
      <c r="AW44" s="27"/>
      <c r="AX44" s="128"/>
      <c r="AY44" s="27"/>
      <c r="AZ44" s="128"/>
      <c r="BA44" s="27"/>
      <c r="BB44" s="128"/>
      <c r="BC44" s="27"/>
      <c r="BD44" s="128"/>
      <c r="BE44" s="27"/>
      <c r="BF44" s="128"/>
      <c r="BG44" s="27"/>
      <c r="BH44" s="128"/>
      <c r="BI44" s="27"/>
      <c r="BJ44" s="128"/>
      <c r="BK44" s="27"/>
      <c r="BL44" s="128"/>
      <c r="BM44" s="27"/>
      <c r="BN44" s="128"/>
      <c r="BO44" s="27"/>
      <c r="BP44" s="128"/>
      <c r="BQ44" s="27"/>
      <c r="BR44" s="28"/>
      <c r="BS44" s="27"/>
      <c r="BT44" s="30"/>
      <c r="BU44" s="28"/>
      <c r="BV44" s="27"/>
      <c r="BW44" s="28"/>
      <c r="BX44" s="27"/>
      <c r="BY44" s="28"/>
      <c r="BZ44" s="27"/>
      <c r="CA44" s="28"/>
      <c r="CB44" s="27"/>
      <c r="CC44" s="28"/>
      <c r="CD44" s="27"/>
      <c r="CE44" s="28"/>
      <c r="CF44" s="27"/>
      <c r="CG44" s="26"/>
      <c r="CH44" s="27"/>
      <c r="CI44" s="26"/>
      <c r="CJ44" s="27"/>
      <c r="CK44" s="26"/>
      <c r="CL44" s="27"/>
      <c r="CM44" s="26"/>
      <c r="CN44" s="27"/>
      <c r="CO44" s="26"/>
      <c r="CP44" s="27"/>
      <c r="CQ44" s="26"/>
      <c r="CR44" s="27"/>
      <c r="CS44" s="30"/>
      <c r="CT44" s="31">
        <f t="shared" si="0"/>
        <v>47630</v>
      </c>
      <c r="CU44" s="31">
        <f t="shared" si="0"/>
        <v>47630</v>
      </c>
      <c r="CV44" s="32">
        <f t="shared" si="1"/>
        <v>0</v>
      </c>
    </row>
    <row r="45" spans="1:100" ht="25.5" customHeight="1">
      <c r="A45" s="41">
        <v>16</v>
      </c>
      <c r="B45" s="92" t="s">
        <v>575</v>
      </c>
      <c r="C45" s="42" t="s">
        <v>576</v>
      </c>
      <c r="D45" s="42" t="s">
        <v>1461</v>
      </c>
      <c r="E45" s="20" t="s">
        <v>1458</v>
      </c>
      <c r="F45" s="93" t="s">
        <v>577</v>
      </c>
      <c r="G45" s="33"/>
      <c r="H45" s="24"/>
      <c r="I45" s="94">
        <v>5100</v>
      </c>
      <c r="K45" s="25">
        <f>CT45</f>
        <v>47630</v>
      </c>
      <c r="L45" s="11"/>
      <c r="M45" s="26">
        <v>1500</v>
      </c>
      <c r="N45" s="27">
        <v>1500</v>
      </c>
      <c r="O45" s="26">
        <v>1000</v>
      </c>
      <c r="P45" s="27">
        <v>1000</v>
      </c>
      <c r="Q45" s="26">
        <v>5000</v>
      </c>
      <c r="R45" s="27">
        <v>4000</v>
      </c>
      <c r="S45" s="26">
        <v>8000</v>
      </c>
      <c r="T45" s="27"/>
      <c r="U45" s="26"/>
      <c r="V45" s="27"/>
      <c r="W45" s="26"/>
      <c r="X45" s="27"/>
      <c r="Y45" s="29">
        <v>3570</v>
      </c>
      <c r="Z45" s="27"/>
      <c r="AA45" s="29">
        <v>3570</v>
      </c>
      <c r="AB45" s="27"/>
      <c r="AC45" s="29">
        <v>3570</v>
      </c>
      <c r="AD45" s="27"/>
      <c r="AE45" s="29">
        <v>3570</v>
      </c>
      <c r="AF45" s="27"/>
      <c r="AG45" s="29">
        <v>3570</v>
      </c>
      <c r="AH45" s="27"/>
      <c r="AI45" s="29">
        <v>3570</v>
      </c>
      <c r="AJ45" s="27"/>
      <c r="AK45" s="29">
        <v>3570</v>
      </c>
      <c r="AL45" s="27"/>
      <c r="AM45" s="29">
        <v>3570</v>
      </c>
      <c r="AN45" s="27"/>
      <c r="AO45" s="29">
        <v>3570</v>
      </c>
      <c r="AP45" s="27"/>
      <c r="AQ45" s="28"/>
      <c r="AR45" s="27"/>
      <c r="AS45" s="28"/>
      <c r="AT45" s="27"/>
      <c r="AU45" s="125"/>
      <c r="AV45" s="128"/>
      <c r="AW45" s="27"/>
      <c r="AX45" s="128"/>
      <c r="AY45" s="27"/>
      <c r="AZ45" s="128"/>
      <c r="BA45" s="27"/>
      <c r="BB45" s="128"/>
      <c r="BC45" s="27"/>
      <c r="BD45" s="128"/>
      <c r="BE45" s="27"/>
      <c r="BF45" s="128"/>
      <c r="BG45" s="27"/>
      <c r="BH45" s="128"/>
      <c r="BI45" s="27"/>
      <c r="BJ45" s="128"/>
      <c r="BK45" s="27"/>
      <c r="BL45" s="128"/>
      <c r="BM45" s="27"/>
      <c r="BN45" s="128"/>
      <c r="BO45" s="27"/>
      <c r="BP45" s="128"/>
      <c r="BQ45" s="27"/>
      <c r="BR45" s="28"/>
      <c r="BS45" s="27"/>
      <c r="BT45" s="30"/>
      <c r="BU45" s="28"/>
      <c r="BV45" s="27"/>
      <c r="BW45" s="28"/>
      <c r="BX45" s="27"/>
      <c r="BY45" s="28"/>
      <c r="BZ45" s="27"/>
      <c r="CA45" s="28"/>
      <c r="CB45" s="27"/>
      <c r="CC45" s="28"/>
      <c r="CD45" s="27"/>
      <c r="CE45" s="28"/>
      <c r="CF45" s="27"/>
      <c r="CG45" s="26"/>
      <c r="CH45" s="27"/>
      <c r="CI45" s="26"/>
      <c r="CJ45" s="27"/>
      <c r="CK45" s="26"/>
      <c r="CL45" s="27"/>
      <c r="CM45" s="26"/>
      <c r="CN45" s="27"/>
      <c r="CO45" s="26"/>
      <c r="CP45" s="27"/>
      <c r="CQ45" s="26"/>
      <c r="CR45" s="27"/>
      <c r="CS45" s="30"/>
      <c r="CT45" s="31">
        <f t="shared" si="0"/>
        <v>47630</v>
      </c>
      <c r="CU45" s="31">
        <f t="shared" si="0"/>
        <v>6500</v>
      </c>
      <c r="CV45" s="32">
        <f t="shared" si="1"/>
        <v>41130</v>
      </c>
    </row>
    <row r="46" spans="1:100" ht="25.5" customHeight="1">
      <c r="A46" s="172">
        <v>17</v>
      </c>
      <c r="B46" s="92" t="s">
        <v>578</v>
      </c>
      <c r="C46" s="42" t="s">
        <v>579</v>
      </c>
      <c r="D46" s="42" t="s">
        <v>1461</v>
      </c>
      <c r="E46" s="20" t="s">
        <v>1458</v>
      </c>
      <c r="F46" s="93" t="s">
        <v>580</v>
      </c>
      <c r="G46" s="212"/>
      <c r="H46" s="24"/>
      <c r="I46" s="94">
        <v>5100</v>
      </c>
      <c r="K46" s="25">
        <f>CT46</f>
        <v>47630</v>
      </c>
      <c r="L46" s="234">
        <f>CU46</f>
        <v>39630</v>
      </c>
      <c r="M46" s="26">
        <v>1500</v>
      </c>
      <c r="N46" s="27">
        <v>1500</v>
      </c>
      <c r="O46" s="26">
        <v>1000</v>
      </c>
      <c r="P46" s="27">
        <v>1000</v>
      </c>
      <c r="Q46" s="26">
        <v>5000</v>
      </c>
      <c r="R46" s="27">
        <v>5000</v>
      </c>
      <c r="S46" s="26">
        <v>8000</v>
      </c>
      <c r="T46" s="27"/>
      <c r="U46" s="26"/>
      <c r="V46" s="27"/>
      <c r="W46" s="26"/>
      <c r="X46" s="27"/>
      <c r="Y46" s="29">
        <v>3570</v>
      </c>
      <c r="Z46" s="27">
        <v>0</v>
      </c>
      <c r="AA46" s="29">
        <v>3570</v>
      </c>
      <c r="AB46" s="27">
        <f>3570+0</f>
        <v>3570</v>
      </c>
      <c r="AC46" s="29">
        <v>3570</v>
      </c>
      <c r="AD46" s="27">
        <f>3570+0</f>
        <v>3570</v>
      </c>
      <c r="AE46" s="29">
        <v>3570</v>
      </c>
      <c r="AF46" s="27">
        <f>3570+3570</f>
        <v>7140</v>
      </c>
      <c r="AG46" s="29">
        <v>3570</v>
      </c>
      <c r="AH46" s="27">
        <v>3570</v>
      </c>
      <c r="AI46" s="29">
        <v>3570</v>
      </c>
      <c r="AJ46" s="27"/>
      <c r="AK46" s="29">
        <v>3570</v>
      </c>
      <c r="AL46" s="27"/>
      <c r="AM46" s="29">
        <v>3570</v>
      </c>
      <c r="AN46" s="27">
        <v>7140</v>
      </c>
      <c r="AO46" s="29">
        <v>3570</v>
      </c>
      <c r="AP46" s="27">
        <v>7140</v>
      </c>
      <c r="AQ46" s="28"/>
      <c r="AR46" s="27"/>
      <c r="AS46" s="28"/>
      <c r="AT46" s="27"/>
      <c r="AU46" s="125"/>
      <c r="AV46" s="128"/>
      <c r="AW46" s="27"/>
      <c r="AX46" s="128"/>
      <c r="AY46" s="27"/>
      <c r="AZ46" s="128"/>
      <c r="BA46" s="27"/>
      <c r="BB46" s="128"/>
      <c r="BC46" s="27"/>
      <c r="BD46" s="128"/>
      <c r="BE46" s="27"/>
      <c r="BF46" s="128"/>
      <c r="BG46" s="27"/>
      <c r="BH46" s="128"/>
      <c r="BI46" s="27"/>
      <c r="BJ46" s="128"/>
      <c r="BK46" s="27"/>
      <c r="BL46" s="128"/>
      <c r="BM46" s="27"/>
      <c r="BN46" s="128"/>
      <c r="BO46" s="27"/>
      <c r="BP46" s="128"/>
      <c r="BQ46" s="27"/>
      <c r="BR46" s="28"/>
      <c r="BS46" s="27"/>
      <c r="BT46" s="30"/>
      <c r="BU46" s="28"/>
      <c r="BV46" s="27"/>
      <c r="BW46" s="28"/>
      <c r="BX46" s="27"/>
      <c r="BY46" s="28"/>
      <c r="BZ46" s="27"/>
      <c r="CA46" s="28"/>
      <c r="CB46" s="27"/>
      <c r="CC46" s="28"/>
      <c r="CD46" s="27"/>
      <c r="CE46" s="28"/>
      <c r="CF46" s="27"/>
      <c r="CG46" s="26"/>
      <c r="CH46" s="27"/>
      <c r="CI46" s="26"/>
      <c r="CJ46" s="27"/>
      <c r="CK46" s="26"/>
      <c r="CL46" s="27"/>
      <c r="CM46" s="26"/>
      <c r="CN46" s="27"/>
      <c r="CO46" s="26"/>
      <c r="CP46" s="27"/>
      <c r="CQ46" s="26"/>
      <c r="CR46" s="27"/>
      <c r="CS46" s="30"/>
      <c r="CT46" s="31">
        <f t="shared" si="0"/>
        <v>47630</v>
      </c>
      <c r="CU46" s="31">
        <f t="shared" si="0"/>
        <v>39630</v>
      </c>
      <c r="CV46" s="32">
        <f t="shared" si="1"/>
        <v>8000</v>
      </c>
    </row>
    <row r="47" spans="1:100" ht="25.5" customHeight="1">
      <c r="A47" s="41">
        <v>26</v>
      </c>
      <c r="B47" s="92" t="s">
        <v>1447</v>
      </c>
      <c r="C47" s="42" t="s">
        <v>1448</v>
      </c>
      <c r="D47" s="42" t="s">
        <v>1461</v>
      </c>
      <c r="E47" s="20" t="s">
        <v>1457</v>
      </c>
      <c r="F47" s="93" t="s">
        <v>1449</v>
      </c>
      <c r="G47" s="52"/>
      <c r="H47" s="147"/>
      <c r="I47" s="94">
        <v>5100</v>
      </c>
      <c r="J47" s="147"/>
      <c r="K47" s="25">
        <f>CV47</f>
        <v>0</v>
      </c>
      <c r="L47" s="11"/>
      <c r="M47" s="26">
        <v>1500</v>
      </c>
      <c r="N47" s="27">
        <v>1500</v>
      </c>
      <c r="O47" s="26">
        <v>1000</v>
      </c>
      <c r="P47" s="27">
        <v>1000</v>
      </c>
      <c r="Q47" s="26">
        <v>5000</v>
      </c>
      <c r="R47" s="27">
        <v>5000</v>
      </c>
      <c r="S47" s="26">
        <v>8000</v>
      </c>
      <c r="T47" s="27">
        <v>0</v>
      </c>
      <c r="U47" s="26"/>
      <c r="V47" s="27"/>
      <c r="W47" s="29">
        <v>3570</v>
      </c>
      <c r="X47" s="27">
        <v>0</v>
      </c>
      <c r="Y47" s="29">
        <v>3570</v>
      </c>
      <c r="Z47" s="27"/>
      <c r="AA47" s="29">
        <v>3570</v>
      </c>
      <c r="AB47" s="27"/>
      <c r="AC47" s="29">
        <v>3570</v>
      </c>
      <c r="AD47" s="27">
        <v>7360</v>
      </c>
      <c r="AE47" s="29">
        <v>3570</v>
      </c>
      <c r="AF47" s="27">
        <v>18490</v>
      </c>
      <c r="AG47" s="29">
        <v>3570</v>
      </c>
      <c r="AH47" s="27"/>
      <c r="AI47" s="29">
        <v>3570</v>
      </c>
      <c r="AJ47" s="27"/>
      <c r="AK47" s="29">
        <v>3570</v>
      </c>
      <c r="AL47" s="27"/>
      <c r="AM47" s="29">
        <v>3570</v>
      </c>
      <c r="AN47" s="27">
        <v>14280</v>
      </c>
      <c r="AO47" s="128"/>
      <c r="AP47" s="27"/>
      <c r="AQ47" s="128"/>
      <c r="AR47" s="27"/>
      <c r="AS47" s="128"/>
      <c r="AT47" s="27"/>
      <c r="AU47" s="125"/>
      <c r="AV47" s="128"/>
      <c r="AW47" s="27"/>
      <c r="AX47" s="128"/>
      <c r="AY47" s="27"/>
      <c r="AZ47" s="128"/>
      <c r="BA47" s="27"/>
      <c r="BB47" s="128"/>
      <c r="BC47" s="27"/>
      <c r="BD47" s="128"/>
      <c r="BE47" s="27"/>
      <c r="BF47" s="128"/>
      <c r="BG47" s="27"/>
      <c r="BH47" s="128"/>
      <c r="BI47" s="27"/>
      <c r="BJ47" s="128"/>
      <c r="BK47" s="27"/>
      <c r="BL47" s="128"/>
      <c r="BM47" s="27"/>
      <c r="BN47" s="128"/>
      <c r="BO47" s="27"/>
      <c r="BP47" s="128"/>
      <c r="BQ47" s="27"/>
      <c r="BR47" s="28"/>
      <c r="BS47" s="27"/>
      <c r="BT47" s="30"/>
      <c r="BU47" s="28"/>
      <c r="BV47" s="27"/>
      <c r="BW47" s="28"/>
      <c r="BX47" s="27"/>
      <c r="BY47" s="28"/>
      <c r="BZ47" s="27"/>
      <c r="CA47" s="28"/>
      <c r="CB47" s="27"/>
      <c r="CC47" s="28"/>
      <c r="CD47" s="27"/>
      <c r="CE47" s="28"/>
      <c r="CF47" s="27"/>
      <c r="CG47" s="26"/>
      <c r="CH47" s="27"/>
      <c r="CI47" s="26"/>
      <c r="CJ47" s="27"/>
      <c r="CK47" s="26"/>
      <c r="CL47" s="27"/>
      <c r="CM47" s="26"/>
      <c r="CN47" s="27"/>
      <c r="CO47" s="26"/>
      <c r="CP47" s="27"/>
      <c r="CQ47" s="26"/>
      <c r="CR47" s="27"/>
      <c r="CS47" s="30"/>
      <c r="CT47" s="31">
        <f t="shared" si="0"/>
        <v>47630</v>
      </c>
      <c r="CU47" s="31">
        <f t="shared" si="0"/>
        <v>47630</v>
      </c>
      <c r="CV47" s="32">
        <f t="shared" si="1"/>
        <v>0</v>
      </c>
    </row>
    <row r="48" spans="1:100" ht="25.5" customHeight="1">
      <c r="A48" s="172">
        <v>27</v>
      </c>
      <c r="B48" s="92" t="s">
        <v>1450</v>
      </c>
      <c r="C48" s="42" t="s">
        <v>1451</v>
      </c>
      <c r="D48" s="42" t="s">
        <v>1461</v>
      </c>
      <c r="E48" s="20" t="s">
        <v>1457</v>
      </c>
      <c r="F48" s="93" t="s">
        <v>1452</v>
      </c>
      <c r="G48" s="33"/>
      <c r="H48" s="147"/>
      <c r="I48" s="94">
        <v>5100</v>
      </c>
      <c r="J48" s="147"/>
      <c r="K48" s="25">
        <f>CV48</f>
        <v>21630</v>
      </c>
      <c r="L48" s="11"/>
      <c r="M48" s="26">
        <v>1500</v>
      </c>
      <c r="N48" s="27">
        <v>1500</v>
      </c>
      <c r="O48" s="26">
        <v>1000</v>
      </c>
      <c r="P48" s="27">
        <v>1000</v>
      </c>
      <c r="Q48" s="26">
        <v>5000</v>
      </c>
      <c r="R48" s="27">
        <v>1500</v>
      </c>
      <c r="S48" s="26">
        <v>8000</v>
      </c>
      <c r="T48" s="27">
        <v>0</v>
      </c>
      <c r="U48" s="26"/>
      <c r="V48" s="27"/>
      <c r="W48" s="29">
        <v>3570</v>
      </c>
      <c r="X48" s="27"/>
      <c r="Y48" s="29">
        <v>3570</v>
      </c>
      <c r="Z48" s="27"/>
      <c r="AA48" s="29">
        <v>3570</v>
      </c>
      <c r="AB48" s="27"/>
      <c r="AC48" s="29">
        <v>3570</v>
      </c>
      <c r="AD48" s="27">
        <v>1000</v>
      </c>
      <c r="AE48" s="29">
        <v>3570</v>
      </c>
      <c r="AF48" s="27">
        <v>4000</v>
      </c>
      <c r="AG48" s="29">
        <v>3570</v>
      </c>
      <c r="AH48" s="27"/>
      <c r="AI48" s="29">
        <v>3570</v>
      </c>
      <c r="AJ48" s="27"/>
      <c r="AK48" s="29">
        <v>3570</v>
      </c>
      <c r="AL48" s="27"/>
      <c r="AM48" s="29">
        <v>3570</v>
      </c>
      <c r="AN48" s="27">
        <v>17000</v>
      </c>
      <c r="AO48" s="128"/>
      <c r="AP48" s="27"/>
      <c r="AQ48" s="128"/>
      <c r="AR48" s="27"/>
      <c r="AS48" s="128"/>
      <c r="AT48" s="27"/>
      <c r="AU48" s="125"/>
      <c r="AV48" s="128"/>
      <c r="AW48" s="27"/>
      <c r="AX48" s="128"/>
      <c r="AY48" s="27"/>
      <c r="AZ48" s="128"/>
      <c r="BA48" s="27"/>
      <c r="BB48" s="128"/>
      <c r="BC48" s="27"/>
      <c r="BD48" s="128"/>
      <c r="BE48" s="27"/>
      <c r="BF48" s="128"/>
      <c r="BG48" s="27"/>
      <c r="BH48" s="128"/>
      <c r="BI48" s="27"/>
      <c r="BJ48" s="128"/>
      <c r="BK48" s="27"/>
      <c r="BL48" s="128"/>
      <c r="BM48" s="27"/>
      <c r="BN48" s="128"/>
      <c r="BO48" s="27"/>
      <c r="BP48" s="128"/>
      <c r="BQ48" s="27"/>
      <c r="BR48" s="28"/>
      <c r="BS48" s="27"/>
      <c r="BT48" s="30"/>
      <c r="BU48" s="28"/>
      <c r="BV48" s="27"/>
      <c r="BW48" s="28"/>
      <c r="BX48" s="27"/>
      <c r="BY48" s="28"/>
      <c r="BZ48" s="27"/>
      <c r="CA48" s="28"/>
      <c r="CB48" s="27"/>
      <c r="CC48" s="28"/>
      <c r="CD48" s="27"/>
      <c r="CE48" s="28"/>
      <c r="CF48" s="27"/>
      <c r="CG48" s="26"/>
      <c r="CH48" s="27"/>
      <c r="CI48" s="26"/>
      <c r="CJ48" s="27"/>
      <c r="CK48" s="26"/>
      <c r="CL48" s="27"/>
      <c r="CM48" s="26"/>
      <c r="CN48" s="27"/>
      <c r="CO48" s="26"/>
      <c r="CP48" s="27"/>
      <c r="CQ48" s="26"/>
      <c r="CR48" s="27"/>
      <c r="CS48" s="30"/>
      <c r="CT48" s="31">
        <f t="shared" si="0"/>
        <v>47630</v>
      </c>
      <c r="CU48" s="31">
        <f t="shared" si="0"/>
        <v>26000</v>
      </c>
      <c r="CV48" s="32">
        <f t="shared" si="1"/>
        <v>21630</v>
      </c>
    </row>
    <row r="49" spans="1:100" ht="25.5" customHeight="1">
      <c r="A49" s="41">
        <v>28</v>
      </c>
      <c r="B49" s="92" t="s">
        <v>1453</v>
      </c>
      <c r="C49" s="42" t="s">
        <v>1454</v>
      </c>
      <c r="D49" s="42" t="s">
        <v>1461</v>
      </c>
      <c r="E49" s="20" t="s">
        <v>1457</v>
      </c>
      <c r="F49" s="93" t="s">
        <v>1455</v>
      </c>
      <c r="G49" s="33"/>
      <c r="H49" s="127" t="s">
        <v>680</v>
      </c>
      <c r="I49" s="94">
        <v>3100</v>
      </c>
      <c r="J49" s="127" t="s">
        <v>680</v>
      </c>
      <c r="K49" s="25">
        <f>CV49</f>
        <v>26170</v>
      </c>
      <c r="L49" s="11"/>
      <c r="M49" s="26">
        <v>1500</v>
      </c>
      <c r="N49" s="27">
        <v>1500</v>
      </c>
      <c r="O49" s="26">
        <v>1000</v>
      </c>
      <c r="P49" s="27">
        <v>1000</v>
      </c>
      <c r="Q49" s="26">
        <v>5000</v>
      </c>
      <c r="R49" s="27">
        <v>5000</v>
      </c>
      <c r="S49" s="26">
        <v>8000</v>
      </c>
      <c r="T49" s="27"/>
      <c r="U49" s="26"/>
      <c r="V49" s="27"/>
      <c r="W49" s="29">
        <v>2170</v>
      </c>
      <c r="X49" s="27"/>
      <c r="Y49" s="29">
        <v>2170</v>
      </c>
      <c r="Z49" s="27"/>
      <c r="AA49" s="29">
        <v>2170</v>
      </c>
      <c r="AB49" s="27"/>
      <c r="AC49" s="29">
        <v>2170</v>
      </c>
      <c r="AD49" s="27">
        <v>1360</v>
      </c>
      <c r="AE49" s="29">
        <v>2170</v>
      </c>
      <c r="AF49" s="27"/>
      <c r="AG49" s="29">
        <v>2170</v>
      </c>
      <c r="AH49" s="27"/>
      <c r="AI49" s="29">
        <v>2170</v>
      </c>
      <c r="AJ49" s="27"/>
      <c r="AK49" s="29">
        <v>2170</v>
      </c>
      <c r="AL49" s="27"/>
      <c r="AM49" s="29">
        <v>2170</v>
      </c>
      <c r="AN49" s="27"/>
      <c r="AO49" s="128"/>
      <c r="AP49" s="27"/>
      <c r="AQ49" s="128"/>
      <c r="AR49" s="27"/>
      <c r="AS49" s="128"/>
      <c r="AT49" s="27"/>
      <c r="AU49" s="125"/>
      <c r="AV49" s="128"/>
      <c r="AW49" s="27"/>
      <c r="AX49" s="128"/>
      <c r="AY49" s="27"/>
      <c r="AZ49" s="128"/>
      <c r="BA49" s="27"/>
      <c r="BB49" s="128"/>
      <c r="BC49" s="27"/>
      <c r="BD49" s="128"/>
      <c r="BE49" s="27"/>
      <c r="BF49" s="128"/>
      <c r="BG49" s="27"/>
      <c r="BH49" s="128"/>
      <c r="BI49" s="27"/>
      <c r="BJ49" s="128"/>
      <c r="BK49" s="27"/>
      <c r="BL49" s="128"/>
      <c r="BM49" s="27"/>
      <c r="BN49" s="128"/>
      <c r="BO49" s="27"/>
      <c r="BP49" s="128"/>
      <c r="BQ49" s="27"/>
      <c r="BR49" s="28"/>
      <c r="BS49" s="27"/>
      <c r="BT49" s="30"/>
      <c r="BU49" s="28"/>
      <c r="BV49" s="27"/>
      <c r="BW49" s="28"/>
      <c r="BX49" s="27"/>
      <c r="BY49" s="28"/>
      <c r="BZ49" s="27"/>
      <c r="CA49" s="28"/>
      <c r="CB49" s="27"/>
      <c r="CC49" s="28"/>
      <c r="CD49" s="27"/>
      <c r="CE49" s="28"/>
      <c r="CF49" s="27"/>
      <c r="CG49" s="26"/>
      <c r="CH49" s="27"/>
      <c r="CI49" s="26"/>
      <c r="CJ49" s="27"/>
      <c r="CK49" s="26"/>
      <c r="CL49" s="27"/>
      <c r="CM49" s="26"/>
      <c r="CN49" s="27"/>
      <c r="CO49" s="26"/>
      <c r="CP49" s="27"/>
      <c r="CQ49" s="26"/>
      <c r="CR49" s="27"/>
      <c r="CS49" s="30"/>
      <c r="CT49" s="31">
        <f t="shared" si="0"/>
        <v>35030</v>
      </c>
      <c r="CU49" s="31">
        <f t="shared" si="0"/>
        <v>8860</v>
      </c>
      <c r="CV49" s="32">
        <f t="shared" si="1"/>
        <v>26170</v>
      </c>
    </row>
    <row r="50" spans="1:100" ht="25.5" customHeight="1">
      <c r="A50" s="172">
        <v>18</v>
      </c>
      <c r="B50" s="92" t="s">
        <v>581</v>
      </c>
      <c r="C50" s="42" t="s">
        <v>582</v>
      </c>
      <c r="D50" s="42" t="s">
        <v>1461</v>
      </c>
      <c r="E50" s="20" t="s">
        <v>1458</v>
      </c>
      <c r="F50" s="93" t="s">
        <v>583</v>
      </c>
      <c r="G50" s="33"/>
      <c r="H50" s="35"/>
      <c r="I50" s="94">
        <v>5100</v>
      </c>
      <c r="J50" s="35"/>
      <c r="K50" s="25">
        <f>CT50</f>
        <v>47630</v>
      </c>
      <c r="L50" s="11"/>
      <c r="M50" s="26">
        <v>1500</v>
      </c>
      <c r="N50" s="27">
        <v>1500</v>
      </c>
      <c r="O50" s="26">
        <v>1000</v>
      </c>
      <c r="P50" s="27">
        <v>1000</v>
      </c>
      <c r="Q50" s="26">
        <v>5000</v>
      </c>
      <c r="R50" s="27">
        <v>5000</v>
      </c>
      <c r="S50" s="26">
        <v>8000</v>
      </c>
      <c r="T50" s="27">
        <v>0</v>
      </c>
      <c r="U50" s="26"/>
      <c r="V50" s="27"/>
      <c r="W50" s="26"/>
      <c r="X50" s="27"/>
      <c r="Y50" s="29">
        <v>3570</v>
      </c>
      <c r="Z50" s="27">
        <v>0</v>
      </c>
      <c r="AA50" s="28">
        <v>3570</v>
      </c>
      <c r="AB50" s="27">
        <v>7140</v>
      </c>
      <c r="AC50" s="28">
        <v>3570</v>
      </c>
      <c r="AD50" s="27">
        <f>8000+0</f>
        <v>8000</v>
      </c>
      <c r="AE50" s="28">
        <v>3570</v>
      </c>
      <c r="AF50" s="27">
        <v>7140</v>
      </c>
      <c r="AG50" s="28">
        <v>3570</v>
      </c>
      <c r="AH50" s="27">
        <v>3570</v>
      </c>
      <c r="AI50" s="28">
        <v>3570</v>
      </c>
      <c r="AJ50" s="27"/>
      <c r="AK50" s="28">
        <v>3570</v>
      </c>
      <c r="AL50" s="27">
        <v>7140</v>
      </c>
      <c r="AM50" s="28">
        <v>3570</v>
      </c>
      <c r="AN50" s="27"/>
      <c r="AO50" s="28">
        <v>3570</v>
      </c>
      <c r="AP50" s="27">
        <v>7140</v>
      </c>
      <c r="AQ50" s="28"/>
      <c r="AR50" s="27"/>
      <c r="AS50" s="28"/>
      <c r="AT50" s="27"/>
      <c r="AU50" s="125"/>
      <c r="AV50" s="128"/>
      <c r="AW50" s="27"/>
      <c r="AX50" s="128"/>
      <c r="AY50" s="27"/>
      <c r="AZ50" s="128"/>
      <c r="BA50" s="27"/>
      <c r="BB50" s="128"/>
      <c r="BC50" s="27"/>
      <c r="BD50" s="128"/>
      <c r="BE50" s="27"/>
      <c r="BF50" s="128"/>
      <c r="BG50" s="27"/>
      <c r="BH50" s="128"/>
      <c r="BI50" s="27"/>
      <c r="BJ50" s="128"/>
      <c r="BK50" s="27"/>
      <c r="BL50" s="128"/>
      <c r="BM50" s="27"/>
      <c r="BN50" s="128"/>
      <c r="BO50" s="27"/>
      <c r="BP50" s="128"/>
      <c r="BQ50" s="27"/>
      <c r="BR50" s="28"/>
      <c r="BS50" s="27"/>
      <c r="BT50" s="30"/>
      <c r="BU50" s="28"/>
      <c r="BV50" s="27"/>
      <c r="BW50" s="28"/>
      <c r="BX50" s="27"/>
      <c r="BY50" s="28"/>
      <c r="BZ50" s="27"/>
      <c r="CA50" s="28"/>
      <c r="CB50" s="27"/>
      <c r="CC50" s="28"/>
      <c r="CD50" s="27"/>
      <c r="CE50" s="28"/>
      <c r="CF50" s="27"/>
      <c r="CG50" s="26"/>
      <c r="CH50" s="27"/>
      <c r="CI50" s="26"/>
      <c r="CJ50" s="27"/>
      <c r="CK50" s="26"/>
      <c r="CL50" s="27"/>
      <c r="CM50" s="26"/>
      <c r="CN50" s="27"/>
      <c r="CO50" s="26"/>
      <c r="CP50" s="27"/>
      <c r="CQ50" s="26"/>
      <c r="CR50" s="27"/>
      <c r="CS50" s="30"/>
      <c r="CT50" s="31">
        <f t="shared" si="0"/>
        <v>47630</v>
      </c>
      <c r="CU50" s="31">
        <f t="shared" si="0"/>
        <v>47630</v>
      </c>
      <c r="CV50" s="32">
        <f t="shared" si="1"/>
        <v>0</v>
      </c>
    </row>
    <row r="51" spans="1:100" ht="25.5" customHeight="1">
      <c r="A51" s="18">
        <v>1</v>
      </c>
      <c r="B51" s="19" t="s">
        <v>42</v>
      </c>
      <c r="C51" s="20" t="s">
        <v>43</v>
      </c>
      <c r="D51" s="20" t="s">
        <v>1460</v>
      </c>
      <c r="E51" s="20" t="s">
        <v>1458</v>
      </c>
      <c r="F51" s="21" t="s">
        <v>44</v>
      </c>
      <c r="G51" s="211" t="s">
        <v>45</v>
      </c>
      <c r="H51" s="35" t="s">
        <v>1463</v>
      </c>
      <c r="I51" s="23">
        <v>6200</v>
      </c>
      <c r="J51" s="35"/>
      <c r="K51" s="25">
        <f>CT51</f>
        <v>54560</v>
      </c>
      <c r="L51" s="11"/>
      <c r="M51" s="26">
        <v>1500</v>
      </c>
      <c r="N51" s="27">
        <v>1500</v>
      </c>
      <c r="O51" s="26">
        <v>1000</v>
      </c>
      <c r="P51" s="27">
        <v>1000</v>
      </c>
      <c r="Q51" s="26">
        <v>5000</v>
      </c>
      <c r="R51" s="27">
        <v>5000</v>
      </c>
      <c r="S51" s="26">
        <v>8000</v>
      </c>
      <c r="T51" s="27">
        <f>1500+0</f>
        <v>1500</v>
      </c>
      <c r="U51" s="28"/>
      <c r="V51" s="27"/>
      <c r="W51" s="26"/>
      <c r="X51" s="27"/>
      <c r="Y51" s="29">
        <v>4340</v>
      </c>
      <c r="Z51" s="27">
        <v>11120</v>
      </c>
      <c r="AA51" s="29">
        <v>4340</v>
      </c>
      <c r="AB51" s="27">
        <v>4620</v>
      </c>
      <c r="AC51" s="29">
        <v>4340</v>
      </c>
      <c r="AD51" s="27">
        <v>0</v>
      </c>
      <c r="AE51" s="29">
        <v>4340</v>
      </c>
      <c r="AF51" s="27">
        <v>8430</v>
      </c>
      <c r="AG51" s="29">
        <v>4340</v>
      </c>
      <c r="AH51" s="27"/>
      <c r="AI51" s="29">
        <v>4340</v>
      </c>
      <c r="AJ51" s="27"/>
      <c r="AK51" s="29">
        <v>4340</v>
      </c>
      <c r="AL51" s="27"/>
      <c r="AM51" s="29">
        <v>4340</v>
      </c>
      <c r="AN51" s="27"/>
      <c r="AO51" s="29">
        <v>4340</v>
      </c>
      <c r="AP51" s="27"/>
      <c r="AQ51" s="28"/>
      <c r="AR51" s="27"/>
      <c r="AS51" s="28"/>
      <c r="AT51" s="27"/>
      <c r="AU51" s="125"/>
      <c r="AV51" s="128"/>
      <c r="AW51" s="27"/>
      <c r="AX51" s="128"/>
      <c r="AY51" s="27"/>
      <c r="AZ51" s="128"/>
      <c r="BA51" s="27"/>
      <c r="BB51" s="128"/>
      <c r="BC51" s="27"/>
      <c r="BD51" s="128"/>
      <c r="BE51" s="27"/>
      <c r="BF51" s="128"/>
      <c r="BG51" s="27"/>
      <c r="BH51" s="128"/>
      <c r="BI51" s="27"/>
      <c r="BJ51" s="128"/>
      <c r="BK51" s="27"/>
      <c r="BL51" s="128"/>
      <c r="BM51" s="27"/>
      <c r="BN51" s="128"/>
      <c r="BO51" s="27"/>
      <c r="BP51" s="128"/>
      <c r="BQ51" s="27"/>
      <c r="BR51" s="28"/>
      <c r="BS51" s="27"/>
      <c r="BT51" s="30"/>
      <c r="BU51" s="28"/>
      <c r="BV51" s="27"/>
      <c r="BW51" s="28"/>
      <c r="BX51" s="27"/>
      <c r="BY51" s="28"/>
      <c r="BZ51" s="27"/>
      <c r="CA51" s="28"/>
      <c r="CB51" s="27"/>
      <c r="CC51" s="28"/>
      <c r="CD51" s="27"/>
      <c r="CE51" s="28"/>
      <c r="CF51" s="27"/>
      <c r="CG51" s="26"/>
      <c r="CH51" s="27"/>
      <c r="CI51" s="26"/>
      <c r="CJ51" s="27"/>
      <c r="CK51" s="26"/>
      <c r="CL51" s="27"/>
      <c r="CM51" s="26"/>
      <c r="CN51" s="27"/>
      <c r="CO51" s="26"/>
      <c r="CP51" s="27"/>
      <c r="CQ51" s="26"/>
      <c r="CR51" s="27"/>
      <c r="CS51" s="30"/>
      <c r="CT51" s="31">
        <f t="shared" si="0"/>
        <v>54560</v>
      </c>
      <c r="CU51" s="31">
        <f t="shared" si="0"/>
        <v>33170</v>
      </c>
      <c r="CV51" s="32">
        <f t="shared" si="1"/>
        <v>21390</v>
      </c>
    </row>
    <row r="52" spans="1:100" ht="25.5" customHeight="1">
      <c r="A52" s="129">
        <v>2</v>
      </c>
      <c r="B52" s="19" t="s">
        <v>46</v>
      </c>
      <c r="C52" s="20" t="s">
        <v>47</v>
      </c>
      <c r="D52" s="20" t="s">
        <v>1460</v>
      </c>
      <c r="E52" s="20" t="s">
        <v>1458</v>
      </c>
      <c r="F52" s="21" t="s">
        <v>48</v>
      </c>
      <c r="G52" s="33"/>
      <c r="H52" s="127" t="s">
        <v>1471</v>
      </c>
      <c r="I52" s="23">
        <v>5600</v>
      </c>
      <c r="J52" s="34" t="s">
        <v>49</v>
      </c>
      <c r="K52" s="25">
        <f>CT52</f>
        <v>50780</v>
      </c>
      <c r="L52" s="11"/>
      <c r="M52" s="26">
        <v>1500</v>
      </c>
      <c r="N52" s="27">
        <v>1500</v>
      </c>
      <c r="O52" s="26">
        <v>1000</v>
      </c>
      <c r="P52" s="27">
        <v>1000</v>
      </c>
      <c r="Q52" s="26">
        <v>5000</v>
      </c>
      <c r="R52" s="27">
        <v>5000</v>
      </c>
      <c r="S52" s="26">
        <v>8000</v>
      </c>
      <c r="T52" s="27">
        <f>1500+0</f>
        <v>1500</v>
      </c>
      <c r="U52" s="28"/>
      <c r="V52" s="27"/>
      <c r="W52" s="26"/>
      <c r="X52" s="27"/>
      <c r="Y52" s="29">
        <v>3920</v>
      </c>
      <c r="Z52" s="27">
        <v>11120</v>
      </c>
      <c r="AA52" s="29">
        <v>3920</v>
      </c>
      <c r="AB52" s="27">
        <v>4620</v>
      </c>
      <c r="AC52" s="29">
        <v>3920</v>
      </c>
      <c r="AD52" s="27">
        <f>4620+4620</f>
        <v>9240</v>
      </c>
      <c r="AE52" s="29">
        <v>3920</v>
      </c>
      <c r="AF52" s="27">
        <f>0+4620</f>
        <v>4620</v>
      </c>
      <c r="AG52" s="29">
        <v>3920</v>
      </c>
      <c r="AH52" s="27">
        <v>0</v>
      </c>
      <c r="AI52" s="29">
        <v>3920</v>
      </c>
      <c r="AJ52" s="27">
        <v>4620</v>
      </c>
      <c r="AK52" s="29">
        <v>3920</v>
      </c>
      <c r="AL52" s="27">
        <v>4620</v>
      </c>
      <c r="AM52" s="29">
        <v>3920</v>
      </c>
      <c r="AN52" s="27">
        <v>4620</v>
      </c>
      <c r="AO52" s="29">
        <v>3920</v>
      </c>
      <c r="AP52" s="27">
        <v>4620</v>
      </c>
      <c r="AQ52" s="28"/>
      <c r="AR52" s="27"/>
      <c r="AS52" s="28"/>
      <c r="AT52" s="27"/>
      <c r="AU52" s="125"/>
      <c r="AV52" s="128"/>
      <c r="AW52" s="27"/>
      <c r="AX52" s="128"/>
      <c r="AY52" s="27"/>
      <c r="AZ52" s="128"/>
      <c r="BA52" s="27"/>
      <c r="BB52" s="128"/>
      <c r="BC52" s="27"/>
      <c r="BD52" s="128"/>
      <c r="BE52" s="27"/>
      <c r="BF52" s="128"/>
      <c r="BG52" s="27"/>
      <c r="BH52" s="128"/>
      <c r="BI52" s="27"/>
      <c r="BJ52" s="128"/>
      <c r="BK52" s="27"/>
      <c r="BL52" s="128"/>
      <c r="BM52" s="27"/>
      <c r="BN52" s="128"/>
      <c r="BO52" s="27"/>
      <c r="BP52" s="128"/>
      <c r="BQ52" s="27"/>
      <c r="BR52" s="28"/>
      <c r="BS52" s="27"/>
      <c r="BT52" s="30"/>
      <c r="BU52" s="28"/>
      <c r="BV52" s="27"/>
      <c r="BW52" s="28"/>
      <c r="BX52" s="27"/>
      <c r="BY52" s="28"/>
      <c r="BZ52" s="27"/>
      <c r="CA52" s="28"/>
      <c r="CB52" s="27"/>
      <c r="CC52" s="28"/>
      <c r="CD52" s="27"/>
      <c r="CE52" s="28"/>
      <c r="CF52" s="27"/>
      <c r="CG52" s="26"/>
      <c r="CH52" s="27"/>
      <c r="CI52" s="26"/>
      <c r="CJ52" s="27"/>
      <c r="CK52" s="26"/>
      <c r="CL52" s="27"/>
      <c r="CM52" s="26"/>
      <c r="CN52" s="27"/>
      <c r="CO52" s="26"/>
      <c r="CP52" s="27"/>
      <c r="CQ52" s="26"/>
      <c r="CR52" s="27"/>
      <c r="CS52" s="30"/>
      <c r="CT52" s="31">
        <f t="shared" si="0"/>
        <v>50780</v>
      </c>
      <c r="CU52" s="31">
        <f t="shared" si="0"/>
        <v>57080</v>
      </c>
      <c r="CV52" s="32">
        <f t="shared" si="1"/>
        <v>-6300</v>
      </c>
    </row>
    <row r="53" spans="1:100" ht="25.5" customHeight="1">
      <c r="A53" s="18">
        <v>3</v>
      </c>
      <c r="B53" s="19" t="s">
        <v>50</v>
      </c>
      <c r="C53" s="20" t="s">
        <v>51</v>
      </c>
      <c r="D53" s="20" t="s">
        <v>1460</v>
      </c>
      <c r="E53" s="20" t="s">
        <v>1458</v>
      </c>
      <c r="F53" s="21" t="s">
        <v>52</v>
      </c>
      <c r="G53" s="33"/>
      <c r="H53" s="35"/>
      <c r="I53" s="23">
        <v>6600</v>
      </c>
      <c r="J53" s="35"/>
      <c r="K53" s="25">
        <f>CT53</f>
        <v>57080</v>
      </c>
      <c r="L53" s="11"/>
      <c r="M53" s="26">
        <v>1500</v>
      </c>
      <c r="N53" s="27">
        <v>1500</v>
      </c>
      <c r="O53" s="26">
        <v>1000</v>
      </c>
      <c r="P53" s="27">
        <v>1000</v>
      </c>
      <c r="Q53" s="26">
        <v>5000</v>
      </c>
      <c r="R53" s="27">
        <v>5000</v>
      </c>
      <c r="S53" s="26">
        <v>8000</v>
      </c>
      <c r="T53" s="27">
        <f>1500+0</f>
        <v>1500</v>
      </c>
      <c r="U53" s="28"/>
      <c r="V53" s="27"/>
      <c r="W53" s="26"/>
      <c r="X53" s="27"/>
      <c r="Y53" s="29">
        <v>4620</v>
      </c>
      <c r="Z53" s="27">
        <v>11120</v>
      </c>
      <c r="AA53" s="29">
        <v>4620</v>
      </c>
      <c r="AB53" s="27">
        <v>4620</v>
      </c>
      <c r="AC53" s="29">
        <v>4620</v>
      </c>
      <c r="AD53" s="27">
        <v>4620</v>
      </c>
      <c r="AE53" s="29">
        <v>4620</v>
      </c>
      <c r="AF53" s="27">
        <v>4620</v>
      </c>
      <c r="AG53" s="29">
        <v>4620</v>
      </c>
      <c r="AH53" s="27">
        <v>4620</v>
      </c>
      <c r="AI53" s="29">
        <v>4620</v>
      </c>
      <c r="AJ53" s="27">
        <v>4620</v>
      </c>
      <c r="AK53" s="29">
        <v>4620</v>
      </c>
      <c r="AL53" s="27">
        <v>4620</v>
      </c>
      <c r="AM53" s="29">
        <v>4620</v>
      </c>
      <c r="AN53" s="27">
        <v>4620</v>
      </c>
      <c r="AO53" s="29">
        <v>4620</v>
      </c>
      <c r="AP53" s="27"/>
      <c r="AQ53" s="28"/>
      <c r="AR53" s="27"/>
      <c r="AS53" s="28"/>
      <c r="AT53" s="27"/>
      <c r="AU53" s="125"/>
      <c r="AV53" s="128"/>
      <c r="AW53" s="27"/>
      <c r="AX53" s="128"/>
      <c r="AY53" s="27"/>
      <c r="AZ53" s="128"/>
      <c r="BA53" s="27"/>
      <c r="BB53" s="128"/>
      <c r="BC53" s="27"/>
      <c r="BD53" s="128"/>
      <c r="BE53" s="27"/>
      <c r="BF53" s="128"/>
      <c r="BG53" s="27"/>
      <c r="BH53" s="128"/>
      <c r="BI53" s="27"/>
      <c r="BJ53" s="128"/>
      <c r="BK53" s="27"/>
      <c r="BL53" s="128"/>
      <c r="BM53" s="27"/>
      <c r="BN53" s="128"/>
      <c r="BO53" s="27"/>
      <c r="BP53" s="128"/>
      <c r="BQ53" s="27"/>
      <c r="BR53" s="28"/>
      <c r="BS53" s="27"/>
      <c r="BT53" s="30"/>
      <c r="BU53" s="28"/>
      <c r="BV53" s="27"/>
      <c r="BW53" s="28"/>
      <c r="BX53" s="27"/>
      <c r="BY53" s="28"/>
      <c r="BZ53" s="27"/>
      <c r="CA53" s="28"/>
      <c r="CB53" s="27"/>
      <c r="CC53" s="28"/>
      <c r="CD53" s="27"/>
      <c r="CE53" s="28"/>
      <c r="CF53" s="27"/>
      <c r="CG53" s="26"/>
      <c r="CH53" s="27"/>
      <c r="CI53" s="26"/>
      <c r="CJ53" s="27"/>
      <c r="CK53" s="26"/>
      <c r="CL53" s="27"/>
      <c r="CM53" s="26"/>
      <c r="CN53" s="27"/>
      <c r="CO53" s="26"/>
      <c r="CP53" s="27"/>
      <c r="CQ53" s="26"/>
      <c r="CR53" s="27"/>
      <c r="CS53" s="30"/>
      <c r="CT53" s="31">
        <f t="shared" si="0"/>
        <v>57080</v>
      </c>
      <c r="CU53" s="31">
        <f t="shared" si="0"/>
        <v>52460</v>
      </c>
      <c r="CV53" s="32">
        <f t="shared" si="1"/>
        <v>4620</v>
      </c>
    </row>
    <row r="54" spans="1:100" ht="25.5" customHeight="1">
      <c r="A54" s="129">
        <v>1</v>
      </c>
      <c r="B54" s="19" t="s">
        <v>614</v>
      </c>
      <c r="C54" s="20" t="s">
        <v>615</v>
      </c>
      <c r="D54" s="20" t="s">
        <v>1460</v>
      </c>
      <c r="E54" s="20" t="s">
        <v>1457</v>
      </c>
      <c r="F54" s="126" t="s">
        <v>616</v>
      </c>
      <c r="G54" s="33"/>
      <c r="H54" s="127" t="s">
        <v>1464</v>
      </c>
      <c r="I54" s="94">
        <v>0</v>
      </c>
      <c r="J54" s="127" t="s">
        <v>60</v>
      </c>
      <c r="K54" s="38">
        <f>CV54</f>
        <v>0</v>
      </c>
      <c r="L54" s="11"/>
      <c r="M54" s="26">
        <v>1500</v>
      </c>
      <c r="N54" s="27">
        <v>1500</v>
      </c>
      <c r="O54" s="26">
        <v>1000</v>
      </c>
      <c r="P54" s="27">
        <v>1000</v>
      </c>
      <c r="Q54" s="26">
        <v>5000</v>
      </c>
      <c r="R54" s="27">
        <v>5000</v>
      </c>
      <c r="S54" s="26">
        <v>8000</v>
      </c>
      <c r="T54" s="27">
        <f>1500+0</f>
        <v>1500</v>
      </c>
      <c r="U54" s="26"/>
      <c r="V54" s="27"/>
      <c r="W54" s="29">
        <v>0</v>
      </c>
      <c r="X54" s="27"/>
      <c r="Y54" s="29">
        <v>0</v>
      </c>
      <c r="Z54" s="27"/>
      <c r="AA54" s="29">
        <v>0</v>
      </c>
      <c r="AB54" s="27"/>
      <c r="AC54" s="29">
        <v>0</v>
      </c>
      <c r="AD54" s="27">
        <v>6500</v>
      </c>
      <c r="AE54" s="29">
        <v>0</v>
      </c>
      <c r="AF54" s="27"/>
      <c r="AG54" s="29">
        <v>0</v>
      </c>
      <c r="AH54" s="27"/>
      <c r="AI54" s="29">
        <v>0</v>
      </c>
      <c r="AJ54" s="27"/>
      <c r="AK54" s="29">
        <v>0</v>
      </c>
      <c r="AL54" s="27"/>
      <c r="AM54" s="29">
        <v>0</v>
      </c>
      <c r="AN54" s="27"/>
      <c r="AO54" s="128"/>
      <c r="AP54" s="27"/>
      <c r="AQ54" s="128"/>
      <c r="AR54" s="27"/>
      <c r="AS54" s="128"/>
      <c r="AT54" s="27"/>
      <c r="AU54" s="125"/>
      <c r="AV54" s="128"/>
      <c r="AW54" s="27"/>
      <c r="AX54" s="128"/>
      <c r="AY54" s="27"/>
      <c r="AZ54" s="128"/>
      <c r="BA54" s="27"/>
      <c r="BB54" s="128"/>
      <c r="BC54" s="27"/>
      <c r="BD54" s="128"/>
      <c r="BE54" s="27"/>
      <c r="BF54" s="128"/>
      <c r="BG54" s="27"/>
      <c r="BH54" s="128"/>
      <c r="BI54" s="27"/>
      <c r="BJ54" s="128"/>
      <c r="BK54" s="27"/>
      <c r="BL54" s="128"/>
      <c r="BM54" s="27"/>
      <c r="BN54" s="128"/>
      <c r="BO54" s="27"/>
      <c r="BP54" s="128"/>
      <c r="BQ54" s="27"/>
      <c r="BR54" s="28"/>
      <c r="BS54" s="27"/>
      <c r="BT54" s="30"/>
      <c r="BU54" s="28"/>
      <c r="BV54" s="27"/>
      <c r="BW54" s="28"/>
      <c r="BX54" s="27"/>
      <c r="BY54" s="28"/>
      <c r="BZ54" s="27"/>
      <c r="CA54" s="28"/>
      <c r="CB54" s="27"/>
      <c r="CC54" s="28"/>
      <c r="CD54" s="27"/>
      <c r="CE54" s="28"/>
      <c r="CF54" s="27"/>
      <c r="CG54" s="26"/>
      <c r="CH54" s="27"/>
      <c r="CI54" s="26"/>
      <c r="CJ54" s="27"/>
      <c r="CK54" s="26"/>
      <c r="CL54" s="27"/>
      <c r="CM54" s="26"/>
      <c r="CN54" s="27"/>
      <c r="CO54" s="26"/>
      <c r="CP54" s="27"/>
      <c r="CQ54" s="26"/>
      <c r="CR54" s="27"/>
      <c r="CS54" s="30"/>
      <c r="CT54" s="31">
        <f t="shared" si="0"/>
        <v>15500</v>
      </c>
      <c r="CU54" s="31">
        <f t="shared" si="0"/>
        <v>15500</v>
      </c>
      <c r="CV54" s="32">
        <f t="shared" si="1"/>
        <v>0</v>
      </c>
    </row>
    <row r="55" spans="1:100" ht="25.5" customHeight="1">
      <c r="A55" s="18">
        <v>4</v>
      </c>
      <c r="B55" s="36" t="s">
        <v>53</v>
      </c>
      <c r="C55" s="20" t="s">
        <v>54</v>
      </c>
      <c r="D55" s="20" t="s">
        <v>1460</v>
      </c>
      <c r="E55" s="20" t="s">
        <v>1458</v>
      </c>
      <c r="F55" s="21" t="s">
        <v>55</v>
      </c>
      <c r="G55" s="210"/>
      <c r="H55" s="127" t="s">
        <v>1465</v>
      </c>
      <c r="I55" s="23">
        <v>4600</v>
      </c>
      <c r="J55" s="34" t="s">
        <v>56</v>
      </c>
      <c r="K55" s="25">
        <f>CT55</f>
        <v>44480</v>
      </c>
      <c r="L55" s="11"/>
      <c r="M55" s="26">
        <v>1500</v>
      </c>
      <c r="N55" s="27">
        <v>1500</v>
      </c>
      <c r="O55" s="26">
        <v>1000</v>
      </c>
      <c r="P55" s="27">
        <v>1000</v>
      </c>
      <c r="Q55" s="26">
        <v>5000</v>
      </c>
      <c r="R55" s="27">
        <v>5000</v>
      </c>
      <c r="S55" s="26">
        <v>8000</v>
      </c>
      <c r="T55" s="27">
        <v>1500</v>
      </c>
      <c r="U55" s="28"/>
      <c r="V55" s="27"/>
      <c r="W55" s="26"/>
      <c r="X55" s="27"/>
      <c r="Y55" s="29">
        <v>3220</v>
      </c>
      <c r="Z55" s="27">
        <v>3220</v>
      </c>
      <c r="AA55" s="29">
        <v>3220</v>
      </c>
      <c r="AB55" s="27">
        <v>0</v>
      </c>
      <c r="AC55" s="29">
        <v>3220</v>
      </c>
      <c r="AD55" s="27"/>
      <c r="AE55" s="29">
        <v>3220</v>
      </c>
      <c r="AF55" s="27">
        <v>3220</v>
      </c>
      <c r="AG55" s="29">
        <v>3220</v>
      </c>
      <c r="AH55" s="27"/>
      <c r="AI55" s="29">
        <v>3220</v>
      </c>
      <c r="AJ55" s="27"/>
      <c r="AK55" s="29">
        <v>3220</v>
      </c>
      <c r="AL55" s="27"/>
      <c r="AM55" s="29">
        <v>3220</v>
      </c>
      <c r="AN55" s="27"/>
      <c r="AO55" s="29">
        <v>3220</v>
      </c>
      <c r="AP55" s="27">
        <v>6500</v>
      </c>
      <c r="AQ55" s="28"/>
      <c r="AR55" s="27"/>
      <c r="AS55" s="28"/>
      <c r="AT55" s="27"/>
      <c r="AU55" s="125"/>
      <c r="AV55" s="128"/>
      <c r="AW55" s="27"/>
      <c r="AX55" s="128"/>
      <c r="AY55" s="27"/>
      <c r="AZ55" s="128"/>
      <c r="BA55" s="27"/>
      <c r="BB55" s="128"/>
      <c r="BC55" s="27"/>
      <c r="BD55" s="128"/>
      <c r="BE55" s="27"/>
      <c r="BF55" s="128"/>
      <c r="BG55" s="27"/>
      <c r="BH55" s="128"/>
      <c r="BI55" s="27"/>
      <c r="BJ55" s="128"/>
      <c r="BK55" s="27"/>
      <c r="BL55" s="128"/>
      <c r="BM55" s="27"/>
      <c r="BN55" s="128"/>
      <c r="BO55" s="27"/>
      <c r="BP55" s="128"/>
      <c r="BQ55" s="27"/>
      <c r="BR55" s="28"/>
      <c r="BS55" s="27"/>
      <c r="BT55" s="30"/>
      <c r="BU55" s="28"/>
      <c r="BV55" s="27"/>
      <c r="BW55" s="28"/>
      <c r="BX55" s="27"/>
      <c r="BY55" s="28"/>
      <c r="BZ55" s="27"/>
      <c r="CA55" s="28"/>
      <c r="CB55" s="27"/>
      <c r="CC55" s="28"/>
      <c r="CD55" s="27"/>
      <c r="CE55" s="28"/>
      <c r="CF55" s="27"/>
      <c r="CG55" s="26"/>
      <c r="CH55" s="27"/>
      <c r="CI55" s="26"/>
      <c r="CJ55" s="27"/>
      <c r="CK55" s="26"/>
      <c r="CL55" s="27"/>
      <c r="CM55" s="26"/>
      <c r="CN55" s="27"/>
      <c r="CO55" s="26"/>
      <c r="CP55" s="27"/>
      <c r="CQ55" s="26"/>
      <c r="CR55" s="27"/>
      <c r="CS55" s="30"/>
      <c r="CT55" s="31">
        <f t="shared" si="0"/>
        <v>44480</v>
      </c>
      <c r="CU55" s="31">
        <f t="shared" si="0"/>
        <v>21940</v>
      </c>
      <c r="CV55" s="32">
        <f t="shared" si="1"/>
        <v>22540</v>
      </c>
    </row>
    <row r="56" spans="1:100" ht="25.5" customHeight="1">
      <c r="A56" s="129">
        <v>5</v>
      </c>
      <c r="B56" s="36" t="s">
        <v>57</v>
      </c>
      <c r="C56" s="20" t="s">
        <v>58</v>
      </c>
      <c r="D56" s="20" t="s">
        <v>1460</v>
      </c>
      <c r="E56" s="20" t="s">
        <v>1458</v>
      </c>
      <c r="F56" s="21" t="s">
        <v>59</v>
      </c>
      <c r="G56" s="211"/>
      <c r="H56" s="127" t="s">
        <v>1464</v>
      </c>
      <c r="I56" s="23">
        <v>0</v>
      </c>
      <c r="J56" s="34" t="s">
        <v>60</v>
      </c>
      <c r="K56" s="38">
        <f>CT56</f>
        <v>2000</v>
      </c>
      <c r="L56" s="11"/>
      <c r="M56" s="26">
        <v>1500</v>
      </c>
      <c r="N56" s="27">
        <v>1500</v>
      </c>
      <c r="O56" s="26">
        <v>500</v>
      </c>
      <c r="P56" s="27">
        <v>500</v>
      </c>
      <c r="Q56" s="26"/>
      <c r="R56" s="27"/>
      <c r="S56" s="26"/>
      <c r="T56" s="27"/>
      <c r="U56" s="28"/>
      <c r="V56" s="27"/>
      <c r="W56" s="26"/>
      <c r="X56" s="27"/>
      <c r="Y56" s="29"/>
      <c r="Z56" s="27"/>
      <c r="AA56" s="29"/>
      <c r="AB56" s="27"/>
      <c r="AC56" s="29"/>
      <c r="AD56" s="27"/>
      <c r="AE56" s="29"/>
      <c r="AF56" s="27"/>
      <c r="AG56" s="29"/>
      <c r="AH56" s="27"/>
      <c r="AI56" s="29"/>
      <c r="AJ56" s="27"/>
      <c r="AK56" s="29"/>
      <c r="AL56" s="27"/>
      <c r="AM56" s="29"/>
      <c r="AN56" s="27"/>
      <c r="AO56" s="29"/>
      <c r="AP56" s="27"/>
      <c r="AQ56" s="28"/>
      <c r="AR56" s="27"/>
      <c r="AS56" s="28"/>
      <c r="AT56" s="27"/>
      <c r="AU56" s="125"/>
      <c r="AV56" s="128"/>
      <c r="AW56" s="27"/>
      <c r="AX56" s="128"/>
      <c r="AY56" s="27"/>
      <c r="AZ56" s="128"/>
      <c r="BA56" s="27"/>
      <c r="BB56" s="128"/>
      <c r="BC56" s="27"/>
      <c r="BD56" s="128"/>
      <c r="BE56" s="27"/>
      <c r="BF56" s="128"/>
      <c r="BG56" s="27"/>
      <c r="BH56" s="128"/>
      <c r="BI56" s="27"/>
      <c r="BJ56" s="128"/>
      <c r="BK56" s="27"/>
      <c r="BL56" s="128"/>
      <c r="BM56" s="27"/>
      <c r="BN56" s="128"/>
      <c r="BO56" s="27"/>
      <c r="BP56" s="128"/>
      <c r="BQ56" s="27"/>
      <c r="BR56" s="28"/>
      <c r="BS56" s="27"/>
      <c r="BT56" s="30"/>
      <c r="BU56" s="28"/>
      <c r="BV56" s="27"/>
      <c r="BW56" s="28"/>
      <c r="BX56" s="27"/>
      <c r="BY56" s="28"/>
      <c r="BZ56" s="27"/>
      <c r="CA56" s="28"/>
      <c r="CB56" s="27"/>
      <c r="CC56" s="28"/>
      <c r="CD56" s="27"/>
      <c r="CE56" s="28"/>
      <c r="CF56" s="27"/>
      <c r="CG56" s="26"/>
      <c r="CH56" s="27"/>
      <c r="CI56" s="26"/>
      <c r="CJ56" s="27"/>
      <c r="CK56" s="26"/>
      <c r="CL56" s="27"/>
      <c r="CM56" s="26"/>
      <c r="CN56" s="27"/>
      <c r="CO56" s="26"/>
      <c r="CP56" s="27"/>
      <c r="CQ56" s="26"/>
      <c r="CR56" s="27"/>
      <c r="CS56" s="30"/>
      <c r="CT56" s="31">
        <f t="shared" si="0"/>
        <v>2000</v>
      </c>
      <c r="CU56" s="31">
        <f t="shared" si="0"/>
        <v>2000</v>
      </c>
      <c r="CV56" s="32">
        <f t="shared" si="1"/>
        <v>0</v>
      </c>
    </row>
    <row r="57" spans="1:100" ht="25.5" customHeight="1">
      <c r="A57" s="18">
        <v>2</v>
      </c>
      <c r="B57" s="36" t="s">
        <v>617</v>
      </c>
      <c r="C57" s="20" t="s">
        <v>618</v>
      </c>
      <c r="D57" s="20" t="s">
        <v>1460</v>
      </c>
      <c r="E57" s="20" t="s">
        <v>1457</v>
      </c>
      <c r="F57" s="126" t="s">
        <v>619</v>
      </c>
      <c r="G57" s="211"/>
      <c r="H57" s="127"/>
      <c r="I57" s="94">
        <v>6600</v>
      </c>
      <c r="J57" s="127"/>
      <c r="K57" s="38">
        <f>CV57</f>
        <v>27720</v>
      </c>
      <c r="L57" s="11"/>
      <c r="M57" s="26">
        <v>1500</v>
      </c>
      <c r="N57" s="27">
        <v>1500</v>
      </c>
      <c r="O57" s="26">
        <v>1000</v>
      </c>
      <c r="P57" s="27">
        <v>1000</v>
      </c>
      <c r="Q57" s="26">
        <v>5000</v>
      </c>
      <c r="R57" s="27">
        <v>5000</v>
      </c>
      <c r="S57" s="26">
        <v>8000</v>
      </c>
      <c r="T57" s="27">
        <f t="shared" ref="T57:T63" si="3">1500+0</f>
        <v>1500</v>
      </c>
      <c r="U57" s="26"/>
      <c r="V57" s="27"/>
      <c r="W57" s="29">
        <v>4620</v>
      </c>
      <c r="X57" s="27">
        <v>0</v>
      </c>
      <c r="Y57" s="29">
        <v>4620</v>
      </c>
      <c r="Z57" s="27">
        <v>0</v>
      </c>
      <c r="AA57" s="29">
        <v>4620</v>
      </c>
      <c r="AB57" s="27"/>
      <c r="AC57" s="29">
        <v>4620</v>
      </c>
      <c r="AD57" s="27">
        <v>15740</v>
      </c>
      <c r="AE57" s="29">
        <v>4620</v>
      </c>
      <c r="AF57" s="27"/>
      <c r="AG57" s="29">
        <v>4620</v>
      </c>
      <c r="AH57" s="27"/>
      <c r="AI57" s="29">
        <v>4620</v>
      </c>
      <c r="AJ57" s="27"/>
      <c r="AK57" s="29">
        <v>4620</v>
      </c>
      <c r="AL57" s="27"/>
      <c r="AM57" s="29">
        <v>4620</v>
      </c>
      <c r="AN57" s="27">
        <v>4620</v>
      </c>
      <c r="AO57" s="128"/>
      <c r="AP57" s="27"/>
      <c r="AQ57" s="128"/>
      <c r="AR57" s="27"/>
      <c r="AS57" s="128"/>
      <c r="AT57" s="27"/>
      <c r="AU57" s="125"/>
      <c r="AV57" s="128"/>
      <c r="AW57" s="27"/>
      <c r="AX57" s="128"/>
      <c r="AY57" s="27"/>
      <c r="AZ57" s="128"/>
      <c r="BA57" s="27"/>
      <c r="BB57" s="128"/>
      <c r="BC57" s="27"/>
      <c r="BD57" s="128"/>
      <c r="BE57" s="27"/>
      <c r="BF57" s="128"/>
      <c r="BG57" s="27"/>
      <c r="BH57" s="128"/>
      <c r="BI57" s="27"/>
      <c r="BJ57" s="128"/>
      <c r="BK57" s="27"/>
      <c r="BL57" s="128"/>
      <c r="BM57" s="27"/>
      <c r="BN57" s="128"/>
      <c r="BO57" s="27"/>
      <c r="BP57" s="128"/>
      <c r="BQ57" s="27"/>
      <c r="BR57" s="28"/>
      <c r="BS57" s="27"/>
      <c r="BT57" s="30"/>
      <c r="BU57" s="28"/>
      <c r="BV57" s="27"/>
      <c r="BW57" s="28"/>
      <c r="BX57" s="27"/>
      <c r="BY57" s="28"/>
      <c r="BZ57" s="27"/>
      <c r="CA57" s="28"/>
      <c r="CB57" s="27"/>
      <c r="CC57" s="28"/>
      <c r="CD57" s="27"/>
      <c r="CE57" s="28"/>
      <c r="CF57" s="27"/>
      <c r="CG57" s="26"/>
      <c r="CH57" s="27"/>
      <c r="CI57" s="26"/>
      <c r="CJ57" s="27"/>
      <c r="CK57" s="26"/>
      <c r="CL57" s="27"/>
      <c r="CM57" s="26"/>
      <c r="CN57" s="27"/>
      <c r="CO57" s="26"/>
      <c r="CP57" s="27"/>
      <c r="CQ57" s="26"/>
      <c r="CR57" s="27"/>
      <c r="CS57" s="30"/>
      <c r="CT57" s="31">
        <f t="shared" si="0"/>
        <v>57080</v>
      </c>
      <c r="CU57" s="31">
        <f t="shared" si="0"/>
        <v>29360</v>
      </c>
      <c r="CV57" s="32">
        <f t="shared" si="1"/>
        <v>27720</v>
      </c>
    </row>
    <row r="58" spans="1:100" ht="25.5" customHeight="1">
      <c r="A58" s="129">
        <v>3</v>
      </c>
      <c r="B58" s="36" t="s">
        <v>620</v>
      </c>
      <c r="C58" s="20" t="s">
        <v>621</v>
      </c>
      <c r="D58" s="20" t="s">
        <v>1460</v>
      </c>
      <c r="E58" s="20" t="s">
        <v>1457</v>
      </c>
      <c r="F58" s="126" t="s">
        <v>622</v>
      </c>
      <c r="G58" s="211"/>
      <c r="H58" s="127"/>
      <c r="I58" s="94">
        <v>6600</v>
      </c>
      <c r="J58" s="127"/>
      <c r="K58" s="38">
        <f>CV58</f>
        <v>4620</v>
      </c>
      <c r="L58" s="11"/>
      <c r="M58" s="26">
        <v>1500</v>
      </c>
      <c r="N58" s="27">
        <v>1500</v>
      </c>
      <c r="O58" s="26">
        <v>1000</v>
      </c>
      <c r="P58" s="27">
        <v>1000</v>
      </c>
      <c r="Q58" s="26">
        <v>5000</v>
      </c>
      <c r="R58" s="27">
        <v>5000</v>
      </c>
      <c r="S58" s="26">
        <v>8000</v>
      </c>
      <c r="T58" s="27">
        <f t="shared" si="3"/>
        <v>1500</v>
      </c>
      <c r="U58" s="26"/>
      <c r="V58" s="27"/>
      <c r="W58" s="29">
        <v>4620</v>
      </c>
      <c r="X58" s="27">
        <v>0</v>
      </c>
      <c r="Y58" s="29">
        <v>4620</v>
      </c>
      <c r="Z58" s="27">
        <v>0</v>
      </c>
      <c r="AA58" s="29">
        <v>4620</v>
      </c>
      <c r="AB58" s="27">
        <v>0</v>
      </c>
      <c r="AC58" s="29">
        <v>4620</v>
      </c>
      <c r="AD58" s="27">
        <v>24980</v>
      </c>
      <c r="AE58" s="29">
        <v>4620</v>
      </c>
      <c r="AF58" s="27"/>
      <c r="AG58" s="29">
        <v>4620</v>
      </c>
      <c r="AH58" s="27"/>
      <c r="AI58" s="29">
        <v>4620</v>
      </c>
      <c r="AJ58" s="27"/>
      <c r="AK58" s="29">
        <v>4620</v>
      </c>
      <c r="AL58" s="27"/>
      <c r="AM58" s="29">
        <v>4620</v>
      </c>
      <c r="AN58" s="27">
        <v>18480</v>
      </c>
      <c r="AO58" s="128"/>
      <c r="AP58" s="27"/>
      <c r="AQ58" s="128"/>
      <c r="AR58" s="27"/>
      <c r="AS58" s="128"/>
      <c r="AT58" s="27"/>
      <c r="AU58" s="125"/>
      <c r="AV58" s="128"/>
      <c r="AW58" s="27"/>
      <c r="AX58" s="128"/>
      <c r="AY58" s="27"/>
      <c r="AZ58" s="128"/>
      <c r="BA58" s="27"/>
      <c r="BB58" s="128"/>
      <c r="BC58" s="27"/>
      <c r="BD58" s="128"/>
      <c r="BE58" s="27"/>
      <c r="BF58" s="128"/>
      <c r="BG58" s="27"/>
      <c r="BH58" s="128"/>
      <c r="BI58" s="27"/>
      <c r="BJ58" s="128"/>
      <c r="BK58" s="27"/>
      <c r="BL58" s="128"/>
      <c r="BM58" s="27"/>
      <c r="BN58" s="128"/>
      <c r="BO58" s="27"/>
      <c r="BP58" s="128"/>
      <c r="BQ58" s="27"/>
      <c r="BR58" s="28"/>
      <c r="BS58" s="27"/>
      <c r="BT58" s="30"/>
      <c r="BU58" s="28"/>
      <c r="BV58" s="27"/>
      <c r="BW58" s="28"/>
      <c r="BX58" s="27"/>
      <c r="BY58" s="28"/>
      <c r="BZ58" s="27"/>
      <c r="CA58" s="28"/>
      <c r="CB58" s="27"/>
      <c r="CC58" s="28"/>
      <c r="CD58" s="27"/>
      <c r="CE58" s="28"/>
      <c r="CF58" s="27"/>
      <c r="CG58" s="26"/>
      <c r="CH58" s="27"/>
      <c r="CI58" s="26"/>
      <c r="CJ58" s="27"/>
      <c r="CK58" s="26"/>
      <c r="CL58" s="27"/>
      <c r="CM58" s="26"/>
      <c r="CN58" s="27"/>
      <c r="CO58" s="26"/>
      <c r="CP58" s="27"/>
      <c r="CQ58" s="26"/>
      <c r="CR58" s="27"/>
      <c r="CS58" s="30"/>
      <c r="CT58" s="31">
        <f t="shared" si="0"/>
        <v>57080</v>
      </c>
      <c r="CU58" s="31">
        <f t="shared" si="0"/>
        <v>52460</v>
      </c>
      <c r="CV58" s="32">
        <f t="shared" si="1"/>
        <v>4620</v>
      </c>
    </row>
    <row r="59" spans="1:100" ht="25.5" customHeight="1">
      <c r="A59" s="18">
        <v>4</v>
      </c>
      <c r="B59" s="36" t="s">
        <v>623</v>
      </c>
      <c r="C59" s="20" t="s">
        <v>624</v>
      </c>
      <c r="D59" s="20" t="s">
        <v>1460</v>
      </c>
      <c r="E59" s="20" t="s">
        <v>1457</v>
      </c>
      <c r="F59" s="126" t="s">
        <v>625</v>
      </c>
      <c r="G59" s="33"/>
      <c r="H59" s="127"/>
      <c r="I59" s="94">
        <v>6600</v>
      </c>
      <c r="J59" s="127"/>
      <c r="K59" s="25">
        <f>CV59</f>
        <v>4620</v>
      </c>
      <c r="L59" s="11"/>
      <c r="M59" s="26">
        <v>1500</v>
      </c>
      <c r="N59" s="27">
        <v>1500</v>
      </c>
      <c r="O59" s="26">
        <v>1000</v>
      </c>
      <c r="P59" s="27">
        <v>1000</v>
      </c>
      <c r="Q59" s="26">
        <v>5000</v>
      </c>
      <c r="R59" s="27">
        <v>5000</v>
      </c>
      <c r="S59" s="26">
        <v>8000</v>
      </c>
      <c r="T59" s="27">
        <f t="shared" si="3"/>
        <v>1500</v>
      </c>
      <c r="U59" s="26"/>
      <c r="V59" s="27"/>
      <c r="W59" s="29">
        <v>4620</v>
      </c>
      <c r="X59" s="130">
        <v>11120</v>
      </c>
      <c r="Y59" s="29">
        <v>4620</v>
      </c>
      <c r="Z59" s="27">
        <v>0</v>
      </c>
      <c r="AA59" s="29">
        <v>4620</v>
      </c>
      <c r="AB59" s="27">
        <v>0</v>
      </c>
      <c r="AC59" s="29">
        <v>4620</v>
      </c>
      <c r="AD59" s="27">
        <v>13860</v>
      </c>
      <c r="AE59" s="29">
        <v>4620</v>
      </c>
      <c r="AF59" s="27"/>
      <c r="AG59" s="29">
        <v>4620</v>
      </c>
      <c r="AH59" s="27"/>
      <c r="AI59" s="29">
        <v>4620</v>
      </c>
      <c r="AJ59" s="27"/>
      <c r="AK59" s="29">
        <v>4620</v>
      </c>
      <c r="AL59" s="27"/>
      <c r="AM59" s="29">
        <v>4620</v>
      </c>
      <c r="AN59" s="27">
        <v>18480</v>
      </c>
      <c r="AO59" s="128"/>
      <c r="AP59" s="27"/>
      <c r="AQ59" s="128"/>
      <c r="AR59" s="27"/>
      <c r="AS59" s="128"/>
      <c r="AT59" s="27"/>
      <c r="AU59" s="125"/>
      <c r="AV59" s="128"/>
      <c r="AW59" s="27"/>
      <c r="AX59" s="128"/>
      <c r="AY59" s="27"/>
      <c r="AZ59" s="128"/>
      <c r="BA59" s="27"/>
      <c r="BB59" s="128"/>
      <c r="BC59" s="27"/>
      <c r="BD59" s="128"/>
      <c r="BE59" s="27"/>
      <c r="BF59" s="128"/>
      <c r="BG59" s="27"/>
      <c r="BH59" s="128"/>
      <c r="BI59" s="27"/>
      <c r="BJ59" s="128"/>
      <c r="BK59" s="27"/>
      <c r="BL59" s="128"/>
      <c r="BM59" s="27"/>
      <c r="BN59" s="128"/>
      <c r="BO59" s="27"/>
      <c r="BP59" s="128"/>
      <c r="BQ59" s="27"/>
      <c r="BR59" s="28"/>
      <c r="BS59" s="27"/>
      <c r="BT59" s="30"/>
      <c r="BU59" s="28"/>
      <c r="BV59" s="27"/>
      <c r="BW59" s="28"/>
      <c r="BX59" s="27"/>
      <c r="BY59" s="28"/>
      <c r="BZ59" s="27"/>
      <c r="CA59" s="28"/>
      <c r="CB59" s="27"/>
      <c r="CC59" s="28"/>
      <c r="CD59" s="27"/>
      <c r="CE59" s="28"/>
      <c r="CF59" s="27"/>
      <c r="CG59" s="26"/>
      <c r="CH59" s="27"/>
      <c r="CI59" s="26"/>
      <c r="CJ59" s="27"/>
      <c r="CK59" s="26"/>
      <c r="CL59" s="27"/>
      <c r="CM59" s="26"/>
      <c r="CN59" s="27"/>
      <c r="CO59" s="26"/>
      <c r="CP59" s="27"/>
      <c r="CQ59" s="26"/>
      <c r="CR59" s="27"/>
      <c r="CS59" s="30"/>
      <c r="CT59" s="31">
        <f t="shared" si="0"/>
        <v>57080</v>
      </c>
      <c r="CU59" s="31">
        <f t="shared" si="0"/>
        <v>52460</v>
      </c>
      <c r="CV59" s="32">
        <f t="shared" si="1"/>
        <v>4620</v>
      </c>
    </row>
    <row r="60" spans="1:100" ht="25.5" customHeight="1">
      <c r="A60" s="129">
        <v>6</v>
      </c>
      <c r="B60" s="36" t="s">
        <v>61</v>
      </c>
      <c r="C60" s="20" t="s">
        <v>62</v>
      </c>
      <c r="D60" s="20" t="s">
        <v>1460</v>
      </c>
      <c r="E60" s="20" t="s">
        <v>1458</v>
      </c>
      <c r="F60" s="21" t="s">
        <v>63</v>
      </c>
      <c r="G60" s="33"/>
      <c r="H60" s="127" t="s">
        <v>1466</v>
      </c>
      <c r="I60" s="23">
        <v>2600</v>
      </c>
      <c r="J60" s="34" t="s">
        <v>64</v>
      </c>
      <c r="K60" s="25">
        <f>CT60</f>
        <v>31880</v>
      </c>
      <c r="L60" s="11"/>
      <c r="M60" s="26">
        <v>1500</v>
      </c>
      <c r="N60" s="27">
        <v>1500</v>
      </c>
      <c r="O60" s="26">
        <v>1000</v>
      </c>
      <c r="P60" s="27">
        <v>1000</v>
      </c>
      <c r="Q60" s="26">
        <v>5000</v>
      </c>
      <c r="R60" s="27">
        <v>5000</v>
      </c>
      <c r="S60" s="26">
        <v>8000</v>
      </c>
      <c r="T60" s="27">
        <f t="shared" si="3"/>
        <v>1500</v>
      </c>
      <c r="U60" s="28"/>
      <c r="V60" s="27"/>
      <c r="W60" s="26"/>
      <c r="X60" s="27"/>
      <c r="Y60" s="29">
        <v>1820</v>
      </c>
      <c r="Z60" s="27">
        <v>1820</v>
      </c>
      <c r="AA60" s="29">
        <v>1820</v>
      </c>
      <c r="AB60" s="27">
        <v>1800</v>
      </c>
      <c r="AC60" s="29">
        <v>1820</v>
      </c>
      <c r="AD60" s="27">
        <v>1000</v>
      </c>
      <c r="AE60" s="29">
        <v>1820</v>
      </c>
      <c r="AF60" s="27">
        <f>1000+7040</f>
        <v>8040</v>
      </c>
      <c r="AG60" s="29">
        <v>1820</v>
      </c>
      <c r="AH60" s="27">
        <v>1540</v>
      </c>
      <c r="AI60" s="29">
        <v>1820</v>
      </c>
      <c r="AJ60" s="27">
        <v>1540</v>
      </c>
      <c r="AK60" s="29">
        <v>1820</v>
      </c>
      <c r="AL60" s="27">
        <v>1540</v>
      </c>
      <c r="AM60" s="29">
        <v>1820</v>
      </c>
      <c r="AN60" s="27">
        <v>1540</v>
      </c>
      <c r="AO60" s="29">
        <v>1820</v>
      </c>
      <c r="AP60" s="27"/>
      <c r="AQ60" s="28"/>
      <c r="AR60" s="27"/>
      <c r="AS60" s="28"/>
      <c r="AT60" s="27"/>
      <c r="AU60" s="125"/>
      <c r="AV60" s="128"/>
      <c r="AW60" s="27"/>
      <c r="AX60" s="128"/>
      <c r="AY60" s="27"/>
      <c r="AZ60" s="128"/>
      <c r="BA60" s="27"/>
      <c r="BB60" s="128"/>
      <c r="BC60" s="27"/>
      <c r="BD60" s="128"/>
      <c r="BE60" s="27"/>
      <c r="BF60" s="128"/>
      <c r="BG60" s="27"/>
      <c r="BH60" s="128"/>
      <c r="BI60" s="27"/>
      <c r="BJ60" s="128"/>
      <c r="BK60" s="27"/>
      <c r="BL60" s="128"/>
      <c r="BM60" s="27"/>
      <c r="BN60" s="128"/>
      <c r="BO60" s="27"/>
      <c r="BP60" s="128"/>
      <c r="BQ60" s="27"/>
      <c r="BR60" s="28"/>
      <c r="BS60" s="27"/>
      <c r="BT60" s="30"/>
      <c r="BU60" s="28"/>
      <c r="BV60" s="27"/>
      <c r="BW60" s="28"/>
      <c r="BX60" s="27"/>
      <c r="BY60" s="28"/>
      <c r="BZ60" s="27"/>
      <c r="CA60" s="28"/>
      <c r="CB60" s="27"/>
      <c r="CC60" s="28"/>
      <c r="CD60" s="27"/>
      <c r="CE60" s="28"/>
      <c r="CF60" s="27"/>
      <c r="CG60" s="26"/>
      <c r="CH60" s="27"/>
      <c r="CI60" s="26"/>
      <c r="CJ60" s="27"/>
      <c r="CK60" s="26"/>
      <c r="CL60" s="27"/>
      <c r="CM60" s="26"/>
      <c r="CN60" s="27"/>
      <c r="CO60" s="26"/>
      <c r="CP60" s="27"/>
      <c r="CQ60" s="26"/>
      <c r="CR60" s="27"/>
      <c r="CS60" s="30"/>
      <c r="CT60" s="31">
        <f t="shared" si="0"/>
        <v>31880</v>
      </c>
      <c r="CU60" s="31">
        <f t="shared" si="0"/>
        <v>27820</v>
      </c>
      <c r="CV60" s="32">
        <f t="shared" si="1"/>
        <v>4060</v>
      </c>
    </row>
    <row r="61" spans="1:100" ht="25.5" customHeight="1">
      <c r="A61" s="18">
        <v>7</v>
      </c>
      <c r="B61" s="36" t="s">
        <v>65</v>
      </c>
      <c r="C61" s="20" t="s">
        <v>66</v>
      </c>
      <c r="D61" s="20" t="s">
        <v>1460</v>
      </c>
      <c r="E61" s="20" t="s">
        <v>1458</v>
      </c>
      <c r="F61" s="21" t="s">
        <v>67</v>
      </c>
      <c r="G61" s="33"/>
      <c r="H61" s="34"/>
      <c r="I61" s="23">
        <v>6600</v>
      </c>
      <c r="J61" s="34"/>
      <c r="K61" s="25">
        <f>CT61</f>
        <v>57080</v>
      </c>
      <c r="L61" s="11"/>
      <c r="M61" s="26">
        <v>1500</v>
      </c>
      <c r="N61" s="27">
        <v>1500</v>
      </c>
      <c r="O61" s="26">
        <v>1000</v>
      </c>
      <c r="P61" s="27">
        <v>1000</v>
      </c>
      <c r="Q61" s="26">
        <v>5000</v>
      </c>
      <c r="R61" s="27">
        <v>5000</v>
      </c>
      <c r="S61" s="26">
        <v>8000</v>
      </c>
      <c r="T61" s="27">
        <f t="shared" si="3"/>
        <v>1500</v>
      </c>
      <c r="U61" s="28"/>
      <c r="V61" s="27"/>
      <c r="W61" s="26"/>
      <c r="X61" s="27"/>
      <c r="Y61" s="29">
        <v>4620</v>
      </c>
      <c r="Z61" s="27">
        <v>4620</v>
      </c>
      <c r="AA61" s="29">
        <v>4620</v>
      </c>
      <c r="AB61" s="27">
        <v>4620</v>
      </c>
      <c r="AC61" s="29">
        <v>4620</v>
      </c>
      <c r="AD61" s="27">
        <v>4620</v>
      </c>
      <c r="AE61" s="29">
        <v>4620</v>
      </c>
      <c r="AF61" s="27">
        <f>4620+6500</f>
        <v>11120</v>
      </c>
      <c r="AG61" s="29">
        <v>4620</v>
      </c>
      <c r="AH61" s="27">
        <v>4620</v>
      </c>
      <c r="AI61" s="29">
        <v>4620</v>
      </c>
      <c r="AJ61" s="27">
        <v>4620</v>
      </c>
      <c r="AK61" s="29">
        <v>4620</v>
      </c>
      <c r="AL61" s="27">
        <v>4620</v>
      </c>
      <c r="AM61" s="29">
        <v>4620</v>
      </c>
      <c r="AN61" s="27">
        <v>4620</v>
      </c>
      <c r="AO61" s="29">
        <v>4620</v>
      </c>
      <c r="AP61" s="27">
        <v>4620</v>
      </c>
      <c r="AQ61" s="28"/>
      <c r="AR61" s="27"/>
      <c r="AS61" s="28"/>
      <c r="AT61" s="27"/>
      <c r="AU61" s="125"/>
      <c r="AV61" s="128"/>
      <c r="AW61" s="27"/>
      <c r="AX61" s="128"/>
      <c r="AY61" s="27"/>
      <c r="AZ61" s="128"/>
      <c r="BA61" s="27"/>
      <c r="BB61" s="128"/>
      <c r="BC61" s="27"/>
      <c r="BD61" s="128"/>
      <c r="BE61" s="27"/>
      <c r="BF61" s="128"/>
      <c r="BG61" s="27"/>
      <c r="BH61" s="128"/>
      <c r="BI61" s="27"/>
      <c r="BJ61" s="128"/>
      <c r="BK61" s="27"/>
      <c r="BL61" s="128"/>
      <c r="BM61" s="27"/>
      <c r="BN61" s="128"/>
      <c r="BO61" s="27"/>
      <c r="BP61" s="128"/>
      <c r="BQ61" s="27"/>
      <c r="BR61" s="28"/>
      <c r="BS61" s="27"/>
      <c r="BT61" s="30"/>
      <c r="BU61" s="28"/>
      <c r="BV61" s="27"/>
      <c r="BW61" s="28"/>
      <c r="BX61" s="27"/>
      <c r="BY61" s="28"/>
      <c r="BZ61" s="27"/>
      <c r="CA61" s="28"/>
      <c r="CB61" s="27"/>
      <c r="CC61" s="28"/>
      <c r="CD61" s="27"/>
      <c r="CE61" s="28"/>
      <c r="CF61" s="27"/>
      <c r="CG61" s="26"/>
      <c r="CH61" s="27"/>
      <c r="CI61" s="26"/>
      <c r="CJ61" s="27"/>
      <c r="CK61" s="26"/>
      <c r="CL61" s="27"/>
      <c r="CM61" s="26"/>
      <c r="CN61" s="27"/>
      <c r="CO61" s="26"/>
      <c r="CP61" s="27"/>
      <c r="CQ61" s="26"/>
      <c r="CR61" s="27"/>
      <c r="CS61" s="30"/>
      <c r="CT61" s="31">
        <f t="shared" si="0"/>
        <v>57080</v>
      </c>
      <c r="CU61" s="31">
        <f t="shared" si="0"/>
        <v>57080</v>
      </c>
      <c r="CV61" s="32">
        <f t="shared" si="1"/>
        <v>0</v>
      </c>
    </row>
    <row r="62" spans="1:100" ht="25.5" customHeight="1">
      <c r="A62" s="129">
        <v>8</v>
      </c>
      <c r="B62" s="36" t="s">
        <v>68</v>
      </c>
      <c r="C62" s="20" t="s">
        <v>69</v>
      </c>
      <c r="D62" s="20" t="s">
        <v>1460</v>
      </c>
      <c r="E62" s="20" t="s">
        <v>1458</v>
      </c>
      <c r="F62" s="21" t="s">
        <v>70</v>
      </c>
      <c r="G62" s="212"/>
      <c r="H62" s="147" t="s">
        <v>1471</v>
      </c>
      <c r="I62" s="23">
        <v>5600</v>
      </c>
      <c r="J62" s="228" t="s">
        <v>49</v>
      </c>
      <c r="K62" s="25">
        <f>CT62</f>
        <v>50780</v>
      </c>
      <c r="L62" s="11"/>
      <c r="M62" s="26">
        <v>1500</v>
      </c>
      <c r="N62" s="27">
        <v>1500</v>
      </c>
      <c r="O62" s="26">
        <v>1000</v>
      </c>
      <c r="P62" s="27">
        <v>1000</v>
      </c>
      <c r="Q62" s="26">
        <v>5000</v>
      </c>
      <c r="R62" s="27">
        <v>5000</v>
      </c>
      <c r="S62" s="26">
        <v>8000</v>
      </c>
      <c r="T62" s="27">
        <f t="shared" si="3"/>
        <v>1500</v>
      </c>
      <c r="U62" s="28"/>
      <c r="V62" s="27"/>
      <c r="W62" s="26"/>
      <c r="X62" s="27"/>
      <c r="Y62" s="29">
        <v>3920</v>
      </c>
      <c r="Z62" s="27">
        <v>10420</v>
      </c>
      <c r="AA62" s="29">
        <v>3920</v>
      </c>
      <c r="AB62" s="27">
        <v>3920</v>
      </c>
      <c r="AC62" s="29">
        <v>3920</v>
      </c>
      <c r="AD62" s="27">
        <v>3920</v>
      </c>
      <c r="AE62" s="29">
        <v>3920</v>
      </c>
      <c r="AF62" s="27">
        <v>3920</v>
      </c>
      <c r="AG62" s="29">
        <v>3920</v>
      </c>
      <c r="AH62" s="27">
        <v>3920</v>
      </c>
      <c r="AI62" s="29">
        <v>3920</v>
      </c>
      <c r="AJ62" s="27">
        <v>3920</v>
      </c>
      <c r="AK62" s="29">
        <v>3920</v>
      </c>
      <c r="AL62" s="27">
        <v>3920</v>
      </c>
      <c r="AM62" s="29">
        <v>3920</v>
      </c>
      <c r="AN62" s="27">
        <v>3920</v>
      </c>
      <c r="AO62" s="29">
        <v>3920</v>
      </c>
      <c r="AP62" s="27"/>
      <c r="AQ62" s="28"/>
      <c r="AR62" s="27"/>
      <c r="AS62" s="28"/>
      <c r="AT62" s="27"/>
      <c r="AU62" s="125"/>
      <c r="AV62" s="128"/>
      <c r="AW62" s="27"/>
      <c r="AX62" s="128"/>
      <c r="AY62" s="27"/>
      <c r="AZ62" s="128"/>
      <c r="BA62" s="27"/>
      <c r="BB62" s="128"/>
      <c r="BC62" s="27"/>
      <c r="BD62" s="128"/>
      <c r="BE62" s="27"/>
      <c r="BF62" s="128"/>
      <c r="BG62" s="27"/>
      <c r="BH62" s="128"/>
      <c r="BI62" s="27"/>
      <c r="BJ62" s="128"/>
      <c r="BK62" s="27"/>
      <c r="BL62" s="128"/>
      <c r="BM62" s="27"/>
      <c r="BN62" s="128"/>
      <c r="BO62" s="27"/>
      <c r="BP62" s="128"/>
      <c r="BQ62" s="27"/>
      <c r="BR62" s="28"/>
      <c r="BS62" s="27"/>
      <c r="BT62" s="30"/>
      <c r="BU62" s="28"/>
      <c r="BV62" s="27"/>
      <c r="BW62" s="28"/>
      <c r="BX62" s="27"/>
      <c r="BY62" s="28"/>
      <c r="BZ62" s="27"/>
      <c r="CA62" s="28"/>
      <c r="CB62" s="27"/>
      <c r="CC62" s="28"/>
      <c r="CD62" s="27"/>
      <c r="CE62" s="28"/>
      <c r="CF62" s="27"/>
      <c r="CG62" s="26"/>
      <c r="CH62" s="27"/>
      <c r="CI62" s="26"/>
      <c r="CJ62" s="27"/>
      <c r="CK62" s="26"/>
      <c r="CL62" s="27"/>
      <c r="CM62" s="26"/>
      <c r="CN62" s="27"/>
      <c r="CO62" s="26"/>
      <c r="CP62" s="27"/>
      <c r="CQ62" s="26"/>
      <c r="CR62" s="27"/>
      <c r="CS62" s="30"/>
      <c r="CT62" s="31">
        <f t="shared" si="0"/>
        <v>50780</v>
      </c>
      <c r="CU62" s="31">
        <f t="shared" si="0"/>
        <v>46860</v>
      </c>
      <c r="CV62" s="32">
        <f t="shared" si="1"/>
        <v>3920</v>
      </c>
    </row>
    <row r="63" spans="1:100" ht="25.5" customHeight="1">
      <c r="A63" s="18">
        <v>9</v>
      </c>
      <c r="B63" s="36" t="s">
        <v>71</v>
      </c>
      <c r="C63" s="20" t="s">
        <v>72</v>
      </c>
      <c r="D63" s="20" t="s">
        <v>1460</v>
      </c>
      <c r="E63" s="20" t="s">
        <v>1458</v>
      </c>
      <c r="F63" s="39" t="s">
        <v>73</v>
      </c>
      <c r="G63" s="33"/>
      <c r="H63" s="35"/>
      <c r="I63" s="23">
        <v>6600</v>
      </c>
      <c r="J63" s="35"/>
      <c r="K63" s="25">
        <f>CT63</f>
        <v>57080</v>
      </c>
      <c r="L63" s="11"/>
      <c r="M63" s="26">
        <v>1500</v>
      </c>
      <c r="N63" s="27">
        <v>1500</v>
      </c>
      <c r="O63" s="26">
        <v>1000</v>
      </c>
      <c r="P63" s="27">
        <v>1000</v>
      </c>
      <c r="Q63" s="26">
        <v>5000</v>
      </c>
      <c r="R63" s="27">
        <v>5000</v>
      </c>
      <c r="S63" s="26">
        <v>8000</v>
      </c>
      <c r="T63" s="27">
        <f t="shared" si="3"/>
        <v>1500</v>
      </c>
      <c r="U63" s="28"/>
      <c r="V63" s="27"/>
      <c r="W63" s="26"/>
      <c r="X63" s="27"/>
      <c r="Y63" s="29">
        <v>4620</v>
      </c>
      <c r="Z63" s="27">
        <v>4620</v>
      </c>
      <c r="AA63" s="29">
        <v>4620</v>
      </c>
      <c r="AB63" s="27">
        <v>4620</v>
      </c>
      <c r="AC63" s="29">
        <v>4620</v>
      </c>
      <c r="AD63" s="27">
        <v>4620</v>
      </c>
      <c r="AE63" s="29">
        <v>4620</v>
      </c>
      <c r="AF63" s="27">
        <f>11120+4620</f>
        <v>15740</v>
      </c>
      <c r="AG63" s="29">
        <v>4620</v>
      </c>
      <c r="AH63" s="27">
        <v>0</v>
      </c>
      <c r="AI63" s="29">
        <v>4620</v>
      </c>
      <c r="AJ63" s="27">
        <v>4620</v>
      </c>
      <c r="AK63" s="29">
        <v>4620</v>
      </c>
      <c r="AL63" s="27">
        <v>4620</v>
      </c>
      <c r="AM63" s="29">
        <v>4620</v>
      </c>
      <c r="AN63" s="27"/>
      <c r="AO63" s="29">
        <v>4620</v>
      </c>
      <c r="AP63" s="27">
        <f>4620+4620</f>
        <v>9240</v>
      </c>
      <c r="AQ63" s="28"/>
      <c r="AR63" s="27"/>
      <c r="AS63" s="28"/>
      <c r="AT63" s="27"/>
      <c r="AU63" s="125"/>
      <c r="AV63" s="128"/>
      <c r="AW63" s="27"/>
      <c r="AX63" s="128"/>
      <c r="AY63" s="27"/>
      <c r="AZ63" s="128"/>
      <c r="BA63" s="27"/>
      <c r="BB63" s="128"/>
      <c r="BC63" s="27"/>
      <c r="BD63" s="128"/>
      <c r="BE63" s="27"/>
      <c r="BF63" s="128"/>
      <c r="BG63" s="27"/>
      <c r="BH63" s="128"/>
      <c r="BI63" s="27"/>
      <c r="BJ63" s="128"/>
      <c r="BK63" s="27"/>
      <c r="BL63" s="128"/>
      <c r="BM63" s="27"/>
      <c r="BN63" s="128"/>
      <c r="BO63" s="27"/>
      <c r="BP63" s="128"/>
      <c r="BQ63" s="27"/>
      <c r="BR63" s="28"/>
      <c r="BS63" s="27"/>
      <c r="BT63" s="30"/>
      <c r="BU63" s="28"/>
      <c r="BV63" s="27"/>
      <c r="BW63" s="28"/>
      <c r="BX63" s="27"/>
      <c r="BY63" s="28"/>
      <c r="BZ63" s="27"/>
      <c r="CA63" s="28"/>
      <c r="CB63" s="27"/>
      <c r="CC63" s="28"/>
      <c r="CD63" s="27"/>
      <c r="CE63" s="28"/>
      <c r="CF63" s="27"/>
      <c r="CG63" s="26"/>
      <c r="CH63" s="27"/>
      <c r="CI63" s="26"/>
      <c r="CJ63" s="27"/>
      <c r="CK63" s="26"/>
      <c r="CL63" s="27"/>
      <c r="CM63" s="26"/>
      <c r="CN63" s="27"/>
      <c r="CO63" s="26"/>
      <c r="CP63" s="27"/>
      <c r="CQ63" s="26"/>
      <c r="CR63" s="27"/>
      <c r="CS63" s="30"/>
      <c r="CT63" s="31">
        <f t="shared" si="0"/>
        <v>57080</v>
      </c>
      <c r="CU63" s="31">
        <f t="shared" si="0"/>
        <v>57080</v>
      </c>
      <c r="CV63" s="32">
        <f t="shared" si="1"/>
        <v>0</v>
      </c>
    </row>
    <row r="64" spans="1:100" ht="25.5" customHeight="1">
      <c r="A64" s="129">
        <v>10</v>
      </c>
      <c r="B64" s="36" t="s">
        <v>74</v>
      </c>
      <c r="C64" s="20" t="s">
        <v>75</v>
      </c>
      <c r="D64" s="20" t="s">
        <v>1460</v>
      </c>
      <c r="E64" s="20" t="s">
        <v>1458</v>
      </c>
      <c r="F64" s="21" t="s">
        <v>76</v>
      </c>
      <c r="G64" s="211"/>
      <c r="H64" s="127" t="s">
        <v>1464</v>
      </c>
      <c r="I64" s="23">
        <v>0</v>
      </c>
      <c r="J64" s="34" t="s">
        <v>60</v>
      </c>
      <c r="K64" s="38">
        <f>CT64</f>
        <v>15500</v>
      </c>
      <c r="L64" s="11"/>
      <c r="M64" s="26">
        <v>1500</v>
      </c>
      <c r="N64" s="27">
        <v>1500</v>
      </c>
      <c r="O64" s="26">
        <v>1000</v>
      </c>
      <c r="P64" s="27">
        <v>1000</v>
      </c>
      <c r="Q64" s="26">
        <v>5000</v>
      </c>
      <c r="R64" s="27">
        <v>5000</v>
      </c>
      <c r="S64" s="26">
        <v>8000</v>
      </c>
      <c r="T64" s="27">
        <f>1500+6500</f>
        <v>8000</v>
      </c>
      <c r="U64" s="28"/>
      <c r="V64" s="27"/>
      <c r="W64" s="26"/>
      <c r="X64" s="27"/>
      <c r="Y64" s="29"/>
      <c r="Z64" s="27"/>
      <c r="AA64" s="29"/>
      <c r="AB64" s="27"/>
      <c r="AC64" s="29"/>
      <c r="AD64" s="27"/>
      <c r="AE64" s="29"/>
      <c r="AF64" s="27"/>
      <c r="AG64" s="29"/>
      <c r="AH64" s="27"/>
      <c r="AI64" s="29"/>
      <c r="AJ64" s="27"/>
      <c r="AK64" s="29"/>
      <c r="AL64" s="27"/>
      <c r="AM64" s="29"/>
      <c r="AN64" s="27"/>
      <c r="AO64" s="29"/>
      <c r="AP64" s="27"/>
      <c r="AQ64" s="28"/>
      <c r="AR64" s="27"/>
      <c r="AS64" s="28"/>
      <c r="AT64" s="27"/>
      <c r="AU64" s="125"/>
      <c r="AV64" s="128"/>
      <c r="AW64" s="27"/>
      <c r="AX64" s="128"/>
      <c r="AY64" s="27"/>
      <c r="AZ64" s="128"/>
      <c r="BA64" s="27"/>
      <c r="BB64" s="128"/>
      <c r="BC64" s="27"/>
      <c r="BD64" s="128"/>
      <c r="BE64" s="27"/>
      <c r="BF64" s="128"/>
      <c r="BG64" s="27"/>
      <c r="BH64" s="128"/>
      <c r="BI64" s="27"/>
      <c r="BJ64" s="128"/>
      <c r="BK64" s="27"/>
      <c r="BL64" s="128"/>
      <c r="BM64" s="27"/>
      <c r="BN64" s="128"/>
      <c r="BO64" s="27"/>
      <c r="BP64" s="128"/>
      <c r="BQ64" s="27"/>
      <c r="BR64" s="28"/>
      <c r="BS64" s="27"/>
      <c r="BT64" s="30"/>
      <c r="BU64" s="28"/>
      <c r="BV64" s="27"/>
      <c r="BW64" s="28"/>
      <c r="BX64" s="27"/>
      <c r="BY64" s="28"/>
      <c r="BZ64" s="27"/>
      <c r="CA64" s="28"/>
      <c r="CB64" s="27"/>
      <c r="CC64" s="28"/>
      <c r="CD64" s="27"/>
      <c r="CE64" s="28"/>
      <c r="CF64" s="27"/>
      <c r="CG64" s="26"/>
      <c r="CH64" s="27"/>
      <c r="CI64" s="26"/>
      <c r="CJ64" s="27"/>
      <c r="CK64" s="26"/>
      <c r="CL64" s="27"/>
      <c r="CM64" s="26"/>
      <c r="CN64" s="27"/>
      <c r="CO64" s="26"/>
      <c r="CP64" s="27"/>
      <c r="CQ64" s="26"/>
      <c r="CR64" s="27"/>
      <c r="CS64" s="30"/>
      <c r="CT64" s="31">
        <f t="shared" si="0"/>
        <v>15500</v>
      </c>
      <c r="CU64" s="31">
        <f t="shared" si="0"/>
        <v>15500</v>
      </c>
      <c r="CV64" s="32">
        <f t="shared" si="1"/>
        <v>0</v>
      </c>
    </row>
    <row r="65" spans="1:100" ht="24.75" customHeight="1">
      <c r="A65" s="18">
        <v>5</v>
      </c>
      <c r="B65" s="131" t="s">
        <v>626</v>
      </c>
      <c r="C65" s="20" t="s">
        <v>627</v>
      </c>
      <c r="D65" s="20" t="s">
        <v>1460</v>
      </c>
      <c r="E65" s="20" t="s">
        <v>1457</v>
      </c>
      <c r="F65" s="126" t="s">
        <v>628</v>
      </c>
      <c r="G65" s="33"/>
      <c r="H65" s="127"/>
      <c r="I65" s="94">
        <v>6600</v>
      </c>
      <c r="J65" s="127"/>
      <c r="K65" s="25">
        <f>CV65</f>
        <v>26220</v>
      </c>
      <c r="L65" s="11"/>
      <c r="M65" s="26">
        <v>1500</v>
      </c>
      <c r="N65" s="27">
        <v>1500</v>
      </c>
      <c r="O65" s="26">
        <v>1000</v>
      </c>
      <c r="P65" s="27">
        <v>1000</v>
      </c>
      <c r="Q65" s="26">
        <v>5000</v>
      </c>
      <c r="R65" s="27">
        <v>5000</v>
      </c>
      <c r="S65" s="26">
        <v>8000</v>
      </c>
      <c r="T65" s="27">
        <v>1500</v>
      </c>
      <c r="U65" s="26"/>
      <c r="V65" s="27"/>
      <c r="W65" s="29">
        <v>4620</v>
      </c>
      <c r="X65" s="27"/>
      <c r="Y65" s="29">
        <v>4620</v>
      </c>
      <c r="Z65" s="27">
        <v>0</v>
      </c>
      <c r="AA65" s="29">
        <v>4620</v>
      </c>
      <c r="AB65" s="27"/>
      <c r="AC65" s="29">
        <v>4620</v>
      </c>
      <c r="AD65" s="27">
        <v>12620</v>
      </c>
      <c r="AE65" s="29">
        <v>4620</v>
      </c>
      <c r="AF65" s="27">
        <v>4620</v>
      </c>
      <c r="AG65" s="29">
        <v>4620</v>
      </c>
      <c r="AH65" s="27"/>
      <c r="AI65" s="29">
        <v>4620</v>
      </c>
      <c r="AJ65" s="27"/>
      <c r="AK65" s="29">
        <v>4620</v>
      </c>
      <c r="AL65" s="27"/>
      <c r="AM65" s="29">
        <v>4620</v>
      </c>
      <c r="AN65" s="27">
        <v>4620</v>
      </c>
      <c r="AO65" s="128"/>
      <c r="AP65" s="27"/>
      <c r="AQ65" s="128"/>
      <c r="AR65" s="27"/>
      <c r="AS65" s="128"/>
      <c r="AT65" s="27"/>
      <c r="AU65" s="125"/>
      <c r="AV65" s="128"/>
      <c r="AW65" s="27"/>
      <c r="AX65" s="128"/>
      <c r="AY65" s="27"/>
      <c r="AZ65" s="128"/>
      <c r="BA65" s="27"/>
      <c r="BB65" s="128"/>
      <c r="BC65" s="27"/>
      <c r="BD65" s="128"/>
      <c r="BE65" s="27"/>
      <c r="BF65" s="128"/>
      <c r="BG65" s="27"/>
      <c r="BH65" s="128"/>
      <c r="BI65" s="27"/>
      <c r="BJ65" s="128"/>
      <c r="BK65" s="27"/>
      <c r="BL65" s="128"/>
      <c r="BM65" s="27"/>
      <c r="BN65" s="128"/>
      <c r="BO65" s="27"/>
      <c r="BP65" s="128"/>
      <c r="BQ65" s="27"/>
      <c r="BR65" s="28"/>
      <c r="BS65" s="27"/>
      <c r="BT65" s="30"/>
      <c r="BU65" s="28"/>
      <c r="BV65" s="27"/>
      <c r="BW65" s="28"/>
      <c r="BX65" s="27"/>
      <c r="BY65" s="28"/>
      <c r="BZ65" s="27"/>
      <c r="CA65" s="28"/>
      <c r="CB65" s="27"/>
      <c r="CC65" s="28"/>
      <c r="CD65" s="27"/>
      <c r="CE65" s="28"/>
      <c r="CF65" s="27"/>
      <c r="CG65" s="26"/>
      <c r="CH65" s="27"/>
      <c r="CI65" s="26"/>
      <c r="CJ65" s="27"/>
      <c r="CK65" s="26"/>
      <c r="CL65" s="27"/>
      <c r="CM65" s="26"/>
      <c r="CN65" s="27"/>
      <c r="CO65" s="26"/>
      <c r="CP65" s="27"/>
      <c r="CQ65" s="26"/>
      <c r="CR65" s="27"/>
      <c r="CS65" s="30"/>
      <c r="CT65" s="31">
        <f t="shared" si="0"/>
        <v>57080</v>
      </c>
      <c r="CU65" s="31">
        <f t="shared" si="0"/>
        <v>30860</v>
      </c>
      <c r="CV65" s="32">
        <f t="shared" si="1"/>
        <v>26220</v>
      </c>
    </row>
    <row r="66" spans="1:100" ht="25.5" customHeight="1">
      <c r="A66" s="129">
        <v>11</v>
      </c>
      <c r="B66" s="36" t="s">
        <v>77</v>
      </c>
      <c r="C66" s="20" t="s">
        <v>78</v>
      </c>
      <c r="D66" s="20" t="s">
        <v>1460</v>
      </c>
      <c r="E66" s="20" t="s">
        <v>1458</v>
      </c>
      <c r="F66" s="21" t="s">
        <v>79</v>
      </c>
      <c r="G66" s="33"/>
      <c r="H66" s="127" t="s">
        <v>1465</v>
      </c>
      <c r="I66" s="23">
        <v>4600</v>
      </c>
      <c r="J66" s="34" t="s">
        <v>56</v>
      </c>
      <c r="K66" s="25">
        <f>CT66</f>
        <v>44480</v>
      </c>
      <c r="L66" s="11"/>
      <c r="M66" s="26">
        <v>1500</v>
      </c>
      <c r="N66" s="27">
        <v>1500</v>
      </c>
      <c r="O66" s="26">
        <v>1000</v>
      </c>
      <c r="P66" s="27">
        <v>1000</v>
      </c>
      <c r="Q66" s="26">
        <v>5000</v>
      </c>
      <c r="R66" s="27">
        <v>5000</v>
      </c>
      <c r="S66" s="26">
        <v>8000</v>
      </c>
      <c r="T66" s="27">
        <f>1500+0</f>
        <v>1500</v>
      </c>
      <c r="U66" s="28"/>
      <c r="V66" s="27"/>
      <c r="W66" s="26"/>
      <c r="X66" s="27"/>
      <c r="Y66" s="29">
        <v>3220</v>
      </c>
      <c r="Z66" s="27">
        <v>0</v>
      </c>
      <c r="AA66" s="29">
        <v>3220</v>
      </c>
      <c r="AB66" s="27">
        <v>12940</v>
      </c>
      <c r="AC66" s="29">
        <v>3220</v>
      </c>
      <c r="AD66" s="27">
        <v>0</v>
      </c>
      <c r="AE66" s="29">
        <v>3220</v>
      </c>
      <c r="AF66" s="27">
        <v>6440</v>
      </c>
      <c r="AG66" s="29">
        <v>3220</v>
      </c>
      <c r="AH66" s="27"/>
      <c r="AI66" s="29">
        <v>3220</v>
      </c>
      <c r="AJ66" s="27"/>
      <c r="AK66" s="29">
        <v>3220</v>
      </c>
      <c r="AL66" s="27">
        <v>7700</v>
      </c>
      <c r="AM66" s="29">
        <v>3220</v>
      </c>
      <c r="AN66" s="27"/>
      <c r="AO66" s="29">
        <v>3220</v>
      </c>
      <c r="AP66" s="27">
        <v>8400</v>
      </c>
      <c r="AQ66" s="28"/>
      <c r="AR66" s="27"/>
      <c r="AS66" s="28"/>
      <c r="AT66" s="27"/>
      <c r="AU66" s="125"/>
      <c r="AV66" s="128"/>
      <c r="AW66" s="27"/>
      <c r="AX66" s="128"/>
      <c r="AY66" s="27"/>
      <c r="AZ66" s="128"/>
      <c r="BA66" s="27"/>
      <c r="BB66" s="128"/>
      <c r="BC66" s="27"/>
      <c r="BD66" s="128"/>
      <c r="BE66" s="27"/>
      <c r="BF66" s="128"/>
      <c r="BG66" s="27"/>
      <c r="BH66" s="128"/>
      <c r="BI66" s="27"/>
      <c r="BJ66" s="128"/>
      <c r="BK66" s="27"/>
      <c r="BL66" s="128"/>
      <c r="BM66" s="27"/>
      <c r="BN66" s="128"/>
      <c r="BO66" s="27"/>
      <c r="BP66" s="128"/>
      <c r="BQ66" s="27"/>
      <c r="BR66" s="28"/>
      <c r="BS66" s="27"/>
      <c r="BT66" s="30"/>
      <c r="BU66" s="28"/>
      <c r="BV66" s="27"/>
      <c r="BW66" s="28"/>
      <c r="BX66" s="27"/>
      <c r="BY66" s="28"/>
      <c r="BZ66" s="27"/>
      <c r="CA66" s="28"/>
      <c r="CB66" s="27"/>
      <c r="CC66" s="28"/>
      <c r="CD66" s="27"/>
      <c r="CE66" s="28"/>
      <c r="CF66" s="27"/>
      <c r="CG66" s="26"/>
      <c r="CH66" s="27"/>
      <c r="CI66" s="26"/>
      <c r="CJ66" s="27"/>
      <c r="CK66" s="26"/>
      <c r="CL66" s="27"/>
      <c r="CM66" s="26"/>
      <c r="CN66" s="27"/>
      <c r="CO66" s="26"/>
      <c r="CP66" s="27"/>
      <c r="CQ66" s="26"/>
      <c r="CR66" s="27"/>
      <c r="CS66" s="30"/>
      <c r="CT66" s="31">
        <f t="shared" si="0"/>
        <v>44480</v>
      </c>
      <c r="CU66" s="31">
        <f t="shared" si="0"/>
        <v>44480</v>
      </c>
      <c r="CV66" s="32">
        <f t="shared" si="1"/>
        <v>0</v>
      </c>
    </row>
    <row r="67" spans="1:100" ht="25.5" customHeight="1">
      <c r="A67" s="18">
        <v>6</v>
      </c>
      <c r="B67" s="36" t="s">
        <v>629</v>
      </c>
      <c r="C67" s="20" t="s">
        <v>630</v>
      </c>
      <c r="D67" s="20" t="s">
        <v>1460</v>
      </c>
      <c r="E67" s="20" t="s">
        <v>1457</v>
      </c>
      <c r="F67" s="126" t="s">
        <v>631</v>
      </c>
      <c r="G67" s="213" t="s">
        <v>410</v>
      </c>
      <c r="H67" s="35" t="s">
        <v>1463</v>
      </c>
      <c r="I67" s="94">
        <v>6200</v>
      </c>
      <c r="J67" s="35"/>
      <c r="K67" s="25">
        <f>CV67</f>
        <v>0</v>
      </c>
      <c r="L67" s="11"/>
      <c r="M67" s="26">
        <v>1500</v>
      </c>
      <c r="N67" s="27">
        <v>1500</v>
      </c>
      <c r="O67" s="26">
        <v>1000</v>
      </c>
      <c r="P67" s="27">
        <v>1000</v>
      </c>
      <c r="Q67" s="26">
        <v>5000</v>
      </c>
      <c r="R67" s="27">
        <v>5000</v>
      </c>
      <c r="S67" s="26">
        <v>8000</v>
      </c>
      <c r="T67" s="27">
        <v>1500</v>
      </c>
      <c r="U67" s="26"/>
      <c r="V67" s="27"/>
      <c r="W67" s="29">
        <v>4340</v>
      </c>
      <c r="X67" s="27">
        <v>11120</v>
      </c>
      <c r="Y67" s="29">
        <v>4340</v>
      </c>
      <c r="Z67" s="27">
        <v>4620</v>
      </c>
      <c r="AA67" s="29">
        <v>4340</v>
      </c>
      <c r="AB67" s="27">
        <v>4620</v>
      </c>
      <c r="AC67" s="29">
        <v>4340</v>
      </c>
      <c r="AD67" s="27">
        <v>4620</v>
      </c>
      <c r="AE67" s="29">
        <v>4340</v>
      </c>
      <c r="AF67" s="27">
        <v>3220</v>
      </c>
      <c r="AG67" s="29">
        <v>4340</v>
      </c>
      <c r="AH67" s="27">
        <v>4340</v>
      </c>
      <c r="AI67" s="29">
        <v>4340</v>
      </c>
      <c r="AJ67" s="27">
        <v>4340</v>
      </c>
      <c r="AK67" s="29">
        <v>4340</v>
      </c>
      <c r="AL67" s="27">
        <v>4340</v>
      </c>
      <c r="AM67" s="29">
        <v>4340</v>
      </c>
      <c r="AN67" s="27">
        <v>4340</v>
      </c>
      <c r="AO67" s="128"/>
      <c r="AP67" s="27"/>
      <c r="AQ67" s="128"/>
      <c r="AR67" s="27"/>
      <c r="AS67" s="128"/>
      <c r="AT67" s="27"/>
      <c r="AU67" s="125"/>
      <c r="AV67" s="128"/>
      <c r="AW67" s="27"/>
      <c r="AX67" s="128"/>
      <c r="AY67" s="27"/>
      <c r="AZ67" s="128"/>
      <c r="BA67" s="27"/>
      <c r="BB67" s="128"/>
      <c r="BC67" s="27"/>
      <c r="BD67" s="128"/>
      <c r="BE67" s="27"/>
      <c r="BF67" s="128"/>
      <c r="BG67" s="27"/>
      <c r="BH67" s="128"/>
      <c r="BI67" s="27"/>
      <c r="BJ67" s="128"/>
      <c r="BK67" s="27"/>
      <c r="BL67" s="128"/>
      <c r="BM67" s="27"/>
      <c r="BN67" s="128"/>
      <c r="BO67" s="27"/>
      <c r="BP67" s="128"/>
      <c r="BQ67" s="27"/>
      <c r="BR67" s="28"/>
      <c r="BS67" s="27"/>
      <c r="BT67" s="30"/>
      <c r="BU67" s="28"/>
      <c r="BV67" s="27"/>
      <c r="BW67" s="28"/>
      <c r="BX67" s="27"/>
      <c r="BY67" s="28"/>
      <c r="BZ67" s="27"/>
      <c r="CA67" s="28"/>
      <c r="CB67" s="27"/>
      <c r="CC67" s="28"/>
      <c r="CD67" s="27"/>
      <c r="CE67" s="28"/>
      <c r="CF67" s="27"/>
      <c r="CG67" s="26"/>
      <c r="CH67" s="27"/>
      <c r="CI67" s="26"/>
      <c r="CJ67" s="27"/>
      <c r="CK67" s="26"/>
      <c r="CL67" s="27"/>
      <c r="CM67" s="26"/>
      <c r="CN67" s="27"/>
      <c r="CO67" s="26"/>
      <c r="CP67" s="27"/>
      <c r="CQ67" s="26"/>
      <c r="CR67" s="27"/>
      <c r="CS67" s="30"/>
      <c r="CT67" s="31">
        <f t="shared" si="0"/>
        <v>54560</v>
      </c>
      <c r="CU67" s="31">
        <f t="shared" si="0"/>
        <v>54560</v>
      </c>
      <c r="CV67" s="32">
        <f t="shared" si="1"/>
        <v>0</v>
      </c>
    </row>
    <row r="68" spans="1:100" ht="25.5" customHeight="1">
      <c r="A68" s="129">
        <v>12</v>
      </c>
      <c r="B68" s="36" t="s">
        <v>80</v>
      </c>
      <c r="C68" s="20" t="s">
        <v>81</v>
      </c>
      <c r="D68" s="20" t="s">
        <v>1460</v>
      </c>
      <c r="E68" s="20" t="s">
        <v>1458</v>
      </c>
      <c r="F68" s="21" t="s">
        <v>82</v>
      </c>
      <c r="G68" s="33"/>
      <c r="H68" s="127" t="s">
        <v>1464</v>
      </c>
      <c r="I68" s="23">
        <v>0</v>
      </c>
      <c r="J68" s="34" t="s">
        <v>60</v>
      </c>
      <c r="K68" s="25">
        <f>CT68</f>
        <v>5000</v>
      </c>
      <c r="L68" s="11"/>
      <c r="M68" s="26">
        <v>1500</v>
      </c>
      <c r="N68" s="27">
        <v>1500</v>
      </c>
      <c r="O68" s="26">
        <v>1000</v>
      </c>
      <c r="P68" s="27">
        <v>1000</v>
      </c>
      <c r="Q68" s="26">
        <v>2500</v>
      </c>
      <c r="R68" s="27">
        <v>2500</v>
      </c>
      <c r="S68" s="26"/>
      <c r="T68" s="27"/>
      <c r="U68" s="28"/>
      <c r="V68" s="27"/>
      <c r="W68" s="26"/>
      <c r="X68" s="27"/>
      <c r="Y68" s="29"/>
      <c r="Z68" s="27"/>
      <c r="AA68" s="29"/>
      <c r="AB68" s="27"/>
      <c r="AC68" s="29"/>
      <c r="AD68" s="27"/>
      <c r="AE68" s="29"/>
      <c r="AF68" s="27"/>
      <c r="AG68" s="29"/>
      <c r="AH68" s="27"/>
      <c r="AI68" s="29"/>
      <c r="AJ68" s="27"/>
      <c r="AK68" s="29"/>
      <c r="AL68" s="27"/>
      <c r="AM68" s="29"/>
      <c r="AN68" s="27"/>
      <c r="AO68" s="29"/>
      <c r="AP68" s="27"/>
      <c r="AQ68" s="28"/>
      <c r="AR68" s="27"/>
      <c r="AS68" s="28"/>
      <c r="AT68" s="27"/>
      <c r="AU68" s="125"/>
      <c r="AV68" s="128"/>
      <c r="AW68" s="27"/>
      <c r="AX68" s="128"/>
      <c r="AY68" s="27"/>
      <c r="AZ68" s="128"/>
      <c r="BA68" s="27"/>
      <c r="BB68" s="128"/>
      <c r="BC68" s="27"/>
      <c r="BD68" s="128"/>
      <c r="BE68" s="27"/>
      <c r="BF68" s="128"/>
      <c r="BG68" s="27"/>
      <c r="BH68" s="128"/>
      <c r="BI68" s="27"/>
      <c r="BJ68" s="128"/>
      <c r="BK68" s="27"/>
      <c r="BL68" s="128"/>
      <c r="BM68" s="27"/>
      <c r="BN68" s="128"/>
      <c r="BO68" s="27"/>
      <c r="BP68" s="128"/>
      <c r="BQ68" s="27"/>
      <c r="BR68" s="28"/>
      <c r="BS68" s="27"/>
      <c r="BT68" s="30"/>
      <c r="BU68" s="28"/>
      <c r="BV68" s="27"/>
      <c r="BW68" s="28"/>
      <c r="BX68" s="27"/>
      <c r="BY68" s="28"/>
      <c r="BZ68" s="27"/>
      <c r="CA68" s="28"/>
      <c r="CB68" s="27"/>
      <c r="CC68" s="28"/>
      <c r="CD68" s="27"/>
      <c r="CE68" s="28"/>
      <c r="CF68" s="27"/>
      <c r="CG68" s="26"/>
      <c r="CH68" s="27"/>
      <c r="CI68" s="26"/>
      <c r="CJ68" s="27"/>
      <c r="CK68" s="26"/>
      <c r="CL68" s="27"/>
      <c r="CM68" s="26"/>
      <c r="CN68" s="27"/>
      <c r="CO68" s="26"/>
      <c r="CP68" s="27"/>
      <c r="CQ68" s="26"/>
      <c r="CR68" s="27"/>
      <c r="CS68" s="30"/>
      <c r="CT68" s="31">
        <f t="shared" si="0"/>
        <v>5000</v>
      </c>
      <c r="CU68" s="31">
        <f t="shared" si="0"/>
        <v>5000</v>
      </c>
      <c r="CV68" s="32">
        <f t="shared" si="1"/>
        <v>0</v>
      </c>
    </row>
    <row r="69" spans="1:100" ht="25.5" customHeight="1">
      <c r="A69" s="18">
        <v>13</v>
      </c>
      <c r="B69" s="36" t="s">
        <v>83</v>
      </c>
      <c r="C69" s="20" t="s">
        <v>84</v>
      </c>
      <c r="D69" s="20" t="s">
        <v>1460</v>
      </c>
      <c r="E69" s="20" t="s">
        <v>1458</v>
      </c>
      <c r="F69" s="21" t="s">
        <v>85</v>
      </c>
      <c r="G69" s="211" t="s">
        <v>45</v>
      </c>
      <c r="H69" s="35" t="s">
        <v>1463</v>
      </c>
      <c r="I69" s="23">
        <v>6200</v>
      </c>
      <c r="J69" s="35"/>
      <c r="K69" s="25">
        <f>CT69</f>
        <v>54560</v>
      </c>
      <c r="L69" s="11"/>
      <c r="M69" s="26">
        <v>1500</v>
      </c>
      <c r="N69" s="27">
        <v>1500</v>
      </c>
      <c r="O69" s="26">
        <v>1000</v>
      </c>
      <c r="P69" s="27">
        <v>1000</v>
      </c>
      <c r="Q69" s="26">
        <v>5000</v>
      </c>
      <c r="R69" s="27">
        <v>5000</v>
      </c>
      <c r="S69" s="26">
        <v>8000</v>
      </c>
      <c r="T69" s="27">
        <f>1500+0</f>
        <v>1500</v>
      </c>
      <c r="U69" s="28"/>
      <c r="V69" s="27"/>
      <c r="W69" s="26"/>
      <c r="X69" s="27"/>
      <c r="Y69" s="29">
        <v>4340</v>
      </c>
      <c r="Z69" s="27">
        <v>11120</v>
      </c>
      <c r="AA69" s="29">
        <v>4340</v>
      </c>
      <c r="AB69" s="27">
        <v>4620</v>
      </c>
      <c r="AC69" s="29">
        <v>4340</v>
      </c>
      <c r="AD69" s="27">
        <v>4620</v>
      </c>
      <c r="AE69" s="29">
        <v>4340</v>
      </c>
      <c r="AF69" s="27">
        <v>3500</v>
      </c>
      <c r="AG69" s="29">
        <v>4340</v>
      </c>
      <c r="AH69" s="27"/>
      <c r="AI69" s="29">
        <v>4340</v>
      </c>
      <c r="AJ69" s="27">
        <v>8680</v>
      </c>
      <c r="AK69" s="29">
        <v>4340</v>
      </c>
      <c r="AL69" s="27"/>
      <c r="AM69" s="29">
        <v>4340</v>
      </c>
      <c r="AN69" s="27">
        <v>4340</v>
      </c>
      <c r="AO69" s="29">
        <v>4340</v>
      </c>
      <c r="AP69" s="27"/>
      <c r="AQ69" s="28"/>
      <c r="AR69" s="27"/>
      <c r="AS69" s="28"/>
      <c r="AT69" s="27"/>
      <c r="AU69" s="125"/>
      <c r="AV69" s="128"/>
      <c r="AW69" s="27"/>
      <c r="AX69" s="128"/>
      <c r="AY69" s="27"/>
      <c r="AZ69" s="128"/>
      <c r="BA69" s="27"/>
      <c r="BB69" s="128"/>
      <c r="BC69" s="27"/>
      <c r="BD69" s="128"/>
      <c r="BE69" s="27"/>
      <c r="BF69" s="128"/>
      <c r="BG69" s="27"/>
      <c r="BH69" s="128"/>
      <c r="BI69" s="27"/>
      <c r="BJ69" s="128"/>
      <c r="BK69" s="27"/>
      <c r="BL69" s="128"/>
      <c r="BM69" s="27"/>
      <c r="BN69" s="128"/>
      <c r="BO69" s="27"/>
      <c r="BP69" s="128"/>
      <c r="BQ69" s="27"/>
      <c r="BR69" s="28"/>
      <c r="BS69" s="27"/>
      <c r="BT69" s="30"/>
      <c r="BU69" s="28"/>
      <c r="BV69" s="27"/>
      <c r="BW69" s="28"/>
      <c r="BX69" s="27"/>
      <c r="BY69" s="28"/>
      <c r="BZ69" s="27"/>
      <c r="CA69" s="28"/>
      <c r="CB69" s="27"/>
      <c r="CC69" s="28"/>
      <c r="CD69" s="27"/>
      <c r="CE69" s="28"/>
      <c r="CF69" s="27"/>
      <c r="CG69" s="26"/>
      <c r="CH69" s="27"/>
      <c r="CI69" s="26"/>
      <c r="CJ69" s="27"/>
      <c r="CK69" s="26"/>
      <c r="CL69" s="27"/>
      <c r="CM69" s="26"/>
      <c r="CN69" s="27"/>
      <c r="CO69" s="26"/>
      <c r="CP69" s="27"/>
      <c r="CQ69" s="26"/>
      <c r="CR69" s="27"/>
      <c r="CS69" s="30"/>
      <c r="CT69" s="31">
        <f t="shared" ref="CT69:CU132" si="4">CQ69+CO69+CM69+CK69+CI69+CG69+CE69+CC69+CA69+BY69+BW69+BU69+BR69+BP69+BN69+BL69+BJ69+BH69+BF69+BD69+BB69+AZ69+AX69+AV69+AS69+AQ69+AO69+AM69+AK69+AI69+AG69+AE69+AC69+AA69+Y69+W69+U69+Q69+O69+M69+S69</f>
        <v>54560</v>
      </c>
      <c r="CU69" s="31">
        <f t="shared" si="4"/>
        <v>45880</v>
      </c>
      <c r="CV69" s="32">
        <f t="shared" ref="CV69:CV132" si="5">CT69-CU69</f>
        <v>8680</v>
      </c>
    </row>
    <row r="70" spans="1:100" ht="25.5" customHeight="1">
      <c r="A70" s="129">
        <v>14</v>
      </c>
      <c r="B70" s="36" t="s">
        <v>86</v>
      </c>
      <c r="C70" s="20" t="s">
        <v>87</v>
      </c>
      <c r="D70" s="20" t="s">
        <v>1460</v>
      </c>
      <c r="E70" s="20" t="s">
        <v>1458</v>
      </c>
      <c r="F70" s="21" t="s">
        <v>88</v>
      </c>
      <c r="G70" s="212"/>
      <c r="H70" s="24"/>
      <c r="I70" s="23">
        <v>6600</v>
      </c>
      <c r="K70" s="25">
        <f>CT70</f>
        <v>57080</v>
      </c>
      <c r="L70" s="11"/>
      <c r="M70" s="26">
        <v>1500</v>
      </c>
      <c r="N70" s="27">
        <v>1500</v>
      </c>
      <c r="O70" s="26">
        <v>1000</v>
      </c>
      <c r="P70" s="27">
        <v>1000</v>
      </c>
      <c r="Q70" s="26">
        <v>5000</v>
      </c>
      <c r="R70" s="27">
        <v>5000</v>
      </c>
      <c r="S70" s="26">
        <v>8000</v>
      </c>
      <c r="T70" s="27">
        <f>1500+0</f>
        <v>1500</v>
      </c>
      <c r="U70" s="28"/>
      <c r="V70" s="27"/>
      <c r="W70" s="26"/>
      <c r="X70" s="27"/>
      <c r="Y70" s="29">
        <v>4620</v>
      </c>
      <c r="Z70" s="27">
        <v>11120</v>
      </c>
      <c r="AA70" s="29">
        <v>4620</v>
      </c>
      <c r="AB70" s="27">
        <v>4620</v>
      </c>
      <c r="AC70" s="29">
        <v>4620</v>
      </c>
      <c r="AD70" s="27">
        <v>0</v>
      </c>
      <c r="AE70" s="29">
        <v>4620</v>
      </c>
      <c r="AF70" s="27">
        <v>9240</v>
      </c>
      <c r="AG70" s="29">
        <v>4620</v>
      </c>
      <c r="AH70" s="27"/>
      <c r="AI70" s="29">
        <v>4620</v>
      </c>
      <c r="AJ70" s="27"/>
      <c r="AK70" s="29">
        <v>4620</v>
      </c>
      <c r="AL70" s="27"/>
      <c r="AM70" s="29">
        <v>4620</v>
      </c>
      <c r="AN70" s="27">
        <v>9240</v>
      </c>
      <c r="AO70" s="29">
        <v>4620</v>
      </c>
      <c r="AP70" s="27">
        <v>4620</v>
      </c>
      <c r="AQ70" s="28"/>
      <c r="AR70" s="27"/>
      <c r="AS70" s="28"/>
      <c r="AT70" s="27"/>
      <c r="AU70" s="125"/>
      <c r="AV70" s="128"/>
      <c r="AW70" s="27"/>
      <c r="AX70" s="128"/>
      <c r="AY70" s="27"/>
      <c r="AZ70" s="128"/>
      <c r="BA70" s="27"/>
      <c r="BB70" s="128"/>
      <c r="BC70" s="27"/>
      <c r="BD70" s="128"/>
      <c r="BE70" s="27"/>
      <c r="BF70" s="128"/>
      <c r="BG70" s="27"/>
      <c r="BH70" s="128"/>
      <c r="BI70" s="27"/>
      <c r="BJ70" s="128"/>
      <c r="BK70" s="27"/>
      <c r="BL70" s="128"/>
      <c r="BM70" s="27"/>
      <c r="BN70" s="128"/>
      <c r="BO70" s="27"/>
      <c r="BP70" s="128"/>
      <c r="BQ70" s="27"/>
      <c r="BR70" s="28"/>
      <c r="BS70" s="27"/>
      <c r="BT70" s="30"/>
      <c r="BU70" s="28"/>
      <c r="BV70" s="27"/>
      <c r="BW70" s="28"/>
      <c r="BX70" s="27"/>
      <c r="BY70" s="28"/>
      <c r="BZ70" s="27"/>
      <c r="CA70" s="28"/>
      <c r="CB70" s="27"/>
      <c r="CC70" s="28"/>
      <c r="CD70" s="27"/>
      <c r="CE70" s="28"/>
      <c r="CF70" s="27"/>
      <c r="CG70" s="26"/>
      <c r="CH70" s="27"/>
      <c r="CI70" s="26"/>
      <c r="CJ70" s="27"/>
      <c r="CK70" s="26"/>
      <c r="CL70" s="27"/>
      <c r="CM70" s="26"/>
      <c r="CN70" s="27"/>
      <c r="CO70" s="26"/>
      <c r="CP70" s="27"/>
      <c r="CQ70" s="26"/>
      <c r="CR70" s="27"/>
      <c r="CS70" s="30"/>
      <c r="CT70" s="31">
        <f t="shared" si="4"/>
        <v>57080</v>
      </c>
      <c r="CU70" s="31">
        <f t="shared" si="4"/>
        <v>47840</v>
      </c>
      <c r="CV70" s="32">
        <f t="shared" si="5"/>
        <v>9240</v>
      </c>
    </row>
    <row r="71" spans="1:100" ht="25.5" customHeight="1">
      <c r="A71" s="18">
        <v>15</v>
      </c>
      <c r="B71" s="36" t="s">
        <v>89</v>
      </c>
      <c r="C71" s="20" t="s">
        <v>90</v>
      </c>
      <c r="D71" s="20" t="s">
        <v>1460</v>
      </c>
      <c r="E71" s="20" t="s">
        <v>1458</v>
      </c>
      <c r="F71" s="21" t="s">
        <v>91</v>
      </c>
      <c r="G71" s="211" t="s">
        <v>45</v>
      </c>
      <c r="H71" s="35" t="s">
        <v>1463</v>
      </c>
      <c r="I71" s="23">
        <v>6200</v>
      </c>
      <c r="J71" s="35"/>
      <c r="K71" s="25">
        <f>CT71</f>
        <v>54560</v>
      </c>
      <c r="L71" s="11"/>
      <c r="M71" s="26">
        <v>1500</v>
      </c>
      <c r="N71" s="27">
        <v>1500</v>
      </c>
      <c r="O71" s="26">
        <v>1000</v>
      </c>
      <c r="P71" s="27">
        <v>1000</v>
      </c>
      <c r="Q71" s="26">
        <v>5000</v>
      </c>
      <c r="R71" s="27">
        <v>5000</v>
      </c>
      <c r="S71" s="26">
        <v>8000</v>
      </c>
      <c r="T71" s="27">
        <f>1500+0</f>
        <v>1500</v>
      </c>
      <c r="U71" s="28"/>
      <c r="V71" s="27"/>
      <c r="W71" s="26"/>
      <c r="X71" s="27"/>
      <c r="Y71" s="29">
        <v>4340</v>
      </c>
      <c r="Z71" s="27">
        <v>11120</v>
      </c>
      <c r="AA71" s="29">
        <v>4340</v>
      </c>
      <c r="AB71" s="27">
        <v>4620</v>
      </c>
      <c r="AC71" s="29">
        <v>4340</v>
      </c>
      <c r="AD71" s="27">
        <v>3780</v>
      </c>
      <c r="AE71" s="29">
        <v>4340</v>
      </c>
      <c r="AF71" s="27">
        <v>4340</v>
      </c>
      <c r="AG71" s="29">
        <v>4340</v>
      </c>
      <c r="AH71" s="27"/>
      <c r="AI71" s="29">
        <v>4340</v>
      </c>
      <c r="AJ71" s="27">
        <v>8680</v>
      </c>
      <c r="AK71" s="29">
        <v>4340</v>
      </c>
      <c r="AL71" s="27">
        <v>4370</v>
      </c>
      <c r="AM71" s="29">
        <v>4340</v>
      </c>
      <c r="AN71" s="27"/>
      <c r="AO71" s="29">
        <v>4340</v>
      </c>
      <c r="AP71" s="27">
        <v>4340</v>
      </c>
      <c r="AQ71" s="28"/>
      <c r="AR71" s="27"/>
      <c r="AS71" s="28"/>
      <c r="AT71" s="27"/>
      <c r="AU71" s="125"/>
      <c r="AV71" s="128"/>
      <c r="AW71" s="27"/>
      <c r="AX71" s="128"/>
      <c r="AY71" s="27"/>
      <c r="AZ71" s="128"/>
      <c r="BA71" s="27"/>
      <c r="BB71" s="128"/>
      <c r="BC71" s="27"/>
      <c r="BD71" s="128"/>
      <c r="BE71" s="27"/>
      <c r="BF71" s="128"/>
      <c r="BG71" s="27"/>
      <c r="BH71" s="128"/>
      <c r="BI71" s="27"/>
      <c r="BJ71" s="128"/>
      <c r="BK71" s="27"/>
      <c r="BL71" s="128"/>
      <c r="BM71" s="27"/>
      <c r="BN71" s="128"/>
      <c r="BO71" s="27"/>
      <c r="BP71" s="128"/>
      <c r="BQ71" s="27"/>
      <c r="BR71" s="28"/>
      <c r="BS71" s="27"/>
      <c r="BT71" s="30"/>
      <c r="BU71" s="28"/>
      <c r="BV71" s="27"/>
      <c r="BW71" s="28"/>
      <c r="BX71" s="27"/>
      <c r="BY71" s="28"/>
      <c r="BZ71" s="27"/>
      <c r="CA71" s="28"/>
      <c r="CB71" s="27"/>
      <c r="CC71" s="28"/>
      <c r="CD71" s="27"/>
      <c r="CE71" s="28"/>
      <c r="CF71" s="27"/>
      <c r="CG71" s="26"/>
      <c r="CH71" s="27"/>
      <c r="CI71" s="26"/>
      <c r="CJ71" s="27"/>
      <c r="CK71" s="26"/>
      <c r="CL71" s="27"/>
      <c r="CM71" s="26"/>
      <c r="CN71" s="27"/>
      <c r="CO71" s="26"/>
      <c r="CP71" s="27"/>
      <c r="CQ71" s="26"/>
      <c r="CR71" s="27"/>
      <c r="CS71" s="30"/>
      <c r="CT71" s="31">
        <f t="shared" si="4"/>
        <v>54560</v>
      </c>
      <c r="CU71" s="31">
        <f t="shared" si="4"/>
        <v>50250</v>
      </c>
      <c r="CV71" s="32">
        <f t="shared" si="5"/>
        <v>4310</v>
      </c>
    </row>
    <row r="72" spans="1:100" ht="25.5" customHeight="1">
      <c r="A72" s="129">
        <v>16</v>
      </c>
      <c r="B72" s="36" t="s">
        <v>92</v>
      </c>
      <c r="C72" s="20" t="s">
        <v>93</v>
      </c>
      <c r="D72" s="20" t="s">
        <v>1460</v>
      </c>
      <c r="E72" s="20" t="s">
        <v>1458</v>
      </c>
      <c r="F72" s="21" t="s">
        <v>94</v>
      </c>
      <c r="G72" s="33"/>
      <c r="H72" s="127" t="s">
        <v>1466</v>
      </c>
      <c r="I72" s="23">
        <v>2600</v>
      </c>
      <c r="J72" s="34" t="s">
        <v>64</v>
      </c>
      <c r="K72" s="25">
        <f>CT72</f>
        <v>31880</v>
      </c>
      <c r="L72" s="11"/>
      <c r="M72" s="26">
        <v>1500</v>
      </c>
      <c r="N72" s="27">
        <v>1500</v>
      </c>
      <c r="O72" s="26">
        <v>1000</v>
      </c>
      <c r="P72" s="27">
        <v>1000</v>
      </c>
      <c r="Q72" s="26">
        <v>5000</v>
      </c>
      <c r="R72" s="27">
        <v>5000</v>
      </c>
      <c r="S72" s="26">
        <v>8000</v>
      </c>
      <c r="T72" s="27">
        <f>1500+0</f>
        <v>1500</v>
      </c>
      <c r="U72" s="28"/>
      <c r="V72" s="27"/>
      <c r="W72" s="26"/>
      <c r="X72" s="27"/>
      <c r="Y72" s="29">
        <v>1820</v>
      </c>
      <c r="Z72" s="27">
        <v>8320</v>
      </c>
      <c r="AA72" s="29">
        <v>1820</v>
      </c>
      <c r="AB72" s="27">
        <v>1820</v>
      </c>
      <c r="AC72" s="29">
        <v>1820</v>
      </c>
      <c r="AD72" s="27">
        <v>2530</v>
      </c>
      <c r="AE72" s="29">
        <v>1820</v>
      </c>
      <c r="AF72" s="27">
        <v>1820</v>
      </c>
      <c r="AG72" s="29">
        <v>1820</v>
      </c>
      <c r="AH72" s="27">
        <v>1820</v>
      </c>
      <c r="AI72" s="29">
        <v>1820</v>
      </c>
      <c r="AJ72" s="27">
        <v>1820</v>
      </c>
      <c r="AK72" s="29">
        <v>1820</v>
      </c>
      <c r="AL72" s="27"/>
      <c r="AM72" s="29">
        <v>1820</v>
      </c>
      <c r="AN72" s="27">
        <v>3640</v>
      </c>
      <c r="AO72" s="29">
        <v>1820</v>
      </c>
      <c r="AP72" s="27">
        <v>1820</v>
      </c>
      <c r="AQ72" s="28"/>
      <c r="AR72" s="27"/>
      <c r="AS72" s="28"/>
      <c r="AT72" s="27"/>
      <c r="AU72" s="125"/>
      <c r="AV72" s="128"/>
      <c r="AW72" s="27"/>
      <c r="AX72" s="128"/>
      <c r="AY72" s="27"/>
      <c r="AZ72" s="128"/>
      <c r="BA72" s="27"/>
      <c r="BB72" s="128"/>
      <c r="BC72" s="27"/>
      <c r="BD72" s="128"/>
      <c r="BE72" s="27"/>
      <c r="BF72" s="128"/>
      <c r="BG72" s="27"/>
      <c r="BH72" s="128"/>
      <c r="BI72" s="27"/>
      <c r="BJ72" s="128"/>
      <c r="BK72" s="27"/>
      <c r="BL72" s="128"/>
      <c r="BM72" s="27"/>
      <c r="BN72" s="128"/>
      <c r="BO72" s="27"/>
      <c r="BP72" s="128"/>
      <c r="BQ72" s="27"/>
      <c r="BR72" s="28"/>
      <c r="BS72" s="27"/>
      <c r="BT72" s="30"/>
      <c r="BU72" s="28"/>
      <c r="BV72" s="27"/>
      <c r="BW72" s="28"/>
      <c r="BX72" s="27"/>
      <c r="BY72" s="28"/>
      <c r="BZ72" s="27"/>
      <c r="CA72" s="28"/>
      <c r="CB72" s="27"/>
      <c r="CC72" s="28"/>
      <c r="CD72" s="27"/>
      <c r="CE72" s="28"/>
      <c r="CF72" s="27"/>
      <c r="CG72" s="26"/>
      <c r="CH72" s="27"/>
      <c r="CI72" s="26"/>
      <c r="CJ72" s="27"/>
      <c r="CK72" s="26"/>
      <c r="CL72" s="27"/>
      <c r="CM72" s="26"/>
      <c r="CN72" s="27"/>
      <c r="CO72" s="26"/>
      <c r="CP72" s="27"/>
      <c r="CQ72" s="26"/>
      <c r="CR72" s="27"/>
      <c r="CS72" s="30"/>
      <c r="CT72" s="31">
        <f t="shared" si="4"/>
        <v>31880</v>
      </c>
      <c r="CU72" s="31">
        <f t="shared" si="4"/>
        <v>32590</v>
      </c>
      <c r="CV72" s="32">
        <f t="shared" si="5"/>
        <v>-710</v>
      </c>
    </row>
    <row r="73" spans="1:100" ht="25.5" customHeight="1">
      <c r="A73" s="18">
        <v>7</v>
      </c>
      <c r="B73" s="200" t="s">
        <v>632</v>
      </c>
      <c r="C73" s="20" t="s">
        <v>633</v>
      </c>
      <c r="D73" s="20" t="s">
        <v>1460</v>
      </c>
      <c r="E73" s="20" t="s">
        <v>1457</v>
      </c>
      <c r="F73" s="126" t="s">
        <v>634</v>
      </c>
      <c r="G73" s="213" t="s">
        <v>410</v>
      </c>
      <c r="H73" s="35" t="s">
        <v>1463</v>
      </c>
      <c r="I73" s="94">
        <v>6200</v>
      </c>
      <c r="J73" s="35"/>
      <c r="K73" s="38">
        <f>CV73</f>
        <v>17360</v>
      </c>
      <c r="L73" s="11"/>
      <c r="M73" s="26">
        <v>1500</v>
      </c>
      <c r="N73" s="27">
        <v>1500</v>
      </c>
      <c r="O73" s="26">
        <v>1000</v>
      </c>
      <c r="P73" s="27">
        <v>1000</v>
      </c>
      <c r="Q73" s="26">
        <v>5000</v>
      </c>
      <c r="R73" s="27">
        <v>5000</v>
      </c>
      <c r="S73" s="26">
        <v>8000</v>
      </c>
      <c r="T73" s="27">
        <v>1500</v>
      </c>
      <c r="U73" s="26"/>
      <c r="V73" s="27"/>
      <c r="W73" s="29">
        <v>4340</v>
      </c>
      <c r="X73" s="27">
        <v>0</v>
      </c>
      <c r="Y73" s="29">
        <v>4340</v>
      </c>
      <c r="Z73" s="27">
        <v>9240</v>
      </c>
      <c r="AA73" s="29">
        <v>4340</v>
      </c>
      <c r="AB73" s="27">
        <v>0</v>
      </c>
      <c r="AC73" s="29">
        <v>4340</v>
      </c>
      <c r="AD73" s="27">
        <v>4620</v>
      </c>
      <c r="AE73" s="29">
        <v>4340</v>
      </c>
      <c r="AF73" s="27"/>
      <c r="AG73" s="29">
        <v>4340</v>
      </c>
      <c r="AH73" s="27">
        <v>14340</v>
      </c>
      <c r="AI73" s="29">
        <v>4340</v>
      </c>
      <c r="AJ73" s="27"/>
      <c r="AK73" s="29">
        <v>4340</v>
      </c>
      <c r="AL73" s="27"/>
      <c r="AM73" s="29">
        <v>4340</v>
      </c>
      <c r="AN73" s="27"/>
      <c r="AO73" s="128"/>
      <c r="AP73" s="27"/>
      <c r="AQ73" s="128"/>
      <c r="AR73" s="27"/>
      <c r="AS73" s="128"/>
      <c r="AT73" s="27"/>
      <c r="AU73" s="125"/>
      <c r="AV73" s="128"/>
      <c r="AW73" s="27"/>
      <c r="AX73" s="128"/>
      <c r="AY73" s="27"/>
      <c r="AZ73" s="128"/>
      <c r="BA73" s="27"/>
      <c r="BB73" s="128"/>
      <c r="BC73" s="27"/>
      <c r="BD73" s="128"/>
      <c r="BE73" s="27"/>
      <c r="BF73" s="128"/>
      <c r="BG73" s="27"/>
      <c r="BH73" s="128"/>
      <c r="BI73" s="27"/>
      <c r="BJ73" s="128"/>
      <c r="BK73" s="27"/>
      <c r="BL73" s="128"/>
      <c r="BM73" s="27"/>
      <c r="BN73" s="128"/>
      <c r="BO73" s="27"/>
      <c r="BP73" s="128"/>
      <c r="BQ73" s="27"/>
      <c r="BR73" s="28"/>
      <c r="BS73" s="27"/>
      <c r="BT73" s="30"/>
      <c r="BU73" s="28"/>
      <c r="BV73" s="27"/>
      <c r="BW73" s="28"/>
      <c r="BX73" s="27"/>
      <c r="BY73" s="28"/>
      <c r="BZ73" s="27"/>
      <c r="CA73" s="28"/>
      <c r="CB73" s="27"/>
      <c r="CC73" s="28"/>
      <c r="CD73" s="27"/>
      <c r="CE73" s="28"/>
      <c r="CF73" s="27"/>
      <c r="CG73" s="26"/>
      <c r="CH73" s="27"/>
      <c r="CI73" s="26"/>
      <c r="CJ73" s="27"/>
      <c r="CK73" s="26"/>
      <c r="CL73" s="27"/>
      <c r="CM73" s="26"/>
      <c r="CN73" s="27"/>
      <c r="CO73" s="26"/>
      <c r="CP73" s="27"/>
      <c r="CQ73" s="26"/>
      <c r="CR73" s="27"/>
      <c r="CS73" s="30"/>
      <c r="CT73" s="31">
        <f t="shared" si="4"/>
        <v>54560</v>
      </c>
      <c r="CU73" s="31">
        <f t="shared" si="4"/>
        <v>37200</v>
      </c>
      <c r="CV73" s="32">
        <f t="shared" si="5"/>
        <v>17360</v>
      </c>
    </row>
    <row r="74" spans="1:100" ht="25.5" customHeight="1">
      <c r="A74" s="129">
        <v>8</v>
      </c>
      <c r="B74" s="36" t="s">
        <v>635</v>
      </c>
      <c r="C74" s="20" t="s">
        <v>636</v>
      </c>
      <c r="D74" s="20" t="s">
        <v>1460</v>
      </c>
      <c r="E74" s="20" t="s">
        <v>1457</v>
      </c>
      <c r="F74" s="126" t="s">
        <v>637</v>
      </c>
      <c r="G74" s="213"/>
      <c r="H74" s="35"/>
      <c r="I74" s="94">
        <v>6600</v>
      </c>
      <c r="J74" s="35"/>
      <c r="K74" s="25">
        <f>CV74</f>
        <v>0</v>
      </c>
      <c r="L74" s="11"/>
      <c r="M74" s="26">
        <v>1500</v>
      </c>
      <c r="N74" s="27">
        <v>1500</v>
      </c>
      <c r="O74" s="26">
        <v>1000</v>
      </c>
      <c r="P74" s="27">
        <v>1000</v>
      </c>
      <c r="Q74" s="26">
        <v>5000</v>
      </c>
      <c r="R74" s="27">
        <v>5000</v>
      </c>
      <c r="S74" s="26">
        <v>8000</v>
      </c>
      <c r="T74" s="27">
        <v>1500</v>
      </c>
      <c r="U74" s="26"/>
      <c r="V74" s="27"/>
      <c r="W74" s="29">
        <v>4620</v>
      </c>
      <c r="X74" s="133">
        <v>4620</v>
      </c>
      <c r="Y74" s="29">
        <v>4620</v>
      </c>
      <c r="Z74" s="27">
        <v>4620</v>
      </c>
      <c r="AA74" s="29">
        <v>4620</v>
      </c>
      <c r="AB74" s="27">
        <v>4620</v>
      </c>
      <c r="AC74" s="29">
        <v>4620</v>
      </c>
      <c r="AD74" s="27">
        <v>4620</v>
      </c>
      <c r="AE74" s="29">
        <v>4620</v>
      </c>
      <c r="AF74" s="27">
        <v>11120</v>
      </c>
      <c r="AG74" s="29">
        <v>4620</v>
      </c>
      <c r="AH74" s="27">
        <v>4620</v>
      </c>
      <c r="AI74" s="29">
        <v>4620</v>
      </c>
      <c r="AJ74" s="27">
        <v>4620</v>
      </c>
      <c r="AK74" s="29">
        <v>4620</v>
      </c>
      <c r="AL74" s="27">
        <v>4620</v>
      </c>
      <c r="AM74" s="29">
        <v>4620</v>
      </c>
      <c r="AN74" s="27">
        <v>4620</v>
      </c>
      <c r="AO74" s="128"/>
      <c r="AP74" s="27"/>
      <c r="AQ74" s="128"/>
      <c r="AR74" s="27"/>
      <c r="AS74" s="128"/>
      <c r="AT74" s="27"/>
      <c r="AU74" s="125"/>
      <c r="AV74" s="128"/>
      <c r="AW74" s="27"/>
      <c r="AX74" s="128"/>
      <c r="AY74" s="27"/>
      <c r="AZ74" s="128"/>
      <c r="BA74" s="27"/>
      <c r="BB74" s="128"/>
      <c r="BC74" s="27"/>
      <c r="BD74" s="128"/>
      <c r="BE74" s="27"/>
      <c r="BF74" s="128"/>
      <c r="BG74" s="27"/>
      <c r="BH74" s="128"/>
      <c r="BI74" s="27"/>
      <c r="BJ74" s="128"/>
      <c r="BK74" s="27"/>
      <c r="BL74" s="128"/>
      <c r="BM74" s="27"/>
      <c r="BN74" s="128"/>
      <c r="BO74" s="27"/>
      <c r="BP74" s="128"/>
      <c r="BQ74" s="27"/>
      <c r="BR74" s="28"/>
      <c r="BS74" s="27"/>
      <c r="BT74" s="30"/>
      <c r="BU74" s="28"/>
      <c r="BV74" s="27"/>
      <c r="BW74" s="28"/>
      <c r="BX74" s="27"/>
      <c r="BY74" s="28"/>
      <c r="BZ74" s="27"/>
      <c r="CA74" s="28"/>
      <c r="CB74" s="27"/>
      <c r="CC74" s="28"/>
      <c r="CD74" s="27"/>
      <c r="CE74" s="28"/>
      <c r="CF74" s="27"/>
      <c r="CG74" s="26"/>
      <c r="CH74" s="27"/>
      <c r="CI74" s="26"/>
      <c r="CJ74" s="27"/>
      <c r="CK74" s="26"/>
      <c r="CL74" s="27"/>
      <c r="CM74" s="26"/>
      <c r="CN74" s="27"/>
      <c r="CO74" s="26"/>
      <c r="CP74" s="27"/>
      <c r="CQ74" s="26"/>
      <c r="CR74" s="27"/>
      <c r="CS74" s="30"/>
      <c r="CT74" s="31">
        <f t="shared" si="4"/>
        <v>57080</v>
      </c>
      <c r="CU74" s="31">
        <f t="shared" si="4"/>
        <v>57080</v>
      </c>
      <c r="CV74" s="32">
        <f t="shared" si="5"/>
        <v>0</v>
      </c>
    </row>
    <row r="75" spans="1:100" ht="25.5" customHeight="1">
      <c r="A75" s="18">
        <v>17</v>
      </c>
      <c r="B75" s="36" t="s">
        <v>95</v>
      </c>
      <c r="C75" s="20" t="s">
        <v>96</v>
      </c>
      <c r="D75" s="20" t="s">
        <v>1460</v>
      </c>
      <c r="E75" s="20" t="s">
        <v>1458</v>
      </c>
      <c r="F75" s="21" t="s">
        <v>97</v>
      </c>
      <c r="G75" s="212"/>
      <c r="H75" s="147" t="s">
        <v>1468</v>
      </c>
      <c r="I75" s="23">
        <v>3300</v>
      </c>
      <c r="J75" s="34" t="s">
        <v>98</v>
      </c>
      <c r="K75" s="25">
        <f>CT75</f>
        <v>36290</v>
      </c>
      <c r="L75" s="11"/>
      <c r="M75" s="26">
        <v>1500</v>
      </c>
      <c r="N75" s="27">
        <v>1500</v>
      </c>
      <c r="O75" s="26">
        <v>1000</v>
      </c>
      <c r="P75" s="27">
        <v>1000</v>
      </c>
      <c r="Q75" s="26">
        <v>5000</v>
      </c>
      <c r="R75" s="27">
        <v>5000</v>
      </c>
      <c r="S75" s="26">
        <v>8000</v>
      </c>
      <c r="T75" s="27">
        <f>1500+0</f>
        <v>1500</v>
      </c>
      <c r="U75" s="28"/>
      <c r="V75" s="27"/>
      <c r="W75" s="26"/>
      <c r="X75" s="27"/>
      <c r="Y75" s="29">
        <v>2310</v>
      </c>
      <c r="Z75" s="27">
        <v>8810</v>
      </c>
      <c r="AA75" s="29">
        <v>2310</v>
      </c>
      <c r="AB75" s="27">
        <v>2310</v>
      </c>
      <c r="AC75" s="29">
        <v>2310</v>
      </c>
      <c r="AD75" s="27">
        <v>2310</v>
      </c>
      <c r="AE75" s="29">
        <v>2310</v>
      </c>
      <c r="AF75" s="27">
        <v>2310</v>
      </c>
      <c r="AG75" s="29">
        <v>2310</v>
      </c>
      <c r="AH75" s="27"/>
      <c r="AI75" s="29">
        <v>2310</v>
      </c>
      <c r="AJ75" s="27">
        <f>2310+2310</f>
        <v>4620</v>
      </c>
      <c r="AK75" s="29">
        <v>2310</v>
      </c>
      <c r="AL75" s="27"/>
      <c r="AM75" s="29">
        <v>2310</v>
      </c>
      <c r="AN75" s="27">
        <v>2310</v>
      </c>
      <c r="AO75" s="29">
        <v>2310</v>
      </c>
      <c r="AP75" s="27">
        <v>2310</v>
      </c>
      <c r="AQ75" s="28"/>
      <c r="AR75" s="27"/>
      <c r="AS75" s="28"/>
      <c r="AT75" s="27"/>
      <c r="AU75" s="125"/>
      <c r="AV75" s="128"/>
      <c r="AW75" s="27"/>
      <c r="AX75" s="128"/>
      <c r="AY75" s="27"/>
      <c r="AZ75" s="128"/>
      <c r="BA75" s="27"/>
      <c r="BB75" s="128"/>
      <c r="BC75" s="27"/>
      <c r="BD75" s="128"/>
      <c r="BE75" s="27"/>
      <c r="BF75" s="128"/>
      <c r="BG75" s="27"/>
      <c r="BH75" s="128"/>
      <c r="BI75" s="27"/>
      <c r="BJ75" s="128"/>
      <c r="BK75" s="27"/>
      <c r="BL75" s="128"/>
      <c r="BM75" s="27"/>
      <c r="BN75" s="128"/>
      <c r="BO75" s="27"/>
      <c r="BP75" s="128"/>
      <c r="BQ75" s="27"/>
      <c r="BR75" s="28"/>
      <c r="BS75" s="27"/>
      <c r="BT75" s="30"/>
      <c r="BU75" s="28"/>
      <c r="BV75" s="27"/>
      <c r="BW75" s="28"/>
      <c r="BX75" s="27"/>
      <c r="BY75" s="28"/>
      <c r="BZ75" s="27"/>
      <c r="CA75" s="28"/>
      <c r="CB75" s="27"/>
      <c r="CC75" s="28"/>
      <c r="CD75" s="27"/>
      <c r="CE75" s="28"/>
      <c r="CF75" s="27"/>
      <c r="CG75" s="26"/>
      <c r="CH75" s="27"/>
      <c r="CI75" s="26"/>
      <c r="CJ75" s="27"/>
      <c r="CK75" s="26"/>
      <c r="CL75" s="27"/>
      <c r="CM75" s="26"/>
      <c r="CN75" s="27"/>
      <c r="CO75" s="26"/>
      <c r="CP75" s="27"/>
      <c r="CQ75" s="26"/>
      <c r="CR75" s="27"/>
      <c r="CS75" s="30"/>
      <c r="CT75" s="31">
        <f t="shared" si="4"/>
        <v>36290</v>
      </c>
      <c r="CU75" s="31">
        <f t="shared" si="4"/>
        <v>33980</v>
      </c>
      <c r="CV75" s="32">
        <f t="shared" si="5"/>
        <v>2310</v>
      </c>
    </row>
    <row r="76" spans="1:100" ht="25.5" customHeight="1">
      <c r="A76" s="129">
        <v>9</v>
      </c>
      <c r="B76" s="36" t="s">
        <v>638</v>
      </c>
      <c r="C76" s="20" t="s">
        <v>639</v>
      </c>
      <c r="D76" s="20" t="s">
        <v>1460</v>
      </c>
      <c r="E76" s="20" t="s">
        <v>1457</v>
      </c>
      <c r="F76" s="126" t="s">
        <v>640</v>
      </c>
      <c r="G76" s="213" t="s">
        <v>410</v>
      </c>
      <c r="H76" s="35" t="s">
        <v>1463</v>
      </c>
      <c r="I76" s="94">
        <v>6200</v>
      </c>
      <c r="J76" s="35"/>
      <c r="K76" s="25">
        <f>CV76</f>
        <v>4340</v>
      </c>
      <c r="L76" s="11"/>
      <c r="M76" s="26">
        <v>1500</v>
      </c>
      <c r="N76" s="27">
        <v>1500</v>
      </c>
      <c r="O76" s="26">
        <v>1000</v>
      </c>
      <c r="P76" s="27">
        <v>1000</v>
      </c>
      <c r="Q76" s="26">
        <v>5000</v>
      </c>
      <c r="R76" s="27">
        <v>5000</v>
      </c>
      <c r="S76" s="26">
        <v>8000</v>
      </c>
      <c r="T76" s="27">
        <v>8000</v>
      </c>
      <c r="U76" s="26"/>
      <c r="V76" s="27"/>
      <c r="W76" s="29">
        <v>4340</v>
      </c>
      <c r="X76" s="27">
        <v>4620</v>
      </c>
      <c r="Y76" s="29">
        <v>4340</v>
      </c>
      <c r="Z76" s="27">
        <v>4620</v>
      </c>
      <c r="AA76" s="29">
        <v>4340</v>
      </c>
      <c r="AB76" s="27">
        <v>4620</v>
      </c>
      <c r="AC76" s="29">
        <v>4340</v>
      </c>
      <c r="AD76" s="27">
        <v>4620</v>
      </c>
      <c r="AE76" s="29">
        <v>4340</v>
      </c>
      <c r="AF76" s="27">
        <v>3220</v>
      </c>
      <c r="AG76" s="29">
        <v>4340</v>
      </c>
      <c r="AH76" s="27">
        <v>4340</v>
      </c>
      <c r="AI76" s="29">
        <v>4340</v>
      </c>
      <c r="AJ76" s="27">
        <f>4340+4340</f>
        <v>8680</v>
      </c>
      <c r="AK76" s="29">
        <v>4340</v>
      </c>
      <c r="AL76" s="27"/>
      <c r="AM76" s="29">
        <v>4340</v>
      </c>
      <c r="AN76" s="27"/>
      <c r="AO76" s="128"/>
      <c r="AP76" s="27"/>
      <c r="AQ76" s="128"/>
      <c r="AR76" s="27"/>
      <c r="AS76" s="128"/>
      <c r="AT76" s="27"/>
      <c r="AU76" s="125"/>
      <c r="AV76" s="128"/>
      <c r="AW76" s="27"/>
      <c r="AX76" s="128"/>
      <c r="AY76" s="27"/>
      <c r="AZ76" s="128"/>
      <c r="BA76" s="27"/>
      <c r="BB76" s="128"/>
      <c r="BC76" s="27"/>
      <c r="BD76" s="128"/>
      <c r="BE76" s="27"/>
      <c r="BF76" s="128"/>
      <c r="BG76" s="27"/>
      <c r="BH76" s="128"/>
      <c r="BI76" s="27"/>
      <c r="BJ76" s="128"/>
      <c r="BK76" s="27"/>
      <c r="BL76" s="128"/>
      <c r="BM76" s="27"/>
      <c r="BN76" s="128"/>
      <c r="BO76" s="27"/>
      <c r="BP76" s="128"/>
      <c r="BQ76" s="27"/>
      <c r="BR76" s="28"/>
      <c r="BS76" s="27"/>
      <c r="BT76" s="30"/>
      <c r="BU76" s="28"/>
      <c r="BV76" s="27"/>
      <c r="BW76" s="28"/>
      <c r="BX76" s="27"/>
      <c r="BY76" s="28"/>
      <c r="BZ76" s="27"/>
      <c r="CA76" s="28"/>
      <c r="CB76" s="27"/>
      <c r="CC76" s="28"/>
      <c r="CD76" s="27"/>
      <c r="CE76" s="28"/>
      <c r="CF76" s="27"/>
      <c r="CG76" s="26"/>
      <c r="CH76" s="27"/>
      <c r="CI76" s="26"/>
      <c r="CJ76" s="27"/>
      <c r="CK76" s="26"/>
      <c r="CL76" s="27"/>
      <c r="CM76" s="26"/>
      <c r="CN76" s="27"/>
      <c r="CO76" s="26"/>
      <c r="CP76" s="27"/>
      <c r="CQ76" s="26"/>
      <c r="CR76" s="27"/>
      <c r="CS76" s="30"/>
      <c r="CT76" s="31">
        <f t="shared" si="4"/>
        <v>54560</v>
      </c>
      <c r="CU76" s="31">
        <f t="shared" si="4"/>
        <v>50220</v>
      </c>
      <c r="CV76" s="32">
        <f t="shared" si="5"/>
        <v>4340</v>
      </c>
    </row>
    <row r="77" spans="1:100" ht="25.5" customHeight="1">
      <c r="A77" s="18">
        <v>10</v>
      </c>
      <c r="B77" s="36" t="s">
        <v>641</v>
      </c>
      <c r="C77" s="20" t="s">
        <v>642</v>
      </c>
      <c r="D77" s="20" t="s">
        <v>1460</v>
      </c>
      <c r="E77" s="20" t="s">
        <v>1457</v>
      </c>
      <c r="F77" s="126" t="s">
        <v>643</v>
      </c>
      <c r="G77" s="33"/>
      <c r="H77" s="127"/>
      <c r="I77" s="94">
        <v>6600</v>
      </c>
      <c r="J77" s="127"/>
      <c r="K77" s="25">
        <f>CV77</f>
        <v>0</v>
      </c>
      <c r="L77" s="11"/>
      <c r="M77" s="26">
        <v>1500</v>
      </c>
      <c r="N77" s="27">
        <v>1500</v>
      </c>
      <c r="O77" s="26">
        <v>1000</v>
      </c>
      <c r="P77" s="27">
        <v>1000</v>
      </c>
      <c r="Q77" s="26">
        <v>5000</v>
      </c>
      <c r="R77" s="27">
        <v>5000</v>
      </c>
      <c r="S77" s="26">
        <v>8000</v>
      </c>
      <c r="T77" s="27">
        <v>8000</v>
      </c>
      <c r="U77" s="26"/>
      <c r="V77" s="27"/>
      <c r="W77" s="29">
        <v>4620</v>
      </c>
      <c r="X77" s="27">
        <v>0</v>
      </c>
      <c r="Y77" s="29">
        <v>4620</v>
      </c>
      <c r="Z77" s="27">
        <v>9240</v>
      </c>
      <c r="AA77" s="29">
        <v>4620</v>
      </c>
      <c r="AB77" s="27">
        <v>4620</v>
      </c>
      <c r="AC77" s="29">
        <v>4620</v>
      </c>
      <c r="AD77" s="27">
        <v>4620</v>
      </c>
      <c r="AE77" s="29">
        <v>4620</v>
      </c>
      <c r="AF77" s="27">
        <v>4620</v>
      </c>
      <c r="AG77" s="29">
        <v>4620</v>
      </c>
      <c r="AH77" s="27">
        <v>4620</v>
      </c>
      <c r="AI77" s="29">
        <v>4620</v>
      </c>
      <c r="AJ77" s="27">
        <v>4620</v>
      </c>
      <c r="AK77" s="29">
        <v>4620</v>
      </c>
      <c r="AL77" s="27"/>
      <c r="AM77" s="29">
        <v>4620</v>
      </c>
      <c r="AN77" s="27">
        <f>4620+4620</f>
        <v>9240</v>
      </c>
      <c r="AO77" s="128"/>
      <c r="AP77" s="27"/>
      <c r="AQ77" s="128"/>
      <c r="AR77" s="27"/>
      <c r="AS77" s="128"/>
      <c r="AT77" s="27"/>
      <c r="AU77" s="125"/>
      <c r="AV77" s="128"/>
      <c r="AW77" s="27"/>
      <c r="AX77" s="128"/>
      <c r="AY77" s="27"/>
      <c r="AZ77" s="128"/>
      <c r="BA77" s="27"/>
      <c r="BB77" s="128"/>
      <c r="BC77" s="27"/>
      <c r="BD77" s="128"/>
      <c r="BE77" s="27"/>
      <c r="BF77" s="128"/>
      <c r="BG77" s="27"/>
      <c r="BH77" s="128"/>
      <c r="BI77" s="27"/>
      <c r="BJ77" s="128"/>
      <c r="BK77" s="27"/>
      <c r="BL77" s="128"/>
      <c r="BM77" s="27"/>
      <c r="BN77" s="128"/>
      <c r="BO77" s="27"/>
      <c r="BP77" s="128"/>
      <c r="BQ77" s="27"/>
      <c r="BR77" s="28"/>
      <c r="BS77" s="27"/>
      <c r="BT77" s="30"/>
      <c r="BU77" s="28"/>
      <c r="BV77" s="27"/>
      <c r="BW77" s="28"/>
      <c r="BX77" s="27"/>
      <c r="BY77" s="28"/>
      <c r="BZ77" s="27"/>
      <c r="CA77" s="28"/>
      <c r="CB77" s="27"/>
      <c r="CC77" s="28"/>
      <c r="CD77" s="27"/>
      <c r="CE77" s="28"/>
      <c r="CF77" s="27"/>
      <c r="CG77" s="26"/>
      <c r="CH77" s="27"/>
      <c r="CI77" s="26"/>
      <c r="CJ77" s="27"/>
      <c r="CK77" s="26"/>
      <c r="CL77" s="27"/>
      <c r="CM77" s="26"/>
      <c r="CN77" s="27"/>
      <c r="CO77" s="26"/>
      <c r="CP77" s="27"/>
      <c r="CQ77" s="26"/>
      <c r="CR77" s="27"/>
      <c r="CS77" s="30"/>
      <c r="CT77" s="31">
        <f t="shared" si="4"/>
        <v>57080</v>
      </c>
      <c r="CU77" s="31">
        <f t="shared" si="4"/>
        <v>57080</v>
      </c>
      <c r="CV77" s="32">
        <f t="shared" si="5"/>
        <v>0</v>
      </c>
    </row>
    <row r="78" spans="1:100" ht="25.5" customHeight="1">
      <c r="A78" s="129">
        <v>11</v>
      </c>
      <c r="B78" s="36" t="s">
        <v>644</v>
      </c>
      <c r="C78" s="20" t="s">
        <v>645</v>
      </c>
      <c r="D78" s="20" t="s">
        <v>1460</v>
      </c>
      <c r="E78" s="20" t="s">
        <v>1457</v>
      </c>
      <c r="F78" s="126" t="s">
        <v>646</v>
      </c>
      <c r="G78" s="33"/>
      <c r="H78" s="127"/>
      <c r="I78" s="94">
        <v>6600</v>
      </c>
      <c r="J78" s="127"/>
      <c r="K78" s="25">
        <f>CV78</f>
        <v>4620</v>
      </c>
      <c r="L78" s="11"/>
      <c r="M78" s="26">
        <v>1500</v>
      </c>
      <c r="N78" s="27">
        <v>1500</v>
      </c>
      <c r="O78" s="26">
        <v>1000</v>
      </c>
      <c r="P78" s="27">
        <v>1000</v>
      </c>
      <c r="Q78" s="26">
        <v>5000</v>
      </c>
      <c r="R78" s="27">
        <v>5000</v>
      </c>
      <c r="S78" s="26">
        <v>8000</v>
      </c>
      <c r="T78" s="27">
        <v>8000</v>
      </c>
      <c r="U78" s="26"/>
      <c r="V78" s="27"/>
      <c r="W78" s="29">
        <v>4620</v>
      </c>
      <c r="X78" s="27">
        <v>4620</v>
      </c>
      <c r="Y78" s="29">
        <v>4620</v>
      </c>
      <c r="Z78" s="27">
        <v>0</v>
      </c>
      <c r="AA78" s="29">
        <v>4620</v>
      </c>
      <c r="AB78" s="27">
        <v>4620</v>
      </c>
      <c r="AC78" s="29">
        <v>4620</v>
      </c>
      <c r="AD78" s="27">
        <f>4620+4620</f>
        <v>9240</v>
      </c>
      <c r="AE78" s="29">
        <v>4620</v>
      </c>
      <c r="AF78" s="27"/>
      <c r="AG78" s="29">
        <v>4620</v>
      </c>
      <c r="AH78" s="27"/>
      <c r="AI78" s="29">
        <v>4620</v>
      </c>
      <c r="AJ78" s="27">
        <v>9240</v>
      </c>
      <c r="AK78" s="29">
        <v>4620</v>
      </c>
      <c r="AL78" s="27"/>
      <c r="AM78" s="29">
        <v>4620</v>
      </c>
      <c r="AN78" s="27">
        <v>9240</v>
      </c>
      <c r="AO78" s="128"/>
      <c r="AP78" s="27"/>
      <c r="AQ78" s="128"/>
      <c r="AR78" s="27"/>
      <c r="AS78" s="128"/>
      <c r="AT78" s="27"/>
      <c r="AU78" s="125"/>
      <c r="AV78" s="128"/>
      <c r="AW78" s="27"/>
      <c r="AX78" s="128"/>
      <c r="AY78" s="27"/>
      <c r="AZ78" s="128"/>
      <c r="BA78" s="27"/>
      <c r="BB78" s="128"/>
      <c r="BC78" s="27"/>
      <c r="BD78" s="128"/>
      <c r="BE78" s="27"/>
      <c r="BF78" s="128"/>
      <c r="BG78" s="27"/>
      <c r="BH78" s="128"/>
      <c r="BI78" s="27"/>
      <c r="BJ78" s="128"/>
      <c r="BK78" s="27"/>
      <c r="BL78" s="128"/>
      <c r="BM78" s="27"/>
      <c r="BN78" s="128"/>
      <c r="BO78" s="27"/>
      <c r="BP78" s="128"/>
      <c r="BQ78" s="27"/>
      <c r="BR78" s="28"/>
      <c r="BS78" s="27"/>
      <c r="BT78" s="30"/>
      <c r="BU78" s="28"/>
      <c r="BV78" s="27"/>
      <c r="BW78" s="28"/>
      <c r="BX78" s="27"/>
      <c r="BY78" s="28"/>
      <c r="BZ78" s="27"/>
      <c r="CA78" s="28"/>
      <c r="CB78" s="27"/>
      <c r="CC78" s="28"/>
      <c r="CD78" s="27"/>
      <c r="CE78" s="28"/>
      <c r="CF78" s="27"/>
      <c r="CG78" s="26"/>
      <c r="CH78" s="27"/>
      <c r="CI78" s="26"/>
      <c r="CJ78" s="27"/>
      <c r="CK78" s="26"/>
      <c r="CL78" s="27"/>
      <c r="CM78" s="26"/>
      <c r="CN78" s="27"/>
      <c r="CO78" s="26"/>
      <c r="CP78" s="27"/>
      <c r="CQ78" s="26"/>
      <c r="CR78" s="27"/>
      <c r="CS78" s="30"/>
      <c r="CT78" s="31">
        <f t="shared" si="4"/>
        <v>57080</v>
      </c>
      <c r="CU78" s="31">
        <f t="shared" si="4"/>
        <v>52460</v>
      </c>
      <c r="CV78" s="32">
        <f t="shared" si="5"/>
        <v>4620</v>
      </c>
    </row>
    <row r="79" spans="1:100" ht="27" customHeight="1">
      <c r="A79" s="18">
        <v>12</v>
      </c>
      <c r="B79" s="36" t="s">
        <v>647</v>
      </c>
      <c r="C79" s="20" t="s">
        <v>648</v>
      </c>
      <c r="D79" s="20" t="s">
        <v>1460</v>
      </c>
      <c r="E79" s="20" t="s">
        <v>1457</v>
      </c>
      <c r="F79" s="126" t="s">
        <v>649</v>
      </c>
      <c r="G79" s="212"/>
      <c r="H79" s="147" t="s">
        <v>1465</v>
      </c>
      <c r="I79" s="94">
        <v>4600</v>
      </c>
      <c r="J79" s="147" t="s">
        <v>56</v>
      </c>
      <c r="K79" s="25">
        <f>CV79</f>
        <v>3220</v>
      </c>
      <c r="L79" s="11"/>
      <c r="M79" s="26">
        <v>1500</v>
      </c>
      <c r="N79" s="27">
        <v>1500</v>
      </c>
      <c r="O79" s="26">
        <v>1000</v>
      </c>
      <c r="P79" s="27">
        <v>1000</v>
      </c>
      <c r="Q79" s="26">
        <v>5000</v>
      </c>
      <c r="R79" s="27">
        <v>5000</v>
      </c>
      <c r="S79" s="26">
        <v>8000</v>
      </c>
      <c r="T79" s="27">
        <v>1500</v>
      </c>
      <c r="U79" s="26"/>
      <c r="V79" s="27"/>
      <c r="W79" s="29">
        <v>3220</v>
      </c>
      <c r="X79" s="27">
        <v>9720</v>
      </c>
      <c r="Y79" s="29">
        <v>3220</v>
      </c>
      <c r="Z79" s="27">
        <v>3220</v>
      </c>
      <c r="AA79" s="29">
        <v>3220</v>
      </c>
      <c r="AB79" s="27">
        <v>3220</v>
      </c>
      <c r="AC79" s="29">
        <v>3220</v>
      </c>
      <c r="AD79" s="27">
        <v>3220</v>
      </c>
      <c r="AE79" s="29">
        <v>3220</v>
      </c>
      <c r="AF79" s="27">
        <v>3220</v>
      </c>
      <c r="AG79" s="29">
        <v>3220</v>
      </c>
      <c r="AH79" s="27">
        <v>3220</v>
      </c>
      <c r="AI79" s="29">
        <v>3220</v>
      </c>
      <c r="AJ79" s="27"/>
      <c r="AK79" s="29">
        <v>3220</v>
      </c>
      <c r="AL79" s="27">
        <v>6440</v>
      </c>
      <c r="AM79" s="29">
        <v>3220</v>
      </c>
      <c r="AN79" s="27"/>
      <c r="AO79" s="128"/>
      <c r="AP79" s="27"/>
      <c r="AQ79" s="128"/>
      <c r="AR79" s="27"/>
      <c r="AS79" s="128"/>
      <c r="AT79" s="27"/>
      <c r="AU79" s="125"/>
      <c r="AV79" s="128"/>
      <c r="AW79" s="27"/>
      <c r="AX79" s="128"/>
      <c r="AY79" s="27"/>
      <c r="AZ79" s="128"/>
      <c r="BA79" s="27"/>
      <c r="BB79" s="128"/>
      <c r="BC79" s="27"/>
      <c r="BD79" s="128"/>
      <c r="BE79" s="27"/>
      <c r="BF79" s="128"/>
      <c r="BG79" s="27"/>
      <c r="BH79" s="128"/>
      <c r="BI79" s="27"/>
      <c r="BJ79" s="128"/>
      <c r="BK79" s="27"/>
      <c r="BL79" s="128"/>
      <c r="BM79" s="27"/>
      <c r="BN79" s="128"/>
      <c r="BO79" s="27"/>
      <c r="BP79" s="128"/>
      <c r="BQ79" s="27"/>
      <c r="BR79" s="28"/>
      <c r="BS79" s="27"/>
      <c r="BT79" s="30"/>
      <c r="BU79" s="28"/>
      <c r="BV79" s="27"/>
      <c r="BW79" s="28"/>
      <c r="BX79" s="27"/>
      <c r="BY79" s="28"/>
      <c r="BZ79" s="27"/>
      <c r="CA79" s="28"/>
      <c r="CB79" s="27"/>
      <c r="CC79" s="28"/>
      <c r="CD79" s="27"/>
      <c r="CE79" s="28"/>
      <c r="CF79" s="27"/>
      <c r="CG79" s="26"/>
      <c r="CH79" s="27"/>
      <c r="CI79" s="26"/>
      <c r="CJ79" s="27"/>
      <c r="CK79" s="26"/>
      <c r="CL79" s="27"/>
      <c r="CM79" s="26"/>
      <c r="CN79" s="27"/>
      <c r="CO79" s="26"/>
      <c r="CP79" s="27"/>
      <c r="CQ79" s="26"/>
      <c r="CR79" s="27"/>
      <c r="CS79" s="30"/>
      <c r="CT79" s="31">
        <f t="shared" si="4"/>
        <v>44480</v>
      </c>
      <c r="CU79" s="31">
        <f t="shared" si="4"/>
        <v>41260</v>
      </c>
      <c r="CV79" s="32">
        <f t="shared" si="5"/>
        <v>3220</v>
      </c>
    </row>
    <row r="80" spans="1:100" ht="25.5" customHeight="1">
      <c r="A80" s="129">
        <v>13</v>
      </c>
      <c r="B80" s="141" t="s">
        <v>650</v>
      </c>
      <c r="C80" s="20" t="s">
        <v>651</v>
      </c>
      <c r="D80" s="20" t="s">
        <v>1460</v>
      </c>
      <c r="E80" s="20" t="s">
        <v>1457</v>
      </c>
      <c r="F80" s="126" t="s">
        <v>652</v>
      </c>
      <c r="G80" s="33"/>
      <c r="H80" s="127"/>
      <c r="I80" s="94">
        <v>6600</v>
      </c>
      <c r="J80" s="127"/>
      <c r="K80" s="25">
        <f>CV80</f>
        <v>0</v>
      </c>
      <c r="L80" s="11"/>
      <c r="M80" s="26">
        <v>1500</v>
      </c>
      <c r="N80" s="27">
        <v>1500</v>
      </c>
      <c r="O80" s="26">
        <v>1000</v>
      </c>
      <c r="P80" s="27">
        <v>1000</v>
      </c>
      <c r="Q80" s="26">
        <v>5000</v>
      </c>
      <c r="R80" s="27">
        <v>5000</v>
      </c>
      <c r="S80" s="26">
        <v>8000</v>
      </c>
      <c r="T80" s="27">
        <f>1500+0</f>
        <v>1500</v>
      </c>
      <c r="U80" s="26"/>
      <c r="V80" s="27"/>
      <c r="W80" s="29">
        <v>4620</v>
      </c>
      <c r="X80" s="27">
        <v>0</v>
      </c>
      <c r="Y80" s="29">
        <v>4620</v>
      </c>
      <c r="Z80" s="27">
        <v>0</v>
      </c>
      <c r="AA80" s="29">
        <v>4620</v>
      </c>
      <c r="AB80" s="27">
        <v>0</v>
      </c>
      <c r="AC80" s="29">
        <v>4620</v>
      </c>
      <c r="AD80" s="27">
        <v>20360</v>
      </c>
      <c r="AE80" s="29">
        <v>4620</v>
      </c>
      <c r="AF80" s="27"/>
      <c r="AG80" s="29">
        <v>4620</v>
      </c>
      <c r="AH80" s="27"/>
      <c r="AI80" s="29">
        <v>4620</v>
      </c>
      <c r="AJ80" s="27"/>
      <c r="AK80" s="29">
        <v>4620</v>
      </c>
      <c r="AL80" s="27"/>
      <c r="AM80" s="29">
        <v>4620</v>
      </c>
      <c r="AN80" s="27">
        <v>27720</v>
      </c>
      <c r="AO80" s="128"/>
      <c r="AP80" s="27"/>
      <c r="AQ80" s="128"/>
      <c r="AR80" s="27"/>
      <c r="AS80" s="128"/>
      <c r="AT80" s="27"/>
      <c r="AU80" s="125"/>
      <c r="AV80" s="128"/>
      <c r="AW80" s="27"/>
      <c r="AX80" s="128"/>
      <c r="AY80" s="27"/>
      <c r="AZ80" s="128"/>
      <c r="BA80" s="27"/>
      <c r="BB80" s="128"/>
      <c r="BC80" s="27"/>
      <c r="BD80" s="128"/>
      <c r="BE80" s="27"/>
      <c r="BF80" s="128"/>
      <c r="BG80" s="27"/>
      <c r="BH80" s="128"/>
      <c r="BI80" s="27"/>
      <c r="BJ80" s="128"/>
      <c r="BK80" s="27"/>
      <c r="BL80" s="128"/>
      <c r="BM80" s="27"/>
      <c r="BN80" s="128"/>
      <c r="BO80" s="27"/>
      <c r="BP80" s="128"/>
      <c r="BQ80" s="27"/>
      <c r="BR80" s="28"/>
      <c r="BS80" s="27"/>
      <c r="BT80" s="30"/>
      <c r="BU80" s="28"/>
      <c r="BV80" s="27"/>
      <c r="BW80" s="28"/>
      <c r="BX80" s="27"/>
      <c r="BY80" s="28"/>
      <c r="BZ80" s="27"/>
      <c r="CA80" s="28"/>
      <c r="CB80" s="27"/>
      <c r="CC80" s="28"/>
      <c r="CD80" s="27"/>
      <c r="CE80" s="28"/>
      <c r="CF80" s="27"/>
      <c r="CG80" s="26"/>
      <c r="CH80" s="27"/>
      <c r="CI80" s="26"/>
      <c r="CJ80" s="27"/>
      <c r="CK80" s="26"/>
      <c r="CL80" s="27"/>
      <c r="CM80" s="26"/>
      <c r="CN80" s="27"/>
      <c r="CO80" s="26"/>
      <c r="CP80" s="27"/>
      <c r="CQ80" s="26"/>
      <c r="CR80" s="27"/>
      <c r="CS80" s="30"/>
      <c r="CT80" s="31">
        <f t="shared" si="4"/>
        <v>57080</v>
      </c>
      <c r="CU80" s="31">
        <f t="shared" si="4"/>
        <v>57080</v>
      </c>
      <c r="CV80" s="32">
        <f t="shared" si="5"/>
        <v>0</v>
      </c>
    </row>
    <row r="81" spans="1:100" ht="25.5" customHeight="1">
      <c r="A81" s="18">
        <v>18</v>
      </c>
      <c r="B81" s="134" t="s">
        <v>99</v>
      </c>
      <c r="C81" s="20" t="s">
        <v>100</v>
      </c>
      <c r="D81" s="20" t="s">
        <v>1460</v>
      </c>
      <c r="E81" s="20" t="s">
        <v>1458</v>
      </c>
      <c r="F81" s="21" t="s">
        <v>101</v>
      </c>
      <c r="G81" s="33"/>
      <c r="H81" s="35"/>
      <c r="I81" s="23">
        <v>6600</v>
      </c>
      <c r="J81" s="35"/>
      <c r="K81" s="25">
        <f>CT81</f>
        <v>57080</v>
      </c>
      <c r="L81" s="11"/>
      <c r="M81" s="26">
        <v>1500</v>
      </c>
      <c r="N81" s="27">
        <v>1500</v>
      </c>
      <c r="O81" s="26">
        <v>1000</v>
      </c>
      <c r="P81" s="27">
        <v>1000</v>
      </c>
      <c r="Q81" s="26">
        <v>5000</v>
      </c>
      <c r="R81" s="27">
        <v>5000</v>
      </c>
      <c r="S81" s="26">
        <v>8000</v>
      </c>
      <c r="T81" s="27">
        <f>1500+0</f>
        <v>1500</v>
      </c>
      <c r="U81" s="28"/>
      <c r="V81" s="27"/>
      <c r="W81" s="26"/>
      <c r="X81" s="27"/>
      <c r="Y81" s="29">
        <v>4620</v>
      </c>
      <c r="Z81" s="27">
        <v>4620</v>
      </c>
      <c r="AA81" s="29">
        <v>4620</v>
      </c>
      <c r="AB81" s="27">
        <v>0</v>
      </c>
      <c r="AC81" s="29">
        <v>4620</v>
      </c>
      <c r="AD81" s="27">
        <v>0</v>
      </c>
      <c r="AE81" s="29">
        <v>4620</v>
      </c>
      <c r="AF81" s="27">
        <v>15000</v>
      </c>
      <c r="AG81" s="29">
        <v>4620</v>
      </c>
      <c r="AH81" s="27"/>
      <c r="AI81" s="29">
        <v>4620</v>
      </c>
      <c r="AJ81" s="27"/>
      <c r="AK81" s="29">
        <v>4620</v>
      </c>
      <c r="AL81" s="27"/>
      <c r="AM81" s="29">
        <v>4620</v>
      </c>
      <c r="AN81" s="27"/>
      <c r="AO81" s="29">
        <v>4620</v>
      </c>
      <c r="AP81" s="27"/>
      <c r="AQ81" s="28"/>
      <c r="AR81" s="27"/>
      <c r="AS81" s="28"/>
      <c r="AT81" s="27"/>
      <c r="AU81" s="125"/>
      <c r="AV81" s="128"/>
      <c r="AW81" s="27"/>
      <c r="AX81" s="128"/>
      <c r="AY81" s="27"/>
      <c r="AZ81" s="128"/>
      <c r="BA81" s="27"/>
      <c r="BB81" s="128"/>
      <c r="BC81" s="27"/>
      <c r="BD81" s="128"/>
      <c r="BE81" s="27"/>
      <c r="BF81" s="128"/>
      <c r="BG81" s="27"/>
      <c r="BH81" s="128"/>
      <c r="BI81" s="27"/>
      <c r="BJ81" s="128"/>
      <c r="BK81" s="27"/>
      <c r="BL81" s="128"/>
      <c r="BM81" s="27"/>
      <c r="BN81" s="128"/>
      <c r="BO81" s="27"/>
      <c r="BP81" s="128"/>
      <c r="BQ81" s="27"/>
      <c r="BR81" s="28"/>
      <c r="BS81" s="27"/>
      <c r="BT81" s="30"/>
      <c r="BU81" s="28"/>
      <c r="BV81" s="27"/>
      <c r="BW81" s="28"/>
      <c r="BX81" s="27"/>
      <c r="BY81" s="28"/>
      <c r="BZ81" s="27"/>
      <c r="CA81" s="28"/>
      <c r="CB81" s="27"/>
      <c r="CC81" s="28"/>
      <c r="CD81" s="27"/>
      <c r="CE81" s="28"/>
      <c r="CF81" s="27"/>
      <c r="CG81" s="26"/>
      <c r="CH81" s="27"/>
      <c r="CI81" s="26"/>
      <c r="CJ81" s="27"/>
      <c r="CK81" s="26"/>
      <c r="CL81" s="27"/>
      <c r="CM81" s="26"/>
      <c r="CN81" s="27"/>
      <c r="CO81" s="26"/>
      <c r="CP81" s="27"/>
      <c r="CQ81" s="26"/>
      <c r="CR81" s="27"/>
      <c r="CS81" s="30"/>
      <c r="CT81" s="31">
        <f t="shared" si="4"/>
        <v>57080</v>
      </c>
      <c r="CU81" s="31">
        <f t="shared" si="4"/>
        <v>28620</v>
      </c>
      <c r="CV81" s="32">
        <f t="shared" si="5"/>
        <v>28460</v>
      </c>
    </row>
    <row r="82" spans="1:100" ht="25.5" customHeight="1">
      <c r="A82" s="129">
        <v>14</v>
      </c>
      <c r="B82" s="36" t="s">
        <v>653</v>
      </c>
      <c r="C82" s="20" t="s">
        <v>654</v>
      </c>
      <c r="D82" s="20" t="s">
        <v>1460</v>
      </c>
      <c r="E82" s="20" t="s">
        <v>1457</v>
      </c>
      <c r="F82" s="126" t="s">
        <v>655</v>
      </c>
      <c r="G82" s="213" t="s">
        <v>410</v>
      </c>
      <c r="H82" s="35" t="s">
        <v>1463</v>
      </c>
      <c r="I82" s="94">
        <v>6200</v>
      </c>
      <c r="J82" s="35"/>
      <c r="K82" s="25">
        <f>CV82</f>
        <v>0</v>
      </c>
      <c r="L82" s="11"/>
      <c r="M82" s="26">
        <v>1500</v>
      </c>
      <c r="N82" s="27">
        <v>1500</v>
      </c>
      <c r="O82" s="26">
        <v>1000</v>
      </c>
      <c r="P82" s="27">
        <v>1000</v>
      </c>
      <c r="Q82" s="26">
        <v>5000</v>
      </c>
      <c r="R82" s="27">
        <v>5000</v>
      </c>
      <c r="S82" s="26">
        <v>8000</v>
      </c>
      <c r="T82" s="27">
        <f>1500+0</f>
        <v>1500</v>
      </c>
      <c r="U82" s="26"/>
      <c r="V82" s="27"/>
      <c r="W82" s="29">
        <v>4340</v>
      </c>
      <c r="X82" s="27">
        <v>0</v>
      </c>
      <c r="Y82" s="29">
        <v>4340</v>
      </c>
      <c r="Z82" s="27">
        <v>15740</v>
      </c>
      <c r="AA82" s="29">
        <v>4340</v>
      </c>
      <c r="AB82" s="27">
        <v>0</v>
      </c>
      <c r="AC82" s="29">
        <v>4340</v>
      </c>
      <c r="AD82" s="27">
        <f>3780+4340</f>
        <v>8120</v>
      </c>
      <c r="AE82" s="29">
        <v>4340</v>
      </c>
      <c r="AF82" s="27">
        <v>4340</v>
      </c>
      <c r="AG82" s="29">
        <v>4340</v>
      </c>
      <c r="AH82" s="27">
        <v>4340</v>
      </c>
      <c r="AI82" s="29">
        <v>4340</v>
      </c>
      <c r="AJ82" s="27">
        <v>8680</v>
      </c>
      <c r="AK82" s="29">
        <v>4340</v>
      </c>
      <c r="AL82" s="27">
        <v>4340</v>
      </c>
      <c r="AM82" s="29">
        <v>4340</v>
      </c>
      <c r="AN82" s="27"/>
      <c r="AO82" s="128"/>
      <c r="AP82" s="27"/>
      <c r="AQ82" s="128"/>
      <c r="AR82" s="27"/>
      <c r="AS82" s="128"/>
      <c r="AT82" s="27"/>
      <c r="AU82" s="125"/>
      <c r="AV82" s="128"/>
      <c r="AW82" s="27"/>
      <c r="AX82" s="128"/>
      <c r="AY82" s="27"/>
      <c r="AZ82" s="128"/>
      <c r="BA82" s="27"/>
      <c r="BB82" s="128"/>
      <c r="BC82" s="27"/>
      <c r="BD82" s="128"/>
      <c r="BE82" s="27"/>
      <c r="BF82" s="128"/>
      <c r="BG82" s="27"/>
      <c r="BH82" s="128"/>
      <c r="BI82" s="27"/>
      <c r="BJ82" s="128"/>
      <c r="BK82" s="27"/>
      <c r="BL82" s="128"/>
      <c r="BM82" s="27"/>
      <c r="BN82" s="128"/>
      <c r="BO82" s="27"/>
      <c r="BP82" s="128"/>
      <c r="BQ82" s="27"/>
      <c r="BR82" s="28"/>
      <c r="BS82" s="27"/>
      <c r="BT82" s="30"/>
      <c r="BU82" s="28"/>
      <c r="BV82" s="27"/>
      <c r="BW82" s="28"/>
      <c r="BX82" s="27"/>
      <c r="BY82" s="28"/>
      <c r="BZ82" s="27"/>
      <c r="CA82" s="28"/>
      <c r="CB82" s="27"/>
      <c r="CC82" s="28"/>
      <c r="CD82" s="27"/>
      <c r="CE82" s="28"/>
      <c r="CF82" s="27"/>
      <c r="CG82" s="26"/>
      <c r="CH82" s="27"/>
      <c r="CI82" s="26"/>
      <c r="CJ82" s="27"/>
      <c r="CK82" s="26"/>
      <c r="CL82" s="27"/>
      <c r="CM82" s="26"/>
      <c r="CN82" s="27"/>
      <c r="CO82" s="26"/>
      <c r="CP82" s="27"/>
      <c r="CQ82" s="26"/>
      <c r="CR82" s="27"/>
      <c r="CS82" s="30"/>
      <c r="CT82" s="31">
        <f t="shared" si="4"/>
        <v>54560</v>
      </c>
      <c r="CU82" s="31">
        <f t="shared" si="4"/>
        <v>54560</v>
      </c>
      <c r="CV82" s="32">
        <f t="shared" si="5"/>
        <v>0</v>
      </c>
    </row>
    <row r="83" spans="1:100" ht="25.5" customHeight="1">
      <c r="A83" s="18">
        <v>15</v>
      </c>
      <c r="B83" s="36" t="s">
        <v>656</v>
      </c>
      <c r="C83" s="20" t="s">
        <v>657</v>
      </c>
      <c r="D83" s="20" t="s">
        <v>1460</v>
      </c>
      <c r="E83" s="20" t="s">
        <v>1457</v>
      </c>
      <c r="F83" s="126" t="s">
        <v>658</v>
      </c>
      <c r="G83" s="33"/>
      <c r="H83" s="127"/>
      <c r="I83" s="94">
        <v>6600</v>
      </c>
      <c r="J83" s="127"/>
      <c r="K83" s="25">
        <f>CV83</f>
        <v>4620</v>
      </c>
      <c r="L83" s="11"/>
      <c r="M83" s="26">
        <v>1500</v>
      </c>
      <c r="N83" s="27">
        <v>1500</v>
      </c>
      <c r="O83" s="26">
        <v>1000</v>
      </c>
      <c r="P83" s="27">
        <v>1000</v>
      </c>
      <c r="Q83" s="26">
        <v>5000</v>
      </c>
      <c r="R83" s="27">
        <v>5000</v>
      </c>
      <c r="S83" s="26">
        <v>8000</v>
      </c>
      <c r="T83" s="27">
        <v>1500</v>
      </c>
      <c r="U83" s="26"/>
      <c r="V83" s="27"/>
      <c r="W83" s="29">
        <v>4620</v>
      </c>
      <c r="X83" s="27">
        <v>11120</v>
      </c>
      <c r="Y83" s="29">
        <v>4620</v>
      </c>
      <c r="Z83" s="27">
        <v>4620</v>
      </c>
      <c r="AA83" s="29">
        <v>4620</v>
      </c>
      <c r="AB83" s="27">
        <v>0</v>
      </c>
      <c r="AC83" s="29">
        <v>4620</v>
      </c>
      <c r="AD83" s="27">
        <v>9240</v>
      </c>
      <c r="AE83" s="29">
        <v>4620</v>
      </c>
      <c r="AF83" s="27">
        <v>4620</v>
      </c>
      <c r="AG83" s="29">
        <v>4620</v>
      </c>
      <c r="AH83" s="27">
        <v>4620</v>
      </c>
      <c r="AI83" s="29">
        <v>4620</v>
      </c>
      <c r="AJ83" s="27"/>
      <c r="AK83" s="29">
        <v>4620</v>
      </c>
      <c r="AL83" s="27">
        <v>9240</v>
      </c>
      <c r="AM83" s="29">
        <v>4620</v>
      </c>
      <c r="AN83" s="27"/>
      <c r="AO83" s="128"/>
      <c r="AP83" s="27"/>
      <c r="AQ83" s="128"/>
      <c r="AR83" s="27"/>
      <c r="AS83" s="128"/>
      <c r="AT83" s="27"/>
      <c r="AU83" s="125"/>
      <c r="AV83" s="128"/>
      <c r="AW83" s="27"/>
      <c r="AX83" s="128"/>
      <c r="AY83" s="27"/>
      <c r="AZ83" s="128"/>
      <c r="BA83" s="27"/>
      <c r="BB83" s="128"/>
      <c r="BC83" s="27"/>
      <c r="BD83" s="128"/>
      <c r="BE83" s="27"/>
      <c r="BF83" s="128"/>
      <c r="BG83" s="27"/>
      <c r="BH83" s="128"/>
      <c r="BI83" s="27"/>
      <c r="BJ83" s="128"/>
      <c r="BK83" s="27"/>
      <c r="BL83" s="128"/>
      <c r="BM83" s="27"/>
      <c r="BN83" s="128"/>
      <c r="BO83" s="27"/>
      <c r="BP83" s="128"/>
      <c r="BQ83" s="27"/>
      <c r="BR83" s="28"/>
      <c r="BS83" s="27"/>
      <c r="BT83" s="30"/>
      <c r="BU83" s="28"/>
      <c r="BV83" s="27"/>
      <c r="BW83" s="28"/>
      <c r="BX83" s="27"/>
      <c r="BY83" s="28"/>
      <c r="BZ83" s="27"/>
      <c r="CA83" s="28"/>
      <c r="CB83" s="27"/>
      <c r="CC83" s="28"/>
      <c r="CD83" s="27"/>
      <c r="CE83" s="28"/>
      <c r="CF83" s="27"/>
      <c r="CG83" s="26"/>
      <c r="CH83" s="27"/>
      <c r="CI83" s="26"/>
      <c r="CJ83" s="27"/>
      <c r="CK83" s="26"/>
      <c r="CL83" s="27"/>
      <c r="CM83" s="26"/>
      <c r="CN83" s="27"/>
      <c r="CO83" s="26"/>
      <c r="CP83" s="27"/>
      <c r="CQ83" s="26"/>
      <c r="CR83" s="27"/>
      <c r="CS83" s="30"/>
      <c r="CT83" s="31">
        <f t="shared" si="4"/>
        <v>57080</v>
      </c>
      <c r="CU83" s="31">
        <f t="shared" si="4"/>
        <v>52460</v>
      </c>
      <c r="CV83" s="32">
        <f t="shared" si="5"/>
        <v>4620</v>
      </c>
    </row>
    <row r="84" spans="1:100" ht="25.5" customHeight="1">
      <c r="A84" s="129">
        <v>19</v>
      </c>
      <c r="B84" s="36" t="s">
        <v>102</v>
      </c>
      <c r="C84" s="20" t="s">
        <v>103</v>
      </c>
      <c r="D84" s="20" t="s">
        <v>1460</v>
      </c>
      <c r="E84" s="20" t="s">
        <v>1458</v>
      </c>
      <c r="F84" s="21" t="s">
        <v>104</v>
      </c>
      <c r="G84" s="40" t="s">
        <v>45</v>
      </c>
      <c r="H84" s="35" t="s">
        <v>1463</v>
      </c>
      <c r="I84" s="23">
        <v>6200</v>
      </c>
      <c r="J84" s="35"/>
      <c r="K84" s="25">
        <f>CT84</f>
        <v>54560</v>
      </c>
      <c r="L84" s="11"/>
      <c r="M84" s="26">
        <v>1500</v>
      </c>
      <c r="N84" s="27">
        <v>1500</v>
      </c>
      <c r="O84" s="26">
        <v>1000</v>
      </c>
      <c r="P84" s="27">
        <v>1000</v>
      </c>
      <c r="Q84" s="26">
        <v>5000</v>
      </c>
      <c r="R84" s="27">
        <v>5000</v>
      </c>
      <c r="S84" s="26">
        <v>8000</v>
      </c>
      <c r="T84" s="27">
        <v>1500</v>
      </c>
      <c r="U84" s="28"/>
      <c r="V84" s="27"/>
      <c r="W84" s="26"/>
      <c r="X84" s="27"/>
      <c r="Y84" s="29">
        <v>4340</v>
      </c>
      <c r="Z84" s="27">
        <v>0</v>
      </c>
      <c r="AA84" s="29">
        <v>4340</v>
      </c>
      <c r="AB84" s="27">
        <v>4620</v>
      </c>
      <c r="AC84" s="29">
        <v>4340</v>
      </c>
      <c r="AD84" s="27"/>
      <c r="AE84" s="29">
        <v>4340</v>
      </c>
      <c r="AF84" s="27"/>
      <c r="AG84" s="29">
        <v>4340</v>
      </c>
      <c r="AH84" s="27">
        <v>13860</v>
      </c>
      <c r="AI84" s="29">
        <v>4340</v>
      </c>
      <c r="AJ84" s="27"/>
      <c r="AK84" s="29">
        <v>4340</v>
      </c>
      <c r="AL84" s="27">
        <v>9240</v>
      </c>
      <c r="AM84" s="29">
        <v>4340</v>
      </c>
      <c r="AN84" s="27"/>
      <c r="AO84" s="29">
        <v>4340</v>
      </c>
      <c r="AP84" s="27">
        <v>9240</v>
      </c>
      <c r="AQ84" s="28"/>
      <c r="AR84" s="27"/>
      <c r="AS84" s="28"/>
      <c r="AT84" s="27"/>
      <c r="AU84" s="125"/>
      <c r="AV84" s="128"/>
      <c r="AW84" s="27"/>
      <c r="AX84" s="128"/>
      <c r="AY84" s="27"/>
      <c r="AZ84" s="128"/>
      <c r="BA84" s="27"/>
      <c r="BB84" s="128"/>
      <c r="BC84" s="27"/>
      <c r="BD84" s="128"/>
      <c r="BE84" s="27"/>
      <c r="BF84" s="128"/>
      <c r="BG84" s="27"/>
      <c r="BH84" s="128"/>
      <c r="BI84" s="27"/>
      <c r="BJ84" s="128"/>
      <c r="BK84" s="27"/>
      <c r="BL84" s="128"/>
      <c r="BM84" s="27"/>
      <c r="BN84" s="128"/>
      <c r="BO84" s="27"/>
      <c r="BP84" s="128"/>
      <c r="BQ84" s="27"/>
      <c r="BR84" s="28"/>
      <c r="BS84" s="27"/>
      <c r="BT84" s="30"/>
      <c r="BU84" s="28"/>
      <c r="BV84" s="27"/>
      <c r="BW84" s="28"/>
      <c r="BX84" s="27"/>
      <c r="BY84" s="28"/>
      <c r="BZ84" s="27"/>
      <c r="CA84" s="28"/>
      <c r="CB84" s="27"/>
      <c r="CC84" s="28"/>
      <c r="CD84" s="27"/>
      <c r="CE84" s="28"/>
      <c r="CF84" s="27"/>
      <c r="CG84" s="26"/>
      <c r="CH84" s="27"/>
      <c r="CI84" s="26"/>
      <c r="CJ84" s="27"/>
      <c r="CK84" s="26"/>
      <c r="CL84" s="27"/>
      <c r="CM84" s="26"/>
      <c r="CN84" s="27"/>
      <c r="CO84" s="26"/>
      <c r="CP84" s="27"/>
      <c r="CQ84" s="26"/>
      <c r="CR84" s="27"/>
      <c r="CS84" s="30"/>
      <c r="CT84" s="31">
        <f t="shared" si="4"/>
        <v>54560</v>
      </c>
      <c r="CU84" s="31">
        <f t="shared" si="4"/>
        <v>45960</v>
      </c>
      <c r="CV84" s="32">
        <f t="shared" si="5"/>
        <v>8600</v>
      </c>
    </row>
    <row r="85" spans="1:100" ht="25.5" customHeight="1">
      <c r="A85" s="18">
        <v>20</v>
      </c>
      <c r="B85" s="36" t="s">
        <v>105</v>
      </c>
      <c r="C85" s="20" t="s">
        <v>106</v>
      </c>
      <c r="D85" s="20" t="s">
        <v>1460</v>
      </c>
      <c r="E85" s="20" t="s">
        <v>1458</v>
      </c>
      <c r="F85" s="21" t="s">
        <v>107</v>
      </c>
      <c r="G85" s="33"/>
      <c r="H85" s="35" t="s">
        <v>108</v>
      </c>
      <c r="I85" s="23">
        <v>3300</v>
      </c>
      <c r="J85" s="35" t="s">
        <v>108</v>
      </c>
      <c r="K85" s="25">
        <f>CT85</f>
        <v>36290</v>
      </c>
      <c r="L85" s="11"/>
      <c r="M85" s="26">
        <v>1500</v>
      </c>
      <c r="N85" s="27">
        <v>1500</v>
      </c>
      <c r="O85" s="26">
        <v>1000</v>
      </c>
      <c r="P85" s="27">
        <v>1000</v>
      </c>
      <c r="Q85" s="26">
        <v>5000</v>
      </c>
      <c r="R85" s="27">
        <v>5000</v>
      </c>
      <c r="S85" s="26">
        <v>8000</v>
      </c>
      <c r="T85" s="27">
        <f>1500+0</f>
        <v>1500</v>
      </c>
      <c r="U85" s="28"/>
      <c r="V85" s="27"/>
      <c r="W85" s="26"/>
      <c r="X85" s="27"/>
      <c r="Y85" s="29">
        <v>2310</v>
      </c>
      <c r="Z85" s="27">
        <v>11120</v>
      </c>
      <c r="AA85" s="29">
        <v>2310</v>
      </c>
      <c r="AB85" s="27"/>
      <c r="AC85" s="29">
        <v>2310</v>
      </c>
      <c r="AD85" s="27">
        <v>0</v>
      </c>
      <c r="AE85" s="29">
        <v>2310</v>
      </c>
      <c r="AF85" s="27">
        <v>1470</v>
      </c>
      <c r="AG85" s="29">
        <v>2310</v>
      </c>
      <c r="AH85" s="27">
        <v>2030</v>
      </c>
      <c r="AI85" s="29">
        <v>2310</v>
      </c>
      <c r="AJ85" s="27">
        <v>4060</v>
      </c>
      <c r="AK85" s="29">
        <v>2310</v>
      </c>
      <c r="AL85" s="27"/>
      <c r="AM85" s="29">
        <v>2310</v>
      </c>
      <c r="AN85" s="27"/>
      <c r="AO85" s="29">
        <v>2310</v>
      </c>
      <c r="AP85" s="27"/>
      <c r="AQ85" s="28"/>
      <c r="AR85" s="27"/>
      <c r="AS85" s="28"/>
      <c r="AT85" s="27"/>
      <c r="AU85" s="125"/>
      <c r="AV85" s="128"/>
      <c r="AW85" s="27"/>
      <c r="AX85" s="128"/>
      <c r="AY85" s="27"/>
      <c r="AZ85" s="128"/>
      <c r="BA85" s="27"/>
      <c r="BB85" s="128"/>
      <c r="BC85" s="27"/>
      <c r="BD85" s="128"/>
      <c r="BE85" s="27"/>
      <c r="BF85" s="128"/>
      <c r="BG85" s="27"/>
      <c r="BH85" s="128"/>
      <c r="BI85" s="27"/>
      <c r="BJ85" s="128"/>
      <c r="BK85" s="27"/>
      <c r="BL85" s="128"/>
      <c r="BM85" s="27"/>
      <c r="BN85" s="128"/>
      <c r="BO85" s="27"/>
      <c r="BP85" s="128"/>
      <c r="BQ85" s="27"/>
      <c r="BR85" s="28"/>
      <c r="BS85" s="27"/>
      <c r="BT85" s="30"/>
      <c r="BU85" s="28"/>
      <c r="BV85" s="27"/>
      <c r="BW85" s="28"/>
      <c r="BX85" s="27"/>
      <c r="BY85" s="28"/>
      <c r="BZ85" s="27"/>
      <c r="CA85" s="28"/>
      <c r="CB85" s="27"/>
      <c r="CC85" s="28"/>
      <c r="CD85" s="27"/>
      <c r="CE85" s="28"/>
      <c r="CF85" s="27"/>
      <c r="CG85" s="26"/>
      <c r="CH85" s="27"/>
      <c r="CI85" s="26"/>
      <c r="CJ85" s="27"/>
      <c r="CK85" s="26"/>
      <c r="CL85" s="27"/>
      <c r="CM85" s="26"/>
      <c r="CN85" s="27"/>
      <c r="CO85" s="26"/>
      <c r="CP85" s="27"/>
      <c r="CQ85" s="26"/>
      <c r="CR85" s="27"/>
      <c r="CS85" s="30"/>
      <c r="CT85" s="31">
        <f t="shared" si="4"/>
        <v>36290</v>
      </c>
      <c r="CU85" s="31">
        <f t="shared" si="4"/>
        <v>27680</v>
      </c>
      <c r="CV85" s="32">
        <f t="shared" si="5"/>
        <v>8610</v>
      </c>
    </row>
    <row r="86" spans="1:100" ht="25.5" customHeight="1">
      <c r="A86" s="129">
        <v>21</v>
      </c>
      <c r="B86" s="36" t="s">
        <v>109</v>
      </c>
      <c r="C86" s="20" t="s">
        <v>110</v>
      </c>
      <c r="D86" s="20" t="s">
        <v>1460</v>
      </c>
      <c r="E86" s="20" t="s">
        <v>1458</v>
      </c>
      <c r="F86" s="21" t="s">
        <v>111</v>
      </c>
      <c r="G86" s="211"/>
      <c r="H86" s="127" t="s">
        <v>1465</v>
      </c>
      <c r="I86" s="23">
        <v>4600</v>
      </c>
      <c r="J86" s="34" t="s">
        <v>56</v>
      </c>
      <c r="K86" s="38">
        <f>CT86</f>
        <v>44480</v>
      </c>
      <c r="L86" s="11"/>
      <c r="M86" s="26">
        <v>1500</v>
      </c>
      <c r="N86" s="27">
        <v>1500</v>
      </c>
      <c r="O86" s="26">
        <v>1000</v>
      </c>
      <c r="P86" s="27">
        <v>1000</v>
      </c>
      <c r="Q86" s="26">
        <v>5000</v>
      </c>
      <c r="R86" s="27">
        <v>5000</v>
      </c>
      <c r="S86" s="26">
        <v>8000</v>
      </c>
      <c r="T86" s="27">
        <f>1500+0</f>
        <v>1500</v>
      </c>
      <c r="U86" s="28"/>
      <c r="V86" s="27"/>
      <c r="W86" s="26"/>
      <c r="X86" s="27"/>
      <c r="Y86" s="29">
        <v>3220</v>
      </c>
      <c r="Z86" s="27">
        <v>9720</v>
      </c>
      <c r="AA86" s="29">
        <v>3220</v>
      </c>
      <c r="AB86" s="27">
        <v>3220</v>
      </c>
      <c r="AC86" s="29">
        <v>3220</v>
      </c>
      <c r="AD86" s="27">
        <v>3220</v>
      </c>
      <c r="AE86" s="29">
        <v>3220</v>
      </c>
      <c r="AF86" s="27">
        <f>3220+3220</f>
        <v>6440</v>
      </c>
      <c r="AG86" s="29">
        <v>3220</v>
      </c>
      <c r="AH86" s="27">
        <v>0</v>
      </c>
      <c r="AI86" s="29">
        <v>3220</v>
      </c>
      <c r="AJ86" s="27">
        <v>3220</v>
      </c>
      <c r="AK86" s="29">
        <v>3220</v>
      </c>
      <c r="AL86" s="27">
        <v>3220</v>
      </c>
      <c r="AM86" s="29">
        <v>3220</v>
      </c>
      <c r="AN86" s="27">
        <v>3220</v>
      </c>
      <c r="AO86" s="29">
        <v>3220</v>
      </c>
      <c r="AP86" s="27">
        <v>3220</v>
      </c>
      <c r="AQ86" s="28"/>
      <c r="AR86" s="27"/>
      <c r="AS86" s="28"/>
      <c r="AT86" s="27"/>
      <c r="AU86" s="125"/>
      <c r="AV86" s="128"/>
      <c r="AW86" s="27"/>
      <c r="AX86" s="128"/>
      <c r="AY86" s="27"/>
      <c r="AZ86" s="128"/>
      <c r="BA86" s="27"/>
      <c r="BB86" s="128"/>
      <c r="BC86" s="27"/>
      <c r="BD86" s="128"/>
      <c r="BE86" s="27"/>
      <c r="BF86" s="128"/>
      <c r="BG86" s="27"/>
      <c r="BH86" s="128"/>
      <c r="BI86" s="27"/>
      <c r="BJ86" s="128"/>
      <c r="BK86" s="27"/>
      <c r="BL86" s="128"/>
      <c r="BM86" s="27"/>
      <c r="BN86" s="128"/>
      <c r="BO86" s="27"/>
      <c r="BP86" s="128"/>
      <c r="BQ86" s="27"/>
      <c r="BR86" s="28"/>
      <c r="BS86" s="27"/>
      <c r="BT86" s="30"/>
      <c r="BU86" s="28"/>
      <c r="BV86" s="27"/>
      <c r="BW86" s="28"/>
      <c r="BX86" s="27"/>
      <c r="BY86" s="28"/>
      <c r="BZ86" s="27"/>
      <c r="CA86" s="28"/>
      <c r="CB86" s="27"/>
      <c r="CC86" s="28"/>
      <c r="CD86" s="27"/>
      <c r="CE86" s="28"/>
      <c r="CF86" s="27"/>
      <c r="CG86" s="26"/>
      <c r="CH86" s="27"/>
      <c r="CI86" s="26"/>
      <c r="CJ86" s="27"/>
      <c r="CK86" s="26"/>
      <c r="CL86" s="27"/>
      <c r="CM86" s="26"/>
      <c r="CN86" s="27"/>
      <c r="CO86" s="26"/>
      <c r="CP86" s="27"/>
      <c r="CQ86" s="26"/>
      <c r="CR86" s="27"/>
      <c r="CS86" s="30"/>
      <c r="CT86" s="31">
        <f t="shared" si="4"/>
        <v>44480</v>
      </c>
      <c r="CU86" s="31">
        <f t="shared" si="4"/>
        <v>44480</v>
      </c>
      <c r="CV86" s="32">
        <f t="shared" si="5"/>
        <v>0</v>
      </c>
    </row>
    <row r="87" spans="1:100" ht="25.5" customHeight="1">
      <c r="A87" s="18">
        <v>16</v>
      </c>
      <c r="B87" s="36" t="s">
        <v>659</v>
      </c>
      <c r="C87" s="20" t="s">
        <v>660</v>
      </c>
      <c r="D87" s="20" t="s">
        <v>1460</v>
      </c>
      <c r="E87" s="20" t="s">
        <v>1457</v>
      </c>
      <c r="F87" s="126" t="s">
        <v>661</v>
      </c>
      <c r="G87" s="33"/>
      <c r="H87" s="127"/>
      <c r="I87" s="94">
        <v>6600</v>
      </c>
      <c r="J87" s="127"/>
      <c r="K87" s="25">
        <f>CV87</f>
        <v>4620</v>
      </c>
      <c r="L87" s="11"/>
      <c r="M87" s="26">
        <v>1500</v>
      </c>
      <c r="N87" s="27">
        <v>1500</v>
      </c>
      <c r="O87" s="26">
        <v>1000</v>
      </c>
      <c r="P87" s="27">
        <v>500</v>
      </c>
      <c r="Q87" s="26">
        <v>5000</v>
      </c>
      <c r="R87" s="27">
        <v>0</v>
      </c>
      <c r="S87" s="26">
        <v>8000</v>
      </c>
      <c r="T87" s="27">
        <v>0</v>
      </c>
      <c r="U87" s="26"/>
      <c r="V87" s="27"/>
      <c r="W87" s="29">
        <v>4620</v>
      </c>
      <c r="X87" s="27">
        <f>5500+8000+0</f>
        <v>13500</v>
      </c>
      <c r="Y87" s="29">
        <v>4620</v>
      </c>
      <c r="Z87" s="27">
        <v>0</v>
      </c>
      <c r="AA87" s="29">
        <v>4620</v>
      </c>
      <c r="AB87" s="27">
        <v>0</v>
      </c>
      <c r="AC87" s="29">
        <v>4620</v>
      </c>
      <c r="AD87" s="27">
        <v>18480</v>
      </c>
      <c r="AE87" s="29">
        <v>4620</v>
      </c>
      <c r="AF87" s="27"/>
      <c r="AG87" s="29">
        <v>4620</v>
      </c>
      <c r="AH87" s="27"/>
      <c r="AI87" s="29">
        <v>4620</v>
      </c>
      <c r="AJ87" s="27">
        <v>18480</v>
      </c>
      <c r="AK87" s="29">
        <v>4620</v>
      </c>
      <c r="AL87" s="27"/>
      <c r="AM87" s="29">
        <v>4620</v>
      </c>
      <c r="AN87" s="27"/>
      <c r="AO87" s="128"/>
      <c r="AP87" s="27"/>
      <c r="AQ87" s="128"/>
      <c r="AR87" s="27"/>
      <c r="AS87" s="128"/>
      <c r="AT87" s="27"/>
      <c r="AU87" s="125"/>
      <c r="AV87" s="128"/>
      <c r="AW87" s="27"/>
      <c r="AX87" s="128"/>
      <c r="AY87" s="27"/>
      <c r="AZ87" s="128"/>
      <c r="BA87" s="27"/>
      <c r="BB87" s="128"/>
      <c r="BC87" s="27"/>
      <c r="BD87" s="128"/>
      <c r="BE87" s="27"/>
      <c r="BF87" s="128"/>
      <c r="BG87" s="27"/>
      <c r="BH87" s="128"/>
      <c r="BI87" s="27"/>
      <c r="BJ87" s="128"/>
      <c r="BK87" s="27"/>
      <c r="BL87" s="128"/>
      <c r="BM87" s="27"/>
      <c r="BN87" s="128"/>
      <c r="BO87" s="27"/>
      <c r="BP87" s="128"/>
      <c r="BQ87" s="27"/>
      <c r="BR87" s="28"/>
      <c r="BS87" s="27"/>
      <c r="BT87" s="30"/>
      <c r="BU87" s="28"/>
      <c r="BV87" s="27"/>
      <c r="BW87" s="28"/>
      <c r="BX87" s="27"/>
      <c r="BY87" s="28"/>
      <c r="BZ87" s="27"/>
      <c r="CA87" s="28"/>
      <c r="CB87" s="27"/>
      <c r="CC87" s="28"/>
      <c r="CD87" s="27"/>
      <c r="CE87" s="28"/>
      <c r="CF87" s="27"/>
      <c r="CG87" s="26"/>
      <c r="CH87" s="27"/>
      <c r="CI87" s="26"/>
      <c r="CJ87" s="27"/>
      <c r="CK87" s="26"/>
      <c r="CL87" s="27"/>
      <c r="CM87" s="26"/>
      <c r="CN87" s="27"/>
      <c r="CO87" s="26"/>
      <c r="CP87" s="27"/>
      <c r="CQ87" s="26"/>
      <c r="CR87" s="27"/>
      <c r="CS87" s="30"/>
      <c r="CT87" s="31">
        <f t="shared" si="4"/>
        <v>57080</v>
      </c>
      <c r="CU87" s="31">
        <f t="shared" si="4"/>
        <v>52460</v>
      </c>
      <c r="CV87" s="32">
        <f t="shared" si="5"/>
        <v>4620</v>
      </c>
    </row>
    <row r="88" spans="1:100" ht="25.5" customHeight="1">
      <c r="A88" s="129">
        <v>22</v>
      </c>
      <c r="B88" s="36" t="s">
        <v>112</v>
      </c>
      <c r="C88" s="20" t="s">
        <v>113</v>
      </c>
      <c r="D88" s="20" t="s">
        <v>1460</v>
      </c>
      <c r="E88" s="20" t="s">
        <v>1458</v>
      </c>
      <c r="F88" s="21" t="s">
        <v>114</v>
      </c>
      <c r="G88" s="33"/>
      <c r="H88" s="35"/>
      <c r="I88" s="23">
        <v>6600</v>
      </c>
      <c r="J88" s="35"/>
      <c r="K88" s="25">
        <f>CT88</f>
        <v>57080</v>
      </c>
      <c r="L88" s="11"/>
      <c r="M88" s="26">
        <v>1500</v>
      </c>
      <c r="N88" s="27">
        <v>1500</v>
      </c>
      <c r="O88" s="26">
        <v>1000</v>
      </c>
      <c r="P88" s="27">
        <f>500+0</f>
        <v>500</v>
      </c>
      <c r="Q88" s="26">
        <v>5000</v>
      </c>
      <c r="R88" s="27">
        <v>0</v>
      </c>
      <c r="S88" s="26">
        <v>8000</v>
      </c>
      <c r="T88" s="27">
        <v>0</v>
      </c>
      <c r="U88" s="28"/>
      <c r="V88" s="27"/>
      <c r="W88" s="26"/>
      <c r="X88" s="27"/>
      <c r="Y88" s="29">
        <v>4620</v>
      </c>
      <c r="Z88" s="27">
        <v>18120</v>
      </c>
      <c r="AA88" s="29">
        <v>4620</v>
      </c>
      <c r="AB88" s="27">
        <v>4620</v>
      </c>
      <c r="AC88" s="29">
        <v>4620</v>
      </c>
      <c r="AD88" s="27">
        <v>4620</v>
      </c>
      <c r="AE88" s="29">
        <v>4620</v>
      </c>
      <c r="AF88" s="27">
        <v>4620</v>
      </c>
      <c r="AG88" s="29">
        <v>4620</v>
      </c>
      <c r="AH88" s="27">
        <v>4620</v>
      </c>
      <c r="AI88" s="29">
        <v>4620</v>
      </c>
      <c r="AJ88" s="27">
        <v>4620</v>
      </c>
      <c r="AK88" s="29">
        <v>4620</v>
      </c>
      <c r="AL88" s="27"/>
      <c r="AM88" s="29">
        <v>4620</v>
      </c>
      <c r="AN88" s="27">
        <v>6000</v>
      </c>
      <c r="AO88" s="29">
        <v>4620</v>
      </c>
      <c r="AP88" s="27">
        <f>4620+4620</f>
        <v>9240</v>
      </c>
      <c r="AQ88" s="28"/>
      <c r="AR88" s="27"/>
      <c r="AS88" s="28"/>
      <c r="AT88" s="27"/>
      <c r="AU88" s="125"/>
      <c r="AV88" s="128"/>
      <c r="AW88" s="27"/>
      <c r="AX88" s="128"/>
      <c r="AY88" s="27"/>
      <c r="AZ88" s="128"/>
      <c r="BA88" s="27"/>
      <c r="BB88" s="128"/>
      <c r="BC88" s="27"/>
      <c r="BD88" s="128"/>
      <c r="BE88" s="27"/>
      <c r="BF88" s="128"/>
      <c r="BG88" s="27"/>
      <c r="BH88" s="128"/>
      <c r="BI88" s="27"/>
      <c r="BJ88" s="128"/>
      <c r="BK88" s="27"/>
      <c r="BL88" s="128"/>
      <c r="BM88" s="27"/>
      <c r="BN88" s="128"/>
      <c r="BO88" s="27"/>
      <c r="BP88" s="128"/>
      <c r="BQ88" s="27"/>
      <c r="BR88" s="28"/>
      <c r="BS88" s="27"/>
      <c r="BT88" s="30"/>
      <c r="BU88" s="28"/>
      <c r="BV88" s="27"/>
      <c r="BW88" s="28"/>
      <c r="BX88" s="27"/>
      <c r="BY88" s="28"/>
      <c r="BZ88" s="27"/>
      <c r="CA88" s="28"/>
      <c r="CB88" s="27"/>
      <c r="CC88" s="28"/>
      <c r="CD88" s="27"/>
      <c r="CE88" s="28"/>
      <c r="CF88" s="27"/>
      <c r="CG88" s="26"/>
      <c r="CH88" s="27"/>
      <c r="CI88" s="26"/>
      <c r="CJ88" s="27"/>
      <c r="CK88" s="26"/>
      <c r="CL88" s="27"/>
      <c r="CM88" s="26"/>
      <c r="CN88" s="27"/>
      <c r="CO88" s="26"/>
      <c r="CP88" s="27"/>
      <c r="CQ88" s="26"/>
      <c r="CR88" s="27"/>
      <c r="CS88" s="30"/>
      <c r="CT88" s="31">
        <f t="shared" si="4"/>
        <v>57080</v>
      </c>
      <c r="CU88" s="31">
        <f t="shared" si="4"/>
        <v>58460</v>
      </c>
      <c r="CV88" s="32">
        <f t="shared" si="5"/>
        <v>-1380</v>
      </c>
    </row>
    <row r="89" spans="1:100" ht="25.5" customHeight="1">
      <c r="A89" s="18">
        <v>23</v>
      </c>
      <c r="B89" s="36" t="s">
        <v>115</v>
      </c>
      <c r="C89" s="20" t="s">
        <v>116</v>
      </c>
      <c r="D89" s="20" t="s">
        <v>1460</v>
      </c>
      <c r="E89" s="20" t="s">
        <v>1458</v>
      </c>
      <c r="F89" s="21" t="s">
        <v>117</v>
      </c>
      <c r="G89" s="212"/>
      <c r="H89" s="147" t="s">
        <v>1468</v>
      </c>
      <c r="I89" s="23">
        <v>3300</v>
      </c>
      <c r="J89" s="228" t="s">
        <v>98</v>
      </c>
      <c r="K89" s="25">
        <f>CT89</f>
        <v>36290</v>
      </c>
      <c r="L89" s="11"/>
      <c r="M89" s="26">
        <v>1500</v>
      </c>
      <c r="N89" s="27">
        <v>1500</v>
      </c>
      <c r="O89" s="26">
        <v>1000</v>
      </c>
      <c r="P89" s="27">
        <f>500+0</f>
        <v>500</v>
      </c>
      <c r="Q89" s="26">
        <v>5000</v>
      </c>
      <c r="R89" s="27">
        <v>0</v>
      </c>
      <c r="S89" s="26">
        <v>8000</v>
      </c>
      <c r="T89" s="27">
        <v>0</v>
      </c>
      <c r="U89" s="28"/>
      <c r="V89" s="27"/>
      <c r="W89" s="26"/>
      <c r="X89" s="27"/>
      <c r="Y89" s="29">
        <v>2310</v>
      </c>
      <c r="Z89" s="27">
        <v>10810</v>
      </c>
      <c r="AA89" s="29">
        <v>2310</v>
      </c>
      <c r="AB89" s="27">
        <v>7310</v>
      </c>
      <c r="AC89" s="29">
        <v>2310</v>
      </c>
      <c r="AD89" s="27">
        <v>2310</v>
      </c>
      <c r="AE89" s="29">
        <v>2310</v>
      </c>
      <c r="AF89" s="27">
        <v>2310</v>
      </c>
      <c r="AG89" s="29">
        <v>2310</v>
      </c>
      <c r="AH89" s="27">
        <v>2310</v>
      </c>
      <c r="AI89" s="29">
        <v>2310</v>
      </c>
      <c r="AJ89" s="27">
        <v>2310</v>
      </c>
      <c r="AK89" s="29">
        <v>2310</v>
      </c>
      <c r="AL89" s="27">
        <v>2310</v>
      </c>
      <c r="AM89" s="29">
        <v>2310</v>
      </c>
      <c r="AN89" s="27">
        <v>2310</v>
      </c>
      <c r="AO89" s="29">
        <v>2310</v>
      </c>
      <c r="AP89" s="27">
        <v>2310</v>
      </c>
      <c r="AQ89" s="28"/>
      <c r="AR89" s="27"/>
      <c r="AS89" s="28"/>
      <c r="AT89" s="27"/>
      <c r="AU89" s="125"/>
      <c r="AV89" s="128"/>
      <c r="AW89" s="27"/>
      <c r="AX89" s="128"/>
      <c r="AY89" s="27"/>
      <c r="AZ89" s="128"/>
      <c r="BA89" s="27"/>
      <c r="BB89" s="128"/>
      <c r="BC89" s="27"/>
      <c r="BD89" s="128"/>
      <c r="BE89" s="27"/>
      <c r="BF89" s="128"/>
      <c r="BG89" s="27"/>
      <c r="BH89" s="128"/>
      <c r="BI89" s="27"/>
      <c r="BJ89" s="128"/>
      <c r="BK89" s="27"/>
      <c r="BL89" s="128"/>
      <c r="BM89" s="27"/>
      <c r="BN89" s="128"/>
      <c r="BO89" s="27"/>
      <c r="BP89" s="128"/>
      <c r="BQ89" s="27"/>
      <c r="BR89" s="28"/>
      <c r="BS89" s="27"/>
      <c r="BT89" s="30"/>
      <c r="BU89" s="28"/>
      <c r="BV89" s="27"/>
      <c r="BW89" s="28"/>
      <c r="BX89" s="27"/>
      <c r="BY89" s="28"/>
      <c r="BZ89" s="27"/>
      <c r="CA89" s="28"/>
      <c r="CB89" s="27"/>
      <c r="CC89" s="28"/>
      <c r="CD89" s="27"/>
      <c r="CE89" s="28"/>
      <c r="CF89" s="27"/>
      <c r="CG89" s="26"/>
      <c r="CH89" s="27"/>
      <c r="CI89" s="26"/>
      <c r="CJ89" s="27"/>
      <c r="CK89" s="26"/>
      <c r="CL89" s="27"/>
      <c r="CM89" s="26"/>
      <c r="CN89" s="27"/>
      <c r="CO89" s="26"/>
      <c r="CP89" s="27"/>
      <c r="CQ89" s="26"/>
      <c r="CR89" s="27"/>
      <c r="CS89" s="30"/>
      <c r="CT89" s="31">
        <f t="shared" si="4"/>
        <v>36290</v>
      </c>
      <c r="CU89" s="31">
        <f t="shared" si="4"/>
        <v>36290</v>
      </c>
      <c r="CV89" s="32">
        <f t="shared" si="5"/>
        <v>0</v>
      </c>
    </row>
    <row r="90" spans="1:100" ht="25.5" customHeight="1">
      <c r="A90" s="129">
        <v>17</v>
      </c>
      <c r="B90" s="36" t="s">
        <v>662</v>
      </c>
      <c r="C90" s="20" t="s">
        <v>663</v>
      </c>
      <c r="D90" s="20" t="s">
        <v>1460</v>
      </c>
      <c r="E90" s="20" t="s">
        <v>1457</v>
      </c>
      <c r="F90" s="126" t="s">
        <v>664</v>
      </c>
      <c r="G90" s="213"/>
      <c r="H90" s="127" t="s">
        <v>1468</v>
      </c>
      <c r="I90" s="94">
        <v>3300</v>
      </c>
      <c r="J90" s="127" t="s">
        <v>98</v>
      </c>
      <c r="K90" s="25">
        <f>CV90</f>
        <v>20790</v>
      </c>
      <c r="L90" s="11"/>
      <c r="M90" s="26">
        <v>1500</v>
      </c>
      <c r="N90" s="27">
        <v>1500</v>
      </c>
      <c r="O90" s="26">
        <v>1000</v>
      </c>
      <c r="P90" s="27">
        <f>500+0</f>
        <v>500</v>
      </c>
      <c r="Q90" s="26">
        <v>5000</v>
      </c>
      <c r="R90" s="27">
        <v>0</v>
      </c>
      <c r="S90" s="26">
        <v>8000</v>
      </c>
      <c r="T90" s="27">
        <v>0</v>
      </c>
      <c r="U90" s="26"/>
      <c r="V90" s="27"/>
      <c r="W90" s="29">
        <v>2310</v>
      </c>
      <c r="X90" s="27"/>
      <c r="Y90" s="29">
        <v>2310</v>
      </c>
      <c r="Z90" s="27"/>
      <c r="AA90" s="29">
        <v>2310</v>
      </c>
      <c r="AB90" s="27"/>
      <c r="AC90" s="29">
        <v>2310</v>
      </c>
      <c r="AD90" s="27">
        <v>13500</v>
      </c>
      <c r="AE90" s="29">
        <v>2310</v>
      </c>
      <c r="AF90" s="27"/>
      <c r="AG90" s="29">
        <v>2310</v>
      </c>
      <c r="AH90" s="27"/>
      <c r="AI90" s="29">
        <v>2310</v>
      </c>
      <c r="AJ90" s="27"/>
      <c r="AK90" s="29">
        <v>2310</v>
      </c>
      <c r="AL90" s="27"/>
      <c r="AM90" s="29">
        <v>2310</v>
      </c>
      <c r="AN90" s="27"/>
      <c r="AO90" s="128"/>
      <c r="AP90" s="27"/>
      <c r="AQ90" s="128"/>
      <c r="AR90" s="27"/>
      <c r="AS90" s="128"/>
      <c r="AT90" s="27"/>
      <c r="AU90" s="125"/>
      <c r="AV90" s="128"/>
      <c r="AW90" s="27"/>
      <c r="AX90" s="128"/>
      <c r="AY90" s="27"/>
      <c r="AZ90" s="128"/>
      <c r="BA90" s="27"/>
      <c r="BB90" s="128"/>
      <c r="BC90" s="27"/>
      <c r="BD90" s="128"/>
      <c r="BE90" s="27"/>
      <c r="BF90" s="128"/>
      <c r="BG90" s="27"/>
      <c r="BH90" s="128"/>
      <c r="BI90" s="27"/>
      <c r="BJ90" s="128"/>
      <c r="BK90" s="27"/>
      <c r="BL90" s="128"/>
      <c r="BM90" s="27"/>
      <c r="BN90" s="128"/>
      <c r="BO90" s="27"/>
      <c r="BP90" s="128"/>
      <c r="BQ90" s="27"/>
      <c r="BR90" s="28"/>
      <c r="BS90" s="27"/>
      <c r="BT90" s="30"/>
      <c r="BU90" s="28"/>
      <c r="BV90" s="27"/>
      <c r="BW90" s="28"/>
      <c r="BX90" s="27"/>
      <c r="BY90" s="28"/>
      <c r="BZ90" s="27"/>
      <c r="CA90" s="28"/>
      <c r="CB90" s="27"/>
      <c r="CC90" s="28"/>
      <c r="CD90" s="27"/>
      <c r="CE90" s="28"/>
      <c r="CF90" s="27"/>
      <c r="CG90" s="26"/>
      <c r="CH90" s="27"/>
      <c r="CI90" s="26"/>
      <c r="CJ90" s="27"/>
      <c r="CK90" s="26"/>
      <c r="CL90" s="27"/>
      <c r="CM90" s="26"/>
      <c r="CN90" s="27"/>
      <c r="CO90" s="26"/>
      <c r="CP90" s="27"/>
      <c r="CQ90" s="26"/>
      <c r="CR90" s="27"/>
      <c r="CS90" s="30"/>
      <c r="CT90" s="31">
        <f t="shared" si="4"/>
        <v>36290</v>
      </c>
      <c r="CU90" s="31">
        <f t="shared" si="4"/>
        <v>15500</v>
      </c>
      <c r="CV90" s="32">
        <f t="shared" si="5"/>
        <v>20790</v>
      </c>
    </row>
    <row r="91" spans="1:100" ht="25.5" customHeight="1">
      <c r="A91" s="18">
        <v>24</v>
      </c>
      <c r="B91" s="36" t="s">
        <v>118</v>
      </c>
      <c r="C91" s="20" t="s">
        <v>119</v>
      </c>
      <c r="D91" s="20" t="s">
        <v>1460</v>
      </c>
      <c r="E91" s="20" t="s">
        <v>1458</v>
      </c>
      <c r="F91" s="21" t="s">
        <v>120</v>
      </c>
      <c r="G91" s="212"/>
      <c r="H91" s="147" t="s">
        <v>1468</v>
      </c>
      <c r="I91" s="23">
        <v>3300</v>
      </c>
      <c r="J91" s="228" t="s">
        <v>98</v>
      </c>
      <c r="K91" s="25">
        <f>CT91</f>
        <v>36290</v>
      </c>
      <c r="L91" s="11"/>
      <c r="M91" s="26">
        <v>1500</v>
      </c>
      <c r="N91" s="27">
        <v>1500</v>
      </c>
      <c r="O91" s="26">
        <v>1000</v>
      </c>
      <c r="P91" s="27">
        <f>500+0</f>
        <v>500</v>
      </c>
      <c r="Q91" s="26">
        <v>5000</v>
      </c>
      <c r="R91" s="27">
        <v>0</v>
      </c>
      <c r="S91" s="26">
        <v>8000</v>
      </c>
      <c r="T91" s="27">
        <v>0</v>
      </c>
      <c r="U91" s="28"/>
      <c r="V91" s="27"/>
      <c r="W91" s="26"/>
      <c r="X91" s="27"/>
      <c r="Y91" s="29">
        <v>2310</v>
      </c>
      <c r="Z91" s="27">
        <v>0</v>
      </c>
      <c r="AA91" s="29">
        <v>2310</v>
      </c>
      <c r="AB91" s="27">
        <v>0</v>
      </c>
      <c r="AC91" s="29">
        <v>2310</v>
      </c>
      <c r="AD91" s="27">
        <v>0</v>
      </c>
      <c r="AE91" s="29">
        <v>2310</v>
      </c>
      <c r="AF91" s="27">
        <v>19590</v>
      </c>
      <c r="AG91" s="29">
        <v>2310</v>
      </c>
      <c r="AH91" s="27"/>
      <c r="AI91" s="29">
        <v>2310</v>
      </c>
      <c r="AJ91" s="27"/>
      <c r="AK91" s="29">
        <v>2310</v>
      </c>
      <c r="AL91" s="27"/>
      <c r="AM91" s="29">
        <v>2310</v>
      </c>
      <c r="AN91" s="27"/>
      <c r="AO91" s="29">
        <v>2310</v>
      </c>
      <c r="AP91" s="27">
        <v>10150</v>
      </c>
      <c r="AQ91" s="28"/>
      <c r="AR91" s="27"/>
      <c r="AS91" s="28"/>
      <c r="AT91" s="27"/>
      <c r="AU91" s="125"/>
      <c r="AV91" s="128"/>
      <c r="AW91" s="27"/>
      <c r="AX91" s="128"/>
      <c r="AY91" s="27"/>
      <c r="AZ91" s="128"/>
      <c r="BA91" s="27"/>
      <c r="BB91" s="128"/>
      <c r="BC91" s="27"/>
      <c r="BD91" s="128"/>
      <c r="BE91" s="27"/>
      <c r="BF91" s="128"/>
      <c r="BG91" s="27"/>
      <c r="BH91" s="128"/>
      <c r="BI91" s="27"/>
      <c r="BJ91" s="128"/>
      <c r="BK91" s="27"/>
      <c r="BL91" s="128"/>
      <c r="BM91" s="27"/>
      <c r="BN91" s="128"/>
      <c r="BO91" s="27"/>
      <c r="BP91" s="128"/>
      <c r="BQ91" s="27"/>
      <c r="BR91" s="28"/>
      <c r="BS91" s="27"/>
      <c r="BT91" s="30"/>
      <c r="BU91" s="28"/>
      <c r="BV91" s="27"/>
      <c r="BW91" s="28"/>
      <c r="BX91" s="27"/>
      <c r="BY91" s="28"/>
      <c r="BZ91" s="27"/>
      <c r="CA91" s="28"/>
      <c r="CB91" s="27"/>
      <c r="CC91" s="28"/>
      <c r="CD91" s="27"/>
      <c r="CE91" s="28"/>
      <c r="CF91" s="27"/>
      <c r="CG91" s="26"/>
      <c r="CH91" s="27"/>
      <c r="CI91" s="26"/>
      <c r="CJ91" s="27"/>
      <c r="CK91" s="26"/>
      <c r="CL91" s="27"/>
      <c r="CM91" s="26"/>
      <c r="CN91" s="27"/>
      <c r="CO91" s="26"/>
      <c r="CP91" s="27"/>
      <c r="CQ91" s="26"/>
      <c r="CR91" s="27"/>
      <c r="CS91" s="30"/>
      <c r="CT91" s="31">
        <f t="shared" si="4"/>
        <v>36290</v>
      </c>
      <c r="CU91" s="31">
        <f t="shared" si="4"/>
        <v>31740</v>
      </c>
      <c r="CV91" s="32">
        <f t="shared" si="5"/>
        <v>4550</v>
      </c>
    </row>
    <row r="92" spans="1:100" ht="25.5" customHeight="1">
      <c r="A92" s="129">
        <v>25</v>
      </c>
      <c r="B92" s="36" t="s">
        <v>121</v>
      </c>
      <c r="C92" s="20" t="s">
        <v>122</v>
      </c>
      <c r="D92" s="20" t="s">
        <v>1460</v>
      </c>
      <c r="E92" s="20" t="s">
        <v>1458</v>
      </c>
      <c r="F92" s="21" t="s">
        <v>123</v>
      </c>
      <c r="G92" s="210"/>
      <c r="H92" s="35"/>
      <c r="I92" s="23">
        <v>6600</v>
      </c>
      <c r="J92" s="35"/>
      <c r="K92" s="25">
        <f>CT92</f>
        <v>57080</v>
      </c>
      <c r="L92" s="11"/>
      <c r="M92" s="26">
        <v>1500</v>
      </c>
      <c r="N92" s="27">
        <v>1500</v>
      </c>
      <c r="O92" s="26">
        <v>1000</v>
      </c>
      <c r="P92" s="27">
        <v>1000</v>
      </c>
      <c r="Q92" s="26">
        <v>5000</v>
      </c>
      <c r="R92" s="27">
        <v>5000</v>
      </c>
      <c r="S92" s="26">
        <v>8000</v>
      </c>
      <c r="T92" s="27">
        <f>1500+0</f>
        <v>1500</v>
      </c>
      <c r="U92" s="28"/>
      <c r="V92" s="27"/>
      <c r="W92" s="26"/>
      <c r="X92" s="27"/>
      <c r="Y92" s="29">
        <v>4620</v>
      </c>
      <c r="Z92" s="27">
        <v>11120</v>
      </c>
      <c r="AA92" s="29">
        <v>4620</v>
      </c>
      <c r="AB92" s="27">
        <v>4620</v>
      </c>
      <c r="AC92" s="29">
        <v>4620</v>
      </c>
      <c r="AD92" s="27">
        <v>4620</v>
      </c>
      <c r="AE92" s="29">
        <v>4620</v>
      </c>
      <c r="AF92" s="27">
        <v>4620</v>
      </c>
      <c r="AG92" s="29">
        <v>4620</v>
      </c>
      <c r="AH92" s="27"/>
      <c r="AI92" s="29">
        <v>4620</v>
      </c>
      <c r="AJ92" s="27">
        <v>4630</v>
      </c>
      <c r="AK92" s="29">
        <v>4620</v>
      </c>
      <c r="AL92" s="27">
        <v>4630</v>
      </c>
      <c r="AM92" s="29">
        <v>4620</v>
      </c>
      <c r="AN92" s="27">
        <v>4620</v>
      </c>
      <c r="AO92" s="29">
        <v>4620</v>
      </c>
      <c r="AP92" s="27">
        <v>4620</v>
      </c>
      <c r="AQ92" s="28"/>
      <c r="AR92" s="27"/>
      <c r="AS92" s="28"/>
      <c r="AT92" s="27"/>
      <c r="AU92" s="125"/>
      <c r="AV92" s="128"/>
      <c r="AW92" s="27"/>
      <c r="AX92" s="128"/>
      <c r="AY92" s="27"/>
      <c r="AZ92" s="128"/>
      <c r="BA92" s="27"/>
      <c r="BB92" s="128"/>
      <c r="BC92" s="27"/>
      <c r="BD92" s="128"/>
      <c r="BE92" s="27"/>
      <c r="BF92" s="128"/>
      <c r="BG92" s="27"/>
      <c r="BH92" s="128"/>
      <c r="BI92" s="27"/>
      <c r="BJ92" s="128"/>
      <c r="BK92" s="27"/>
      <c r="BL92" s="128"/>
      <c r="BM92" s="27"/>
      <c r="BN92" s="128"/>
      <c r="BO92" s="27"/>
      <c r="BP92" s="128"/>
      <c r="BQ92" s="27"/>
      <c r="BR92" s="28"/>
      <c r="BS92" s="27"/>
      <c r="BT92" s="30"/>
      <c r="BU92" s="28"/>
      <c r="BV92" s="27"/>
      <c r="BW92" s="28"/>
      <c r="BX92" s="27"/>
      <c r="BY92" s="28"/>
      <c r="BZ92" s="27"/>
      <c r="CA92" s="28"/>
      <c r="CB92" s="27"/>
      <c r="CC92" s="28"/>
      <c r="CD92" s="27"/>
      <c r="CE92" s="28"/>
      <c r="CF92" s="27"/>
      <c r="CG92" s="26"/>
      <c r="CH92" s="27"/>
      <c r="CI92" s="26"/>
      <c r="CJ92" s="27"/>
      <c r="CK92" s="26"/>
      <c r="CL92" s="27"/>
      <c r="CM92" s="26"/>
      <c r="CN92" s="27"/>
      <c r="CO92" s="26"/>
      <c r="CP92" s="27"/>
      <c r="CQ92" s="26"/>
      <c r="CR92" s="27"/>
      <c r="CS92" s="30"/>
      <c r="CT92" s="31">
        <f t="shared" si="4"/>
        <v>57080</v>
      </c>
      <c r="CU92" s="31">
        <f t="shared" si="4"/>
        <v>52480</v>
      </c>
      <c r="CV92" s="32">
        <f t="shared" si="5"/>
        <v>4600</v>
      </c>
    </row>
    <row r="93" spans="1:100" ht="25.5" customHeight="1">
      <c r="A93" s="18">
        <v>26</v>
      </c>
      <c r="B93" s="36" t="s">
        <v>124</v>
      </c>
      <c r="C93" s="20" t="s">
        <v>125</v>
      </c>
      <c r="D93" s="20" t="s">
        <v>1460</v>
      </c>
      <c r="E93" s="20" t="s">
        <v>1458</v>
      </c>
      <c r="F93" s="21" t="s">
        <v>126</v>
      </c>
      <c r="G93" s="33"/>
      <c r="H93" s="35" t="s">
        <v>108</v>
      </c>
      <c r="I93" s="23">
        <v>5600</v>
      </c>
      <c r="J93" s="35" t="s">
        <v>108</v>
      </c>
      <c r="K93" s="25">
        <f>CT93</f>
        <v>50780</v>
      </c>
      <c r="L93" s="11"/>
      <c r="M93" s="26">
        <v>1500</v>
      </c>
      <c r="N93" s="27">
        <v>1500</v>
      </c>
      <c r="O93" s="26">
        <v>1000</v>
      </c>
      <c r="P93" s="27">
        <v>1000</v>
      </c>
      <c r="Q93" s="26">
        <v>5000</v>
      </c>
      <c r="R93" s="27">
        <v>5000</v>
      </c>
      <c r="S93" s="26">
        <v>8000</v>
      </c>
      <c r="T93" s="27">
        <f>1500+0</f>
        <v>1500</v>
      </c>
      <c r="U93" s="28"/>
      <c r="V93" s="27"/>
      <c r="W93" s="26"/>
      <c r="X93" s="27"/>
      <c r="Y93" s="29">
        <v>3920</v>
      </c>
      <c r="Z93" s="27">
        <v>4620</v>
      </c>
      <c r="AA93" s="29">
        <v>3920</v>
      </c>
      <c r="AB93" s="27">
        <v>3220</v>
      </c>
      <c r="AC93" s="29">
        <v>3920</v>
      </c>
      <c r="AD93" s="27">
        <v>3920</v>
      </c>
      <c r="AE93" s="29">
        <v>3920</v>
      </c>
      <c r="AF93" s="27">
        <f>3920+10420</f>
        <v>14340</v>
      </c>
      <c r="AG93" s="29">
        <v>3920</v>
      </c>
      <c r="AH93" s="27">
        <v>0</v>
      </c>
      <c r="AI93" s="29">
        <v>3920</v>
      </c>
      <c r="AJ93" s="27">
        <v>3920</v>
      </c>
      <c r="AK93" s="29">
        <v>3920</v>
      </c>
      <c r="AL93" s="27">
        <v>3920</v>
      </c>
      <c r="AM93" s="29">
        <v>3920</v>
      </c>
      <c r="AN93" s="27"/>
      <c r="AO93" s="29">
        <v>3920</v>
      </c>
      <c r="AP93" s="27">
        <f>3920+3920</f>
        <v>7840</v>
      </c>
      <c r="AQ93" s="28"/>
      <c r="AR93" s="27"/>
      <c r="AS93" s="28"/>
      <c r="AT93" s="27"/>
      <c r="AU93" s="125"/>
      <c r="AV93" s="128"/>
      <c r="AW93" s="27"/>
      <c r="AX93" s="128"/>
      <c r="AY93" s="27"/>
      <c r="AZ93" s="128"/>
      <c r="BA93" s="27"/>
      <c r="BB93" s="128"/>
      <c r="BC93" s="27"/>
      <c r="BD93" s="128"/>
      <c r="BE93" s="27"/>
      <c r="BF93" s="128"/>
      <c r="BG93" s="27"/>
      <c r="BH93" s="128"/>
      <c r="BI93" s="27"/>
      <c r="BJ93" s="128"/>
      <c r="BK93" s="27"/>
      <c r="BL93" s="128"/>
      <c r="BM93" s="27"/>
      <c r="BN93" s="128"/>
      <c r="BO93" s="27"/>
      <c r="BP93" s="128"/>
      <c r="BQ93" s="27"/>
      <c r="BR93" s="28"/>
      <c r="BS93" s="27"/>
      <c r="BT93" s="30"/>
      <c r="BU93" s="28"/>
      <c r="BV93" s="27"/>
      <c r="BW93" s="28"/>
      <c r="BX93" s="27"/>
      <c r="BY93" s="28"/>
      <c r="BZ93" s="27"/>
      <c r="CA93" s="28"/>
      <c r="CB93" s="27"/>
      <c r="CC93" s="28"/>
      <c r="CD93" s="27"/>
      <c r="CE93" s="28"/>
      <c r="CF93" s="27"/>
      <c r="CG93" s="26"/>
      <c r="CH93" s="27"/>
      <c r="CI93" s="26"/>
      <c r="CJ93" s="27"/>
      <c r="CK93" s="26"/>
      <c r="CL93" s="27"/>
      <c r="CM93" s="26"/>
      <c r="CN93" s="27"/>
      <c r="CO93" s="26"/>
      <c r="CP93" s="27"/>
      <c r="CQ93" s="26"/>
      <c r="CR93" s="27"/>
      <c r="CS93" s="30"/>
      <c r="CT93" s="31">
        <f t="shared" si="4"/>
        <v>50780</v>
      </c>
      <c r="CU93" s="31">
        <f t="shared" si="4"/>
        <v>50780</v>
      </c>
      <c r="CV93" s="32">
        <f t="shared" si="5"/>
        <v>0</v>
      </c>
    </row>
    <row r="94" spans="1:100" ht="25.5" customHeight="1">
      <c r="A94" s="129">
        <v>27</v>
      </c>
      <c r="B94" s="36" t="s">
        <v>127</v>
      </c>
      <c r="C94" s="20" t="s">
        <v>128</v>
      </c>
      <c r="D94" s="20" t="s">
        <v>1460</v>
      </c>
      <c r="E94" s="20" t="s">
        <v>1458</v>
      </c>
      <c r="F94" s="21" t="s">
        <v>129</v>
      </c>
      <c r="G94" s="33"/>
      <c r="H94" s="127" t="s">
        <v>1468</v>
      </c>
      <c r="I94" s="23">
        <v>3300</v>
      </c>
      <c r="J94" s="34" t="s">
        <v>98</v>
      </c>
      <c r="K94" s="25">
        <f>CT94</f>
        <v>36290</v>
      </c>
      <c r="L94" s="11"/>
      <c r="M94" s="26">
        <v>1500</v>
      </c>
      <c r="N94" s="27">
        <v>1500</v>
      </c>
      <c r="O94" s="26">
        <v>1000</v>
      </c>
      <c r="P94" s="27">
        <v>1000</v>
      </c>
      <c r="Q94" s="26">
        <v>5000</v>
      </c>
      <c r="R94" s="27">
        <v>5000</v>
      </c>
      <c r="S94" s="26">
        <v>8000</v>
      </c>
      <c r="T94" s="27">
        <v>8000</v>
      </c>
      <c r="U94" s="28"/>
      <c r="V94" s="27"/>
      <c r="W94" s="26"/>
      <c r="X94" s="27"/>
      <c r="Y94" s="29">
        <v>2310</v>
      </c>
      <c r="Z94" s="27">
        <v>0</v>
      </c>
      <c r="AA94" s="29">
        <v>2310</v>
      </c>
      <c r="AB94" s="27">
        <v>0</v>
      </c>
      <c r="AC94" s="29">
        <v>2310</v>
      </c>
      <c r="AD94" s="27">
        <v>0</v>
      </c>
      <c r="AE94" s="29">
        <v>2310</v>
      </c>
      <c r="AF94" s="27">
        <v>9240</v>
      </c>
      <c r="AG94" s="29">
        <v>2310</v>
      </c>
      <c r="AH94" s="27"/>
      <c r="AI94" s="29">
        <v>2310</v>
      </c>
      <c r="AJ94" s="27"/>
      <c r="AK94" s="29">
        <v>2310</v>
      </c>
      <c r="AL94" s="27"/>
      <c r="AM94" s="29">
        <v>2310</v>
      </c>
      <c r="AN94" s="27">
        <v>6930</v>
      </c>
      <c r="AO94" s="29">
        <v>2310</v>
      </c>
      <c r="AP94" s="27"/>
      <c r="AQ94" s="28"/>
      <c r="AR94" s="27"/>
      <c r="AS94" s="28"/>
      <c r="AT94" s="27"/>
      <c r="AU94" s="125"/>
      <c r="AV94" s="128"/>
      <c r="AW94" s="27"/>
      <c r="AX94" s="128"/>
      <c r="AY94" s="27"/>
      <c r="AZ94" s="128"/>
      <c r="BA94" s="27"/>
      <c r="BB94" s="128"/>
      <c r="BC94" s="27"/>
      <c r="BD94" s="128"/>
      <c r="BE94" s="27"/>
      <c r="BF94" s="128"/>
      <c r="BG94" s="27"/>
      <c r="BH94" s="128"/>
      <c r="BI94" s="27"/>
      <c r="BJ94" s="128"/>
      <c r="BK94" s="27"/>
      <c r="BL94" s="128"/>
      <c r="BM94" s="27"/>
      <c r="BN94" s="128"/>
      <c r="BO94" s="27"/>
      <c r="BP94" s="128"/>
      <c r="BQ94" s="27"/>
      <c r="BR94" s="28"/>
      <c r="BS94" s="27"/>
      <c r="BT94" s="30"/>
      <c r="BU94" s="28"/>
      <c r="BV94" s="27"/>
      <c r="BW94" s="28"/>
      <c r="BX94" s="27"/>
      <c r="BY94" s="28"/>
      <c r="BZ94" s="27"/>
      <c r="CA94" s="28"/>
      <c r="CB94" s="27"/>
      <c r="CC94" s="28"/>
      <c r="CD94" s="27"/>
      <c r="CE94" s="28"/>
      <c r="CF94" s="27"/>
      <c r="CG94" s="26"/>
      <c r="CH94" s="27"/>
      <c r="CI94" s="26"/>
      <c r="CJ94" s="27"/>
      <c r="CK94" s="26"/>
      <c r="CL94" s="27"/>
      <c r="CM94" s="26"/>
      <c r="CN94" s="27"/>
      <c r="CO94" s="26"/>
      <c r="CP94" s="27"/>
      <c r="CQ94" s="26"/>
      <c r="CR94" s="27"/>
      <c r="CS94" s="30"/>
      <c r="CT94" s="31">
        <f t="shared" si="4"/>
        <v>36290</v>
      </c>
      <c r="CU94" s="31">
        <f t="shared" si="4"/>
        <v>31670</v>
      </c>
      <c r="CV94" s="32">
        <f t="shared" si="5"/>
        <v>4620</v>
      </c>
    </row>
    <row r="95" spans="1:100" ht="25.5" customHeight="1">
      <c r="A95" s="18">
        <v>18</v>
      </c>
      <c r="B95" s="36" t="s">
        <v>665</v>
      </c>
      <c r="C95" s="20" t="s">
        <v>666</v>
      </c>
      <c r="D95" s="20" t="s">
        <v>1460</v>
      </c>
      <c r="E95" s="20" t="s">
        <v>1457</v>
      </c>
      <c r="F95" s="126" t="s">
        <v>667</v>
      </c>
      <c r="G95" s="33"/>
      <c r="H95" s="127"/>
      <c r="I95" s="94">
        <v>6600</v>
      </c>
      <c r="J95" s="127"/>
      <c r="K95" s="25">
        <f>CV95</f>
        <v>17720</v>
      </c>
      <c r="L95" s="11"/>
      <c r="M95" s="26">
        <v>1500</v>
      </c>
      <c r="N95" s="27">
        <v>1500</v>
      </c>
      <c r="O95" s="26">
        <v>1000</v>
      </c>
      <c r="P95" s="27">
        <v>1000</v>
      </c>
      <c r="Q95" s="26">
        <v>5000</v>
      </c>
      <c r="R95" s="27">
        <v>5000</v>
      </c>
      <c r="S95" s="26">
        <v>8000</v>
      </c>
      <c r="T95" s="27">
        <v>8000</v>
      </c>
      <c r="U95" s="26"/>
      <c r="V95" s="27"/>
      <c r="W95" s="29">
        <v>4620</v>
      </c>
      <c r="X95" s="27">
        <v>0</v>
      </c>
      <c r="Y95" s="29">
        <v>4620</v>
      </c>
      <c r="Z95" s="27">
        <v>9240</v>
      </c>
      <c r="AA95" s="29">
        <v>4620</v>
      </c>
      <c r="AB95" s="27">
        <v>0</v>
      </c>
      <c r="AC95" s="29">
        <v>4620</v>
      </c>
      <c r="AD95" s="27">
        <v>4620</v>
      </c>
      <c r="AE95" s="29">
        <v>4620</v>
      </c>
      <c r="AF95" s="27"/>
      <c r="AG95" s="29">
        <v>4620</v>
      </c>
      <c r="AH95" s="27"/>
      <c r="AI95" s="29">
        <v>4620</v>
      </c>
      <c r="AJ95" s="27"/>
      <c r="AK95" s="29">
        <v>4620</v>
      </c>
      <c r="AL95" s="27"/>
      <c r="AM95" s="29">
        <v>4620</v>
      </c>
      <c r="AN95" s="27">
        <v>10000</v>
      </c>
      <c r="AO95" s="128"/>
      <c r="AP95" s="27"/>
      <c r="AQ95" s="128"/>
      <c r="AR95" s="27"/>
      <c r="AS95" s="128"/>
      <c r="AT95" s="27"/>
      <c r="AU95" s="125"/>
      <c r="AV95" s="128"/>
      <c r="AW95" s="27"/>
      <c r="AX95" s="128"/>
      <c r="AY95" s="27"/>
      <c r="AZ95" s="128"/>
      <c r="BA95" s="27"/>
      <c r="BB95" s="128"/>
      <c r="BC95" s="27"/>
      <c r="BD95" s="128"/>
      <c r="BE95" s="27"/>
      <c r="BF95" s="128"/>
      <c r="BG95" s="27"/>
      <c r="BH95" s="128"/>
      <c r="BI95" s="27"/>
      <c r="BJ95" s="128"/>
      <c r="BK95" s="27"/>
      <c r="BL95" s="128"/>
      <c r="BM95" s="27"/>
      <c r="BN95" s="128"/>
      <c r="BO95" s="27"/>
      <c r="BP95" s="128"/>
      <c r="BQ95" s="27"/>
      <c r="BR95" s="28"/>
      <c r="BS95" s="27"/>
      <c r="BT95" s="30"/>
      <c r="BU95" s="28"/>
      <c r="BV95" s="27"/>
      <c r="BW95" s="28"/>
      <c r="BX95" s="27"/>
      <c r="BY95" s="28"/>
      <c r="BZ95" s="27"/>
      <c r="CA95" s="28"/>
      <c r="CB95" s="27"/>
      <c r="CC95" s="28"/>
      <c r="CD95" s="27"/>
      <c r="CE95" s="28"/>
      <c r="CF95" s="27"/>
      <c r="CG95" s="26"/>
      <c r="CH95" s="27"/>
      <c r="CI95" s="26"/>
      <c r="CJ95" s="27"/>
      <c r="CK95" s="26"/>
      <c r="CL95" s="27"/>
      <c r="CM95" s="26"/>
      <c r="CN95" s="27"/>
      <c r="CO95" s="26"/>
      <c r="CP95" s="27"/>
      <c r="CQ95" s="26"/>
      <c r="CR95" s="27"/>
      <c r="CS95" s="30"/>
      <c r="CT95" s="31">
        <f t="shared" si="4"/>
        <v>57080</v>
      </c>
      <c r="CU95" s="31">
        <f t="shared" si="4"/>
        <v>39360</v>
      </c>
      <c r="CV95" s="32">
        <f t="shared" si="5"/>
        <v>17720</v>
      </c>
    </row>
    <row r="96" spans="1:100" ht="25.5" customHeight="1">
      <c r="A96" s="129">
        <v>28</v>
      </c>
      <c r="B96" s="36" t="s">
        <v>130</v>
      </c>
      <c r="C96" s="20" t="s">
        <v>131</v>
      </c>
      <c r="D96" s="20" t="s">
        <v>1460</v>
      </c>
      <c r="E96" s="20" t="s">
        <v>1458</v>
      </c>
      <c r="F96" s="21" t="s">
        <v>132</v>
      </c>
      <c r="G96" s="212"/>
      <c r="H96" s="24"/>
      <c r="I96" s="23">
        <v>6600</v>
      </c>
      <c r="K96" s="25">
        <f>CT96</f>
        <v>57080</v>
      </c>
      <c r="L96" s="11"/>
      <c r="M96" s="26">
        <v>1500</v>
      </c>
      <c r="N96" s="27">
        <v>1500</v>
      </c>
      <c r="O96" s="26">
        <v>1000</v>
      </c>
      <c r="P96" s="27">
        <v>1000</v>
      </c>
      <c r="Q96" s="26">
        <v>5000</v>
      </c>
      <c r="R96" s="27">
        <v>5000</v>
      </c>
      <c r="S96" s="26">
        <v>8000</v>
      </c>
      <c r="T96" s="27">
        <v>1500</v>
      </c>
      <c r="U96" s="28"/>
      <c r="V96" s="27"/>
      <c r="W96" s="26"/>
      <c r="X96" s="27"/>
      <c r="Y96" s="29">
        <v>4620</v>
      </c>
      <c r="Z96" s="27">
        <v>11120</v>
      </c>
      <c r="AA96" s="29">
        <v>4620</v>
      </c>
      <c r="AB96" s="27"/>
      <c r="AC96" s="29">
        <v>4620</v>
      </c>
      <c r="AD96" s="27">
        <v>0</v>
      </c>
      <c r="AE96" s="29">
        <v>4620</v>
      </c>
      <c r="AF96" s="27">
        <v>13860</v>
      </c>
      <c r="AG96" s="29">
        <v>4620</v>
      </c>
      <c r="AH96" s="27"/>
      <c r="AI96" s="29">
        <v>4620</v>
      </c>
      <c r="AJ96" s="27"/>
      <c r="AK96" s="29">
        <v>4620</v>
      </c>
      <c r="AL96" s="27"/>
      <c r="AM96" s="29">
        <v>4620</v>
      </c>
      <c r="AN96" s="27">
        <v>18480</v>
      </c>
      <c r="AO96" s="29">
        <v>4620</v>
      </c>
      <c r="AP96" s="27">
        <v>4620</v>
      </c>
      <c r="AQ96" s="28"/>
      <c r="AR96" s="27"/>
      <c r="AS96" s="28"/>
      <c r="AT96" s="27"/>
      <c r="AU96" s="125"/>
      <c r="AV96" s="128"/>
      <c r="AW96" s="27"/>
      <c r="AX96" s="128"/>
      <c r="AY96" s="27"/>
      <c r="AZ96" s="128"/>
      <c r="BA96" s="27"/>
      <c r="BB96" s="128"/>
      <c r="BC96" s="27"/>
      <c r="BD96" s="128"/>
      <c r="BE96" s="27"/>
      <c r="BF96" s="128"/>
      <c r="BG96" s="27"/>
      <c r="BH96" s="128"/>
      <c r="BI96" s="27"/>
      <c r="BJ96" s="128"/>
      <c r="BK96" s="27"/>
      <c r="BL96" s="128"/>
      <c r="BM96" s="27"/>
      <c r="BN96" s="128"/>
      <c r="BO96" s="27"/>
      <c r="BP96" s="128"/>
      <c r="BQ96" s="27"/>
      <c r="BR96" s="28"/>
      <c r="BS96" s="27"/>
      <c r="BT96" s="30"/>
      <c r="BU96" s="28"/>
      <c r="BV96" s="27"/>
      <c r="BW96" s="28"/>
      <c r="BX96" s="27"/>
      <c r="BY96" s="28"/>
      <c r="BZ96" s="27"/>
      <c r="CA96" s="28"/>
      <c r="CB96" s="27"/>
      <c r="CC96" s="28"/>
      <c r="CD96" s="27"/>
      <c r="CE96" s="28"/>
      <c r="CF96" s="27"/>
      <c r="CG96" s="26"/>
      <c r="CH96" s="27"/>
      <c r="CI96" s="26"/>
      <c r="CJ96" s="27"/>
      <c r="CK96" s="26"/>
      <c r="CL96" s="27"/>
      <c r="CM96" s="26"/>
      <c r="CN96" s="27"/>
      <c r="CO96" s="26"/>
      <c r="CP96" s="27"/>
      <c r="CQ96" s="26"/>
      <c r="CR96" s="27"/>
      <c r="CS96" s="30"/>
      <c r="CT96" s="31">
        <f t="shared" si="4"/>
        <v>57080</v>
      </c>
      <c r="CU96" s="31">
        <f t="shared" si="4"/>
        <v>57080</v>
      </c>
      <c r="CV96" s="32">
        <f t="shared" si="5"/>
        <v>0</v>
      </c>
    </row>
    <row r="97" spans="1:100" ht="25.5" customHeight="1">
      <c r="A97" s="18">
        <v>19</v>
      </c>
      <c r="B97" s="36" t="s">
        <v>668</v>
      </c>
      <c r="C97" s="20" t="s">
        <v>669</v>
      </c>
      <c r="D97" s="20" t="s">
        <v>1460</v>
      </c>
      <c r="E97" s="20" t="s">
        <v>1457</v>
      </c>
      <c r="F97" s="126" t="s">
        <v>670</v>
      </c>
      <c r="G97" s="212"/>
      <c r="H97" s="147" t="s">
        <v>1468</v>
      </c>
      <c r="I97" s="94">
        <v>3300</v>
      </c>
      <c r="J97" s="147" t="s">
        <v>98</v>
      </c>
      <c r="K97" s="25">
        <f>CV97</f>
        <v>2310</v>
      </c>
      <c r="L97" s="11"/>
      <c r="M97" s="26">
        <v>1500</v>
      </c>
      <c r="N97" s="27">
        <v>1500</v>
      </c>
      <c r="O97" s="26">
        <v>1000</v>
      </c>
      <c r="P97" s="27">
        <v>1000</v>
      </c>
      <c r="Q97" s="26">
        <v>5000</v>
      </c>
      <c r="R97" s="27">
        <v>5000</v>
      </c>
      <c r="S97" s="26">
        <v>8000</v>
      </c>
      <c r="T97" s="27">
        <f>1500+0</f>
        <v>1500</v>
      </c>
      <c r="U97" s="26"/>
      <c r="V97" s="27"/>
      <c r="W97" s="29">
        <v>2310</v>
      </c>
      <c r="X97" s="27">
        <v>2310</v>
      </c>
      <c r="Y97" s="29">
        <v>2310</v>
      </c>
      <c r="Z97" s="27">
        <v>8810</v>
      </c>
      <c r="AA97" s="29">
        <v>2310</v>
      </c>
      <c r="AB97" s="27">
        <v>0</v>
      </c>
      <c r="AC97" s="29">
        <v>2310</v>
      </c>
      <c r="AD97" s="27">
        <v>2310</v>
      </c>
      <c r="AE97" s="29">
        <v>2310</v>
      </c>
      <c r="AF97" s="27"/>
      <c r="AG97" s="29">
        <v>2310</v>
      </c>
      <c r="AH97" s="27"/>
      <c r="AI97" s="29">
        <v>2310</v>
      </c>
      <c r="AJ97" s="27"/>
      <c r="AK97" s="29">
        <v>2310</v>
      </c>
      <c r="AL97" s="27"/>
      <c r="AM97" s="29">
        <v>2310</v>
      </c>
      <c r="AN97" s="27">
        <v>11550</v>
      </c>
      <c r="AO97" s="128"/>
      <c r="AP97" s="27"/>
      <c r="AQ97" s="128"/>
      <c r="AR97" s="27"/>
      <c r="AS97" s="128"/>
      <c r="AT97" s="27"/>
      <c r="AU97" s="125"/>
      <c r="AV97" s="128"/>
      <c r="AW97" s="27"/>
      <c r="AX97" s="128"/>
      <c r="AY97" s="27"/>
      <c r="AZ97" s="128"/>
      <c r="BA97" s="27"/>
      <c r="BB97" s="128"/>
      <c r="BC97" s="27"/>
      <c r="BD97" s="128"/>
      <c r="BE97" s="27"/>
      <c r="BF97" s="128"/>
      <c r="BG97" s="27"/>
      <c r="BH97" s="128"/>
      <c r="BI97" s="27"/>
      <c r="BJ97" s="128"/>
      <c r="BK97" s="27"/>
      <c r="BL97" s="128"/>
      <c r="BM97" s="27"/>
      <c r="BN97" s="128"/>
      <c r="BO97" s="27"/>
      <c r="BP97" s="128"/>
      <c r="BQ97" s="27"/>
      <c r="BR97" s="28"/>
      <c r="BS97" s="27"/>
      <c r="BT97" s="30"/>
      <c r="BU97" s="28"/>
      <c r="BV97" s="27"/>
      <c r="BW97" s="28"/>
      <c r="BX97" s="27"/>
      <c r="BY97" s="28"/>
      <c r="BZ97" s="27"/>
      <c r="CA97" s="28"/>
      <c r="CB97" s="27"/>
      <c r="CC97" s="28"/>
      <c r="CD97" s="27"/>
      <c r="CE97" s="28"/>
      <c r="CF97" s="27"/>
      <c r="CG97" s="26"/>
      <c r="CH97" s="27"/>
      <c r="CI97" s="26"/>
      <c r="CJ97" s="27"/>
      <c r="CK97" s="26"/>
      <c r="CL97" s="27"/>
      <c r="CM97" s="26"/>
      <c r="CN97" s="27"/>
      <c r="CO97" s="26"/>
      <c r="CP97" s="27"/>
      <c r="CQ97" s="26"/>
      <c r="CR97" s="27"/>
      <c r="CS97" s="30"/>
      <c r="CT97" s="31">
        <f t="shared" si="4"/>
        <v>36290</v>
      </c>
      <c r="CU97" s="31">
        <f t="shared" si="4"/>
        <v>33980</v>
      </c>
      <c r="CV97" s="32">
        <f t="shared" si="5"/>
        <v>2310</v>
      </c>
    </row>
    <row r="98" spans="1:100" ht="25.5" customHeight="1">
      <c r="A98" s="129">
        <v>20</v>
      </c>
      <c r="B98" s="36" t="s">
        <v>671</v>
      </c>
      <c r="C98" s="20" t="s">
        <v>672</v>
      </c>
      <c r="D98" s="20" t="s">
        <v>1460</v>
      </c>
      <c r="E98" s="20" t="s">
        <v>1457</v>
      </c>
      <c r="F98" s="126" t="s">
        <v>673</v>
      </c>
      <c r="G98" s="212"/>
      <c r="H98" s="214" t="s">
        <v>1468</v>
      </c>
      <c r="I98" s="94">
        <v>3300</v>
      </c>
      <c r="J98" s="214" t="s">
        <v>98</v>
      </c>
      <c r="K98" s="25">
        <f>CV98</f>
        <v>0</v>
      </c>
      <c r="L98" s="11"/>
      <c r="M98" s="26">
        <v>1500</v>
      </c>
      <c r="N98" s="27">
        <v>1500</v>
      </c>
      <c r="O98" s="26">
        <v>1000</v>
      </c>
      <c r="P98" s="27">
        <v>1000</v>
      </c>
      <c r="Q98" s="26">
        <v>5000</v>
      </c>
      <c r="R98" s="27">
        <v>5000</v>
      </c>
      <c r="S98" s="26">
        <v>8000</v>
      </c>
      <c r="T98" s="27">
        <f>1500+0</f>
        <v>1500</v>
      </c>
      <c r="U98" s="26"/>
      <c r="V98" s="27"/>
      <c r="W98" s="29">
        <v>2310</v>
      </c>
      <c r="X98" s="27">
        <v>0</v>
      </c>
      <c r="Y98" s="29">
        <v>2310</v>
      </c>
      <c r="Z98" s="27">
        <v>0</v>
      </c>
      <c r="AA98" s="29">
        <v>2310</v>
      </c>
      <c r="AB98" s="27">
        <v>13430</v>
      </c>
      <c r="AC98" s="29">
        <v>2310</v>
      </c>
      <c r="AD98" s="27">
        <v>4620</v>
      </c>
      <c r="AE98" s="29">
        <v>2310</v>
      </c>
      <c r="AF98" s="27">
        <v>0</v>
      </c>
      <c r="AG98" s="29">
        <v>2310</v>
      </c>
      <c r="AH98" s="27"/>
      <c r="AI98" s="29">
        <v>2310</v>
      </c>
      <c r="AJ98" s="27"/>
      <c r="AK98" s="29">
        <v>2310</v>
      </c>
      <c r="AL98" s="27">
        <v>6930</v>
      </c>
      <c r="AM98" s="29">
        <v>2310</v>
      </c>
      <c r="AN98" s="27">
        <v>2310</v>
      </c>
      <c r="AO98" s="128"/>
      <c r="AP98" s="27"/>
      <c r="AQ98" s="128"/>
      <c r="AR98" s="27"/>
      <c r="AS98" s="128"/>
      <c r="AT98" s="27"/>
      <c r="AU98" s="125"/>
      <c r="AV98" s="128"/>
      <c r="AW98" s="27"/>
      <c r="AX98" s="128"/>
      <c r="AY98" s="27"/>
      <c r="AZ98" s="128"/>
      <c r="BA98" s="27"/>
      <c r="BB98" s="128"/>
      <c r="BC98" s="27"/>
      <c r="BD98" s="128"/>
      <c r="BE98" s="27"/>
      <c r="BF98" s="128"/>
      <c r="BG98" s="27"/>
      <c r="BH98" s="128"/>
      <c r="BI98" s="27"/>
      <c r="BJ98" s="128"/>
      <c r="BK98" s="27"/>
      <c r="BL98" s="128"/>
      <c r="BM98" s="27"/>
      <c r="BN98" s="128"/>
      <c r="BO98" s="27"/>
      <c r="BP98" s="128"/>
      <c r="BQ98" s="27"/>
      <c r="BR98" s="28"/>
      <c r="BS98" s="27"/>
      <c r="BT98" s="30"/>
      <c r="BU98" s="28"/>
      <c r="BV98" s="27"/>
      <c r="BW98" s="28"/>
      <c r="BX98" s="27"/>
      <c r="BY98" s="28"/>
      <c r="BZ98" s="27"/>
      <c r="CA98" s="28"/>
      <c r="CB98" s="27"/>
      <c r="CC98" s="28"/>
      <c r="CD98" s="27"/>
      <c r="CE98" s="28"/>
      <c r="CF98" s="27"/>
      <c r="CG98" s="26"/>
      <c r="CH98" s="27"/>
      <c r="CI98" s="26"/>
      <c r="CJ98" s="27"/>
      <c r="CK98" s="26"/>
      <c r="CL98" s="27"/>
      <c r="CM98" s="26"/>
      <c r="CN98" s="27"/>
      <c r="CO98" s="26"/>
      <c r="CP98" s="27"/>
      <c r="CQ98" s="26"/>
      <c r="CR98" s="27"/>
      <c r="CS98" s="30"/>
      <c r="CT98" s="31">
        <f t="shared" si="4"/>
        <v>36290</v>
      </c>
      <c r="CU98" s="31">
        <f t="shared" si="4"/>
        <v>36290</v>
      </c>
      <c r="CV98" s="32">
        <f t="shared" si="5"/>
        <v>0</v>
      </c>
    </row>
    <row r="99" spans="1:100" ht="25.5" customHeight="1">
      <c r="A99" s="18">
        <v>21</v>
      </c>
      <c r="B99" s="36" t="s">
        <v>674</v>
      </c>
      <c r="C99" s="20" t="s">
        <v>675</v>
      </c>
      <c r="D99" s="20" t="s">
        <v>1460</v>
      </c>
      <c r="E99" s="20" t="s">
        <v>1457</v>
      </c>
      <c r="F99" s="126" t="s">
        <v>676</v>
      </c>
      <c r="G99" s="33"/>
      <c r="H99" s="127"/>
      <c r="I99" s="94">
        <v>6600</v>
      </c>
      <c r="J99" s="127"/>
      <c r="K99" s="25">
        <f>CV99</f>
        <v>9080</v>
      </c>
      <c r="L99" s="11"/>
      <c r="M99" s="26">
        <v>1500</v>
      </c>
      <c r="N99" s="27">
        <v>1500</v>
      </c>
      <c r="O99" s="26">
        <v>1000</v>
      </c>
      <c r="P99" s="27">
        <v>1000</v>
      </c>
      <c r="Q99" s="26">
        <v>5000</v>
      </c>
      <c r="R99" s="27">
        <v>5000</v>
      </c>
      <c r="S99" s="26">
        <v>8000</v>
      </c>
      <c r="T99" s="27">
        <f>1500+0</f>
        <v>1500</v>
      </c>
      <c r="U99" s="26"/>
      <c r="V99" s="27"/>
      <c r="W99" s="29">
        <v>4620</v>
      </c>
      <c r="X99" s="27">
        <v>0</v>
      </c>
      <c r="Y99" s="29">
        <v>4620</v>
      </c>
      <c r="Z99" s="27">
        <v>0</v>
      </c>
      <c r="AA99" s="29">
        <v>4620</v>
      </c>
      <c r="AB99" s="27"/>
      <c r="AC99" s="29">
        <v>4620</v>
      </c>
      <c r="AD99" s="27">
        <v>15000</v>
      </c>
      <c r="AE99" s="29">
        <v>4620</v>
      </c>
      <c r="AF99" s="27"/>
      <c r="AG99" s="29">
        <v>4620</v>
      </c>
      <c r="AH99" s="27"/>
      <c r="AI99" s="29">
        <v>4620</v>
      </c>
      <c r="AJ99" s="27"/>
      <c r="AK99" s="29">
        <v>4620</v>
      </c>
      <c r="AL99" s="27"/>
      <c r="AM99" s="29">
        <v>4620</v>
      </c>
      <c r="AN99" s="27">
        <v>24000</v>
      </c>
      <c r="AO99" s="128"/>
      <c r="AP99" s="27"/>
      <c r="AQ99" s="128"/>
      <c r="AR99" s="27"/>
      <c r="AS99" s="128"/>
      <c r="AT99" s="27"/>
      <c r="AU99" s="125"/>
      <c r="AV99" s="128"/>
      <c r="AW99" s="27"/>
      <c r="AX99" s="128"/>
      <c r="AY99" s="27"/>
      <c r="AZ99" s="128"/>
      <c r="BA99" s="27"/>
      <c r="BB99" s="128"/>
      <c r="BC99" s="27"/>
      <c r="BD99" s="128"/>
      <c r="BE99" s="27"/>
      <c r="BF99" s="128"/>
      <c r="BG99" s="27"/>
      <c r="BH99" s="128"/>
      <c r="BI99" s="27"/>
      <c r="BJ99" s="128"/>
      <c r="BK99" s="27"/>
      <c r="BL99" s="128"/>
      <c r="BM99" s="27"/>
      <c r="BN99" s="128"/>
      <c r="BO99" s="27"/>
      <c r="BP99" s="128"/>
      <c r="BQ99" s="27"/>
      <c r="BR99" s="28"/>
      <c r="BS99" s="27"/>
      <c r="BT99" s="30"/>
      <c r="BU99" s="28"/>
      <c r="BV99" s="27"/>
      <c r="BW99" s="28"/>
      <c r="BX99" s="27"/>
      <c r="BY99" s="28"/>
      <c r="BZ99" s="27"/>
      <c r="CA99" s="28"/>
      <c r="CB99" s="27"/>
      <c r="CC99" s="28"/>
      <c r="CD99" s="27"/>
      <c r="CE99" s="28"/>
      <c r="CF99" s="27"/>
      <c r="CG99" s="26"/>
      <c r="CH99" s="27"/>
      <c r="CI99" s="26"/>
      <c r="CJ99" s="27"/>
      <c r="CK99" s="26"/>
      <c r="CL99" s="27"/>
      <c r="CM99" s="26"/>
      <c r="CN99" s="27"/>
      <c r="CO99" s="26"/>
      <c r="CP99" s="27"/>
      <c r="CQ99" s="26"/>
      <c r="CR99" s="27"/>
      <c r="CS99" s="30"/>
      <c r="CT99" s="31">
        <f t="shared" si="4"/>
        <v>57080</v>
      </c>
      <c r="CU99" s="49">
        <f t="shared" si="4"/>
        <v>48000</v>
      </c>
      <c r="CV99" s="32">
        <f t="shared" si="5"/>
        <v>9080</v>
      </c>
    </row>
    <row r="100" spans="1:100" ht="25.5" customHeight="1">
      <c r="A100" s="129">
        <v>22</v>
      </c>
      <c r="B100" s="36" t="s">
        <v>677</v>
      </c>
      <c r="C100" s="20" t="s">
        <v>678</v>
      </c>
      <c r="D100" s="20" t="s">
        <v>1460</v>
      </c>
      <c r="E100" s="20" t="s">
        <v>1457</v>
      </c>
      <c r="F100" s="126" t="s">
        <v>679</v>
      </c>
      <c r="G100" s="212"/>
      <c r="H100" s="147" t="s">
        <v>680</v>
      </c>
      <c r="I100" s="94">
        <v>5600</v>
      </c>
      <c r="J100" s="147" t="s">
        <v>680</v>
      </c>
      <c r="K100" s="25">
        <f>CV100</f>
        <v>10720</v>
      </c>
      <c r="L100" s="11"/>
      <c r="M100" s="26">
        <v>1500</v>
      </c>
      <c r="N100" s="27">
        <v>1500</v>
      </c>
      <c r="O100" s="26">
        <v>1000</v>
      </c>
      <c r="P100" s="27">
        <f>500+500</f>
        <v>1000</v>
      </c>
      <c r="Q100" s="26">
        <v>5000</v>
      </c>
      <c r="R100" s="27">
        <v>5000</v>
      </c>
      <c r="S100" s="26">
        <v>8000</v>
      </c>
      <c r="T100" s="27">
        <v>8000</v>
      </c>
      <c r="U100" s="26"/>
      <c r="V100" s="27"/>
      <c r="W100" s="29">
        <v>3920</v>
      </c>
      <c r="X100" s="27">
        <v>0</v>
      </c>
      <c r="Y100" s="29">
        <v>3920</v>
      </c>
      <c r="Z100" s="27">
        <v>0</v>
      </c>
      <c r="AA100" s="29">
        <v>3920</v>
      </c>
      <c r="AB100" s="27">
        <v>0</v>
      </c>
      <c r="AC100" s="29">
        <v>3920</v>
      </c>
      <c r="AD100" s="27">
        <v>14560</v>
      </c>
      <c r="AE100" s="29">
        <v>3920</v>
      </c>
      <c r="AF100" s="27"/>
      <c r="AG100" s="29">
        <v>3920</v>
      </c>
      <c r="AH100" s="27"/>
      <c r="AI100" s="29">
        <v>3920</v>
      </c>
      <c r="AJ100" s="27"/>
      <c r="AK100" s="29">
        <v>3920</v>
      </c>
      <c r="AL100" s="27"/>
      <c r="AM100" s="29">
        <v>3920</v>
      </c>
      <c r="AN100" s="27">
        <v>10000</v>
      </c>
      <c r="AO100" s="128"/>
      <c r="AP100" s="27"/>
      <c r="AQ100" s="128"/>
      <c r="AR100" s="27"/>
      <c r="AS100" s="128"/>
      <c r="AT100" s="27"/>
      <c r="AU100" s="125"/>
      <c r="AV100" s="128"/>
      <c r="AW100" s="27"/>
      <c r="AX100" s="128"/>
      <c r="AY100" s="27"/>
      <c r="AZ100" s="128"/>
      <c r="BA100" s="27"/>
      <c r="BB100" s="128"/>
      <c r="BC100" s="27"/>
      <c r="BD100" s="128"/>
      <c r="BE100" s="27"/>
      <c r="BF100" s="128"/>
      <c r="BG100" s="27"/>
      <c r="BH100" s="128"/>
      <c r="BI100" s="27"/>
      <c r="BJ100" s="128"/>
      <c r="BK100" s="27"/>
      <c r="BL100" s="128"/>
      <c r="BM100" s="27"/>
      <c r="BN100" s="128"/>
      <c r="BO100" s="27"/>
      <c r="BP100" s="128"/>
      <c r="BQ100" s="27"/>
      <c r="BR100" s="28"/>
      <c r="BS100" s="27"/>
      <c r="BT100" s="30"/>
      <c r="BU100" s="28"/>
      <c r="BV100" s="27"/>
      <c r="BW100" s="28"/>
      <c r="BX100" s="27"/>
      <c r="BY100" s="28"/>
      <c r="BZ100" s="27"/>
      <c r="CA100" s="28"/>
      <c r="CB100" s="27"/>
      <c r="CC100" s="28"/>
      <c r="CD100" s="27"/>
      <c r="CE100" s="28"/>
      <c r="CF100" s="27"/>
      <c r="CG100" s="26"/>
      <c r="CH100" s="27"/>
      <c r="CI100" s="26"/>
      <c r="CJ100" s="27"/>
      <c r="CK100" s="26"/>
      <c r="CL100" s="27"/>
      <c r="CM100" s="26"/>
      <c r="CN100" s="27"/>
      <c r="CO100" s="26"/>
      <c r="CP100" s="27"/>
      <c r="CQ100" s="26"/>
      <c r="CR100" s="27"/>
      <c r="CS100" s="30"/>
      <c r="CT100" s="31">
        <f t="shared" si="4"/>
        <v>50780</v>
      </c>
      <c r="CU100" s="31">
        <f t="shared" si="4"/>
        <v>40060</v>
      </c>
      <c r="CV100" s="32">
        <f t="shared" si="5"/>
        <v>10720</v>
      </c>
    </row>
    <row r="101" spans="1:100" ht="25.5" customHeight="1">
      <c r="A101" s="18">
        <v>23</v>
      </c>
      <c r="B101" s="36" t="s">
        <v>681</v>
      </c>
      <c r="C101" s="20" t="s">
        <v>682</v>
      </c>
      <c r="D101" s="20" t="s">
        <v>1460</v>
      </c>
      <c r="E101" s="20" t="s">
        <v>1457</v>
      </c>
      <c r="F101" s="126" t="s">
        <v>683</v>
      </c>
      <c r="G101" s="212" t="s">
        <v>410</v>
      </c>
      <c r="H101" s="24" t="s">
        <v>1463</v>
      </c>
      <c r="I101" s="94">
        <v>6200</v>
      </c>
      <c r="K101" s="25">
        <f>CV101</f>
        <v>13020</v>
      </c>
      <c r="L101" s="11"/>
      <c r="M101" s="26">
        <v>1500</v>
      </c>
      <c r="N101" s="27">
        <v>1500</v>
      </c>
      <c r="O101" s="26">
        <v>1000</v>
      </c>
      <c r="P101" s="27">
        <f>500+500</f>
        <v>1000</v>
      </c>
      <c r="Q101" s="26">
        <v>5000</v>
      </c>
      <c r="R101" s="27">
        <v>5000</v>
      </c>
      <c r="S101" s="26">
        <v>8000</v>
      </c>
      <c r="T101" s="27">
        <v>0</v>
      </c>
      <c r="U101" s="26"/>
      <c r="V101" s="27"/>
      <c r="W101" s="29">
        <v>4340</v>
      </c>
      <c r="X101" s="27">
        <v>0</v>
      </c>
      <c r="Y101" s="29">
        <v>4340</v>
      </c>
      <c r="Z101" s="27">
        <v>0</v>
      </c>
      <c r="AA101" s="29">
        <v>4340</v>
      </c>
      <c r="AB101" s="27">
        <v>0</v>
      </c>
      <c r="AC101" s="29">
        <v>4340</v>
      </c>
      <c r="AD101" s="27">
        <v>25360</v>
      </c>
      <c r="AE101" s="29">
        <v>4340</v>
      </c>
      <c r="AF101" s="27">
        <v>4340</v>
      </c>
      <c r="AG101" s="29">
        <v>4340</v>
      </c>
      <c r="AH101" s="27"/>
      <c r="AI101" s="29">
        <v>4340</v>
      </c>
      <c r="AJ101" s="27"/>
      <c r="AK101" s="29">
        <v>4340</v>
      </c>
      <c r="AL101" s="27"/>
      <c r="AM101" s="29">
        <v>4340</v>
      </c>
      <c r="AN101" s="27">
        <v>4340</v>
      </c>
      <c r="AO101" s="128"/>
      <c r="AP101" s="27"/>
      <c r="AQ101" s="128"/>
      <c r="AR101" s="27"/>
      <c r="AS101" s="128"/>
      <c r="AT101" s="27"/>
      <c r="AU101" s="125"/>
      <c r="AV101" s="128"/>
      <c r="AW101" s="27"/>
      <c r="AX101" s="128"/>
      <c r="AY101" s="27"/>
      <c r="AZ101" s="128"/>
      <c r="BA101" s="27"/>
      <c r="BB101" s="128"/>
      <c r="BC101" s="27"/>
      <c r="BD101" s="128"/>
      <c r="BE101" s="27"/>
      <c r="BF101" s="128"/>
      <c r="BG101" s="27"/>
      <c r="BH101" s="128"/>
      <c r="BI101" s="27"/>
      <c r="BJ101" s="128"/>
      <c r="BK101" s="27"/>
      <c r="BL101" s="128"/>
      <c r="BM101" s="27"/>
      <c r="BN101" s="128"/>
      <c r="BO101" s="27"/>
      <c r="BP101" s="128"/>
      <c r="BQ101" s="27"/>
      <c r="BR101" s="28"/>
      <c r="BS101" s="27"/>
      <c r="BT101" s="30"/>
      <c r="BU101" s="28"/>
      <c r="BV101" s="27"/>
      <c r="BW101" s="28"/>
      <c r="BX101" s="27"/>
      <c r="BY101" s="28"/>
      <c r="BZ101" s="27"/>
      <c r="CA101" s="28"/>
      <c r="CB101" s="27"/>
      <c r="CC101" s="28"/>
      <c r="CD101" s="27"/>
      <c r="CE101" s="28"/>
      <c r="CF101" s="27"/>
      <c r="CG101" s="26"/>
      <c r="CH101" s="27"/>
      <c r="CI101" s="26"/>
      <c r="CJ101" s="27"/>
      <c r="CK101" s="26"/>
      <c r="CL101" s="27"/>
      <c r="CM101" s="26"/>
      <c r="CN101" s="27"/>
      <c r="CO101" s="26"/>
      <c r="CP101" s="27"/>
      <c r="CQ101" s="26"/>
      <c r="CR101" s="27"/>
      <c r="CS101" s="30"/>
      <c r="CT101" s="31">
        <f t="shared" si="4"/>
        <v>54560</v>
      </c>
      <c r="CU101" s="31">
        <f t="shared" si="4"/>
        <v>41540</v>
      </c>
      <c r="CV101" s="32">
        <f t="shared" si="5"/>
        <v>13020</v>
      </c>
    </row>
    <row r="102" spans="1:100" ht="25.5" customHeight="1">
      <c r="A102" s="172">
        <v>29</v>
      </c>
      <c r="B102" s="36" t="s">
        <v>133</v>
      </c>
      <c r="C102" s="42" t="s">
        <v>134</v>
      </c>
      <c r="D102" s="20" t="s">
        <v>1460</v>
      </c>
      <c r="E102" s="20" t="s">
        <v>1458</v>
      </c>
      <c r="F102" s="43" t="s">
        <v>135</v>
      </c>
      <c r="G102" s="34" t="s">
        <v>49</v>
      </c>
      <c r="H102" s="229" t="s">
        <v>136</v>
      </c>
      <c r="I102" s="23"/>
      <c r="J102" s="229" t="s">
        <v>136</v>
      </c>
      <c r="K102" s="25">
        <f>CT102</f>
        <v>30060</v>
      </c>
      <c r="L102" s="11"/>
      <c r="M102" s="26">
        <v>1500</v>
      </c>
      <c r="N102" s="27">
        <v>1500</v>
      </c>
      <c r="O102" s="26">
        <v>1000</v>
      </c>
      <c r="P102" s="27">
        <f>500+500</f>
        <v>1000</v>
      </c>
      <c r="Q102" s="26">
        <v>5000</v>
      </c>
      <c r="R102" s="27">
        <v>5000</v>
      </c>
      <c r="S102" s="26">
        <v>4000</v>
      </c>
      <c r="T102" s="27">
        <v>8000</v>
      </c>
      <c r="U102" s="28"/>
      <c r="V102" s="27"/>
      <c r="W102" s="26"/>
      <c r="X102" s="27"/>
      <c r="Y102" s="29">
        <v>3640</v>
      </c>
      <c r="Z102" s="27">
        <v>0</v>
      </c>
      <c r="AA102" s="29">
        <v>3640</v>
      </c>
      <c r="AB102" s="27">
        <v>0</v>
      </c>
      <c r="AC102" s="29">
        <v>3640</v>
      </c>
      <c r="AD102" s="27">
        <v>0</v>
      </c>
      <c r="AE102" s="29">
        <v>3640</v>
      </c>
      <c r="AF102" s="27">
        <v>14560</v>
      </c>
      <c r="AG102" s="29">
        <v>4000</v>
      </c>
      <c r="AH102" s="27"/>
      <c r="AI102" s="29"/>
      <c r="AJ102" s="27"/>
      <c r="AK102" s="29"/>
      <c r="AL102" s="27"/>
      <c r="AM102" s="29"/>
      <c r="AN102" s="27"/>
      <c r="AO102" s="29"/>
      <c r="AP102" s="27"/>
      <c r="AQ102" s="28"/>
      <c r="AR102" s="27"/>
      <c r="AS102" s="28"/>
      <c r="AT102" s="27"/>
      <c r="AU102" s="125"/>
      <c r="AV102" s="128"/>
      <c r="AW102" s="27"/>
      <c r="AX102" s="128"/>
      <c r="AY102" s="27"/>
      <c r="AZ102" s="128"/>
      <c r="BA102" s="27"/>
      <c r="BB102" s="128"/>
      <c r="BC102" s="27"/>
      <c r="BD102" s="128"/>
      <c r="BE102" s="27"/>
      <c r="BF102" s="128"/>
      <c r="BG102" s="27"/>
      <c r="BH102" s="128"/>
      <c r="BI102" s="27"/>
      <c r="BJ102" s="128"/>
      <c r="BK102" s="27"/>
      <c r="BL102" s="128"/>
      <c r="BM102" s="27"/>
      <c r="BN102" s="128"/>
      <c r="BO102" s="27"/>
      <c r="BP102" s="128"/>
      <c r="BQ102" s="27"/>
      <c r="BR102" s="28"/>
      <c r="BS102" s="27"/>
      <c r="BT102" s="30"/>
      <c r="BU102" s="28"/>
      <c r="BV102" s="27"/>
      <c r="BW102" s="28"/>
      <c r="BX102" s="27"/>
      <c r="BY102" s="28"/>
      <c r="BZ102" s="27"/>
      <c r="CA102" s="28"/>
      <c r="CB102" s="27"/>
      <c r="CC102" s="28"/>
      <c r="CD102" s="27"/>
      <c r="CE102" s="28"/>
      <c r="CF102" s="27"/>
      <c r="CG102" s="26"/>
      <c r="CH102" s="27"/>
      <c r="CI102" s="26"/>
      <c r="CJ102" s="27"/>
      <c r="CK102" s="26"/>
      <c r="CL102" s="27"/>
      <c r="CM102" s="26"/>
      <c r="CN102" s="27"/>
      <c r="CO102" s="26"/>
      <c r="CP102" s="27"/>
      <c r="CQ102" s="26"/>
      <c r="CR102" s="27"/>
      <c r="CS102" s="30"/>
      <c r="CT102" s="31">
        <f t="shared" si="4"/>
        <v>30060</v>
      </c>
      <c r="CU102" s="31">
        <f t="shared" si="4"/>
        <v>30060</v>
      </c>
      <c r="CV102" s="32">
        <f t="shared" si="5"/>
        <v>0</v>
      </c>
    </row>
    <row r="103" spans="1:100" ht="25.5" customHeight="1">
      <c r="A103" s="18">
        <v>30</v>
      </c>
      <c r="B103" s="36" t="s">
        <v>137</v>
      </c>
      <c r="C103" s="20" t="s">
        <v>138</v>
      </c>
      <c r="D103" s="20" t="s">
        <v>1460</v>
      </c>
      <c r="E103" s="20" t="s">
        <v>1458</v>
      </c>
      <c r="F103" s="21" t="s">
        <v>139</v>
      </c>
      <c r="G103" s="33"/>
      <c r="H103" s="127" t="s">
        <v>1466</v>
      </c>
      <c r="I103" s="23">
        <v>2600</v>
      </c>
      <c r="J103" s="34" t="s">
        <v>64</v>
      </c>
      <c r="K103" s="25">
        <f>CT103</f>
        <v>31880</v>
      </c>
      <c r="L103" s="11"/>
      <c r="M103" s="26">
        <v>1500</v>
      </c>
      <c r="N103" s="27">
        <v>1500</v>
      </c>
      <c r="O103" s="26">
        <v>1000</v>
      </c>
      <c r="P103" s="27">
        <v>1000</v>
      </c>
      <c r="Q103" s="26">
        <v>5000</v>
      </c>
      <c r="R103" s="27">
        <v>5000</v>
      </c>
      <c r="S103" s="26">
        <v>8000</v>
      </c>
      <c r="T103" s="27">
        <f>1500+0</f>
        <v>1500</v>
      </c>
      <c r="U103" s="28"/>
      <c r="V103" s="27"/>
      <c r="W103" s="26"/>
      <c r="X103" s="27"/>
      <c r="Y103" s="29">
        <v>1820</v>
      </c>
      <c r="Z103" s="27">
        <v>8320</v>
      </c>
      <c r="AA103" s="29">
        <v>1820</v>
      </c>
      <c r="AB103" s="27">
        <v>1820</v>
      </c>
      <c r="AC103" s="29">
        <v>1820</v>
      </c>
      <c r="AD103" s="27">
        <v>0</v>
      </c>
      <c r="AE103" s="29">
        <v>1820</v>
      </c>
      <c r="AF103" s="27">
        <v>3640</v>
      </c>
      <c r="AG103" s="29">
        <v>1820</v>
      </c>
      <c r="AH103" s="27">
        <v>1820</v>
      </c>
      <c r="AI103" s="29">
        <v>1820</v>
      </c>
      <c r="AJ103" s="27">
        <v>1820</v>
      </c>
      <c r="AK103" s="29">
        <v>1820</v>
      </c>
      <c r="AL103" s="27"/>
      <c r="AM103" s="29">
        <v>1820</v>
      </c>
      <c r="AN103" s="27">
        <v>1820</v>
      </c>
      <c r="AO103" s="29">
        <v>1820</v>
      </c>
      <c r="AP103" s="27">
        <v>1820</v>
      </c>
      <c r="AQ103" s="28"/>
      <c r="AR103" s="27"/>
      <c r="AS103" s="28"/>
      <c r="AT103" s="27"/>
      <c r="AU103" s="125"/>
      <c r="AV103" s="128"/>
      <c r="AW103" s="27"/>
      <c r="AX103" s="128"/>
      <c r="AY103" s="27"/>
      <c r="AZ103" s="128"/>
      <c r="BA103" s="27"/>
      <c r="BB103" s="128"/>
      <c r="BC103" s="27"/>
      <c r="BD103" s="128"/>
      <c r="BE103" s="27"/>
      <c r="BF103" s="128"/>
      <c r="BG103" s="27"/>
      <c r="BH103" s="128"/>
      <c r="BI103" s="27"/>
      <c r="BJ103" s="128"/>
      <c r="BK103" s="27"/>
      <c r="BL103" s="128"/>
      <c r="BM103" s="27"/>
      <c r="BN103" s="128"/>
      <c r="BO103" s="27"/>
      <c r="BP103" s="128"/>
      <c r="BQ103" s="27"/>
      <c r="BR103" s="28"/>
      <c r="BS103" s="27"/>
      <c r="BT103" s="30"/>
      <c r="BU103" s="28"/>
      <c r="BV103" s="27"/>
      <c r="BW103" s="28"/>
      <c r="BX103" s="27"/>
      <c r="BY103" s="28"/>
      <c r="BZ103" s="27"/>
      <c r="CA103" s="28"/>
      <c r="CB103" s="27"/>
      <c r="CC103" s="28"/>
      <c r="CD103" s="27"/>
      <c r="CE103" s="28"/>
      <c r="CF103" s="27"/>
      <c r="CG103" s="26"/>
      <c r="CH103" s="27"/>
      <c r="CI103" s="26"/>
      <c r="CJ103" s="27"/>
      <c r="CK103" s="26"/>
      <c r="CL103" s="27"/>
      <c r="CM103" s="26"/>
      <c r="CN103" s="27"/>
      <c r="CO103" s="26"/>
      <c r="CP103" s="27"/>
      <c r="CQ103" s="26"/>
      <c r="CR103" s="27"/>
      <c r="CS103" s="30"/>
      <c r="CT103" s="31">
        <f t="shared" si="4"/>
        <v>31880</v>
      </c>
      <c r="CU103" s="31">
        <f t="shared" si="4"/>
        <v>30060</v>
      </c>
      <c r="CV103" s="32">
        <f t="shared" si="5"/>
        <v>1820</v>
      </c>
    </row>
    <row r="104" spans="1:100" ht="25.5" customHeight="1">
      <c r="A104" s="129">
        <v>24</v>
      </c>
      <c r="B104" s="36" t="s">
        <v>684</v>
      </c>
      <c r="C104" s="20" t="s">
        <v>685</v>
      </c>
      <c r="D104" s="20" t="s">
        <v>1460</v>
      </c>
      <c r="E104" s="20" t="s">
        <v>1457</v>
      </c>
      <c r="F104" s="126" t="s">
        <v>686</v>
      </c>
      <c r="G104" s="33" t="s">
        <v>410</v>
      </c>
      <c r="H104" s="224" t="s">
        <v>1463</v>
      </c>
      <c r="I104" s="94">
        <v>6200</v>
      </c>
      <c r="J104" s="224"/>
      <c r="K104" s="25">
        <f>CV104</f>
        <v>4340</v>
      </c>
      <c r="L104" s="11"/>
      <c r="M104" s="26">
        <v>1500</v>
      </c>
      <c r="N104" s="27">
        <v>1500</v>
      </c>
      <c r="O104" s="26">
        <v>1000</v>
      </c>
      <c r="P104" s="27">
        <v>1000</v>
      </c>
      <c r="Q104" s="26">
        <v>5000</v>
      </c>
      <c r="R104" s="27">
        <v>5000</v>
      </c>
      <c r="S104" s="26">
        <v>8000</v>
      </c>
      <c r="T104" s="27">
        <v>1500</v>
      </c>
      <c r="U104" s="26"/>
      <c r="V104" s="27"/>
      <c r="W104" s="29">
        <v>4340</v>
      </c>
      <c r="X104" s="27">
        <f>6500+4620</f>
        <v>11120</v>
      </c>
      <c r="Y104" s="29">
        <v>4340</v>
      </c>
      <c r="Z104" s="27">
        <v>0</v>
      </c>
      <c r="AA104" s="29">
        <v>4340</v>
      </c>
      <c r="AB104" s="27">
        <v>0</v>
      </c>
      <c r="AC104" s="29">
        <v>4340</v>
      </c>
      <c r="AD104" s="27">
        <v>12740</v>
      </c>
      <c r="AE104" s="29">
        <v>4340</v>
      </c>
      <c r="AF104" s="27"/>
      <c r="AG104" s="29">
        <v>4340</v>
      </c>
      <c r="AH104" s="27"/>
      <c r="AI104" s="29">
        <v>4340</v>
      </c>
      <c r="AJ104" s="27"/>
      <c r="AK104" s="29">
        <v>4340</v>
      </c>
      <c r="AL104" s="27"/>
      <c r="AM104" s="29">
        <v>4340</v>
      </c>
      <c r="AN104" s="27">
        <v>17360</v>
      </c>
      <c r="AO104" s="128"/>
      <c r="AP104" s="27"/>
      <c r="AQ104" s="128"/>
      <c r="AR104" s="27"/>
      <c r="AS104" s="128"/>
      <c r="AT104" s="27"/>
      <c r="AU104" s="125"/>
      <c r="AV104" s="128"/>
      <c r="AW104" s="27"/>
      <c r="AX104" s="128"/>
      <c r="AY104" s="27"/>
      <c r="AZ104" s="128"/>
      <c r="BA104" s="27"/>
      <c r="BB104" s="128"/>
      <c r="BC104" s="27"/>
      <c r="BD104" s="128"/>
      <c r="BE104" s="27"/>
      <c r="BF104" s="128"/>
      <c r="BG104" s="27"/>
      <c r="BH104" s="128"/>
      <c r="BI104" s="27"/>
      <c r="BJ104" s="128"/>
      <c r="BK104" s="27"/>
      <c r="BL104" s="128"/>
      <c r="BM104" s="27"/>
      <c r="BN104" s="128"/>
      <c r="BO104" s="27"/>
      <c r="BP104" s="128"/>
      <c r="BQ104" s="27"/>
      <c r="BR104" s="28"/>
      <c r="BS104" s="27"/>
      <c r="BT104" s="30"/>
      <c r="BU104" s="28"/>
      <c r="BV104" s="27"/>
      <c r="BW104" s="28"/>
      <c r="BX104" s="27"/>
      <c r="BY104" s="28"/>
      <c r="BZ104" s="27"/>
      <c r="CA104" s="28"/>
      <c r="CB104" s="27"/>
      <c r="CC104" s="28"/>
      <c r="CD104" s="27"/>
      <c r="CE104" s="28"/>
      <c r="CF104" s="27"/>
      <c r="CG104" s="26"/>
      <c r="CH104" s="27"/>
      <c r="CI104" s="26"/>
      <c r="CJ104" s="27"/>
      <c r="CK104" s="26"/>
      <c r="CL104" s="27"/>
      <c r="CM104" s="26"/>
      <c r="CN104" s="27"/>
      <c r="CO104" s="26"/>
      <c r="CP104" s="27"/>
      <c r="CQ104" s="26"/>
      <c r="CR104" s="27"/>
      <c r="CS104" s="30"/>
      <c r="CT104" s="31">
        <f t="shared" si="4"/>
        <v>54560</v>
      </c>
      <c r="CU104" s="31">
        <f t="shared" si="4"/>
        <v>50220</v>
      </c>
      <c r="CV104" s="32">
        <f t="shared" si="5"/>
        <v>4340</v>
      </c>
    </row>
    <row r="105" spans="1:100" ht="25.5" customHeight="1">
      <c r="A105" s="18">
        <v>31</v>
      </c>
      <c r="B105" s="36" t="s">
        <v>140</v>
      </c>
      <c r="C105" s="20" t="s">
        <v>141</v>
      </c>
      <c r="D105" s="20" t="s">
        <v>1460</v>
      </c>
      <c r="E105" s="20" t="s">
        <v>1458</v>
      </c>
      <c r="F105" s="21" t="s">
        <v>142</v>
      </c>
      <c r="G105" s="33"/>
      <c r="H105" s="226"/>
      <c r="I105" s="23">
        <v>6600</v>
      </c>
      <c r="J105" s="226"/>
      <c r="K105" s="25">
        <f>CT105</f>
        <v>57080</v>
      </c>
      <c r="L105" s="11"/>
      <c r="M105" s="26">
        <v>1500</v>
      </c>
      <c r="N105" s="27">
        <v>1500</v>
      </c>
      <c r="O105" s="26">
        <v>1000</v>
      </c>
      <c r="P105" s="27">
        <v>1000</v>
      </c>
      <c r="Q105" s="26">
        <v>5000</v>
      </c>
      <c r="R105" s="27">
        <v>5000</v>
      </c>
      <c r="S105" s="26">
        <v>8000</v>
      </c>
      <c r="T105" s="27">
        <f>1500+0</f>
        <v>1500</v>
      </c>
      <c r="U105" s="28"/>
      <c r="V105" s="27"/>
      <c r="W105" s="26"/>
      <c r="X105" s="27"/>
      <c r="Y105" s="29">
        <v>4620</v>
      </c>
      <c r="Z105" s="27">
        <v>11120</v>
      </c>
      <c r="AA105" s="29">
        <v>4620</v>
      </c>
      <c r="AB105" s="27">
        <v>4620</v>
      </c>
      <c r="AC105" s="29">
        <v>4620</v>
      </c>
      <c r="AD105" s="27">
        <v>4620</v>
      </c>
      <c r="AE105" s="29">
        <v>4620</v>
      </c>
      <c r="AF105" s="27">
        <f>4620+4620</f>
        <v>9240</v>
      </c>
      <c r="AG105" s="29">
        <v>4620</v>
      </c>
      <c r="AH105" s="27">
        <v>0</v>
      </c>
      <c r="AI105" s="29">
        <v>4620</v>
      </c>
      <c r="AJ105" s="27">
        <v>4620</v>
      </c>
      <c r="AK105" s="29">
        <v>4620</v>
      </c>
      <c r="AL105" s="27">
        <v>4620</v>
      </c>
      <c r="AM105" s="29">
        <v>4620</v>
      </c>
      <c r="AN105" s="27">
        <v>4620</v>
      </c>
      <c r="AO105" s="29">
        <v>4620</v>
      </c>
      <c r="AP105" s="27"/>
      <c r="AQ105" s="28"/>
      <c r="AR105" s="27"/>
      <c r="AS105" s="28"/>
      <c r="AT105" s="27"/>
      <c r="AU105" s="125"/>
      <c r="AV105" s="128"/>
      <c r="AW105" s="27"/>
      <c r="AX105" s="128"/>
      <c r="AY105" s="27"/>
      <c r="AZ105" s="128"/>
      <c r="BA105" s="27"/>
      <c r="BB105" s="128"/>
      <c r="BC105" s="27"/>
      <c r="BD105" s="128"/>
      <c r="BE105" s="27"/>
      <c r="BF105" s="128"/>
      <c r="BG105" s="27"/>
      <c r="BH105" s="128"/>
      <c r="BI105" s="27"/>
      <c r="BJ105" s="128"/>
      <c r="BK105" s="27"/>
      <c r="BL105" s="128"/>
      <c r="BM105" s="27"/>
      <c r="BN105" s="128"/>
      <c r="BO105" s="27"/>
      <c r="BP105" s="128"/>
      <c r="BQ105" s="27"/>
      <c r="BR105" s="28"/>
      <c r="BS105" s="27"/>
      <c r="BT105" s="30"/>
      <c r="BU105" s="28"/>
      <c r="BV105" s="27"/>
      <c r="BW105" s="28"/>
      <c r="BX105" s="27"/>
      <c r="BY105" s="28"/>
      <c r="BZ105" s="27"/>
      <c r="CA105" s="28"/>
      <c r="CB105" s="27"/>
      <c r="CC105" s="28"/>
      <c r="CD105" s="27"/>
      <c r="CE105" s="28"/>
      <c r="CF105" s="27"/>
      <c r="CG105" s="26"/>
      <c r="CH105" s="27"/>
      <c r="CI105" s="26"/>
      <c r="CJ105" s="27"/>
      <c r="CK105" s="26"/>
      <c r="CL105" s="27"/>
      <c r="CM105" s="26"/>
      <c r="CN105" s="27"/>
      <c r="CO105" s="26"/>
      <c r="CP105" s="27"/>
      <c r="CQ105" s="26"/>
      <c r="CR105" s="27"/>
      <c r="CS105" s="30"/>
      <c r="CT105" s="31">
        <f t="shared" si="4"/>
        <v>57080</v>
      </c>
      <c r="CU105" s="31">
        <f t="shared" si="4"/>
        <v>52460</v>
      </c>
      <c r="CV105" s="32">
        <f t="shared" si="5"/>
        <v>4620</v>
      </c>
    </row>
    <row r="106" spans="1:100" ht="25.5" customHeight="1">
      <c r="A106" s="129">
        <v>32</v>
      </c>
      <c r="B106" s="36" t="s">
        <v>143</v>
      </c>
      <c r="C106" s="20" t="s">
        <v>144</v>
      </c>
      <c r="D106" s="20" t="s">
        <v>1460</v>
      </c>
      <c r="E106" s="20" t="s">
        <v>1458</v>
      </c>
      <c r="F106" s="21" t="s">
        <v>145</v>
      </c>
      <c r="G106" s="33"/>
      <c r="H106" s="127" t="s">
        <v>1468</v>
      </c>
      <c r="I106" s="23">
        <v>3300</v>
      </c>
      <c r="J106" s="34" t="s">
        <v>98</v>
      </c>
      <c r="K106" s="25">
        <f>CT106</f>
        <v>36290</v>
      </c>
      <c r="L106" s="11"/>
      <c r="M106" s="26">
        <v>1500</v>
      </c>
      <c r="N106" s="27">
        <v>1500</v>
      </c>
      <c r="O106" s="26">
        <v>1000</v>
      </c>
      <c r="P106" s="27">
        <f>500+0</f>
        <v>500</v>
      </c>
      <c r="Q106" s="26">
        <v>5000</v>
      </c>
      <c r="R106" s="27">
        <v>0</v>
      </c>
      <c r="S106" s="26">
        <v>8000</v>
      </c>
      <c r="T106" s="27">
        <v>0</v>
      </c>
      <c r="U106" s="28"/>
      <c r="V106" s="27"/>
      <c r="W106" s="26"/>
      <c r="X106" s="27"/>
      <c r="Y106" s="29">
        <v>2310</v>
      </c>
      <c r="Z106" s="27">
        <v>15810</v>
      </c>
      <c r="AA106" s="29">
        <v>2310</v>
      </c>
      <c r="AB106" s="27">
        <v>2310</v>
      </c>
      <c r="AC106" s="29">
        <v>2310</v>
      </c>
      <c r="AD106" s="27">
        <v>0</v>
      </c>
      <c r="AE106" s="29">
        <v>2310</v>
      </c>
      <c r="AF106" s="27">
        <v>4620</v>
      </c>
      <c r="AG106" s="29">
        <v>2310</v>
      </c>
      <c r="AH106" s="27"/>
      <c r="AI106" s="29">
        <v>2310</v>
      </c>
      <c r="AJ106" s="27"/>
      <c r="AK106" s="29">
        <v>2310</v>
      </c>
      <c r="AL106" s="27"/>
      <c r="AM106" s="29">
        <v>2310</v>
      </c>
      <c r="AN106" s="27">
        <v>4620</v>
      </c>
      <c r="AO106" s="29">
        <v>2310</v>
      </c>
      <c r="AP106" s="27">
        <v>4620</v>
      </c>
      <c r="AQ106" s="28"/>
      <c r="AR106" s="27"/>
      <c r="AS106" s="28"/>
      <c r="AT106" s="27"/>
      <c r="AU106" s="125"/>
      <c r="AV106" s="128"/>
      <c r="AW106" s="27"/>
      <c r="AX106" s="128"/>
      <c r="AY106" s="27"/>
      <c r="AZ106" s="128"/>
      <c r="BA106" s="27"/>
      <c r="BB106" s="128"/>
      <c r="BC106" s="27"/>
      <c r="BD106" s="128"/>
      <c r="BE106" s="27"/>
      <c r="BF106" s="128"/>
      <c r="BG106" s="27"/>
      <c r="BH106" s="128"/>
      <c r="BI106" s="27"/>
      <c r="BJ106" s="128"/>
      <c r="BK106" s="27"/>
      <c r="BL106" s="128"/>
      <c r="BM106" s="27"/>
      <c r="BN106" s="128"/>
      <c r="BO106" s="27"/>
      <c r="BP106" s="128"/>
      <c r="BQ106" s="27"/>
      <c r="BR106" s="28"/>
      <c r="BS106" s="27"/>
      <c r="BT106" s="30"/>
      <c r="BU106" s="28"/>
      <c r="BV106" s="27"/>
      <c r="BW106" s="28"/>
      <c r="BX106" s="27"/>
      <c r="BY106" s="28"/>
      <c r="BZ106" s="27"/>
      <c r="CA106" s="28"/>
      <c r="CB106" s="27"/>
      <c r="CC106" s="28"/>
      <c r="CD106" s="27"/>
      <c r="CE106" s="28"/>
      <c r="CF106" s="27"/>
      <c r="CG106" s="26"/>
      <c r="CH106" s="27"/>
      <c r="CI106" s="26"/>
      <c r="CJ106" s="27"/>
      <c r="CK106" s="26"/>
      <c r="CL106" s="27"/>
      <c r="CM106" s="26"/>
      <c r="CN106" s="27"/>
      <c r="CO106" s="26"/>
      <c r="CP106" s="27"/>
      <c r="CQ106" s="26"/>
      <c r="CR106" s="27"/>
      <c r="CS106" s="30"/>
      <c r="CT106" s="31">
        <f t="shared" si="4"/>
        <v>36290</v>
      </c>
      <c r="CU106" s="31">
        <f t="shared" si="4"/>
        <v>33980</v>
      </c>
      <c r="CV106" s="32">
        <f t="shared" si="5"/>
        <v>2310</v>
      </c>
    </row>
    <row r="107" spans="1:100" ht="25.5" customHeight="1">
      <c r="A107" s="18">
        <v>33</v>
      </c>
      <c r="B107" s="36" t="s">
        <v>146</v>
      </c>
      <c r="C107" s="20" t="s">
        <v>147</v>
      </c>
      <c r="D107" s="20" t="s">
        <v>1460</v>
      </c>
      <c r="E107" s="20" t="s">
        <v>1458</v>
      </c>
      <c r="F107" s="21" t="s">
        <v>148</v>
      </c>
      <c r="G107" s="212"/>
      <c r="H107" s="24"/>
      <c r="I107" s="23">
        <v>6600</v>
      </c>
      <c r="K107" s="25">
        <f>CT107</f>
        <v>57080</v>
      </c>
      <c r="L107" s="11"/>
      <c r="M107" s="26">
        <v>1500</v>
      </c>
      <c r="N107" s="27">
        <v>1500</v>
      </c>
      <c r="O107" s="26">
        <v>1000</v>
      </c>
      <c r="P107" s="27">
        <v>1000</v>
      </c>
      <c r="Q107" s="26">
        <v>5000</v>
      </c>
      <c r="R107" s="27">
        <v>5000</v>
      </c>
      <c r="S107" s="26">
        <v>8000</v>
      </c>
      <c r="T107" s="27">
        <v>1500</v>
      </c>
      <c r="U107" s="28"/>
      <c r="V107" s="27"/>
      <c r="W107" s="26"/>
      <c r="X107" s="27"/>
      <c r="Y107" s="29">
        <v>4620</v>
      </c>
      <c r="Z107" s="27">
        <v>4620</v>
      </c>
      <c r="AA107" s="29">
        <v>4620</v>
      </c>
      <c r="AB107" s="27">
        <v>4620</v>
      </c>
      <c r="AC107" s="29">
        <v>4620</v>
      </c>
      <c r="AD107" s="27">
        <v>0</v>
      </c>
      <c r="AE107" s="29">
        <v>4620</v>
      </c>
      <c r="AF107" s="27">
        <v>4620</v>
      </c>
      <c r="AG107" s="29">
        <v>4620</v>
      </c>
      <c r="AH107" s="27">
        <v>4620</v>
      </c>
      <c r="AI107" s="29">
        <v>4620</v>
      </c>
      <c r="AJ107" s="27"/>
      <c r="AK107" s="29">
        <v>4620</v>
      </c>
      <c r="AL107" s="27"/>
      <c r="AM107" s="29">
        <v>4620</v>
      </c>
      <c r="AN107" s="27"/>
      <c r="AO107" s="29">
        <v>4620</v>
      </c>
      <c r="AP107" s="27"/>
      <c r="AQ107" s="28"/>
      <c r="AR107" s="27"/>
      <c r="AS107" s="28"/>
      <c r="AT107" s="27"/>
      <c r="AU107" s="125"/>
      <c r="AV107" s="128"/>
      <c r="AW107" s="27"/>
      <c r="AX107" s="128"/>
      <c r="AY107" s="27"/>
      <c r="AZ107" s="128"/>
      <c r="BA107" s="27"/>
      <c r="BB107" s="128"/>
      <c r="BC107" s="27"/>
      <c r="BD107" s="128"/>
      <c r="BE107" s="27"/>
      <c r="BF107" s="128"/>
      <c r="BG107" s="27"/>
      <c r="BH107" s="128"/>
      <c r="BI107" s="27"/>
      <c r="BJ107" s="128"/>
      <c r="BK107" s="27"/>
      <c r="BL107" s="128"/>
      <c r="BM107" s="27"/>
      <c r="BN107" s="128"/>
      <c r="BO107" s="27"/>
      <c r="BP107" s="128"/>
      <c r="BQ107" s="27"/>
      <c r="BR107" s="28"/>
      <c r="BS107" s="27"/>
      <c r="BT107" s="30"/>
      <c r="BU107" s="28"/>
      <c r="BV107" s="27"/>
      <c r="BW107" s="28"/>
      <c r="BX107" s="27"/>
      <c r="BY107" s="28"/>
      <c r="BZ107" s="27"/>
      <c r="CA107" s="28"/>
      <c r="CB107" s="27"/>
      <c r="CC107" s="28"/>
      <c r="CD107" s="27"/>
      <c r="CE107" s="28"/>
      <c r="CF107" s="27"/>
      <c r="CG107" s="26"/>
      <c r="CH107" s="27"/>
      <c r="CI107" s="26"/>
      <c r="CJ107" s="27"/>
      <c r="CK107" s="26"/>
      <c r="CL107" s="27"/>
      <c r="CM107" s="26"/>
      <c r="CN107" s="27"/>
      <c r="CO107" s="26"/>
      <c r="CP107" s="27"/>
      <c r="CQ107" s="26"/>
      <c r="CR107" s="27"/>
      <c r="CS107" s="30"/>
      <c r="CT107" s="31">
        <f t="shared" si="4"/>
        <v>57080</v>
      </c>
      <c r="CU107" s="31">
        <f t="shared" si="4"/>
        <v>27480</v>
      </c>
      <c r="CV107" s="32">
        <f t="shared" si="5"/>
        <v>29600</v>
      </c>
    </row>
    <row r="108" spans="1:100" ht="25.5" customHeight="1">
      <c r="A108" s="129">
        <v>25</v>
      </c>
      <c r="B108" s="36" t="s">
        <v>687</v>
      </c>
      <c r="C108" s="20" t="s">
        <v>688</v>
      </c>
      <c r="D108" s="20" t="s">
        <v>1460</v>
      </c>
      <c r="E108" s="20" t="s">
        <v>1457</v>
      </c>
      <c r="F108" s="126" t="s">
        <v>689</v>
      </c>
      <c r="G108" s="33"/>
      <c r="H108" s="127"/>
      <c r="I108" s="94">
        <v>6600</v>
      </c>
      <c r="J108" s="127"/>
      <c r="K108" s="25">
        <f>CV108</f>
        <v>17100</v>
      </c>
      <c r="L108" s="11"/>
      <c r="M108" s="26">
        <v>1500</v>
      </c>
      <c r="N108" s="27">
        <v>1500</v>
      </c>
      <c r="O108" s="26">
        <v>1000</v>
      </c>
      <c r="P108" s="27">
        <v>1000</v>
      </c>
      <c r="Q108" s="26">
        <v>5000</v>
      </c>
      <c r="R108" s="27">
        <v>5000</v>
      </c>
      <c r="S108" s="26">
        <v>8000</v>
      </c>
      <c r="T108" s="27">
        <f>1500+0</f>
        <v>1500</v>
      </c>
      <c r="U108" s="26"/>
      <c r="V108" s="27"/>
      <c r="W108" s="29">
        <v>4620</v>
      </c>
      <c r="X108" s="27">
        <v>0</v>
      </c>
      <c r="Y108" s="29">
        <v>4620</v>
      </c>
      <c r="Z108" s="27">
        <v>0</v>
      </c>
      <c r="AA108" s="29">
        <v>4620</v>
      </c>
      <c r="AB108" s="27">
        <f>11740+0</f>
        <v>11740</v>
      </c>
      <c r="AC108" s="29">
        <v>4620</v>
      </c>
      <c r="AD108" s="27">
        <v>9240</v>
      </c>
      <c r="AE108" s="29">
        <v>4620</v>
      </c>
      <c r="AF108" s="27"/>
      <c r="AG108" s="29">
        <v>4620</v>
      </c>
      <c r="AH108" s="27"/>
      <c r="AI108" s="29">
        <v>4620</v>
      </c>
      <c r="AJ108" s="27"/>
      <c r="AK108" s="29">
        <v>4620</v>
      </c>
      <c r="AL108" s="27"/>
      <c r="AM108" s="29">
        <v>4620</v>
      </c>
      <c r="AN108" s="27">
        <v>10000</v>
      </c>
      <c r="AO108" s="128"/>
      <c r="AP108" s="27"/>
      <c r="AQ108" s="128"/>
      <c r="AR108" s="27"/>
      <c r="AS108" s="128"/>
      <c r="AT108" s="27"/>
      <c r="AU108" s="125"/>
      <c r="AV108" s="128"/>
      <c r="AW108" s="27"/>
      <c r="AX108" s="128"/>
      <c r="AY108" s="27"/>
      <c r="AZ108" s="128"/>
      <c r="BA108" s="27"/>
      <c r="BB108" s="128"/>
      <c r="BC108" s="27"/>
      <c r="BD108" s="128"/>
      <c r="BE108" s="27"/>
      <c r="BF108" s="128"/>
      <c r="BG108" s="27"/>
      <c r="BH108" s="128"/>
      <c r="BI108" s="27"/>
      <c r="BJ108" s="128"/>
      <c r="BK108" s="27"/>
      <c r="BL108" s="128"/>
      <c r="BM108" s="27"/>
      <c r="BN108" s="128"/>
      <c r="BO108" s="27"/>
      <c r="BP108" s="128"/>
      <c r="BQ108" s="27"/>
      <c r="BR108" s="28"/>
      <c r="BS108" s="27"/>
      <c r="BT108" s="30"/>
      <c r="BU108" s="28"/>
      <c r="BV108" s="27"/>
      <c r="BW108" s="28"/>
      <c r="BX108" s="27"/>
      <c r="BY108" s="28"/>
      <c r="BZ108" s="27"/>
      <c r="CA108" s="28"/>
      <c r="CB108" s="27"/>
      <c r="CC108" s="28"/>
      <c r="CD108" s="27"/>
      <c r="CE108" s="28"/>
      <c r="CF108" s="27"/>
      <c r="CG108" s="26"/>
      <c r="CH108" s="27"/>
      <c r="CI108" s="26"/>
      <c r="CJ108" s="27"/>
      <c r="CK108" s="26"/>
      <c r="CL108" s="27"/>
      <c r="CM108" s="26"/>
      <c r="CN108" s="27"/>
      <c r="CO108" s="26"/>
      <c r="CP108" s="27"/>
      <c r="CQ108" s="26"/>
      <c r="CR108" s="27"/>
      <c r="CS108" s="30"/>
      <c r="CT108" s="31">
        <f t="shared" si="4"/>
        <v>57080</v>
      </c>
      <c r="CU108" s="31">
        <f t="shared" si="4"/>
        <v>39980</v>
      </c>
      <c r="CV108" s="32">
        <f t="shared" si="5"/>
        <v>17100</v>
      </c>
    </row>
    <row r="109" spans="1:100" ht="25.5" customHeight="1">
      <c r="A109" s="18">
        <v>34</v>
      </c>
      <c r="B109" s="36" t="s">
        <v>149</v>
      </c>
      <c r="C109" s="20" t="s">
        <v>150</v>
      </c>
      <c r="D109" s="20" t="s">
        <v>1460</v>
      </c>
      <c r="E109" s="20" t="s">
        <v>1458</v>
      </c>
      <c r="F109" s="21" t="s">
        <v>151</v>
      </c>
      <c r="G109" s="33"/>
      <c r="H109" s="35"/>
      <c r="I109" s="23">
        <v>6600</v>
      </c>
      <c r="J109" s="35"/>
      <c r="K109" s="25">
        <f>CT109</f>
        <v>57080</v>
      </c>
      <c r="L109" s="11"/>
      <c r="M109" s="26">
        <v>1500</v>
      </c>
      <c r="N109" s="27">
        <v>1500</v>
      </c>
      <c r="O109" s="26">
        <v>1000</v>
      </c>
      <c r="P109" s="27">
        <v>1000</v>
      </c>
      <c r="Q109" s="26">
        <v>5000</v>
      </c>
      <c r="R109" s="27">
        <v>5000</v>
      </c>
      <c r="S109" s="26">
        <v>8000</v>
      </c>
      <c r="T109" s="27">
        <f>1500+0</f>
        <v>1500</v>
      </c>
      <c r="U109" s="28"/>
      <c r="V109" s="27"/>
      <c r="W109" s="26"/>
      <c r="X109" s="27"/>
      <c r="Y109" s="29">
        <v>4620</v>
      </c>
      <c r="Z109" s="27">
        <v>0</v>
      </c>
      <c r="AA109" s="29">
        <v>4620</v>
      </c>
      <c r="AB109" s="27">
        <v>0</v>
      </c>
      <c r="AC109" s="29">
        <v>4620</v>
      </c>
      <c r="AD109" s="27"/>
      <c r="AE109" s="29">
        <v>4620</v>
      </c>
      <c r="AF109" s="27">
        <v>13000</v>
      </c>
      <c r="AG109" s="29">
        <v>4620</v>
      </c>
      <c r="AH109" s="27"/>
      <c r="AI109" s="29">
        <v>4620</v>
      </c>
      <c r="AJ109" s="27"/>
      <c r="AK109" s="29">
        <v>4620</v>
      </c>
      <c r="AL109" s="27"/>
      <c r="AM109" s="29">
        <v>4620</v>
      </c>
      <c r="AN109" s="27"/>
      <c r="AO109" s="29">
        <v>4620</v>
      </c>
      <c r="AP109" s="27">
        <v>10400</v>
      </c>
      <c r="AQ109" s="28"/>
      <c r="AR109" s="27"/>
      <c r="AS109" s="28"/>
      <c r="AT109" s="27"/>
      <c r="AU109" s="125"/>
      <c r="AV109" s="128"/>
      <c r="AW109" s="27"/>
      <c r="AX109" s="128"/>
      <c r="AY109" s="27"/>
      <c r="AZ109" s="128"/>
      <c r="BA109" s="27"/>
      <c r="BB109" s="128"/>
      <c r="BC109" s="27"/>
      <c r="BD109" s="128"/>
      <c r="BE109" s="27"/>
      <c r="BF109" s="128"/>
      <c r="BG109" s="27"/>
      <c r="BH109" s="128"/>
      <c r="BI109" s="27"/>
      <c r="BJ109" s="128"/>
      <c r="BK109" s="27"/>
      <c r="BL109" s="128"/>
      <c r="BM109" s="27"/>
      <c r="BN109" s="128"/>
      <c r="BO109" s="27"/>
      <c r="BP109" s="128"/>
      <c r="BQ109" s="27"/>
      <c r="BR109" s="28"/>
      <c r="BS109" s="27"/>
      <c r="BT109" s="30"/>
      <c r="BU109" s="28"/>
      <c r="BV109" s="27"/>
      <c r="BW109" s="28"/>
      <c r="BX109" s="27"/>
      <c r="BY109" s="28"/>
      <c r="BZ109" s="27"/>
      <c r="CA109" s="28"/>
      <c r="CB109" s="27"/>
      <c r="CC109" s="28"/>
      <c r="CD109" s="27"/>
      <c r="CE109" s="28"/>
      <c r="CF109" s="27"/>
      <c r="CG109" s="26"/>
      <c r="CH109" s="27"/>
      <c r="CI109" s="26"/>
      <c r="CJ109" s="27"/>
      <c r="CK109" s="26"/>
      <c r="CL109" s="27"/>
      <c r="CM109" s="26"/>
      <c r="CN109" s="27"/>
      <c r="CO109" s="26"/>
      <c r="CP109" s="27"/>
      <c r="CQ109" s="26"/>
      <c r="CR109" s="27"/>
      <c r="CS109" s="30"/>
      <c r="CT109" s="31">
        <f t="shared" si="4"/>
        <v>57080</v>
      </c>
      <c r="CU109" s="31">
        <f t="shared" si="4"/>
        <v>32400</v>
      </c>
      <c r="CV109" s="32">
        <f t="shared" si="5"/>
        <v>24680</v>
      </c>
    </row>
    <row r="110" spans="1:100" ht="25.5" customHeight="1">
      <c r="A110" s="129">
        <v>35</v>
      </c>
      <c r="B110" s="36" t="s">
        <v>152</v>
      </c>
      <c r="C110" s="20" t="s">
        <v>153</v>
      </c>
      <c r="D110" s="20" t="s">
        <v>1460</v>
      </c>
      <c r="E110" s="20" t="s">
        <v>1458</v>
      </c>
      <c r="F110" s="21" t="s">
        <v>154</v>
      </c>
      <c r="G110" s="33"/>
      <c r="H110" s="35"/>
      <c r="I110" s="23">
        <v>6600</v>
      </c>
      <c r="J110" s="35"/>
      <c r="K110" s="25">
        <f>CT110</f>
        <v>57080</v>
      </c>
      <c r="L110" s="11"/>
      <c r="M110" s="26">
        <v>1500</v>
      </c>
      <c r="N110" s="27">
        <v>1500</v>
      </c>
      <c r="O110" s="26">
        <v>1000</v>
      </c>
      <c r="P110" s="27">
        <v>1000</v>
      </c>
      <c r="Q110" s="26">
        <v>5000</v>
      </c>
      <c r="R110" s="27">
        <v>5000</v>
      </c>
      <c r="S110" s="26">
        <v>8000</v>
      </c>
      <c r="T110" s="27">
        <f>1500+0</f>
        <v>1500</v>
      </c>
      <c r="U110" s="28"/>
      <c r="V110" s="27"/>
      <c r="W110" s="26"/>
      <c r="X110" s="27"/>
      <c r="Y110" s="29">
        <v>4620</v>
      </c>
      <c r="Z110" s="27">
        <v>4620</v>
      </c>
      <c r="AA110" s="29">
        <v>4620</v>
      </c>
      <c r="AB110" s="27">
        <v>11120</v>
      </c>
      <c r="AC110" s="29">
        <v>4620</v>
      </c>
      <c r="AD110" s="27">
        <v>4620</v>
      </c>
      <c r="AE110" s="29">
        <v>4620</v>
      </c>
      <c r="AF110" s="27">
        <v>4620</v>
      </c>
      <c r="AG110" s="29">
        <v>4620</v>
      </c>
      <c r="AH110" s="27">
        <v>4620</v>
      </c>
      <c r="AI110" s="29">
        <v>4620</v>
      </c>
      <c r="AJ110" s="27">
        <v>4620</v>
      </c>
      <c r="AK110" s="29">
        <v>4620</v>
      </c>
      <c r="AL110" s="27"/>
      <c r="AM110" s="29">
        <v>4620</v>
      </c>
      <c r="AN110" s="27"/>
      <c r="AO110" s="29">
        <v>4620</v>
      </c>
      <c r="AP110" s="27">
        <f>4620+9240</f>
        <v>13860</v>
      </c>
      <c r="AQ110" s="28"/>
      <c r="AR110" s="27"/>
      <c r="AS110" s="28"/>
      <c r="AT110" s="27"/>
      <c r="AU110" s="125"/>
      <c r="AV110" s="128"/>
      <c r="AW110" s="27"/>
      <c r="AX110" s="128"/>
      <c r="AY110" s="27"/>
      <c r="AZ110" s="128"/>
      <c r="BA110" s="27"/>
      <c r="BB110" s="128"/>
      <c r="BC110" s="27"/>
      <c r="BD110" s="128"/>
      <c r="BE110" s="27"/>
      <c r="BF110" s="128"/>
      <c r="BG110" s="27"/>
      <c r="BH110" s="128"/>
      <c r="BI110" s="27"/>
      <c r="BJ110" s="128"/>
      <c r="BK110" s="27"/>
      <c r="BL110" s="128"/>
      <c r="BM110" s="27"/>
      <c r="BN110" s="128"/>
      <c r="BO110" s="27"/>
      <c r="BP110" s="128"/>
      <c r="BQ110" s="27"/>
      <c r="BR110" s="28"/>
      <c r="BS110" s="27"/>
      <c r="BT110" s="30"/>
      <c r="BU110" s="28"/>
      <c r="BV110" s="27"/>
      <c r="BW110" s="28"/>
      <c r="BX110" s="27"/>
      <c r="BY110" s="28"/>
      <c r="BZ110" s="27"/>
      <c r="CA110" s="28"/>
      <c r="CB110" s="27"/>
      <c r="CC110" s="28"/>
      <c r="CD110" s="27"/>
      <c r="CE110" s="28"/>
      <c r="CF110" s="27"/>
      <c r="CG110" s="26"/>
      <c r="CH110" s="27"/>
      <c r="CI110" s="26"/>
      <c r="CJ110" s="27"/>
      <c r="CK110" s="26"/>
      <c r="CL110" s="27"/>
      <c r="CM110" s="26"/>
      <c r="CN110" s="27"/>
      <c r="CO110" s="26"/>
      <c r="CP110" s="27"/>
      <c r="CQ110" s="26"/>
      <c r="CR110" s="27"/>
      <c r="CS110" s="30"/>
      <c r="CT110" s="31">
        <f t="shared" si="4"/>
        <v>57080</v>
      </c>
      <c r="CU110" s="31">
        <f t="shared" si="4"/>
        <v>57080</v>
      </c>
      <c r="CV110" s="32">
        <f t="shared" si="5"/>
        <v>0</v>
      </c>
    </row>
    <row r="111" spans="1:100" ht="25.5" customHeight="1">
      <c r="A111" s="18">
        <v>36</v>
      </c>
      <c r="B111" s="36" t="s">
        <v>155</v>
      </c>
      <c r="C111" s="20" t="s">
        <v>156</v>
      </c>
      <c r="D111" s="20" t="s">
        <v>1460</v>
      </c>
      <c r="E111" s="20" t="s">
        <v>1458</v>
      </c>
      <c r="F111" s="21" t="s">
        <v>157</v>
      </c>
      <c r="G111" s="211" t="s">
        <v>45</v>
      </c>
      <c r="H111" s="35" t="s">
        <v>1463</v>
      </c>
      <c r="I111" s="23">
        <v>6200</v>
      </c>
      <c r="J111" s="35"/>
      <c r="K111" s="25">
        <f>CT111</f>
        <v>54560</v>
      </c>
      <c r="L111" s="11"/>
      <c r="M111" s="26">
        <v>1500</v>
      </c>
      <c r="N111" s="27">
        <v>1500</v>
      </c>
      <c r="O111" s="26">
        <v>1000</v>
      </c>
      <c r="P111" s="27">
        <v>1000</v>
      </c>
      <c r="Q111" s="26">
        <v>5000</v>
      </c>
      <c r="R111" s="27">
        <v>5000</v>
      </c>
      <c r="S111" s="26">
        <v>8000</v>
      </c>
      <c r="T111" s="27">
        <f>1500+0</f>
        <v>1500</v>
      </c>
      <c r="U111" s="28"/>
      <c r="V111" s="27"/>
      <c r="W111" s="26"/>
      <c r="X111" s="27"/>
      <c r="Y111" s="29">
        <v>4340</v>
      </c>
      <c r="Z111" s="27">
        <v>11120</v>
      </c>
      <c r="AA111" s="29">
        <v>4340</v>
      </c>
      <c r="AB111" s="27">
        <v>9240</v>
      </c>
      <c r="AC111" s="29">
        <v>4340</v>
      </c>
      <c r="AD111" s="27">
        <v>0</v>
      </c>
      <c r="AE111" s="29">
        <v>4340</v>
      </c>
      <c r="AF111" s="27">
        <v>13860</v>
      </c>
      <c r="AG111" s="29">
        <v>4340</v>
      </c>
      <c r="AH111" s="27">
        <v>0</v>
      </c>
      <c r="AI111" s="29">
        <v>4340</v>
      </c>
      <c r="AJ111" s="27">
        <v>0</v>
      </c>
      <c r="AK111" s="29">
        <v>4340</v>
      </c>
      <c r="AL111" s="27"/>
      <c r="AM111" s="29">
        <v>4340</v>
      </c>
      <c r="AN111" s="27"/>
      <c r="AO111" s="29">
        <v>4340</v>
      </c>
      <c r="AP111" s="27"/>
      <c r="AQ111" s="28"/>
      <c r="AR111" s="27"/>
      <c r="AS111" s="28"/>
      <c r="AT111" s="27"/>
      <c r="AU111" s="125"/>
      <c r="AV111" s="128"/>
      <c r="AW111" s="27"/>
      <c r="AX111" s="128"/>
      <c r="AY111" s="27"/>
      <c r="AZ111" s="128"/>
      <c r="BA111" s="27"/>
      <c r="BB111" s="128"/>
      <c r="BC111" s="27"/>
      <c r="BD111" s="128"/>
      <c r="BE111" s="27"/>
      <c r="BF111" s="128"/>
      <c r="BG111" s="27"/>
      <c r="BH111" s="128"/>
      <c r="BI111" s="27"/>
      <c r="BJ111" s="128"/>
      <c r="BK111" s="27"/>
      <c r="BL111" s="128"/>
      <c r="BM111" s="27"/>
      <c r="BN111" s="128"/>
      <c r="BO111" s="27"/>
      <c r="BP111" s="128"/>
      <c r="BQ111" s="27"/>
      <c r="BR111" s="28"/>
      <c r="BS111" s="27"/>
      <c r="BT111" s="30"/>
      <c r="BU111" s="28"/>
      <c r="BV111" s="27"/>
      <c r="BW111" s="28"/>
      <c r="BX111" s="27"/>
      <c r="BY111" s="28"/>
      <c r="BZ111" s="27"/>
      <c r="CA111" s="28"/>
      <c r="CB111" s="27"/>
      <c r="CC111" s="28"/>
      <c r="CD111" s="27"/>
      <c r="CE111" s="28"/>
      <c r="CF111" s="27"/>
      <c r="CG111" s="26"/>
      <c r="CH111" s="27"/>
      <c r="CI111" s="26"/>
      <c r="CJ111" s="27"/>
      <c r="CK111" s="26"/>
      <c r="CL111" s="27"/>
      <c r="CM111" s="26"/>
      <c r="CN111" s="27"/>
      <c r="CO111" s="26"/>
      <c r="CP111" s="27"/>
      <c r="CQ111" s="26"/>
      <c r="CR111" s="27"/>
      <c r="CS111" s="30"/>
      <c r="CT111" s="31">
        <f t="shared" si="4"/>
        <v>54560</v>
      </c>
      <c r="CU111" s="31">
        <f t="shared" si="4"/>
        <v>43220</v>
      </c>
      <c r="CV111" s="32">
        <f t="shared" si="5"/>
        <v>11340</v>
      </c>
    </row>
    <row r="112" spans="1:100" ht="25.5" customHeight="1">
      <c r="A112" s="129">
        <v>37</v>
      </c>
      <c r="B112" s="36" t="s">
        <v>158</v>
      </c>
      <c r="C112" s="20" t="s">
        <v>159</v>
      </c>
      <c r="D112" s="20" t="s">
        <v>1460</v>
      </c>
      <c r="E112" s="20" t="s">
        <v>1458</v>
      </c>
      <c r="F112" s="21" t="s">
        <v>160</v>
      </c>
      <c r="G112" s="37" t="s">
        <v>45</v>
      </c>
      <c r="H112" s="35" t="s">
        <v>1463</v>
      </c>
      <c r="I112" s="23">
        <v>6200</v>
      </c>
      <c r="J112" s="35"/>
      <c r="K112" s="25">
        <f>CT112</f>
        <v>54560</v>
      </c>
      <c r="L112" s="11"/>
      <c r="M112" s="26">
        <v>1500</v>
      </c>
      <c r="N112" s="27">
        <v>1500</v>
      </c>
      <c r="O112" s="26">
        <v>1000</v>
      </c>
      <c r="P112" s="27">
        <v>1000</v>
      </c>
      <c r="Q112" s="26">
        <v>5000</v>
      </c>
      <c r="R112" s="27">
        <v>5000</v>
      </c>
      <c r="S112" s="26">
        <v>8000</v>
      </c>
      <c r="T112" s="27">
        <f>1500+0</f>
        <v>1500</v>
      </c>
      <c r="U112" s="28"/>
      <c r="V112" s="27"/>
      <c r="W112" s="26"/>
      <c r="X112" s="27"/>
      <c r="Y112" s="29">
        <v>4340</v>
      </c>
      <c r="Z112" s="27">
        <v>11120</v>
      </c>
      <c r="AA112" s="29">
        <v>4340</v>
      </c>
      <c r="AB112" s="27">
        <v>0</v>
      </c>
      <c r="AC112" s="29">
        <v>4340</v>
      </c>
      <c r="AD112" s="27">
        <v>8400</v>
      </c>
      <c r="AE112" s="29">
        <v>4340</v>
      </c>
      <c r="AF112" s="27">
        <v>4340</v>
      </c>
      <c r="AG112" s="29">
        <v>4340</v>
      </c>
      <c r="AH112" s="27">
        <v>4340</v>
      </c>
      <c r="AI112" s="29">
        <v>4340</v>
      </c>
      <c r="AJ112" s="27"/>
      <c r="AK112" s="29">
        <v>4340</v>
      </c>
      <c r="AL112" s="27"/>
      <c r="AM112" s="29">
        <v>4340</v>
      </c>
      <c r="AN112" s="27"/>
      <c r="AO112" s="29">
        <v>4340</v>
      </c>
      <c r="AP112" s="27">
        <v>4340</v>
      </c>
      <c r="AQ112" s="28"/>
      <c r="AR112" s="27"/>
      <c r="AS112" s="28"/>
      <c r="AT112" s="27"/>
      <c r="AU112" s="125"/>
      <c r="AV112" s="128"/>
      <c r="AW112" s="27"/>
      <c r="AX112" s="128"/>
      <c r="AY112" s="27"/>
      <c r="AZ112" s="128"/>
      <c r="BA112" s="27"/>
      <c r="BB112" s="128"/>
      <c r="BC112" s="27"/>
      <c r="BD112" s="128"/>
      <c r="BE112" s="27"/>
      <c r="BF112" s="128"/>
      <c r="BG112" s="27"/>
      <c r="BH112" s="128"/>
      <c r="BI112" s="27"/>
      <c r="BJ112" s="128"/>
      <c r="BK112" s="27"/>
      <c r="BL112" s="128"/>
      <c r="BM112" s="27"/>
      <c r="BN112" s="128"/>
      <c r="BO112" s="27"/>
      <c r="BP112" s="128"/>
      <c r="BQ112" s="27"/>
      <c r="BR112" s="28"/>
      <c r="BS112" s="27"/>
      <c r="BT112" s="30"/>
      <c r="BU112" s="28"/>
      <c r="BV112" s="27"/>
      <c r="BW112" s="28"/>
      <c r="BX112" s="27"/>
      <c r="BY112" s="28"/>
      <c r="BZ112" s="27"/>
      <c r="CA112" s="28"/>
      <c r="CB112" s="27"/>
      <c r="CC112" s="28"/>
      <c r="CD112" s="27"/>
      <c r="CE112" s="28"/>
      <c r="CF112" s="27"/>
      <c r="CG112" s="26"/>
      <c r="CH112" s="27"/>
      <c r="CI112" s="26"/>
      <c r="CJ112" s="27"/>
      <c r="CK112" s="26"/>
      <c r="CL112" s="27"/>
      <c r="CM112" s="26"/>
      <c r="CN112" s="27"/>
      <c r="CO112" s="26"/>
      <c r="CP112" s="27"/>
      <c r="CQ112" s="26"/>
      <c r="CR112" s="27"/>
      <c r="CS112" s="30"/>
      <c r="CT112" s="31">
        <f t="shared" si="4"/>
        <v>54560</v>
      </c>
      <c r="CU112" s="31">
        <f t="shared" si="4"/>
        <v>41540</v>
      </c>
      <c r="CV112" s="32">
        <f t="shared" si="5"/>
        <v>13020</v>
      </c>
    </row>
    <row r="113" spans="1:100" ht="25.5" customHeight="1">
      <c r="A113" s="18">
        <v>38</v>
      </c>
      <c r="B113" s="36" t="s">
        <v>161</v>
      </c>
      <c r="C113" s="20" t="s">
        <v>162</v>
      </c>
      <c r="D113" s="20" t="s">
        <v>1460</v>
      </c>
      <c r="E113" s="20" t="s">
        <v>1458</v>
      </c>
      <c r="F113" s="21" t="s">
        <v>163</v>
      </c>
      <c r="G113" s="33"/>
      <c r="H113" s="35"/>
      <c r="I113" s="23">
        <v>6600</v>
      </c>
      <c r="J113" s="35"/>
      <c r="K113" s="25">
        <f>CT113</f>
        <v>57080</v>
      </c>
      <c r="L113" s="11"/>
      <c r="M113" s="26">
        <v>1500</v>
      </c>
      <c r="N113" s="27">
        <v>1500</v>
      </c>
      <c r="O113" s="26">
        <v>1000</v>
      </c>
      <c r="P113" s="27">
        <v>1000</v>
      </c>
      <c r="Q113" s="26">
        <v>5000</v>
      </c>
      <c r="R113" s="27">
        <v>5000</v>
      </c>
      <c r="S113" s="26">
        <v>8000</v>
      </c>
      <c r="T113" s="27">
        <v>1500</v>
      </c>
      <c r="U113" s="28"/>
      <c r="V113" s="27"/>
      <c r="W113" s="26"/>
      <c r="X113" s="27"/>
      <c r="Y113" s="29">
        <v>4620</v>
      </c>
      <c r="Z113" s="27"/>
      <c r="AA113" s="29">
        <v>4620</v>
      </c>
      <c r="AB113" s="27"/>
      <c r="AC113" s="29">
        <v>4620</v>
      </c>
      <c r="AD113" s="27"/>
      <c r="AE113" s="29">
        <v>4620</v>
      </c>
      <c r="AF113" s="27"/>
      <c r="AG113" s="29">
        <v>4620</v>
      </c>
      <c r="AH113" s="27"/>
      <c r="AI113" s="29">
        <v>4620</v>
      </c>
      <c r="AJ113" s="27"/>
      <c r="AK113" s="29">
        <v>4620</v>
      </c>
      <c r="AL113" s="27"/>
      <c r="AM113" s="29">
        <v>4620</v>
      </c>
      <c r="AN113" s="27"/>
      <c r="AO113" s="29">
        <v>4620</v>
      </c>
      <c r="AP113" s="27">
        <v>10000</v>
      </c>
      <c r="AQ113" s="28"/>
      <c r="AR113" s="27"/>
      <c r="AS113" s="28"/>
      <c r="AT113" s="27"/>
      <c r="AU113" s="125"/>
      <c r="AV113" s="128"/>
      <c r="AW113" s="27"/>
      <c r="AX113" s="128"/>
      <c r="AY113" s="27"/>
      <c r="AZ113" s="128"/>
      <c r="BA113" s="27"/>
      <c r="BB113" s="128"/>
      <c r="BC113" s="27"/>
      <c r="BD113" s="128"/>
      <c r="BE113" s="27"/>
      <c r="BF113" s="128"/>
      <c r="BG113" s="27"/>
      <c r="BH113" s="128"/>
      <c r="BI113" s="27"/>
      <c r="BJ113" s="128"/>
      <c r="BK113" s="27"/>
      <c r="BL113" s="128"/>
      <c r="BM113" s="27"/>
      <c r="BN113" s="128"/>
      <c r="BO113" s="27"/>
      <c r="BP113" s="128"/>
      <c r="BQ113" s="27"/>
      <c r="BR113" s="28"/>
      <c r="BS113" s="27"/>
      <c r="BT113" s="30"/>
      <c r="BU113" s="28"/>
      <c r="BV113" s="27"/>
      <c r="BW113" s="28"/>
      <c r="BX113" s="27"/>
      <c r="BY113" s="28"/>
      <c r="BZ113" s="27"/>
      <c r="CA113" s="28"/>
      <c r="CB113" s="27"/>
      <c r="CC113" s="28"/>
      <c r="CD113" s="27"/>
      <c r="CE113" s="28"/>
      <c r="CF113" s="27"/>
      <c r="CG113" s="26"/>
      <c r="CH113" s="27"/>
      <c r="CI113" s="26"/>
      <c r="CJ113" s="27"/>
      <c r="CK113" s="26"/>
      <c r="CL113" s="27"/>
      <c r="CM113" s="26"/>
      <c r="CN113" s="27"/>
      <c r="CO113" s="26"/>
      <c r="CP113" s="27"/>
      <c r="CQ113" s="26"/>
      <c r="CR113" s="27"/>
      <c r="CS113" s="30"/>
      <c r="CT113" s="31">
        <f t="shared" si="4"/>
        <v>57080</v>
      </c>
      <c r="CU113" s="31">
        <f t="shared" si="4"/>
        <v>19000</v>
      </c>
      <c r="CV113" s="32">
        <f t="shared" si="5"/>
        <v>38080</v>
      </c>
    </row>
    <row r="114" spans="1:100" ht="25.5" customHeight="1">
      <c r="A114" s="129">
        <v>26</v>
      </c>
      <c r="B114" s="36" t="s">
        <v>690</v>
      </c>
      <c r="C114" s="20" t="s">
        <v>691</v>
      </c>
      <c r="D114" s="20" t="s">
        <v>1460</v>
      </c>
      <c r="E114" s="20" t="s">
        <v>1457</v>
      </c>
      <c r="F114" s="126" t="s">
        <v>692</v>
      </c>
      <c r="G114" s="210"/>
      <c r="H114" s="147"/>
      <c r="I114" s="94">
        <v>6600</v>
      </c>
      <c r="J114" s="147"/>
      <c r="K114" s="25">
        <f>CV114</f>
        <v>4620</v>
      </c>
      <c r="L114" s="11"/>
      <c r="M114" s="26">
        <v>1500</v>
      </c>
      <c r="N114" s="27">
        <v>1500</v>
      </c>
      <c r="O114" s="26">
        <v>1000</v>
      </c>
      <c r="P114" s="27">
        <v>1000</v>
      </c>
      <c r="Q114" s="26">
        <v>5000</v>
      </c>
      <c r="R114" s="27">
        <v>5000</v>
      </c>
      <c r="S114" s="26">
        <v>8000</v>
      </c>
      <c r="T114" s="27">
        <f>1500+0</f>
        <v>1500</v>
      </c>
      <c r="U114" s="26"/>
      <c r="V114" s="27"/>
      <c r="W114" s="29">
        <v>4620</v>
      </c>
      <c r="X114" s="27">
        <v>0</v>
      </c>
      <c r="Y114" s="29">
        <v>4620</v>
      </c>
      <c r="Z114" s="27">
        <f>6500+0</f>
        <v>6500</v>
      </c>
      <c r="AA114" s="29">
        <v>4620</v>
      </c>
      <c r="AB114" s="27">
        <v>0</v>
      </c>
      <c r="AC114" s="29">
        <v>4620</v>
      </c>
      <c r="AD114" s="27">
        <v>13860</v>
      </c>
      <c r="AE114" s="29">
        <v>4620</v>
      </c>
      <c r="AF114" s="27"/>
      <c r="AG114" s="29">
        <v>4620</v>
      </c>
      <c r="AH114" s="27"/>
      <c r="AI114" s="29">
        <v>4620</v>
      </c>
      <c r="AJ114" s="27"/>
      <c r="AK114" s="29">
        <v>4620</v>
      </c>
      <c r="AL114" s="27">
        <v>9240</v>
      </c>
      <c r="AM114" s="29">
        <v>4620</v>
      </c>
      <c r="AN114" s="27">
        <v>13860</v>
      </c>
      <c r="AO114" s="128"/>
      <c r="AP114" s="27"/>
      <c r="AQ114" s="128"/>
      <c r="AR114" s="27"/>
      <c r="AS114" s="128"/>
      <c r="AT114" s="27"/>
      <c r="AU114" s="125"/>
      <c r="AV114" s="128"/>
      <c r="AW114" s="27"/>
      <c r="AX114" s="128"/>
      <c r="AY114" s="27"/>
      <c r="AZ114" s="128"/>
      <c r="BA114" s="27"/>
      <c r="BB114" s="128"/>
      <c r="BC114" s="27"/>
      <c r="BD114" s="128"/>
      <c r="BE114" s="27"/>
      <c r="BF114" s="128"/>
      <c r="BG114" s="27"/>
      <c r="BH114" s="128"/>
      <c r="BI114" s="27"/>
      <c r="BJ114" s="128"/>
      <c r="BK114" s="27"/>
      <c r="BL114" s="128"/>
      <c r="BM114" s="27"/>
      <c r="BN114" s="128"/>
      <c r="BO114" s="27"/>
      <c r="BP114" s="128"/>
      <c r="BQ114" s="27"/>
      <c r="BR114" s="28"/>
      <c r="BS114" s="27"/>
      <c r="BT114" s="30"/>
      <c r="BU114" s="28"/>
      <c r="BV114" s="27"/>
      <c r="BW114" s="28"/>
      <c r="BX114" s="27"/>
      <c r="BY114" s="28"/>
      <c r="BZ114" s="27"/>
      <c r="CA114" s="28"/>
      <c r="CB114" s="27"/>
      <c r="CC114" s="28"/>
      <c r="CD114" s="27"/>
      <c r="CE114" s="28"/>
      <c r="CF114" s="27"/>
      <c r="CG114" s="26"/>
      <c r="CH114" s="27"/>
      <c r="CI114" s="26"/>
      <c r="CJ114" s="27"/>
      <c r="CK114" s="26"/>
      <c r="CL114" s="27"/>
      <c r="CM114" s="26"/>
      <c r="CN114" s="27"/>
      <c r="CO114" s="26"/>
      <c r="CP114" s="27"/>
      <c r="CQ114" s="26"/>
      <c r="CR114" s="27"/>
      <c r="CS114" s="30"/>
      <c r="CT114" s="31">
        <f t="shared" si="4"/>
        <v>57080</v>
      </c>
      <c r="CU114" s="31">
        <f t="shared" si="4"/>
        <v>52460</v>
      </c>
      <c r="CV114" s="32">
        <f t="shared" si="5"/>
        <v>4620</v>
      </c>
    </row>
    <row r="115" spans="1:100" ht="25.5" customHeight="1">
      <c r="A115" s="18">
        <v>39</v>
      </c>
      <c r="B115" s="36" t="s">
        <v>164</v>
      </c>
      <c r="C115" s="20" t="s">
        <v>165</v>
      </c>
      <c r="D115" s="20" t="s">
        <v>1460</v>
      </c>
      <c r="E115" s="20" t="s">
        <v>1458</v>
      </c>
      <c r="F115" s="21" t="s">
        <v>166</v>
      </c>
      <c r="G115" s="210"/>
      <c r="H115" s="228"/>
      <c r="I115" s="23">
        <v>6600</v>
      </c>
      <c r="J115" s="228"/>
      <c r="K115" s="25">
        <f>CT115</f>
        <v>57080</v>
      </c>
      <c r="L115" s="11"/>
      <c r="M115" s="26">
        <v>1500</v>
      </c>
      <c r="N115" s="27">
        <v>1500</v>
      </c>
      <c r="O115" s="26">
        <v>1000</v>
      </c>
      <c r="P115" s="27">
        <v>1000</v>
      </c>
      <c r="Q115" s="26">
        <v>5000</v>
      </c>
      <c r="R115" s="27">
        <v>5000</v>
      </c>
      <c r="S115" s="26">
        <v>8000</v>
      </c>
      <c r="T115" s="27">
        <v>1500</v>
      </c>
      <c r="U115" s="28"/>
      <c r="V115" s="27"/>
      <c r="W115" s="26"/>
      <c r="X115" s="27"/>
      <c r="Y115" s="29">
        <v>4620</v>
      </c>
      <c r="Z115" s="27">
        <v>11120</v>
      </c>
      <c r="AA115" s="29">
        <v>4620</v>
      </c>
      <c r="AB115" s="27">
        <v>4620</v>
      </c>
      <c r="AC115" s="29">
        <v>4620</v>
      </c>
      <c r="AD115" s="27">
        <f>2520+0</f>
        <v>2520</v>
      </c>
      <c r="AE115" s="29">
        <v>4620</v>
      </c>
      <c r="AF115" s="27">
        <v>3920</v>
      </c>
      <c r="AG115" s="29">
        <v>4620</v>
      </c>
      <c r="AH115" s="27">
        <v>920</v>
      </c>
      <c r="AI115" s="29">
        <v>4620</v>
      </c>
      <c r="AJ115" s="27"/>
      <c r="AK115" s="29">
        <v>4620</v>
      </c>
      <c r="AL115" s="27">
        <v>920</v>
      </c>
      <c r="AM115" s="29">
        <v>4620</v>
      </c>
      <c r="AN115" s="27"/>
      <c r="AO115" s="29">
        <v>4620</v>
      </c>
      <c r="AP115" s="27"/>
      <c r="AQ115" s="28"/>
      <c r="AR115" s="27"/>
      <c r="AS115" s="28"/>
      <c r="AT115" s="27"/>
      <c r="AU115" s="125"/>
      <c r="AV115" s="128"/>
      <c r="AW115" s="27"/>
      <c r="AX115" s="128"/>
      <c r="AY115" s="27"/>
      <c r="AZ115" s="128"/>
      <c r="BA115" s="27"/>
      <c r="BB115" s="128"/>
      <c r="BC115" s="27"/>
      <c r="BD115" s="128"/>
      <c r="BE115" s="27"/>
      <c r="BF115" s="128"/>
      <c r="BG115" s="27"/>
      <c r="BH115" s="128"/>
      <c r="BI115" s="27"/>
      <c r="BJ115" s="128"/>
      <c r="BK115" s="27"/>
      <c r="BL115" s="128"/>
      <c r="BM115" s="27"/>
      <c r="BN115" s="128"/>
      <c r="BO115" s="27"/>
      <c r="BP115" s="128"/>
      <c r="BQ115" s="27"/>
      <c r="BR115" s="28"/>
      <c r="BS115" s="27"/>
      <c r="BT115" s="30"/>
      <c r="BU115" s="28"/>
      <c r="BV115" s="27"/>
      <c r="BW115" s="28"/>
      <c r="BX115" s="27"/>
      <c r="BY115" s="28"/>
      <c r="BZ115" s="27"/>
      <c r="CA115" s="28"/>
      <c r="CB115" s="27"/>
      <c r="CC115" s="28"/>
      <c r="CD115" s="27"/>
      <c r="CE115" s="28"/>
      <c r="CF115" s="27"/>
      <c r="CG115" s="26"/>
      <c r="CH115" s="27"/>
      <c r="CI115" s="26"/>
      <c r="CJ115" s="27"/>
      <c r="CK115" s="26"/>
      <c r="CL115" s="27"/>
      <c r="CM115" s="26"/>
      <c r="CN115" s="27"/>
      <c r="CO115" s="26"/>
      <c r="CP115" s="27"/>
      <c r="CQ115" s="26"/>
      <c r="CR115" s="27"/>
      <c r="CS115" s="30"/>
      <c r="CT115" s="31">
        <f t="shared" si="4"/>
        <v>57080</v>
      </c>
      <c r="CU115" s="31">
        <f t="shared" si="4"/>
        <v>33020</v>
      </c>
      <c r="CV115" s="32">
        <f t="shared" si="5"/>
        <v>24060</v>
      </c>
    </row>
    <row r="116" spans="1:100" ht="25.5" customHeight="1">
      <c r="A116" s="129">
        <v>40</v>
      </c>
      <c r="B116" s="36" t="s">
        <v>167</v>
      </c>
      <c r="C116" s="20" t="s">
        <v>168</v>
      </c>
      <c r="D116" s="20" t="s">
        <v>1460</v>
      </c>
      <c r="E116" s="20" t="s">
        <v>1458</v>
      </c>
      <c r="F116" s="21" t="s">
        <v>169</v>
      </c>
      <c r="G116" s="33"/>
      <c r="H116" s="35"/>
      <c r="I116" s="23">
        <v>6600</v>
      </c>
      <c r="J116" s="35"/>
      <c r="K116" s="25">
        <f>CT116</f>
        <v>57080</v>
      </c>
      <c r="L116" s="11"/>
      <c r="M116" s="26">
        <v>1500</v>
      </c>
      <c r="N116" s="27">
        <v>1500</v>
      </c>
      <c r="O116" s="26">
        <v>1000</v>
      </c>
      <c r="P116" s="27">
        <v>1000</v>
      </c>
      <c r="Q116" s="26">
        <v>5000</v>
      </c>
      <c r="R116" s="27">
        <v>5000</v>
      </c>
      <c r="S116" s="26">
        <v>8000</v>
      </c>
      <c r="T116" s="27">
        <f>1500+0</f>
        <v>1500</v>
      </c>
      <c r="U116" s="28"/>
      <c r="V116" s="27"/>
      <c r="W116" s="26"/>
      <c r="X116" s="27"/>
      <c r="Y116" s="29">
        <v>4620</v>
      </c>
      <c r="Z116" s="27">
        <v>11120</v>
      </c>
      <c r="AA116" s="29">
        <v>4620</v>
      </c>
      <c r="AB116" s="27">
        <v>4620</v>
      </c>
      <c r="AC116" s="29">
        <v>4620</v>
      </c>
      <c r="AD116" s="27">
        <v>4620</v>
      </c>
      <c r="AE116" s="29">
        <v>4620</v>
      </c>
      <c r="AF116" s="27">
        <v>4620</v>
      </c>
      <c r="AG116" s="29">
        <v>4620</v>
      </c>
      <c r="AH116" s="27">
        <v>4620</v>
      </c>
      <c r="AI116" s="29">
        <v>4620</v>
      </c>
      <c r="AJ116" s="27">
        <v>4620</v>
      </c>
      <c r="AK116" s="29">
        <v>4620</v>
      </c>
      <c r="AL116" s="27">
        <v>4620</v>
      </c>
      <c r="AM116" s="29">
        <v>4620</v>
      </c>
      <c r="AN116" s="27">
        <v>1950</v>
      </c>
      <c r="AO116" s="29">
        <v>4620</v>
      </c>
      <c r="AP116" s="27"/>
      <c r="AQ116" s="28"/>
      <c r="AR116" s="27"/>
      <c r="AS116" s="28"/>
      <c r="AT116" s="27"/>
      <c r="AU116" s="125"/>
      <c r="AV116" s="128"/>
      <c r="AW116" s="27"/>
      <c r="AX116" s="128"/>
      <c r="AY116" s="27"/>
      <c r="AZ116" s="128"/>
      <c r="BA116" s="27"/>
      <c r="BB116" s="128"/>
      <c r="BC116" s="27"/>
      <c r="BD116" s="128"/>
      <c r="BE116" s="27"/>
      <c r="BF116" s="128"/>
      <c r="BG116" s="27"/>
      <c r="BH116" s="128"/>
      <c r="BI116" s="27"/>
      <c r="BJ116" s="128"/>
      <c r="BK116" s="27"/>
      <c r="BL116" s="128"/>
      <c r="BM116" s="27"/>
      <c r="BN116" s="128"/>
      <c r="BO116" s="27"/>
      <c r="BP116" s="128"/>
      <c r="BQ116" s="27"/>
      <c r="BR116" s="28"/>
      <c r="BS116" s="27"/>
      <c r="BT116" s="30"/>
      <c r="BU116" s="28"/>
      <c r="BV116" s="27"/>
      <c r="BW116" s="28"/>
      <c r="BX116" s="27"/>
      <c r="BY116" s="28"/>
      <c r="BZ116" s="27"/>
      <c r="CA116" s="28"/>
      <c r="CB116" s="27"/>
      <c r="CC116" s="28"/>
      <c r="CD116" s="27"/>
      <c r="CE116" s="28"/>
      <c r="CF116" s="27"/>
      <c r="CG116" s="26"/>
      <c r="CH116" s="27"/>
      <c r="CI116" s="26"/>
      <c r="CJ116" s="27"/>
      <c r="CK116" s="26"/>
      <c r="CL116" s="27"/>
      <c r="CM116" s="26"/>
      <c r="CN116" s="27"/>
      <c r="CO116" s="26"/>
      <c r="CP116" s="27"/>
      <c r="CQ116" s="26"/>
      <c r="CR116" s="27"/>
      <c r="CS116" s="30"/>
      <c r="CT116" s="31">
        <f t="shared" si="4"/>
        <v>57080</v>
      </c>
      <c r="CU116" s="31">
        <f t="shared" si="4"/>
        <v>49790</v>
      </c>
      <c r="CV116" s="32">
        <f t="shared" si="5"/>
        <v>7290</v>
      </c>
    </row>
    <row r="117" spans="1:100" ht="25.5" customHeight="1">
      <c r="A117" s="18">
        <v>41</v>
      </c>
      <c r="B117" s="36" t="s">
        <v>170</v>
      </c>
      <c r="C117" s="20" t="s">
        <v>171</v>
      </c>
      <c r="D117" s="20" t="s">
        <v>1460</v>
      </c>
      <c r="E117" s="20" t="s">
        <v>1458</v>
      </c>
      <c r="F117" s="21" t="s">
        <v>172</v>
      </c>
      <c r="G117" s="22"/>
      <c r="H117" s="24"/>
      <c r="I117" s="23">
        <v>6600</v>
      </c>
      <c r="J117" s="35"/>
      <c r="K117" s="38">
        <f>CT117</f>
        <v>57080</v>
      </c>
      <c r="L117" s="11"/>
      <c r="M117" s="26">
        <v>1500</v>
      </c>
      <c r="N117" s="27">
        <v>1500</v>
      </c>
      <c r="O117" s="26">
        <v>1000</v>
      </c>
      <c r="P117" s="27">
        <v>1000</v>
      </c>
      <c r="Q117" s="26">
        <v>5000</v>
      </c>
      <c r="R117" s="27">
        <v>5000</v>
      </c>
      <c r="S117" s="26">
        <v>8000</v>
      </c>
      <c r="T117" s="27">
        <v>8000</v>
      </c>
      <c r="U117" s="28"/>
      <c r="V117" s="27"/>
      <c r="W117" s="26"/>
      <c r="X117" s="27"/>
      <c r="Y117" s="29">
        <v>4620</v>
      </c>
      <c r="Z117" s="27">
        <v>4620</v>
      </c>
      <c r="AA117" s="29">
        <v>4620</v>
      </c>
      <c r="AB117" s="27">
        <v>4620</v>
      </c>
      <c r="AC117" s="29">
        <v>4620</v>
      </c>
      <c r="AD117" s="27">
        <v>4620</v>
      </c>
      <c r="AE117" s="29">
        <v>4620</v>
      </c>
      <c r="AF117" s="27">
        <v>4620</v>
      </c>
      <c r="AG117" s="29">
        <v>4620</v>
      </c>
      <c r="AH117" s="27"/>
      <c r="AI117" s="29">
        <v>4620</v>
      </c>
      <c r="AJ117" s="27"/>
      <c r="AK117" s="29">
        <v>4620</v>
      </c>
      <c r="AL117" s="27"/>
      <c r="AM117" s="29">
        <v>4620</v>
      </c>
      <c r="AN117" s="27"/>
      <c r="AO117" s="29">
        <v>4620</v>
      </c>
      <c r="AP117" s="27"/>
      <c r="AQ117" s="28"/>
      <c r="AR117" s="27"/>
      <c r="AS117" s="28"/>
      <c r="AT117" s="27"/>
      <c r="AU117" s="125"/>
      <c r="AV117" s="128"/>
      <c r="AW117" s="27"/>
      <c r="AX117" s="128"/>
      <c r="AY117" s="27"/>
      <c r="AZ117" s="128"/>
      <c r="BA117" s="27"/>
      <c r="BB117" s="128"/>
      <c r="BC117" s="27"/>
      <c r="BD117" s="128"/>
      <c r="BE117" s="27"/>
      <c r="BF117" s="128"/>
      <c r="BG117" s="27"/>
      <c r="BH117" s="128"/>
      <c r="BI117" s="27"/>
      <c r="BJ117" s="128"/>
      <c r="BK117" s="27"/>
      <c r="BL117" s="128"/>
      <c r="BM117" s="27"/>
      <c r="BN117" s="128"/>
      <c r="BO117" s="27"/>
      <c r="BP117" s="128"/>
      <c r="BQ117" s="27"/>
      <c r="BR117" s="28"/>
      <c r="BS117" s="27"/>
      <c r="BT117" s="30"/>
      <c r="BU117" s="28"/>
      <c r="BV117" s="27"/>
      <c r="BW117" s="28"/>
      <c r="BX117" s="27"/>
      <c r="BY117" s="28"/>
      <c r="BZ117" s="27"/>
      <c r="CA117" s="28"/>
      <c r="CB117" s="27"/>
      <c r="CC117" s="28"/>
      <c r="CD117" s="27"/>
      <c r="CE117" s="28"/>
      <c r="CF117" s="27"/>
      <c r="CG117" s="26"/>
      <c r="CH117" s="27"/>
      <c r="CI117" s="26"/>
      <c r="CJ117" s="27"/>
      <c r="CK117" s="26"/>
      <c r="CL117" s="27"/>
      <c r="CM117" s="26"/>
      <c r="CN117" s="27"/>
      <c r="CO117" s="26"/>
      <c r="CP117" s="27"/>
      <c r="CQ117" s="26"/>
      <c r="CR117" s="27"/>
      <c r="CS117" s="30"/>
      <c r="CT117" s="31">
        <f t="shared" si="4"/>
        <v>57080</v>
      </c>
      <c r="CU117" s="31">
        <f t="shared" si="4"/>
        <v>33980</v>
      </c>
      <c r="CV117" s="32">
        <f t="shared" si="5"/>
        <v>23100</v>
      </c>
    </row>
    <row r="118" spans="1:100" ht="25.5" customHeight="1">
      <c r="A118" s="129">
        <v>27</v>
      </c>
      <c r="B118" s="36" t="s">
        <v>693</v>
      </c>
      <c r="C118" s="20" t="s">
        <v>694</v>
      </c>
      <c r="D118" s="20" t="s">
        <v>1460</v>
      </c>
      <c r="E118" s="20" t="s">
        <v>1457</v>
      </c>
      <c r="F118" s="126" t="s">
        <v>695</v>
      </c>
      <c r="G118" s="33"/>
      <c r="H118" s="127"/>
      <c r="I118" s="94">
        <v>6600</v>
      </c>
      <c r="J118" s="127"/>
      <c r="K118" s="25">
        <f>CV118</f>
        <v>0</v>
      </c>
      <c r="L118" s="11"/>
      <c r="M118" s="26">
        <v>1500</v>
      </c>
      <c r="N118" s="27">
        <v>1500</v>
      </c>
      <c r="O118" s="26">
        <v>1000</v>
      </c>
      <c r="P118" s="27">
        <v>1000</v>
      </c>
      <c r="Q118" s="26">
        <v>5000</v>
      </c>
      <c r="R118" s="27">
        <v>5000</v>
      </c>
      <c r="S118" s="26">
        <v>8000</v>
      </c>
      <c r="T118" s="27">
        <v>8000</v>
      </c>
      <c r="U118" s="26"/>
      <c r="V118" s="27"/>
      <c r="W118" s="29">
        <v>4620</v>
      </c>
      <c r="X118" s="27">
        <v>0</v>
      </c>
      <c r="Y118" s="29">
        <v>4620</v>
      </c>
      <c r="Z118" s="27">
        <v>0</v>
      </c>
      <c r="AA118" s="29">
        <v>4620</v>
      </c>
      <c r="AB118" s="27">
        <v>0</v>
      </c>
      <c r="AC118" s="29">
        <v>4620</v>
      </c>
      <c r="AD118" s="27">
        <v>18480</v>
      </c>
      <c r="AE118" s="29">
        <v>4620</v>
      </c>
      <c r="AF118" s="27"/>
      <c r="AG118" s="29">
        <v>4620</v>
      </c>
      <c r="AH118" s="27"/>
      <c r="AI118" s="29">
        <v>4620</v>
      </c>
      <c r="AJ118" s="27"/>
      <c r="AK118" s="29">
        <v>4620</v>
      </c>
      <c r="AL118" s="27"/>
      <c r="AM118" s="29">
        <v>4620</v>
      </c>
      <c r="AN118" s="27">
        <v>23100</v>
      </c>
      <c r="AO118" s="128"/>
      <c r="AP118" s="27"/>
      <c r="AQ118" s="128"/>
      <c r="AR118" s="27"/>
      <c r="AS118" s="128"/>
      <c r="AT118" s="27"/>
      <c r="AU118" s="125"/>
      <c r="AV118" s="128"/>
      <c r="AW118" s="27"/>
      <c r="AX118" s="128"/>
      <c r="AY118" s="27"/>
      <c r="AZ118" s="128"/>
      <c r="BA118" s="27"/>
      <c r="BB118" s="128"/>
      <c r="BC118" s="27"/>
      <c r="BD118" s="128"/>
      <c r="BE118" s="27"/>
      <c r="BF118" s="128"/>
      <c r="BG118" s="27"/>
      <c r="BH118" s="128"/>
      <c r="BI118" s="27"/>
      <c r="BJ118" s="128"/>
      <c r="BK118" s="27"/>
      <c r="BL118" s="128"/>
      <c r="BM118" s="27"/>
      <c r="BN118" s="128"/>
      <c r="BO118" s="27"/>
      <c r="BP118" s="128"/>
      <c r="BQ118" s="27"/>
      <c r="BR118" s="28"/>
      <c r="BS118" s="27"/>
      <c r="BT118" s="30"/>
      <c r="BU118" s="28"/>
      <c r="BV118" s="27"/>
      <c r="BW118" s="28"/>
      <c r="BX118" s="27"/>
      <c r="BY118" s="28"/>
      <c r="BZ118" s="27"/>
      <c r="CA118" s="28"/>
      <c r="CB118" s="27"/>
      <c r="CC118" s="28"/>
      <c r="CD118" s="27"/>
      <c r="CE118" s="28"/>
      <c r="CF118" s="27"/>
      <c r="CG118" s="26"/>
      <c r="CH118" s="27"/>
      <c r="CI118" s="26"/>
      <c r="CJ118" s="27"/>
      <c r="CK118" s="26"/>
      <c r="CL118" s="27"/>
      <c r="CM118" s="26"/>
      <c r="CN118" s="27"/>
      <c r="CO118" s="26"/>
      <c r="CP118" s="27"/>
      <c r="CQ118" s="26"/>
      <c r="CR118" s="27"/>
      <c r="CS118" s="30"/>
      <c r="CT118" s="31">
        <f t="shared" si="4"/>
        <v>57080</v>
      </c>
      <c r="CU118" s="31">
        <f t="shared" si="4"/>
        <v>57080</v>
      </c>
      <c r="CV118" s="32">
        <f t="shared" si="5"/>
        <v>0</v>
      </c>
    </row>
    <row r="119" spans="1:100" ht="25.5" customHeight="1">
      <c r="A119" s="18">
        <v>28</v>
      </c>
      <c r="B119" s="36" t="s">
        <v>696</v>
      </c>
      <c r="C119" s="20" t="s">
        <v>697</v>
      </c>
      <c r="D119" s="20" t="s">
        <v>1460</v>
      </c>
      <c r="E119" s="20" t="s">
        <v>1457</v>
      </c>
      <c r="F119" s="126" t="s">
        <v>698</v>
      </c>
      <c r="G119" s="211"/>
      <c r="H119" s="214"/>
      <c r="I119" s="94">
        <v>6600</v>
      </c>
      <c r="J119" s="214"/>
      <c r="K119" s="38">
        <f>CV119</f>
        <v>0</v>
      </c>
      <c r="L119" s="11"/>
      <c r="M119" s="26">
        <v>1500</v>
      </c>
      <c r="N119" s="27">
        <v>1500</v>
      </c>
      <c r="O119" s="26">
        <v>1000</v>
      </c>
      <c r="P119" s="27">
        <v>1000</v>
      </c>
      <c r="Q119" s="26">
        <v>5000</v>
      </c>
      <c r="R119" s="27">
        <v>5000</v>
      </c>
      <c r="S119" s="26">
        <v>8000</v>
      </c>
      <c r="T119" s="27">
        <f>1500+0</f>
        <v>1500</v>
      </c>
      <c r="U119" s="26"/>
      <c r="V119" s="27"/>
      <c r="W119" s="29">
        <v>4620</v>
      </c>
      <c r="X119" s="27">
        <v>0</v>
      </c>
      <c r="Y119" s="29">
        <v>4620</v>
      </c>
      <c r="Z119" s="27">
        <v>0</v>
      </c>
      <c r="AA119" s="29">
        <v>4620</v>
      </c>
      <c r="AB119" s="27">
        <v>0</v>
      </c>
      <c r="AC119" s="29">
        <v>4620</v>
      </c>
      <c r="AD119" s="27">
        <v>24980</v>
      </c>
      <c r="AE119" s="29">
        <v>4620</v>
      </c>
      <c r="AF119" s="27">
        <v>4620</v>
      </c>
      <c r="AG119" s="29">
        <v>4620</v>
      </c>
      <c r="AH119" s="27"/>
      <c r="AI119" s="29">
        <v>4620</v>
      </c>
      <c r="AJ119" s="27"/>
      <c r="AK119" s="29">
        <v>4620</v>
      </c>
      <c r="AL119" s="27"/>
      <c r="AM119" s="29">
        <v>4620</v>
      </c>
      <c r="AN119" s="27">
        <v>18480</v>
      </c>
      <c r="AO119" s="128"/>
      <c r="AP119" s="27"/>
      <c r="AQ119" s="128"/>
      <c r="AR119" s="27"/>
      <c r="AS119" s="128"/>
      <c r="AT119" s="27"/>
      <c r="AU119" s="125"/>
      <c r="AV119" s="128"/>
      <c r="AW119" s="27"/>
      <c r="AX119" s="128"/>
      <c r="AY119" s="27"/>
      <c r="AZ119" s="128"/>
      <c r="BA119" s="27"/>
      <c r="BB119" s="128"/>
      <c r="BC119" s="27"/>
      <c r="BD119" s="128"/>
      <c r="BE119" s="27"/>
      <c r="BF119" s="128"/>
      <c r="BG119" s="27"/>
      <c r="BH119" s="128"/>
      <c r="BI119" s="27"/>
      <c r="BJ119" s="128"/>
      <c r="BK119" s="27"/>
      <c r="BL119" s="128"/>
      <c r="BM119" s="27"/>
      <c r="BN119" s="128"/>
      <c r="BO119" s="27"/>
      <c r="BP119" s="128"/>
      <c r="BQ119" s="27"/>
      <c r="BR119" s="28"/>
      <c r="BS119" s="27"/>
      <c r="BT119" s="30"/>
      <c r="BU119" s="28"/>
      <c r="BV119" s="27"/>
      <c r="BW119" s="28"/>
      <c r="BX119" s="27"/>
      <c r="BY119" s="28"/>
      <c r="BZ119" s="27"/>
      <c r="CA119" s="28"/>
      <c r="CB119" s="27"/>
      <c r="CC119" s="28"/>
      <c r="CD119" s="27"/>
      <c r="CE119" s="28"/>
      <c r="CF119" s="27"/>
      <c r="CG119" s="26"/>
      <c r="CH119" s="27"/>
      <c r="CI119" s="26"/>
      <c r="CJ119" s="27"/>
      <c r="CK119" s="26"/>
      <c r="CL119" s="27"/>
      <c r="CM119" s="26"/>
      <c r="CN119" s="27"/>
      <c r="CO119" s="26"/>
      <c r="CP119" s="27"/>
      <c r="CQ119" s="26"/>
      <c r="CR119" s="27"/>
      <c r="CS119" s="30"/>
      <c r="CT119" s="31">
        <f t="shared" si="4"/>
        <v>57080</v>
      </c>
      <c r="CU119" s="31">
        <f t="shared" si="4"/>
        <v>57080</v>
      </c>
      <c r="CV119" s="32">
        <f t="shared" si="5"/>
        <v>0</v>
      </c>
    </row>
    <row r="120" spans="1:100" ht="25.5" customHeight="1">
      <c r="A120" s="129">
        <v>29</v>
      </c>
      <c r="B120" s="135" t="s">
        <v>173</v>
      </c>
      <c r="C120" s="20" t="s">
        <v>174</v>
      </c>
      <c r="D120" s="20" t="s">
        <v>1460</v>
      </c>
      <c r="E120" s="20" t="s">
        <v>1457</v>
      </c>
      <c r="F120" s="126" t="s">
        <v>175</v>
      </c>
      <c r="G120" s="212"/>
      <c r="H120" s="147" t="s">
        <v>1471</v>
      </c>
      <c r="I120" s="94">
        <v>5600</v>
      </c>
      <c r="J120" s="127" t="s">
        <v>49</v>
      </c>
      <c r="K120" s="25">
        <f>CV120</f>
        <v>26040</v>
      </c>
      <c r="L120" s="11"/>
      <c r="M120" s="26">
        <v>1500</v>
      </c>
      <c r="N120" s="27">
        <v>1500</v>
      </c>
      <c r="O120" s="26">
        <v>1000</v>
      </c>
      <c r="P120" s="27">
        <v>1000</v>
      </c>
      <c r="Q120" s="26">
        <v>5000</v>
      </c>
      <c r="R120" s="27">
        <v>5000</v>
      </c>
      <c r="S120" s="26">
        <v>8000</v>
      </c>
      <c r="T120" s="27">
        <f>1500+0</f>
        <v>1500</v>
      </c>
      <c r="U120" s="26"/>
      <c r="V120" s="27"/>
      <c r="W120" s="29">
        <v>3920</v>
      </c>
      <c r="X120" s="27"/>
      <c r="Y120" s="29">
        <v>3920</v>
      </c>
      <c r="Z120" s="27"/>
      <c r="AA120" s="29">
        <v>3920</v>
      </c>
      <c r="AB120" s="27"/>
      <c r="AC120" s="29">
        <v>3920</v>
      </c>
      <c r="AD120" s="27">
        <f>6500+9240</f>
        <v>15740</v>
      </c>
      <c r="AE120" s="29">
        <v>3920</v>
      </c>
      <c r="AF120" s="27"/>
      <c r="AG120" s="29">
        <v>3920</v>
      </c>
      <c r="AH120" s="27"/>
      <c r="AI120" s="29">
        <v>3920</v>
      </c>
      <c r="AJ120" s="27"/>
      <c r="AK120" s="29">
        <v>3920</v>
      </c>
      <c r="AL120" s="27"/>
      <c r="AM120" s="29">
        <v>3920</v>
      </c>
      <c r="AN120" s="27"/>
      <c r="AO120" s="128"/>
      <c r="AP120" s="27"/>
      <c r="AQ120" s="128"/>
      <c r="AR120" s="27"/>
      <c r="AS120" s="128"/>
      <c r="AT120" s="27"/>
      <c r="AU120" s="125"/>
      <c r="AV120" s="128"/>
      <c r="AW120" s="27"/>
      <c r="AX120" s="128"/>
      <c r="AY120" s="27"/>
      <c r="AZ120" s="128"/>
      <c r="BA120" s="27"/>
      <c r="BB120" s="128"/>
      <c r="BC120" s="27"/>
      <c r="BD120" s="128"/>
      <c r="BE120" s="27"/>
      <c r="BF120" s="128"/>
      <c r="BG120" s="27"/>
      <c r="BH120" s="128"/>
      <c r="BI120" s="27"/>
      <c r="BJ120" s="128"/>
      <c r="BK120" s="27"/>
      <c r="BL120" s="128"/>
      <c r="BM120" s="27"/>
      <c r="BN120" s="128"/>
      <c r="BO120" s="27"/>
      <c r="BP120" s="128"/>
      <c r="BQ120" s="27"/>
      <c r="BR120" s="28"/>
      <c r="BS120" s="27"/>
      <c r="BT120" s="30"/>
      <c r="BU120" s="28"/>
      <c r="BV120" s="27"/>
      <c r="BW120" s="28"/>
      <c r="BX120" s="27"/>
      <c r="BY120" s="28"/>
      <c r="BZ120" s="27"/>
      <c r="CA120" s="28"/>
      <c r="CB120" s="27"/>
      <c r="CC120" s="28"/>
      <c r="CD120" s="27"/>
      <c r="CE120" s="28"/>
      <c r="CF120" s="27"/>
      <c r="CG120" s="26"/>
      <c r="CH120" s="27"/>
      <c r="CI120" s="26"/>
      <c r="CJ120" s="27"/>
      <c r="CK120" s="26"/>
      <c r="CL120" s="27"/>
      <c r="CM120" s="26"/>
      <c r="CN120" s="27"/>
      <c r="CO120" s="26"/>
      <c r="CP120" s="27"/>
      <c r="CQ120" s="26"/>
      <c r="CR120" s="27"/>
      <c r="CS120" s="30"/>
      <c r="CT120" s="31">
        <f t="shared" si="4"/>
        <v>50780</v>
      </c>
      <c r="CU120" s="31">
        <f t="shared" si="4"/>
        <v>24740</v>
      </c>
      <c r="CV120" s="32">
        <f t="shared" si="5"/>
        <v>26040</v>
      </c>
    </row>
    <row r="121" spans="1:100" ht="25.5" customHeight="1">
      <c r="A121" s="18">
        <v>42</v>
      </c>
      <c r="B121" s="36" t="s">
        <v>173</v>
      </c>
      <c r="C121" s="20" t="s">
        <v>174</v>
      </c>
      <c r="D121" s="20" t="s">
        <v>1460</v>
      </c>
      <c r="E121" s="20" t="s">
        <v>1458</v>
      </c>
      <c r="F121" s="21" t="s">
        <v>175</v>
      </c>
      <c r="G121" s="33"/>
      <c r="H121" s="34"/>
      <c r="I121" s="23">
        <v>3300</v>
      </c>
      <c r="J121" s="34"/>
      <c r="K121" s="25">
        <f>CT121</f>
        <v>36290</v>
      </c>
      <c r="L121" s="11"/>
      <c r="M121" s="26">
        <v>1500</v>
      </c>
      <c r="N121" s="27">
        <v>1500</v>
      </c>
      <c r="O121" s="26">
        <v>1000</v>
      </c>
      <c r="P121" s="27">
        <v>1000</v>
      </c>
      <c r="Q121" s="26">
        <v>5000</v>
      </c>
      <c r="R121" s="27">
        <v>5000</v>
      </c>
      <c r="S121" s="26">
        <v>8000</v>
      </c>
      <c r="T121" s="27">
        <v>1500</v>
      </c>
      <c r="U121" s="28"/>
      <c r="V121" s="27"/>
      <c r="W121" s="26"/>
      <c r="X121" s="27"/>
      <c r="Y121" s="29">
        <v>2310</v>
      </c>
      <c r="Z121" s="27"/>
      <c r="AA121" s="29">
        <v>2310</v>
      </c>
      <c r="AB121" s="27"/>
      <c r="AC121" s="29">
        <v>2310</v>
      </c>
      <c r="AD121" s="27"/>
      <c r="AE121" s="29">
        <v>2310</v>
      </c>
      <c r="AF121" s="27">
        <v>15740</v>
      </c>
      <c r="AG121" s="29">
        <v>2310</v>
      </c>
      <c r="AH121" s="27"/>
      <c r="AI121" s="29">
        <v>2310</v>
      </c>
      <c r="AJ121" s="27"/>
      <c r="AK121" s="29">
        <v>2310</v>
      </c>
      <c r="AL121" s="27"/>
      <c r="AM121" s="29">
        <v>2310</v>
      </c>
      <c r="AN121" s="27">
        <v>9240</v>
      </c>
      <c r="AO121" s="29">
        <v>2310</v>
      </c>
      <c r="AP121" s="27"/>
      <c r="AQ121" s="28"/>
      <c r="AR121" s="27"/>
      <c r="AS121" s="28"/>
      <c r="AT121" s="27"/>
      <c r="AU121" s="125"/>
      <c r="AV121" s="128"/>
      <c r="AW121" s="27"/>
      <c r="AX121" s="128"/>
      <c r="AY121" s="27"/>
      <c r="AZ121" s="128"/>
      <c r="BA121" s="27"/>
      <c r="BB121" s="128"/>
      <c r="BC121" s="27"/>
      <c r="BD121" s="128"/>
      <c r="BE121" s="27"/>
      <c r="BF121" s="128"/>
      <c r="BG121" s="27"/>
      <c r="BH121" s="128"/>
      <c r="BI121" s="27"/>
      <c r="BJ121" s="128"/>
      <c r="BK121" s="27"/>
      <c r="BL121" s="128"/>
      <c r="BM121" s="27"/>
      <c r="BN121" s="128"/>
      <c r="BO121" s="27"/>
      <c r="BP121" s="128"/>
      <c r="BQ121" s="27"/>
      <c r="BR121" s="28"/>
      <c r="BS121" s="27"/>
      <c r="BT121" s="30"/>
      <c r="BU121" s="28"/>
      <c r="BV121" s="27"/>
      <c r="BW121" s="28"/>
      <c r="BX121" s="27"/>
      <c r="BY121" s="28"/>
      <c r="BZ121" s="27"/>
      <c r="CA121" s="28"/>
      <c r="CB121" s="27"/>
      <c r="CC121" s="28"/>
      <c r="CD121" s="27"/>
      <c r="CE121" s="28"/>
      <c r="CF121" s="27"/>
      <c r="CG121" s="26"/>
      <c r="CH121" s="27"/>
      <c r="CI121" s="26"/>
      <c r="CJ121" s="27"/>
      <c r="CK121" s="26"/>
      <c r="CL121" s="27"/>
      <c r="CM121" s="26"/>
      <c r="CN121" s="27"/>
      <c r="CO121" s="26"/>
      <c r="CP121" s="27"/>
      <c r="CQ121" s="26"/>
      <c r="CR121" s="27"/>
      <c r="CS121" s="30"/>
      <c r="CT121" s="31">
        <f t="shared" si="4"/>
        <v>36290</v>
      </c>
      <c r="CU121" s="31">
        <f t="shared" si="4"/>
        <v>33980</v>
      </c>
      <c r="CV121" s="32">
        <f t="shared" si="5"/>
        <v>2310</v>
      </c>
    </row>
    <row r="122" spans="1:100" ht="25.5" customHeight="1">
      <c r="A122" s="129">
        <v>30</v>
      </c>
      <c r="B122" s="36" t="s">
        <v>699</v>
      </c>
      <c r="C122" s="20" t="s">
        <v>700</v>
      </c>
      <c r="D122" s="20" t="s">
        <v>1460</v>
      </c>
      <c r="E122" s="20" t="s">
        <v>1457</v>
      </c>
      <c r="F122" s="126" t="s">
        <v>701</v>
      </c>
      <c r="G122" s="210" t="s">
        <v>410</v>
      </c>
      <c r="H122" s="35" t="s">
        <v>1463</v>
      </c>
      <c r="I122" s="94">
        <v>6200</v>
      </c>
      <c r="J122" s="35"/>
      <c r="K122" s="25">
        <f>CV122</f>
        <v>560</v>
      </c>
      <c r="L122" s="11"/>
      <c r="M122" s="26">
        <v>1500</v>
      </c>
      <c r="N122" s="27">
        <v>1500</v>
      </c>
      <c r="O122" s="26">
        <v>1000</v>
      </c>
      <c r="P122" s="27">
        <v>1000</v>
      </c>
      <c r="Q122" s="26">
        <v>5000</v>
      </c>
      <c r="R122" s="27">
        <v>5000</v>
      </c>
      <c r="S122" s="26">
        <v>8000</v>
      </c>
      <c r="T122" s="27">
        <f>1500+0</f>
        <v>1500</v>
      </c>
      <c r="U122" s="26"/>
      <c r="V122" s="27"/>
      <c r="W122" s="29">
        <v>4340</v>
      </c>
      <c r="X122" s="27">
        <v>0</v>
      </c>
      <c r="Y122" s="29">
        <v>4340</v>
      </c>
      <c r="Z122" s="27">
        <v>0</v>
      </c>
      <c r="AA122" s="29">
        <v>4340</v>
      </c>
      <c r="AB122" s="27">
        <v>0</v>
      </c>
      <c r="AC122" s="29">
        <v>4340</v>
      </c>
      <c r="AD122" s="27">
        <f>15000+6000</f>
        <v>21000</v>
      </c>
      <c r="AE122" s="29">
        <v>4340</v>
      </c>
      <c r="AF122" s="27">
        <v>2000</v>
      </c>
      <c r="AG122" s="29">
        <v>4340</v>
      </c>
      <c r="AH122" s="27"/>
      <c r="AI122" s="29">
        <v>4340</v>
      </c>
      <c r="AJ122" s="27"/>
      <c r="AK122" s="29">
        <v>4340</v>
      </c>
      <c r="AL122" s="27">
        <v>16000</v>
      </c>
      <c r="AM122" s="29">
        <v>4340</v>
      </c>
      <c r="AN122" s="27">
        <v>6000</v>
      </c>
      <c r="AO122" s="128"/>
      <c r="AP122" s="27"/>
      <c r="AQ122" s="128"/>
      <c r="AR122" s="27"/>
      <c r="AS122" s="128"/>
      <c r="AT122" s="27"/>
      <c r="AU122" s="125"/>
      <c r="AV122" s="128"/>
      <c r="AW122" s="27"/>
      <c r="AX122" s="128"/>
      <c r="AY122" s="27"/>
      <c r="AZ122" s="128"/>
      <c r="BA122" s="27"/>
      <c r="BB122" s="128"/>
      <c r="BC122" s="27"/>
      <c r="BD122" s="128"/>
      <c r="BE122" s="27"/>
      <c r="BF122" s="128"/>
      <c r="BG122" s="27"/>
      <c r="BH122" s="128"/>
      <c r="BI122" s="27"/>
      <c r="BJ122" s="128"/>
      <c r="BK122" s="27"/>
      <c r="BL122" s="128"/>
      <c r="BM122" s="27"/>
      <c r="BN122" s="128"/>
      <c r="BO122" s="27"/>
      <c r="BP122" s="128"/>
      <c r="BQ122" s="27"/>
      <c r="BR122" s="28"/>
      <c r="BS122" s="27"/>
      <c r="BT122" s="30"/>
      <c r="BU122" s="28"/>
      <c r="BV122" s="27"/>
      <c r="BW122" s="28"/>
      <c r="BX122" s="27"/>
      <c r="BY122" s="28"/>
      <c r="BZ122" s="27"/>
      <c r="CA122" s="28"/>
      <c r="CB122" s="27"/>
      <c r="CC122" s="28"/>
      <c r="CD122" s="27"/>
      <c r="CE122" s="28"/>
      <c r="CF122" s="27"/>
      <c r="CG122" s="26"/>
      <c r="CH122" s="27"/>
      <c r="CI122" s="26"/>
      <c r="CJ122" s="27"/>
      <c r="CK122" s="26"/>
      <c r="CL122" s="27"/>
      <c r="CM122" s="26"/>
      <c r="CN122" s="27"/>
      <c r="CO122" s="26"/>
      <c r="CP122" s="27"/>
      <c r="CQ122" s="26"/>
      <c r="CR122" s="27"/>
      <c r="CS122" s="30"/>
      <c r="CT122" s="31">
        <f t="shared" si="4"/>
        <v>54560</v>
      </c>
      <c r="CU122" s="31">
        <f t="shared" si="4"/>
        <v>54000</v>
      </c>
      <c r="CV122" s="32">
        <f t="shared" si="5"/>
        <v>560</v>
      </c>
    </row>
    <row r="123" spans="1:100" ht="25.5" customHeight="1">
      <c r="A123" s="18">
        <v>31</v>
      </c>
      <c r="B123" s="36" t="s">
        <v>702</v>
      </c>
      <c r="C123" s="20" t="s">
        <v>703</v>
      </c>
      <c r="D123" s="20" t="s">
        <v>1460</v>
      </c>
      <c r="E123" s="20" t="s">
        <v>1457</v>
      </c>
      <c r="F123" s="126" t="s">
        <v>704</v>
      </c>
      <c r="G123" s="212"/>
      <c r="H123" s="147"/>
      <c r="I123" s="94">
        <v>6600</v>
      </c>
      <c r="J123" s="147"/>
      <c r="K123" s="25">
        <f>CV123</f>
        <v>0</v>
      </c>
      <c r="L123" s="11"/>
      <c r="M123" s="26">
        <v>1500</v>
      </c>
      <c r="N123" s="27">
        <v>1500</v>
      </c>
      <c r="O123" s="26">
        <v>1000</v>
      </c>
      <c r="P123" s="27">
        <v>1000</v>
      </c>
      <c r="Q123" s="26">
        <v>5000</v>
      </c>
      <c r="R123" s="27">
        <v>5000</v>
      </c>
      <c r="S123" s="26">
        <v>8000</v>
      </c>
      <c r="T123" s="27">
        <v>8000</v>
      </c>
      <c r="U123" s="26"/>
      <c r="V123" s="27"/>
      <c r="W123" s="29">
        <v>4620</v>
      </c>
      <c r="X123" s="27">
        <v>0</v>
      </c>
      <c r="Y123" s="29">
        <v>4620</v>
      </c>
      <c r="Z123" s="27">
        <v>0</v>
      </c>
      <c r="AA123" s="29">
        <v>4620</v>
      </c>
      <c r="AB123" s="27">
        <v>0</v>
      </c>
      <c r="AC123" s="29">
        <v>4620</v>
      </c>
      <c r="AD123" s="27">
        <v>18480</v>
      </c>
      <c r="AE123" s="29">
        <v>4620</v>
      </c>
      <c r="AF123" s="27"/>
      <c r="AG123" s="29">
        <v>4620</v>
      </c>
      <c r="AH123" s="27"/>
      <c r="AI123" s="29">
        <v>4620</v>
      </c>
      <c r="AJ123" s="27"/>
      <c r="AK123" s="29">
        <v>4620</v>
      </c>
      <c r="AL123" s="27">
        <v>18480</v>
      </c>
      <c r="AM123" s="29">
        <v>4620</v>
      </c>
      <c r="AN123" s="27">
        <v>4620</v>
      </c>
      <c r="AO123" s="128"/>
      <c r="AP123" s="27"/>
      <c r="AQ123" s="128"/>
      <c r="AR123" s="27"/>
      <c r="AS123" s="128"/>
      <c r="AT123" s="27"/>
      <c r="AU123" s="125"/>
      <c r="AV123" s="128"/>
      <c r="AW123" s="27"/>
      <c r="AX123" s="128"/>
      <c r="AY123" s="27"/>
      <c r="AZ123" s="128"/>
      <c r="BA123" s="27"/>
      <c r="BB123" s="128"/>
      <c r="BC123" s="27"/>
      <c r="BD123" s="128"/>
      <c r="BE123" s="27"/>
      <c r="BF123" s="128"/>
      <c r="BG123" s="27"/>
      <c r="BH123" s="128"/>
      <c r="BI123" s="27"/>
      <c r="BJ123" s="128"/>
      <c r="BK123" s="27"/>
      <c r="BL123" s="128"/>
      <c r="BM123" s="27"/>
      <c r="BN123" s="128"/>
      <c r="BO123" s="27"/>
      <c r="BP123" s="128"/>
      <c r="BQ123" s="27"/>
      <c r="BR123" s="28"/>
      <c r="BS123" s="27"/>
      <c r="BT123" s="30"/>
      <c r="BU123" s="28"/>
      <c r="BV123" s="27"/>
      <c r="BW123" s="28"/>
      <c r="BX123" s="27"/>
      <c r="BY123" s="28"/>
      <c r="BZ123" s="27"/>
      <c r="CA123" s="28"/>
      <c r="CB123" s="27"/>
      <c r="CC123" s="28"/>
      <c r="CD123" s="27"/>
      <c r="CE123" s="28"/>
      <c r="CF123" s="27"/>
      <c r="CG123" s="26"/>
      <c r="CH123" s="27"/>
      <c r="CI123" s="26"/>
      <c r="CJ123" s="27"/>
      <c r="CK123" s="26"/>
      <c r="CL123" s="27"/>
      <c r="CM123" s="26"/>
      <c r="CN123" s="27"/>
      <c r="CO123" s="26"/>
      <c r="CP123" s="27"/>
      <c r="CQ123" s="26"/>
      <c r="CR123" s="27"/>
      <c r="CS123" s="30"/>
      <c r="CT123" s="31">
        <f t="shared" si="4"/>
        <v>57080</v>
      </c>
      <c r="CU123" s="31">
        <f t="shared" si="4"/>
        <v>57080</v>
      </c>
      <c r="CV123" s="32">
        <f t="shared" si="5"/>
        <v>0</v>
      </c>
    </row>
    <row r="124" spans="1:100" ht="25.5" customHeight="1">
      <c r="A124" s="129">
        <v>32</v>
      </c>
      <c r="B124" s="36" t="s">
        <v>705</v>
      </c>
      <c r="C124" s="20" t="s">
        <v>706</v>
      </c>
      <c r="D124" s="20" t="s">
        <v>1460</v>
      </c>
      <c r="E124" s="20" t="s">
        <v>1457</v>
      </c>
      <c r="F124" s="126" t="s">
        <v>707</v>
      </c>
      <c r="G124" s="218" t="s">
        <v>680</v>
      </c>
      <c r="H124" s="127" t="s">
        <v>1470</v>
      </c>
      <c r="I124" s="94">
        <v>2600</v>
      </c>
      <c r="J124" s="127" t="s">
        <v>56</v>
      </c>
      <c r="K124" s="25">
        <f>CV124</f>
        <v>17780</v>
      </c>
      <c r="L124" s="11"/>
      <c r="M124" s="26">
        <v>1500</v>
      </c>
      <c r="N124" s="27">
        <v>1500</v>
      </c>
      <c r="O124" s="26">
        <v>1000</v>
      </c>
      <c r="P124" s="27">
        <v>1000</v>
      </c>
      <c r="Q124" s="26">
        <v>5000</v>
      </c>
      <c r="R124" s="27">
        <v>2500</v>
      </c>
      <c r="S124" s="26">
        <v>8000</v>
      </c>
      <c r="T124" s="27"/>
      <c r="U124" s="26"/>
      <c r="V124" s="27"/>
      <c r="W124" s="29">
        <v>1820</v>
      </c>
      <c r="X124" s="27">
        <v>0</v>
      </c>
      <c r="Y124" s="29">
        <v>1820</v>
      </c>
      <c r="Z124" s="27">
        <v>0</v>
      </c>
      <c r="AA124" s="29">
        <v>1820</v>
      </c>
      <c r="AB124" s="27">
        <v>0</v>
      </c>
      <c r="AC124" s="29">
        <v>1820</v>
      </c>
      <c r="AD124" s="27">
        <v>5460</v>
      </c>
      <c r="AE124" s="29">
        <v>1820</v>
      </c>
      <c r="AF124" s="27"/>
      <c r="AG124" s="29">
        <v>1820</v>
      </c>
      <c r="AH124" s="27"/>
      <c r="AI124" s="29">
        <v>1820</v>
      </c>
      <c r="AJ124" s="27"/>
      <c r="AK124" s="29">
        <v>1820</v>
      </c>
      <c r="AL124" s="27"/>
      <c r="AM124" s="29">
        <v>1820</v>
      </c>
      <c r="AN124" s="27">
        <v>3640</v>
      </c>
      <c r="AO124" s="128"/>
      <c r="AP124" s="27"/>
      <c r="AQ124" s="128"/>
      <c r="AR124" s="27"/>
      <c r="AS124" s="128"/>
      <c r="AT124" s="27"/>
      <c r="AU124" s="125"/>
      <c r="AV124" s="128"/>
      <c r="AW124" s="27"/>
      <c r="AX124" s="128"/>
      <c r="AY124" s="27"/>
      <c r="AZ124" s="128"/>
      <c r="BA124" s="27"/>
      <c r="BB124" s="128"/>
      <c r="BC124" s="27"/>
      <c r="BD124" s="128"/>
      <c r="BE124" s="27"/>
      <c r="BF124" s="128"/>
      <c r="BG124" s="27"/>
      <c r="BH124" s="128"/>
      <c r="BI124" s="27"/>
      <c r="BJ124" s="128"/>
      <c r="BK124" s="27"/>
      <c r="BL124" s="128"/>
      <c r="BM124" s="27"/>
      <c r="BN124" s="128"/>
      <c r="BO124" s="27"/>
      <c r="BP124" s="128"/>
      <c r="BQ124" s="27"/>
      <c r="BR124" s="28"/>
      <c r="BS124" s="27"/>
      <c r="BT124" s="30"/>
      <c r="BU124" s="28"/>
      <c r="BV124" s="27"/>
      <c r="BW124" s="28"/>
      <c r="BX124" s="27"/>
      <c r="BY124" s="28"/>
      <c r="BZ124" s="27"/>
      <c r="CA124" s="28"/>
      <c r="CB124" s="27"/>
      <c r="CC124" s="28"/>
      <c r="CD124" s="27"/>
      <c r="CE124" s="28"/>
      <c r="CF124" s="27"/>
      <c r="CG124" s="26"/>
      <c r="CH124" s="27"/>
      <c r="CI124" s="26"/>
      <c r="CJ124" s="27"/>
      <c r="CK124" s="26"/>
      <c r="CL124" s="27"/>
      <c r="CM124" s="26"/>
      <c r="CN124" s="27"/>
      <c r="CO124" s="26"/>
      <c r="CP124" s="27"/>
      <c r="CQ124" s="26"/>
      <c r="CR124" s="27"/>
      <c r="CS124" s="30"/>
      <c r="CT124" s="31">
        <f t="shared" si="4"/>
        <v>31880</v>
      </c>
      <c r="CU124" s="31">
        <f t="shared" si="4"/>
        <v>14100</v>
      </c>
      <c r="CV124" s="32">
        <f t="shared" si="5"/>
        <v>17780</v>
      </c>
    </row>
    <row r="125" spans="1:100" ht="25.5" customHeight="1">
      <c r="A125" s="18">
        <v>33</v>
      </c>
      <c r="B125" s="36" t="s">
        <v>708</v>
      </c>
      <c r="C125" s="20" t="s">
        <v>709</v>
      </c>
      <c r="D125" s="20" t="s">
        <v>1460</v>
      </c>
      <c r="E125" s="20" t="s">
        <v>1457</v>
      </c>
      <c r="F125" s="126" t="s">
        <v>710</v>
      </c>
      <c r="G125" s="208"/>
      <c r="H125" s="147" t="s">
        <v>1468</v>
      </c>
      <c r="I125" s="94">
        <v>3300</v>
      </c>
      <c r="J125" s="127" t="s">
        <v>98</v>
      </c>
      <c r="K125" s="25">
        <f>CV125</f>
        <v>2520</v>
      </c>
      <c r="L125" s="11"/>
      <c r="M125" s="26">
        <v>1500</v>
      </c>
      <c r="N125" s="27">
        <v>1500</v>
      </c>
      <c r="O125" s="26">
        <v>1000</v>
      </c>
      <c r="P125" s="27">
        <v>1000</v>
      </c>
      <c r="Q125" s="26">
        <v>5000</v>
      </c>
      <c r="R125" s="27">
        <v>5000</v>
      </c>
      <c r="S125" s="26">
        <v>8000</v>
      </c>
      <c r="T125" s="27">
        <f>1500+6500</f>
        <v>8000</v>
      </c>
      <c r="U125" s="26"/>
      <c r="V125" s="27"/>
      <c r="W125" s="29">
        <v>2310</v>
      </c>
      <c r="X125" s="27">
        <v>0</v>
      </c>
      <c r="Y125" s="29">
        <v>2310</v>
      </c>
      <c r="Z125" s="27">
        <v>4620</v>
      </c>
      <c r="AA125" s="29">
        <v>2310</v>
      </c>
      <c r="AB125" s="27">
        <v>1470</v>
      </c>
      <c r="AC125" s="29">
        <v>2310</v>
      </c>
      <c r="AD125" s="27">
        <v>2030</v>
      </c>
      <c r="AE125" s="29">
        <v>2310</v>
      </c>
      <c r="AF125" s="27">
        <v>2030</v>
      </c>
      <c r="AG125" s="29">
        <v>2310</v>
      </c>
      <c r="AH125" s="27">
        <v>2030</v>
      </c>
      <c r="AI125" s="29">
        <v>2310</v>
      </c>
      <c r="AJ125" s="27"/>
      <c r="AK125" s="29">
        <v>2310</v>
      </c>
      <c r="AL125" s="27">
        <v>4060</v>
      </c>
      <c r="AM125" s="29">
        <v>2310</v>
      </c>
      <c r="AN125" s="27">
        <v>2030</v>
      </c>
      <c r="AO125" s="128"/>
      <c r="AP125" s="27"/>
      <c r="AQ125" s="128"/>
      <c r="AR125" s="27"/>
      <c r="AS125" s="128"/>
      <c r="AT125" s="27"/>
      <c r="AU125" s="125"/>
      <c r="AV125" s="128"/>
      <c r="AW125" s="27"/>
      <c r="AX125" s="128"/>
      <c r="AY125" s="27"/>
      <c r="AZ125" s="128"/>
      <c r="BA125" s="27"/>
      <c r="BB125" s="128"/>
      <c r="BC125" s="27"/>
      <c r="BD125" s="128"/>
      <c r="BE125" s="27"/>
      <c r="BF125" s="128"/>
      <c r="BG125" s="27"/>
      <c r="BH125" s="128"/>
      <c r="BI125" s="27"/>
      <c r="BJ125" s="128"/>
      <c r="BK125" s="27"/>
      <c r="BL125" s="128"/>
      <c r="BM125" s="27"/>
      <c r="BN125" s="128"/>
      <c r="BO125" s="27"/>
      <c r="BP125" s="128"/>
      <c r="BQ125" s="27"/>
      <c r="BR125" s="28"/>
      <c r="BS125" s="27"/>
      <c r="BT125" s="30"/>
      <c r="BU125" s="28"/>
      <c r="BV125" s="27"/>
      <c r="BW125" s="28"/>
      <c r="BX125" s="27"/>
      <c r="BY125" s="28"/>
      <c r="BZ125" s="27"/>
      <c r="CA125" s="28"/>
      <c r="CB125" s="27"/>
      <c r="CC125" s="28"/>
      <c r="CD125" s="27"/>
      <c r="CE125" s="28"/>
      <c r="CF125" s="27"/>
      <c r="CG125" s="26"/>
      <c r="CH125" s="27"/>
      <c r="CI125" s="26"/>
      <c r="CJ125" s="27"/>
      <c r="CK125" s="26"/>
      <c r="CL125" s="27"/>
      <c r="CM125" s="26"/>
      <c r="CN125" s="27"/>
      <c r="CO125" s="26"/>
      <c r="CP125" s="27"/>
      <c r="CQ125" s="26"/>
      <c r="CR125" s="27"/>
      <c r="CS125" s="30"/>
      <c r="CT125" s="31">
        <f t="shared" si="4"/>
        <v>36290</v>
      </c>
      <c r="CU125" s="31">
        <f t="shared" si="4"/>
        <v>33770</v>
      </c>
      <c r="CV125" s="32">
        <f t="shared" si="5"/>
        <v>2520</v>
      </c>
    </row>
    <row r="126" spans="1:100" ht="25.5" customHeight="1">
      <c r="A126" s="129">
        <v>43</v>
      </c>
      <c r="B126" s="36" t="s">
        <v>176</v>
      </c>
      <c r="C126" s="20" t="s">
        <v>177</v>
      </c>
      <c r="D126" s="20" t="s">
        <v>1460</v>
      </c>
      <c r="E126" s="20" t="s">
        <v>1458</v>
      </c>
      <c r="F126" s="21" t="s">
        <v>178</v>
      </c>
      <c r="G126" s="33"/>
      <c r="H126" s="127" t="s">
        <v>1468</v>
      </c>
      <c r="I126" s="23">
        <v>3300</v>
      </c>
      <c r="J126" s="34" t="s">
        <v>98</v>
      </c>
      <c r="K126" s="25">
        <f>CT126</f>
        <v>36290</v>
      </c>
      <c r="L126" s="11"/>
      <c r="M126" s="26">
        <v>1500</v>
      </c>
      <c r="N126" s="27">
        <v>1500</v>
      </c>
      <c r="O126" s="26">
        <v>1000</v>
      </c>
      <c r="P126" s="27">
        <v>1000</v>
      </c>
      <c r="Q126" s="26">
        <v>5000</v>
      </c>
      <c r="R126" s="27">
        <f>2500+0</f>
        <v>2500</v>
      </c>
      <c r="S126" s="26">
        <v>8000</v>
      </c>
      <c r="T126" s="27">
        <v>0</v>
      </c>
      <c r="U126" s="28"/>
      <c r="V126" s="27"/>
      <c r="W126" s="26"/>
      <c r="X126" s="27"/>
      <c r="Y126" s="29">
        <v>2310</v>
      </c>
      <c r="Z126" s="27">
        <v>12810</v>
      </c>
      <c r="AA126" s="29">
        <v>2310</v>
      </c>
      <c r="AB126" s="27">
        <v>2310</v>
      </c>
      <c r="AC126" s="29">
        <v>2310</v>
      </c>
      <c r="AD126" s="27">
        <v>0</v>
      </c>
      <c r="AE126" s="29">
        <v>2310</v>
      </c>
      <c r="AF126" s="27">
        <v>4620</v>
      </c>
      <c r="AG126" s="29">
        <v>2310</v>
      </c>
      <c r="AH126" s="27"/>
      <c r="AI126" s="29">
        <v>2310</v>
      </c>
      <c r="AJ126" s="27"/>
      <c r="AK126" s="29">
        <v>2310</v>
      </c>
      <c r="AL126" s="27">
        <v>2310</v>
      </c>
      <c r="AM126" s="29">
        <v>2310</v>
      </c>
      <c r="AN126" s="27"/>
      <c r="AO126" s="29">
        <v>2310</v>
      </c>
      <c r="AP126" s="27">
        <v>4620</v>
      </c>
      <c r="AQ126" s="28"/>
      <c r="AR126" s="27"/>
      <c r="AS126" s="28"/>
      <c r="AT126" s="27"/>
      <c r="AU126" s="125"/>
      <c r="AV126" s="128"/>
      <c r="AW126" s="27"/>
      <c r="AX126" s="128"/>
      <c r="AY126" s="27"/>
      <c r="AZ126" s="128"/>
      <c r="BA126" s="27"/>
      <c r="BB126" s="128"/>
      <c r="BC126" s="27"/>
      <c r="BD126" s="128"/>
      <c r="BE126" s="27"/>
      <c r="BF126" s="128"/>
      <c r="BG126" s="27"/>
      <c r="BH126" s="128"/>
      <c r="BI126" s="27"/>
      <c r="BJ126" s="128"/>
      <c r="BK126" s="27"/>
      <c r="BL126" s="128"/>
      <c r="BM126" s="27"/>
      <c r="BN126" s="128"/>
      <c r="BO126" s="27"/>
      <c r="BP126" s="128"/>
      <c r="BQ126" s="27"/>
      <c r="BR126" s="28"/>
      <c r="BS126" s="27"/>
      <c r="BT126" s="30"/>
      <c r="BU126" s="28"/>
      <c r="BV126" s="27"/>
      <c r="BW126" s="28"/>
      <c r="BX126" s="27"/>
      <c r="BY126" s="28"/>
      <c r="BZ126" s="27"/>
      <c r="CA126" s="28"/>
      <c r="CB126" s="27"/>
      <c r="CC126" s="28"/>
      <c r="CD126" s="27"/>
      <c r="CE126" s="28"/>
      <c r="CF126" s="27"/>
      <c r="CG126" s="26"/>
      <c r="CH126" s="27"/>
      <c r="CI126" s="26"/>
      <c r="CJ126" s="27"/>
      <c r="CK126" s="26"/>
      <c r="CL126" s="27"/>
      <c r="CM126" s="26"/>
      <c r="CN126" s="27"/>
      <c r="CO126" s="26"/>
      <c r="CP126" s="27"/>
      <c r="CQ126" s="26"/>
      <c r="CR126" s="27"/>
      <c r="CS126" s="30"/>
      <c r="CT126" s="31">
        <f t="shared" si="4"/>
        <v>36290</v>
      </c>
      <c r="CU126" s="31">
        <f t="shared" si="4"/>
        <v>31670</v>
      </c>
      <c r="CV126" s="32">
        <f t="shared" si="5"/>
        <v>4620</v>
      </c>
    </row>
    <row r="127" spans="1:100" ht="25.5" customHeight="1">
      <c r="A127" s="18">
        <v>34</v>
      </c>
      <c r="B127" s="36" t="s">
        <v>711</v>
      </c>
      <c r="C127" s="20" t="s">
        <v>712</v>
      </c>
      <c r="D127" s="20" t="s">
        <v>1460</v>
      </c>
      <c r="E127" s="20" t="s">
        <v>1457</v>
      </c>
      <c r="F127" s="126" t="s">
        <v>713</v>
      </c>
      <c r="G127" s="33"/>
      <c r="H127" s="214" t="s">
        <v>680</v>
      </c>
      <c r="I127" s="94">
        <v>4000</v>
      </c>
      <c r="J127" s="214" t="s">
        <v>680</v>
      </c>
      <c r="K127" s="25">
        <f>CV127</f>
        <v>2800</v>
      </c>
      <c r="L127" s="11"/>
      <c r="M127" s="26">
        <v>1500</v>
      </c>
      <c r="N127" s="27">
        <v>1500</v>
      </c>
      <c r="O127" s="26">
        <v>1000</v>
      </c>
      <c r="P127" s="27">
        <v>1000</v>
      </c>
      <c r="Q127" s="26">
        <v>5000</v>
      </c>
      <c r="R127" s="27">
        <v>5000</v>
      </c>
      <c r="S127" s="26">
        <v>8000</v>
      </c>
      <c r="T127" s="27">
        <v>1500</v>
      </c>
      <c r="U127" s="26"/>
      <c r="V127" s="27"/>
      <c r="W127" s="29">
        <v>2800</v>
      </c>
      <c r="X127" s="27">
        <v>9300</v>
      </c>
      <c r="Y127" s="29">
        <v>2800</v>
      </c>
      <c r="Z127" s="27">
        <v>2800</v>
      </c>
      <c r="AA127" s="29">
        <v>2800</v>
      </c>
      <c r="AB127" s="27">
        <v>2800</v>
      </c>
      <c r="AC127" s="29">
        <v>2800</v>
      </c>
      <c r="AD127" s="27">
        <v>2800</v>
      </c>
      <c r="AE127" s="29">
        <v>2800</v>
      </c>
      <c r="AF127" s="27">
        <v>2800</v>
      </c>
      <c r="AG127" s="29">
        <v>2800</v>
      </c>
      <c r="AH127" s="27">
        <v>2800</v>
      </c>
      <c r="AI127" s="29">
        <v>2800</v>
      </c>
      <c r="AJ127" s="27">
        <v>2800</v>
      </c>
      <c r="AK127" s="29">
        <v>2800</v>
      </c>
      <c r="AL127" s="27"/>
      <c r="AM127" s="29">
        <v>2800</v>
      </c>
      <c r="AN127" s="27">
        <v>2800</v>
      </c>
      <c r="AO127" s="128"/>
      <c r="AP127" s="27"/>
      <c r="AQ127" s="128"/>
      <c r="AR127" s="27"/>
      <c r="AS127" s="128"/>
      <c r="AT127" s="27"/>
      <c r="AU127" s="125"/>
      <c r="AV127" s="128"/>
      <c r="AW127" s="27"/>
      <c r="AX127" s="128"/>
      <c r="AY127" s="27"/>
      <c r="AZ127" s="128"/>
      <c r="BA127" s="27"/>
      <c r="BB127" s="128"/>
      <c r="BC127" s="27"/>
      <c r="BD127" s="128"/>
      <c r="BE127" s="27"/>
      <c r="BF127" s="128"/>
      <c r="BG127" s="27"/>
      <c r="BH127" s="128"/>
      <c r="BI127" s="27"/>
      <c r="BJ127" s="128"/>
      <c r="BK127" s="27"/>
      <c r="BL127" s="128"/>
      <c r="BM127" s="27"/>
      <c r="BN127" s="128"/>
      <c r="BO127" s="27"/>
      <c r="BP127" s="128"/>
      <c r="BQ127" s="27"/>
      <c r="BR127" s="28"/>
      <c r="BS127" s="27"/>
      <c r="BT127" s="30"/>
      <c r="BU127" s="28"/>
      <c r="BV127" s="27"/>
      <c r="BW127" s="28"/>
      <c r="BX127" s="27"/>
      <c r="BY127" s="28"/>
      <c r="BZ127" s="27"/>
      <c r="CA127" s="28"/>
      <c r="CB127" s="27"/>
      <c r="CC127" s="28"/>
      <c r="CD127" s="27"/>
      <c r="CE127" s="28"/>
      <c r="CF127" s="27"/>
      <c r="CG127" s="26"/>
      <c r="CH127" s="27"/>
      <c r="CI127" s="26"/>
      <c r="CJ127" s="27"/>
      <c r="CK127" s="26"/>
      <c r="CL127" s="27"/>
      <c r="CM127" s="26"/>
      <c r="CN127" s="27"/>
      <c r="CO127" s="26"/>
      <c r="CP127" s="27"/>
      <c r="CQ127" s="26"/>
      <c r="CR127" s="27"/>
      <c r="CS127" s="30"/>
      <c r="CT127" s="31">
        <f t="shared" si="4"/>
        <v>40700</v>
      </c>
      <c r="CU127" s="31">
        <f t="shared" si="4"/>
        <v>37900</v>
      </c>
      <c r="CV127" s="32">
        <f t="shared" si="5"/>
        <v>2800</v>
      </c>
    </row>
    <row r="128" spans="1:100" ht="25.5" customHeight="1">
      <c r="A128" s="129">
        <v>44</v>
      </c>
      <c r="B128" s="36" t="s">
        <v>179</v>
      </c>
      <c r="C128" s="20" t="s">
        <v>180</v>
      </c>
      <c r="D128" s="20" t="s">
        <v>1460</v>
      </c>
      <c r="E128" s="20" t="s">
        <v>1458</v>
      </c>
      <c r="F128" s="21" t="s">
        <v>181</v>
      </c>
      <c r="G128" s="212"/>
      <c r="H128" s="35" t="s">
        <v>108</v>
      </c>
      <c r="I128" s="23">
        <v>3300</v>
      </c>
      <c r="J128" s="35" t="s">
        <v>108</v>
      </c>
      <c r="K128" s="25">
        <f t="shared" ref="K128:K134" si="6">CT128</f>
        <v>36290</v>
      </c>
      <c r="L128" s="11"/>
      <c r="M128" s="26">
        <v>1500</v>
      </c>
      <c r="N128" s="27">
        <v>1500</v>
      </c>
      <c r="O128" s="26">
        <v>1000</v>
      </c>
      <c r="P128" s="27">
        <v>1000</v>
      </c>
      <c r="Q128" s="26">
        <v>5000</v>
      </c>
      <c r="R128" s="27">
        <f>4500+0</f>
        <v>4500</v>
      </c>
      <c r="S128" s="26">
        <v>8000</v>
      </c>
      <c r="T128" s="27">
        <v>0</v>
      </c>
      <c r="U128" s="28"/>
      <c r="V128" s="27"/>
      <c r="W128" s="26"/>
      <c r="X128" s="27"/>
      <c r="Y128" s="29">
        <v>2310</v>
      </c>
      <c r="Z128" s="27">
        <v>5120</v>
      </c>
      <c r="AA128" s="29">
        <v>2310</v>
      </c>
      <c r="AB128" s="27">
        <v>8000</v>
      </c>
      <c r="AC128" s="29">
        <v>2310</v>
      </c>
      <c r="AD128" s="27">
        <v>2310</v>
      </c>
      <c r="AE128" s="29">
        <v>2310</v>
      </c>
      <c r="AF128" s="27">
        <v>2310</v>
      </c>
      <c r="AG128" s="29">
        <v>2310</v>
      </c>
      <c r="AH128" s="27">
        <v>2310</v>
      </c>
      <c r="AI128" s="29">
        <v>2310</v>
      </c>
      <c r="AJ128" s="27">
        <v>2310</v>
      </c>
      <c r="AK128" s="29">
        <v>2310</v>
      </c>
      <c r="AL128" s="27">
        <v>2310</v>
      </c>
      <c r="AM128" s="29">
        <v>2310</v>
      </c>
      <c r="AN128" s="27">
        <v>2310</v>
      </c>
      <c r="AO128" s="29">
        <v>2310</v>
      </c>
      <c r="AP128" s="27">
        <v>2310</v>
      </c>
      <c r="AQ128" s="28"/>
      <c r="AR128" s="27"/>
      <c r="AS128" s="28"/>
      <c r="AT128" s="27"/>
      <c r="AU128" s="125"/>
      <c r="AV128" s="128"/>
      <c r="AW128" s="27"/>
      <c r="AX128" s="128"/>
      <c r="AY128" s="27"/>
      <c r="AZ128" s="128"/>
      <c r="BA128" s="27"/>
      <c r="BB128" s="128"/>
      <c r="BC128" s="27"/>
      <c r="BD128" s="128"/>
      <c r="BE128" s="27"/>
      <c r="BF128" s="128"/>
      <c r="BG128" s="27"/>
      <c r="BH128" s="128"/>
      <c r="BI128" s="27"/>
      <c r="BJ128" s="128"/>
      <c r="BK128" s="27"/>
      <c r="BL128" s="128"/>
      <c r="BM128" s="27"/>
      <c r="BN128" s="128"/>
      <c r="BO128" s="27"/>
      <c r="BP128" s="128"/>
      <c r="BQ128" s="27"/>
      <c r="BR128" s="28"/>
      <c r="BS128" s="27"/>
      <c r="BT128" s="30"/>
      <c r="BU128" s="28"/>
      <c r="BV128" s="27"/>
      <c r="BW128" s="28"/>
      <c r="BX128" s="27"/>
      <c r="BY128" s="28"/>
      <c r="BZ128" s="27"/>
      <c r="CA128" s="28"/>
      <c r="CB128" s="27"/>
      <c r="CC128" s="28"/>
      <c r="CD128" s="27"/>
      <c r="CE128" s="28"/>
      <c r="CF128" s="27"/>
      <c r="CG128" s="26"/>
      <c r="CH128" s="27"/>
      <c r="CI128" s="26"/>
      <c r="CJ128" s="27"/>
      <c r="CK128" s="26"/>
      <c r="CL128" s="27"/>
      <c r="CM128" s="26"/>
      <c r="CN128" s="27"/>
      <c r="CO128" s="26"/>
      <c r="CP128" s="27"/>
      <c r="CQ128" s="26"/>
      <c r="CR128" s="27"/>
      <c r="CS128" s="30"/>
      <c r="CT128" s="31">
        <f t="shared" si="4"/>
        <v>36290</v>
      </c>
      <c r="CU128" s="31">
        <f t="shared" si="4"/>
        <v>36290</v>
      </c>
      <c r="CV128" s="32">
        <f t="shared" si="5"/>
        <v>0</v>
      </c>
    </row>
    <row r="129" spans="1:100" ht="25.5" customHeight="1">
      <c r="A129" s="18">
        <v>45</v>
      </c>
      <c r="B129" s="36" t="s">
        <v>182</v>
      </c>
      <c r="C129" s="20" t="s">
        <v>183</v>
      </c>
      <c r="D129" s="20" t="s">
        <v>1460</v>
      </c>
      <c r="E129" s="20" t="s">
        <v>1458</v>
      </c>
      <c r="F129" s="21" t="s">
        <v>184</v>
      </c>
      <c r="G129" s="211" t="s">
        <v>45</v>
      </c>
      <c r="H129" s="35" t="s">
        <v>1463</v>
      </c>
      <c r="I129" s="23">
        <v>6200</v>
      </c>
      <c r="J129" s="35"/>
      <c r="K129" s="25">
        <f t="shared" si="6"/>
        <v>54560</v>
      </c>
      <c r="L129" s="11"/>
      <c r="M129" s="26">
        <v>1500</v>
      </c>
      <c r="N129" s="27">
        <v>1500</v>
      </c>
      <c r="O129" s="26">
        <v>1000</v>
      </c>
      <c r="P129" s="27">
        <v>1000</v>
      </c>
      <c r="Q129" s="26">
        <v>5000</v>
      </c>
      <c r="R129" s="27">
        <v>5000</v>
      </c>
      <c r="S129" s="26">
        <v>8000</v>
      </c>
      <c r="T129" s="27">
        <v>1500</v>
      </c>
      <c r="U129" s="28"/>
      <c r="V129" s="27"/>
      <c r="W129" s="26"/>
      <c r="X129" s="27"/>
      <c r="Y129" s="29">
        <v>4340</v>
      </c>
      <c r="Z129" s="27">
        <v>11120</v>
      </c>
      <c r="AA129" s="29">
        <v>4340</v>
      </c>
      <c r="AB129" s="27">
        <v>4620</v>
      </c>
      <c r="AC129" s="29">
        <v>4340</v>
      </c>
      <c r="AD129" s="27">
        <v>4620</v>
      </c>
      <c r="AE129" s="29">
        <v>4340</v>
      </c>
      <c r="AF129" s="27">
        <v>4620</v>
      </c>
      <c r="AG129" s="29">
        <v>4340</v>
      </c>
      <c r="AH129" s="27">
        <v>4620</v>
      </c>
      <c r="AI129" s="29">
        <v>4340</v>
      </c>
      <c r="AJ129" s="27">
        <v>4620</v>
      </c>
      <c r="AK129" s="29">
        <v>4340</v>
      </c>
      <c r="AL129" s="27">
        <v>4620</v>
      </c>
      <c r="AM129" s="29">
        <v>4340</v>
      </c>
      <c r="AN129" s="27">
        <v>4620</v>
      </c>
      <c r="AO129" s="29">
        <v>4340</v>
      </c>
      <c r="AP129" s="27">
        <v>2100</v>
      </c>
      <c r="AQ129" s="28"/>
      <c r="AR129" s="27"/>
      <c r="AS129" s="28"/>
      <c r="AT129" s="27"/>
      <c r="AU129" s="125"/>
      <c r="AV129" s="128"/>
      <c r="AW129" s="27"/>
      <c r="AX129" s="128"/>
      <c r="AY129" s="27"/>
      <c r="AZ129" s="128"/>
      <c r="BA129" s="27"/>
      <c r="BB129" s="128"/>
      <c r="BC129" s="27"/>
      <c r="BD129" s="128"/>
      <c r="BE129" s="27"/>
      <c r="BF129" s="128"/>
      <c r="BG129" s="27"/>
      <c r="BH129" s="128"/>
      <c r="BI129" s="27"/>
      <c r="BJ129" s="128"/>
      <c r="BK129" s="27"/>
      <c r="BL129" s="128"/>
      <c r="BM129" s="27"/>
      <c r="BN129" s="128"/>
      <c r="BO129" s="27"/>
      <c r="BP129" s="128"/>
      <c r="BQ129" s="27"/>
      <c r="BR129" s="28"/>
      <c r="BS129" s="27"/>
      <c r="BT129" s="30"/>
      <c r="BU129" s="28"/>
      <c r="BV129" s="27"/>
      <c r="BW129" s="28"/>
      <c r="BX129" s="27"/>
      <c r="BY129" s="28"/>
      <c r="BZ129" s="27"/>
      <c r="CA129" s="28"/>
      <c r="CB129" s="27"/>
      <c r="CC129" s="28"/>
      <c r="CD129" s="27"/>
      <c r="CE129" s="28"/>
      <c r="CF129" s="27"/>
      <c r="CG129" s="26"/>
      <c r="CH129" s="27"/>
      <c r="CI129" s="26"/>
      <c r="CJ129" s="27"/>
      <c r="CK129" s="26"/>
      <c r="CL129" s="27"/>
      <c r="CM129" s="26"/>
      <c r="CN129" s="27"/>
      <c r="CO129" s="26"/>
      <c r="CP129" s="27"/>
      <c r="CQ129" s="26"/>
      <c r="CR129" s="27"/>
      <c r="CS129" s="30"/>
      <c r="CT129" s="31">
        <f t="shared" si="4"/>
        <v>54560</v>
      </c>
      <c r="CU129" s="31">
        <f t="shared" si="4"/>
        <v>54560</v>
      </c>
      <c r="CV129" s="32">
        <f t="shared" si="5"/>
        <v>0</v>
      </c>
    </row>
    <row r="130" spans="1:100" ht="25.5" customHeight="1">
      <c r="A130" s="129">
        <v>46</v>
      </c>
      <c r="B130" s="36" t="s">
        <v>185</v>
      </c>
      <c r="C130" s="20" t="s">
        <v>186</v>
      </c>
      <c r="D130" s="20" t="s">
        <v>1460</v>
      </c>
      <c r="E130" s="20" t="s">
        <v>1458</v>
      </c>
      <c r="F130" s="21" t="s">
        <v>187</v>
      </c>
      <c r="G130" s="37"/>
      <c r="H130" s="35"/>
      <c r="I130" s="23">
        <v>6600</v>
      </c>
      <c r="J130" s="35"/>
      <c r="K130" s="25">
        <f t="shared" si="6"/>
        <v>57080</v>
      </c>
      <c r="L130" s="11"/>
      <c r="M130" s="26">
        <v>1500</v>
      </c>
      <c r="N130" s="27">
        <v>1500</v>
      </c>
      <c r="O130" s="26">
        <v>1000</v>
      </c>
      <c r="P130" s="27">
        <v>1000</v>
      </c>
      <c r="Q130" s="26">
        <v>5000</v>
      </c>
      <c r="R130" s="27">
        <v>5000</v>
      </c>
      <c r="S130" s="26">
        <v>8000</v>
      </c>
      <c r="T130" s="27">
        <f>1500+0</f>
        <v>1500</v>
      </c>
      <c r="U130" s="28"/>
      <c r="V130" s="27"/>
      <c r="W130" s="26"/>
      <c r="X130" s="27"/>
      <c r="Y130" s="29">
        <v>4620</v>
      </c>
      <c r="Z130" s="27">
        <v>4620</v>
      </c>
      <c r="AA130" s="29">
        <v>4620</v>
      </c>
      <c r="AB130" s="27">
        <v>11120</v>
      </c>
      <c r="AC130" s="29">
        <v>4620</v>
      </c>
      <c r="AD130" s="27">
        <f>4620+0</f>
        <v>4620</v>
      </c>
      <c r="AE130" s="29">
        <v>4620</v>
      </c>
      <c r="AF130" s="27">
        <v>4620</v>
      </c>
      <c r="AG130" s="29">
        <v>4620</v>
      </c>
      <c r="AH130" s="27">
        <v>4620</v>
      </c>
      <c r="AI130" s="29">
        <v>4620</v>
      </c>
      <c r="AJ130" s="27">
        <v>4620</v>
      </c>
      <c r="AK130" s="29">
        <v>4620</v>
      </c>
      <c r="AL130" s="27"/>
      <c r="AM130" s="29">
        <v>4620</v>
      </c>
      <c r="AN130" s="27">
        <v>9240</v>
      </c>
      <c r="AO130" s="29">
        <v>4620</v>
      </c>
      <c r="AP130" s="27"/>
      <c r="AQ130" s="28"/>
      <c r="AR130" s="27"/>
      <c r="AS130" s="28"/>
      <c r="AT130" s="27"/>
      <c r="AU130" s="125"/>
      <c r="AV130" s="128"/>
      <c r="AW130" s="27"/>
      <c r="AX130" s="128"/>
      <c r="AY130" s="27"/>
      <c r="AZ130" s="128"/>
      <c r="BA130" s="27"/>
      <c r="BB130" s="128"/>
      <c r="BC130" s="27"/>
      <c r="BD130" s="128"/>
      <c r="BE130" s="27"/>
      <c r="BF130" s="128"/>
      <c r="BG130" s="27"/>
      <c r="BH130" s="128"/>
      <c r="BI130" s="27"/>
      <c r="BJ130" s="128"/>
      <c r="BK130" s="27"/>
      <c r="BL130" s="128"/>
      <c r="BM130" s="27"/>
      <c r="BN130" s="128"/>
      <c r="BO130" s="27"/>
      <c r="BP130" s="128"/>
      <c r="BQ130" s="27"/>
      <c r="BR130" s="28"/>
      <c r="BS130" s="27"/>
      <c r="BT130" s="30"/>
      <c r="BU130" s="28"/>
      <c r="BV130" s="27"/>
      <c r="BW130" s="28"/>
      <c r="BX130" s="27"/>
      <c r="BY130" s="28"/>
      <c r="BZ130" s="27"/>
      <c r="CA130" s="28"/>
      <c r="CB130" s="27"/>
      <c r="CC130" s="28"/>
      <c r="CD130" s="27"/>
      <c r="CE130" s="28"/>
      <c r="CF130" s="27"/>
      <c r="CG130" s="26"/>
      <c r="CH130" s="27"/>
      <c r="CI130" s="26"/>
      <c r="CJ130" s="27"/>
      <c r="CK130" s="26"/>
      <c r="CL130" s="27"/>
      <c r="CM130" s="26"/>
      <c r="CN130" s="27"/>
      <c r="CO130" s="26"/>
      <c r="CP130" s="27"/>
      <c r="CQ130" s="26"/>
      <c r="CR130" s="27"/>
      <c r="CS130" s="30"/>
      <c r="CT130" s="31">
        <f t="shared" si="4"/>
        <v>57080</v>
      </c>
      <c r="CU130" s="31">
        <f t="shared" si="4"/>
        <v>52460</v>
      </c>
      <c r="CV130" s="32">
        <f t="shared" si="5"/>
        <v>4620</v>
      </c>
    </row>
    <row r="131" spans="1:100" ht="25.5" customHeight="1">
      <c r="A131" s="18">
        <v>47</v>
      </c>
      <c r="B131" s="36" t="s">
        <v>188</v>
      </c>
      <c r="C131" s="20" t="s">
        <v>189</v>
      </c>
      <c r="D131" s="20" t="s">
        <v>1460</v>
      </c>
      <c r="E131" s="20" t="s">
        <v>1458</v>
      </c>
      <c r="F131" s="21" t="s">
        <v>190</v>
      </c>
      <c r="G131" s="211" t="s">
        <v>45</v>
      </c>
      <c r="H131" s="35" t="s">
        <v>1463</v>
      </c>
      <c r="I131" s="23">
        <v>6200</v>
      </c>
      <c r="J131" s="35"/>
      <c r="K131" s="25">
        <f t="shared" si="6"/>
        <v>54560</v>
      </c>
      <c r="L131" s="11"/>
      <c r="M131" s="26">
        <v>1500</v>
      </c>
      <c r="N131" s="27">
        <v>1500</v>
      </c>
      <c r="O131" s="26">
        <v>1000</v>
      </c>
      <c r="P131" s="27">
        <v>1000</v>
      </c>
      <c r="Q131" s="26">
        <v>5000</v>
      </c>
      <c r="R131" s="27">
        <v>5000</v>
      </c>
      <c r="S131" s="26">
        <v>8000</v>
      </c>
      <c r="T131" s="27">
        <f>1500+0</f>
        <v>1500</v>
      </c>
      <c r="U131" s="28"/>
      <c r="V131" s="27"/>
      <c r="W131" s="26"/>
      <c r="X131" s="27"/>
      <c r="Y131" s="29">
        <v>4340</v>
      </c>
      <c r="Z131" s="27">
        <f>6500+0</f>
        <v>6500</v>
      </c>
      <c r="AA131" s="29">
        <v>4340</v>
      </c>
      <c r="AB131" s="27">
        <v>9240</v>
      </c>
      <c r="AC131" s="29">
        <v>4340</v>
      </c>
      <c r="AD131" s="27">
        <v>0</v>
      </c>
      <c r="AE131" s="29">
        <v>4340</v>
      </c>
      <c r="AF131" s="27">
        <v>9240</v>
      </c>
      <c r="AG131" s="29">
        <v>4340</v>
      </c>
      <c r="AH131" s="27"/>
      <c r="AI131" s="29">
        <v>4340</v>
      </c>
      <c r="AJ131" s="27"/>
      <c r="AK131" s="29">
        <v>4340</v>
      </c>
      <c r="AL131" s="27"/>
      <c r="AM131" s="29">
        <v>4340</v>
      </c>
      <c r="AN131" s="27">
        <v>9240</v>
      </c>
      <c r="AO131" s="29">
        <v>4340</v>
      </c>
      <c r="AP131" s="27">
        <v>9240</v>
      </c>
      <c r="AQ131" s="28"/>
      <c r="AR131" s="27"/>
      <c r="AS131" s="28"/>
      <c r="AT131" s="27"/>
      <c r="AU131" s="125"/>
      <c r="AV131" s="128"/>
      <c r="AW131" s="27"/>
      <c r="AX131" s="128"/>
      <c r="AY131" s="27"/>
      <c r="AZ131" s="128"/>
      <c r="BA131" s="27"/>
      <c r="BB131" s="128"/>
      <c r="BC131" s="27"/>
      <c r="BD131" s="128"/>
      <c r="BE131" s="27"/>
      <c r="BF131" s="128"/>
      <c r="BG131" s="27"/>
      <c r="BH131" s="128"/>
      <c r="BI131" s="27"/>
      <c r="BJ131" s="128"/>
      <c r="BK131" s="27"/>
      <c r="BL131" s="128"/>
      <c r="BM131" s="27"/>
      <c r="BN131" s="128"/>
      <c r="BO131" s="27"/>
      <c r="BP131" s="128"/>
      <c r="BQ131" s="27"/>
      <c r="BR131" s="28"/>
      <c r="BS131" s="27"/>
      <c r="BT131" s="30"/>
      <c r="BU131" s="28"/>
      <c r="BV131" s="27"/>
      <c r="BW131" s="28"/>
      <c r="BX131" s="27"/>
      <c r="BY131" s="28"/>
      <c r="BZ131" s="27"/>
      <c r="CA131" s="28"/>
      <c r="CB131" s="27"/>
      <c r="CC131" s="28"/>
      <c r="CD131" s="27"/>
      <c r="CE131" s="28"/>
      <c r="CF131" s="27"/>
      <c r="CG131" s="26"/>
      <c r="CH131" s="27"/>
      <c r="CI131" s="26"/>
      <c r="CJ131" s="27"/>
      <c r="CK131" s="26"/>
      <c r="CL131" s="27"/>
      <c r="CM131" s="26"/>
      <c r="CN131" s="27"/>
      <c r="CO131" s="26"/>
      <c r="CP131" s="27"/>
      <c r="CQ131" s="26"/>
      <c r="CR131" s="27"/>
      <c r="CS131" s="30"/>
      <c r="CT131" s="31">
        <f t="shared" si="4"/>
        <v>54560</v>
      </c>
      <c r="CU131" s="31">
        <f t="shared" si="4"/>
        <v>52460</v>
      </c>
      <c r="CV131" s="32">
        <f t="shared" si="5"/>
        <v>2100</v>
      </c>
    </row>
    <row r="132" spans="1:100" ht="25.5" customHeight="1">
      <c r="A132" s="129">
        <v>48</v>
      </c>
      <c r="B132" s="36" t="s">
        <v>191</v>
      </c>
      <c r="C132" s="20" t="s">
        <v>192</v>
      </c>
      <c r="D132" s="20" t="s">
        <v>1460</v>
      </c>
      <c r="E132" s="20" t="s">
        <v>1458</v>
      </c>
      <c r="F132" s="21" t="s">
        <v>193</v>
      </c>
      <c r="G132" s="212"/>
      <c r="H132" s="24"/>
      <c r="I132" s="23">
        <v>6600</v>
      </c>
      <c r="J132" s="35"/>
      <c r="K132" s="25">
        <f t="shared" si="6"/>
        <v>57080</v>
      </c>
      <c r="L132" s="11"/>
      <c r="M132" s="26">
        <v>1500</v>
      </c>
      <c r="N132" s="27">
        <v>1500</v>
      </c>
      <c r="O132" s="26">
        <v>1000</v>
      </c>
      <c r="P132" s="27">
        <v>1000</v>
      </c>
      <c r="Q132" s="26">
        <v>5000</v>
      </c>
      <c r="R132" s="27">
        <v>5000</v>
      </c>
      <c r="S132" s="26">
        <v>8000</v>
      </c>
      <c r="T132" s="27">
        <v>1500</v>
      </c>
      <c r="U132" s="28"/>
      <c r="V132" s="27"/>
      <c r="W132" s="26"/>
      <c r="X132" s="27"/>
      <c r="Y132" s="29">
        <v>4620</v>
      </c>
      <c r="Z132" s="27">
        <v>0</v>
      </c>
      <c r="AA132" s="29">
        <v>4620</v>
      </c>
      <c r="AB132" s="27"/>
      <c r="AC132" s="29">
        <v>4620</v>
      </c>
      <c r="AD132" s="27"/>
      <c r="AE132" s="29">
        <v>4620</v>
      </c>
      <c r="AF132" s="27">
        <v>2980</v>
      </c>
      <c r="AG132" s="29">
        <v>4620</v>
      </c>
      <c r="AH132" s="27"/>
      <c r="AI132" s="29">
        <v>4620</v>
      </c>
      <c r="AJ132" s="27"/>
      <c r="AK132" s="29">
        <v>4620</v>
      </c>
      <c r="AL132" s="27"/>
      <c r="AM132" s="29">
        <v>4620</v>
      </c>
      <c r="AN132" s="27"/>
      <c r="AO132" s="29">
        <v>4620</v>
      </c>
      <c r="AP132" s="27">
        <v>10100</v>
      </c>
      <c r="AQ132" s="28"/>
      <c r="AR132" s="27"/>
      <c r="AS132" s="28"/>
      <c r="AT132" s="27"/>
      <c r="AU132" s="125"/>
      <c r="AV132" s="128"/>
      <c r="AW132" s="27"/>
      <c r="AX132" s="128"/>
      <c r="AY132" s="27"/>
      <c r="AZ132" s="128"/>
      <c r="BA132" s="27"/>
      <c r="BB132" s="128"/>
      <c r="BC132" s="27"/>
      <c r="BD132" s="128"/>
      <c r="BE132" s="27"/>
      <c r="BF132" s="128"/>
      <c r="BG132" s="27"/>
      <c r="BH132" s="128"/>
      <c r="BI132" s="27"/>
      <c r="BJ132" s="128"/>
      <c r="BK132" s="27"/>
      <c r="BL132" s="128"/>
      <c r="BM132" s="27"/>
      <c r="BN132" s="128"/>
      <c r="BO132" s="27"/>
      <c r="BP132" s="128"/>
      <c r="BQ132" s="27"/>
      <c r="BR132" s="28"/>
      <c r="BS132" s="27"/>
      <c r="BT132" s="30"/>
      <c r="BU132" s="28"/>
      <c r="BV132" s="27"/>
      <c r="BW132" s="28"/>
      <c r="BX132" s="27"/>
      <c r="BY132" s="28"/>
      <c r="BZ132" s="27"/>
      <c r="CA132" s="28"/>
      <c r="CB132" s="27"/>
      <c r="CC132" s="28"/>
      <c r="CD132" s="27"/>
      <c r="CE132" s="28"/>
      <c r="CF132" s="27"/>
      <c r="CG132" s="26"/>
      <c r="CH132" s="27"/>
      <c r="CI132" s="26"/>
      <c r="CJ132" s="27"/>
      <c r="CK132" s="26"/>
      <c r="CL132" s="27"/>
      <c r="CM132" s="26"/>
      <c r="CN132" s="27"/>
      <c r="CO132" s="26"/>
      <c r="CP132" s="27"/>
      <c r="CQ132" s="26"/>
      <c r="CR132" s="27"/>
      <c r="CS132" s="30"/>
      <c r="CT132" s="31">
        <f t="shared" si="4"/>
        <v>57080</v>
      </c>
      <c r="CU132" s="31">
        <f t="shared" si="4"/>
        <v>22080</v>
      </c>
      <c r="CV132" s="32">
        <f t="shared" si="5"/>
        <v>35000</v>
      </c>
    </row>
    <row r="133" spans="1:100" ht="25.5" customHeight="1">
      <c r="A133" s="18">
        <v>49</v>
      </c>
      <c r="B133" s="36" t="s">
        <v>194</v>
      </c>
      <c r="C133" s="20" t="s">
        <v>195</v>
      </c>
      <c r="D133" s="20" t="s">
        <v>1460</v>
      </c>
      <c r="E133" s="20" t="s">
        <v>1458</v>
      </c>
      <c r="F133" s="21" t="s">
        <v>196</v>
      </c>
      <c r="G133" s="33"/>
      <c r="H133" s="35"/>
      <c r="I133" s="23">
        <v>6600</v>
      </c>
      <c r="J133" s="35"/>
      <c r="K133" s="25">
        <f t="shared" si="6"/>
        <v>57080</v>
      </c>
      <c r="L133" s="11"/>
      <c r="M133" s="26">
        <v>1500</v>
      </c>
      <c r="N133" s="27">
        <v>1500</v>
      </c>
      <c r="O133" s="26">
        <v>1000</v>
      </c>
      <c r="P133" s="27">
        <v>1000</v>
      </c>
      <c r="Q133" s="26">
        <v>5000</v>
      </c>
      <c r="R133" s="27">
        <v>5000</v>
      </c>
      <c r="S133" s="26">
        <v>8000</v>
      </c>
      <c r="T133" s="27">
        <f>1500+0</f>
        <v>1500</v>
      </c>
      <c r="U133" s="28"/>
      <c r="V133" s="27"/>
      <c r="W133" s="26"/>
      <c r="X133" s="27"/>
      <c r="Y133" s="29">
        <v>4620</v>
      </c>
      <c r="Z133" s="27"/>
      <c r="AA133" s="29">
        <v>4620</v>
      </c>
      <c r="AB133" s="27"/>
      <c r="AC133" s="29">
        <v>4620</v>
      </c>
      <c r="AD133" s="27"/>
      <c r="AE133" s="29">
        <v>4620</v>
      </c>
      <c r="AF133" s="27">
        <v>5000</v>
      </c>
      <c r="AG133" s="29">
        <v>4620</v>
      </c>
      <c r="AH133" s="27"/>
      <c r="AI133" s="29">
        <v>4620</v>
      </c>
      <c r="AJ133" s="27"/>
      <c r="AK133" s="29">
        <v>4620</v>
      </c>
      <c r="AL133" s="27"/>
      <c r="AM133" s="29">
        <v>4620</v>
      </c>
      <c r="AN133" s="27"/>
      <c r="AO133" s="29">
        <v>4620</v>
      </c>
      <c r="AP133" s="27">
        <v>3500</v>
      </c>
      <c r="AQ133" s="28"/>
      <c r="AR133" s="27"/>
      <c r="AS133" s="28"/>
      <c r="AT133" s="27"/>
      <c r="AU133" s="125"/>
      <c r="AV133" s="128"/>
      <c r="AW133" s="27"/>
      <c r="AX133" s="128"/>
      <c r="AY133" s="27"/>
      <c r="AZ133" s="128"/>
      <c r="BA133" s="27"/>
      <c r="BB133" s="128"/>
      <c r="BC133" s="27"/>
      <c r="BD133" s="128"/>
      <c r="BE133" s="27"/>
      <c r="BF133" s="128"/>
      <c r="BG133" s="27"/>
      <c r="BH133" s="128"/>
      <c r="BI133" s="27"/>
      <c r="BJ133" s="128"/>
      <c r="BK133" s="27"/>
      <c r="BL133" s="128"/>
      <c r="BM133" s="27"/>
      <c r="BN133" s="128"/>
      <c r="BO133" s="27"/>
      <c r="BP133" s="128"/>
      <c r="BQ133" s="27"/>
      <c r="BR133" s="28"/>
      <c r="BS133" s="27"/>
      <c r="BT133" s="30"/>
      <c r="BU133" s="28"/>
      <c r="BV133" s="27"/>
      <c r="BW133" s="28"/>
      <c r="BX133" s="27"/>
      <c r="BY133" s="28"/>
      <c r="BZ133" s="27"/>
      <c r="CA133" s="28"/>
      <c r="CB133" s="27"/>
      <c r="CC133" s="28"/>
      <c r="CD133" s="27"/>
      <c r="CE133" s="28"/>
      <c r="CF133" s="27"/>
      <c r="CG133" s="26"/>
      <c r="CH133" s="27"/>
      <c r="CI133" s="26"/>
      <c r="CJ133" s="27"/>
      <c r="CK133" s="26"/>
      <c r="CL133" s="27"/>
      <c r="CM133" s="26"/>
      <c r="CN133" s="27"/>
      <c r="CO133" s="26"/>
      <c r="CP133" s="27"/>
      <c r="CQ133" s="26"/>
      <c r="CR133" s="27"/>
      <c r="CS133" s="30"/>
      <c r="CT133" s="31">
        <f t="shared" ref="CT133:CU196" si="7">CQ133+CO133+CM133+CK133+CI133+CG133+CE133+CC133+CA133+BY133+BW133+BU133+BR133+BP133+BN133+BL133+BJ133+BH133+BF133+BD133+BB133+AZ133+AX133+AV133+AS133+AQ133+AO133+AM133+AK133+AI133+AG133+AE133+AC133+AA133+Y133+W133+U133+Q133+O133+M133+S133</f>
        <v>57080</v>
      </c>
      <c r="CU133" s="31">
        <f t="shared" si="7"/>
        <v>17500</v>
      </c>
      <c r="CV133" s="32">
        <f t="shared" ref="CV133:CV196" si="8">CT133-CU133</f>
        <v>39580</v>
      </c>
    </row>
    <row r="134" spans="1:100" ht="25.5" customHeight="1">
      <c r="A134" s="129">
        <v>50</v>
      </c>
      <c r="B134" s="36" t="s">
        <v>197</v>
      </c>
      <c r="C134" s="20" t="s">
        <v>198</v>
      </c>
      <c r="D134" s="20" t="s">
        <v>1460</v>
      </c>
      <c r="E134" s="20" t="s">
        <v>1458</v>
      </c>
      <c r="F134" s="21" t="s">
        <v>199</v>
      </c>
      <c r="G134" s="212"/>
      <c r="H134" s="24"/>
      <c r="I134" s="23">
        <v>6600</v>
      </c>
      <c r="K134" s="25">
        <f t="shared" si="6"/>
        <v>57080</v>
      </c>
      <c r="L134" s="11"/>
      <c r="M134" s="26">
        <v>1500</v>
      </c>
      <c r="N134" s="27">
        <v>1500</v>
      </c>
      <c r="O134" s="26">
        <v>1000</v>
      </c>
      <c r="P134" s="27">
        <v>1000</v>
      </c>
      <c r="Q134" s="26">
        <v>5000</v>
      </c>
      <c r="R134" s="27">
        <v>5000</v>
      </c>
      <c r="S134" s="26">
        <v>8000</v>
      </c>
      <c r="T134" s="27">
        <f>1500+0</f>
        <v>1500</v>
      </c>
      <c r="U134" s="28"/>
      <c r="V134" s="27"/>
      <c r="W134" s="26"/>
      <c r="X134" s="27"/>
      <c r="Y134" s="29">
        <v>4620</v>
      </c>
      <c r="Z134" s="27">
        <v>4620</v>
      </c>
      <c r="AA134" s="29">
        <v>4620</v>
      </c>
      <c r="AB134" s="27">
        <v>11120</v>
      </c>
      <c r="AC134" s="29">
        <v>4620</v>
      </c>
      <c r="AD134" s="27">
        <v>4620</v>
      </c>
      <c r="AE134" s="29">
        <v>4620</v>
      </c>
      <c r="AF134" s="27">
        <v>4620</v>
      </c>
      <c r="AG134" s="29">
        <v>4620</v>
      </c>
      <c r="AH134" s="27">
        <v>4620</v>
      </c>
      <c r="AI134" s="29">
        <v>4620</v>
      </c>
      <c r="AJ134" s="27">
        <v>4620</v>
      </c>
      <c r="AK134" s="29">
        <v>4620</v>
      </c>
      <c r="AL134" s="27">
        <v>4620</v>
      </c>
      <c r="AM134" s="29">
        <v>4620</v>
      </c>
      <c r="AN134" s="27"/>
      <c r="AO134" s="29">
        <v>4620</v>
      </c>
      <c r="AP134" s="27">
        <v>9240</v>
      </c>
      <c r="AQ134" s="28"/>
      <c r="AR134" s="27"/>
      <c r="AS134" s="28"/>
      <c r="AT134" s="27"/>
      <c r="AU134" s="125"/>
      <c r="AV134" s="128"/>
      <c r="AW134" s="27"/>
      <c r="AX134" s="128"/>
      <c r="AY134" s="27"/>
      <c r="AZ134" s="128"/>
      <c r="BA134" s="27"/>
      <c r="BB134" s="128"/>
      <c r="BC134" s="27"/>
      <c r="BD134" s="128"/>
      <c r="BE134" s="27"/>
      <c r="BF134" s="128"/>
      <c r="BG134" s="27"/>
      <c r="BH134" s="128"/>
      <c r="BI134" s="27"/>
      <c r="BJ134" s="128"/>
      <c r="BK134" s="27"/>
      <c r="BL134" s="128"/>
      <c r="BM134" s="27"/>
      <c r="BN134" s="128"/>
      <c r="BO134" s="27"/>
      <c r="BP134" s="128"/>
      <c r="BQ134" s="27"/>
      <c r="BR134" s="28"/>
      <c r="BS134" s="27"/>
      <c r="BT134" s="30"/>
      <c r="BU134" s="28"/>
      <c r="BV134" s="27"/>
      <c r="BW134" s="28"/>
      <c r="BX134" s="27"/>
      <c r="BY134" s="28"/>
      <c r="BZ134" s="27"/>
      <c r="CA134" s="28"/>
      <c r="CB134" s="27"/>
      <c r="CC134" s="28"/>
      <c r="CD134" s="27"/>
      <c r="CE134" s="28"/>
      <c r="CF134" s="27"/>
      <c r="CG134" s="26"/>
      <c r="CH134" s="27"/>
      <c r="CI134" s="26"/>
      <c r="CJ134" s="27"/>
      <c r="CK134" s="26"/>
      <c r="CL134" s="27"/>
      <c r="CM134" s="26"/>
      <c r="CN134" s="27"/>
      <c r="CO134" s="26"/>
      <c r="CP134" s="27"/>
      <c r="CQ134" s="26"/>
      <c r="CR134" s="27"/>
      <c r="CS134" s="30"/>
      <c r="CT134" s="31">
        <f t="shared" si="7"/>
        <v>57080</v>
      </c>
      <c r="CU134" s="31">
        <f t="shared" si="7"/>
        <v>57080</v>
      </c>
      <c r="CV134" s="32">
        <f t="shared" si="8"/>
        <v>0</v>
      </c>
    </row>
    <row r="135" spans="1:100" ht="25.5" customHeight="1">
      <c r="A135" s="18">
        <v>35</v>
      </c>
      <c r="B135" s="36" t="s">
        <v>714</v>
      </c>
      <c r="C135" s="20" t="s">
        <v>715</v>
      </c>
      <c r="D135" s="20" t="s">
        <v>1460</v>
      </c>
      <c r="E135" s="20" t="s">
        <v>1457</v>
      </c>
      <c r="F135" s="126" t="s">
        <v>716</v>
      </c>
      <c r="G135" s="22"/>
      <c r="H135" s="147"/>
      <c r="I135" s="94">
        <v>6600</v>
      </c>
      <c r="J135" s="147"/>
      <c r="K135" s="38">
        <f>CV135</f>
        <v>25360</v>
      </c>
      <c r="L135" s="11"/>
      <c r="M135" s="26">
        <v>1500</v>
      </c>
      <c r="N135" s="27">
        <v>1500</v>
      </c>
      <c r="O135" s="26">
        <v>1000</v>
      </c>
      <c r="P135" s="27">
        <v>1000</v>
      </c>
      <c r="Q135" s="26">
        <v>5000</v>
      </c>
      <c r="R135" s="27">
        <v>1500</v>
      </c>
      <c r="S135" s="26">
        <v>8000</v>
      </c>
      <c r="T135" s="27"/>
      <c r="U135" s="26"/>
      <c r="V135" s="27"/>
      <c r="W135" s="29">
        <v>4620</v>
      </c>
      <c r="X135" s="27">
        <v>0</v>
      </c>
      <c r="Y135" s="29">
        <v>4620</v>
      </c>
      <c r="Z135" s="27">
        <v>0</v>
      </c>
      <c r="AA135" s="29">
        <v>4620</v>
      </c>
      <c r="AB135" s="27"/>
      <c r="AC135" s="29">
        <v>4620</v>
      </c>
      <c r="AD135" s="27">
        <v>9240</v>
      </c>
      <c r="AE135" s="29">
        <v>4620</v>
      </c>
      <c r="AF135" s="27"/>
      <c r="AG135" s="29">
        <v>4620</v>
      </c>
      <c r="AH135" s="27"/>
      <c r="AI135" s="29">
        <v>4620</v>
      </c>
      <c r="AJ135" s="27"/>
      <c r="AK135" s="29">
        <v>4620</v>
      </c>
      <c r="AL135" s="27"/>
      <c r="AM135" s="29">
        <v>4620</v>
      </c>
      <c r="AN135" s="27">
        <v>18480</v>
      </c>
      <c r="AO135" s="128"/>
      <c r="AP135" s="27"/>
      <c r="AQ135" s="128"/>
      <c r="AR135" s="27"/>
      <c r="AS135" s="128"/>
      <c r="AT135" s="27"/>
      <c r="AU135" s="125"/>
      <c r="AV135" s="128"/>
      <c r="AW135" s="27"/>
      <c r="AX135" s="128"/>
      <c r="AY135" s="27"/>
      <c r="AZ135" s="128"/>
      <c r="BA135" s="27"/>
      <c r="BB135" s="128"/>
      <c r="BC135" s="27"/>
      <c r="BD135" s="128"/>
      <c r="BE135" s="27"/>
      <c r="BF135" s="128"/>
      <c r="BG135" s="27"/>
      <c r="BH135" s="128"/>
      <c r="BI135" s="27"/>
      <c r="BJ135" s="128"/>
      <c r="BK135" s="27"/>
      <c r="BL135" s="128"/>
      <c r="BM135" s="27"/>
      <c r="BN135" s="128"/>
      <c r="BO135" s="27"/>
      <c r="BP135" s="128"/>
      <c r="BQ135" s="27"/>
      <c r="BR135" s="28"/>
      <c r="BS135" s="27"/>
      <c r="BT135" s="30"/>
      <c r="BU135" s="28"/>
      <c r="BV135" s="27"/>
      <c r="BW135" s="28"/>
      <c r="BX135" s="27"/>
      <c r="BY135" s="28"/>
      <c r="BZ135" s="27"/>
      <c r="CA135" s="28"/>
      <c r="CB135" s="27"/>
      <c r="CC135" s="28"/>
      <c r="CD135" s="27"/>
      <c r="CE135" s="28"/>
      <c r="CF135" s="27"/>
      <c r="CG135" s="26"/>
      <c r="CH135" s="27"/>
      <c r="CI135" s="26"/>
      <c r="CJ135" s="27"/>
      <c r="CK135" s="26"/>
      <c r="CL135" s="27"/>
      <c r="CM135" s="26"/>
      <c r="CN135" s="27"/>
      <c r="CO135" s="26"/>
      <c r="CP135" s="27"/>
      <c r="CQ135" s="26"/>
      <c r="CR135" s="27"/>
      <c r="CS135" s="30"/>
      <c r="CT135" s="31">
        <f t="shared" si="7"/>
        <v>57080</v>
      </c>
      <c r="CU135" s="31">
        <f t="shared" si="7"/>
        <v>31720</v>
      </c>
      <c r="CV135" s="32">
        <f t="shared" si="8"/>
        <v>25360</v>
      </c>
    </row>
    <row r="136" spans="1:100" ht="25.5" customHeight="1">
      <c r="A136" s="129">
        <v>36</v>
      </c>
      <c r="B136" s="36" t="s">
        <v>717</v>
      </c>
      <c r="C136" s="20" t="s">
        <v>718</v>
      </c>
      <c r="D136" s="20" t="s">
        <v>1460</v>
      </c>
      <c r="E136" s="20" t="s">
        <v>1457</v>
      </c>
      <c r="F136" s="126" t="s">
        <v>719</v>
      </c>
      <c r="G136" s="212" t="s">
        <v>410</v>
      </c>
      <c r="H136" s="24" t="s">
        <v>1463</v>
      </c>
      <c r="I136" s="94">
        <v>6200</v>
      </c>
      <c r="K136" s="25">
        <f>CV136</f>
        <v>4340</v>
      </c>
      <c r="L136" s="11"/>
      <c r="M136" s="26">
        <v>1500</v>
      </c>
      <c r="N136" s="27">
        <v>1500</v>
      </c>
      <c r="O136" s="26">
        <v>1000</v>
      </c>
      <c r="P136" s="27">
        <v>1000</v>
      </c>
      <c r="Q136" s="26">
        <v>5000</v>
      </c>
      <c r="R136" s="27">
        <v>5000</v>
      </c>
      <c r="S136" s="26">
        <v>8000</v>
      </c>
      <c r="T136" s="27">
        <v>1500</v>
      </c>
      <c r="U136" s="26"/>
      <c r="V136" s="27"/>
      <c r="W136" s="29">
        <v>4340</v>
      </c>
      <c r="X136" s="27"/>
      <c r="Y136" s="29">
        <v>4340</v>
      </c>
      <c r="Z136" s="27"/>
      <c r="AA136" s="29">
        <v>4340</v>
      </c>
      <c r="AB136" s="27">
        <f>7000+6000</f>
        <v>13000</v>
      </c>
      <c r="AC136" s="29">
        <v>4340</v>
      </c>
      <c r="AD136" s="27"/>
      <c r="AE136" s="29">
        <v>4340</v>
      </c>
      <c r="AF136" s="27">
        <v>10000</v>
      </c>
      <c r="AG136" s="29">
        <v>4340</v>
      </c>
      <c r="AH136" s="27"/>
      <c r="AI136" s="29">
        <v>4340</v>
      </c>
      <c r="AJ136" s="27">
        <f>7800+6080</f>
        <v>13880</v>
      </c>
      <c r="AK136" s="29">
        <v>4340</v>
      </c>
      <c r="AL136" s="27">
        <v>4340</v>
      </c>
      <c r="AM136" s="29">
        <v>4340</v>
      </c>
      <c r="AN136" s="27"/>
      <c r="AO136" s="128"/>
      <c r="AP136" s="27"/>
      <c r="AQ136" s="128"/>
      <c r="AR136" s="27"/>
      <c r="AS136" s="128"/>
      <c r="AT136" s="27"/>
      <c r="AU136" s="125"/>
      <c r="AV136" s="128"/>
      <c r="AW136" s="27"/>
      <c r="AX136" s="128"/>
      <c r="AY136" s="27"/>
      <c r="AZ136" s="128"/>
      <c r="BA136" s="27"/>
      <c r="BB136" s="128"/>
      <c r="BC136" s="27"/>
      <c r="BD136" s="128"/>
      <c r="BE136" s="27"/>
      <c r="BF136" s="128"/>
      <c r="BG136" s="27"/>
      <c r="BH136" s="128"/>
      <c r="BI136" s="27"/>
      <c r="BJ136" s="128"/>
      <c r="BK136" s="27"/>
      <c r="BL136" s="128"/>
      <c r="BM136" s="27"/>
      <c r="BN136" s="128"/>
      <c r="BO136" s="27"/>
      <c r="BP136" s="128"/>
      <c r="BQ136" s="27"/>
      <c r="BR136" s="28"/>
      <c r="BS136" s="27"/>
      <c r="BT136" s="30"/>
      <c r="BU136" s="28"/>
      <c r="BV136" s="27"/>
      <c r="BW136" s="28"/>
      <c r="BX136" s="27"/>
      <c r="BY136" s="28"/>
      <c r="BZ136" s="27"/>
      <c r="CA136" s="28"/>
      <c r="CB136" s="27"/>
      <c r="CC136" s="28"/>
      <c r="CD136" s="27"/>
      <c r="CE136" s="28"/>
      <c r="CF136" s="27"/>
      <c r="CG136" s="26"/>
      <c r="CH136" s="27"/>
      <c r="CI136" s="26"/>
      <c r="CJ136" s="27"/>
      <c r="CK136" s="26"/>
      <c r="CL136" s="27"/>
      <c r="CM136" s="26"/>
      <c r="CN136" s="27"/>
      <c r="CO136" s="26"/>
      <c r="CP136" s="27"/>
      <c r="CQ136" s="26"/>
      <c r="CR136" s="27"/>
      <c r="CS136" s="30"/>
      <c r="CT136" s="31">
        <f t="shared" si="7"/>
        <v>54560</v>
      </c>
      <c r="CU136" s="31">
        <f t="shared" si="7"/>
        <v>50220</v>
      </c>
      <c r="CV136" s="32">
        <f t="shared" si="8"/>
        <v>4340</v>
      </c>
    </row>
    <row r="137" spans="1:100" ht="25.5" customHeight="1">
      <c r="A137" s="18">
        <v>37</v>
      </c>
      <c r="B137" s="36" t="s">
        <v>720</v>
      </c>
      <c r="C137" s="20" t="s">
        <v>721</v>
      </c>
      <c r="D137" s="20" t="s">
        <v>1460</v>
      </c>
      <c r="E137" s="20" t="s">
        <v>1457</v>
      </c>
      <c r="F137" s="126" t="s">
        <v>722</v>
      </c>
      <c r="G137" s="212"/>
      <c r="H137" s="147" t="s">
        <v>680</v>
      </c>
      <c r="I137" s="94">
        <v>0</v>
      </c>
      <c r="J137" s="147" t="s">
        <v>680</v>
      </c>
      <c r="K137" s="25">
        <f>CV137</f>
        <v>0</v>
      </c>
      <c r="L137" s="11"/>
      <c r="M137" s="26">
        <v>1500</v>
      </c>
      <c r="N137" s="27">
        <v>1500</v>
      </c>
      <c r="O137" s="26">
        <v>1000</v>
      </c>
      <c r="P137" s="27">
        <v>1000</v>
      </c>
      <c r="Q137" s="26">
        <v>5000</v>
      </c>
      <c r="R137" s="27">
        <v>2500</v>
      </c>
      <c r="S137" s="26">
        <v>8000</v>
      </c>
      <c r="T137" s="27">
        <v>0</v>
      </c>
      <c r="U137" s="26"/>
      <c r="V137" s="27"/>
      <c r="W137" s="29">
        <v>0</v>
      </c>
      <c r="X137" s="27"/>
      <c r="Y137" s="29">
        <v>0</v>
      </c>
      <c r="Z137" s="27"/>
      <c r="AA137" s="29">
        <v>0</v>
      </c>
      <c r="AB137" s="27"/>
      <c r="AC137" s="29">
        <v>0</v>
      </c>
      <c r="AD137" s="27">
        <v>10500</v>
      </c>
      <c r="AE137" s="29">
        <v>0</v>
      </c>
      <c r="AF137" s="27"/>
      <c r="AG137" s="29">
        <v>0</v>
      </c>
      <c r="AH137" s="27"/>
      <c r="AI137" s="29">
        <v>0</v>
      </c>
      <c r="AJ137" s="27"/>
      <c r="AK137" s="29">
        <v>0</v>
      </c>
      <c r="AL137" s="27"/>
      <c r="AM137" s="29">
        <v>0</v>
      </c>
      <c r="AN137" s="27"/>
      <c r="AO137" s="128"/>
      <c r="AP137" s="27"/>
      <c r="AQ137" s="128"/>
      <c r="AR137" s="27"/>
      <c r="AS137" s="128"/>
      <c r="AT137" s="27"/>
      <c r="AU137" s="125"/>
      <c r="AV137" s="128"/>
      <c r="AW137" s="27"/>
      <c r="AX137" s="128"/>
      <c r="AY137" s="27"/>
      <c r="AZ137" s="128"/>
      <c r="BA137" s="27"/>
      <c r="BB137" s="128"/>
      <c r="BC137" s="27"/>
      <c r="BD137" s="128"/>
      <c r="BE137" s="27"/>
      <c r="BF137" s="128"/>
      <c r="BG137" s="27"/>
      <c r="BH137" s="128"/>
      <c r="BI137" s="27"/>
      <c r="BJ137" s="128"/>
      <c r="BK137" s="27"/>
      <c r="BL137" s="128"/>
      <c r="BM137" s="27"/>
      <c r="BN137" s="128"/>
      <c r="BO137" s="27"/>
      <c r="BP137" s="128"/>
      <c r="BQ137" s="27"/>
      <c r="BR137" s="28"/>
      <c r="BS137" s="27"/>
      <c r="BT137" s="30"/>
      <c r="BU137" s="28"/>
      <c r="BV137" s="27"/>
      <c r="BW137" s="28"/>
      <c r="BX137" s="27"/>
      <c r="BY137" s="28"/>
      <c r="BZ137" s="27"/>
      <c r="CA137" s="28"/>
      <c r="CB137" s="27"/>
      <c r="CC137" s="28"/>
      <c r="CD137" s="27"/>
      <c r="CE137" s="28"/>
      <c r="CF137" s="27"/>
      <c r="CG137" s="26"/>
      <c r="CH137" s="27"/>
      <c r="CI137" s="26"/>
      <c r="CJ137" s="27"/>
      <c r="CK137" s="26"/>
      <c r="CL137" s="27"/>
      <c r="CM137" s="26"/>
      <c r="CN137" s="27"/>
      <c r="CO137" s="26"/>
      <c r="CP137" s="27"/>
      <c r="CQ137" s="26"/>
      <c r="CR137" s="27"/>
      <c r="CS137" s="30"/>
      <c r="CT137" s="31">
        <f t="shared" si="7"/>
        <v>15500</v>
      </c>
      <c r="CU137" s="31">
        <f t="shared" si="7"/>
        <v>15500</v>
      </c>
      <c r="CV137" s="32">
        <f t="shared" si="8"/>
        <v>0</v>
      </c>
    </row>
    <row r="138" spans="1:100" ht="25.5" customHeight="1">
      <c r="A138" s="129">
        <v>38</v>
      </c>
      <c r="B138" s="36" t="s">
        <v>723</v>
      </c>
      <c r="C138" s="20" t="s">
        <v>724</v>
      </c>
      <c r="D138" s="20" t="s">
        <v>1460</v>
      </c>
      <c r="E138" s="20" t="s">
        <v>1457</v>
      </c>
      <c r="F138" s="126" t="s">
        <v>725</v>
      </c>
      <c r="G138" s="33"/>
      <c r="H138" s="127"/>
      <c r="I138" s="94">
        <v>6600</v>
      </c>
      <c r="J138" s="127"/>
      <c r="K138" s="25">
        <f>CV138</f>
        <v>24980</v>
      </c>
      <c r="L138" s="11"/>
      <c r="M138" s="26">
        <v>1500</v>
      </c>
      <c r="N138" s="27">
        <v>1500</v>
      </c>
      <c r="O138" s="26">
        <v>1000</v>
      </c>
      <c r="P138" s="27">
        <v>1000</v>
      </c>
      <c r="Q138" s="26">
        <v>5000</v>
      </c>
      <c r="R138" s="27">
        <v>5000</v>
      </c>
      <c r="S138" s="26">
        <v>8000</v>
      </c>
      <c r="T138" s="27">
        <v>1500</v>
      </c>
      <c r="U138" s="26"/>
      <c r="V138" s="27"/>
      <c r="W138" s="29">
        <v>4620</v>
      </c>
      <c r="X138" s="27">
        <v>0</v>
      </c>
      <c r="Y138" s="29">
        <v>4620</v>
      </c>
      <c r="Z138" s="27">
        <v>0</v>
      </c>
      <c r="AA138" s="29">
        <v>4620</v>
      </c>
      <c r="AB138" s="27"/>
      <c r="AC138" s="29">
        <v>4620</v>
      </c>
      <c r="AD138" s="27">
        <v>9240</v>
      </c>
      <c r="AE138" s="29">
        <v>4620</v>
      </c>
      <c r="AF138" s="27"/>
      <c r="AG138" s="29">
        <v>4620</v>
      </c>
      <c r="AH138" s="27"/>
      <c r="AI138" s="29">
        <v>4620</v>
      </c>
      <c r="AJ138" s="27"/>
      <c r="AK138" s="29">
        <v>4620</v>
      </c>
      <c r="AL138" s="27"/>
      <c r="AM138" s="29">
        <v>4620</v>
      </c>
      <c r="AN138" s="27">
        <v>13860</v>
      </c>
      <c r="AO138" s="128"/>
      <c r="AP138" s="27"/>
      <c r="AQ138" s="128"/>
      <c r="AR138" s="27"/>
      <c r="AS138" s="128"/>
      <c r="AT138" s="27"/>
      <c r="AU138" s="125"/>
      <c r="AV138" s="128"/>
      <c r="AW138" s="27"/>
      <c r="AX138" s="128"/>
      <c r="AY138" s="27"/>
      <c r="AZ138" s="128"/>
      <c r="BA138" s="27"/>
      <c r="BB138" s="128"/>
      <c r="BC138" s="27"/>
      <c r="BD138" s="128"/>
      <c r="BE138" s="27"/>
      <c r="BF138" s="128"/>
      <c r="BG138" s="27"/>
      <c r="BH138" s="128"/>
      <c r="BI138" s="27"/>
      <c r="BJ138" s="128"/>
      <c r="BK138" s="27"/>
      <c r="BL138" s="128"/>
      <c r="BM138" s="27"/>
      <c r="BN138" s="128"/>
      <c r="BO138" s="27"/>
      <c r="BP138" s="128"/>
      <c r="BQ138" s="27"/>
      <c r="BR138" s="28"/>
      <c r="BS138" s="27"/>
      <c r="BT138" s="30"/>
      <c r="BU138" s="28"/>
      <c r="BV138" s="27"/>
      <c r="BW138" s="28"/>
      <c r="BX138" s="27"/>
      <c r="BY138" s="28"/>
      <c r="BZ138" s="27"/>
      <c r="CA138" s="28"/>
      <c r="CB138" s="27"/>
      <c r="CC138" s="28"/>
      <c r="CD138" s="27"/>
      <c r="CE138" s="28"/>
      <c r="CF138" s="27"/>
      <c r="CG138" s="26"/>
      <c r="CH138" s="27"/>
      <c r="CI138" s="26"/>
      <c r="CJ138" s="27"/>
      <c r="CK138" s="26"/>
      <c r="CL138" s="27"/>
      <c r="CM138" s="26"/>
      <c r="CN138" s="27"/>
      <c r="CO138" s="26"/>
      <c r="CP138" s="27"/>
      <c r="CQ138" s="26"/>
      <c r="CR138" s="27"/>
      <c r="CS138" s="30"/>
      <c r="CT138" s="31">
        <f t="shared" si="7"/>
        <v>57080</v>
      </c>
      <c r="CU138" s="31">
        <f t="shared" si="7"/>
        <v>32100</v>
      </c>
      <c r="CV138" s="32">
        <f t="shared" si="8"/>
        <v>24980</v>
      </c>
    </row>
    <row r="139" spans="1:100" ht="25.5" customHeight="1">
      <c r="A139" s="18">
        <v>51</v>
      </c>
      <c r="B139" s="36" t="s">
        <v>200</v>
      </c>
      <c r="C139" s="20" t="s">
        <v>201</v>
      </c>
      <c r="D139" s="20" t="s">
        <v>1460</v>
      </c>
      <c r="E139" s="20" t="s">
        <v>1458</v>
      </c>
      <c r="F139" s="21" t="s">
        <v>202</v>
      </c>
      <c r="G139" s="33"/>
      <c r="H139" s="35"/>
      <c r="I139" s="23">
        <v>6600</v>
      </c>
      <c r="J139" s="35"/>
      <c r="K139" s="45">
        <f>CT139</f>
        <v>57080</v>
      </c>
      <c r="L139" s="11"/>
      <c r="M139" s="26">
        <v>1500</v>
      </c>
      <c r="N139" s="27">
        <v>1500</v>
      </c>
      <c r="O139" s="26">
        <v>1000</v>
      </c>
      <c r="P139" s="27">
        <v>1000</v>
      </c>
      <c r="Q139" s="26">
        <v>5000</v>
      </c>
      <c r="R139" s="27">
        <f>2500+0</f>
        <v>2500</v>
      </c>
      <c r="S139" s="26">
        <v>8000</v>
      </c>
      <c r="T139" s="27">
        <f>0+0</f>
        <v>0</v>
      </c>
      <c r="U139" s="28"/>
      <c r="V139" s="27"/>
      <c r="W139" s="26"/>
      <c r="X139" s="27">
        <v>5000</v>
      </c>
      <c r="Y139" s="29">
        <v>4620</v>
      </c>
      <c r="Z139" s="27">
        <v>10120</v>
      </c>
      <c r="AA139" s="29">
        <v>4620</v>
      </c>
      <c r="AB139" s="27">
        <v>4620</v>
      </c>
      <c r="AC139" s="29">
        <v>4620</v>
      </c>
      <c r="AD139" s="27">
        <v>4620</v>
      </c>
      <c r="AE139" s="29">
        <v>4620</v>
      </c>
      <c r="AF139" s="27">
        <v>4620</v>
      </c>
      <c r="AG139" s="29">
        <v>4620</v>
      </c>
      <c r="AH139" s="27">
        <v>4620</v>
      </c>
      <c r="AI139" s="29">
        <v>4620</v>
      </c>
      <c r="AJ139" s="27">
        <v>4620</v>
      </c>
      <c r="AK139" s="29">
        <v>4620</v>
      </c>
      <c r="AL139" s="27">
        <v>4620</v>
      </c>
      <c r="AM139" s="29">
        <v>4620</v>
      </c>
      <c r="AN139" s="27"/>
      <c r="AO139" s="29">
        <v>4620</v>
      </c>
      <c r="AP139" s="27">
        <v>4620</v>
      </c>
      <c r="AQ139" s="28"/>
      <c r="AR139" s="27"/>
      <c r="AS139" s="28"/>
      <c r="AT139" s="27"/>
      <c r="AU139" s="125"/>
      <c r="AV139" s="128"/>
      <c r="AW139" s="27"/>
      <c r="AX139" s="128"/>
      <c r="AY139" s="27"/>
      <c r="AZ139" s="128"/>
      <c r="BA139" s="27"/>
      <c r="BB139" s="128"/>
      <c r="BC139" s="27"/>
      <c r="BD139" s="128"/>
      <c r="BE139" s="27"/>
      <c r="BF139" s="128"/>
      <c r="BG139" s="27"/>
      <c r="BH139" s="128"/>
      <c r="BI139" s="27"/>
      <c r="BJ139" s="128"/>
      <c r="BK139" s="27"/>
      <c r="BL139" s="128"/>
      <c r="BM139" s="27"/>
      <c r="BN139" s="128"/>
      <c r="BO139" s="27"/>
      <c r="BP139" s="128"/>
      <c r="BQ139" s="27"/>
      <c r="BR139" s="28"/>
      <c r="BS139" s="27"/>
      <c r="BT139" s="30"/>
      <c r="BU139" s="28"/>
      <c r="BV139" s="27"/>
      <c r="BW139" s="28"/>
      <c r="BX139" s="27"/>
      <c r="BY139" s="28"/>
      <c r="BZ139" s="27"/>
      <c r="CA139" s="28"/>
      <c r="CB139" s="27"/>
      <c r="CC139" s="28"/>
      <c r="CD139" s="27"/>
      <c r="CE139" s="28"/>
      <c r="CF139" s="27"/>
      <c r="CG139" s="26"/>
      <c r="CH139" s="27"/>
      <c r="CI139" s="26"/>
      <c r="CJ139" s="27"/>
      <c r="CK139" s="26"/>
      <c r="CL139" s="27"/>
      <c r="CM139" s="26"/>
      <c r="CN139" s="27"/>
      <c r="CO139" s="26"/>
      <c r="CP139" s="27"/>
      <c r="CQ139" s="26"/>
      <c r="CR139" s="27"/>
      <c r="CS139" s="30"/>
      <c r="CT139" s="31">
        <f t="shared" si="7"/>
        <v>57080</v>
      </c>
      <c r="CU139" s="31">
        <f t="shared" si="7"/>
        <v>52460</v>
      </c>
      <c r="CV139" s="32">
        <f t="shared" si="8"/>
        <v>4620</v>
      </c>
    </row>
    <row r="140" spans="1:100" ht="25.5" customHeight="1">
      <c r="A140" s="129">
        <v>39</v>
      </c>
      <c r="B140" s="36" t="s">
        <v>726</v>
      </c>
      <c r="C140" s="20" t="s">
        <v>727</v>
      </c>
      <c r="D140" s="20" t="s">
        <v>1460</v>
      </c>
      <c r="E140" s="20" t="s">
        <v>1457</v>
      </c>
      <c r="F140" s="126" t="s">
        <v>728</v>
      </c>
      <c r="G140" s="33"/>
      <c r="H140" s="127" t="s">
        <v>1468</v>
      </c>
      <c r="I140" s="94">
        <v>3300</v>
      </c>
      <c r="J140" s="127" t="s">
        <v>98</v>
      </c>
      <c r="K140" s="25">
        <f>CV140</f>
        <v>2310</v>
      </c>
      <c r="L140" s="11"/>
      <c r="M140" s="26">
        <v>1500</v>
      </c>
      <c r="N140" s="27">
        <v>1500</v>
      </c>
      <c r="O140" s="26">
        <v>1000</v>
      </c>
      <c r="P140" s="27">
        <v>1000</v>
      </c>
      <c r="Q140" s="26">
        <v>5000</v>
      </c>
      <c r="R140" s="27">
        <v>5000</v>
      </c>
      <c r="S140" s="26">
        <v>8000</v>
      </c>
      <c r="T140" s="27">
        <f>1500+0</f>
        <v>1500</v>
      </c>
      <c r="U140" s="26"/>
      <c r="V140" s="27"/>
      <c r="W140" s="29">
        <v>2310</v>
      </c>
      <c r="X140" s="27">
        <v>2310</v>
      </c>
      <c r="Y140" s="29">
        <v>2310</v>
      </c>
      <c r="Z140" s="27">
        <v>8810</v>
      </c>
      <c r="AA140" s="29">
        <v>2310</v>
      </c>
      <c r="AB140" s="27">
        <v>2310</v>
      </c>
      <c r="AC140" s="29">
        <v>2310</v>
      </c>
      <c r="AD140" s="27">
        <v>2310</v>
      </c>
      <c r="AE140" s="29">
        <v>2310</v>
      </c>
      <c r="AF140" s="27">
        <v>2310</v>
      </c>
      <c r="AG140" s="29">
        <v>2310</v>
      </c>
      <c r="AH140" s="27">
        <v>2310</v>
      </c>
      <c r="AI140" s="29">
        <v>2310</v>
      </c>
      <c r="AJ140" s="27"/>
      <c r="AK140" s="29">
        <v>2310</v>
      </c>
      <c r="AL140" s="27"/>
      <c r="AM140" s="29">
        <v>2310</v>
      </c>
      <c r="AN140" s="27">
        <f>2310+2310</f>
        <v>4620</v>
      </c>
      <c r="AO140" s="128"/>
      <c r="AP140" s="27"/>
      <c r="AQ140" s="128"/>
      <c r="AR140" s="27"/>
      <c r="AS140" s="128"/>
      <c r="AT140" s="27"/>
      <c r="AU140" s="125"/>
      <c r="AV140" s="128"/>
      <c r="AW140" s="27"/>
      <c r="AX140" s="128"/>
      <c r="AY140" s="27"/>
      <c r="AZ140" s="128"/>
      <c r="BA140" s="27"/>
      <c r="BB140" s="128"/>
      <c r="BC140" s="27"/>
      <c r="BD140" s="128"/>
      <c r="BE140" s="27"/>
      <c r="BF140" s="128"/>
      <c r="BG140" s="27"/>
      <c r="BH140" s="128"/>
      <c r="BI140" s="27"/>
      <c r="BJ140" s="128"/>
      <c r="BK140" s="27"/>
      <c r="BL140" s="128"/>
      <c r="BM140" s="27"/>
      <c r="BN140" s="128"/>
      <c r="BO140" s="27"/>
      <c r="BP140" s="128"/>
      <c r="BQ140" s="27"/>
      <c r="BR140" s="28"/>
      <c r="BS140" s="27"/>
      <c r="BT140" s="30"/>
      <c r="BU140" s="28"/>
      <c r="BV140" s="27"/>
      <c r="BW140" s="28"/>
      <c r="BX140" s="27"/>
      <c r="BY140" s="28"/>
      <c r="BZ140" s="27"/>
      <c r="CA140" s="28"/>
      <c r="CB140" s="27"/>
      <c r="CC140" s="28"/>
      <c r="CD140" s="27"/>
      <c r="CE140" s="28"/>
      <c r="CF140" s="27"/>
      <c r="CG140" s="26"/>
      <c r="CH140" s="27"/>
      <c r="CI140" s="26"/>
      <c r="CJ140" s="27"/>
      <c r="CK140" s="26"/>
      <c r="CL140" s="27"/>
      <c r="CM140" s="26"/>
      <c r="CN140" s="27"/>
      <c r="CO140" s="26"/>
      <c r="CP140" s="27"/>
      <c r="CQ140" s="26"/>
      <c r="CR140" s="27"/>
      <c r="CS140" s="30"/>
      <c r="CT140" s="31">
        <f t="shared" si="7"/>
        <v>36290</v>
      </c>
      <c r="CU140" s="31">
        <f t="shared" si="7"/>
        <v>33980</v>
      </c>
      <c r="CV140" s="32">
        <f t="shared" si="8"/>
        <v>2310</v>
      </c>
    </row>
    <row r="141" spans="1:100" ht="25.5" customHeight="1">
      <c r="A141" s="18">
        <v>40</v>
      </c>
      <c r="B141" s="36" t="s">
        <v>729</v>
      </c>
      <c r="C141" s="20" t="s">
        <v>730</v>
      </c>
      <c r="D141" s="20" t="s">
        <v>1460</v>
      </c>
      <c r="E141" s="20" t="s">
        <v>1457</v>
      </c>
      <c r="F141" s="126" t="s">
        <v>731</v>
      </c>
      <c r="G141" s="212"/>
      <c r="H141" s="127" t="s">
        <v>1468</v>
      </c>
      <c r="I141" s="94">
        <v>3300</v>
      </c>
      <c r="J141" s="127" t="s">
        <v>98</v>
      </c>
      <c r="K141" s="25">
        <f>CV141</f>
        <v>0</v>
      </c>
      <c r="L141" s="11"/>
      <c r="M141" s="26">
        <v>1500</v>
      </c>
      <c r="N141" s="27">
        <v>1500</v>
      </c>
      <c r="O141" s="26">
        <v>1000</v>
      </c>
      <c r="P141" s="27">
        <v>1000</v>
      </c>
      <c r="Q141" s="26">
        <v>5000</v>
      </c>
      <c r="R141" s="27">
        <v>5000</v>
      </c>
      <c r="S141" s="26">
        <v>8000</v>
      </c>
      <c r="T141" s="27">
        <v>1500</v>
      </c>
      <c r="U141" s="26"/>
      <c r="V141" s="27"/>
      <c r="W141" s="29">
        <v>2310</v>
      </c>
      <c r="X141" s="27">
        <v>8810</v>
      </c>
      <c r="Y141" s="29">
        <v>2310</v>
      </c>
      <c r="Z141" s="27">
        <v>2310</v>
      </c>
      <c r="AA141" s="29">
        <v>2310</v>
      </c>
      <c r="AB141" s="27">
        <v>2310</v>
      </c>
      <c r="AC141" s="29">
        <v>2310</v>
      </c>
      <c r="AD141" s="27">
        <v>2310</v>
      </c>
      <c r="AE141" s="29">
        <v>2310</v>
      </c>
      <c r="AF141" s="27">
        <v>2310</v>
      </c>
      <c r="AG141" s="29">
        <v>2310</v>
      </c>
      <c r="AH141" s="27">
        <v>2310</v>
      </c>
      <c r="AI141" s="29">
        <v>2310</v>
      </c>
      <c r="AJ141" s="27">
        <v>2310</v>
      </c>
      <c r="AK141" s="29">
        <v>2310</v>
      </c>
      <c r="AL141" s="27"/>
      <c r="AM141" s="29">
        <v>2310</v>
      </c>
      <c r="AN141" s="27">
        <v>4620</v>
      </c>
      <c r="AO141" s="128"/>
      <c r="AP141" s="27"/>
      <c r="AQ141" s="128"/>
      <c r="AR141" s="27"/>
      <c r="AS141" s="128"/>
      <c r="AT141" s="27"/>
      <c r="AU141" s="125"/>
      <c r="AV141" s="128"/>
      <c r="AW141" s="27"/>
      <c r="AX141" s="128"/>
      <c r="AY141" s="27"/>
      <c r="AZ141" s="128"/>
      <c r="BA141" s="27"/>
      <c r="BB141" s="128"/>
      <c r="BC141" s="27"/>
      <c r="BD141" s="128"/>
      <c r="BE141" s="27"/>
      <c r="BF141" s="128"/>
      <c r="BG141" s="27"/>
      <c r="BH141" s="128"/>
      <c r="BI141" s="27"/>
      <c r="BJ141" s="128"/>
      <c r="BK141" s="27"/>
      <c r="BL141" s="128"/>
      <c r="BM141" s="27"/>
      <c r="BN141" s="128"/>
      <c r="BO141" s="27"/>
      <c r="BP141" s="128"/>
      <c r="BQ141" s="27"/>
      <c r="BR141" s="28"/>
      <c r="BS141" s="27"/>
      <c r="BT141" s="30"/>
      <c r="BU141" s="28"/>
      <c r="BV141" s="27"/>
      <c r="BW141" s="28"/>
      <c r="BX141" s="27"/>
      <c r="BY141" s="28"/>
      <c r="BZ141" s="27"/>
      <c r="CA141" s="28"/>
      <c r="CB141" s="27"/>
      <c r="CC141" s="28"/>
      <c r="CD141" s="27"/>
      <c r="CE141" s="28"/>
      <c r="CF141" s="27"/>
      <c r="CG141" s="26"/>
      <c r="CH141" s="27"/>
      <c r="CI141" s="26"/>
      <c r="CJ141" s="27"/>
      <c r="CK141" s="26"/>
      <c r="CL141" s="27"/>
      <c r="CM141" s="26"/>
      <c r="CN141" s="27"/>
      <c r="CO141" s="26"/>
      <c r="CP141" s="27"/>
      <c r="CQ141" s="26"/>
      <c r="CR141" s="27"/>
      <c r="CS141" s="30"/>
      <c r="CT141" s="31">
        <f t="shared" si="7"/>
        <v>36290</v>
      </c>
      <c r="CU141" s="31">
        <f t="shared" si="7"/>
        <v>36290</v>
      </c>
      <c r="CV141" s="32">
        <f t="shared" si="8"/>
        <v>0</v>
      </c>
    </row>
    <row r="142" spans="1:100" ht="25.5" customHeight="1">
      <c r="A142" s="129">
        <v>41</v>
      </c>
      <c r="B142" s="36" t="s">
        <v>732</v>
      </c>
      <c r="C142" s="20" t="s">
        <v>733</v>
      </c>
      <c r="D142" s="20" t="s">
        <v>1460</v>
      </c>
      <c r="E142" s="20" t="s">
        <v>1457</v>
      </c>
      <c r="F142" s="126" t="s">
        <v>734</v>
      </c>
      <c r="G142" s="33" t="s">
        <v>410</v>
      </c>
      <c r="H142" s="35" t="s">
        <v>1463</v>
      </c>
      <c r="I142" s="94">
        <v>6200</v>
      </c>
      <c r="J142" s="35"/>
      <c r="K142" s="25">
        <f>CV142</f>
        <v>4340</v>
      </c>
      <c r="L142" s="11"/>
      <c r="M142" s="26">
        <v>1500</v>
      </c>
      <c r="N142" s="27">
        <v>1500</v>
      </c>
      <c r="O142" s="26">
        <v>1000</v>
      </c>
      <c r="P142" s="27">
        <v>1000</v>
      </c>
      <c r="Q142" s="26">
        <v>5000</v>
      </c>
      <c r="R142" s="27">
        <v>5000</v>
      </c>
      <c r="S142" s="26">
        <v>8000</v>
      </c>
      <c r="T142" s="27">
        <f>1500+0</f>
        <v>1500</v>
      </c>
      <c r="U142" s="26"/>
      <c r="V142" s="27"/>
      <c r="W142" s="29">
        <v>4340</v>
      </c>
      <c r="X142" s="27">
        <v>0</v>
      </c>
      <c r="Y142" s="29">
        <v>4340</v>
      </c>
      <c r="Z142" s="27">
        <v>0</v>
      </c>
      <c r="AA142" s="29">
        <v>4340</v>
      </c>
      <c r="AB142" s="27">
        <v>0</v>
      </c>
      <c r="AC142" s="29">
        <v>4340</v>
      </c>
      <c r="AD142" s="27">
        <f>10840+13020</f>
        <v>23860</v>
      </c>
      <c r="AE142" s="29">
        <v>4340</v>
      </c>
      <c r="AF142" s="27">
        <v>4340</v>
      </c>
      <c r="AG142" s="29">
        <v>4340</v>
      </c>
      <c r="AH142" s="27">
        <v>4340</v>
      </c>
      <c r="AI142" s="29">
        <v>4340</v>
      </c>
      <c r="AJ142" s="27"/>
      <c r="AK142" s="29">
        <v>4340</v>
      </c>
      <c r="AL142" s="27"/>
      <c r="AM142" s="29">
        <v>4340</v>
      </c>
      <c r="AN142" s="27">
        <v>8680</v>
      </c>
      <c r="AO142" s="128"/>
      <c r="AP142" s="27"/>
      <c r="AQ142" s="128"/>
      <c r="AR142" s="27"/>
      <c r="AS142" s="128"/>
      <c r="AT142" s="27"/>
      <c r="AU142" s="125"/>
      <c r="AV142" s="128"/>
      <c r="AW142" s="27"/>
      <c r="AX142" s="128"/>
      <c r="AY142" s="27"/>
      <c r="AZ142" s="128"/>
      <c r="BA142" s="27"/>
      <c r="BB142" s="128"/>
      <c r="BC142" s="27"/>
      <c r="BD142" s="128"/>
      <c r="BE142" s="27"/>
      <c r="BF142" s="128"/>
      <c r="BG142" s="27"/>
      <c r="BH142" s="128"/>
      <c r="BI142" s="27"/>
      <c r="BJ142" s="128"/>
      <c r="BK142" s="27"/>
      <c r="BL142" s="128"/>
      <c r="BM142" s="27"/>
      <c r="BN142" s="128"/>
      <c r="BO142" s="27"/>
      <c r="BP142" s="128"/>
      <c r="BQ142" s="27"/>
      <c r="BR142" s="28"/>
      <c r="BS142" s="27"/>
      <c r="BT142" s="30"/>
      <c r="BU142" s="28"/>
      <c r="BV142" s="27"/>
      <c r="BW142" s="28"/>
      <c r="BX142" s="27"/>
      <c r="BY142" s="28"/>
      <c r="BZ142" s="27"/>
      <c r="CA142" s="28"/>
      <c r="CB142" s="27"/>
      <c r="CC142" s="28"/>
      <c r="CD142" s="27"/>
      <c r="CE142" s="28"/>
      <c r="CF142" s="27"/>
      <c r="CG142" s="26"/>
      <c r="CH142" s="27"/>
      <c r="CI142" s="26"/>
      <c r="CJ142" s="27"/>
      <c r="CK142" s="26"/>
      <c r="CL142" s="27"/>
      <c r="CM142" s="26"/>
      <c r="CN142" s="27"/>
      <c r="CO142" s="26"/>
      <c r="CP142" s="27"/>
      <c r="CQ142" s="26"/>
      <c r="CR142" s="27"/>
      <c r="CS142" s="30"/>
      <c r="CT142" s="31">
        <f t="shared" si="7"/>
        <v>54560</v>
      </c>
      <c r="CU142" s="31">
        <f t="shared" si="7"/>
        <v>50220</v>
      </c>
      <c r="CV142" s="32">
        <f t="shared" si="8"/>
        <v>4340</v>
      </c>
    </row>
    <row r="143" spans="1:100" ht="25.5" customHeight="1">
      <c r="A143" s="18">
        <v>52</v>
      </c>
      <c r="B143" s="36" t="s">
        <v>203</v>
      </c>
      <c r="C143" s="20" t="s">
        <v>204</v>
      </c>
      <c r="D143" s="20" t="s">
        <v>1460</v>
      </c>
      <c r="E143" s="20" t="s">
        <v>1458</v>
      </c>
      <c r="F143" s="21" t="s">
        <v>205</v>
      </c>
      <c r="G143" s="212"/>
      <c r="H143" s="228" t="s">
        <v>1465</v>
      </c>
      <c r="I143" s="23">
        <v>4600</v>
      </c>
      <c r="J143" s="228" t="s">
        <v>56</v>
      </c>
      <c r="K143" s="25">
        <f>CT143</f>
        <v>44480</v>
      </c>
      <c r="L143" s="11"/>
      <c r="M143" s="26">
        <v>1500</v>
      </c>
      <c r="N143" s="27">
        <v>1500</v>
      </c>
      <c r="O143" s="26">
        <v>1000</v>
      </c>
      <c r="P143" s="27">
        <v>1000</v>
      </c>
      <c r="Q143" s="26">
        <v>5000</v>
      </c>
      <c r="R143" s="27">
        <v>5000</v>
      </c>
      <c r="S143" s="26">
        <v>8000</v>
      </c>
      <c r="T143" s="27">
        <v>1500</v>
      </c>
      <c r="U143" s="28"/>
      <c r="V143" s="27"/>
      <c r="W143" s="26"/>
      <c r="X143" s="27"/>
      <c r="Y143" s="29">
        <v>3220</v>
      </c>
      <c r="Z143" s="27">
        <v>9720</v>
      </c>
      <c r="AA143" s="29">
        <v>3220</v>
      </c>
      <c r="AB143" s="27">
        <v>3220</v>
      </c>
      <c r="AC143" s="29">
        <v>3220</v>
      </c>
      <c r="AD143" s="27">
        <v>3220</v>
      </c>
      <c r="AE143" s="29">
        <v>3220</v>
      </c>
      <c r="AF143" s="27">
        <v>3220</v>
      </c>
      <c r="AG143" s="29">
        <v>3220</v>
      </c>
      <c r="AH143" s="27">
        <v>3220</v>
      </c>
      <c r="AI143" s="29">
        <v>3220</v>
      </c>
      <c r="AJ143" s="27">
        <v>3220</v>
      </c>
      <c r="AK143" s="29">
        <v>3220</v>
      </c>
      <c r="AL143" s="27"/>
      <c r="AM143" s="29">
        <v>3220</v>
      </c>
      <c r="AN143" s="27">
        <v>6440</v>
      </c>
      <c r="AO143" s="29">
        <v>3220</v>
      </c>
      <c r="AP143" s="27"/>
      <c r="AQ143" s="28"/>
      <c r="AR143" s="27"/>
      <c r="AS143" s="28"/>
      <c r="AT143" s="27"/>
      <c r="AU143" s="125"/>
      <c r="AV143" s="128"/>
      <c r="AW143" s="27"/>
      <c r="AX143" s="128"/>
      <c r="AY143" s="27"/>
      <c r="AZ143" s="128"/>
      <c r="BA143" s="27"/>
      <c r="BB143" s="128"/>
      <c r="BC143" s="27"/>
      <c r="BD143" s="128"/>
      <c r="BE143" s="27"/>
      <c r="BF143" s="128"/>
      <c r="BG143" s="27"/>
      <c r="BH143" s="128"/>
      <c r="BI143" s="27"/>
      <c r="BJ143" s="128"/>
      <c r="BK143" s="27"/>
      <c r="BL143" s="128"/>
      <c r="BM143" s="27"/>
      <c r="BN143" s="128"/>
      <c r="BO143" s="27"/>
      <c r="BP143" s="128"/>
      <c r="BQ143" s="27"/>
      <c r="BR143" s="28"/>
      <c r="BS143" s="27"/>
      <c r="BT143" s="30"/>
      <c r="BU143" s="28"/>
      <c r="BV143" s="27"/>
      <c r="BW143" s="28"/>
      <c r="BX143" s="27"/>
      <c r="BY143" s="28"/>
      <c r="BZ143" s="27"/>
      <c r="CA143" s="28"/>
      <c r="CB143" s="27"/>
      <c r="CC143" s="28"/>
      <c r="CD143" s="27"/>
      <c r="CE143" s="28"/>
      <c r="CF143" s="27"/>
      <c r="CG143" s="26"/>
      <c r="CH143" s="27"/>
      <c r="CI143" s="26"/>
      <c r="CJ143" s="27"/>
      <c r="CK143" s="26"/>
      <c r="CL143" s="27"/>
      <c r="CM143" s="26"/>
      <c r="CN143" s="27"/>
      <c r="CO143" s="26"/>
      <c r="CP143" s="27"/>
      <c r="CQ143" s="26"/>
      <c r="CR143" s="27"/>
      <c r="CS143" s="30"/>
      <c r="CT143" s="31">
        <f t="shared" si="7"/>
        <v>44480</v>
      </c>
      <c r="CU143" s="31">
        <f t="shared" si="7"/>
        <v>41260</v>
      </c>
      <c r="CV143" s="32">
        <f t="shared" si="8"/>
        <v>3220</v>
      </c>
    </row>
    <row r="144" spans="1:100" ht="25.5" customHeight="1">
      <c r="A144" s="129">
        <v>42</v>
      </c>
      <c r="B144" s="36" t="s">
        <v>735</v>
      </c>
      <c r="C144" s="20" t="s">
        <v>736</v>
      </c>
      <c r="D144" s="20" t="s">
        <v>1460</v>
      </c>
      <c r="E144" s="20" t="s">
        <v>1457</v>
      </c>
      <c r="F144" s="126" t="s">
        <v>737</v>
      </c>
      <c r="G144" s="132" t="s">
        <v>410</v>
      </c>
      <c r="H144" s="24" t="s">
        <v>1463</v>
      </c>
      <c r="I144" s="94">
        <v>6200</v>
      </c>
      <c r="K144" s="38">
        <f>CV144</f>
        <v>0</v>
      </c>
      <c r="L144" s="11"/>
      <c r="M144" s="26">
        <v>1500</v>
      </c>
      <c r="N144" s="27">
        <v>1500</v>
      </c>
      <c r="O144" s="26">
        <v>1000</v>
      </c>
      <c r="P144" s="27">
        <v>1000</v>
      </c>
      <c r="Q144" s="26">
        <v>5000</v>
      </c>
      <c r="R144" s="27">
        <v>5000</v>
      </c>
      <c r="S144" s="26">
        <v>8000</v>
      </c>
      <c r="T144" s="27">
        <v>1500</v>
      </c>
      <c r="U144" s="26"/>
      <c r="V144" s="27"/>
      <c r="W144" s="29">
        <v>4340</v>
      </c>
      <c r="X144" s="27">
        <f>6500+4620</f>
        <v>11120</v>
      </c>
      <c r="Y144" s="29">
        <v>4340</v>
      </c>
      <c r="Z144" s="27">
        <f>4620+3780</f>
        <v>8400</v>
      </c>
      <c r="AA144" s="29">
        <v>4340</v>
      </c>
      <c r="AB144" s="27">
        <v>0</v>
      </c>
      <c r="AC144" s="29">
        <v>4340</v>
      </c>
      <c r="AD144" s="27">
        <v>4340</v>
      </c>
      <c r="AE144" s="29">
        <v>4340</v>
      </c>
      <c r="AF144" s="27">
        <v>4340</v>
      </c>
      <c r="AG144" s="29">
        <v>4340</v>
      </c>
      <c r="AH144" s="27">
        <v>4340</v>
      </c>
      <c r="AI144" s="29">
        <v>4340</v>
      </c>
      <c r="AJ144" s="27">
        <v>4340</v>
      </c>
      <c r="AK144" s="29">
        <v>4340</v>
      </c>
      <c r="AL144" s="27">
        <v>4340</v>
      </c>
      <c r="AM144" s="29">
        <v>4340</v>
      </c>
      <c r="AN144" s="27">
        <v>4340</v>
      </c>
      <c r="AO144" s="128"/>
      <c r="AP144" s="27"/>
      <c r="AQ144" s="128"/>
      <c r="AR144" s="27"/>
      <c r="AS144" s="128"/>
      <c r="AT144" s="27"/>
      <c r="AU144" s="125"/>
      <c r="AV144" s="128"/>
      <c r="AW144" s="27"/>
      <c r="AX144" s="128"/>
      <c r="AY144" s="27"/>
      <c r="AZ144" s="128"/>
      <c r="BA144" s="27"/>
      <c r="BB144" s="128"/>
      <c r="BC144" s="27"/>
      <c r="BD144" s="128"/>
      <c r="BE144" s="27"/>
      <c r="BF144" s="128"/>
      <c r="BG144" s="27"/>
      <c r="BH144" s="128"/>
      <c r="BI144" s="27"/>
      <c r="BJ144" s="128"/>
      <c r="BK144" s="27"/>
      <c r="BL144" s="128"/>
      <c r="BM144" s="27"/>
      <c r="BN144" s="128"/>
      <c r="BO144" s="27"/>
      <c r="BP144" s="128"/>
      <c r="BQ144" s="27"/>
      <c r="BR144" s="28"/>
      <c r="BS144" s="27"/>
      <c r="BT144" s="30"/>
      <c r="BU144" s="28"/>
      <c r="BV144" s="27"/>
      <c r="BW144" s="28"/>
      <c r="BX144" s="27"/>
      <c r="BY144" s="28"/>
      <c r="BZ144" s="27"/>
      <c r="CA144" s="28"/>
      <c r="CB144" s="27"/>
      <c r="CC144" s="28"/>
      <c r="CD144" s="27"/>
      <c r="CE144" s="28"/>
      <c r="CF144" s="27"/>
      <c r="CG144" s="26"/>
      <c r="CH144" s="27"/>
      <c r="CI144" s="26"/>
      <c r="CJ144" s="27"/>
      <c r="CK144" s="26"/>
      <c r="CL144" s="27"/>
      <c r="CM144" s="26"/>
      <c r="CN144" s="27"/>
      <c r="CO144" s="26"/>
      <c r="CP144" s="27"/>
      <c r="CQ144" s="26"/>
      <c r="CR144" s="27"/>
      <c r="CS144" s="30"/>
      <c r="CT144" s="31">
        <f t="shared" si="7"/>
        <v>54560</v>
      </c>
      <c r="CU144" s="31">
        <f t="shared" si="7"/>
        <v>54560</v>
      </c>
      <c r="CV144" s="32">
        <f t="shared" si="8"/>
        <v>0</v>
      </c>
    </row>
    <row r="145" spans="1:100" ht="25.5" customHeight="1">
      <c r="A145" s="18">
        <v>53</v>
      </c>
      <c r="B145" s="36" t="s">
        <v>206</v>
      </c>
      <c r="C145" s="20" t="s">
        <v>207</v>
      </c>
      <c r="D145" s="20" t="s">
        <v>1460</v>
      </c>
      <c r="E145" s="20" t="s">
        <v>1458</v>
      </c>
      <c r="F145" s="21" t="s">
        <v>208</v>
      </c>
      <c r="G145" s="212"/>
      <c r="H145" s="24"/>
      <c r="I145" s="23">
        <v>6600</v>
      </c>
      <c r="K145" s="25">
        <f>CT145</f>
        <v>57080</v>
      </c>
      <c r="L145" s="11"/>
      <c r="M145" s="26">
        <v>1500</v>
      </c>
      <c r="N145" s="27">
        <v>1500</v>
      </c>
      <c r="O145" s="26">
        <v>1000</v>
      </c>
      <c r="P145" s="27">
        <v>1000</v>
      </c>
      <c r="Q145" s="26">
        <v>5000</v>
      </c>
      <c r="R145" s="27">
        <v>5000</v>
      </c>
      <c r="S145" s="26">
        <v>8000</v>
      </c>
      <c r="T145" s="27">
        <f>1500+0</f>
        <v>1500</v>
      </c>
      <c r="U145" s="28"/>
      <c r="V145" s="27"/>
      <c r="W145" s="26"/>
      <c r="X145" s="27"/>
      <c r="Y145" s="29">
        <v>4620</v>
      </c>
      <c r="Z145" s="27">
        <v>0</v>
      </c>
      <c r="AA145" s="29">
        <v>4620</v>
      </c>
      <c r="AB145" s="27">
        <v>0</v>
      </c>
      <c r="AC145" s="29">
        <v>4620</v>
      </c>
      <c r="AD145" s="27">
        <v>0</v>
      </c>
      <c r="AE145" s="29">
        <v>4620</v>
      </c>
      <c r="AF145" s="27">
        <v>24980</v>
      </c>
      <c r="AG145" s="29">
        <v>4620</v>
      </c>
      <c r="AH145" s="27"/>
      <c r="AI145" s="29">
        <v>4620</v>
      </c>
      <c r="AJ145" s="27"/>
      <c r="AK145" s="29">
        <v>4620</v>
      </c>
      <c r="AL145" s="27"/>
      <c r="AM145" s="29">
        <v>4620</v>
      </c>
      <c r="AN145" s="27"/>
      <c r="AO145" s="29">
        <v>4620</v>
      </c>
      <c r="AP145" s="27">
        <v>18480</v>
      </c>
      <c r="AQ145" s="28"/>
      <c r="AR145" s="27"/>
      <c r="AS145" s="28"/>
      <c r="AT145" s="27"/>
      <c r="AU145" s="125"/>
      <c r="AV145" s="128"/>
      <c r="AW145" s="27"/>
      <c r="AX145" s="128"/>
      <c r="AY145" s="27"/>
      <c r="AZ145" s="128"/>
      <c r="BA145" s="27"/>
      <c r="BB145" s="128"/>
      <c r="BC145" s="27"/>
      <c r="BD145" s="128"/>
      <c r="BE145" s="27"/>
      <c r="BF145" s="128"/>
      <c r="BG145" s="27"/>
      <c r="BH145" s="128"/>
      <c r="BI145" s="27"/>
      <c r="BJ145" s="128"/>
      <c r="BK145" s="27"/>
      <c r="BL145" s="128"/>
      <c r="BM145" s="27"/>
      <c r="BN145" s="128"/>
      <c r="BO145" s="27"/>
      <c r="BP145" s="128"/>
      <c r="BQ145" s="27"/>
      <c r="BR145" s="28"/>
      <c r="BS145" s="27"/>
      <c r="BT145" s="30"/>
      <c r="BU145" s="28"/>
      <c r="BV145" s="27"/>
      <c r="BW145" s="28"/>
      <c r="BX145" s="27"/>
      <c r="BY145" s="28"/>
      <c r="BZ145" s="27"/>
      <c r="CA145" s="28"/>
      <c r="CB145" s="27"/>
      <c r="CC145" s="28"/>
      <c r="CD145" s="27"/>
      <c r="CE145" s="28"/>
      <c r="CF145" s="27"/>
      <c r="CG145" s="26"/>
      <c r="CH145" s="27"/>
      <c r="CI145" s="26"/>
      <c r="CJ145" s="27"/>
      <c r="CK145" s="26"/>
      <c r="CL145" s="27"/>
      <c r="CM145" s="26"/>
      <c r="CN145" s="27"/>
      <c r="CO145" s="26"/>
      <c r="CP145" s="27"/>
      <c r="CQ145" s="26"/>
      <c r="CR145" s="27"/>
      <c r="CS145" s="30"/>
      <c r="CT145" s="31">
        <f t="shared" si="7"/>
        <v>57080</v>
      </c>
      <c r="CU145" s="31">
        <f t="shared" si="7"/>
        <v>52460</v>
      </c>
      <c r="CV145" s="32">
        <f t="shared" si="8"/>
        <v>4620</v>
      </c>
    </row>
    <row r="146" spans="1:100" ht="25.5" customHeight="1">
      <c r="A146" s="129">
        <v>43</v>
      </c>
      <c r="B146" s="36" t="s">
        <v>738</v>
      </c>
      <c r="C146" s="20" t="s">
        <v>739</v>
      </c>
      <c r="D146" s="20" t="s">
        <v>1460</v>
      </c>
      <c r="E146" s="20" t="s">
        <v>1457</v>
      </c>
      <c r="F146" s="126" t="s">
        <v>740</v>
      </c>
      <c r="G146" s="33" t="s">
        <v>410</v>
      </c>
      <c r="H146" s="35" t="s">
        <v>1463</v>
      </c>
      <c r="I146" s="94">
        <v>6200</v>
      </c>
      <c r="J146" s="35"/>
      <c r="K146" s="25">
        <f>CV146</f>
        <v>4340</v>
      </c>
      <c r="L146" s="11"/>
      <c r="M146" s="26">
        <v>1500</v>
      </c>
      <c r="N146" s="27">
        <v>1500</v>
      </c>
      <c r="O146" s="26">
        <v>1000</v>
      </c>
      <c r="P146" s="27">
        <v>1000</v>
      </c>
      <c r="Q146" s="26">
        <v>5000</v>
      </c>
      <c r="R146" s="27">
        <v>5000</v>
      </c>
      <c r="S146" s="26">
        <v>8000</v>
      </c>
      <c r="T146" s="27">
        <v>8000</v>
      </c>
      <c r="U146" s="26"/>
      <c r="V146" s="27"/>
      <c r="W146" s="29">
        <v>4340</v>
      </c>
      <c r="X146" s="27">
        <v>4620</v>
      </c>
      <c r="Y146" s="29">
        <v>4340</v>
      </c>
      <c r="Z146" s="27">
        <v>4620</v>
      </c>
      <c r="AA146" s="29">
        <v>4340</v>
      </c>
      <c r="AB146" s="27">
        <v>4620</v>
      </c>
      <c r="AC146" s="29">
        <v>4340</v>
      </c>
      <c r="AD146" s="27">
        <v>4620</v>
      </c>
      <c r="AE146" s="29">
        <v>4340</v>
      </c>
      <c r="AF146" s="27"/>
      <c r="AG146" s="29">
        <v>4340</v>
      </c>
      <c r="AH146" s="27">
        <v>4620</v>
      </c>
      <c r="AI146" s="29">
        <v>4340</v>
      </c>
      <c r="AJ146" s="27">
        <v>4620</v>
      </c>
      <c r="AK146" s="29">
        <v>4340</v>
      </c>
      <c r="AL146" s="27">
        <v>7000</v>
      </c>
      <c r="AM146" s="29">
        <v>4340</v>
      </c>
      <c r="AN146" s="27"/>
      <c r="AO146" s="128"/>
      <c r="AP146" s="27"/>
      <c r="AQ146" s="128"/>
      <c r="AR146" s="27"/>
      <c r="AS146" s="128"/>
      <c r="AT146" s="27"/>
      <c r="AU146" s="125"/>
      <c r="AV146" s="128"/>
      <c r="AW146" s="27"/>
      <c r="AX146" s="128"/>
      <c r="AY146" s="27"/>
      <c r="AZ146" s="128"/>
      <c r="BA146" s="27"/>
      <c r="BB146" s="128"/>
      <c r="BC146" s="27"/>
      <c r="BD146" s="128"/>
      <c r="BE146" s="27"/>
      <c r="BF146" s="128"/>
      <c r="BG146" s="27"/>
      <c r="BH146" s="128"/>
      <c r="BI146" s="27"/>
      <c r="BJ146" s="128"/>
      <c r="BK146" s="27"/>
      <c r="BL146" s="128"/>
      <c r="BM146" s="27"/>
      <c r="BN146" s="128"/>
      <c r="BO146" s="27"/>
      <c r="BP146" s="128"/>
      <c r="BQ146" s="27"/>
      <c r="BR146" s="28"/>
      <c r="BS146" s="27"/>
      <c r="BT146" s="30"/>
      <c r="BU146" s="28"/>
      <c r="BV146" s="27"/>
      <c r="BW146" s="28"/>
      <c r="BX146" s="27"/>
      <c r="BY146" s="28"/>
      <c r="BZ146" s="27"/>
      <c r="CA146" s="28"/>
      <c r="CB146" s="27"/>
      <c r="CC146" s="28"/>
      <c r="CD146" s="27"/>
      <c r="CE146" s="28"/>
      <c r="CF146" s="27"/>
      <c r="CG146" s="26"/>
      <c r="CH146" s="27"/>
      <c r="CI146" s="26"/>
      <c r="CJ146" s="27"/>
      <c r="CK146" s="26"/>
      <c r="CL146" s="27"/>
      <c r="CM146" s="26"/>
      <c r="CN146" s="27"/>
      <c r="CO146" s="26"/>
      <c r="CP146" s="27"/>
      <c r="CQ146" s="26"/>
      <c r="CR146" s="27"/>
      <c r="CS146" s="30"/>
      <c r="CT146" s="31">
        <f t="shared" si="7"/>
        <v>54560</v>
      </c>
      <c r="CU146" s="31">
        <f t="shared" si="7"/>
        <v>50220</v>
      </c>
      <c r="CV146" s="32">
        <f t="shared" si="8"/>
        <v>4340</v>
      </c>
    </row>
    <row r="147" spans="1:100" ht="25.5" customHeight="1">
      <c r="A147" s="18">
        <v>44</v>
      </c>
      <c r="B147" s="36" t="s">
        <v>741</v>
      </c>
      <c r="C147" s="20" t="s">
        <v>742</v>
      </c>
      <c r="D147" s="20" t="s">
        <v>1460</v>
      </c>
      <c r="E147" s="20" t="s">
        <v>1457</v>
      </c>
      <c r="F147" s="126" t="s">
        <v>743</v>
      </c>
      <c r="G147" s="33" t="s">
        <v>410</v>
      </c>
      <c r="H147" s="35" t="s">
        <v>1463</v>
      </c>
      <c r="I147" s="94">
        <v>6200</v>
      </c>
      <c r="J147" s="35"/>
      <c r="K147" s="25">
        <f>CV147</f>
        <v>4340</v>
      </c>
      <c r="L147" s="11"/>
      <c r="M147" s="26">
        <v>1500</v>
      </c>
      <c r="N147" s="27">
        <v>1500</v>
      </c>
      <c r="O147" s="26">
        <v>1000</v>
      </c>
      <c r="P147" s="27">
        <v>1000</v>
      </c>
      <c r="Q147" s="26">
        <v>5000</v>
      </c>
      <c r="R147" s="27">
        <f>1500+3500</f>
        <v>5000</v>
      </c>
      <c r="S147" s="26">
        <v>8000</v>
      </c>
      <c r="T147" s="27">
        <v>1500</v>
      </c>
      <c r="U147" s="26"/>
      <c r="V147" s="27"/>
      <c r="W147" s="29">
        <v>4340</v>
      </c>
      <c r="X147" s="27">
        <f>6500+0</f>
        <v>6500</v>
      </c>
      <c r="Y147" s="29">
        <v>4340</v>
      </c>
      <c r="Z147" s="27">
        <v>0</v>
      </c>
      <c r="AA147" s="29">
        <v>4340</v>
      </c>
      <c r="AB147" s="27">
        <f>8680+0</f>
        <v>8680</v>
      </c>
      <c r="AC147" s="29">
        <v>4340</v>
      </c>
      <c r="AD147" s="27">
        <v>8680</v>
      </c>
      <c r="AE147" s="29">
        <v>4340</v>
      </c>
      <c r="AF147" s="27"/>
      <c r="AG147" s="29">
        <v>4340</v>
      </c>
      <c r="AH147" s="27">
        <v>4340</v>
      </c>
      <c r="AI147" s="29">
        <v>4340</v>
      </c>
      <c r="AJ147" s="27">
        <v>4340</v>
      </c>
      <c r="AK147" s="29">
        <v>4340</v>
      </c>
      <c r="AL147" s="27">
        <v>4340</v>
      </c>
      <c r="AM147" s="29">
        <v>4340</v>
      </c>
      <c r="AN147" s="27">
        <v>4340</v>
      </c>
      <c r="AO147" s="128"/>
      <c r="AP147" s="27"/>
      <c r="AQ147" s="128"/>
      <c r="AR147" s="27"/>
      <c r="AS147" s="128"/>
      <c r="AT147" s="27"/>
      <c r="AU147" s="125"/>
      <c r="AV147" s="128"/>
      <c r="AW147" s="27"/>
      <c r="AX147" s="128"/>
      <c r="AY147" s="27"/>
      <c r="AZ147" s="128"/>
      <c r="BA147" s="27"/>
      <c r="BB147" s="128"/>
      <c r="BC147" s="27"/>
      <c r="BD147" s="128"/>
      <c r="BE147" s="27"/>
      <c r="BF147" s="128"/>
      <c r="BG147" s="27"/>
      <c r="BH147" s="128"/>
      <c r="BI147" s="27"/>
      <c r="BJ147" s="128"/>
      <c r="BK147" s="27"/>
      <c r="BL147" s="128"/>
      <c r="BM147" s="27"/>
      <c r="BN147" s="128"/>
      <c r="BO147" s="27"/>
      <c r="BP147" s="128"/>
      <c r="BQ147" s="27"/>
      <c r="BR147" s="28"/>
      <c r="BS147" s="27"/>
      <c r="BT147" s="30"/>
      <c r="BU147" s="28"/>
      <c r="BV147" s="27"/>
      <c r="BW147" s="28"/>
      <c r="BX147" s="27"/>
      <c r="BY147" s="28"/>
      <c r="BZ147" s="27"/>
      <c r="CA147" s="28"/>
      <c r="CB147" s="27"/>
      <c r="CC147" s="28"/>
      <c r="CD147" s="27"/>
      <c r="CE147" s="28"/>
      <c r="CF147" s="27"/>
      <c r="CG147" s="26"/>
      <c r="CH147" s="27"/>
      <c r="CI147" s="26"/>
      <c r="CJ147" s="27"/>
      <c r="CK147" s="26"/>
      <c r="CL147" s="27"/>
      <c r="CM147" s="26"/>
      <c r="CN147" s="27"/>
      <c r="CO147" s="26"/>
      <c r="CP147" s="27"/>
      <c r="CQ147" s="26"/>
      <c r="CR147" s="27"/>
      <c r="CS147" s="30"/>
      <c r="CT147" s="31">
        <f t="shared" si="7"/>
        <v>54560</v>
      </c>
      <c r="CU147" s="31">
        <f t="shared" si="7"/>
        <v>50220</v>
      </c>
      <c r="CV147" s="32">
        <f t="shared" si="8"/>
        <v>4340</v>
      </c>
    </row>
    <row r="148" spans="1:100" ht="25.5" customHeight="1">
      <c r="A148" s="129">
        <v>54</v>
      </c>
      <c r="B148" s="36" t="s">
        <v>209</v>
      </c>
      <c r="C148" s="20" t="s">
        <v>210</v>
      </c>
      <c r="D148" s="20" t="s">
        <v>1460</v>
      </c>
      <c r="E148" s="20" t="s">
        <v>1458</v>
      </c>
      <c r="F148" s="21" t="s">
        <v>211</v>
      </c>
      <c r="G148" s="33"/>
      <c r="H148" s="35"/>
      <c r="I148" s="23">
        <v>6600</v>
      </c>
      <c r="J148" s="35"/>
      <c r="K148" s="25">
        <f>CT148</f>
        <v>57080</v>
      </c>
      <c r="L148" s="11"/>
      <c r="M148" s="26">
        <v>1500</v>
      </c>
      <c r="N148" s="27">
        <v>1500</v>
      </c>
      <c r="O148" s="26">
        <v>1000</v>
      </c>
      <c r="P148" s="27">
        <v>1000</v>
      </c>
      <c r="Q148" s="26">
        <v>5000</v>
      </c>
      <c r="R148" s="27">
        <v>5000</v>
      </c>
      <c r="S148" s="26">
        <v>8000</v>
      </c>
      <c r="T148" s="27">
        <f>1500+0</f>
        <v>1500</v>
      </c>
      <c r="U148" s="28"/>
      <c r="V148" s="27"/>
      <c r="W148" s="26"/>
      <c r="X148" s="27"/>
      <c r="Y148" s="29">
        <v>4620</v>
      </c>
      <c r="Z148" s="27">
        <v>4620</v>
      </c>
      <c r="AA148" s="29">
        <v>4620</v>
      </c>
      <c r="AB148" s="27">
        <v>4620</v>
      </c>
      <c r="AC148" s="29">
        <v>4620</v>
      </c>
      <c r="AD148" s="27">
        <v>11120</v>
      </c>
      <c r="AE148" s="29">
        <v>4620</v>
      </c>
      <c r="AF148" s="27">
        <v>4620</v>
      </c>
      <c r="AG148" s="29">
        <v>4620</v>
      </c>
      <c r="AH148" s="27">
        <v>4620</v>
      </c>
      <c r="AI148" s="29">
        <v>4620</v>
      </c>
      <c r="AJ148" s="27"/>
      <c r="AK148" s="29">
        <v>4620</v>
      </c>
      <c r="AL148" s="27"/>
      <c r="AM148" s="29">
        <v>4620</v>
      </c>
      <c r="AN148" s="27"/>
      <c r="AO148" s="29">
        <v>4620</v>
      </c>
      <c r="AP148" s="27">
        <f>9240+4620</f>
        <v>13860</v>
      </c>
      <c r="AQ148" s="28"/>
      <c r="AR148" s="27"/>
      <c r="AS148" s="28"/>
      <c r="AT148" s="27"/>
      <c r="AU148" s="125"/>
      <c r="AV148" s="128"/>
      <c r="AW148" s="27"/>
      <c r="AX148" s="128"/>
      <c r="AY148" s="27"/>
      <c r="AZ148" s="128"/>
      <c r="BA148" s="27"/>
      <c r="BB148" s="128"/>
      <c r="BC148" s="27"/>
      <c r="BD148" s="128"/>
      <c r="BE148" s="27"/>
      <c r="BF148" s="128"/>
      <c r="BG148" s="27"/>
      <c r="BH148" s="128"/>
      <c r="BI148" s="27"/>
      <c r="BJ148" s="128"/>
      <c r="BK148" s="27"/>
      <c r="BL148" s="128"/>
      <c r="BM148" s="27"/>
      <c r="BN148" s="128"/>
      <c r="BO148" s="27"/>
      <c r="BP148" s="128"/>
      <c r="BQ148" s="27"/>
      <c r="BR148" s="28"/>
      <c r="BS148" s="27"/>
      <c r="BT148" s="30"/>
      <c r="BU148" s="28"/>
      <c r="BV148" s="27"/>
      <c r="BW148" s="28"/>
      <c r="BX148" s="27"/>
      <c r="BY148" s="28"/>
      <c r="BZ148" s="27"/>
      <c r="CA148" s="28"/>
      <c r="CB148" s="27"/>
      <c r="CC148" s="28"/>
      <c r="CD148" s="27"/>
      <c r="CE148" s="28"/>
      <c r="CF148" s="27"/>
      <c r="CG148" s="26"/>
      <c r="CH148" s="27"/>
      <c r="CI148" s="26"/>
      <c r="CJ148" s="27"/>
      <c r="CK148" s="26"/>
      <c r="CL148" s="27"/>
      <c r="CM148" s="26"/>
      <c r="CN148" s="27"/>
      <c r="CO148" s="26"/>
      <c r="CP148" s="27"/>
      <c r="CQ148" s="26"/>
      <c r="CR148" s="27"/>
      <c r="CS148" s="30"/>
      <c r="CT148" s="31">
        <f t="shared" si="7"/>
        <v>57080</v>
      </c>
      <c r="CU148" s="31">
        <f t="shared" si="7"/>
        <v>52460</v>
      </c>
      <c r="CV148" s="32">
        <f t="shared" si="8"/>
        <v>4620</v>
      </c>
    </row>
    <row r="149" spans="1:100" ht="25.5" customHeight="1">
      <c r="A149" s="18">
        <v>55</v>
      </c>
      <c r="B149" s="36" t="s">
        <v>212</v>
      </c>
      <c r="C149" s="20" t="s">
        <v>213</v>
      </c>
      <c r="D149" s="20" t="s">
        <v>1460</v>
      </c>
      <c r="E149" s="20" t="s">
        <v>1458</v>
      </c>
      <c r="F149" s="21" t="s">
        <v>214</v>
      </c>
      <c r="G149" s="210"/>
      <c r="H149" s="34" t="s">
        <v>1465</v>
      </c>
      <c r="I149" s="23">
        <v>4600</v>
      </c>
      <c r="J149" s="34" t="s">
        <v>56</v>
      </c>
      <c r="K149" s="25">
        <f>CT149</f>
        <v>44480</v>
      </c>
      <c r="L149" s="11"/>
      <c r="M149" s="26">
        <v>1500</v>
      </c>
      <c r="N149" s="27">
        <v>1500</v>
      </c>
      <c r="O149" s="26">
        <v>1000</v>
      </c>
      <c r="P149" s="27">
        <v>1000</v>
      </c>
      <c r="Q149" s="26">
        <v>5000</v>
      </c>
      <c r="R149" s="27">
        <v>5000</v>
      </c>
      <c r="S149" s="26">
        <v>8000</v>
      </c>
      <c r="T149" s="27">
        <f>1500+0</f>
        <v>1500</v>
      </c>
      <c r="U149" s="28"/>
      <c r="V149" s="27"/>
      <c r="W149" s="26"/>
      <c r="X149" s="27"/>
      <c r="Y149" s="29">
        <v>3220</v>
      </c>
      <c r="Z149" s="27"/>
      <c r="AA149" s="29">
        <v>3220</v>
      </c>
      <c r="AB149" s="27"/>
      <c r="AC149" s="29">
        <v>3220</v>
      </c>
      <c r="AD149" s="27"/>
      <c r="AE149" s="29">
        <v>3220</v>
      </c>
      <c r="AF149" s="27">
        <v>6500</v>
      </c>
      <c r="AG149" s="29">
        <v>3220</v>
      </c>
      <c r="AH149" s="27">
        <v>12880</v>
      </c>
      <c r="AI149" s="29">
        <v>3220</v>
      </c>
      <c r="AJ149" s="27"/>
      <c r="AK149" s="29">
        <v>3220</v>
      </c>
      <c r="AL149" s="27"/>
      <c r="AM149" s="29">
        <v>3220</v>
      </c>
      <c r="AN149" s="27"/>
      <c r="AO149" s="29">
        <v>3220</v>
      </c>
      <c r="AP149" s="27">
        <v>12880</v>
      </c>
      <c r="AQ149" s="28"/>
      <c r="AR149" s="27"/>
      <c r="AS149" s="28"/>
      <c r="AT149" s="27"/>
      <c r="AU149" s="125"/>
      <c r="AV149" s="128"/>
      <c r="AW149" s="27"/>
      <c r="AX149" s="128"/>
      <c r="AY149" s="27"/>
      <c r="AZ149" s="128"/>
      <c r="BA149" s="27"/>
      <c r="BB149" s="128"/>
      <c r="BC149" s="27"/>
      <c r="BD149" s="128"/>
      <c r="BE149" s="27"/>
      <c r="BF149" s="128"/>
      <c r="BG149" s="27"/>
      <c r="BH149" s="128"/>
      <c r="BI149" s="27"/>
      <c r="BJ149" s="128"/>
      <c r="BK149" s="27"/>
      <c r="BL149" s="128"/>
      <c r="BM149" s="27"/>
      <c r="BN149" s="128"/>
      <c r="BO149" s="27"/>
      <c r="BP149" s="128"/>
      <c r="BQ149" s="27"/>
      <c r="BR149" s="28"/>
      <c r="BS149" s="27"/>
      <c r="BT149" s="30"/>
      <c r="BU149" s="28"/>
      <c r="BV149" s="27"/>
      <c r="BW149" s="28"/>
      <c r="BX149" s="27"/>
      <c r="BY149" s="28"/>
      <c r="BZ149" s="27"/>
      <c r="CA149" s="28"/>
      <c r="CB149" s="27"/>
      <c r="CC149" s="28"/>
      <c r="CD149" s="27"/>
      <c r="CE149" s="28"/>
      <c r="CF149" s="27"/>
      <c r="CG149" s="26"/>
      <c r="CH149" s="27"/>
      <c r="CI149" s="26"/>
      <c r="CJ149" s="27"/>
      <c r="CK149" s="26"/>
      <c r="CL149" s="27"/>
      <c r="CM149" s="26"/>
      <c r="CN149" s="27"/>
      <c r="CO149" s="26"/>
      <c r="CP149" s="27"/>
      <c r="CQ149" s="26"/>
      <c r="CR149" s="27"/>
      <c r="CS149" s="30"/>
      <c r="CT149" s="31">
        <f t="shared" si="7"/>
        <v>44480</v>
      </c>
      <c r="CU149" s="31">
        <f t="shared" si="7"/>
        <v>41260</v>
      </c>
      <c r="CV149" s="32">
        <f t="shared" si="8"/>
        <v>3220</v>
      </c>
    </row>
    <row r="150" spans="1:100" ht="25.5" customHeight="1">
      <c r="A150" s="129">
        <v>56</v>
      </c>
      <c r="B150" s="36" t="s">
        <v>215</v>
      </c>
      <c r="C150" s="20" t="s">
        <v>216</v>
      </c>
      <c r="D150" s="20" t="s">
        <v>1460</v>
      </c>
      <c r="E150" s="20" t="s">
        <v>1458</v>
      </c>
      <c r="F150" s="21" t="s">
        <v>217</v>
      </c>
      <c r="G150" s="33"/>
      <c r="H150" s="35"/>
      <c r="I150" s="23">
        <v>6600</v>
      </c>
      <c r="J150" s="35"/>
      <c r="K150" s="25">
        <f>CT150</f>
        <v>57080</v>
      </c>
      <c r="L150" s="11"/>
      <c r="M150" s="26">
        <v>1500</v>
      </c>
      <c r="N150" s="27">
        <v>1500</v>
      </c>
      <c r="O150" s="26">
        <v>1000</v>
      </c>
      <c r="P150" s="27">
        <v>1000</v>
      </c>
      <c r="Q150" s="26">
        <v>5000</v>
      </c>
      <c r="R150" s="27">
        <v>5000</v>
      </c>
      <c r="S150" s="26">
        <v>8000</v>
      </c>
      <c r="T150" s="27">
        <v>1500</v>
      </c>
      <c r="U150" s="28"/>
      <c r="V150" s="27"/>
      <c r="W150" s="26"/>
      <c r="X150" s="27"/>
      <c r="Y150" s="29">
        <v>4620</v>
      </c>
      <c r="Z150" s="27">
        <v>11120</v>
      </c>
      <c r="AA150" s="29">
        <v>4620</v>
      </c>
      <c r="AB150" s="27">
        <v>4620</v>
      </c>
      <c r="AC150" s="29">
        <v>4620</v>
      </c>
      <c r="AD150" s="27">
        <v>4620</v>
      </c>
      <c r="AE150" s="29">
        <v>4620</v>
      </c>
      <c r="AF150" s="27">
        <v>4620</v>
      </c>
      <c r="AG150" s="29">
        <v>4620</v>
      </c>
      <c r="AH150" s="27">
        <v>4620</v>
      </c>
      <c r="AI150" s="29">
        <v>4620</v>
      </c>
      <c r="AJ150" s="27">
        <v>4620</v>
      </c>
      <c r="AK150" s="29">
        <v>4620</v>
      </c>
      <c r="AL150" s="27"/>
      <c r="AM150" s="29">
        <v>4620</v>
      </c>
      <c r="AN150" s="27">
        <v>9240</v>
      </c>
      <c r="AO150" s="29">
        <v>4620</v>
      </c>
      <c r="AP150" s="27">
        <v>4620</v>
      </c>
      <c r="AQ150" s="28"/>
      <c r="AR150" s="27"/>
      <c r="AS150" s="28"/>
      <c r="AT150" s="27"/>
      <c r="AU150" s="125"/>
      <c r="AV150" s="128"/>
      <c r="AW150" s="27"/>
      <c r="AX150" s="128"/>
      <c r="AY150" s="27"/>
      <c r="AZ150" s="128"/>
      <c r="BA150" s="27"/>
      <c r="BB150" s="128"/>
      <c r="BC150" s="27"/>
      <c r="BD150" s="128"/>
      <c r="BE150" s="27"/>
      <c r="BF150" s="128"/>
      <c r="BG150" s="27"/>
      <c r="BH150" s="128"/>
      <c r="BI150" s="27"/>
      <c r="BJ150" s="128"/>
      <c r="BK150" s="27"/>
      <c r="BL150" s="128"/>
      <c r="BM150" s="27"/>
      <c r="BN150" s="128"/>
      <c r="BO150" s="27"/>
      <c r="BP150" s="128"/>
      <c r="BQ150" s="27"/>
      <c r="BR150" s="28"/>
      <c r="BS150" s="27"/>
      <c r="BT150" s="30"/>
      <c r="BU150" s="28"/>
      <c r="BV150" s="27"/>
      <c r="BW150" s="28"/>
      <c r="BX150" s="27"/>
      <c r="BY150" s="28"/>
      <c r="BZ150" s="27"/>
      <c r="CA150" s="28"/>
      <c r="CB150" s="27"/>
      <c r="CC150" s="28"/>
      <c r="CD150" s="27"/>
      <c r="CE150" s="28"/>
      <c r="CF150" s="27"/>
      <c r="CG150" s="26"/>
      <c r="CH150" s="27"/>
      <c r="CI150" s="26"/>
      <c r="CJ150" s="27"/>
      <c r="CK150" s="26"/>
      <c r="CL150" s="27"/>
      <c r="CM150" s="26"/>
      <c r="CN150" s="27"/>
      <c r="CO150" s="26"/>
      <c r="CP150" s="27"/>
      <c r="CQ150" s="26"/>
      <c r="CR150" s="27"/>
      <c r="CS150" s="30"/>
      <c r="CT150" s="31">
        <f t="shared" si="7"/>
        <v>57080</v>
      </c>
      <c r="CU150" s="31">
        <f t="shared" si="7"/>
        <v>57080</v>
      </c>
      <c r="CV150" s="32">
        <f t="shared" si="8"/>
        <v>0</v>
      </c>
    </row>
    <row r="151" spans="1:100" ht="25.5" customHeight="1">
      <c r="A151" s="18">
        <v>45</v>
      </c>
      <c r="B151" s="36" t="s">
        <v>744</v>
      </c>
      <c r="C151" s="20" t="s">
        <v>745</v>
      </c>
      <c r="D151" s="20" t="s">
        <v>1460</v>
      </c>
      <c r="E151" s="20" t="s">
        <v>1457</v>
      </c>
      <c r="F151" s="126" t="s">
        <v>746</v>
      </c>
      <c r="G151" s="33"/>
      <c r="H151" s="127"/>
      <c r="I151" s="94">
        <v>6600</v>
      </c>
      <c r="J151" s="127"/>
      <c r="K151" s="25">
        <f>CV151</f>
        <v>9240</v>
      </c>
      <c r="L151" s="11"/>
      <c r="M151" s="26">
        <v>1500</v>
      </c>
      <c r="N151" s="27">
        <v>1500</v>
      </c>
      <c r="O151" s="26">
        <v>1000</v>
      </c>
      <c r="P151" s="27">
        <v>1000</v>
      </c>
      <c r="Q151" s="26">
        <v>5000</v>
      </c>
      <c r="R151" s="27">
        <v>5000</v>
      </c>
      <c r="S151" s="26">
        <v>8000</v>
      </c>
      <c r="T151" s="27">
        <v>1500</v>
      </c>
      <c r="U151" s="26"/>
      <c r="V151" s="27"/>
      <c r="W151" s="29">
        <v>4620</v>
      </c>
      <c r="X151" s="133">
        <v>11120</v>
      </c>
      <c r="Y151" s="29">
        <v>4620</v>
      </c>
      <c r="Z151" s="27">
        <v>4620</v>
      </c>
      <c r="AA151" s="29">
        <v>4620</v>
      </c>
      <c r="AB151" s="27">
        <v>4620</v>
      </c>
      <c r="AC151" s="29">
        <v>4620</v>
      </c>
      <c r="AD151" s="27">
        <v>4620</v>
      </c>
      <c r="AE151" s="29">
        <v>4620</v>
      </c>
      <c r="AF151" s="27">
        <v>4620</v>
      </c>
      <c r="AG151" s="29">
        <v>4620</v>
      </c>
      <c r="AH151" s="27">
        <v>4620</v>
      </c>
      <c r="AI151" s="29">
        <v>4620</v>
      </c>
      <c r="AJ151" s="27">
        <v>4620</v>
      </c>
      <c r="AK151" s="29">
        <v>4620</v>
      </c>
      <c r="AL151" s="27"/>
      <c r="AM151" s="29">
        <v>4620</v>
      </c>
      <c r="AN151" s="27"/>
      <c r="AO151" s="128"/>
      <c r="AP151" s="27"/>
      <c r="AQ151" s="128"/>
      <c r="AR151" s="27"/>
      <c r="AS151" s="128"/>
      <c r="AT151" s="27"/>
      <c r="AU151" s="125"/>
      <c r="AV151" s="128"/>
      <c r="AW151" s="27"/>
      <c r="AX151" s="128"/>
      <c r="AY151" s="27"/>
      <c r="AZ151" s="128"/>
      <c r="BA151" s="27"/>
      <c r="BB151" s="128"/>
      <c r="BC151" s="27"/>
      <c r="BD151" s="128"/>
      <c r="BE151" s="27"/>
      <c r="BF151" s="128"/>
      <c r="BG151" s="27"/>
      <c r="BH151" s="128"/>
      <c r="BI151" s="27"/>
      <c r="BJ151" s="128"/>
      <c r="BK151" s="27"/>
      <c r="BL151" s="128"/>
      <c r="BM151" s="27"/>
      <c r="BN151" s="128"/>
      <c r="BO151" s="27"/>
      <c r="BP151" s="128"/>
      <c r="BQ151" s="27"/>
      <c r="BR151" s="28"/>
      <c r="BS151" s="27"/>
      <c r="BT151" s="30"/>
      <c r="BU151" s="28"/>
      <c r="BV151" s="27"/>
      <c r="BW151" s="28"/>
      <c r="BX151" s="27"/>
      <c r="BY151" s="28"/>
      <c r="BZ151" s="27"/>
      <c r="CA151" s="28"/>
      <c r="CB151" s="27"/>
      <c r="CC151" s="28"/>
      <c r="CD151" s="27"/>
      <c r="CE151" s="28"/>
      <c r="CF151" s="27"/>
      <c r="CG151" s="26"/>
      <c r="CH151" s="27"/>
      <c r="CI151" s="26"/>
      <c r="CJ151" s="27"/>
      <c r="CK151" s="26"/>
      <c r="CL151" s="27"/>
      <c r="CM151" s="26"/>
      <c r="CN151" s="27"/>
      <c r="CO151" s="26"/>
      <c r="CP151" s="27"/>
      <c r="CQ151" s="26"/>
      <c r="CR151" s="27"/>
      <c r="CS151" s="30"/>
      <c r="CT151" s="31">
        <f t="shared" si="7"/>
        <v>57080</v>
      </c>
      <c r="CU151" s="31">
        <f t="shared" si="7"/>
        <v>47840</v>
      </c>
      <c r="CV151" s="32">
        <f t="shared" si="8"/>
        <v>9240</v>
      </c>
    </row>
    <row r="152" spans="1:100" ht="25.5" customHeight="1">
      <c r="A152" s="129">
        <v>46</v>
      </c>
      <c r="B152" s="36" t="s">
        <v>747</v>
      </c>
      <c r="C152" s="20" t="s">
        <v>748</v>
      </c>
      <c r="D152" s="20" t="s">
        <v>1460</v>
      </c>
      <c r="E152" s="20" t="s">
        <v>1457</v>
      </c>
      <c r="F152" s="126" t="s">
        <v>749</v>
      </c>
      <c r="G152" s="210" t="s">
        <v>750</v>
      </c>
      <c r="H152" s="127"/>
      <c r="I152" s="94">
        <v>6200</v>
      </c>
      <c r="J152" s="127"/>
      <c r="K152" s="25">
        <f>CV152</f>
        <v>16830</v>
      </c>
      <c r="L152" s="11"/>
      <c r="M152" s="26">
        <v>1500</v>
      </c>
      <c r="N152" s="27">
        <v>1500</v>
      </c>
      <c r="O152" s="26">
        <v>1000</v>
      </c>
      <c r="P152" s="27">
        <v>1000</v>
      </c>
      <c r="Q152" s="26">
        <v>5000</v>
      </c>
      <c r="R152" s="27">
        <v>5000</v>
      </c>
      <c r="S152" s="26">
        <v>8000</v>
      </c>
      <c r="T152" s="27">
        <f>1500+0</f>
        <v>1500</v>
      </c>
      <c r="U152" s="26"/>
      <c r="V152" s="27"/>
      <c r="W152" s="29">
        <v>4340</v>
      </c>
      <c r="X152" s="27">
        <v>0</v>
      </c>
      <c r="Y152" s="29">
        <v>4340</v>
      </c>
      <c r="Z152" s="27"/>
      <c r="AA152" s="29">
        <v>4340</v>
      </c>
      <c r="AB152" s="27"/>
      <c r="AC152" s="29">
        <v>4340</v>
      </c>
      <c r="AD152" s="27">
        <v>10000</v>
      </c>
      <c r="AE152" s="29">
        <v>4340</v>
      </c>
      <c r="AF152" s="27">
        <v>10050</v>
      </c>
      <c r="AG152" s="29">
        <v>4340</v>
      </c>
      <c r="AH152" s="27"/>
      <c r="AI152" s="29">
        <v>4340</v>
      </c>
      <c r="AJ152" s="27"/>
      <c r="AK152" s="29">
        <v>4340</v>
      </c>
      <c r="AL152" s="27"/>
      <c r="AM152" s="29">
        <v>4340</v>
      </c>
      <c r="AN152" s="27">
        <v>8680</v>
      </c>
      <c r="AO152" s="128"/>
      <c r="AP152" s="27"/>
      <c r="AQ152" s="128"/>
      <c r="AR152" s="27"/>
      <c r="AS152" s="128"/>
      <c r="AT152" s="27"/>
      <c r="AU152" s="125"/>
      <c r="AV152" s="128"/>
      <c r="AW152" s="27"/>
      <c r="AX152" s="128"/>
      <c r="AY152" s="27"/>
      <c r="AZ152" s="128"/>
      <c r="BA152" s="27"/>
      <c r="BB152" s="128"/>
      <c r="BC152" s="27"/>
      <c r="BD152" s="128"/>
      <c r="BE152" s="27"/>
      <c r="BF152" s="128"/>
      <c r="BG152" s="27"/>
      <c r="BH152" s="128"/>
      <c r="BI152" s="27"/>
      <c r="BJ152" s="128"/>
      <c r="BK152" s="27"/>
      <c r="BL152" s="128"/>
      <c r="BM152" s="27"/>
      <c r="BN152" s="128"/>
      <c r="BO152" s="27"/>
      <c r="BP152" s="128"/>
      <c r="BQ152" s="27"/>
      <c r="BR152" s="28"/>
      <c r="BS152" s="27"/>
      <c r="BT152" s="30"/>
      <c r="BU152" s="28"/>
      <c r="BV152" s="27"/>
      <c r="BW152" s="28"/>
      <c r="BX152" s="27"/>
      <c r="BY152" s="28"/>
      <c r="BZ152" s="27"/>
      <c r="CA152" s="28"/>
      <c r="CB152" s="27"/>
      <c r="CC152" s="28"/>
      <c r="CD152" s="27"/>
      <c r="CE152" s="28"/>
      <c r="CF152" s="27"/>
      <c r="CG152" s="26"/>
      <c r="CH152" s="27"/>
      <c r="CI152" s="26"/>
      <c r="CJ152" s="27"/>
      <c r="CK152" s="26"/>
      <c r="CL152" s="27"/>
      <c r="CM152" s="26"/>
      <c r="CN152" s="27"/>
      <c r="CO152" s="26"/>
      <c r="CP152" s="27"/>
      <c r="CQ152" s="26"/>
      <c r="CR152" s="27"/>
      <c r="CS152" s="30"/>
      <c r="CT152" s="31">
        <f t="shared" si="7"/>
        <v>54560</v>
      </c>
      <c r="CU152" s="31">
        <f t="shared" si="7"/>
        <v>37730</v>
      </c>
      <c r="CV152" s="32">
        <f t="shared" si="8"/>
        <v>16830</v>
      </c>
    </row>
    <row r="153" spans="1:100" ht="25.5" customHeight="1">
      <c r="A153" s="18">
        <v>47</v>
      </c>
      <c r="B153" s="36" t="s">
        <v>751</v>
      </c>
      <c r="C153" s="20" t="s">
        <v>752</v>
      </c>
      <c r="D153" s="20" t="s">
        <v>1460</v>
      </c>
      <c r="E153" s="20" t="s">
        <v>1457</v>
      </c>
      <c r="F153" s="126" t="s">
        <v>753</v>
      </c>
      <c r="G153" s="33"/>
      <c r="H153" s="127"/>
      <c r="I153" s="94">
        <v>6600</v>
      </c>
      <c r="J153" s="127"/>
      <c r="K153" s="25">
        <f>CV153</f>
        <v>18480</v>
      </c>
      <c r="L153" s="11"/>
      <c r="M153" s="26">
        <v>1500</v>
      </c>
      <c r="N153" s="27">
        <v>1500</v>
      </c>
      <c r="O153" s="26">
        <v>1000</v>
      </c>
      <c r="P153" s="27">
        <v>1000</v>
      </c>
      <c r="Q153" s="26">
        <v>5000</v>
      </c>
      <c r="R153" s="27">
        <v>5000</v>
      </c>
      <c r="S153" s="26">
        <v>8000</v>
      </c>
      <c r="T153" s="27">
        <f>1500+0</f>
        <v>1500</v>
      </c>
      <c r="U153" s="26"/>
      <c r="V153" s="27"/>
      <c r="W153" s="29">
        <v>4620</v>
      </c>
      <c r="X153" s="27">
        <v>0</v>
      </c>
      <c r="Y153" s="29">
        <v>4620</v>
      </c>
      <c r="Z153" s="27">
        <v>15740</v>
      </c>
      <c r="AA153" s="29">
        <v>4620</v>
      </c>
      <c r="AB153" s="27">
        <v>0</v>
      </c>
      <c r="AC153" s="29">
        <v>4620</v>
      </c>
      <c r="AD153" s="27">
        <v>6000</v>
      </c>
      <c r="AE153" s="29">
        <v>4620</v>
      </c>
      <c r="AF153" s="27">
        <v>7860</v>
      </c>
      <c r="AG153" s="29">
        <v>4620</v>
      </c>
      <c r="AH153" s="27"/>
      <c r="AI153" s="29">
        <v>4620</v>
      </c>
      <c r="AJ153" s="27"/>
      <c r="AK153" s="29">
        <v>4620</v>
      </c>
      <c r="AL153" s="27"/>
      <c r="AM153" s="29">
        <v>4620</v>
      </c>
      <c r="AN153" s="27"/>
      <c r="AO153" s="128"/>
      <c r="AP153" s="27"/>
      <c r="AQ153" s="128"/>
      <c r="AR153" s="27"/>
      <c r="AS153" s="128"/>
      <c r="AT153" s="27"/>
      <c r="AU153" s="125"/>
      <c r="AV153" s="128"/>
      <c r="AW153" s="27"/>
      <c r="AX153" s="128"/>
      <c r="AY153" s="27"/>
      <c r="AZ153" s="128"/>
      <c r="BA153" s="27"/>
      <c r="BB153" s="128"/>
      <c r="BC153" s="27"/>
      <c r="BD153" s="128"/>
      <c r="BE153" s="27"/>
      <c r="BF153" s="128"/>
      <c r="BG153" s="27"/>
      <c r="BH153" s="128"/>
      <c r="BI153" s="27"/>
      <c r="BJ153" s="128"/>
      <c r="BK153" s="27"/>
      <c r="BL153" s="128"/>
      <c r="BM153" s="27"/>
      <c r="BN153" s="128"/>
      <c r="BO153" s="27"/>
      <c r="BP153" s="128"/>
      <c r="BQ153" s="27"/>
      <c r="BR153" s="28"/>
      <c r="BS153" s="27"/>
      <c r="BT153" s="30"/>
      <c r="BU153" s="28"/>
      <c r="BV153" s="27"/>
      <c r="BW153" s="28"/>
      <c r="BX153" s="27"/>
      <c r="BY153" s="28"/>
      <c r="BZ153" s="27"/>
      <c r="CA153" s="28"/>
      <c r="CB153" s="27"/>
      <c r="CC153" s="28"/>
      <c r="CD153" s="27"/>
      <c r="CE153" s="28"/>
      <c r="CF153" s="27"/>
      <c r="CG153" s="26"/>
      <c r="CH153" s="27"/>
      <c r="CI153" s="26"/>
      <c r="CJ153" s="27"/>
      <c r="CK153" s="26"/>
      <c r="CL153" s="27"/>
      <c r="CM153" s="26"/>
      <c r="CN153" s="27"/>
      <c r="CO153" s="26"/>
      <c r="CP153" s="27"/>
      <c r="CQ153" s="26"/>
      <c r="CR153" s="27"/>
      <c r="CS153" s="30"/>
      <c r="CT153" s="31">
        <f t="shared" si="7"/>
        <v>57080</v>
      </c>
      <c r="CU153" s="31">
        <f t="shared" si="7"/>
        <v>38600</v>
      </c>
      <c r="CV153" s="32">
        <f t="shared" si="8"/>
        <v>18480</v>
      </c>
    </row>
    <row r="154" spans="1:100" ht="25.5" customHeight="1">
      <c r="A154" s="129">
        <v>48</v>
      </c>
      <c r="B154" s="36" t="s">
        <v>754</v>
      </c>
      <c r="C154" s="20" t="s">
        <v>755</v>
      </c>
      <c r="D154" s="20" t="s">
        <v>1460</v>
      </c>
      <c r="E154" s="20" t="s">
        <v>1457</v>
      </c>
      <c r="F154" s="126" t="s">
        <v>756</v>
      </c>
      <c r="G154" s="212"/>
      <c r="H154" s="147" t="s">
        <v>1466</v>
      </c>
      <c r="I154" s="94">
        <v>2600</v>
      </c>
      <c r="J154" s="147" t="s">
        <v>64</v>
      </c>
      <c r="K154" s="25">
        <f>CV154</f>
        <v>8060</v>
      </c>
      <c r="L154" s="11"/>
      <c r="M154" s="26">
        <v>1500</v>
      </c>
      <c r="N154" s="27">
        <v>1500</v>
      </c>
      <c r="O154" s="26">
        <v>1000</v>
      </c>
      <c r="P154" s="27">
        <v>1000</v>
      </c>
      <c r="Q154" s="26">
        <v>5000</v>
      </c>
      <c r="R154" s="27">
        <f>1500+0</f>
        <v>1500</v>
      </c>
      <c r="S154" s="26">
        <v>8000</v>
      </c>
      <c r="T154" s="27"/>
      <c r="U154" s="26"/>
      <c r="V154" s="27"/>
      <c r="W154" s="29">
        <v>1820</v>
      </c>
      <c r="X154" s="27">
        <v>0</v>
      </c>
      <c r="Y154" s="29">
        <v>1820</v>
      </c>
      <c r="Z154" s="27">
        <v>1820</v>
      </c>
      <c r="AA154" s="29">
        <v>1820</v>
      </c>
      <c r="AB154" s="27">
        <v>1820</v>
      </c>
      <c r="AC154" s="29">
        <v>1820</v>
      </c>
      <c r="AD154" s="27">
        <f>1820+4000</f>
        <v>5820</v>
      </c>
      <c r="AE154" s="29">
        <v>1820</v>
      </c>
      <c r="AF154" s="27">
        <v>5740</v>
      </c>
      <c r="AG154" s="29">
        <v>1820</v>
      </c>
      <c r="AH154" s="27"/>
      <c r="AI154" s="29">
        <v>1820</v>
      </c>
      <c r="AJ154" s="27">
        <v>3080</v>
      </c>
      <c r="AK154" s="29">
        <v>1820</v>
      </c>
      <c r="AL154" s="27"/>
      <c r="AM154" s="29">
        <v>1820</v>
      </c>
      <c r="AN154" s="27">
        <v>1540</v>
      </c>
      <c r="AO154" s="128"/>
      <c r="AP154" s="27"/>
      <c r="AQ154" s="128"/>
      <c r="AR154" s="27"/>
      <c r="AS154" s="128"/>
      <c r="AT154" s="27"/>
      <c r="AU154" s="125"/>
      <c r="AV154" s="128"/>
      <c r="AW154" s="27"/>
      <c r="AX154" s="128"/>
      <c r="AY154" s="27"/>
      <c r="AZ154" s="128"/>
      <c r="BA154" s="27"/>
      <c r="BB154" s="128"/>
      <c r="BC154" s="27"/>
      <c r="BD154" s="128"/>
      <c r="BE154" s="27"/>
      <c r="BF154" s="128"/>
      <c r="BG154" s="27"/>
      <c r="BH154" s="128"/>
      <c r="BI154" s="27"/>
      <c r="BJ154" s="128"/>
      <c r="BK154" s="27"/>
      <c r="BL154" s="128"/>
      <c r="BM154" s="27"/>
      <c r="BN154" s="128"/>
      <c r="BO154" s="27"/>
      <c r="BP154" s="128"/>
      <c r="BQ154" s="27"/>
      <c r="BR154" s="28"/>
      <c r="BS154" s="27"/>
      <c r="BT154" s="30"/>
      <c r="BU154" s="28"/>
      <c r="BV154" s="27"/>
      <c r="BW154" s="28"/>
      <c r="BX154" s="27"/>
      <c r="BY154" s="28"/>
      <c r="BZ154" s="27"/>
      <c r="CA154" s="28"/>
      <c r="CB154" s="27"/>
      <c r="CC154" s="28"/>
      <c r="CD154" s="27"/>
      <c r="CE154" s="28"/>
      <c r="CF154" s="27"/>
      <c r="CG154" s="26"/>
      <c r="CH154" s="27"/>
      <c r="CI154" s="26"/>
      <c r="CJ154" s="27"/>
      <c r="CK154" s="26"/>
      <c r="CL154" s="27"/>
      <c r="CM154" s="26"/>
      <c r="CN154" s="27"/>
      <c r="CO154" s="26"/>
      <c r="CP154" s="27"/>
      <c r="CQ154" s="26"/>
      <c r="CR154" s="27"/>
      <c r="CS154" s="30"/>
      <c r="CT154" s="31">
        <f t="shared" si="7"/>
        <v>31880</v>
      </c>
      <c r="CU154" s="31">
        <f t="shared" si="7"/>
        <v>23820</v>
      </c>
      <c r="CV154" s="32">
        <f t="shared" si="8"/>
        <v>8060</v>
      </c>
    </row>
    <row r="155" spans="1:100" ht="25.5" customHeight="1">
      <c r="A155" s="18">
        <v>49</v>
      </c>
      <c r="B155" s="36" t="s">
        <v>757</v>
      </c>
      <c r="C155" s="20" t="s">
        <v>758</v>
      </c>
      <c r="D155" s="20" t="s">
        <v>1460</v>
      </c>
      <c r="E155" s="20" t="s">
        <v>1457</v>
      </c>
      <c r="F155" s="126" t="s">
        <v>759</v>
      </c>
      <c r="G155" s="33"/>
      <c r="H155" s="127"/>
      <c r="I155" s="94">
        <v>6600</v>
      </c>
      <c r="J155" s="127"/>
      <c r="K155" s="25">
        <f>CV155</f>
        <v>18480</v>
      </c>
      <c r="L155" s="11"/>
      <c r="M155" s="26">
        <v>1500</v>
      </c>
      <c r="N155" s="27">
        <v>1500</v>
      </c>
      <c r="O155" s="26">
        <v>1000</v>
      </c>
      <c r="P155" s="27">
        <v>1000</v>
      </c>
      <c r="Q155" s="26">
        <v>5000</v>
      </c>
      <c r="R155" s="27">
        <v>5000</v>
      </c>
      <c r="S155" s="26">
        <v>8000</v>
      </c>
      <c r="T155" s="27">
        <f>1500+0</f>
        <v>1500</v>
      </c>
      <c r="U155" s="26"/>
      <c r="V155" s="27"/>
      <c r="W155" s="29">
        <v>4620</v>
      </c>
      <c r="X155" s="27">
        <v>0</v>
      </c>
      <c r="Y155" s="29">
        <v>4620</v>
      </c>
      <c r="Z155" s="27">
        <f>4620+0</f>
        <v>4620</v>
      </c>
      <c r="AA155" s="29">
        <v>4620</v>
      </c>
      <c r="AB155" s="27">
        <v>0</v>
      </c>
      <c r="AC155" s="29">
        <v>4620</v>
      </c>
      <c r="AD155" s="27">
        <v>20360</v>
      </c>
      <c r="AE155" s="29">
        <v>4620</v>
      </c>
      <c r="AF155" s="27"/>
      <c r="AG155" s="29">
        <v>4620</v>
      </c>
      <c r="AH155" s="27"/>
      <c r="AI155" s="29">
        <v>4620</v>
      </c>
      <c r="AJ155" s="27"/>
      <c r="AK155" s="29">
        <v>4620</v>
      </c>
      <c r="AL155" s="27"/>
      <c r="AM155" s="29">
        <v>4620</v>
      </c>
      <c r="AN155" s="27">
        <v>4620</v>
      </c>
      <c r="AO155" s="128"/>
      <c r="AP155" s="27"/>
      <c r="AQ155" s="128"/>
      <c r="AR155" s="27"/>
      <c r="AS155" s="128"/>
      <c r="AT155" s="27"/>
      <c r="AU155" s="125"/>
      <c r="AV155" s="128"/>
      <c r="AW155" s="27"/>
      <c r="AX155" s="128"/>
      <c r="AY155" s="27"/>
      <c r="AZ155" s="128"/>
      <c r="BA155" s="27"/>
      <c r="BB155" s="128"/>
      <c r="BC155" s="27"/>
      <c r="BD155" s="128"/>
      <c r="BE155" s="27"/>
      <c r="BF155" s="128"/>
      <c r="BG155" s="27"/>
      <c r="BH155" s="128"/>
      <c r="BI155" s="27"/>
      <c r="BJ155" s="128"/>
      <c r="BK155" s="27"/>
      <c r="BL155" s="128"/>
      <c r="BM155" s="27"/>
      <c r="BN155" s="128"/>
      <c r="BO155" s="27"/>
      <c r="BP155" s="128"/>
      <c r="BQ155" s="27"/>
      <c r="BR155" s="28"/>
      <c r="BS155" s="27"/>
      <c r="BT155" s="30"/>
      <c r="BU155" s="28"/>
      <c r="BV155" s="27"/>
      <c r="BW155" s="28"/>
      <c r="BX155" s="27"/>
      <c r="BY155" s="28"/>
      <c r="BZ155" s="27"/>
      <c r="CA155" s="28"/>
      <c r="CB155" s="27"/>
      <c r="CC155" s="28"/>
      <c r="CD155" s="27"/>
      <c r="CE155" s="28"/>
      <c r="CF155" s="27"/>
      <c r="CG155" s="26"/>
      <c r="CH155" s="27"/>
      <c r="CI155" s="26"/>
      <c r="CJ155" s="27"/>
      <c r="CK155" s="26"/>
      <c r="CL155" s="27"/>
      <c r="CM155" s="26"/>
      <c r="CN155" s="27"/>
      <c r="CO155" s="26"/>
      <c r="CP155" s="27"/>
      <c r="CQ155" s="26"/>
      <c r="CR155" s="27"/>
      <c r="CS155" s="30"/>
      <c r="CT155" s="31">
        <f t="shared" si="7"/>
        <v>57080</v>
      </c>
      <c r="CU155" s="31">
        <f t="shared" si="7"/>
        <v>38600</v>
      </c>
      <c r="CV155" s="32">
        <f t="shared" si="8"/>
        <v>18480</v>
      </c>
    </row>
    <row r="156" spans="1:100" ht="25.5" customHeight="1">
      <c r="A156" s="129">
        <v>57</v>
      </c>
      <c r="B156" s="36" t="s">
        <v>218</v>
      </c>
      <c r="C156" s="20" t="s">
        <v>219</v>
      </c>
      <c r="D156" s="20" t="s">
        <v>1460</v>
      </c>
      <c r="E156" s="20" t="s">
        <v>1458</v>
      </c>
      <c r="F156" s="21" t="s">
        <v>220</v>
      </c>
      <c r="G156" s="33"/>
      <c r="H156" s="35"/>
      <c r="I156" s="23">
        <v>6600</v>
      </c>
      <c r="J156" s="35"/>
      <c r="K156" s="38">
        <f>CT156</f>
        <v>57080</v>
      </c>
      <c r="L156" s="11"/>
      <c r="M156" s="26">
        <v>1500</v>
      </c>
      <c r="N156" s="27">
        <v>1500</v>
      </c>
      <c r="O156" s="26">
        <v>1000</v>
      </c>
      <c r="P156" s="27">
        <v>1000</v>
      </c>
      <c r="Q156" s="26">
        <v>5000</v>
      </c>
      <c r="R156" s="27">
        <v>0</v>
      </c>
      <c r="S156" s="26">
        <v>8000</v>
      </c>
      <c r="T156" s="27">
        <f>1500+0</f>
        <v>1500</v>
      </c>
      <c r="U156" s="28"/>
      <c r="V156" s="27"/>
      <c r="W156" s="26"/>
      <c r="X156" s="27">
        <v>5000</v>
      </c>
      <c r="Y156" s="29">
        <v>4620</v>
      </c>
      <c r="Z156" s="27">
        <v>0</v>
      </c>
      <c r="AA156" s="29">
        <v>4620</v>
      </c>
      <c r="AB156" s="27"/>
      <c r="AC156" s="29">
        <v>4620</v>
      </c>
      <c r="AD156" s="27"/>
      <c r="AE156" s="29">
        <v>4620</v>
      </c>
      <c r="AF156" s="27">
        <v>8000</v>
      </c>
      <c r="AG156" s="29">
        <v>4620</v>
      </c>
      <c r="AH156" s="27">
        <v>10000</v>
      </c>
      <c r="AI156" s="29">
        <v>4620</v>
      </c>
      <c r="AJ156" s="27"/>
      <c r="AK156" s="29">
        <v>4620</v>
      </c>
      <c r="AL156" s="27"/>
      <c r="AM156" s="29">
        <v>4620</v>
      </c>
      <c r="AN156" s="27"/>
      <c r="AO156" s="29">
        <v>4620</v>
      </c>
      <c r="AP156" s="27">
        <v>20000</v>
      </c>
      <c r="AQ156" s="28"/>
      <c r="AR156" s="27"/>
      <c r="AS156" s="28"/>
      <c r="AT156" s="27"/>
      <c r="AU156" s="125"/>
      <c r="AV156" s="128"/>
      <c r="AW156" s="27"/>
      <c r="AX156" s="128"/>
      <c r="AY156" s="27"/>
      <c r="AZ156" s="128"/>
      <c r="BA156" s="27"/>
      <c r="BB156" s="128"/>
      <c r="BC156" s="27"/>
      <c r="BD156" s="128"/>
      <c r="BE156" s="27"/>
      <c r="BF156" s="128"/>
      <c r="BG156" s="27"/>
      <c r="BH156" s="128"/>
      <c r="BI156" s="27"/>
      <c r="BJ156" s="128"/>
      <c r="BK156" s="27"/>
      <c r="BL156" s="128"/>
      <c r="BM156" s="27"/>
      <c r="BN156" s="128"/>
      <c r="BO156" s="27"/>
      <c r="BP156" s="128"/>
      <c r="BQ156" s="27"/>
      <c r="BR156" s="28"/>
      <c r="BS156" s="27"/>
      <c r="BT156" s="30"/>
      <c r="BU156" s="28"/>
      <c r="BV156" s="27"/>
      <c r="BW156" s="28"/>
      <c r="BX156" s="27"/>
      <c r="BY156" s="28"/>
      <c r="BZ156" s="27"/>
      <c r="CA156" s="28"/>
      <c r="CB156" s="27"/>
      <c r="CC156" s="28"/>
      <c r="CD156" s="27"/>
      <c r="CE156" s="28"/>
      <c r="CF156" s="27"/>
      <c r="CG156" s="26"/>
      <c r="CH156" s="27"/>
      <c r="CI156" s="26"/>
      <c r="CJ156" s="27"/>
      <c r="CK156" s="26"/>
      <c r="CL156" s="27"/>
      <c r="CM156" s="26"/>
      <c r="CN156" s="27"/>
      <c r="CO156" s="26"/>
      <c r="CP156" s="27"/>
      <c r="CQ156" s="26"/>
      <c r="CR156" s="27"/>
      <c r="CS156" s="30"/>
      <c r="CT156" s="31">
        <f t="shared" si="7"/>
        <v>57080</v>
      </c>
      <c r="CU156" s="31">
        <f t="shared" si="7"/>
        <v>47000</v>
      </c>
      <c r="CV156" s="32">
        <f t="shared" si="8"/>
        <v>10080</v>
      </c>
    </row>
    <row r="157" spans="1:100" ht="25.5" customHeight="1">
      <c r="A157" s="18">
        <v>58</v>
      </c>
      <c r="B157" s="36" t="s">
        <v>221</v>
      </c>
      <c r="C157" s="20" t="s">
        <v>222</v>
      </c>
      <c r="D157" s="20" t="s">
        <v>1460</v>
      </c>
      <c r="E157" s="20" t="s">
        <v>1458</v>
      </c>
      <c r="F157" s="21" t="s">
        <v>223</v>
      </c>
      <c r="G157" s="33"/>
      <c r="H157" s="35"/>
      <c r="I157" s="23">
        <v>6600</v>
      </c>
      <c r="J157" s="35"/>
      <c r="K157" s="25">
        <f>CT157</f>
        <v>57080</v>
      </c>
      <c r="L157" s="11"/>
      <c r="M157" s="26">
        <v>1500</v>
      </c>
      <c r="N157" s="27">
        <v>1500</v>
      </c>
      <c r="O157" s="26">
        <v>1000</v>
      </c>
      <c r="P157" s="27">
        <v>1000</v>
      </c>
      <c r="Q157" s="26">
        <v>5000</v>
      </c>
      <c r="R157" s="27">
        <v>5000</v>
      </c>
      <c r="S157" s="26">
        <v>8000</v>
      </c>
      <c r="T157" s="27">
        <f>1500+0</f>
        <v>1500</v>
      </c>
      <c r="U157" s="28"/>
      <c r="V157" s="27"/>
      <c r="W157" s="26"/>
      <c r="X157" s="27"/>
      <c r="Y157" s="29">
        <v>4620</v>
      </c>
      <c r="Z157" s="27">
        <v>0</v>
      </c>
      <c r="AA157" s="29">
        <v>4620</v>
      </c>
      <c r="AB157" s="27">
        <f>4620+0</f>
        <v>4620</v>
      </c>
      <c r="AC157" s="29">
        <v>4620</v>
      </c>
      <c r="AD157" s="27"/>
      <c r="AE157" s="29">
        <v>4620</v>
      </c>
      <c r="AF157" s="27">
        <v>11120</v>
      </c>
      <c r="AG157" s="29">
        <v>4620</v>
      </c>
      <c r="AH157" s="27">
        <v>4620</v>
      </c>
      <c r="AI157" s="29">
        <v>4620</v>
      </c>
      <c r="AJ157" s="27"/>
      <c r="AK157" s="29">
        <v>4620</v>
      </c>
      <c r="AL157" s="27"/>
      <c r="AM157" s="29">
        <v>4620</v>
      </c>
      <c r="AN157" s="27"/>
      <c r="AO157" s="29">
        <v>4620</v>
      </c>
      <c r="AP157" s="27">
        <v>4620</v>
      </c>
      <c r="AQ157" s="28"/>
      <c r="AR157" s="27"/>
      <c r="AS157" s="28"/>
      <c r="AT157" s="27"/>
      <c r="AU157" s="125"/>
      <c r="AV157" s="128"/>
      <c r="AW157" s="27"/>
      <c r="AX157" s="128"/>
      <c r="AY157" s="27"/>
      <c r="AZ157" s="128"/>
      <c r="BA157" s="27"/>
      <c r="BB157" s="128"/>
      <c r="BC157" s="27"/>
      <c r="BD157" s="128"/>
      <c r="BE157" s="27"/>
      <c r="BF157" s="128"/>
      <c r="BG157" s="27"/>
      <c r="BH157" s="128"/>
      <c r="BI157" s="27"/>
      <c r="BJ157" s="128"/>
      <c r="BK157" s="27"/>
      <c r="BL157" s="128"/>
      <c r="BM157" s="27"/>
      <c r="BN157" s="128"/>
      <c r="BO157" s="27"/>
      <c r="BP157" s="128"/>
      <c r="BQ157" s="27"/>
      <c r="BR157" s="28"/>
      <c r="BS157" s="27"/>
      <c r="BT157" s="30"/>
      <c r="BU157" s="28"/>
      <c r="BV157" s="27"/>
      <c r="BW157" s="28"/>
      <c r="BX157" s="27"/>
      <c r="BY157" s="28"/>
      <c r="BZ157" s="27"/>
      <c r="CA157" s="28"/>
      <c r="CB157" s="27"/>
      <c r="CC157" s="28"/>
      <c r="CD157" s="27"/>
      <c r="CE157" s="28"/>
      <c r="CF157" s="27"/>
      <c r="CG157" s="26"/>
      <c r="CH157" s="27"/>
      <c r="CI157" s="26"/>
      <c r="CJ157" s="27"/>
      <c r="CK157" s="26"/>
      <c r="CL157" s="27"/>
      <c r="CM157" s="26"/>
      <c r="CN157" s="27"/>
      <c r="CO157" s="26"/>
      <c r="CP157" s="27"/>
      <c r="CQ157" s="26"/>
      <c r="CR157" s="27"/>
      <c r="CS157" s="30"/>
      <c r="CT157" s="31">
        <f t="shared" si="7"/>
        <v>57080</v>
      </c>
      <c r="CU157" s="31">
        <f t="shared" si="7"/>
        <v>33980</v>
      </c>
      <c r="CV157" s="32">
        <f t="shared" si="8"/>
        <v>23100</v>
      </c>
    </row>
    <row r="158" spans="1:100" ht="25.5" customHeight="1">
      <c r="A158" s="129">
        <v>59</v>
      </c>
      <c r="B158" s="36" t="s">
        <v>224</v>
      </c>
      <c r="C158" s="20" t="s">
        <v>225</v>
      </c>
      <c r="D158" s="20" t="s">
        <v>1460</v>
      </c>
      <c r="E158" s="20" t="s">
        <v>1458</v>
      </c>
      <c r="F158" s="21" t="s">
        <v>226</v>
      </c>
      <c r="G158" s="210"/>
      <c r="H158" s="35"/>
      <c r="I158" s="23">
        <v>6600</v>
      </c>
      <c r="J158" s="35"/>
      <c r="K158" s="25">
        <f>CT158</f>
        <v>57080</v>
      </c>
      <c r="L158" s="11"/>
      <c r="M158" s="26">
        <v>1500</v>
      </c>
      <c r="N158" s="27">
        <v>1500</v>
      </c>
      <c r="O158" s="26">
        <v>1000</v>
      </c>
      <c r="P158" s="27">
        <f>500+0</f>
        <v>500</v>
      </c>
      <c r="Q158" s="26">
        <v>5000</v>
      </c>
      <c r="R158" s="27">
        <v>0</v>
      </c>
      <c r="S158" s="26">
        <v>8000</v>
      </c>
      <c r="T158" s="27">
        <v>0</v>
      </c>
      <c r="U158" s="28"/>
      <c r="V158" s="27"/>
      <c r="W158" s="26"/>
      <c r="X158" s="27">
        <v>13500</v>
      </c>
      <c r="Y158" s="29">
        <v>4620</v>
      </c>
      <c r="Z158" s="27">
        <v>4620</v>
      </c>
      <c r="AA158" s="29">
        <v>4620</v>
      </c>
      <c r="AB158" s="27">
        <v>4620</v>
      </c>
      <c r="AC158" s="29">
        <v>4620</v>
      </c>
      <c r="AD158" s="27">
        <f>4620+0</f>
        <v>4620</v>
      </c>
      <c r="AE158" s="29">
        <v>4620</v>
      </c>
      <c r="AF158" s="27">
        <v>4620</v>
      </c>
      <c r="AG158" s="29">
        <v>4620</v>
      </c>
      <c r="AH158" s="27">
        <v>4620</v>
      </c>
      <c r="AI158" s="29">
        <v>4620</v>
      </c>
      <c r="AJ158" s="27">
        <v>4620</v>
      </c>
      <c r="AK158" s="29">
        <v>4620</v>
      </c>
      <c r="AL158" s="27">
        <v>4620</v>
      </c>
      <c r="AM158" s="29">
        <v>4620</v>
      </c>
      <c r="AN158" s="27">
        <v>4620</v>
      </c>
      <c r="AO158" s="29">
        <v>4620</v>
      </c>
      <c r="AP158" s="27">
        <v>4620</v>
      </c>
      <c r="AQ158" s="28"/>
      <c r="AR158" s="27"/>
      <c r="AS158" s="28"/>
      <c r="AT158" s="27"/>
      <c r="AU158" s="125"/>
      <c r="AV158" s="128"/>
      <c r="AW158" s="27"/>
      <c r="AX158" s="128"/>
      <c r="AY158" s="27"/>
      <c r="AZ158" s="128"/>
      <c r="BA158" s="27"/>
      <c r="BB158" s="128"/>
      <c r="BC158" s="27"/>
      <c r="BD158" s="128"/>
      <c r="BE158" s="27"/>
      <c r="BF158" s="128"/>
      <c r="BG158" s="27"/>
      <c r="BH158" s="128"/>
      <c r="BI158" s="27"/>
      <c r="BJ158" s="128"/>
      <c r="BK158" s="27"/>
      <c r="BL158" s="128"/>
      <c r="BM158" s="27"/>
      <c r="BN158" s="128"/>
      <c r="BO158" s="27"/>
      <c r="BP158" s="128"/>
      <c r="BQ158" s="27"/>
      <c r="BR158" s="28"/>
      <c r="BS158" s="27"/>
      <c r="BT158" s="30"/>
      <c r="BU158" s="28"/>
      <c r="BV158" s="27"/>
      <c r="BW158" s="28"/>
      <c r="BX158" s="27"/>
      <c r="BY158" s="28"/>
      <c r="BZ158" s="27"/>
      <c r="CA158" s="28"/>
      <c r="CB158" s="27"/>
      <c r="CC158" s="28"/>
      <c r="CD158" s="27"/>
      <c r="CE158" s="28"/>
      <c r="CF158" s="27"/>
      <c r="CG158" s="26"/>
      <c r="CH158" s="27"/>
      <c r="CI158" s="26"/>
      <c r="CJ158" s="27"/>
      <c r="CK158" s="26"/>
      <c r="CL158" s="27"/>
      <c r="CM158" s="26"/>
      <c r="CN158" s="27"/>
      <c r="CO158" s="26"/>
      <c r="CP158" s="27"/>
      <c r="CQ158" s="26"/>
      <c r="CR158" s="27"/>
      <c r="CS158" s="30"/>
      <c r="CT158" s="31">
        <f t="shared" si="7"/>
        <v>57080</v>
      </c>
      <c r="CU158" s="31">
        <f t="shared" si="7"/>
        <v>57080</v>
      </c>
      <c r="CV158" s="32">
        <f t="shared" si="8"/>
        <v>0</v>
      </c>
    </row>
    <row r="159" spans="1:100" ht="25.5" customHeight="1">
      <c r="A159" s="18">
        <v>50</v>
      </c>
      <c r="B159" s="36" t="s">
        <v>760</v>
      </c>
      <c r="C159" s="20" t="s">
        <v>761</v>
      </c>
      <c r="D159" s="20" t="s">
        <v>1460</v>
      </c>
      <c r="E159" s="20" t="s">
        <v>1457</v>
      </c>
      <c r="F159" s="126" t="s">
        <v>762</v>
      </c>
      <c r="G159" s="208"/>
      <c r="H159" s="147"/>
      <c r="I159" s="94">
        <v>6600</v>
      </c>
      <c r="J159" s="127"/>
      <c r="K159" s="25">
        <f t="shared" ref="K159:K167" si="9">CV159</f>
        <v>4620</v>
      </c>
      <c r="L159" s="11"/>
      <c r="M159" s="26">
        <v>1500</v>
      </c>
      <c r="N159" s="27">
        <v>1500</v>
      </c>
      <c r="O159" s="26">
        <v>1000</v>
      </c>
      <c r="P159" s="27">
        <v>1000</v>
      </c>
      <c r="Q159" s="26">
        <v>5000</v>
      </c>
      <c r="R159" s="27">
        <v>5000</v>
      </c>
      <c r="S159" s="26">
        <v>8000</v>
      </c>
      <c r="T159" s="27">
        <v>1500</v>
      </c>
      <c r="U159" s="26"/>
      <c r="V159" s="27"/>
      <c r="W159" s="29">
        <v>4620</v>
      </c>
      <c r="X159" s="27">
        <v>0</v>
      </c>
      <c r="Y159" s="29">
        <v>4620</v>
      </c>
      <c r="Z159" s="27">
        <v>0</v>
      </c>
      <c r="AA159" s="29">
        <v>4620</v>
      </c>
      <c r="AB159" s="27"/>
      <c r="AC159" s="29">
        <v>4620</v>
      </c>
      <c r="AD159" s="27">
        <v>9200</v>
      </c>
      <c r="AE159" s="29">
        <v>4620</v>
      </c>
      <c r="AF159" s="27">
        <v>16000</v>
      </c>
      <c r="AG159" s="29">
        <v>4620</v>
      </c>
      <c r="AH159" s="27"/>
      <c r="AI159" s="29">
        <v>4620</v>
      </c>
      <c r="AJ159" s="27"/>
      <c r="AK159" s="29">
        <v>4620</v>
      </c>
      <c r="AL159" s="27"/>
      <c r="AM159" s="29">
        <v>4620</v>
      </c>
      <c r="AN159" s="27">
        <v>18260</v>
      </c>
      <c r="AO159" s="128"/>
      <c r="AP159" s="27"/>
      <c r="AQ159" s="128"/>
      <c r="AR159" s="27"/>
      <c r="AS159" s="128"/>
      <c r="AT159" s="27"/>
      <c r="AU159" s="125"/>
      <c r="AV159" s="128"/>
      <c r="AW159" s="27"/>
      <c r="AX159" s="128"/>
      <c r="AY159" s="27"/>
      <c r="AZ159" s="128"/>
      <c r="BA159" s="27"/>
      <c r="BB159" s="128"/>
      <c r="BC159" s="27"/>
      <c r="BD159" s="128"/>
      <c r="BE159" s="27"/>
      <c r="BF159" s="128"/>
      <c r="BG159" s="27"/>
      <c r="BH159" s="128"/>
      <c r="BI159" s="27"/>
      <c r="BJ159" s="128"/>
      <c r="BK159" s="27"/>
      <c r="BL159" s="128"/>
      <c r="BM159" s="27"/>
      <c r="BN159" s="128"/>
      <c r="BO159" s="27"/>
      <c r="BP159" s="128"/>
      <c r="BQ159" s="27"/>
      <c r="BR159" s="28"/>
      <c r="BS159" s="27"/>
      <c r="BT159" s="30"/>
      <c r="BU159" s="28"/>
      <c r="BV159" s="27"/>
      <c r="BW159" s="28"/>
      <c r="BX159" s="27"/>
      <c r="BY159" s="28"/>
      <c r="BZ159" s="27"/>
      <c r="CA159" s="28"/>
      <c r="CB159" s="27"/>
      <c r="CC159" s="28"/>
      <c r="CD159" s="27"/>
      <c r="CE159" s="28"/>
      <c r="CF159" s="27"/>
      <c r="CG159" s="26"/>
      <c r="CH159" s="27"/>
      <c r="CI159" s="26"/>
      <c r="CJ159" s="27"/>
      <c r="CK159" s="26"/>
      <c r="CL159" s="27"/>
      <c r="CM159" s="26"/>
      <c r="CN159" s="27"/>
      <c r="CO159" s="26"/>
      <c r="CP159" s="27"/>
      <c r="CQ159" s="26"/>
      <c r="CR159" s="27"/>
      <c r="CS159" s="30"/>
      <c r="CT159" s="31">
        <f t="shared" si="7"/>
        <v>57080</v>
      </c>
      <c r="CU159" s="31">
        <f t="shared" si="7"/>
        <v>52460</v>
      </c>
      <c r="CV159" s="32">
        <f t="shared" si="8"/>
        <v>4620</v>
      </c>
    </row>
    <row r="160" spans="1:100" ht="25.5" customHeight="1">
      <c r="A160" s="129">
        <v>51</v>
      </c>
      <c r="B160" s="36" t="s">
        <v>763</v>
      </c>
      <c r="C160" s="20" t="s">
        <v>764</v>
      </c>
      <c r="D160" s="20" t="s">
        <v>1460</v>
      </c>
      <c r="E160" s="20" t="s">
        <v>1457</v>
      </c>
      <c r="F160" s="136" t="s">
        <v>765</v>
      </c>
      <c r="G160" s="37"/>
      <c r="H160" s="127"/>
      <c r="I160" s="94">
        <v>6600</v>
      </c>
      <c r="J160" s="127"/>
      <c r="K160" s="137">
        <f t="shared" si="9"/>
        <v>26820</v>
      </c>
      <c r="L160" s="11"/>
      <c r="M160" s="26">
        <v>1500</v>
      </c>
      <c r="N160" s="27">
        <v>1500</v>
      </c>
      <c r="O160" s="26">
        <v>1000</v>
      </c>
      <c r="P160" s="27">
        <v>1000</v>
      </c>
      <c r="Q160" s="26">
        <v>5000</v>
      </c>
      <c r="R160" s="27">
        <v>5000</v>
      </c>
      <c r="S160" s="26">
        <v>8000</v>
      </c>
      <c r="T160" s="27">
        <v>1500</v>
      </c>
      <c r="U160" s="26"/>
      <c r="V160" s="27"/>
      <c r="W160" s="29">
        <v>4620</v>
      </c>
      <c r="X160" s="27">
        <v>0</v>
      </c>
      <c r="Y160" s="29">
        <v>4620</v>
      </c>
      <c r="Z160" s="27">
        <v>0</v>
      </c>
      <c r="AA160" s="29">
        <v>4620</v>
      </c>
      <c r="AB160" s="27">
        <v>0</v>
      </c>
      <c r="AC160" s="29">
        <v>4620</v>
      </c>
      <c r="AD160" s="27">
        <v>14180</v>
      </c>
      <c r="AE160" s="29">
        <v>4620</v>
      </c>
      <c r="AF160" s="27">
        <v>7080</v>
      </c>
      <c r="AG160" s="29">
        <v>4620</v>
      </c>
      <c r="AH160" s="27"/>
      <c r="AI160" s="29">
        <v>4620</v>
      </c>
      <c r="AJ160" s="27"/>
      <c r="AK160" s="29">
        <v>4620</v>
      </c>
      <c r="AL160" s="27"/>
      <c r="AM160" s="29">
        <v>4620</v>
      </c>
      <c r="AN160" s="27"/>
      <c r="AO160" s="128"/>
      <c r="AP160" s="27"/>
      <c r="AQ160" s="128"/>
      <c r="AR160" s="27"/>
      <c r="AS160" s="128"/>
      <c r="AT160" s="27"/>
      <c r="AU160" s="125"/>
      <c r="AV160" s="128"/>
      <c r="AW160" s="27"/>
      <c r="AX160" s="128"/>
      <c r="AY160" s="27"/>
      <c r="AZ160" s="128"/>
      <c r="BA160" s="27"/>
      <c r="BB160" s="128"/>
      <c r="BC160" s="27"/>
      <c r="BD160" s="128"/>
      <c r="BE160" s="27"/>
      <c r="BF160" s="128"/>
      <c r="BG160" s="27"/>
      <c r="BH160" s="128"/>
      <c r="BI160" s="27"/>
      <c r="BJ160" s="128"/>
      <c r="BK160" s="27"/>
      <c r="BL160" s="128"/>
      <c r="BM160" s="27"/>
      <c r="BN160" s="128"/>
      <c r="BO160" s="27"/>
      <c r="BP160" s="128"/>
      <c r="BQ160" s="27"/>
      <c r="BR160" s="28"/>
      <c r="BS160" s="27"/>
      <c r="BT160" s="30"/>
      <c r="BU160" s="28"/>
      <c r="BV160" s="27"/>
      <c r="BW160" s="28"/>
      <c r="BX160" s="27"/>
      <c r="BY160" s="28"/>
      <c r="BZ160" s="27"/>
      <c r="CA160" s="28"/>
      <c r="CB160" s="27"/>
      <c r="CC160" s="28"/>
      <c r="CD160" s="27"/>
      <c r="CE160" s="28"/>
      <c r="CF160" s="27"/>
      <c r="CG160" s="26"/>
      <c r="CH160" s="27"/>
      <c r="CI160" s="26"/>
      <c r="CJ160" s="27"/>
      <c r="CK160" s="26"/>
      <c r="CL160" s="27"/>
      <c r="CM160" s="26"/>
      <c r="CN160" s="27"/>
      <c r="CO160" s="26"/>
      <c r="CP160" s="27"/>
      <c r="CQ160" s="26"/>
      <c r="CR160" s="27"/>
      <c r="CS160" s="30"/>
      <c r="CT160" s="31">
        <f t="shared" si="7"/>
        <v>57080</v>
      </c>
      <c r="CU160" s="31">
        <f t="shared" si="7"/>
        <v>30260</v>
      </c>
      <c r="CV160" s="32">
        <f t="shared" si="8"/>
        <v>26820</v>
      </c>
    </row>
    <row r="161" spans="1:100" ht="25.5" customHeight="1">
      <c r="A161" s="18">
        <v>52</v>
      </c>
      <c r="B161" s="36" t="s">
        <v>766</v>
      </c>
      <c r="C161" s="20" t="s">
        <v>767</v>
      </c>
      <c r="D161" s="20" t="s">
        <v>1460</v>
      </c>
      <c r="E161" s="20" t="s">
        <v>1457</v>
      </c>
      <c r="F161" s="126" t="s">
        <v>768</v>
      </c>
      <c r="G161" s="33"/>
      <c r="H161" s="127"/>
      <c r="I161" s="94">
        <v>6600</v>
      </c>
      <c r="J161" s="127"/>
      <c r="K161" s="25">
        <f t="shared" si="9"/>
        <v>0</v>
      </c>
      <c r="L161" s="11"/>
      <c r="M161" s="26">
        <v>1500</v>
      </c>
      <c r="N161" s="27">
        <v>1500</v>
      </c>
      <c r="O161" s="26">
        <v>1000</v>
      </c>
      <c r="P161" s="27">
        <v>1000</v>
      </c>
      <c r="Q161" s="26">
        <v>5000</v>
      </c>
      <c r="R161" s="27">
        <v>5000</v>
      </c>
      <c r="S161" s="26">
        <v>8000</v>
      </c>
      <c r="T161" s="27">
        <f>1500+0</f>
        <v>1500</v>
      </c>
      <c r="U161" s="26"/>
      <c r="V161" s="27"/>
      <c r="W161" s="29">
        <v>4620</v>
      </c>
      <c r="X161" s="133">
        <v>7620</v>
      </c>
      <c r="Y161" s="29">
        <v>4620</v>
      </c>
      <c r="Z161" s="27">
        <v>8120</v>
      </c>
      <c r="AA161" s="29">
        <v>4620</v>
      </c>
      <c r="AB161" s="27">
        <v>0</v>
      </c>
      <c r="AC161" s="29">
        <v>4620</v>
      </c>
      <c r="AD161" s="27">
        <f>4620+4620</f>
        <v>9240</v>
      </c>
      <c r="AE161" s="29">
        <v>4620</v>
      </c>
      <c r="AF161" s="27"/>
      <c r="AG161" s="29">
        <v>4620</v>
      </c>
      <c r="AH161" s="27">
        <v>9240</v>
      </c>
      <c r="AI161" s="29">
        <v>4620</v>
      </c>
      <c r="AJ161" s="27">
        <v>4620</v>
      </c>
      <c r="AK161" s="29">
        <v>4620</v>
      </c>
      <c r="AL161" s="27">
        <v>4620</v>
      </c>
      <c r="AM161" s="29">
        <v>4620</v>
      </c>
      <c r="AN161" s="27">
        <v>4620</v>
      </c>
      <c r="AO161" s="128"/>
      <c r="AP161" s="27"/>
      <c r="AQ161" s="128"/>
      <c r="AR161" s="27"/>
      <c r="AS161" s="128"/>
      <c r="AT161" s="27"/>
      <c r="AU161" s="125"/>
      <c r="AV161" s="128"/>
      <c r="AW161" s="27"/>
      <c r="AX161" s="128"/>
      <c r="AY161" s="27"/>
      <c r="AZ161" s="128"/>
      <c r="BA161" s="27"/>
      <c r="BB161" s="128"/>
      <c r="BC161" s="27"/>
      <c r="BD161" s="128"/>
      <c r="BE161" s="27"/>
      <c r="BF161" s="128"/>
      <c r="BG161" s="27"/>
      <c r="BH161" s="128"/>
      <c r="BI161" s="27"/>
      <c r="BJ161" s="128"/>
      <c r="BK161" s="27"/>
      <c r="BL161" s="128"/>
      <c r="BM161" s="27"/>
      <c r="BN161" s="128"/>
      <c r="BO161" s="27"/>
      <c r="BP161" s="128"/>
      <c r="BQ161" s="27"/>
      <c r="BR161" s="28"/>
      <c r="BS161" s="27"/>
      <c r="BT161" s="30"/>
      <c r="BU161" s="28"/>
      <c r="BV161" s="27"/>
      <c r="BW161" s="28"/>
      <c r="BX161" s="27"/>
      <c r="BY161" s="28"/>
      <c r="BZ161" s="27"/>
      <c r="CA161" s="28"/>
      <c r="CB161" s="27"/>
      <c r="CC161" s="28"/>
      <c r="CD161" s="27"/>
      <c r="CE161" s="28"/>
      <c r="CF161" s="27"/>
      <c r="CG161" s="26"/>
      <c r="CH161" s="27"/>
      <c r="CI161" s="26"/>
      <c r="CJ161" s="27"/>
      <c r="CK161" s="26"/>
      <c r="CL161" s="27"/>
      <c r="CM161" s="26"/>
      <c r="CN161" s="27"/>
      <c r="CO161" s="26"/>
      <c r="CP161" s="27"/>
      <c r="CQ161" s="26"/>
      <c r="CR161" s="27"/>
      <c r="CS161" s="30"/>
      <c r="CT161" s="31">
        <f t="shared" si="7"/>
        <v>57080</v>
      </c>
      <c r="CU161" s="31">
        <f t="shared" si="7"/>
        <v>57080</v>
      </c>
      <c r="CV161" s="32">
        <f t="shared" si="8"/>
        <v>0</v>
      </c>
    </row>
    <row r="162" spans="1:100" ht="25.5" customHeight="1">
      <c r="A162" s="129">
        <v>53</v>
      </c>
      <c r="B162" s="36" t="s">
        <v>769</v>
      </c>
      <c r="C162" s="20" t="s">
        <v>770</v>
      </c>
      <c r="D162" s="20" t="s">
        <v>1460</v>
      </c>
      <c r="E162" s="20" t="s">
        <v>1457</v>
      </c>
      <c r="F162" s="126" t="s">
        <v>771</v>
      </c>
      <c r="G162" s="210"/>
      <c r="H162" s="127"/>
      <c r="I162" s="94">
        <v>6600</v>
      </c>
      <c r="J162" s="127"/>
      <c r="K162" s="25">
        <f t="shared" si="9"/>
        <v>4620</v>
      </c>
      <c r="L162" s="11"/>
      <c r="M162" s="26">
        <v>1500</v>
      </c>
      <c r="N162" s="27">
        <v>1500</v>
      </c>
      <c r="O162" s="26">
        <v>1000</v>
      </c>
      <c r="P162" s="27">
        <v>1000</v>
      </c>
      <c r="Q162" s="26">
        <v>5000</v>
      </c>
      <c r="R162" s="27">
        <v>5000</v>
      </c>
      <c r="S162" s="26">
        <v>8000</v>
      </c>
      <c r="T162" s="27">
        <v>8000</v>
      </c>
      <c r="U162" s="26"/>
      <c r="V162" s="27"/>
      <c r="W162" s="29">
        <v>4620</v>
      </c>
      <c r="X162" s="133">
        <v>4620</v>
      </c>
      <c r="Y162" s="29">
        <v>4620</v>
      </c>
      <c r="Z162" s="27">
        <v>4620</v>
      </c>
      <c r="AA162" s="29">
        <v>4620</v>
      </c>
      <c r="AB162" s="27">
        <v>4620</v>
      </c>
      <c r="AC162" s="29">
        <v>4620</v>
      </c>
      <c r="AD162" s="27">
        <v>4620</v>
      </c>
      <c r="AE162" s="29">
        <v>4620</v>
      </c>
      <c r="AF162" s="27">
        <v>4620</v>
      </c>
      <c r="AG162" s="29">
        <v>4620</v>
      </c>
      <c r="AH162" s="27">
        <v>4620</v>
      </c>
      <c r="AI162" s="29">
        <v>4620</v>
      </c>
      <c r="AJ162" s="27">
        <v>4620</v>
      </c>
      <c r="AK162" s="29">
        <v>4620</v>
      </c>
      <c r="AL162" s="27">
        <v>4620</v>
      </c>
      <c r="AM162" s="29">
        <v>4620</v>
      </c>
      <c r="AN162" s="27"/>
      <c r="AO162" s="128"/>
      <c r="AP162" s="27"/>
      <c r="AQ162" s="128"/>
      <c r="AR162" s="27"/>
      <c r="AS162" s="128"/>
      <c r="AT162" s="27"/>
      <c r="AU162" s="125"/>
      <c r="AV162" s="128"/>
      <c r="AW162" s="27"/>
      <c r="AX162" s="128"/>
      <c r="AY162" s="27"/>
      <c r="AZ162" s="128"/>
      <c r="BA162" s="27"/>
      <c r="BB162" s="128"/>
      <c r="BC162" s="27"/>
      <c r="BD162" s="128"/>
      <c r="BE162" s="27"/>
      <c r="BF162" s="128"/>
      <c r="BG162" s="27"/>
      <c r="BH162" s="128"/>
      <c r="BI162" s="27"/>
      <c r="BJ162" s="128"/>
      <c r="BK162" s="27"/>
      <c r="BL162" s="128"/>
      <c r="BM162" s="27"/>
      <c r="BN162" s="128"/>
      <c r="BO162" s="27"/>
      <c r="BP162" s="128"/>
      <c r="BQ162" s="27"/>
      <c r="BR162" s="28"/>
      <c r="BS162" s="27"/>
      <c r="BT162" s="30"/>
      <c r="BU162" s="28"/>
      <c r="BV162" s="27"/>
      <c r="BW162" s="28"/>
      <c r="BX162" s="27"/>
      <c r="BY162" s="28"/>
      <c r="BZ162" s="27"/>
      <c r="CA162" s="28"/>
      <c r="CB162" s="27"/>
      <c r="CC162" s="28"/>
      <c r="CD162" s="27"/>
      <c r="CE162" s="28"/>
      <c r="CF162" s="27"/>
      <c r="CG162" s="26"/>
      <c r="CH162" s="27"/>
      <c r="CI162" s="26"/>
      <c r="CJ162" s="27"/>
      <c r="CK162" s="26"/>
      <c r="CL162" s="27"/>
      <c r="CM162" s="26"/>
      <c r="CN162" s="27"/>
      <c r="CO162" s="26"/>
      <c r="CP162" s="27"/>
      <c r="CQ162" s="26"/>
      <c r="CR162" s="27"/>
      <c r="CS162" s="30"/>
      <c r="CT162" s="31">
        <f t="shared" si="7"/>
        <v>57080</v>
      </c>
      <c r="CU162" s="31">
        <f t="shared" si="7"/>
        <v>52460</v>
      </c>
      <c r="CV162" s="32">
        <f t="shared" si="8"/>
        <v>4620</v>
      </c>
    </row>
    <row r="163" spans="1:100" ht="25.5" customHeight="1">
      <c r="A163" s="18">
        <v>54</v>
      </c>
      <c r="B163" s="36" t="s">
        <v>772</v>
      </c>
      <c r="C163" s="20" t="s">
        <v>773</v>
      </c>
      <c r="D163" s="20" t="s">
        <v>1460</v>
      </c>
      <c r="E163" s="20" t="s">
        <v>1457</v>
      </c>
      <c r="F163" s="126" t="s">
        <v>774</v>
      </c>
      <c r="G163" s="212"/>
      <c r="H163" s="147"/>
      <c r="I163" s="94">
        <v>6600</v>
      </c>
      <c r="J163" s="147"/>
      <c r="K163" s="25">
        <f t="shared" si="9"/>
        <v>4620</v>
      </c>
      <c r="L163" s="11"/>
      <c r="M163" s="26">
        <v>1500</v>
      </c>
      <c r="N163" s="27">
        <v>1500</v>
      </c>
      <c r="O163" s="26">
        <v>1000</v>
      </c>
      <c r="P163" s="27">
        <v>1000</v>
      </c>
      <c r="Q163" s="26">
        <v>5000</v>
      </c>
      <c r="R163" s="27">
        <v>5000</v>
      </c>
      <c r="S163" s="26">
        <v>8000</v>
      </c>
      <c r="T163" s="27">
        <v>8000</v>
      </c>
      <c r="U163" s="26"/>
      <c r="V163" s="27"/>
      <c r="W163" s="29">
        <v>4620</v>
      </c>
      <c r="X163" s="133">
        <v>4620</v>
      </c>
      <c r="Y163" s="29">
        <v>4620</v>
      </c>
      <c r="Z163" s="27"/>
      <c r="AA163" s="29">
        <v>4620</v>
      </c>
      <c r="AB163" s="138">
        <f>4620+0</f>
        <v>4620</v>
      </c>
      <c r="AC163" s="29">
        <v>4620</v>
      </c>
      <c r="AD163" s="27">
        <v>9240</v>
      </c>
      <c r="AE163" s="29">
        <v>4620</v>
      </c>
      <c r="AF163" s="27">
        <v>4620</v>
      </c>
      <c r="AG163" s="29">
        <v>4620</v>
      </c>
      <c r="AH163" s="27"/>
      <c r="AI163" s="29">
        <v>4620</v>
      </c>
      <c r="AJ163" s="27">
        <v>4620</v>
      </c>
      <c r="AK163" s="29">
        <v>4620</v>
      </c>
      <c r="AL163" s="27">
        <v>4620</v>
      </c>
      <c r="AM163" s="29">
        <v>4620</v>
      </c>
      <c r="AN163" s="27">
        <v>4620</v>
      </c>
      <c r="AO163" s="128"/>
      <c r="AP163" s="27"/>
      <c r="AQ163" s="128"/>
      <c r="AR163" s="27"/>
      <c r="AS163" s="128"/>
      <c r="AT163" s="27"/>
      <c r="AU163" s="125"/>
      <c r="AV163" s="128"/>
      <c r="AW163" s="27"/>
      <c r="AX163" s="128"/>
      <c r="AY163" s="27"/>
      <c r="AZ163" s="128"/>
      <c r="BA163" s="27"/>
      <c r="BB163" s="128"/>
      <c r="BC163" s="27"/>
      <c r="BD163" s="128"/>
      <c r="BE163" s="27"/>
      <c r="BF163" s="128"/>
      <c r="BG163" s="27"/>
      <c r="BH163" s="128"/>
      <c r="BI163" s="27"/>
      <c r="BJ163" s="128"/>
      <c r="BK163" s="27"/>
      <c r="BL163" s="128"/>
      <c r="BM163" s="27"/>
      <c r="BN163" s="128"/>
      <c r="BO163" s="27"/>
      <c r="BP163" s="128"/>
      <c r="BQ163" s="27"/>
      <c r="BR163" s="28"/>
      <c r="BS163" s="27"/>
      <c r="BT163" s="30"/>
      <c r="BU163" s="28"/>
      <c r="BV163" s="27"/>
      <c r="BW163" s="28"/>
      <c r="BX163" s="27"/>
      <c r="BY163" s="28"/>
      <c r="BZ163" s="27"/>
      <c r="CA163" s="28"/>
      <c r="CB163" s="27"/>
      <c r="CC163" s="28"/>
      <c r="CD163" s="27"/>
      <c r="CE163" s="28"/>
      <c r="CF163" s="27"/>
      <c r="CG163" s="26"/>
      <c r="CH163" s="27"/>
      <c r="CI163" s="26"/>
      <c r="CJ163" s="27"/>
      <c r="CK163" s="26"/>
      <c r="CL163" s="27"/>
      <c r="CM163" s="26"/>
      <c r="CN163" s="27"/>
      <c r="CO163" s="26"/>
      <c r="CP163" s="27"/>
      <c r="CQ163" s="26"/>
      <c r="CR163" s="27"/>
      <c r="CS163" s="30"/>
      <c r="CT163" s="31">
        <f t="shared" si="7"/>
        <v>57080</v>
      </c>
      <c r="CU163" s="31">
        <f t="shared" si="7"/>
        <v>52460</v>
      </c>
      <c r="CV163" s="32">
        <f t="shared" si="8"/>
        <v>4620</v>
      </c>
    </row>
    <row r="164" spans="1:100" ht="25.5" customHeight="1">
      <c r="A164" s="129">
        <v>55</v>
      </c>
      <c r="B164" s="36" t="s">
        <v>775</v>
      </c>
      <c r="C164" s="20" t="s">
        <v>776</v>
      </c>
      <c r="D164" s="20" t="s">
        <v>1460</v>
      </c>
      <c r="E164" s="20" t="s">
        <v>1457</v>
      </c>
      <c r="F164" s="139" t="s">
        <v>777</v>
      </c>
      <c r="G164" s="212"/>
      <c r="H164" s="147"/>
      <c r="I164" s="94">
        <v>6600</v>
      </c>
      <c r="J164" s="147"/>
      <c r="K164" s="25">
        <f t="shared" si="9"/>
        <v>0</v>
      </c>
      <c r="L164" s="11"/>
      <c r="M164" s="26">
        <v>1500</v>
      </c>
      <c r="N164" s="27">
        <v>1500</v>
      </c>
      <c r="O164" s="26">
        <v>1000</v>
      </c>
      <c r="P164" s="27">
        <v>1000</v>
      </c>
      <c r="Q164" s="26">
        <v>5000</v>
      </c>
      <c r="R164" s="27">
        <v>5000</v>
      </c>
      <c r="S164" s="26">
        <v>8000</v>
      </c>
      <c r="T164" s="27">
        <v>1500</v>
      </c>
      <c r="U164" s="26"/>
      <c r="V164" s="27"/>
      <c r="W164" s="29">
        <v>4620</v>
      </c>
      <c r="X164" s="27">
        <v>11120</v>
      </c>
      <c r="Y164" s="29">
        <v>4620</v>
      </c>
      <c r="Z164" s="27">
        <v>4620</v>
      </c>
      <c r="AA164" s="29">
        <v>4620</v>
      </c>
      <c r="AB164" s="27">
        <v>4620</v>
      </c>
      <c r="AC164" s="29">
        <v>4620</v>
      </c>
      <c r="AD164" s="27">
        <v>4620</v>
      </c>
      <c r="AE164" s="29">
        <v>4620</v>
      </c>
      <c r="AF164" s="27">
        <v>4620</v>
      </c>
      <c r="AG164" s="29">
        <v>4620</v>
      </c>
      <c r="AH164" s="27"/>
      <c r="AI164" s="29">
        <v>4620</v>
      </c>
      <c r="AJ164" s="27"/>
      <c r="AK164" s="29">
        <v>4620</v>
      </c>
      <c r="AL164" s="27"/>
      <c r="AM164" s="29">
        <v>4620</v>
      </c>
      <c r="AN164" s="27">
        <v>18480</v>
      </c>
      <c r="AO164" s="128"/>
      <c r="AP164" s="27"/>
      <c r="AQ164" s="128"/>
      <c r="AR164" s="27"/>
      <c r="AS164" s="128"/>
      <c r="AT164" s="27"/>
      <c r="AU164" s="125"/>
      <c r="AV164" s="128"/>
      <c r="AW164" s="27"/>
      <c r="AX164" s="128"/>
      <c r="AY164" s="27"/>
      <c r="AZ164" s="128"/>
      <c r="BA164" s="27"/>
      <c r="BB164" s="128"/>
      <c r="BC164" s="27"/>
      <c r="BD164" s="128"/>
      <c r="BE164" s="27"/>
      <c r="BF164" s="128"/>
      <c r="BG164" s="27"/>
      <c r="BH164" s="128"/>
      <c r="BI164" s="27"/>
      <c r="BJ164" s="128"/>
      <c r="BK164" s="27"/>
      <c r="BL164" s="128"/>
      <c r="BM164" s="27"/>
      <c r="BN164" s="128"/>
      <c r="BO164" s="27"/>
      <c r="BP164" s="128"/>
      <c r="BQ164" s="27"/>
      <c r="BR164" s="28"/>
      <c r="BS164" s="27"/>
      <c r="BT164" s="30"/>
      <c r="BU164" s="28"/>
      <c r="BV164" s="27"/>
      <c r="BW164" s="28"/>
      <c r="BX164" s="27"/>
      <c r="BY164" s="28"/>
      <c r="BZ164" s="27"/>
      <c r="CA164" s="28"/>
      <c r="CB164" s="27"/>
      <c r="CC164" s="28"/>
      <c r="CD164" s="27"/>
      <c r="CE164" s="28"/>
      <c r="CF164" s="27"/>
      <c r="CG164" s="26"/>
      <c r="CH164" s="27"/>
      <c r="CI164" s="26"/>
      <c r="CJ164" s="27"/>
      <c r="CK164" s="26"/>
      <c r="CL164" s="27"/>
      <c r="CM164" s="26"/>
      <c r="CN164" s="27"/>
      <c r="CO164" s="26"/>
      <c r="CP164" s="27"/>
      <c r="CQ164" s="26"/>
      <c r="CR164" s="27"/>
      <c r="CS164" s="30"/>
      <c r="CT164" s="31">
        <f t="shared" si="7"/>
        <v>57080</v>
      </c>
      <c r="CU164" s="31">
        <f t="shared" si="7"/>
        <v>57080</v>
      </c>
      <c r="CV164" s="32">
        <f t="shared" si="8"/>
        <v>0</v>
      </c>
    </row>
    <row r="165" spans="1:100" ht="25.5" customHeight="1">
      <c r="A165" s="18">
        <v>56</v>
      </c>
      <c r="B165" s="36" t="s">
        <v>778</v>
      </c>
      <c r="C165" s="20" t="s">
        <v>779</v>
      </c>
      <c r="D165" s="20" t="s">
        <v>1460</v>
      </c>
      <c r="E165" s="20" t="s">
        <v>1457</v>
      </c>
      <c r="F165" s="126" t="s">
        <v>780</v>
      </c>
      <c r="G165" s="212"/>
      <c r="H165" s="127"/>
      <c r="I165" s="94">
        <v>6600</v>
      </c>
      <c r="J165" s="127"/>
      <c r="K165" s="137">
        <f t="shared" si="9"/>
        <v>4620</v>
      </c>
      <c r="L165" s="11"/>
      <c r="M165" s="26">
        <v>1500</v>
      </c>
      <c r="N165" s="27">
        <v>1500</v>
      </c>
      <c r="O165" s="26">
        <v>1000</v>
      </c>
      <c r="P165" s="27">
        <v>1000</v>
      </c>
      <c r="Q165" s="26">
        <v>5000</v>
      </c>
      <c r="R165" s="27">
        <v>5000</v>
      </c>
      <c r="S165" s="26">
        <v>8000</v>
      </c>
      <c r="T165" s="27">
        <v>1500</v>
      </c>
      <c r="U165" s="26"/>
      <c r="V165" s="27"/>
      <c r="W165" s="29">
        <v>4620</v>
      </c>
      <c r="X165" s="27">
        <v>11120</v>
      </c>
      <c r="Y165" s="29">
        <v>4620</v>
      </c>
      <c r="Z165" s="27">
        <v>4620</v>
      </c>
      <c r="AA165" s="29">
        <v>4620</v>
      </c>
      <c r="AB165" s="27">
        <v>0</v>
      </c>
      <c r="AC165" s="29">
        <v>4620</v>
      </c>
      <c r="AD165" s="27">
        <v>9240</v>
      </c>
      <c r="AE165" s="29">
        <v>4620</v>
      </c>
      <c r="AF165" s="27"/>
      <c r="AG165" s="29">
        <v>4620</v>
      </c>
      <c r="AH165" s="27"/>
      <c r="AI165" s="29">
        <v>4620</v>
      </c>
      <c r="AJ165" s="27"/>
      <c r="AK165" s="29">
        <v>4620</v>
      </c>
      <c r="AL165" s="27"/>
      <c r="AM165" s="29">
        <v>4620</v>
      </c>
      <c r="AN165" s="27">
        <v>18480</v>
      </c>
      <c r="AO165" s="128"/>
      <c r="AP165" s="27"/>
      <c r="AQ165" s="128"/>
      <c r="AR165" s="27"/>
      <c r="AS165" s="128"/>
      <c r="AT165" s="27"/>
      <c r="AU165" s="125"/>
      <c r="AV165" s="128"/>
      <c r="AW165" s="27"/>
      <c r="AX165" s="128"/>
      <c r="AY165" s="27"/>
      <c r="AZ165" s="128"/>
      <c r="BA165" s="27"/>
      <c r="BB165" s="128"/>
      <c r="BC165" s="27"/>
      <c r="BD165" s="128"/>
      <c r="BE165" s="27"/>
      <c r="BF165" s="128"/>
      <c r="BG165" s="27"/>
      <c r="BH165" s="128"/>
      <c r="BI165" s="27"/>
      <c r="BJ165" s="128"/>
      <c r="BK165" s="27"/>
      <c r="BL165" s="128"/>
      <c r="BM165" s="27"/>
      <c r="BN165" s="128"/>
      <c r="BO165" s="27"/>
      <c r="BP165" s="128"/>
      <c r="BQ165" s="27"/>
      <c r="BR165" s="28"/>
      <c r="BS165" s="27"/>
      <c r="BT165" s="30"/>
      <c r="BU165" s="28"/>
      <c r="BV165" s="27"/>
      <c r="BW165" s="28"/>
      <c r="BX165" s="27"/>
      <c r="BY165" s="28"/>
      <c r="BZ165" s="27"/>
      <c r="CA165" s="28"/>
      <c r="CB165" s="27"/>
      <c r="CC165" s="28"/>
      <c r="CD165" s="27"/>
      <c r="CE165" s="28"/>
      <c r="CF165" s="27"/>
      <c r="CG165" s="26"/>
      <c r="CH165" s="27"/>
      <c r="CI165" s="26"/>
      <c r="CJ165" s="27"/>
      <c r="CK165" s="26"/>
      <c r="CL165" s="27"/>
      <c r="CM165" s="26"/>
      <c r="CN165" s="27"/>
      <c r="CO165" s="26"/>
      <c r="CP165" s="27"/>
      <c r="CQ165" s="26"/>
      <c r="CR165" s="27"/>
      <c r="CS165" s="30"/>
      <c r="CT165" s="31">
        <f t="shared" si="7"/>
        <v>57080</v>
      </c>
      <c r="CU165" s="31">
        <f t="shared" si="7"/>
        <v>52460</v>
      </c>
      <c r="CV165" s="32">
        <f t="shared" si="8"/>
        <v>4620</v>
      </c>
    </row>
    <row r="166" spans="1:100" ht="25.5" customHeight="1">
      <c r="A166" s="129">
        <v>57</v>
      </c>
      <c r="B166" s="36" t="s">
        <v>781</v>
      </c>
      <c r="C166" s="20" t="s">
        <v>782</v>
      </c>
      <c r="D166" s="20" t="s">
        <v>1460</v>
      </c>
      <c r="E166" s="20" t="s">
        <v>1457</v>
      </c>
      <c r="F166" s="126" t="s">
        <v>783</v>
      </c>
      <c r="G166" s="33"/>
      <c r="H166" s="127"/>
      <c r="I166" s="94">
        <v>6600</v>
      </c>
      <c r="J166" s="127"/>
      <c r="K166" s="25">
        <f t="shared" si="9"/>
        <v>0</v>
      </c>
      <c r="L166" s="11"/>
      <c r="M166" s="26">
        <v>1500</v>
      </c>
      <c r="N166" s="27">
        <v>1500</v>
      </c>
      <c r="O166" s="26">
        <v>1000</v>
      </c>
      <c r="P166" s="27">
        <v>1000</v>
      </c>
      <c r="Q166" s="26">
        <v>5000</v>
      </c>
      <c r="R166" s="27">
        <v>5000</v>
      </c>
      <c r="S166" s="26">
        <v>8000</v>
      </c>
      <c r="T166" s="27">
        <v>1500</v>
      </c>
      <c r="U166" s="26"/>
      <c r="V166" s="27"/>
      <c r="W166" s="29">
        <v>4620</v>
      </c>
      <c r="X166" s="27">
        <v>11120</v>
      </c>
      <c r="Y166" s="29">
        <v>4620</v>
      </c>
      <c r="Z166" s="27">
        <v>4620</v>
      </c>
      <c r="AA166" s="29">
        <v>4620</v>
      </c>
      <c r="AB166" s="27">
        <v>4620</v>
      </c>
      <c r="AC166" s="29">
        <v>4620</v>
      </c>
      <c r="AD166" s="27">
        <v>4620</v>
      </c>
      <c r="AE166" s="29">
        <v>4620</v>
      </c>
      <c r="AF166" s="27"/>
      <c r="AG166" s="29">
        <v>4620</v>
      </c>
      <c r="AH166" s="27">
        <v>4620</v>
      </c>
      <c r="AI166" s="29">
        <v>4620</v>
      </c>
      <c r="AJ166" s="27"/>
      <c r="AK166" s="29">
        <v>4620</v>
      </c>
      <c r="AL166" s="27"/>
      <c r="AM166" s="29">
        <v>4620</v>
      </c>
      <c r="AN166" s="27">
        <v>18480</v>
      </c>
      <c r="AO166" s="128"/>
      <c r="AP166" s="27"/>
      <c r="AQ166" s="128"/>
      <c r="AR166" s="27"/>
      <c r="AS166" s="128"/>
      <c r="AT166" s="27"/>
      <c r="AU166" s="125"/>
      <c r="AV166" s="128"/>
      <c r="AW166" s="27"/>
      <c r="AX166" s="128"/>
      <c r="AY166" s="27"/>
      <c r="AZ166" s="128"/>
      <c r="BA166" s="27"/>
      <c r="BB166" s="128"/>
      <c r="BC166" s="27"/>
      <c r="BD166" s="128"/>
      <c r="BE166" s="27"/>
      <c r="BF166" s="128"/>
      <c r="BG166" s="27"/>
      <c r="BH166" s="128"/>
      <c r="BI166" s="27"/>
      <c r="BJ166" s="128"/>
      <c r="BK166" s="27"/>
      <c r="BL166" s="128"/>
      <c r="BM166" s="27"/>
      <c r="BN166" s="128"/>
      <c r="BO166" s="27"/>
      <c r="BP166" s="128"/>
      <c r="BQ166" s="27"/>
      <c r="BR166" s="28"/>
      <c r="BS166" s="27"/>
      <c r="BT166" s="30"/>
      <c r="BU166" s="28"/>
      <c r="BV166" s="27"/>
      <c r="BW166" s="28"/>
      <c r="BX166" s="27"/>
      <c r="BY166" s="28"/>
      <c r="BZ166" s="27"/>
      <c r="CA166" s="28"/>
      <c r="CB166" s="27"/>
      <c r="CC166" s="28"/>
      <c r="CD166" s="27"/>
      <c r="CE166" s="28"/>
      <c r="CF166" s="27"/>
      <c r="CG166" s="26"/>
      <c r="CH166" s="27"/>
      <c r="CI166" s="26"/>
      <c r="CJ166" s="27"/>
      <c r="CK166" s="26"/>
      <c r="CL166" s="27"/>
      <c r="CM166" s="26"/>
      <c r="CN166" s="27"/>
      <c r="CO166" s="26"/>
      <c r="CP166" s="27"/>
      <c r="CQ166" s="26"/>
      <c r="CR166" s="27"/>
      <c r="CS166" s="30"/>
      <c r="CT166" s="31">
        <f t="shared" si="7"/>
        <v>57080</v>
      </c>
      <c r="CU166" s="31">
        <f t="shared" si="7"/>
        <v>57080</v>
      </c>
      <c r="CV166" s="32">
        <f t="shared" si="8"/>
        <v>0</v>
      </c>
    </row>
    <row r="167" spans="1:100" ht="25.5" customHeight="1">
      <c r="A167" s="18">
        <v>58</v>
      </c>
      <c r="B167" s="36" t="s">
        <v>784</v>
      </c>
      <c r="C167" s="20" t="s">
        <v>785</v>
      </c>
      <c r="D167" s="20" t="s">
        <v>1460</v>
      </c>
      <c r="E167" s="20" t="s">
        <v>1457</v>
      </c>
      <c r="F167" s="126" t="s">
        <v>786</v>
      </c>
      <c r="G167" s="213" t="s">
        <v>410</v>
      </c>
      <c r="H167" s="35" t="s">
        <v>1463</v>
      </c>
      <c r="I167" s="94">
        <v>6200</v>
      </c>
      <c r="J167" s="35"/>
      <c r="K167" s="25">
        <f t="shared" si="9"/>
        <v>4340</v>
      </c>
      <c r="L167" s="11"/>
      <c r="M167" s="26">
        <v>1500</v>
      </c>
      <c r="N167" s="27">
        <v>1500</v>
      </c>
      <c r="O167" s="26">
        <v>1000</v>
      </c>
      <c r="P167" s="27">
        <v>1000</v>
      </c>
      <c r="Q167" s="26">
        <v>5000</v>
      </c>
      <c r="R167" s="27">
        <v>5000</v>
      </c>
      <c r="S167" s="26">
        <v>8000</v>
      </c>
      <c r="T167" s="27">
        <v>1500</v>
      </c>
      <c r="U167" s="26"/>
      <c r="V167" s="27"/>
      <c r="W167" s="29">
        <v>4340</v>
      </c>
      <c r="X167" s="27">
        <v>0</v>
      </c>
      <c r="Y167" s="29">
        <v>4340</v>
      </c>
      <c r="Z167" s="27">
        <v>0</v>
      </c>
      <c r="AA167" s="29">
        <v>4340</v>
      </c>
      <c r="AB167" s="27">
        <v>0</v>
      </c>
      <c r="AC167" s="29">
        <v>4340</v>
      </c>
      <c r="AD167" s="27">
        <v>17360</v>
      </c>
      <c r="AE167" s="29">
        <v>4340</v>
      </c>
      <c r="AF167" s="27"/>
      <c r="AG167" s="29">
        <v>4340</v>
      </c>
      <c r="AH167" s="27"/>
      <c r="AI167" s="29">
        <v>4340</v>
      </c>
      <c r="AJ167" s="27"/>
      <c r="AK167" s="29">
        <v>4340</v>
      </c>
      <c r="AL167" s="27">
        <v>17360</v>
      </c>
      <c r="AM167" s="29">
        <v>4340</v>
      </c>
      <c r="AN167" s="27">
        <v>6500</v>
      </c>
      <c r="AO167" s="128"/>
      <c r="AP167" s="27"/>
      <c r="AQ167" s="128"/>
      <c r="AR167" s="27"/>
      <c r="AS167" s="128"/>
      <c r="AT167" s="27"/>
      <c r="AU167" s="125"/>
      <c r="AV167" s="128"/>
      <c r="AW167" s="27"/>
      <c r="AX167" s="128"/>
      <c r="AY167" s="27"/>
      <c r="AZ167" s="128"/>
      <c r="BA167" s="27"/>
      <c r="BB167" s="128"/>
      <c r="BC167" s="27"/>
      <c r="BD167" s="128"/>
      <c r="BE167" s="27"/>
      <c r="BF167" s="128"/>
      <c r="BG167" s="27"/>
      <c r="BH167" s="128"/>
      <c r="BI167" s="27"/>
      <c r="BJ167" s="128"/>
      <c r="BK167" s="27"/>
      <c r="BL167" s="128"/>
      <c r="BM167" s="27"/>
      <c r="BN167" s="128"/>
      <c r="BO167" s="27"/>
      <c r="BP167" s="128"/>
      <c r="BQ167" s="27"/>
      <c r="BR167" s="28"/>
      <c r="BS167" s="27"/>
      <c r="BT167" s="30"/>
      <c r="BU167" s="28"/>
      <c r="BV167" s="27"/>
      <c r="BW167" s="28"/>
      <c r="BX167" s="27"/>
      <c r="BY167" s="28"/>
      <c r="BZ167" s="27"/>
      <c r="CA167" s="28"/>
      <c r="CB167" s="27"/>
      <c r="CC167" s="28"/>
      <c r="CD167" s="27"/>
      <c r="CE167" s="28"/>
      <c r="CF167" s="27"/>
      <c r="CG167" s="26"/>
      <c r="CH167" s="27"/>
      <c r="CI167" s="26"/>
      <c r="CJ167" s="27"/>
      <c r="CK167" s="26"/>
      <c r="CL167" s="27"/>
      <c r="CM167" s="26"/>
      <c r="CN167" s="27"/>
      <c r="CO167" s="26"/>
      <c r="CP167" s="27"/>
      <c r="CQ167" s="26"/>
      <c r="CR167" s="27"/>
      <c r="CS167" s="30"/>
      <c r="CT167" s="31">
        <f t="shared" si="7"/>
        <v>54560</v>
      </c>
      <c r="CU167" s="31">
        <f t="shared" si="7"/>
        <v>50220</v>
      </c>
      <c r="CV167" s="32">
        <f t="shared" si="8"/>
        <v>4340</v>
      </c>
    </row>
    <row r="168" spans="1:100" ht="25.5" customHeight="1">
      <c r="A168" s="129">
        <v>60</v>
      </c>
      <c r="B168" s="36" t="s">
        <v>227</v>
      </c>
      <c r="C168" s="20" t="s">
        <v>228</v>
      </c>
      <c r="D168" s="20" t="s">
        <v>1460</v>
      </c>
      <c r="E168" s="20" t="s">
        <v>1458</v>
      </c>
      <c r="F168" s="21" t="s">
        <v>229</v>
      </c>
      <c r="G168" s="33"/>
      <c r="H168" s="127" t="s">
        <v>1464</v>
      </c>
      <c r="I168" s="23">
        <v>0</v>
      </c>
      <c r="J168" s="34" t="s">
        <v>60</v>
      </c>
      <c r="K168" s="25">
        <f>CT168</f>
        <v>8500</v>
      </c>
      <c r="L168" s="11"/>
      <c r="M168" s="26">
        <v>1500</v>
      </c>
      <c r="N168" s="27">
        <v>1500</v>
      </c>
      <c r="O168" s="26">
        <v>500</v>
      </c>
      <c r="P168" s="27">
        <v>500</v>
      </c>
      <c r="Q168" s="26"/>
      <c r="R168" s="27"/>
      <c r="S168" s="26">
        <v>6500</v>
      </c>
      <c r="T168" s="27">
        <v>0</v>
      </c>
      <c r="U168" s="28"/>
      <c r="V168" s="27"/>
      <c r="W168" s="26"/>
      <c r="X168" s="27"/>
      <c r="Y168" s="29"/>
      <c r="Z168" s="27"/>
      <c r="AA168" s="29"/>
      <c r="AB168" s="27"/>
      <c r="AC168" s="29"/>
      <c r="AD168" s="27"/>
      <c r="AE168" s="29"/>
      <c r="AF168" s="27">
        <v>1500</v>
      </c>
      <c r="AG168" s="29"/>
      <c r="AH168" s="27"/>
      <c r="AI168" s="29"/>
      <c r="AJ168" s="27"/>
      <c r="AK168" s="29"/>
      <c r="AL168" s="27"/>
      <c r="AM168" s="29"/>
      <c r="AN168" s="27"/>
      <c r="AO168" s="29"/>
      <c r="AP168" s="27">
        <v>1500</v>
      </c>
      <c r="AQ168" s="28"/>
      <c r="AR168" s="27"/>
      <c r="AS168" s="28"/>
      <c r="AT168" s="27"/>
      <c r="AU168" s="125"/>
      <c r="AV168" s="128"/>
      <c r="AW168" s="27"/>
      <c r="AX168" s="128"/>
      <c r="AY168" s="27"/>
      <c r="AZ168" s="128"/>
      <c r="BA168" s="27"/>
      <c r="BB168" s="128"/>
      <c r="BC168" s="27"/>
      <c r="BD168" s="128"/>
      <c r="BE168" s="27"/>
      <c r="BF168" s="128"/>
      <c r="BG168" s="27"/>
      <c r="BH168" s="128"/>
      <c r="BI168" s="27"/>
      <c r="BJ168" s="128"/>
      <c r="BK168" s="27"/>
      <c r="BL168" s="128"/>
      <c r="BM168" s="27"/>
      <c r="BN168" s="128"/>
      <c r="BO168" s="27"/>
      <c r="BP168" s="128"/>
      <c r="BQ168" s="27"/>
      <c r="BR168" s="28"/>
      <c r="BS168" s="27"/>
      <c r="BT168" s="30"/>
      <c r="BU168" s="28"/>
      <c r="BV168" s="27"/>
      <c r="BW168" s="28"/>
      <c r="BX168" s="27"/>
      <c r="BY168" s="28"/>
      <c r="BZ168" s="27"/>
      <c r="CA168" s="28"/>
      <c r="CB168" s="27"/>
      <c r="CC168" s="28"/>
      <c r="CD168" s="27"/>
      <c r="CE168" s="28"/>
      <c r="CF168" s="27"/>
      <c r="CG168" s="26"/>
      <c r="CH168" s="27"/>
      <c r="CI168" s="26"/>
      <c r="CJ168" s="27"/>
      <c r="CK168" s="26"/>
      <c r="CL168" s="27"/>
      <c r="CM168" s="26"/>
      <c r="CN168" s="27"/>
      <c r="CO168" s="26"/>
      <c r="CP168" s="27"/>
      <c r="CQ168" s="26"/>
      <c r="CR168" s="27"/>
      <c r="CS168" s="30"/>
      <c r="CT168" s="31">
        <f t="shared" si="7"/>
        <v>8500</v>
      </c>
      <c r="CU168" s="31">
        <f t="shared" si="7"/>
        <v>5000</v>
      </c>
      <c r="CV168" s="32">
        <f t="shared" si="8"/>
        <v>3500</v>
      </c>
    </row>
    <row r="169" spans="1:100" ht="25.5" customHeight="1">
      <c r="A169" s="18">
        <v>59</v>
      </c>
      <c r="B169" s="36" t="s">
        <v>787</v>
      </c>
      <c r="C169" s="20" t="s">
        <v>788</v>
      </c>
      <c r="D169" s="20" t="s">
        <v>1460</v>
      </c>
      <c r="E169" s="20" t="s">
        <v>1457</v>
      </c>
      <c r="F169" s="126" t="s">
        <v>789</v>
      </c>
      <c r="G169" s="210"/>
      <c r="H169" s="127"/>
      <c r="I169" s="94">
        <v>6600</v>
      </c>
      <c r="J169" s="127"/>
      <c r="K169" s="38">
        <f>CV169</f>
        <v>18480</v>
      </c>
      <c r="L169" s="11"/>
      <c r="M169" s="26">
        <v>1500</v>
      </c>
      <c r="N169" s="27">
        <v>1500</v>
      </c>
      <c r="O169" s="26">
        <v>1000</v>
      </c>
      <c r="P169" s="27">
        <v>1000</v>
      </c>
      <c r="Q169" s="26">
        <v>5000</v>
      </c>
      <c r="R169" s="27">
        <v>5000</v>
      </c>
      <c r="S169" s="26">
        <v>8000</v>
      </c>
      <c r="T169" s="27">
        <v>8000</v>
      </c>
      <c r="U169" s="26"/>
      <c r="V169" s="27"/>
      <c r="W169" s="29">
        <v>4620</v>
      </c>
      <c r="X169" s="133">
        <v>4620</v>
      </c>
      <c r="Y169" s="29">
        <v>4620</v>
      </c>
      <c r="Z169" s="27">
        <v>4620</v>
      </c>
      <c r="AA169" s="29">
        <v>4620</v>
      </c>
      <c r="AB169" s="27">
        <v>4620</v>
      </c>
      <c r="AC169" s="29">
        <v>4620</v>
      </c>
      <c r="AD169" s="27">
        <v>4620</v>
      </c>
      <c r="AE169" s="29">
        <v>4620</v>
      </c>
      <c r="AF169" s="27"/>
      <c r="AG169" s="29">
        <v>4620</v>
      </c>
      <c r="AH169" s="27">
        <v>4620</v>
      </c>
      <c r="AI169" s="29">
        <v>4620</v>
      </c>
      <c r="AJ169" s="27"/>
      <c r="AK169" s="29">
        <v>4620</v>
      </c>
      <c r="AL169" s="27"/>
      <c r="AM169" s="29">
        <v>4620</v>
      </c>
      <c r="AN169" s="27"/>
      <c r="AO169" s="128"/>
      <c r="AP169" s="27"/>
      <c r="AQ169" s="128"/>
      <c r="AR169" s="27"/>
      <c r="AS169" s="128"/>
      <c r="AT169" s="27"/>
      <c r="AU169" s="125"/>
      <c r="AV169" s="128"/>
      <c r="AW169" s="27"/>
      <c r="AX169" s="128"/>
      <c r="AY169" s="27"/>
      <c r="AZ169" s="128"/>
      <c r="BA169" s="27"/>
      <c r="BB169" s="128"/>
      <c r="BC169" s="27"/>
      <c r="BD169" s="128"/>
      <c r="BE169" s="27"/>
      <c r="BF169" s="128"/>
      <c r="BG169" s="27"/>
      <c r="BH169" s="128"/>
      <c r="BI169" s="27"/>
      <c r="BJ169" s="128"/>
      <c r="BK169" s="27"/>
      <c r="BL169" s="128"/>
      <c r="BM169" s="27"/>
      <c r="BN169" s="128"/>
      <c r="BO169" s="27"/>
      <c r="BP169" s="128"/>
      <c r="BQ169" s="27"/>
      <c r="BR169" s="28"/>
      <c r="BS169" s="27"/>
      <c r="BT169" s="30"/>
      <c r="BU169" s="28"/>
      <c r="BV169" s="27"/>
      <c r="BW169" s="28"/>
      <c r="BX169" s="27"/>
      <c r="BY169" s="28"/>
      <c r="BZ169" s="27"/>
      <c r="CA169" s="28"/>
      <c r="CB169" s="27"/>
      <c r="CC169" s="28"/>
      <c r="CD169" s="27"/>
      <c r="CE169" s="28"/>
      <c r="CF169" s="27"/>
      <c r="CG169" s="26"/>
      <c r="CH169" s="27"/>
      <c r="CI169" s="26"/>
      <c r="CJ169" s="27"/>
      <c r="CK169" s="26"/>
      <c r="CL169" s="27"/>
      <c r="CM169" s="26"/>
      <c r="CN169" s="27"/>
      <c r="CO169" s="26"/>
      <c r="CP169" s="27"/>
      <c r="CQ169" s="26"/>
      <c r="CR169" s="27"/>
      <c r="CS169" s="30"/>
      <c r="CT169" s="31">
        <f t="shared" si="7"/>
        <v>57080</v>
      </c>
      <c r="CU169" s="31">
        <f t="shared" si="7"/>
        <v>38600</v>
      </c>
      <c r="CV169" s="32">
        <f t="shared" si="8"/>
        <v>18480</v>
      </c>
    </row>
    <row r="170" spans="1:100" ht="25.5" customHeight="1">
      <c r="A170" s="129">
        <v>60</v>
      </c>
      <c r="B170" s="36" t="s">
        <v>790</v>
      </c>
      <c r="C170" s="20" t="s">
        <v>791</v>
      </c>
      <c r="D170" s="20" t="s">
        <v>1460</v>
      </c>
      <c r="E170" s="20" t="s">
        <v>1457</v>
      </c>
      <c r="F170" s="126" t="s">
        <v>792</v>
      </c>
      <c r="G170" s="33"/>
      <c r="H170" s="127"/>
      <c r="I170" s="94">
        <v>6600</v>
      </c>
      <c r="J170" s="127"/>
      <c r="K170" s="25">
        <f>CV170</f>
        <v>0</v>
      </c>
      <c r="L170" s="11"/>
      <c r="M170" s="26">
        <v>1500</v>
      </c>
      <c r="N170" s="27">
        <v>1500</v>
      </c>
      <c r="O170" s="26">
        <v>1000</v>
      </c>
      <c r="P170" s="27">
        <v>1000</v>
      </c>
      <c r="Q170" s="26">
        <v>5000</v>
      </c>
      <c r="R170" s="27">
        <v>5000</v>
      </c>
      <c r="S170" s="26">
        <v>8000</v>
      </c>
      <c r="T170" s="27">
        <f>1500+0</f>
        <v>1500</v>
      </c>
      <c r="U170" s="26"/>
      <c r="V170" s="27"/>
      <c r="W170" s="29">
        <v>4620</v>
      </c>
      <c r="X170" s="27">
        <v>4620</v>
      </c>
      <c r="Y170" s="29">
        <v>4620</v>
      </c>
      <c r="Z170" s="27">
        <v>11120</v>
      </c>
      <c r="AA170" s="29">
        <v>4620</v>
      </c>
      <c r="AB170" s="27">
        <v>4620</v>
      </c>
      <c r="AC170" s="29">
        <v>4620</v>
      </c>
      <c r="AD170" s="27">
        <v>4620</v>
      </c>
      <c r="AE170" s="29">
        <v>4620</v>
      </c>
      <c r="AF170" s="27"/>
      <c r="AG170" s="29">
        <v>4620</v>
      </c>
      <c r="AH170" s="27">
        <v>4620</v>
      </c>
      <c r="AI170" s="29">
        <v>4620</v>
      </c>
      <c r="AJ170" s="27"/>
      <c r="AK170" s="29">
        <v>4620</v>
      </c>
      <c r="AL170" s="27">
        <v>13860</v>
      </c>
      <c r="AM170" s="29">
        <v>4620</v>
      </c>
      <c r="AN170" s="27">
        <v>4620</v>
      </c>
      <c r="AO170" s="128"/>
      <c r="AP170" s="27"/>
      <c r="AQ170" s="128"/>
      <c r="AR170" s="27"/>
      <c r="AS170" s="128"/>
      <c r="AT170" s="27"/>
      <c r="AU170" s="125"/>
      <c r="AV170" s="128"/>
      <c r="AW170" s="27"/>
      <c r="AX170" s="128"/>
      <c r="AY170" s="27"/>
      <c r="AZ170" s="128"/>
      <c r="BA170" s="27"/>
      <c r="BB170" s="128"/>
      <c r="BC170" s="27"/>
      <c r="BD170" s="128"/>
      <c r="BE170" s="27"/>
      <c r="BF170" s="128"/>
      <c r="BG170" s="27"/>
      <c r="BH170" s="128"/>
      <c r="BI170" s="27"/>
      <c r="BJ170" s="128"/>
      <c r="BK170" s="27"/>
      <c r="BL170" s="128"/>
      <c r="BM170" s="27"/>
      <c r="BN170" s="128"/>
      <c r="BO170" s="27"/>
      <c r="BP170" s="128"/>
      <c r="BQ170" s="27"/>
      <c r="BR170" s="28"/>
      <c r="BS170" s="27"/>
      <c r="BT170" s="30"/>
      <c r="BU170" s="28"/>
      <c r="BV170" s="27"/>
      <c r="BW170" s="28"/>
      <c r="BX170" s="27"/>
      <c r="BY170" s="28"/>
      <c r="BZ170" s="27"/>
      <c r="CA170" s="28"/>
      <c r="CB170" s="27"/>
      <c r="CC170" s="28"/>
      <c r="CD170" s="27"/>
      <c r="CE170" s="28"/>
      <c r="CF170" s="27"/>
      <c r="CG170" s="26"/>
      <c r="CH170" s="27"/>
      <c r="CI170" s="26"/>
      <c r="CJ170" s="27"/>
      <c r="CK170" s="26"/>
      <c r="CL170" s="27"/>
      <c r="CM170" s="26"/>
      <c r="CN170" s="27"/>
      <c r="CO170" s="26"/>
      <c r="CP170" s="27"/>
      <c r="CQ170" s="26"/>
      <c r="CR170" s="27"/>
      <c r="CS170" s="30"/>
      <c r="CT170" s="31">
        <f t="shared" si="7"/>
        <v>57080</v>
      </c>
      <c r="CU170" s="31">
        <f t="shared" si="7"/>
        <v>57080</v>
      </c>
      <c r="CV170" s="32">
        <f t="shared" si="8"/>
        <v>0</v>
      </c>
    </row>
    <row r="171" spans="1:100" ht="25.5" customHeight="1">
      <c r="A171" s="18">
        <v>61</v>
      </c>
      <c r="B171" s="36" t="s">
        <v>230</v>
      </c>
      <c r="C171" s="20" t="s">
        <v>231</v>
      </c>
      <c r="D171" s="20" t="s">
        <v>1460</v>
      </c>
      <c r="E171" s="20" t="s">
        <v>1458</v>
      </c>
      <c r="F171" s="21" t="s">
        <v>232</v>
      </c>
      <c r="G171" s="33"/>
      <c r="H171" s="127" t="s">
        <v>1468</v>
      </c>
      <c r="I171" s="23">
        <v>3300</v>
      </c>
      <c r="J171" s="34" t="s">
        <v>98</v>
      </c>
      <c r="K171" s="25">
        <f>CT171</f>
        <v>36290</v>
      </c>
      <c r="L171" s="11"/>
      <c r="M171" s="26">
        <v>1500</v>
      </c>
      <c r="N171" s="27">
        <v>1500</v>
      </c>
      <c r="O171" s="26">
        <v>1000</v>
      </c>
      <c r="P171" s="27">
        <v>1000</v>
      </c>
      <c r="Q171" s="26">
        <v>5000</v>
      </c>
      <c r="R171" s="27">
        <v>5000</v>
      </c>
      <c r="S171" s="26">
        <v>8000</v>
      </c>
      <c r="T171" s="27">
        <v>1500</v>
      </c>
      <c r="U171" s="28"/>
      <c r="V171" s="27"/>
      <c r="W171" s="26"/>
      <c r="X171" s="27"/>
      <c r="Y171" s="29">
        <v>2310</v>
      </c>
      <c r="Z171" s="27">
        <v>0</v>
      </c>
      <c r="AA171" s="29">
        <v>2310</v>
      </c>
      <c r="AB171" s="27">
        <v>11120</v>
      </c>
      <c r="AC171" s="29">
        <v>2310</v>
      </c>
      <c r="AD171" s="27">
        <v>0</v>
      </c>
      <c r="AE171" s="29">
        <v>2310</v>
      </c>
      <c r="AF171" s="27">
        <v>4620</v>
      </c>
      <c r="AG171" s="29">
        <v>2310</v>
      </c>
      <c r="AH171" s="27"/>
      <c r="AI171" s="29">
        <v>2310</v>
      </c>
      <c r="AJ171" s="27"/>
      <c r="AK171" s="29">
        <v>2310</v>
      </c>
      <c r="AL171" s="27"/>
      <c r="AM171" s="29">
        <v>2310</v>
      </c>
      <c r="AN171" s="27"/>
      <c r="AO171" s="29">
        <v>2310</v>
      </c>
      <c r="AP171" s="27">
        <v>11550</v>
      </c>
      <c r="AQ171" s="28"/>
      <c r="AR171" s="27"/>
      <c r="AS171" s="28"/>
      <c r="AT171" s="27"/>
      <c r="AU171" s="125"/>
      <c r="AV171" s="128"/>
      <c r="AW171" s="27"/>
      <c r="AX171" s="128"/>
      <c r="AY171" s="27"/>
      <c r="AZ171" s="128"/>
      <c r="BA171" s="27"/>
      <c r="BB171" s="128"/>
      <c r="BC171" s="27"/>
      <c r="BD171" s="128"/>
      <c r="BE171" s="27"/>
      <c r="BF171" s="128"/>
      <c r="BG171" s="27"/>
      <c r="BH171" s="128"/>
      <c r="BI171" s="27"/>
      <c r="BJ171" s="128"/>
      <c r="BK171" s="27"/>
      <c r="BL171" s="128"/>
      <c r="BM171" s="27"/>
      <c r="BN171" s="128"/>
      <c r="BO171" s="27"/>
      <c r="BP171" s="128"/>
      <c r="BQ171" s="27"/>
      <c r="BR171" s="28"/>
      <c r="BS171" s="27"/>
      <c r="BT171" s="30"/>
      <c r="BU171" s="28"/>
      <c r="BV171" s="27"/>
      <c r="BW171" s="28"/>
      <c r="BX171" s="27"/>
      <c r="BY171" s="28"/>
      <c r="BZ171" s="27"/>
      <c r="CA171" s="28"/>
      <c r="CB171" s="27"/>
      <c r="CC171" s="28"/>
      <c r="CD171" s="27"/>
      <c r="CE171" s="28"/>
      <c r="CF171" s="27"/>
      <c r="CG171" s="26"/>
      <c r="CH171" s="27"/>
      <c r="CI171" s="26"/>
      <c r="CJ171" s="27"/>
      <c r="CK171" s="26"/>
      <c r="CL171" s="27"/>
      <c r="CM171" s="26"/>
      <c r="CN171" s="27"/>
      <c r="CO171" s="26"/>
      <c r="CP171" s="27"/>
      <c r="CQ171" s="26"/>
      <c r="CR171" s="27"/>
      <c r="CS171" s="30"/>
      <c r="CT171" s="31">
        <f t="shared" si="7"/>
        <v>36290</v>
      </c>
      <c r="CU171" s="31">
        <f t="shared" si="7"/>
        <v>36290</v>
      </c>
      <c r="CV171" s="32">
        <f t="shared" si="8"/>
        <v>0</v>
      </c>
    </row>
    <row r="172" spans="1:100" ht="25.5" customHeight="1">
      <c r="A172" s="129">
        <v>62</v>
      </c>
      <c r="B172" s="36" t="s">
        <v>233</v>
      </c>
      <c r="C172" s="20" t="s">
        <v>234</v>
      </c>
      <c r="D172" s="20" t="s">
        <v>1460</v>
      </c>
      <c r="E172" s="20" t="s">
        <v>1458</v>
      </c>
      <c r="F172" s="21" t="s">
        <v>235</v>
      </c>
      <c r="G172" s="212"/>
      <c r="H172" s="24"/>
      <c r="I172" s="23">
        <v>6600</v>
      </c>
      <c r="K172" s="25">
        <f>CT172</f>
        <v>57080</v>
      </c>
      <c r="L172" s="11"/>
      <c r="M172" s="26">
        <v>1500</v>
      </c>
      <c r="N172" s="27">
        <v>1500</v>
      </c>
      <c r="O172" s="26">
        <v>1000</v>
      </c>
      <c r="P172" s="27">
        <v>1000</v>
      </c>
      <c r="Q172" s="26">
        <v>5000</v>
      </c>
      <c r="R172" s="27">
        <v>5000</v>
      </c>
      <c r="S172" s="26">
        <v>8000</v>
      </c>
      <c r="T172" s="27">
        <f>1500+0</f>
        <v>1500</v>
      </c>
      <c r="U172" s="28"/>
      <c r="V172" s="27"/>
      <c r="W172" s="26"/>
      <c r="X172" s="27"/>
      <c r="Y172" s="29">
        <v>4620</v>
      </c>
      <c r="Z172" s="27">
        <v>4620</v>
      </c>
      <c r="AA172" s="29">
        <v>4620</v>
      </c>
      <c r="AB172" s="27">
        <v>4620</v>
      </c>
      <c r="AC172" s="29">
        <v>4620</v>
      </c>
      <c r="AD172" s="27">
        <v>4620</v>
      </c>
      <c r="AE172" s="29">
        <v>4620</v>
      </c>
      <c r="AF172" s="27">
        <v>11120</v>
      </c>
      <c r="AG172" s="29">
        <v>4620</v>
      </c>
      <c r="AH172" s="27">
        <v>4620</v>
      </c>
      <c r="AI172" s="29">
        <v>4620</v>
      </c>
      <c r="AJ172" s="27">
        <v>4620</v>
      </c>
      <c r="AK172" s="29">
        <v>4620</v>
      </c>
      <c r="AL172" s="27"/>
      <c r="AM172" s="29">
        <v>4620</v>
      </c>
      <c r="AN172" s="27"/>
      <c r="AO172" s="29">
        <v>4620</v>
      </c>
      <c r="AP172" s="27"/>
      <c r="AQ172" s="28"/>
      <c r="AR172" s="27"/>
      <c r="AS172" s="28"/>
      <c r="AT172" s="27"/>
      <c r="AU172" s="125"/>
      <c r="AV172" s="128"/>
      <c r="AW172" s="27"/>
      <c r="AX172" s="128"/>
      <c r="AY172" s="27"/>
      <c r="AZ172" s="128"/>
      <c r="BA172" s="27"/>
      <c r="BB172" s="128"/>
      <c r="BC172" s="27"/>
      <c r="BD172" s="128"/>
      <c r="BE172" s="27"/>
      <c r="BF172" s="128"/>
      <c r="BG172" s="27"/>
      <c r="BH172" s="128"/>
      <c r="BI172" s="27"/>
      <c r="BJ172" s="128"/>
      <c r="BK172" s="27"/>
      <c r="BL172" s="128"/>
      <c r="BM172" s="27"/>
      <c r="BN172" s="128"/>
      <c r="BO172" s="27"/>
      <c r="BP172" s="128"/>
      <c r="BQ172" s="27"/>
      <c r="BR172" s="28"/>
      <c r="BS172" s="27"/>
      <c r="BT172" s="30"/>
      <c r="BU172" s="28"/>
      <c r="BV172" s="27"/>
      <c r="BW172" s="28"/>
      <c r="BX172" s="27"/>
      <c r="BY172" s="28"/>
      <c r="BZ172" s="27"/>
      <c r="CA172" s="28"/>
      <c r="CB172" s="27"/>
      <c r="CC172" s="28"/>
      <c r="CD172" s="27"/>
      <c r="CE172" s="28"/>
      <c r="CF172" s="27"/>
      <c r="CG172" s="26"/>
      <c r="CH172" s="27"/>
      <c r="CI172" s="26"/>
      <c r="CJ172" s="27"/>
      <c r="CK172" s="26"/>
      <c r="CL172" s="27"/>
      <c r="CM172" s="26"/>
      <c r="CN172" s="27"/>
      <c r="CO172" s="26"/>
      <c r="CP172" s="27"/>
      <c r="CQ172" s="26"/>
      <c r="CR172" s="27"/>
      <c r="CS172" s="30"/>
      <c r="CT172" s="31">
        <f t="shared" si="7"/>
        <v>57080</v>
      </c>
      <c r="CU172" s="31">
        <f t="shared" si="7"/>
        <v>43220</v>
      </c>
      <c r="CV172" s="32">
        <f t="shared" si="8"/>
        <v>13860</v>
      </c>
    </row>
    <row r="173" spans="1:100" ht="25.5" customHeight="1">
      <c r="A173" s="18">
        <v>63</v>
      </c>
      <c r="B173" s="36" t="s">
        <v>236</v>
      </c>
      <c r="C173" s="20" t="s">
        <v>237</v>
      </c>
      <c r="D173" s="20" t="s">
        <v>1460</v>
      </c>
      <c r="E173" s="20" t="s">
        <v>1458</v>
      </c>
      <c r="F173" s="21" t="s">
        <v>238</v>
      </c>
      <c r="G173" s="22" t="s">
        <v>45</v>
      </c>
      <c r="H173" s="24" t="s">
        <v>1463</v>
      </c>
      <c r="I173" s="23">
        <v>6200</v>
      </c>
      <c r="K173" s="25">
        <f>CT173</f>
        <v>54560</v>
      </c>
      <c r="L173" s="11"/>
      <c r="M173" s="26">
        <v>1500</v>
      </c>
      <c r="N173" s="27">
        <v>1500</v>
      </c>
      <c r="O173" s="26">
        <v>1000</v>
      </c>
      <c r="P173" s="27">
        <v>1000</v>
      </c>
      <c r="Q173" s="26">
        <v>5000</v>
      </c>
      <c r="R173" s="27">
        <v>5000</v>
      </c>
      <c r="S173" s="26">
        <v>8000</v>
      </c>
      <c r="T173" s="27">
        <f>1500+0</f>
        <v>1500</v>
      </c>
      <c r="U173" s="28"/>
      <c r="V173" s="27"/>
      <c r="W173" s="26"/>
      <c r="X173" s="27"/>
      <c r="Y173" s="29">
        <v>4340</v>
      </c>
      <c r="Z173" s="27">
        <v>11120</v>
      </c>
      <c r="AA173" s="29">
        <v>4340</v>
      </c>
      <c r="AB173" s="27">
        <v>4620</v>
      </c>
      <c r="AC173" s="29">
        <v>4340</v>
      </c>
      <c r="AD173" s="27">
        <v>3780</v>
      </c>
      <c r="AE173" s="29">
        <v>4340</v>
      </c>
      <c r="AF173" s="27">
        <v>4340</v>
      </c>
      <c r="AG173" s="29">
        <v>4340</v>
      </c>
      <c r="AH173" s="27">
        <v>4340</v>
      </c>
      <c r="AI173" s="29">
        <v>4340</v>
      </c>
      <c r="AJ173" s="27">
        <v>4340</v>
      </c>
      <c r="AK173" s="29">
        <v>4340</v>
      </c>
      <c r="AL173" s="27">
        <v>4340</v>
      </c>
      <c r="AM173" s="29">
        <v>4340</v>
      </c>
      <c r="AN173" s="27">
        <v>4340</v>
      </c>
      <c r="AO173" s="29">
        <v>4340</v>
      </c>
      <c r="AP173" s="27"/>
      <c r="AQ173" s="28"/>
      <c r="AR173" s="27"/>
      <c r="AS173" s="28"/>
      <c r="AT173" s="27"/>
      <c r="AU173" s="125"/>
      <c r="AV173" s="128"/>
      <c r="AW173" s="27"/>
      <c r="AX173" s="128"/>
      <c r="AY173" s="27"/>
      <c r="AZ173" s="128"/>
      <c r="BA173" s="27"/>
      <c r="BB173" s="128"/>
      <c r="BC173" s="27"/>
      <c r="BD173" s="128"/>
      <c r="BE173" s="27"/>
      <c r="BF173" s="128"/>
      <c r="BG173" s="27"/>
      <c r="BH173" s="128"/>
      <c r="BI173" s="27"/>
      <c r="BJ173" s="128"/>
      <c r="BK173" s="27"/>
      <c r="BL173" s="128"/>
      <c r="BM173" s="27"/>
      <c r="BN173" s="128"/>
      <c r="BO173" s="27"/>
      <c r="BP173" s="128"/>
      <c r="BQ173" s="27"/>
      <c r="BR173" s="28"/>
      <c r="BS173" s="27"/>
      <c r="BT173" s="30"/>
      <c r="BU173" s="28"/>
      <c r="BV173" s="27"/>
      <c r="BW173" s="28"/>
      <c r="BX173" s="27"/>
      <c r="BY173" s="28"/>
      <c r="BZ173" s="27"/>
      <c r="CA173" s="28"/>
      <c r="CB173" s="27"/>
      <c r="CC173" s="28"/>
      <c r="CD173" s="27"/>
      <c r="CE173" s="28"/>
      <c r="CF173" s="27"/>
      <c r="CG173" s="26"/>
      <c r="CH173" s="27"/>
      <c r="CI173" s="26"/>
      <c r="CJ173" s="27"/>
      <c r="CK173" s="26"/>
      <c r="CL173" s="27"/>
      <c r="CM173" s="26"/>
      <c r="CN173" s="27"/>
      <c r="CO173" s="26"/>
      <c r="CP173" s="27"/>
      <c r="CQ173" s="26"/>
      <c r="CR173" s="27"/>
      <c r="CS173" s="30"/>
      <c r="CT173" s="31">
        <f t="shared" si="7"/>
        <v>54560</v>
      </c>
      <c r="CU173" s="31">
        <f t="shared" si="7"/>
        <v>50220</v>
      </c>
      <c r="CV173" s="32">
        <f t="shared" si="8"/>
        <v>4340</v>
      </c>
    </row>
    <row r="174" spans="1:100" ht="25.5" customHeight="1">
      <c r="A174" s="129">
        <v>64</v>
      </c>
      <c r="B174" s="36" t="s">
        <v>239</v>
      </c>
      <c r="C174" s="20" t="s">
        <v>240</v>
      </c>
      <c r="D174" s="20" t="s">
        <v>1460</v>
      </c>
      <c r="E174" s="20" t="s">
        <v>1458</v>
      </c>
      <c r="F174" s="21" t="s">
        <v>241</v>
      </c>
      <c r="G174" s="211"/>
      <c r="H174" s="222" t="s">
        <v>136</v>
      </c>
      <c r="I174" s="23"/>
      <c r="J174" s="222" t="s">
        <v>136</v>
      </c>
      <c r="K174" s="25">
        <f>CT174</f>
        <v>39220</v>
      </c>
      <c r="L174" s="11"/>
      <c r="M174" s="26">
        <v>1500</v>
      </c>
      <c r="N174" s="27">
        <v>1500</v>
      </c>
      <c r="O174" s="26">
        <v>1000</v>
      </c>
      <c r="P174" s="27">
        <f>500+0</f>
        <v>500</v>
      </c>
      <c r="Q174" s="26">
        <v>5000</v>
      </c>
      <c r="R174" s="27">
        <v>0</v>
      </c>
      <c r="S174" s="26">
        <v>4000</v>
      </c>
      <c r="T174" s="27"/>
      <c r="U174" s="28"/>
      <c r="V174" s="27"/>
      <c r="W174" s="26"/>
      <c r="X174" s="27">
        <v>5500</v>
      </c>
      <c r="Y174" s="29">
        <v>4620</v>
      </c>
      <c r="Z174" s="27"/>
      <c r="AA174" s="29">
        <v>4620</v>
      </c>
      <c r="AB174" s="27"/>
      <c r="AC174" s="29">
        <v>4620</v>
      </c>
      <c r="AD174" s="27"/>
      <c r="AE174" s="29">
        <v>4620</v>
      </c>
      <c r="AF174" s="27"/>
      <c r="AG174" s="29">
        <v>4620</v>
      </c>
      <c r="AH174" s="27">
        <v>5000</v>
      </c>
      <c r="AI174" s="29">
        <v>4620</v>
      </c>
      <c r="AJ174" s="27">
        <v>22100</v>
      </c>
      <c r="AK174" s="29"/>
      <c r="AL174" s="27">
        <v>4620</v>
      </c>
      <c r="AM174" s="29"/>
      <c r="AN174" s="27"/>
      <c r="AO174" s="29"/>
      <c r="AP174" s="27"/>
      <c r="AQ174" s="28"/>
      <c r="AR174" s="27"/>
      <c r="AS174" s="28"/>
      <c r="AT174" s="27"/>
      <c r="AU174" s="125"/>
      <c r="AV174" s="128"/>
      <c r="AW174" s="27"/>
      <c r="AX174" s="128"/>
      <c r="AY174" s="27"/>
      <c r="AZ174" s="128"/>
      <c r="BA174" s="27"/>
      <c r="BB174" s="128"/>
      <c r="BC174" s="27"/>
      <c r="BD174" s="128"/>
      <c r="BE174" s="27"/>
      <c r="BF174" s="128"/>
      <c r="BG174" s="27"/>
      <c r="BH174" s="128"/>
      <c r="BI174" s="27"/>
      <c r="BJ174" s="128"/>
      <c r="BK174" s="27"/>
      <c r="BL174" s="128"/>
      <c r="BM174" s="27"/>
      <c r="BN174" s="128"/>
      <c r="BO174" s="27"/>
      <c r="BP174" s="128"/>
      <c r="BQ174" s="27"/>
      <c r="BR174" s="28"/>
      <c r="BS174" s="27"/>
      <c r="BT174" s="30"/>
      <c r="BU174" s="28"/>
      <c r="BV174" s="27"/>
      <c r="BW174" s="28"/>
      <c r="BX174" s="27"/>
      <c r="BY174" s="28"/>
      <c r="BZ174" s="27"/>
      <c r="CA174" s="28"/>
      <c r="CB174" s="27"/>
      <c r="CC174" s="28"/>
      <c r="CD174" s="27"/>
      <c r="CE174" s="28"/>
      <c r="CF174" s="27"/>
      <c r="CG174" s="26"/>
      <c r="CH174" s="27"/>
      <c r="CI174" s="26"/>
      <c r="CJ174" s="27"/>
      <c r="CK174" s="26"/>
      <c r="CL174" s="27"/>
      <c r="CM174" s="26"/>
      <c r="CN174" s="27"/>
      <c r="CO174" s="26"/>
      <c r="CP174" s="27"/>
      <c r="CQ174" s="26"/>
      <c r="CR174" s="27"/>
      <c r="CS174" s="30"/>
      <c r="CT174" s="31">
        <f t="shared" si="7"/>
        <v>39220</v>
      </c>
      <c r="CU174" s="31">
        <f t="shared" si="7"/>
        <v>39220</v>
      </c>
      <c r="CV174" s="32">
        <f t="shared" si="8"/>
        <v>0</v>
      </c>
    </row>
    <row r="175" spans="1:100" ht="25.5" customHeight="1">
      <c r="A175" s="18">
        <v>65</v>
      </c>
      <c r="B175" s="36" t="s">
        <v>242</v>
      </c>
      <c r="C175" s="20" t="s">
        <v>243</v>
      </c>
      <c r="D175" s="20" t="s">
        <v>1460</v>
      </c>
      <c r="E175" s="20" t="s">
        <v>1458</v>
      </c>
      <c r="F175" s="21" t="s">
        <v>244</v>
      </c>
      <c r="G175" s="211" t="s">
        <v>45</v>
      </c>
      <c r="H175" s="35" t="s">
        <v>1463</v>
      </c>
      <c r="I175" s="23">
        <v>6200</v>
      </c>
      <c r="J175" s="35"/>
      <c r="K175" s="25">
        <f>CT175</f>
        <v>54560</v>
      </c>
      <c r="L175" s="11"/>
      <c r="M175" s="26">
        <v>1500</v>
      </c>
      <c r="N175" s="27">
        <v>1500</v>
      </c>
      <c r="O175" s="26">
        <v>1000</v>
      </c>
      <c r="P175" s="27">
        <v>1000</v>
      </c>
      <c r="Q175" s="26">
        <v>5000</v>
      </c>
      <c r="R175" s="27">
        <v>5000</v>
      </c>
      <c r="S175" s="26">
        <v>8000</v>
      </c>
      <c r="T175" s="27">
        <v>1500</v>
      </c>
      <c r="U175" s="28"/>
      <c r="V175" s="27"/>
      <c r="W175" s="26"/>
      <c r="X175" s="27"/>
      <c r="Y175" s="29">
        <v>4340</v>
      </c>
      <c r="Z175" s="27">
        <v>11120</v>
      </c>
      <c r="AA175" s="29">
        <v>4340</v>
      </c>
      <c r="AB175" s="27">
        <v>4620</v>
      </c>
      <c r="AC175" s="29">
        <v>4340</v>
      </c>
      <c r="AD175" s="27">
        <v>3780</v>
      </c>
      <c r="AE175" s="29">
        <v>4340</v>
      </c>
      <c r="AF175" s="27">
        <v>4340</v>
      </c>
      <c r="AG175" s="29">
        <v>4340</v>
      </c>
      <c r="AH175" s="27">
        <v>4340</v>
      </c>
      <c r="AI175" s="29">
        <v>4340</v>
      </c>
      <c r="AJ175" s="27"/>
      <c r="AK175" s="29">
        <v>4340</v>
      </c>
      <c r="AL175" s="27"/>
      <c r="AM175" s="29">
        <v>4340</v>
      </c>
      <c r="AN175" s="27">
        <v>13020</v>
      </c>
      <c r="AO175" s="29">
        <v>4340</v>
      </c>
      <c r="AP175" s="27"/>
      <c r="AQ175" s="28"/>
      <c r="AR175" s="27"/>
      <c r="AS175" s="28"/>
      <c r="AT175" s="27"/>
      <c r="AU175" s="125"/>
      <c r="AV175" s="128"/>
      <c r="AW175" s="27"/>
      <c r="AX175" s="128"/>
      <c r="AY175" s="27"/>
      <c r="AZ175" s="128"/>
      <c r="BA175" s="27"/>
      <c r="BB175" s="128"/>
      <c r="BC175" s="27"/>
      <c r="BD175" s="128"/>
      <c r="BE175" s="27"/>
      <c r="BF175" s="128"/>
      <c r="BG175" s="27"/>
      <c r="BH175" s="128"/>
      <c r="BI175" s="27"/>
      <c r="BJ175" s="128"/>
      <c r="BK175" s="27"/>
      <c r="BL175" s="128"/>
      <c r="BM175" s="27"/>
      <c r="BN175" s="128"/>
      <c r="BO175" s="27"/>
      <c r="BP175" s="128"/>
      <c r="BQ175" s="27"/>
      <c r="BR175" s="28"/>
      <c r="BS175" s="27"/>
      <c r="BT175" s="30"/>
      <c r="BU175" s="28"/>
      <c r="BV175" s="27"/>
      <c r="BW175" s="28"/>
      <c r="BX175" s="27"/>
      <c r="BY175" s="28"/>
      <c r="BZ175" s="27"/>
      <c r="CA175" s="28"/>
      <c r="CB175" s="27"/>
      <c r="CC175" s="28"/>
      <c r="CD175" s="27"/>
      <c r="CE175" s="28"/>
      <c r="CF175" s="27"/>
      <c r="CG175" s="26"/>
      <c r="CH175" s="27"/>
      <c r="CI175" s="26"/>
      <c r="CJ175" s="27"/>
      <c r="CK175" s="26"/>
      <c r="CL175" s="27"/>
      <c r="CM175" s="26"/>
      <c r="CN175" s="27"/>
      <c r="CO175" s="26"/>
      <c r="CP175" s="27"/>
      <c r="CQ175" s="26"/>
      <c r="CR175" s="27"/>
      <c r="CS175" s="30"/>
      <c r="CT175" s="31">
        <f t="shared" si="7"/>
        <v>54560</v>
      </c>
      <c r="CU175" s="31">
        <f t="shared" si="7"/>
        <v>50220</v>
      </c>
      <c r="CV175" s="32">
        <f t="shared" si="8"/>
        <v>4340</v>
      </c>
    </row>
    <row r="176" spans="1:100" ht="24.75" customHeight="1">
      <c r="A176" s="129">
        <v>61</v>
      </c>
      <c r="B176" s="36" t="s">
        <v>793</v>
      </c>
      <c r="C176" s="20" t="s">
        <v>794</v>
      </c>
      <c r="D176" s="20" t="s">
        <v>1460</v>
      </c>
      <c r="E176" s="20" t="s">
        <v>1457</v>
      </c>
      <c r="F176" s="126" t="s">
        <v>795</v>
      </c>
      <c r="G176" s="212"/>
      <c r="H176" s="147"/>
      <c r="I176" s="94">
        <v>6600</v>
      </c>
      <c r="J176" s="147"/>
      <c r="K176" s="25">
        <f>CV176</f>
        <v>29600</v>
      </c>
      <c r="L176" s="11"/>
      <c r="M176" s="26">
        <v>1500</v>
      </c>
      <c r="N176" s="27">
        <v>1500</v>
      </c>
      <c r="O176" s="26">
        <v>1000</v>
      </c>
      <c r="P176" s="27">
        <v>1000</v>
      </c>
      <c r="Q176" s="26">
        <v>5000</v>
      </c>
      <c r="R176" s="27">
        <v>5000</v>
      </c>
      <c r="S176" s="26">
        <v>8000</v>
      </c>
      <c r="T176" s="27">
        <v>1500</v>
      </c>
      <c r="U176" s="26"/>
      <c r="V176" s="27"/>
      <c r="W176" s="29">
        <v>4620</v>
      </c>
      <c r="X176" s="27">
        <v>0</v>
      </c>
      <c r="Y176" s="29">
        <v>4620</v>
      </c>
      <c r="Z176" s="27">
        <v>4620</v>
      </c>
      <c r="AA176" s="29">
        <v>4620</v>
      </c>
      <c r="AB176" s="27">
        <v>0</v>
      </c>
      <c r="AC176" s="29">
        <v>4620</v>
      </c>
      <c r="AD176" s="27">
        <v>9240</v>
      </c>
      <c r="AE176" s="29">
        <v>4620</v>
      </c>
      <c r="AF176" s="27"/>
      <c r="AG176" s="29">
        <v>4620</v>
      </c>
      <c r="AH176" s="27"/>
      <c r="AI176" s="29">
        <v>4620</v>
      </c>
      <c r="AJ176" s="27"/>
      <c r="AK176" s="29">
        <v>4620</v>
      </c>
      <c r="AL176" s="27"/>
      <c r="AM176" s="29">
        <v>4620</v>
      </c>
      <c r="AN176" s="27">
        <v>4620</v>
      </c>
      <c r="AO176" s="128"/>
      <c r="AP176" s="27"/>
      <c r="AQ176" s="128"/>
      <c r="AR176" s="27"/>
      <c r="AS176" s="128"/>
      <c r="AT176" s="27"/>
      <c r="AU176" s="125"/>
      <c r="AV176" s="128"/>
      <c r="AW176" s="27"/>
      <c r="AX176" s="128"/>
      <c r="AY176" s="27"/>
      <c r="AZ176" s="128"/>
      <c r="BA176" s="27"/>
      <c r="BB176" s="128"/>
      <c r="BC176" s="27"/>
      <c r="BD176" s="128"/>
      <c r="BE176" s="27"/>
      <c r="BF176" s="128"/>
      <c r="BG176" s="27"/>
      <c r="BH176" s="128"/>
      <c r="BI176" s="27"/>
      <c r="BJ176" s="128"/>
      <c r="BK176" s="27"/>
      <c r="BL176" s="128"/>
      <c r="BM176" s="27"/>
      <c r="BN176" s="128"/>
      <c r="BO176" s="27"/>
      <c r="BP176" s="128"/>
      <c r="BQ176" s="27"/>
      <c r="BR176" s="28"/>
      <c r="BS176" s="27"/>
      <c r="BT176" s="30"/>
      <c r="BU176" s="28"/>
      <c r="BV176" s="27"/>
      <c r="BW176" s="28"/>
      <c r="BX176" s="27"/>
      <c r="BY176" s="28"/>
      <c r="BZ176" s="27"/>
      <c r="CA176" s="28"/>
      <c r="CB176" s="27"/>
      <c r="CC176" s="28"/>
      <c r="CD176" s="27"/>
      <c r="CE176" s="28"/>
      <c r="CF176" s="27"/>
      <c r="CG176" s="26"/>
      <c r="CH176" s="27"/>
      <c r="CI176" s="26"/>
      <c r="CJ176" s="27"/>
      <c r="CK176" s="26"/>
      <c r="CL176" s="27"/>
      <c r="CM176" s="26"/>
      <c r="CN176" s="27"/>
      <c r="CO176" s="26"/>
      <c r="CP176" s="27"/>
      <c r="CQ176" s="26"/>
      <c r="CR176" s="27"/>
      <c r="CS176" s="30"/>
      <c r="CT176" s="31">
        <f t="shared" si="7"/>
        <v>57080</v>
      </c>
      <c r="CU176" s="31">
        <f t="shared" si="7"/>
        <v>27480</v>
      </c>
      <c r="CV176" s="32">
        <f t="shared" si="8"/>
        <v>29600</v>
      </c>
    </row>
    <row r="177" spans="1:100" ht="25.5" customHeight="1">
      <c r="A177" s="18">
        <v>62</v>
      </c>
      <c r="B177" s="36" t="s">
        <v>796</v>
      </c>
      <c r="C177" s="20" t="s">
        <v>797</v>
      </c>
      <c r="D177" s="20" t="s">
        <v>1460</v>
      </c>
      <c r="E177" s="20" t="s">
        <v>1457</v>
      </c>
      <c r="F177" s="126" t="s">
        <v>798</v>
      </c>
      <c r="G177" s="212"/>
      <c r="H177" s="147"/>
      <c r="I177" s="94">
        <v>6600</v>
      </c>
      <c r="J177" s="147"/>
      <c r="K177" s="25">
        <f>CV177</f>
        <v>23100</v>
      </c>
      <c r="L177" s="11"/>
      <c r="M177" s="26">
        <v>1500</v>
      </c>
      <c r="N177" s="27">
        <v>1500</v>
      </c>
      <c r="O177" s="26">
        <v>1000</v>
      </c>
      <c r="P177" s="27">
        <v>1000</v>
      </c>
      <c r="Q177" s="26">
        <v>5000</v>
      </c>
      <c r="R177" s="27">
        <v>5000</v>
      </c>
      <c r="S177" s="26">
        <v>8000</v>
      </c>
      <c r="T177" s="27">
        <f>1500+0</f>
        <v>1500</v>
      </c>
      <c r="U177" s="26"/>
      <c r="V177" s="27"/>
      <c r="W177" s="29">
        <v>4620</v>
      </c>
      <c r="X177" s="27">
        <v>0</v>
      </c>
      <c r="Y177" s="29">
        <v>4620</v>
      </c>
      <c r="Z177" s="27">
        <v>0</v>
      </c>
      <c r="AA177" s="29">
        <v>4620</v>
      </c>
      <c r="AB177" s="27">
        <v>0</v>
      </c>
      <c r="AC177" s="29">
        <v>4620</v>
      </c>
      <c r="AD177" s="27">
        <f>24000+980</f>
        <v>24980</v>
      </c>
      <c r="AE177" s="29">
        <v>4620</v>
      </c>
      <c r="AF177" s="27"/>
      <c r="AG177" s="29">
        <v>4620</v>
      </c>
      <c r="AH177" s="27"/>
      <c r="AI177" s="29">
        <v>4620</v>
      </c>
      <c r="AJ177" s="27"/>
      <c r="AK177" s="29">
        <v>4620</v>
      </c>
      <c r="AL177" s="27"/>
      <c r="AM177" s="29">
        <v>4620</v>
      </c>
      <c r="AN177" s="27"/>
      <c r="AO177" s="128"/>
      <c r="AP177" s="27"/>
      <c r="AQ177" s="128"/>
      <c r="AR177" s="27"/>
      <c r="AS177" s="128"/>
      <c r="AT177" s="27"/>
      <c r="AU177" s="125"/>
      <c r="AV177" s="128"/>
      <c r="AW177" s="27"/>
      <c r="AX177" s="128"/>
      <c r="AY177" s="27"/>
      <c r="AZ177" s="128"/>
      <c r="BA177" s="27"/>
      <c r="BB177" s="128"/>
      <c r="BC177" s="27"/>
      <c r="BD177" s="128"/>
      <c r="BE177" s="27"/>
      <c r="BF177" s="128"/>
      <c r="BG177" s="27"/>
      <c r="BH177" s="128"/>
      <c r="BI177" s="27"/>
      <c r="BJ177" s="128"/>
      <c r="BK177" s="27"/>
      <c r="BL177" s="128"/>
      <c r="BM177" s="27"/>
      <c r="BN177" s="128"/>
      <c r="BO177" s="27"/>
      <c r="BP177" s="128"/>
      <c r="BQ177" s="27"/>
      <c r="BR177" s="28"/>
      <c r="BS177" s="27"/>
      <c r="BT177" s="30"/>
      <c r="BU177" s="28"/>
      <c r="BV177" s="27"/>
      <c r="BW177" s="28"/>
      <c r="BX177" s="27"/>
      <c r="BY177" s="28"/>
      <c r="BZ177" s="27"/>
      <c r="CA177" s="28"/>
      <c r="CB177" s="27"/>
      <c r="CC177" s="28"/>
      <c r="CD177" s="27"/>
      <c r="CE177" s="28"/>
      <c r="CF177" s="27"/>
      <c r="CG177" s="26"/>
      <c r="CH177" s="27"/>
      <c r="CI177" s="26"/>
      <c r="CJ177" s="27"/>
      <c r="CK177" s="26"/>
      <c r="CL177" s="27"/>
      <c r="CM177" s="26"/>
      <c r="CN177" s="27"/>
      <c r="CO177" s="26"/>
      <c r="CP177" s="27"/>
      <c r="CQ177" s="26"/>
      <c r="CR177" s="27"/>
      <c r="CS177" s="30"/>
      <c r="CT177" s="31">
        <f t="shared" si="7"/>
        <v>57080</v>
      </c>
      <c r="CU177" s="31">
        <f t="shared" si="7"/>
        <v>33980</v>
      </c>
      <c r="CV177" s="32">
        <f t="shared" si="8"/>
        <v>23100</v>
      </c>
    </row>
    <row r="178" spans="1:100" ht="25.5" customHeight="1">
      <c r="A178" s="129">
        <v>66</v>
      </c>
      <c r="B178" s="36" t="s">
        <v>245</v>
      </c>
      <c r="C178" s="20" t="s">
        <v>246</v>
      </c>
      <c r="D178" s="20" t="s">
        <v>1460</v>
      </c>
      <c r="E178" s="20" t="s">
        <v>1458</v>
      </c>
      <c r="F178" s="21" t="s">
        <v>247</v>
      </c>
      <c r="G178" s="212"/>
      <c r="H178" s="226"/>
      <c r="I178" s="23">
        <v>6600</v>
      </c>
      <c r="J178" s="226"/>
      <c r="K178" s="25">
        <f>CT178</f>
        <v>57080</v>
      </c>
      <c r="L178" s="11"/>
      <c r="M178" s="26">
        <v>1500</v>
      </c>
      <c r="N178" s="27">
        <v>1500</v>
      </c>
      <c r="O178" s="26">
        <v>1000</v>
      </c>
      <c r="P178" s="27">
        <v>1000</v>
      </c>
      <c r="Q178" s="26">
        <v>5000</v>
      </c>
      <c r="R178" s="27">
        <v>5000</v>
      </c>
      <c r="S178" s="26">
        <v>8000</v>
      </c>
      <c r="T178" s="27">
        <f>1500+0</f>
        <v>1500</v>
      </c>
      <c r="U178" s="28"/>
      <c r="V178" s="27"/>
      <c r="W178" s="26"/>
      <c r="X178" s="27"/>
      <c r="Y178" s="29">
        <v>4620</v>
      </c>
      <c r="Z178" s="27">
        <v>0</v>
      </c>
      <c r="AA178" s="29">
        <v>4620</v>
      </c>
      <c r="AB178" s="27">
        <v>0</v>
      </c>
      <c r="AC178" s="29">
        <v>4620</v>
      </c>
      <c r="AD178" s="27">
        <v>20360</v>
      </c>
      <c r="AE178" s="29">
        <v>4620</v>
      </c>
      <c r="AF178" s="27">
        <v>4620</v>
      </c>
      <c r="AG178" s="29">
        <v>4620</v>
      </c>
      <c r="AH178" s="27"/>
      <c r="AI178" s="29">
        <v>4620</v>
      </c>
      <c r="AJ178" s="27"/>
      <c r="AK178" s="29">
        <v>4620</v>
      </c>
      <c r="AL178" s="27"/>
      <c r="AM178" s="29">
        <v>4620</v>
      </c>
      <c r="AN178" s="27">
        <v>18480</v>
      </c>
      <c r="AO178" s="29">
        <v>4620</v>
      </c>
      <c r="AP178" s="27"/>
      <c r="AQ178" s="28"/>
      <c r="AR178" s="27"/>
      <c r="AS178" s="28"/>
      <c r="AT178" s="27"/>
      <c r="AU178" s="125"/>
      <c r="AV178" s="128"/>
      <c r="AW178" s="27"/>
      <c r="AX178" s="128"/>
      <c r="AY178" s="27"/>
      <c r="AZ178" s="128"/>
      <c r="BA178" s="27"/>
      <c r="BB178" s="128"/>
      <c r="BC178" s="27"/>
      <c r="BD178" s="128"/>
      <c r="BE178" s="27"/>
      <c r="BF178" s="128"/>
      <c r="BG178" s="27"/>
      <c r="BH178" s="128"/>
      <c r="BI178" s="27"/>
      <c r="BJ178" s="128"/>
      <c r="BK178" s="27"/>
      <c r="BL178" s="128"/>
      <c r="BM178" s="27"/>
      <c r="BN178" s="128"/>
      <c r="BO178" s="27"/>
      <c r="BP178" s="128"/>
      <c r="BQ178" s="27"/>
      <c r="BR178" s="28"/>
      <c r="BS178" s="27"/>
      <c r="BT178" s="30"/>
      <c r="BU178" s="28"/>
      <c r="BV178" s="27"/>
      <c r="BW178" s="28"/>
      <c r="BX178" s="27"/>
      <c r="BY178" s="28"/>
      <c r="BZ178" s="27"/>
      <c r="CA178" s="28"/>
      <c r="CB178" s="27"/>
      <c r="CC178" s="28"/>
      <c r="CD178" s="27"/>
      <c r="CE178" s="28"/>
      <c r="CF178" s="27"/>
      <c r="CG178" s="26"/>
      <c r="CH178" s="27"/>
      <c r="CI178" s="26"/>
      <c r="CJ178" s="27"/>
      <c r="CK178" s="26"/>
      <c r="CL178" s="27"/>
      <c r="CM178" s="26"/>
      <c r="CN178" s="27"/>
      <c r="CO178" s="26"/>
      <c r="CP178" s="27"/>
      <c r="CQ178" s="26"/>
      <c r="CR178" s="27"/>
      <c r="CS178" s="30"/>
      <c r="CT178" s="31">
        <f t="shared" si="7"/>
        <v>57080</v>
      </c>
      <c r="CU178" s="31">
        <f t="shared" si="7"/>
        <v>52460</v>
      </c>
      <c r="CV178" s="32">
        <f t="shared" si="8"/>
        <v>4620</v>
      </c>
    </row>
    <row r="179" spans="1:100" ht="25.5" customHeight="1">
      <c r="A179" s="18">
        <v>67</v>
      </c>
      <c r="B179" s="36" t="s">
        <v>248</v>
      </c>
      <c r="C179" s="20" t="s">
        <v>249</v>
      </c>
      <c r="D179" s="20" t="s">
        <v>1460</v>
      </c>
      <c r="E179" s="20" t="s">
        <v>1458</v>
      </c>
      <c r="F179" s="21" t="s">
        <v>250</v>
      </c>
      <c r="G179" s="210"/>
      <c r="H179" s="35" t="s">
        <v>108</v>
      </c>
      <c r="I179" s="23">
        <v>4600</v>
      </c>
      <c r="J179" s="35" t="s">
        <v>108</v>
      </c>
      <c r="K179" s="25">
        <f>CT179</f>
        <v>44480</v>
      </c>
      <c r="L179" s="11"/>
      <c r="M179" s="26">
        <v>1500</v>
      </c>
      <c r="N179" s="27">
        <v>1500</v>
      </c>
      <c r="O179" s="26">
        <v>1000</v>
      </c>
      <c r="P179" s="27">
        <v>1000</v>
      </c>
      <c r="Q179" s="26">
        <v>5000</v>
      </c>
      <c r="R179" s="27">
        <v>1500</v>
      </c>
      <c r="S179" s="26">
        <v>8000</v>
      </c>
      <c r="T179" s="27"/>
      <c r="U179" s="28"/>
      <c r="V179" s="27"/>
      <c r="W179" s="26"/>
      <c r="X179" s="27"/>
      <c r="Y179" s="29">
        <v>3220</v>
      </c>
      <c r="Z179" s="27"/>
      <c r="AA179" s="29">
        <v>3220</v>
      </c>
      <c r="AB179" s="27"/>
      <c r="AC179" s="29">
        <v>3220</v>
      </c>
      <c r="AD179" s="27"/>
      <c r="AE179" s="29">
        <v>3220</v>
      </c>
      <c r="AF179" s="27">
        <v>9660</v>
      </c>
      <c r="AG179" s="29">
        <v>3220</v>
      </c>
      <c r="AH179" s="27">
        <v>1000</v>
      </c>
      <c r="AI179" s="29">
        <v>3220</v>
      </c>
      <c r="AJ179" s="27"/>
      <c r="AK179" s="29">
        <v>3220</v>
      </c>
      <c r="AL179" s="27"/>
      <c r="AM179" s="29">
        <v>3220</v>
      </c>
      <c r="AN179" s="27"/>
      <c r="AO179" s="29">
        <v>3220</v>
      </c>
      <c r="AP179" s="27">
        <v>16940</v>
      </c>
      <c r="AQ179" s="28"/>
      <c r="AR179" s="27"/>
      <c r="AS179" s="28"/>
      <c r="AT179" s="27"/>
      <c r="AU179" s="125"/>
      <c r="AV179" s="128"/>
      <c r="AW179" s="27"/>
      <c r="AX179" s="128"/>
      <c r="AY179" s="27"/>
      <c r="AZ179" s="128"/>
      <c r="BA179" s="27"/>
      <c r="BB179" s="128"/>
      <c r="BC179" s="27"/>
      <c r="BD179" s="128"/>
      <c r="BE179" s="27"/>
      <c r="BF179" s="128"/>
      <c r="BG179" s="27"/>
      <c r="BH179" s="128"/>
      <c r="BI179" s="27"/>
      <c r="BJ179" s="128"/>
      <c r="BK179" s="27"/>
      <c r="BL179" s="128"/>
      <c r="BM179" s="27"/>
      <c r="BN179" s="128"/>
      <c r="BO179" s="27"/>
      <c r="BP179" s="128"/>
      <c r="BQ179" s="27"/>
      <c r="BR179" s="28"/>
      <c r="BS179" s="27"/>
      <c r="BT179" s="30"/>
      <c r="BU179" s="28"/>
      <c r="BV179" s="27"/>
      <c r="BW179" s="28"/>
      <c r="BX179" s="27"/>
      <c r="BY179" s="28"/>
      <c r="BZ179" s="27"/>
      <c r="CA179" s="28"/>
      <c r="CB179" s="27"/>
      <c r="CC179" s="28"/>
      <c r="CD179" s="27"/>
      <c r="CE179" s="28"/>
      <c r="CF179" s="27"/>
      <c r="CG179" s="26"/>
      <c r="CH179" s="27"/>
      <c r="CI179" s="26"/>
      <c r="CJ179" s="27"/>
      <c r="CK179" s="26"/>
      <c r="CL179" s="27"/>
      <c r="CM179" s="26"/>
      <c r="CN179" s="27"/>
      <c r="CO179" s="26"/>
      <c r="CP179" s="27"/>
      <c r="CQ179" s="26"/>
      <c r="CR179" s="27"/>
      <c r="CS179" s="30"/>
      <c r="CT179" s="31">
        <f t="shared" si="7"/>
        <v>44480</v>
      </c>
      <c r="CU179" s="31">
        <f t="shared" si="7"/>
        <v>31600</v>
      </c>
      <c r="CV179" s="32">
        <f t="shared" si="8"/>
        <v>12880</v>
      </c>
    </row>
    <row r="180" spans="1:100" ht="25.5" customHeight="1">
      <c r="A180" s="129">
        <v>63</v>
      </c>
      <c r="B180" s="36" t="s">
        <v>799</v>
      </c>
      <c r="C180" s="20" t="s">
        <v>800</v>
      </c>
      <c r="D180" s="20" t="s">
        <v>1460</v>
      </c>
      <c r="E180" s="20" t="s">
        <v>1457</v>
      </c>
      <c r="F180" s="126" t="s">
        <v>801</v>
      </c>
      <c r="G180" s="33"/>
      <c r="H180" s="127" t="s">
        <v>680</v>
      </c>
      <c r="I180" s="94">
        <v>4600</v>
      </c>
      <c r="J180" s="127" t="s">
        <v>680</v>
      </c>
      <c r="K180" s="25">
        <f>CV180</f>
        <v>3220</v>
      </c>
      <c r="L180" s="11"/>
      <c r="M180" s="26">
        <v>1500</v>
      </c>
      <c r="N180" s="27">
        <v>1500</v>
      </c>
      <c r="O180" s="26">
        <v>1000</v>
      </c>
      <c r="P180" s="27">
        <v>1000</v>
      </c>
      <c r="Q180" s="26">
        <v>5000</v>
      </c>
      <c r="R180" s="27">
        <f>1500+0</f>
        <v>1500</v>
      </c>
      <c r="S180" s="26">
        <v>8000</v>
      </c>
      <c r="T180" s="27">
        <v>0</v>
      </c>
      <c r="U180" s="26"/>
      <c r="V180" s="27"/>
      <c r="W180" s="29">
        <v>3220</v>
      </c>
      <c r="X180" s="27">
        <v>0</v>
      </c>
      <c r="Y180" s="29">
        <v>3220</v>
      </c>
      <c r="Z180" s="27"/>
      <c r="AA180" s="29">
        <v>3220</v>
      </c>
      <c r="AB180" s="27"/>
      <c r="AC180" s="29">
        <v>3220</v>
      </c>
      <c r="AD180" s="27">
        <v>13000</v>
      </c>
      <c r="AE180" s="29">
        <v>3220</v>
      </c>
      <c r="AF180" s="27">
        <v>14600</v>
      </c>
      <c r="AG180" s="29">
        <v>3220</v>
      </c>
      <c r="AH180" s="27"/>
      <c r="AI180" s="29">
        <v>3220</v>
      </c>
      <c r="AJ180" s="27"/>
      <c r="AK180" s="29">
        <v>3220</v>
      </c>
      <c r="AL180" s="27"/>
      <c r="AM180" s="29">
        <v>3220</v>
      </c>
      <c r="AN180" s="27">
        <v>9660</v>
      </c>
      <c r="AO180" s="128"/>
      <c r="AP180" s="27"/>
      <c r="AQ180" s="128"/>
      <c r="AR180" s="27"/>
      <c r="AS180" s="128"/>
      <c r="AT180" s="27"/>
      <c r="AU180" s="125"/>
      <c r="AV180" s="128"/>
      <c r="AW180" s="27"/>
      <c r="AX180" s="128"/>
      <c r="AY180" s="27"/>
      <c r="AZ180" s="128"/>
      <c r="BA180" s="27"/>
      <c r="BB180" s="128"/>
      <c r="BC180" s="27"/>
      <c r="BD180" s="128"/>
      <c r="BE180" s="27"/>
      <c r="BF180" s="128"/>
      <c r="BG180" s="27"/>
      <c r="BH180" s="128"/>
      <c r="BI180" s="27"/>
      <c r="BJ180" s="128"/>
      <c r="BK180" s="27"/>
      <c r="BL180" s="128"/>
      <c r="BM180" s="27"/>
      <c r="BN180" s="128"/>
      <c r="BO180" s="27"/>
      <c r="BP180" s="128"/>
      <c r="BQ180" s="27"/>
      <c r="BR180" s="28"/>
      <c r="BS180" s="27"/>
      <c r="BT180" s="30"/>
      <c r="BU180" s="28"/>
      <c r="BV180" s="27"/>
      <c r="BW180" s="28"/>
      <c r="BX180" s="27"/>
      <c r="BY180" s="28"/>
      <c r="BZ180" s="27"/>
      <c r="CA180" s="28"/>
      <c r="CB180" s="27"/>
      <c r="CC180" s="28"/>
      <c r="CD180" s="27"/>
      <c r="CE180" s="28"/>
      <c r="CF180" s="27"/>
      <c r="CG180" s="26"/>
      <c r="CH180" s="27"/>
      <c r="CI180" s="26"/>
      <c r="CJ180" s="27"/>
      <c r="CK180" s="26"/>
      <c r="CL180" s="27"/>
      <c r="CM180" s="26"/>
      <c r="CN180" s="27"/>
      <c r="CO180" s="26"/>
      <c r="CP180" s="27"/>
      <c r="CQ180" s="26"/>
      <c r="CR180" s="27"/>
      <c r="CS180" s="30"/>
      <c r="CT180" s="31">
        <f t="shared" si="7"/>
        <v>44480</v>
      </c>
      <c r="CU180" s="31">
        <f t="shared" si="7"/>
        <v>41260</v>
      </c>
      <c r="CV180" s="32">
        <f t="shared" si="8"/>
        <v>3220</v>
      </c>
    </row>
    <row r="181" spans="1:100" ht="25.5" customHeight="1">
      <c r="A181" s="18">
        <v>64</v>
      </c>
      <c r="B181" s="36" t="s">
        <v>802</v>
      </c>
      <c r="C181" s="20" t="s">
        <v>803</v>
      </c>
      <c r="D181" s="20" t="s">
        <v>1460</v>
      </c>
      <c r="E181" s="20" t="s">
        <v>1457</v>
      </c>
      <c r="F181" s="126" t="s">
        <v>804</v>
      </c>
      <c r="G181" s="210"/>
      <c r="H181" s="127"/>
      <c r="I181" s="94">
        <v>6600</v>
      </c>
      <c r="J181" s="127"/>
      <c r="K181" s="25">
        <f>CV181</f>
        <v>18480</v>
      </c>
      <c r="L181" s="11"/>
      <c r="M181" s="26">
        <v>1500</v>
      </c>
      <c r="N181" s="27">
        <v>1500</v>
      </c>
      <c r="O181" s="26">
        <v>1000</v>
      </c>
      <c r="P181" s="27">
        <v>1000</v>
      </c>
      <c r="Q181" s="26">
        <v>5000</v>
      </c>
      <c r="R181" s="27">
        <v>5000</v>
      </c>
      <c r="S181" s="26">
        <v>8000</v>
      </c>
      <c r="T181" s="27">
        <v>1500</v>
      </c>
      <c r="U181" s="26"/>
      <c r="V181" s="27"/>
      <c r="W181" s="29">
        <v>4620</v>
      </c>
      <c r="X181" s="27">
        <v>0</v>
      </c>
      <c r="Y181" s="29">
        <v>4620</v>
      </c>
      <c r="Z181" s="27">
        <v>4620</v>
      </c>
      <c r="AA181" s="29">
        <v>4620</v>
      </c>
      <c r="AB181" s="27"/>
      <c r="AC181" s="29">
        <v>4620</v>
      </c>
      <c r="AD181" s="27"/>
      <c r="AE181" s="29">
        <v>4620</v>
      </c>
      <c r="AF181" s="27">
        <v>20360</v>
      </c>
      <c r="AG181" s="29">
        <v>4620</v>
      </c>
      <c r="AH181" s="27"/>
      <c r="AI181" s="29">
        <v>4620</v>
      </c>
      <c r="AJ181" s="27">
        <v>4620</v>
      </c>
      <c r="AK181" s="29">
        <v>4620</v>
      </c>
      <c r="AL181" s="27"/>
      <c r="AM181" s="29">
        <v>4620</v>
      </c>
      <c r="AN181" s="27"/>
      <c r="AO181" s="128"/>
      <c r="AP181" s="27"/>
      <c r="AQ181" s="128"/>
      <c r="AR181" s="27"/>
      <c r="AS181" s="128"/>
      <c r="AT181" s="27"/>
      <c r="AU181" s="125"/>
      <c r="AV181" s="128"/>
      <c r="AW181" s="27"/>
      <c r="AX181" s="128"/>
      <c r="AY181" s="27"/>
      <c r="AZ181" s="128"/>
      <c r="BA181" s="27"/>
      <c r="BB181" s="128"/>
      <c r="BC181" s="27"/>
      <c r="BD181" s="128"/>
      <c r="BE181" s="27"/>
      <c r="BF181" s="128"/>
      <c r="BG181" s="27"/>
      <c r="BH181" s="128"/>
      <c r="BI181" s="27"/>
      <c r="BJ181" s="128"/>
      <c r="BK181" s="27"/>
      <c r="BL181" s="128"/>
      <c r="BM181" s="27"/>
      <c r="BN181" s="128"/>
      <c r="BO181" s="27"/>
      <c r="BP181" s="128"/>
      <c r="BQ181" s="27"/>
      <c r="BR181" s="28"/>
      <c r="BS181" s="27"/>
      <c r="BT181" s="30"/>
      <c r="BU181" s="28"/>
      <c r="BV181" s="27"/>
      <c r="BW181" s="28"/>
      <c r="BX181" s="27"/>
      <c r="BY181" s="28"/>
      <c r="BZ181" s="27"/>
      <c r="CA181" s="28"/>
      <c r="CB181" s="27"/>
      <c r="CC181" s="28"/>
      <c r="CD181" s="27"/>
      <c r="CE181" s="28"/>
      <c r="CF181" s="27"/>
      <c r="CG181" s="26"/>
      <c r="CH181" s="27"/>
      <c r="CI181" s="26"/>
      <c r="CJ181" s="27"/>
      <c r="CK181" s="26"/>
      <c r="CL181" s="27"/>
      <c r="CM181" s="26"/>
      <c r="CN181" s="27"/>
      <c r="CO181" s="26"/>
      <c r="CP181" s="27"/>
      <c r="CQ181" s="26"/>
      <c r="CR181" s="27"/>
      <c r="CS181" s="30"/>
      <c r="CT181" s="31">
        <f t="shared" si="7"/>
        <v>57080</v>
      </c>
      <c r="CU181" s="31">
        <f t="shared" si="7"/>
        <v>38600</v>
      </c>
      <c r="CV181" s="32">
        <f t="shared" si="8"/>
        <v>18480</v>
      </c>
    </row>
    <row r="182" spans="1:100" ht="25.5" customHeight="1">
      <c r="A182" s="129">
        <v>68</v>
      </c>
      <c r="B182" s="36" t="s">
        <v>251</v>
      </c>
      <c r="C182" s="20" t="s">
        <v>252</v>
      </c>
      <c r="D182" s="20" t="s">
        <v>1460</v>
      </c>
      <c r="E182" s="20" t="s">
        <v>1458</v>
      </c>
      <c r="F182" s="21" t="s">
        <v>253</v>
      </c>
      <c r="G182" s="37" t="s">
        <v>45</v>
      </c>
      <c r="H182" s="24" t="s">
        <v>1463</v>
      </c>
      <c r="I182" s="23">
        <v>6200</v>
      </c>
      <c r="K182" s="25">
        <f>CT182</f>
        <v>54560</v>
      </c>
      <c r="L182" s="11"/>
      <c r="M182" s="26">
        <v>1500</v>
      </c>
      <c r="N182" s="27">
        <v>1500</v>
      </c>
      <c r="O182" s="26">
        <v>1000</v>
      </c>
      <c r="P182" s="27">
        <f>500+500</f>
        <v>1000</v>
      </c>
      <c r="Q182" s="26">
        <v>5000</v>
      </c>
      <c r="R182" s="27">
        <v>5000</v>
      </c>
      <c r="S182" s="26">
        <v>8000</v>
      </c>
      <c r="T182" s="27">
        <f>0+0</f>
        <v>0</v>
      </c>
      <c r="U182" s="28"/>
      <c r="V182" s="27"/>
      <c r="W182" s="26"/>
      <c r="X182" s="27"/>
      <c r="Y182" s="29">
        <v>4340</v>
      </c>
      <c r="Z182" s="27">
        <v>4620</v>
      </c>
      <c r="AA182" s="29">
        <v>4340</v>
      </c>
      <c r="AB182" s="27">
        <v>6000</v>
      </c>
      <c r="AC182" s="29">
        <v>4340</v>
      </c>
      <c r="AD182" s="27">
        <v>3680</v>
      </c>
      <c r="AE182" s="29">
        <v>4340</v>
      </c>
      <c r="AF182" s="27">
        <v>4620</v>
      </c>
      <c r="AG182" s="29">
        <v>4340</v>
      </c>
      <c r="AH182" s="27">
        <f>4620+7560</f>
        <v>12180</v>
      </c>
      <c r="AI182" s="29">
        <v>4340</v>
      </c>
      <c r="AJ182" s="27">
        <v>4620</v>
      </c>
      <c r="AK182" s="29">
        <v>4340</v>
      </c>
      <c r="AL182" s="27">
        <v>4340</v>
      </c>
      <c r="AM182" s="29">
        <v>4340</v>
      </c>
      <c r="AN182" s="27">
        <v>2660</v>
      </c>
      <c r="AO182" s="29">
        <v>4340</v>
      </c>
      <c r="AP182" s="27"/>
      <c r="AQ182" s="28"/>
      <c r="AR182" s="27"/>
      <c r="AS182" s="28"/>
      <c r="AT182" s="27"/>
      <c r="AU182" s="125"/>
      <c r="AV182" s="128"/>
      <c r="AW182" s="27"/>
      <c r="AX182" s="128"/>
      <c r="AY182" s="27"/>
      <c r="AZ182" s="128"/>
      <c r="BA182" s="27"/>
      <c r="BB182" s="128"/>
      <c r="BC182" s="27"/>
      <c r="BD182" s="128"/>
      <c r="BE182" s="27"/>
      <c r="BF182" s="128"/>
      <c r="BG182" s="27"/>
      <c r="BH182" s="128"/>
      <c r="BI182" s="27"/>
      <c r="BJ182" s="128"/>
      <c r="BK182" s="27"/>
      <c r="BL182" s="128"/>
      <c r="BM182" s="27"/>
      <c r="BN182" s="128"/>
      <c r="BO182" s="27"/>
      <c r="BP182" s="128"/>
      <c r="BQ182" s="27"/>
      <c r="BR182" s="28"/>
      <c r="BS182" s="27"/>
      <c r="BT182" s="30"/>
      <c r="BU182" s="28"/>
      <c r="BV182" s="27"/>
      <c r="BW182" s="28"/>
      <c r="BX182" s="27"/>
      <c r="BY182" s="28"/>
      <c r="BZ182" s="27"/>
      <c r="CA182" s="28"/>
      <c r="CB182" s="27"/>
      <c r="CC182" s="28"/>
      <c r="CD182" s="27"/>
      <c r="CE182" s="28"/>
      <c r="CF182" s="27"/>
      <c r="CG182" s="26"/>
      <c r="CH182" s="27"/>
      <c r="CI182" s="26"/>
      <c r="CJ182" s="27"/>
      <c r="CK182" s="26"/>
      <c r="CL182" s="27"/>
      <c r="CM182" s="26"/>
      <c r="CN182" s="27"/>
      <c r="CO182" s="26"/>
      <c r="CP182" s="27"/>
      <c r="CQ182" s="26"/>
      <c r="CR182" s="27"/>
      <c r="CS182" s="30"/>
      <c r="CT182" s="31">
        <f t="shared" si="7"/>
        <v>54560</v>
      </c>
      <c r="CU182" s="31">
        <f t="shared" si="7"/>
        <v>50220</v>
      </c>
      <c r="CV182" s="32">
        <f t="shared" si="8"/>
        <v>4340</v>
      </c>
    </row>
    <row r="183" spans="1:100" ht="25.5" customHeight="1">
      <c r="A183" s="18">
        <v>65</v>
      </c>
      <c r="B183" s="36" t="s">
        <v>805</v>
      </c>
      <c r="C183" s="20" t="s">
        <v>806</v>
      </c>
      <c r="D183" s="20" t="s">
        <v>1460</v>
      </c>
      <c r="E183" s="20" t="s">
        <v>1457</v>
      </c>
      <c r="F183" s="126" t="s">
        <v>807</v>
      </c>
      <c r="G183" s="33"/>
      <c r="H183" s="147"/>
      <c r="I183" s="94">
        <v>6600</v>
      </c>
      <c r="J183" s="147"/>
      <c r="K183" s="38">
        <f>CV183</f>
        <v>23100</v>
      </c>
      <c r="L183" s="11"/>
      <c r="M183" s="26">
        <v>1500</v>
      </c>
      <c r="N183" s="27">
        <v>1500</v>
      </c>
      <c r="O183" s="26">
        <v>1000</v>
      </c>
      <c r="P183" s="27">
        <v>1000</v>
      </c>
      <c r="Q183" s="26">
        <v>5000</v>
      </c>
      <c r="R183" s="27">
        <v>5000</v>
      </c>
      <c r="S183" s="26">
        <v>8000</v>
      </c>
      <c r="T183" s="27">
        <f>1500+0</f>
        <v>1500</v>
      </c>
      <c r="U183" s="26"/>
      <c r="V183" s="27"/>
      <c r="W183" s="29">
        <v>4620</v>
      </c>
      <c r="X183" s="27">
        <v>0</v>
      </c>
      <c r="Y183" s="29">
        <v>4620</v>
      </c>
      <c r="Z183" s="27">
        <v>0</v>
      </c>
      <c r="AA183" s="29">
        <v>4620</v>
      </c>
      <c r="AB183" s="27"/>
      <c r="AC183" s="29">
        <v>4620</v>
      </c>
      <c r="AD183" s="27">
        <v>15740</v>
      </c>
      <c r="AE183" s="29">
        <v>4620</v>
      </c>
      <c r="AF183" s="27">
        <v>9240</v>
      </c>
      <c r="AG183" s="29">
        <v>4620</v>
      </c>
      <c r="AH183" s="27"/>
      <c r="AI183" s="29">
        <v>4620</v>
      </c>
      <c r="AJ183" s="27"/>
      <c r="AK183" s="29">
        <v>4620</v>
      </c>
      <c r="AL183" s="27"/>
      <c r="AM183" s="29">
        <v>4620</v>
      </c>
      <c r="AN183" s="27"/>
      <c r="AO183" s="128"/>
      <c r="AP183" s="27"/>
      <c r="AQ183" s="128"/>
      <c r="AR183" s="27"/>
      <c r="AS183" s="128"/>
      <c r="AT183" s="27"/>
      <c r="AU183" s="125"/>
      <c r="AV183" s="128"/>
      <c r="AW183" s="27"/>
      <c r="AX183" s="128"/>
      <c r="AY183" s="27"/>
      <c r="AZ183" s="128"/>
      <c r="BA183" s="27"/>
      <c r="BB183" s="128"/>
      <c r="BC183" s="27"/>
      <c r="BD183" s="128"/>
      <c r="BE183" s="27"/>
      <c r="BF183" s="128"/>
      <c r="BG183" s="27"/>
      <c r="BH183" s="128"/>
      <c r="BI183" s="27"/>
      <c r="BJ183" s="128"/>
      <c r="BK183" s="27"/>
      <c r="BL183" s="128"/>
      <c r="BM183" s="27"/>
      <c r="BN183" s="128"/>
      <c r="BO183" s="27"/>
      <c r="BP183" s="128"/>
      <c r="BQ183" s="27"/>
      <c r="BR183" s="28"/>
      <c r="BS183" s="27"/>
      <c r="BT183" s="30"/>
      <c r="BU183" s="28"/>
      <c r="BV183" s="27"/>
      <c r="BW183" s="28"/>
      <c r="BX183" s="27"/>
      <c r="BY183" s="28"/>
      <c r="BZ183" s="27"/>
      <c r="CA183" s="28"/>
      <c r="CB183" s="27"/>
      <c r="CC183" s="28"/>
      <c r="CD183" s="27"/>
      <c r="CE183" s="28"/>
      <c r="CF183" s="27"/>
      <c r="CG183" s="26"/>
      <c r="CH183" s="27"/>
      <c r="CI183" s="26"/>
      <c r="CJ183" s="27"/>
      <c r="CK183" s="26"/>
      <c r="CL183" s="27"/>
      <c r="CM183" s="26"/>
      <c r="CN183" s="27"/>
      <c r="CO183" s="26"/>
      <c r="CP183" s="27"/>
      <c r="CQ183" s="26"/>
      <c r="CR183" s="27"/>
      <c r="CS183" s="30"/>
      <c r="CT183" s="31">
        <f t="shared" si="7"/>
        <v>57080</v>
      </c>
      <c r="CU183" s="31">
        <f t="shared" si="7"/>
        <v>33980</v>
      </c>
      <c r="CV183" s="32">
        <f t="shared" si="8"/>
        <v>23100</v>
      </c>
    </row>
    <row r="184" spans="1:100" ht="25.5" customHeight="1">
      <c r="A184" s="129">
        <v>66</v>
      </c>
      <c r="B184" s="36" t="s">
        <v>808</v>
      </c>
      <c r="C184" s="20" t="s">
        <v>809</v>
      </c>
      <c r="D184" s="20" t="s">
        <v>1460</v>
      </c>
      <c r="E184" s="20" t="s">
        <v>1457</v>
      </c>
      <c r="F184" s="126" t="s">
        <v>810</v>
      </c>
      <c r="G184" s="213" t="s">
        <v>410</v>
      </c>
      <c r="H184" s="35" t="s">
        <v>1463</v>
      </c>
      <c r="I184" s="94">
        <v>6200</v>
      </c>
      <c r="J184" s="35"/>
      <c r="K184" s="25">
        <f>CV184</f>
        <v>8680</v>
      </c>
      <c r="L184" s="11"/>
      <c r="M184" s="26">
        <v>1500</v>
      </c>
      <c r="N184" s="27">
        <v>1500</v>
      </c>
      <c r="O184" s="26">
        <v>1000</v>
      </c>
      <c r="P184" s="27">
        <v>1000</v>
      </c>
      <c r="Q184" s="26">
        <v>5000</v>
      </c>
      <c r="R184" s="27">
        <v>5000</v>
      </c>
      <c r="S184" s="26">
        <v>8000</v>
      </c>
      <c r="T184" s="27">
        <f>1500+0</f>
        <v>1500</v>
      </c>
      <c r="U184" s="26"/>
      <c r="V184" s="27"/>
      <c r="W184" s="29">
        <v>4340</v>
      </c>
      <c r="X184" s="27">
        <v>0</v>
      </c>
      <c r="Y184" s="29">
        <v>4340</v>
      </c>
      <c r="Z184" s="27">
        <v>0</v>
      </c>
      <c r="AA184" s="29">
        <v>4340</v>
      </c>
      <c r="AB184" s="27">
        <v>19520</v>
      </c>
      <c r="AC184" s="29">
        <v>4340</v>
      </c>
      <c r="AD184" s="27">
        <v>4340</v>
      </c>
      <c r="AE184" s="29">
        <v>4340</v>
      </c>
      <c r="AF184" s="27"/>
      <c r="AG184" s="29">
        <v>4340</v>
      </c>
      <c r="AH184" s="27">
        <f>4340+4340</f>
        <v>8680</v>
      </c>
      <c r="AI184" s="29">
        <v>4340</v>
      </c>
      <c r="AJ184" s="27"/>
      <c r="AK184" s="29">
        <v>4340</v>
      </c>
      <c r="AL184" s="27"/>
      <c r="AM184" s="29">
        <v>4340</v>
      </c>
      <c r="AN184" s="27">
        <v>4340</v>
      </c>
      <c r="AO184" s="128"/>
      <c r="AP184" s="27"/>
      <c r="AQ184" s="128"/>
      <c r="AR184" s="27"/>
      <c r="AS184" s="128"/>
      <c r="AT184" s="27"/>
      <c r="AU184" s="125"/>
      <c r="AV184" s="128"/>
      <c r="AW184" s="27"/>
      <c r="AX184" s="128"/>
      <c r="AY184" s="27"/>
      <c r="AZ184" s="128"/>
      <c r="BA184" s="27"/>
      <c r="BB184" s="128"/>
      <c r="BC184" s="27"/>
      <c r="BD184" s="128"/>
      <c r="BE184" s="27"/>
      <c r="BF184" s="128"/>
      <c r="BG184" s="27"/>
      <c r="BH184" s="128"/>
      <c r="BI184" s="27"/>
      <c r="BJ184" s="128"/>
      <c r="BK184" s="27"/>
      <c r="BL184" s="128"/>
      <c r="BM184" s="27"/>
      <c r="BN184" s="128"/>
      <c r="BO184" s="27"/>
      <c r="BP184" s="128"/>
      <c r="BQ184" s="27"/>
      <c r="BR184" s="28"/>
      <c r="BS184" s="27"/>
      <c r="BT184" s="30"/>
      <c r="BU184" s="28"/>
      <c r="BV184" s="27"/>
      <c r="BW184" s="28"/>
      <c r="BX184" s="27"/>
      <c r="BY184" s="28"/>
      <c r="BZ184" s="27"/>
      <c r="CA184" s="28"/>
      <c r="CB184" s="27"/>
      <c r="CC184" s="28"/>
      <c r="CD184" s="27"/>
      <c r="CE184" s="28"/>
      <c r="CF184" s="27"/>
      <c r="CG184" s="26"/>
      <c r="CH184" s="27"/>
      <c r="CI184" s="26"/>
      <c r="CJ184" s="27"/>
      <c r="CK184" s="26"/>
      <c r="CL184" s="27"/>
      <c r="CM184" s="26"/>
      <c r="CN184" s="27"/>
      <c r="CO184" s="26"/>
      <c r="CP184" s="27"/>
      <c r="CQ184" s="26"/>
      <c r="CR184" s="27"/>
      <c r="CS184" s="30"/>
      <c r="CT184" s="31">
        <f t="shared" si="7"/>
        <v>54560</v>
      </c>
      <c r="CU184" s="31">
        <f t="shared" si="7"/>
        <v>45880</v>
      </c>
      <c r="CV184" s="32">
        <f t="shared" si="8"/>
        <v>8680</v>
      </c>
    </row>
    <row r="185" spans="1:100" ht="25.5" customHeight="1">
      <c r="A185" s="18">
        <v>69</v>
      </c>
      <c r="B185" s="36" t="s">
        <v>254</v>
      </c>
      <c r="C185" s="20" t="s">
        <v>255</v>
      </c>
      <c r="D185" s="20" t="s">
        <v>1460</v>
      </c>
      <c r="E185" s="20" t="s">
        <v>1458</v>
      </c>
      <c r="F185" s="21" t="s">
        <v>256</v>
      </c>
      <c r="G185" s="211" t="s">
        <v>45</v>
      </c>
      <c r="H185" s="226" t="s">
        <v>1463</v>
      </c>
      <c r="I185" s="23">
        <v>6200</v>
      </c>
      <c r="J185" s="226"/>
      <c r="K185" s="38">
        <f>CT185</f>
        <v>54560</v>
      </c>
      <c r="L185" s="11"/>
      <c r="M185" s="26">
        <v>1500</v>
      </c>
      <c r="N185" s="27">
        <v>1500</v>
      </c>
      <c r="O185" s="26">
        <v>1000</v>
      </c>
      <c r="P185" s="27">
        <v>1000</v>
      </c>
      <c r="Q185" s="26">
        <v>5000</v>
      </c>
      <c r="R185" s="27">
        <v>5000</v>
      </c>
      <c r="S185" s="26">
        <v>8000</v>
      </c>
      <c r="T185" s="27">
        <f>1500+0</f>
        <v>1500</v>
      </c>
      <c r="U185" s="28"/>
      <c r="V185" s="27"/>
      <c r="W185" s="26"/>
      <c r="X185" s="27"/>
      <c r="Y185" s="29">
        <v>4340</v>
      </c>
      <c r="Z185" s="27">
        <v>11120</v>
      </c>
      <c r="AA185" s="29">
        <v>4340</v>
      </c>
      <c r="AB185" s="27">
        <v>4620</v>
      </c>
      <c r="AC185" s="29">
        <v>4340</v>
      </c>
      <c r="AD185" s="27">
        <v>3780</v>
      </c>
      <c r="AE185" s="29">
        <v>4340</v>
      </c>
      <c r="AF185" s="27">
        <v>4340</v>
      </c>
      <c r="AG185" s="29">
        <v>4340</v>
      </c>
      <c r="AH185" s="27">
        <v>4340</v>
      </c>
      <c r="AI185" s="29">
        <v>4340</v>
      </c>
      <c r="AJ185" s="27">
        <v>4340</v>
      </c>
      <c r="AK185" s="29">
        <v>4340</v>
      </c>
      <c r="AL185" s="27">
        <v>4340</v>
      </c>
      <c r="AM185" s="29">
        <v>4340</v>
      </c>
      <c r="AN185" s="27">
        <v>4340</v>
      </c>
      <c r="AO185" s="29">
        <v>4340</v>
      </c>
      <c r="AP185" s="27">
        <v>4340</v>
      </c>
      <c r="AQ185" s="28"/>
      <c r="AR185" s="27"/>
      <c r="AS185" s="28"/>
      <c r="AT185" s="27"/>
      <c r="AU185" s="125"/>
      <c r="AV185" s="128"/>
      <c r="AW185" s="27"/>
      <c r="AX185" s="128"/>
      <c r="AY185" s="27"/>
      <c r="AZ185" s="128"/>
      <c r="BA185" s="27"/>
      <c r="BB185" s="128"/>
      <c r="BC185" s="27"/>
      <c r="BD185" s="128"/>
      <c r="BE185" s="27"/>
      <c r="BF185" s="128"/>
      <c r="BG185" s="27"/>
      <c r="BH185" s="128"/>
      <c r="BI185" s="27"/>
      <c r="BJ185" s="128"/>
      <c r="BK185" s="27"/>
      <c r="BL185" s="128"/>
      <c r="BM185" s="27"/>
      <c r="BN185" s="128"/>
      <c r="BO185" s="27"/>
      <c r="BP185" s="128"/>
      <c r="BQ185" s="27"/>
      <c r="BR185" s="28"/>
      <c r="BS185" s="27"/>
      <c r="BT185" s="30"/>
      <c r="BU185" s="28"/>
      <c r="BV185" s="27"/>
      <c r="BW185" s="28"/>
      <c r="BX185" s="27"/>
      <c r="BY185" s="28"/>
      <c r="BZ185" s="27"/>
      <c r="CA185" s="28"/>
      <c r="CB185" s="27"/>
      <c r="CC185" s="28"/>
      <c r="CD185" s="27"/>
      <c r="CE185" s="28"/>
      <c r="CF185" s="27"/>
      <c r="CG185" s="26"/>
      <c r="CH185" s="27"/>
      <c r="CI185" s="26"/>
      <c r="CJ185" s="27"/>
      <c r="CK185" s="26"/>
      <c r="CL185" s="27"/>
      <c r="CM185" s="26"/>
      <c r="CN185" s="27"/>
      <c r="CO185" s="26"/>
      <c r="CP185" s="27"/>
      <c r="CQ185" s="26"/>
      <c r="CR185" s="27"/>
      <c r="CS185" s="30"/>
      <c r="CT185" s="31">
        <f t="shared" si="7"/>
        <v>54560</v>
      </c>
      <c r="CU185" s="31">
        <f t="shared" si="7"/>
        <v>54560</v>
      </c>
      <c r="CV185" s="32">
        <f t="shared" si="8"/>
        <v>0</v>
      </c>
    </row>
    <row r="186" spans="1:100" ht="25.5" customHeight="1">
      <c r="A186" s="129">
        <v>67</v>
      </c>
      <c r="B186" s="36" t="s">
        <v>811</v>
      </c>
      <c r="C186" s="20" t="s">
        <v>812</v>
      </c>
      <c r="D186" s="20" t="s">
        <v>1460</v>
      </c>
      <c r="E186" s="20" t="s">
        <v>1457</v>
      </c>
      <c r="F186" s="126" t="s">
        <v>813</v>
      </c>
      <c r="G186" s="33"/>
      <c r="H186" s="127"/>
      <c r="I186" s="94">
        <v>6600</v>
      </c>
      <c r="J186" s="127"/>
      <c r="K186" s="25">
        <f>CV186</f>
        <v>9240</v>
      </c>
      <c r="L186" s="11"/>
      <c r="M186" s="26">
        <v>1500</v>
      </c>
      <c r="N186" s="27">
        <v>1500</v>
      </c>
      <c r="O186" s="26">
        <v>1000</v>
      </c>
      <c r="P186" s="27">
        <v>1000</v>
      </c>
      <c r="Q186" s="26">
        <v>5000</v>
      </c>
      <c r="R186" s="27">
        <v>5000</v>
      </c>
      <c r="S186" s="26">
        <v>8000</v>
      </c>
      <c r="T186" s="27">
        <v>1500</v>
      </c>
      <c r="U186" s="26"/>
      <c r="V186" s="27"/>
      <c r="W186" s="29">
        <v>4620</v>
      </c>
      <c r="X186" s="27">
        <v>11120</v>
      </c>
      <c r="Y186" s="29">
        <v>4620</v>
      </c>
      <c r="Z186" s="27">
        <v>4620</v>
      </c>
      <c r="AA186" s="29">
        <v>4620</v>
      </c>
      <c r="AB186" s="27">
        <v>4620</v>
      </c>
      <c r="AC186" s="29">
        <v>4620</v>
      </c>
      <c r="AD186" s="27">
        <v>4620</v>
      </c>
      <c r="AE186" s="29">
        <v>4620</v>
      </c>
      <c r="AF186" s="27">
        <v>4620</v>
      </c>
      <c r="AG186" s="29">
        <v>4620</v>
      </c>
      <c r="AH186" s="27">
        <v>4620</v>
      </c>
      <c r="AI186" s="29">
        <v>4620</v>
      </c>
      <c r="AJ186" s="27">
        <v>4620</v>
      </c>
      <c r="AK186" s="29">
        <v>4620</v>
      </c>
      <c r="AL186" s="27"/>
      <c r="AM186" s="29">
        <v>4620</v>
      </c>
      <c r="AN186" s="27"/>
      <c r="AO186" s="128"/>
      <c r="AP186" s="27"/>
      <c r="AQ186" s="128"/>
      <c r="AR186" s="27"/>
      <c r="AS186" s="128"/>
      <c r="AT186" s="27"/>
      <c r="AU186" s="125"/>
      <c r="AV186" s="128"/>
      <c r="AW186" s="27"/>
      <c r="AX186" s="128"/>
      <c r="AY186" s="27"/>
      <c r="AZ186" s="128"/>
      <c r="BA186" s="27"/>
      <c r="BB186" s="157"/>
      <c r="BC186" s="27"/>
      <c r="BD186" s="157"/>
      <c r="BE186" s="27"/>
      <c r="BF186" s="157"/>
      <c r="BG186" s="27"/>
      <c r="BH186" s="157"/>
      <c r="BI186" s="27"/>
      <c r="BJ186" s="157"/>
      <c r="BK186" s="27"/>
      <c r="BL186" s="157"/>
      <c r="BM186" s="27"/>
      <c r="BN186" s="157"/>
      <c r="BO186" s="27"/>
      <c r="BP186" s="157"/>
      <c r="BQ186" s="27"/>
      <c r="BR186" s="158"/>
      <c r="BS186" s="27"/>
      <c r="BT186" s="30"/>
      <c r="BU186" s="158"/>
      <c r="BV186" s="27"/>
      <c r="BW186" s="158"/>
      <c r="BX186" s="27"/>
      <c r="BY186" s="158"/>
      <c r="BZ186" s="27"/>
      <c r="CA186" s="158"/>
      <c r="CB186" s="27"/>
      <c r="CC186" s="158"/>
      <c r="CD186" s="27"/>
      <c r="CE186" s="158"/>
      <c r="CF186" s="27"/>
      <c r="CG186" s="26"/>
      <c r="CH186" s="27"/>
      <c r="CI186" s="26"/>
      <c r="CJ186" s="27"/>
      <c r="CK186" s="26"/>
      <c r="CL186" s="27"/>
      <c r="CM186" s="26"/>
      <c r="CN186" s="27"/>
      <c r="CO186" s="26"/>
      <c r="CP186" s="27"/>
      <c r="CQ186" s="26"/>
      <c r="CR186" s="27"/>
      <c r="CS186" s="30"/>
      <c r="CT186" s="31">
        <f t="shared" si="7"/>
        <v>57080</v>
      </c>
      <c r="CU186" s="31">
        <f t="shared" si="7"/>
        <v>47840</v>
      </c>
      <c r="CV186" s="32">
        <f t="shared" si="8"/>
        <v>9240</v>
      </c>
    </row>
    <row r="187" spans="1:100" ht="25.5" customHeight="1">
      <c r="A187" s="18">
        <v>68</v>
      </c>
      <c r="B187" s="36" t="s">
        <v>814</v>
      </c>
      <c r="C187" s="20" t="s">
        <v>815</v>
      </c>
      <c r="D187" s="20" t="s">
        <v>1460</v>
      </c>
      <c r="E187" s="20" t="s">
        <v>1457</v>
      </c>
      <c r="F187" s="126" t="s">
        <v>816</v>
      </c>
      <c r="G187" s="97"/>
      <c r="H187" s="214"/>
      <c r="I187" s="94">
        <v>6600</v>
      </c>
      <c r="J187" s="214"/>
      <c r="K187" s="25">
        <f>CV187</f>
        <v>23100</v>
      </c>
      <c r="L187" s="11"/>
      <c r="M187" s="26">
        <v>1500</v>
      </c>
      <c r="N187" s="27">
        <v>1500</v>
      </c>
      <c r="O187" s="26">
        <v>1000</v>
      </c>
      <c r="P187" s="27">
        <v>1000</v>
      </c>
      <c r="Q187" s="26">
        <v>5000</v>
      </c>
      <c r="R187" s="27">
        <v>5000</v>
      </c>
      <c r="S187" s="26">
        <v>8000</v>
      </c>
      <c r="T187" s="27">
        <f>1500+0</f>
        <v>1500</v>
      </c>
      <c r="U187" s="26"/>
      <c r="V187" s="27"/>
      <c r="W187" s="29">
        <v>4620</v>
      </c>
      <c r="X187" s="27">
        <v>0</v>
      </c>
      <c r="Y187" s="29">
        <v>4620</v>
      </c>
      <c r="Z187" s="27">
        <v>4620</v>
      </c>
      <c r="AA187" s="29">
        <v>4620</v>
      </c>
      <c r="AB187" s="27">
        <f>6500+0</f>
        <v>6500</v>
      </c>
      <c r="AC187" s="29">
        <v>4620</v>
      </c>
      <c r="AD187" s="27">
        <v>4620</v>
      </c>
      <c r="AE187" s="29">
        <v>4620</v>
      </c>
      <c r="AF187" s="27"/>
      <c r="AG187" s="29">
        <v>4620</v>
      </c>
      <c r="AH187" s="27"/>
      <c r="AI187" s="29">
        <v>4620</v>
      </c>
      <c r="AJ187" s="27"/>
      <c r="AK187" s="29">
        <v>4620</v>
      </c>
      <c r="AL187" s="27"/>
      <c r="AM187" s="29">
        <v>4620</v>
      </c>
      <c r="AN187" s="27">
        <v>9240</v>
      </c>
      <c r="AO187" s="128"/>
      <c r="AP187" s="27"/>
      <c r="AQ187" s="128"/>
      <c r="AR187" s="27"/>
      <c r="AS187" s="128"/>
      <c r="AT187" s="27"/>
      <c r="AU187" s="125"/>
      <c r="AV187" s="128"/>
      <c r="AW187" s="27"/>
      <c r="AX187" s="128"/>
      <c r="AY187" s="27"/>
      <c r="AZ187" s="128"/>
      <c r="BA187" s="27"/>
      <c r="BB187" s="128"/>
      <c r="BC187" s="27"/>
      <c r="BD187" s="128"/>
      <c r="BE187" s="27"/>
      <c r="BF187" s="128"/>
      <c r="BG187" s="27"/>
      <c r="BH187" s="128"/>
      <c r="BI187" s="27"/>
      <c r="BJ187" s="128"/>
      <c r="BK187" s="27"/>
      <c r="BL187" s="128"/>
      <c r="BM187" s="27"/>
      <c r="BN187" s="128"/>
      <c r="BO187" s="27"/>
      <c r="BP187" s="128"/>
      <c r="BQ187" s="27"/>
      <c r="BR187" s="28"/>
      <c r="BS187" s="27"/>
      <c r="BT187" s="30"/>
      <c r="BU187" s="28"/>
      <c r="BV187" s="27"/>
      <c r="BW187" s="28"/>
      <c r="BX187" s="27"/>
      <c r="BY187" s="28"/>
      <c r="BZ187" s="27"/>
      <c r="CA187" s="28"/>
      <c r="CB187" s="27"/>
      <c r="CC187" s="28"/>
      <c r="CD187" s="27"/>
      <c r="CE187" s="28"/>
      <c r="CF187" s="27"/>
      <c r="CG187" s="26"/>
      <c r="CH187" s="27"/>
      <c r="CI187" s="26"/>
      <c r="CJ187" s="27"/>
      <c r="CK187" s="26"/>
      <c r="CL187" s="27"/>
      <c r="CM187" s="26"/>
      <c r="CN187" s="27"/>
      <c r="CO187" s="26"/>
      <c r="CP187" s="27"/>
      <c r="CQ187" s="26"/>
      <c r="CR187" s="27"/>
      <c r="CS187" s="30"/>
      <c r="CT187" s="31">
        <f t="shared" si="7"/>
        <v>57080</v>
      </c>
      <c r="CU187" s="31">
        <f t="shared" si="7"/>
        <v>33980</v>
      </c>
      <c r="CV187" s="32">
        <f t="shared" si="8"/>
        <v>23100</v>
      </c>
    </row>
    <row r="188" spans="1:100" ht="25.5" customHeight="1">
      <c r="A188" s="129">
        <v>69</v>
      </c>
      <c r="B188" s="19" t="s">
        <v>817</v>
      </c>
      <c r="C188" s="20" t="s">
        <v>818</v>
      </c>
      <c r="D188" s="20" t="s">
        <v>1460</v>
      </c>
      <c r="E188" s="20" t="s">
        <v>1457</v>
      </c>
      <c r="F188" s="126" t="s">
        <v>819</v>
      </c>
      <c r="G188" s="33"/>
      <c r="H188" s="127"/>
      <c r="I188" s="94">
        <v>6600</v>
      </c>
      <c r="J188" s="127"/>
      <c r="K188" s="25">
        <f>CV188</f>
        <v>0</v>
      </c>
      <c r="L188" s="11"/>
      <c r="M188" s="26">
        <v>1500</v>
      </c>
      <c r="N188" s="27">
        <v>1500</v>
      </c>
      <c r="O188" s="26">
        <v>1000</v>
      </c>
      <c r="P188" s="27">
        <v>1000</v>
      </c>
      <c r="Q188" s="26">
        <v>5000</v>
      </c>
      <c r="R188" s="27">
        <v>5000</v>
      </c>
      <c r="S188" s="26">
        <v>8000</v>
      </c>
      <c r="T188" s="27">
        <f>1500+0</f>
        <v>1500</v>
      </c>
      <c r="U188" s="26"/>
      <c r="V188" s="27"/>
      <c r="W188" s="29">
        <v>4620</v>
      </c>
      <c r="X188" s="27">
        <v>0</v>
      </c>
      <c r="Y188" s="29">
        <v>4620</v>
      </c>
      <c r="Z188" s="27">
        <v>0</v>
      </c>
      <c r="AA188" s="29">
        <v>4620</v>
      </c>
      <c r="AB188" s="27"/>
      <c r="AC188" s="29">
        <v>4620</v>
      </c>
      <c r="AD188" s="27">
        <v>14980</v>
      </c>
      <c r="AE188" s="29">
        <v>4620</v>
      </c>
      <c r="AF188" s="27">
        <v>10000</v>
      </c>
      <c r="AG188" s="29">
        <v>4620</v>
      </c>
      <c r="AH188" s="27"/>
      <c r="AI188" s="29">
        <v>4620</v>
      </c>
      <c r="AJ188" s="27"/>
      <c r="AK188" s="29">
        <v>4620</v>
      </c>
      <c r="AL188" s="27"/>
      <c r="AM188" s="29">
        <v>4620</v>
      </c>
      <c r="AN188" s="27">
        <v>23100</v>
      </c>
      <c r="AO188" s="128"/>
      <c r="AP188" s="27"/>
      <c r="AQ188" s="128"/>
      <c r="AR188" s="27"/>
      <c r="AS188" s="128"/>
      <c r="AT188" s="27"/>
      <c r="AU188" s="125"/>
      <c r="AV188" s="128"/>
      <c r="AW188" s="27"/>
      <c r="AX188" s="128"/>
      <c r="AY188" s="27"/>
      <c r="AZ188" s="128"/>
      <c r="BA188" s="27"/>
      <c r="BB188" s="128"/>
      <c r="BC188" s="27"/>
      <c r="BD188" s="128"/>
      <c r="BE188" s="27"/>
      <c r="BF188" s="128"/>
      <c r="BG188" s="27"/>
      <c r="BH188" s="128"/>
      <c r="BI188" s="27"/>
      <c r="BJ188" s="128"/>
      <c r="BK188" s="27"/>
      <c r="BL188" s="128"/>
      <c r="BM188" s="27"/>
      <c r="BN188" s="128"/>
      <c r="BO188" s="27"/>
      <c r="BP188" s="128"/>
      <c r="BQ188" s="27"/>
      <c r="BR188" s="28"/>
      <c r="BS188" s="27"/>
      <c r="BT188" s="30"/>
      <c r="BU188" s="28"/>
      <c r="BV188" s="27"/>
      <c r="BW188" s="28"/>
      <c r="BX188" s="27"/>
      <c r="BY188" s="28"/>
      <c r="BZ188" s="27"/>
      <c r="CA188" s="28"/>
      <c r="CB188" s="27"/>
      <c r="CC188" s="28"/>
      <c r="CD188" s="27"/>
      <c r="CE188" s="28"/>
      <c r="CF188" s="27"/>
      <c r="CG188" s="26"/>
      <c r="CH188" s="27"/>
      <c r="CI188" s="26"/>
      <c r="CJ188" s="27"/>
      <c r="CK188" s="26"/>
      <c r="CL188" s="27"/>
      <c r="CM188" s="26"/>
      <c r="CN188" s="27"/>
      <c r="CO188" s="26"/>
      <c r="CP188" s="27"/>
      <c r="CQ188" s="26"/>
      <c r="CR188" s="27"/>
      <c r="CS188" s="30"/>
      <c r="CT188" s="31">
        <f t="shared" si="7"/>
        <v>57080</v>
      </c>
      <c r="CU188" s="31">
        <f t="shared" si="7"/>
        <v>57080</v>
      </c>
      <c r="CV188" s="32">
        <f t="shared" si="8"/>
        <v>0</v>
      </c>
    </row>
    <row r="189" spans="1:100" ht="25.5" customHeight="1">
      <c r="A189" s="18">
        <v>70</v>
      </c>
      <c r="B189" s="36" t="s">
        <v>257</v>
      </c>
      <c r="C189" s="20" t="s">
        <v>258</v>
      </c>
      <c r="D189" s="20" t="s">
        <v>1460</v>
      </c>
      <c r="E189" s="20" t="s">
        <v>1458</v>
      </c>
      <c r="F189" s="21" t="s">
        <v>259</v>
      </c>
      <c r="G189" s="212"/>
      <c r="H189" s="24"/>
      <c r="I189" s="23">
        <v>6600</v>
      </c>
      <c r="K189" s="25">
        <f>CT189</f>
        <v>57080</v>
      </c>
      <c r="L189" s="11"/>
      <c r="M189" s="26">
        <v>1500</v>
      </c>
      <c r="N189" s="27">
        <v>1500</v>
      </c>
      <c r="O189" s="26">
        <v>1000</v>
      </c>
      <c r="P189" s="27">
        <v>1000</v>
      </c>
      <c r="Q189" s="26">
        <v>5000</v>
      </c>
      <c r="R189" s="27">
        <v>5000</v>
      </c>
      <c r="S189" s="26">
        <v>8000</v>
      </c>
      <c r="T189" s="27">
        <f>1500+0</f>
        <v>1500</v>
      </c>
      <c r="U189" s="28"/>
      <c r="V189" s="27"/>
      <c r="W189" s="26"/>
      <c r="X189" s="27"/>
      <c r="Y189" s="29">
        <v>4620</v>
      </c>
      <c r="Z189" s="27">
        <v>11120</v>
      </c>
      <c r="AA189" s="29">
        <v>4620</v>
      </c>
      <c r="AB189" s="27">
        <v>4620</v>
      </c>
      <c r="AC189" s="29">
        <v>4620</v>
      </c>
      <c r="AD189" s="27">
        <v>4620</v>
      </c>
      <c r="AE189" s="29">
        <v>4620</v>
      </c>
      <c r="AF189" s="27">
        <v>4620</v>
      </c>
      <c r="AG189" s="29">
        <v>4620</v>
      </c>
      <c r="AH189" s="27"/>
      <c r="AI189" s="29">
        <v>4620</v>
      </c>
      <c r="AJ189" s="27"/>
      <c r="AK189" s="29">
        <v>4620</v>
      </c>
      <c r="AL189" s="27"/>
      <c r="AM189" s="29">
        <v>4620</v>
      </c>
      <c r="AN189" s="27">
        <v>9240</v>
      </c>
      <c r="AO189" s="29">
        <v>4620</v>
      </c>
      <c r="AP189" s="27"/>
      <c r="AQ189" s="28"/>
      <c r="AR189" s="27"/>
      <c r="AS189" s="28"/>
      <c r="AT189" s="27"/>
      <c r="AU189" s="125"/>
      <c r="AV189" s="128"/>
      <c r="AW189" s="27"/>
      <c r="AX189" s="128"/>
      <c r="AY189" s="27"/>
      <c r="AZ189" s="128"/>
      <c r="BA189" s="27"/>
      <c r="BB189" s="128"/>
      <c r="BC189" s="27"/>
      <c r="BD189" s="128"/>
      <c r="BE189" s="27"/>
      <c r="BF189" s="128"/>
      <c r="BG189" s="27"/>
      <c r="BH189" s="128"/>
      <c r="BI189" s="27"/>
      <c r="BJ189" s="128"/>
      <c r="BK189" s="27"/>
      <c r="BL189" s="128"/>
      <c r="BM189" s="27"/>
      <c r="BN189" s="128"/>
      <c r="BO189" s="27"/>
      <c r="BP189" s="128"/>
      <c r="BQ189" s="27"/>
      <c r="BR189" s="28"/>
      <c r="BS189" s="27"/>
      <c r="BT189" s="30"/>
      <c r="BU189" s="28"/>
      <c r="BV189" s="27"/>
      <c r="BW189" s="28"/>
      <c r="BX189" s="27"/>
      <c r="BY189" s="28"/>
      <c r="BZ189" s="27"/>
      <c r="CA189" s="28"/>
      <c r="CB189" s="27"/>
      <c r="CC189" s="28"/>
      <c r="CD189" s="27"/>
      <c r="CE189" s="28"/>
      <c r="CF189" s="27"/>
      <c r="CG189" s="26"/>
      <c r="CH189" s="27"/>
      <c r="CI189" s="26"/>
      <c r="CJ189" s="27"/>
      <c r="CK189" s="26"/>
      <c r="CL189" s="27"/>
      <c r="CM189" s="26"/>
      <c r="CN189" s="27"/>
      <c r="CO189" s="26"/>
      <c r="CP189" s="27"/>
      <c r="CQ189" s="26"/>
      <c r="CR189" s="27"/>
      <c r="CS189" s="30"/>
      <c r="CT189" s="31">
        <f t="shared" si="7"/>
        <v>57080</v>
      </c>
      <c r="CU189" s="31">
        <f t="shared" si="7"/>
        <v>43220</v>
      </c>
      <c r="CV189" s="32">
        <f t="shared" si="8"/>
        <v>13860</v>
      </c>
    </row>
    <row r="190" spans="1:100" ht="25.5" customHeight="1">
      <c r="A190" s="129">
        <v>70</v>
      </c>
      <c r="B190" s="36" t="s">
        <v>820</v>
      </c>
      <c r="C190" s="20" t="s">
        <v>821</v>
      </c>
      <c r="D190" s="20" t="s">
        <v>1460</v>
      </c>
      <c r="E190" s="20" t="s">
        <v>1457</v>
      </c>
      <c r="F190" s="126" t="s">
        <v>822</v>
      </c>
      <c r="G190" s="210"/>
      <c r="H190" s="127"/>
      <c r="I190" s="94">
        <v>6600</v>
      </c>
      <c r="J190" s="127"/>
      <c r="K190" s="25">
        <f>CV190</f>
        <v>13860</v>
      </c>
      <c r="L190" s="11"/>
      <c r="M190" s="26">
        <v>1500</v>
      </c>
      <c r="N190" s="27">
        <v>1500</v>
      </c>
      <c r="O190" s="26">
        <v>1000</v>
      </c>
      <c r="P190" s="27">
        <v>1000</v>
      </c>
      <c r="Q190" s="26">
        <v>5000</v>
      </c>
      <c r="R190" s="27">
        <v>5000</v>
      </c>
      <c r="S190" s="26">
        <v>8000</v>
      </c>
      <c r="T190" s="27">
        <v>1500</v>
      </c>
      <c r="U190" s="26"/>
      <c r="V190" s="27"/>
      <c r="W190" s="29">
        <v>4620</v>
      </c>
      <c r="X190" s="133">
        <v>4620</v>
      </c>
      <c r="Y190" s="29">
        <v>4620</v>
      </c>
      <c r="Z190" s="27">
        <v>4620</v>
      </c>
      <c r="AA190" s="29">
        <v>4620</v>
      </c>
      <c r="AB190" s="27">
        <v>0</v>
      </c>
      <c r="AC190" s="29">
        <v>4620</v>
      </c>
      <c r="AD190" s="27">
        <v>9240</v>
      </c>
      <c r="AE190" s="29">
        <v>4620</v>
      </c>
      <c r="AF190" s="27">
        <v>6500</v>
      </c>
      <c r="AG190" s="29">
        <v>4620</v>
      </c>
      <c r="AH190" s="27"/>
      <c r="AI190" s="29">
        <v>4620</v>
      </c>
      <c r="AJ190" s="27"/>
      <c r="AK190" s="29">
        <v>4620</v>
      </c>
      <c r="AL190" s="27"/>
      <c r="AM190" s="29">
        <v>4620</v>
      </c>
      <c r="AN190" s="27">
        <v>9240</v>
      </c>
      <c r="AO190" s="128"/>
      <c r="AP190" s="27"/>
      <c r="AQ190" s="128"/>
      <c r="AR190" s="27"/>
      <c r="AS190" s="128"/>
      <c r="AT190" s="27"/>
      <c r="AU190" s="125"/>
      <c r="AV190" s="128"/>
      <c r="AW190" s="27"/>
      <c r="AX190" s="128"/>
      <c r="AY190" s="27"/>
      <c r="AZ190" s="128"/>
      <c r="BA190" s="27"/>
      <c r="BB190" s="128"/>
      <c r="BC190" s="27"/>
      <c r="BD190" s="128"/>
      <c r="BE190" s="27"/>
      <c r="BF190" s="128"/>
      <c r="BG190" s="27"/>
      <c r="BH190" s="128"/>
      <c r="BI190" s="27"/>
      <c r="BJ190" s="128"/>
      <c r="BK190" s="27"/>
      <c r="BL190" s="128"/>
      <c r="BM190" s="27"/>
      <c r="BN190" s="128"/>
      <c r="BO190" s="27"/>
      <c r="BP190" s="128"/>
      <c r="BQ190" s="27"/>
      <c r="BR190" s="28"/>
      <c r="BS190" s="27"/>
      <c r="BT190" s="30"/>
      <c r="BU190" s="28"/>
      <c r="BV190" s="27"/>
      <c r="BW190" s="28"/>
      <c r="BX190" s="27"/>
      <c r="BY190" s="28"/>
      <c r="BZ190" s="27"/>
      <c r="CA190" s="28"/>
      <c r="CB190" s="27"/>
      <c r="CC190" s="28"/>
      <c r="CD190" s="27"/>
      <c r="CE190" s="28"/>
      <c r="CF190" s="27"/>
      <c r="CG190" s="26"/>
      <c r="CH190" s="27"/>
      <c r="CI190" s="26"/>
      <c r="CJ190" s="27"/>
      <c r="CK190" s="26"/>
      <c r="CL190" s="27"/>
      <c r="CM190" s="26"/>
      <c r="CN190" s="27"/>
      <c r="CO190" s="26"/>
      <c r="CP190" s="27"/>
      <c r="CQ190" s="26"/>
      <c r="CR190" s="27"/>
      <c r="CS190" s="30"/>
      <c r="CT190" s="31">
        <f t="shared" si="7"/>
        <v>57080</v>
      </c>
      <c r="CU190" s="31">
        <f t="shared" si="7"/>
        <v>43220</v>
      </c>
      <c r="CV190" s="32">
        <f t="shared" si="8"/>
        <v>13860</v>
      </c>
    </row>
    <row r="191" spans="1:100" ht="25.5" customHeight="1">
      <c r="A191" s="18">
        <v>71</v>
      </c>
      <c r="B191" s="36" t="s">
        <v>823</v>
      </c>
      <c r="C191" s="20" t="s">
        <v>824</v>
      </c>
      <c r="D191" s="20" t="s">
        <v>1460</v>
      </c>
      <c r="E191" s="20" t="s">
        <v>1457</v>
      </c>
      <c r="F191" s="126" t="s">
        <v>825</v>
      </c>
      <c r="G191" s="213" t="s">
        <v>410</v>
      </c>
      <c r="H191" s="35" t="s">
        <v>1463</v>
      </c>
      <c r="I191" s="94">
        <v>6200</v>
      </c>
      <c r="J191" s="127"/>
      <c r="K191" s="25">
        <f>CV191</f>
        <v>6720</v>
      </c>
      <c r="L191" s="11"/>
      <c r="M191" s="26">
        <v>1500</v>
      </c>
      <c r="N191" s="27">
        <v>1500</v>
      </c>
      <c r="O191" s="26">
        <v>1000</v>
      </c>
      <c r="P191" s="27">
        <v>1000</v>
      </c>
      <c r="Q191" s="26">
        <v>5000</v>
      </c>
      <c r="R191" s="27">
        <v>5000</v>
      </c>
      <c r="S191" s="26">
        <v>8000</v>
      </c>
      <c r="T191" s="27">
        <v>1500</v>
      </c>
      <c r="U191" s="26"/>
      <c r="V191" s="27"/>
      <c r="W191" s="29">
        <v>4340</v>
      </c>
      <c r="X191" s="133">
        <v>4620</v>
      </c>
      <c r="Y191" s="29">
        <v>4340</v>
      </c>
      <c r="Z191" s="27">
        <v>4620</v>
      </c>
      <c r="AA191" s="29">
        <v>4340</v>
      </c>
      <c r="AB191" s="27">
        <v>0</v>
      </c>
      <c r="AC191" s="29">
        <v>4340</v>
      </c>
      <c r="AD191" s="27">
        <v>9240</v>
      </c>
      <c r="AE191" s="29">
        <v>4340</v>
      </c>
      <c r="AF191" s="27">
        <v>6500</v>
      </c>
      <c r="AG191" s="29">
        <v>4340</v>
      </c>
      <c r="AH191" s="27"/>
      <c r="AI191" s="29">
        <v>4340</v>
      </c>
      <c r="AJ191" s="27"/>
      <c r="AK191" s="29">
        <v>4340</v>
      </c>
      <c r="AL191" s="27">
        <v>13860</v>
      </c>
      <c r="AM191" s="29">
        <v>4340</v>
      </c>
      <c r="AN191" s="27"/>
      <c r="AO191" s="128"/>
      <c r="AP191" s="27"/>
      <c r="AQ191" s="128"/>
      <c r="AR191" s="27"/>
      <c r="AS191" s="128"/>
      <c r="AT191" s="27"/>
      <c r="AU191" s="125"/>
      <c r="AV191" s="128"/>
      <c r="AW191" s="27"/>
      <c r="AX191" s="128"/>
      <c r="AY191" s="27"/>
      <c r="AZ191" s="128"/>
      <c r="BA191" s="27"/>
      <c r="BB191" s="128"/>
      <c r="BC191" s="27"/>
      <c r="BD191" s="128"/>
      <c r="BE191" s="27"/>
      <c r="BF191" s="128"/>
      <c r="BG191" s="27"/>
      <c r="BH191" s="128"/>
      <c r="BI191" s="27"/>
      <c r="BJ191" s="128"/>
      <c r="BK191" s="27"/>
      <c r="BL191" s="128"/>
      <c r="BM191" s="27"/>
      <c r="BN191" s="128"/>
      <c r="BO191" s="27"/>
      <c r="BP191" s="128"/>
      <c r="BQ191" s="27"/>
      <c r="BR191" s="28"/>
      <c r="BS191" s="27"/>
      <c r="BT191" s="30"/>
      <c r="BU191" s="28"/>
      <c r="BV191" s="27"/>
      <c r="BW191" s="28"/>
      <c r="BX191" s="27"/>
      <c r="BY191" s="28"/>
      <c r="BZ191" s="27"/>
      <c r="CA191" s="28"/>
      <c r="CB191" s="27"/>
      <c r="CC191" s="28"/>
      <c r="CD191" s="27"/>
      <c r="CE191" s="28"/>
      <c r="CF191" s="27"/>
      <c r="CG191" s="26"/>
      <c r="CH191" s="27"/>
      <c r="CI191" s="26"/>
      <c r="CJ191" s="27"/>
      <c r="CK191" s="26"/>
      <c r="CL191" s="27"/>
      <c r="CM191" s="26"/>
      <c r="CN191" s="27"/>
      <c r="CO191" s="26"/>
      <c r="CP191" s="27"/>
      <c r="CQ191" s="26"/>
      <c r="CR191" s="27"/>
      <c r="CS191" s="30"/>
      <c r="CT191" s="31">
        <f t="shared" si="7"/>
        <v>54560</v>
      </c>
      <c r="CU191" s="31">
        <f t="shared" si="7"/>
        <v>47840</v>
      </c>
      <c r="CV191" s="32">
        <f t="shared" si="8"/>
        <v>6720</v>
      </c>
    </row>
    <row r="192" spans="1:100" ht="25.5" customHeight="1">
      <c r="A192" s="129">
        <v>71</v>
      </c>
      <c r="B192" s="198" t="s">
        <v>260</v>
      </c>
      <c r="C192" s="20" t="s">
        <v>261</v>
      </c>
      <c r="D192" s="20" t="s">
        <v>1460</v>
      </c>
      <c r="E192" s="20" t="s">
        <v>1458</v>
      </c>
      <c r="F192" s="21" t="s">
        <v>262</v>
      </c>
      <c r="G192" s="33"/>
      <c r="H192" s="35" t="s">
        <v>108</v>
      </c>
      <c r="I192" s="23">
        <v>0</v>
      </c>
      <c r="J192" s="35" t="s">
        <v>108</v>
      </c>
      <c r="K192" s="25">
        <f>CT192</f>
        <v>9000</v>
      </c>
      <c r="L192" s="11"/>
      <c r="M192" s="26">
        <v>1500</v>
      </c>
      <c r="N192" s="27">
        <v>1500</v>
      </c>
      <c r="O192" s="26">
        <v>1000</v>
      </c>
      <c r="P192" s="27">
        <v>1000</v>
      </c>
      <c r="Q192" s="26">
        <v>5000</v>
      </c>
      <c r="R192" s="27">
        <v>5000</v>
      </c>
      <c r="S192" s="26">
        <v>1500</v>
      </c>
      <c r="T192" s="27">
        <v>1500</v>
      </c>
      <c r="U192" s="28"/>
      <c r="V192" s="27"/>
      <c r="W192" s="26"/>
      <c r="X192" s="27"/>
      <c r="Y192" s="29"/>
      <c r="Z192" s="27"/>
      <c r="AA192" s="29"/>
      <c r="AB192" s="27"/>
      <c r="AC192" s="29"/>
      <c r="AD192" s="27"/>
      <c r="AE192" s="29"/>
      <c r="AF192" s="27"/>
      <c r="AG192" s="29"/>
      <c r="AH192" s="27"/>
      <c r="AI192" s="29"/>
      <c r="AJ192" s="27"/>
      <c r="AK192" s="29"/>
      <c r="AL192" s="27"/>
      <c r="AM192" s="29"/>
      <c r="AN192" s="27"/>
      <c r="AO192" s="29"/>
      <c r="AP192" s="27"/>
      <c r="AQ192" s="28"/>
      <c r="AR192" s="27"/>
      <c r="AS192" s="28"/>
      <c r="AT192" s="27"/>
      <c r="AU192" s="125"/>
      <c r="AV192" s="128"/>
      <c r="AW192" s="27"/>
      <c r="AX192" s="128"/>
      <c r="AY192" s="27"/>
      <c r="AZ192" s="128"/>
      <c r="BA192" s="27"/>
      <c r="BB192" s="128"/>
      <c r="BC192" s="27"/>
      <c r="BD192" s="128"/>
      <c r="BE192" s="27"/>
      <c r="BF192" s="128"/>
      <c r="BG192" s="27"/>
      <c r="BH192" s="128"/>
      <c r="BI192" s="27"/>
      <c r="BJ192" s="128"/>
      <c r="BK192" s="27"/>
      <c r="BL192" s="128"/>
      <c r="BM192" s="27"/>
      <c r="BN192" s="128"/>
      <c r="BO192" s="27"/>
      <c r="BP192" s="128"/>
      <c r="BQ192" s="27"/>
      <c r="BR192" s="28"/>
      <c r="BS192" s="27"/>
      <c r="BT192" s="30"/>
      <c r="BU192" s="28"/>
      <c r="BV192" s="27"/>
      <c r="BW192" s="28"/>
      <c r="BX192" s="27"/>
      <c r="BY192" s="28"/>
      <c r="BZ192" s="27"/>
      <c r="CA192" s="28"/>
      <c r="CB192" s="27"/>
      <c r="CC192" s="28"/>
      <c r="CD192" s="27"/>
      <c r="CE192" s="28"/>
      <c r="CF192" s="27"/>
      <c r="CG192" s="26"/>
      <c r="CH192" s="27"/>
      <c r="CI192" s="26"/>
      <c r="CJ192" s="27"/>
      <c r="CK192" s="26"/>
      <c r="CL192" s="27"/>
      <c r="CM192" s="26"/>
      <c r="CN192" s="27"/>
      <c r="CO192" s="26"/>
      <c r="CP192" s="27"/>
      <c r="CQ192" s="26"/>
      <c r="CR192" s="27"/>
      <c r="CS192" s="30"/>
      <c r="CT192" s="31">
        <f t="shared" si="7"/>
        <v>9000</v>
      </c>
      <c r="CU192" s="31">
        <f t="shared" si="7"/>
        <v>9000</v>
      </c>
      <c r="CV192" s="32">
        <f t="shared" si="8"/>
        <v>0</v>
      </c>
    </row>
    <row r="193" spans="1:100" ht="25.5" customHeight="1">
      <c r="A193" s="18">
        <v>72</v>
      </c>
      <c r="B193" s="36" t="s">
        <v>826</v>
      </c>
      <c r="C193" s="20" t="s">
        <v>827</v>
      </c>
      <c r="D193" s="20" t="s">
        <v>1460</v>
      </c>
      <c r="E193" s="20" t="s">
        <v>1457</v>
      </c>
      <c r="F193" s="126" t="s">
        <v>828</v>
      </c>
      <c r="G193" s="33"/>
      <c r="H193" s="127"/>
      <c r="I193" s="94">
        <v>6600</v>
      </c>
      <c r="J193" s="127"/>
      <c r="K193" s="25">
        <f>CV193</f>
        <v>0</v>
      </c>
      <c r="L193" s="11"/>
      <c r="M193" s="26">
        <v>1500</v>
      </c>
      <c r="N193" s="27">
        <v>1500</v>
      </c>
      <c r="O193" s="26">
        <v>1000</v>
      </c>
      <c r="P193" s="27">
        <v>1000</v>
      </c>
      <c r="Q193" s="26">
        <v>5000</v>
      </c>
      <c r="R193" s="27">
        <v>5000</v>
      </c>
      <c r="S193" s="26">
        <v>8000</v>
      </c>
      <c r="T193" s="27">
        <f>1500+0</f>
        <v>1500</v>
      </c>
      <c r="U193" s="26"/>
      <c r="V193" s="27"/>
      <c r="W193" s="29">
        <v>4620</v>
      </c>
      <c r="X193" s="27">
        <v>0</v>
      </c>
      <c r="Y193" s="29">
        <v>4620</v>
      </c>
      <c r="Z193" s="27">
        <v>0</v>
      </c>
      <c r="AA193" s="29">
        <v>4620</v>
      </c>
      <c r="AB193" s="27">
        <v>0</v>
      </c>
      <c r="AC193" s="29">
        <v>4620</v>
      </c>
      <c r="AD193" s="27">
        <v>24980</v>
      </c>
      <c r="AE193" s="29">
        <v>4620</v>
      </c>
      <c r="AF193" s="27"/>
      <c r="AG193" s="29">
        <v>4620</v>
      </c>
      <c r="AH193" s="27"/>
      <c r="AI193" s="29">
        <v>4620</v>
      </c>
      <c r="AJ193" s="27"/>
      <c r="AK193" s="29">
        <v>4620</v>
      </c>
      <c r="AL193" s="27"/>
      <c r="AM193" s="29">
        <v>4620</v>
      </c>
      <c r="AN193" s="27">
        <v>23100</v>
      </c>
      <c r="AO193" s="128"/>
      <c r="AP193" s="27"/>
      <c r="AQ193" s="128"/>
      <c r="AR193" s="27"/>
      <c r="AS193" s="128"/>
      <c r="AT193" s="27"/>
      <c r="AU193" s="125"/>
      <c r="AV193" s="128"/>
      <c r="AW193" s="27"/>
      <c r="AX193" s="128"/>
      <c r="AY193" s="27"/>
      <c r="AZ193" s="128"/>
      <c r="BA193" s="27"/>
      <c r="BB193" s="128"/>
      <c r="BC193" s="27"/>
      <c r="BD193" s="128"/>
      <c r="BE193" s="27"/>
      <c r="BF193" s="128"/>
      <c r="BG193" s="27"/>
      <c r="BH193" s="128"/>
      <c r="BI193" s="27"/>
      <c r="BJ193" s="128"/>
      <c r="BK193" s="27"/>
      <c r="BL193" s="160"/>
      <c r="BM193" s="59"/>
      <c r="BN193" s="160"/>
      <c r="BO193" s="59"/>
      <c r="BP193" s="128"/>
      <c r="BQ193" s="27"/>
      <c r="BR193" s="28"/>
      <c r="BS193" s="27"/>
      <c r="BT193" s="30"/>
      <c r="BU193" s="28"/>
      <c r="BV193" s="27"/>
      <c r="BW193" s="28"/>
      <c r="BX193" s="27"/>
      <c r="BY193" s="28"/>
      <c r="BZ193" s="27"/>
      <c r="CA193" s="28"/>
      <c r="CB193" s="27"/>
      <c r="CC193" s="28"/>
      <c r="CD193" s="27"/>
      <c r="CE193" s="28"/>
      <c r="CF193" s="27"/>
      <c r="CG193" s="26"/>
      <c r="CH193" s="27"/>
      <c r="CI193" s="26"/>
      <c r="CJ193" s="27"/>
      <c r="CK193" s="26"/>
      <c r="CL193" s="27"/>
      <c r="CM193" s="26"/>
      <c r="CN193" s="27"/>
      <c r="CO193" s="26"/>
      <c r="CP193" s="27"/>
      <c r="CQ193" s="26"/>
      <c r="CR193" s="27"/>
      <c r="CS193" s="30"/>
      <c r="CT193" s="31">
        <f t="shared" si="7"/>
        <v>57080</v>
      </c>
      <c r="CU193" s="31">
        <f t="shared" si="7"/>
        <v>57080</v>
      </c>
      <c r="CV193" s="32">
        <f t="shared" si="8"/>
        <v>0</v>
      </c>
    </row>
    <row r="194" spans="1:100" ht="25.5" customHeight="1">
      <c r="A194" s="129">
        <v>72</v>
      </c>
      <c r="B194" s="36" t="s">
        <v>263</v>
      </c>
      <c r="C194" s="20" t="s">
        <v>264</v>
      </c>
      <c r="D194" s="20" t="s">
        <v>1460</v>
      </c>
      <c r="E194" s="20" t="s">
        <v>1458</v>
      </c>
      <c r="F194" s="21" t="s">
        <v>265</v>
      </c>
      <c r="G194" s="33"/>
      <c r="H194" s="35"/>
      <c r="I194" s="23">
        <v>6600</v>
      </c>
      <c r="J194" s="35"/>
      <c r="K194" s="38">
        <f>CT194</f>
        <v>57080</v>
      </c>
      <c r="L194" s="11"/>
      <c r="M194" s="26">
        <v>1500</v>
      </c>
      <c r="N194" s="27">
        <v>1500</v>
      </c>
      <c r="O194" s="26">
        <v>1000</v>
      </c>
      <c r="P194" s="27">
        <v>1000</v>
      </c>
      <c r="Q194" s="26">
        <v>5000</v>
      </c>
      <c r="R194" s="27">
        <v>5000</v>
      </c>
      <c r="S194" s="26">
        <v>8000</v>
      </c>
      <c r="T194" s="27">
        <v>8000</v>
      </c>
      <c r="U194" s="28"/>
      <c r="V194" s="27"/>
      <c r="W194" s="26"/>
      <c r="X194" s="27"/>
      <c r="Y194" s="29">
        <v>4620</v>
      </c>
      <c r="Z194" s="27">
        <v>4620</v>
      </c>
      <c r="AA194" s="29">
        <v>4620</v>
      </c>
      <c r="AB194" s="27">
        <v>4620</v>
      </c>
      <c r="AC194" s="29">
        <v>4620</v>
      </c>
      <c r="AD194" s="27">
        <v>4620</v>
      </c>
      <c r="AE194" s="29">
        <v>4620</v>
      </c>
      <c r="AF194" s="27">
        <f>4620+4620</f>
        <v>9240</v>
      </c>
      <c r="AG194" s="29">
        <v>4620</v>
      </c>
      <c r="AH194" s="27">
        <v>0</v>
      </c>
      <c r="AI194" s="29">
        <v>4620</v>
      </c>
      <c r="AJ194" s="27">
        <v>4620</v>
      </c>
      <c r="AK194" s="29">
        <v>4620</v>
      </c>
      <c r="AL194" s="27">
        <v>4620</v>
      </c>
      <c r="AM194" s="29">
        <v>4620</v>
      </c>
      <c r="AN194" s="27">
        <v>4620</v>
      </c>
      <c r="AO194" s="29">
        <v>4620</v>
      </c>
      <c r="AP194" s="27">
        <v>4620</v>
      </c>
      <c r="AQ194" s="28"/>
      <c r="AR194" s="27"/>
      <c r="AS194" s="28"/>
      <c r="AT194" s="27"/>
      <c r="AU194" s="125"/>
      <c r="AV194" s="128"/>
      <c r="AW194" s="27"/>
      <c r="AX194" s="128"/>
      <c r="AY194" s="27"/>
      <c r="AZ194" s="128"/>
      <c r="BA194" s="27"/>
      <c r="BB194" s="128"/>
      <c r="BC194" s="27"/>
      <c r="BD194" s="128"/>
      <c r="BE194" s="27"/>
      <c r="BF194" s="128"/>
      <c r="BG194" s="27"/>
      <c r="BH194" s="128"/>
      <c r="BI194" s="27"/>
      <c r="BJ194" s="128"/>
      <c r="BK194" s="27"/>
      <c r="BL194" s="128"/>
      <c r="BM194" s="27"/>
      <c r="BN194" s="128"/>
      <c r="BO194" s="27"/>
      <c r="BP194" s="128"/>
      <c r="BQ194" s="27"/>
      <c r="BR194" s="28"/>
      <c r="BS194" s="27"/>
      <c r="BT194" s="30"/>
      <c r="BU194" s="28"/>
      <c r="BV194" s="27"/>
      <c r="BW194" s="28"/>
      <c r="BX194" s="27"/>
      <c r="BY194" s="28"/>
      <c r="BZ194" s="27"/>
      <c r="CA194" s="28"/>
      <c r="CB194" s="27"/>
      <c r="CC194" s="28"/>
      <c r="CD194" s="27"/>
      <c r="CE194" s="28"/>
      <c r="CF194" s="27"/>
      <c r="CG194" s="26"/>
      <c r="CH194" s="27"/>
      <c r="CI194" s="26"/>
      <c r="CJ194" s="27"/>
      <c r="CK194" s="26"/>
      <c r="CL194" s="27"/>
      <c r="CM194" s="26"/>
      <c r="CN194" s="27"/>
      <c r="CO194" s="26"/>
      <c r="CP194" s="27"/>
      <c r="CQ194" s="26"/>
      <c r="CR194" s="27"/>
      <c r="CS194" s="30"/>
      <c r="CT194" s="31">
        <f t="shared" si="7"/>
        <v>57080</v>
      </c>
      <c r="CU194" s="31">
        <f t="shared" si="7"/>
        <v>57080</v>
      </c>
      <c r="CV194" s="32">
        <f t="shared" si="8"/>
        <v>0</v>
      </c>
    </row>
    <row r="195" spans="1:100" ht="25.5" customHeight="1">
      <c r="A195" s="18">
        <v>73</v>
      </c>
      <c r="B195" s="36" t="s">
        <v>829</v>
      </c>
      <c r="C195" s="20" t="s">
        <v>830</v>
      </c>
      <c r="D195" s="20" t="s">
        <v>1460</v>
      </c>
      <c r="E195" s="20" t="s">
        <v>1457</v>
      </c>
      <c r="F195" s="126" t="s">
        <v>831</v>
      </c>
      <c r="G195" s="212"/>
      <c r="H195" s="147"/>
      <c r="I195" s="94">
        <v>6600</v>
      </c>
      <c r="J195" s="147"/>
      <c r="K195" s="25">
        <f t="shared" ref="K195:K202" si="10">CV195</f>
        <v>4620</v>
      </c>
      <c r="L195" s="11"/>
      <c r="M195" s="26">
        <v>1500</v>
      </c>
      <c r="N195" s="27">
        <v>1500</v>
      </c>
      <c r="O195" s="26">
        <v>1000</v>
      </c>
      <c r="P195" s="27">
        <v>1000</v>
      </c>
      <c r="Q195" s="26">
        <v>5000</v>
      </c>
      <c r="R195" s="27">
        <v>5000</v>
      </c>
      <c r="S195" s="26">
        <v>8000</v>
      </c>
      <c r="T195" s="27">
        <v>8000</v>
      </c>
      <c r="U195" s="26"/>
      <c r="V195" s="27"/>
      <c r="W195" s="29">
        <v>4620</v>
      </c>
      <c r="X195" s="27">
        <v>0</v>
      </c>
      <c r="Y195" s="29">
        <v>4620</v>
      </c>
      <c r="Z195" s="27">
        <v>0</v>
      </c>
      <c r="AA195" s="29">
        <v>4620</v>
      </c>
      <c r="AB195" s="27">
        <v>0</v>
      </c>
      <c r="AC195" s="29">
        <v>4620</v>
      </c>
      <c r="AD195" s="27">
        <v>18480</v>
      </c>
      <c r="AE195" s="29">
        <v>4620</v>
      </c>
      <c r="AF195" s="27"/>
      <c r="AG195" s="29">
        <v>4620</v>
      </c>
      <c r="AH195" s="27"/>
      <c r="AI195" s="29">
        <v>4620</v>
      </c>
      <c r="AJ195" s="27"/>
      <c r="AK195" s="29">
        <v>4620</v>
      </c>
      <c r="AL195" s="27">
        <v>18480</v>
      </c>
      <c r="AM195" s="29">
        <v>4620</v>
      </c>
      <c r="AN195" s="27"/>
      <c r="AO195" s="128"/>
      <c r="AP195" s="27"/>
      <c r="AQ195" s="128"/>
      <c r="AR195" s="27"/>
      <c r="AS195" s="128"/>
      <c r="AT195" s="27"/>
      <c r="AU195" s="125"/>
      <c r="AV195" s="128"/>
      <c r="AW195" s="27"/>
      <c r="AX195" s="128"/>
      <c r="AY195" s="27"/>
      <c r="AZ195" s="128"/>
      <c r="BA195" s="27"/>
      <c r="BB195" s="128"/>
      <c r="BC195" s="27"/>
      <c r="BD195" s="128"/>
      <c r="BE195" s="27"/>
      <c r="BF195" s="128"/>
      <c r="BG195" s="27"/>
      <c r="BH195" s="128"/>
      <c r="BI195" s="27"/>
      <c r="BJ195" s="128"/>
      <c r="BK195" s="27"/>
      <c r="BL195" s="128"/>
      <c r="BM195" s="27"/>
      <c r="BN195" s="128"/>
      <c r="BO195" s="27"/>
      <c r="BP195" s="128"/>
      <c r="BQ195" s="27"/>
      <c r="BR195" s="28"/>
      <c r="BS195" s="27"/>
      <c r="BT195" s="30"/>
      <c r="BU195" s="28"/>
      <c r="BV195" s="27"/>
      <c r="BW195" s="28"/>
      <c r="BX195" s="27"/>
      <c r="BY195" s="28"/>
      <c r="BZ195" s="27"/>
      <c r="CA195" s="28"/>
      <c r="CB195" s="27"/>
      <c r="CC195" s="28"/>
      <c r="CD195" s="27"/>
      <c r="CE195" s="28"/>
      <c r="CF195" s="27"/>
      <c r="CG195" s="26"/>
      <c r="CH195" s="27"/>
      <c r="CI195" s="26"/>
      <c r="CJ195" s="27"/>
      <c r="CK195" s="26"/>
      <c r="CL195" s="27"/>
      <c r="CM195" s="26"/>
      <c r="CN195" s="27"/>
      <c r="CO195" s="26"/>
      <c r="CP195" s="27"/>
      <c r="CQ195" s="26"/>
      <c r="CR195" s="27"/>
      <c r="CS195" s="30"/>
      <c r="CT195" s="31">
        <f t="shared" si="7"/>
        <v>57080</v>
      </c>
      <c r="CU195" s="31">
        <f t="shared" si="7"/>
        <v>52460</v>
      </c>
      <c r="CV195" s="32">
        <f t="shared" si="8"/>
        <v>4620</v>
      </c>
    </row>
    <row r="196" spans="1:100" ht="25.5" customHeight="1">
      <c r="A196" s="129">
        <v>74</v>
      </c>
      <c r="B196" s="36" t="s">
        <v>832</v>
      </c>
      <c r="C196" s="20" t="s">
        <v>833</v>
      </c>
      <c r="D196" s="20" t="s">
        <v>1460</v>
      </c>
      <c r="E196" s="20" t="s">
        <v>1457</v>
      </c>
      <c r="F196" s="126" t="s">
        <v>834</v>
      </c>
      <c r="G196" s="212"/>
      <c r="H196" s="147"/>
      <c r="I196" s="94">
        <v>6600</v>
      </c>
      <c r="J196" s="147"/>
      <c r="K196" s="25">
        <f t="shared" si="10"/>
        <v>9240</v>
      </c>
      <c r="L196" s="11"/>
      <c r="M196" s="26">
        <v>1500</v>
      </c>
      <c r="N196" s="27">
        <v>1500</v>
      </c>
      <c r="O196" s="26">
        <v>1000</v>
      </c>
      <c r="P196" s="27">
        <v>1000</v>
      </c>
      <c r="Q196" s="26">
        <v>5000</v>
      </c>
      <c r="R196" s="27">
        <v>5000</v>
      </c>
      <c r="S196" s="26">
        <v>8000</v>
      </c>
      <c r="T196" s="27">
        <v>1500</v>
      </c>
      <c r="U196" s="26"/>
      <c r="V196" s="27"/>
      <c r="W196" s="29">
        <v>4620</v>
      </c>
      <c r="X196" s="133">
        <v>11120</v>
      </c>
      <c r="Y196" s="29">
        <v>4620</v>
      </c>
      <c r="Z196" s="27">
        <v>0</v>
      </c>
      <c r="AA196" s="29">
        <v>4620</v>
      </c>
      <c r="AB196" s="27">
        <v>9240</v>
      </c>
      <c r="AC196" s="29">
        <v>4620</v>
      </c>
      <c r="AD196" s="27">
        <v>4620</v>
      </c>
      <c r="AE196" s="29">
        <v>4620</v>
      </c>
      <c r="AF196" s="27"/>
      <c r="AG196" s="29">
        <v>4620</v>
      </c>
      <c r="AH196" s="27"/>
      <c r="AI196" s="29">
        <v>4620</v>
      </c>
      <c r="AJ196" s="27"/>
      <c r="AK196" s="29">
        <v>4620</v>
      </c>
      <c r="AL196" s="27">
        <v>13860</v>
      </c>
      <c r="AM196" s="29">
        <v>4620</v>
      </c>
      <c r="AN196" s="27"/>
      <c r="AO196" s="128"/>
      <c r="AP196" s="27"/>
      <c r="AQ196" s="128"/>
      <c r="AR196" s="27"/>
      <c r="AS196" s="128"/>
      <c r="AT196" s="27"/>
      <c r="AU196" s="125"/>
      <c r="AV196" s="128"/>
      <c r="AW196" s="27"/>
      <c r="AX196" s="128"/>
      <c r="AY196" s="27"/>
      <c r="AZ196" s="128"/>
      <c r="BA196" s="27"/>
      <c r="BB196" s="128"/>
      <c r="BC196" s="27"/>
      <c r="BD196" s="128"/>
      <c r="BE196" s="27"/>
      <c r="BF196" s="128"/>
      <c r="BG196" s="27"/>
      <c r="BH196" s="128"/>
      <c r="BI196" s="27"/>
      <c r="BJ196" s="128"/>
      <c r="BK196" s="27"/>
      <c r="BL196" s="128"/>
      <c r="BM196" s="27"/>
      <c r="BN196" s="128"/>
      <c r="BO196" s="27"/>
      <c r="BP196" s="128"/>
      <c r="BQ196" s="27"/>
      <c r="BR196" s="28"/>
      <c r="BS196" s="27"/>
      <c r="BT196" s="30"/>
      <c r="BU196" s="28"/>
      <c r="BV196" s="27"/>
      <c r="BW196" s="28"/>
      <c r="BX196" s="27"/>
      <c r="BY196" s="28"/>
      <c r="BZ196" s="27"/>
      <c r="CA196" s="28"/>
      <c r="CB196" s="27"/>
      <c r="CC196" s="28"/>
      <c r="CD196" s="27"/>
      <c r="CE196" s="28"/>
      <c r="CF196" s="27"/>
      <c r="CG196" s="26"/>
      <c r="CH196" s="27"/>
      <c r="CI196" s="26"/>
      <c r="CJ196" s="27"/>
      <c r="CK196" s="26"/>
      <c r="CL196" s="27"/>
      <c r="CM196" s="26"/>
      <c r="CN196" s="27"/>
      <c r="CO196" s="26"/>
      <c r="CP196" s="27"/>
      <c r="CQ196" s="26"/>
      <c r="CR196" s="27"/>
      <c r="CS196" s="30"/>
      <c r="CT196" s="31">
        <f t="shared" si="7"/>
        <v>57080</v>
      </c>
      <c r="CU196" s="31">
        <f t="shared" si="7"/>
        <v>47840</v>
      </c>
      <c r="CV196" s="32">
        <f t="shared" si="8"/>
        <v>9240</v>
      </c>
    </row>
    <row r="197" spans="1:100" ht="25.5" customHeight="1">
      <c r="A197" s="18">
        <v>75</v>
      </c>
      <c r="B197" s="36" t="s">
        <v>835</v>
      </c>
      <c r="C197" s="20" t="s">
        <v>836</v>
      </c>
      <c r="D197" s="20" t="s">
        <v>1460</v>
      </c>
      <c r="E197" s="20" t="s">
        <v>1457</v>
      </c>
      <c r="F197" s="126" t="s">
        <v>837</v>
      </c>
      <c r="G197" s="132" t="s">
        <v>410</v>
      </c>
      <c r="H197" s="24" t="s">
        <v>1463</v>
      </c>
      <c r="I197" s="94">
        <v>6200</v>
      </c>
      <c r="K197" s="25">
        <f t="shared" si="10"/>
        <v>4340</v>
      </c>
      <c r="L197" s="11"/>
      <c r="M197" s="26">
        <v>1500</v>
      </c>
      <c r="N197" s="27">
        <v>1500</v>
      </c>
      <c r="O197" s="26">
        <v>1000</v>
      </c>
      <c r="P197" s="27">
        <v>1000</v>
      </c>
      <c r="Q197" s="26">
        <v>5000</v>
      </c>
      <c r="R197" s="27">
        <v>5000</v>
      </c>
      <c r="S197" s="26">
        <v>8000</v>
      </c>
      <c r="T197" s="27">
        <f>1500+0</f>
        <v>1500</v>
      </c>
      <c r="U197" s="26"/>
      <c r="V197" s="27"/>
      <c r="W197" s="29">
        <v>4340</v>
      </c>
      <c r="X197" s="133">
        <v>4620</v>
      </c>
      <c r="Y197" s="29">
        <v>4340</v>
      </c>
      <c r="Z197" s="27">
        <v>4620</v>
      </c>
      <c r="AA197" s="29">
        <v>4340</v>
      </c>
      <c r="AB197" s="27">
        <v>4620</v>
      </c>
      <c r="AC197" s="29">
        <v>4340</v>
      </c>
      <c r="AD197" s="27">
        <v>7000</v>
      </c>
      <c r="AE197" s="29">
        <v>4340</v>
      </c>
      <c r="AF197" s="27">
        <v>7570</v>
      </c>
      <c r="AG197" s="29">
        <v>4340</v>
      </c>
      <c r="AH197" s="27">
        <v>4620</v>
      </c>
      <c r="AI197" s="29">
        <v>4340</v>
      </c>
      <c r="AJ197" s="27"/>
      <c r="AK197" s="29">
        <v>4340</v>
      </c>
      <c r="AL197" s="27">
        <v>8170</v>
      </c>
      <c r="AM197" s="29">
        <v>4340</v>
      </c>
      <c r="AN197" s="27"/>
      <c r="AO197" s="128"/>
      <c r="AP197" s="27"/>
      <c r="AQ197" s="128"/>
      <c r="AR197" s="27"/>
      <c r="AS197" s="128"/>
      <c r="AT197" s="27"/>
      <c r="AU197" s="125"/>
      <c r="AV197" s="128"/>
      <c r="AW197" s="27"/>
      <c r="AX197" s="128"/>
      <c r="AY197" s="27"/>
      <c r="AZ197" s="128"/>
      <c r="BA197" s="27"/>
      <c r="BB197" s="128"/>
      <c r="BC197" s="27"/>
      <c r="BD197" s="128"/>
      <c r="BE197" s="27"/>
      <c r="BF197" s="128"/>
      <c r="BG197" s="27"/>
      <c r="BH197" s="128"/>
      <c r="BI197" s="27"/>
      <c r="BJ197" s="128"/>
      <c r="BK197" s="27"/>
      <c r="BL197" s="128"/>
      <c r="BM197" s="27"/>
      <c r="BN197" s="128"/>
      <c r="BO197" s="27"/>
      <c r="BP197" s="128"/>
      <c r="BQ197" s="27"/>
      <c r="BR197" s="28"/>
      <c r="BS197" s="27"/>
      <c r="BT197" s="30"/>
      <c r="BU197" s="28"/>
      <c r="BV197" s="27"/>
      <c r="BW197" s="28"/>
      <c r="BX197" s="27"/>
      <c r="BY197" s="28"/>
      <c r="BZ197" s="27"/>
      <c r="CA197" s="28"/>
      <c r="CB197" s="27"/>
      <c r="CC197" s="28"/>
      <c r="CD197" s="27"/>
      <c r="CE197" s="28"/>
      <c r="CF197" s="27"/>
      <c r="CG197" s="26"/>
      <c r="CH197" s="27"/>
      <c r="CI197" s="26"/>
      <c r="CJ197" s="27"/>
      <c r="CK197" s="26"/>
      <c r="CL197" s="27"/>
      <c r="CM197" s="26"/>
      <c r="CN197" s="27"/>
      <c r="CO197" s="26"/>
      <c r="CP197" s="27"/>
      <c r="CQ197" s="26"/>
      <c r="CR197" s="27"/>
      <c r="CS197" s="30"/>
      <c r="CT197" s="31">
        <f t="shared" ref="CT197:CU259" si="11">CQ197+CO197+CM197+CK197+CI197+CG197+CE197+CC197+CA197+BY197+BW197+BU197+BR197+BP197+BN197+BL197+BJ197+BH197+BF197+BD197+BB197+AZ197+AX197+AV197+AS197+AQ197+AO197+AM197+AK197+AI197+AG197+AE197+AC197+AA197+Y197+W197+U197+Q197+O197+M197+S197</f>
        <v>54560</v>
      </c>
      <c r="CU197" s="31">
        <f t="shared" si="11"/>
        <v>50220</v>
      </c>
      <c r="CV197" s="32">
        <f t="shared" ref="CV197:CV260" si="12">CT197-CU197</f>
        <v>4340</v>
      </c>
    </row>
    <row r="198" spans="1:100" ht="25.5" customHeight="1">
      <c r="A198" s="129">
        <v>76</v>
      </c>
      <c r="B198" s="36" t="s">
        <v>838</v>
      </c>
      <c r="C198" s="20" t="s">
        <v>839</v>
      </c>
      <c r="D198" s="20" t="s">
        <v>1460</v>
      </c>
      <c r="E198" s="20" t="s">
        <v>1457</v>
      </c>
      <c r="F198" s="126" t="s">
        <v>840</v>
      </c>
      <c r="G198" s="212"/>
      <c r="H198" s="147"/>
      <c r="I198" s="94">
        <v>6600</v>
      </c>
      <c r="J198" s="147"/>
      <c r="K198" s="25">
        <f t="shared" si="10"/>
        <v>13860</v>
      </c>
      <c r="L198" s="11"/>
      <c r="M198" s="26">
        <v>1500</v>
      </c>
      <c r="N198" s="27">
        <v>1500</v>
      </c>
      <c r="O198" s="26">
        <v>1000</v>
      </c>
      <c r="P198" s="27">
        <v>1000</v>
      </c>
      <c r="Q198" s="26">
        <v>5000</v>
      </c>
      <c r="R198" s="27">
        <v>5000</v>
      </c>
      <c r="S198" s="26">
        <v>8000</v>
      </c>
      <c r="T198" s="27">
        <v>1500</v>
      </c>
      <c r="U198" s="26"/>
      <c r="V198" s="27"/>
      <c r="W198" s="29">
        <v>4620</v>
      </c>
      <c r="X198" s="133">
        <v>11120</v>
      </c>
      <c r="Y198" s="29">
        <v>4620</v>
      </c>
      <c r="Z198" s="27">
        <v>0</v>
      </c>
      <c r="AA198" s="29">
        <v>4620</v>
      </c>
      <c r="AB198" s="27">
        <f>4620+0</f>
        <v>4620</v>
      </c>
      <c r="AC198" s="29">
        <v>4620</v>
      </c>
      <c r="AD198" s="27">
        <v>9240</v>
      </c>
      <c r="AE198" s="29">
        <v>4620</v>
      </c>
      <c r="AF198" s="27"/>
      <c r="AG198" s="29">
        <v>4620</v>
      </c>
      <c r="AH198" s="27"/>
      <c r="AI198" s="29">
        <v>4620</v>
      </c>
      <c r="AJ198" s="27"/>
      <c r="AK198" s="29">
        <v>4620</v>
      </c>
      <c r="AL198" s="27"/>
      <c r="AM198" s="29">
        <v>4620</v>
      </c>
      <c r="AN198" s="27">
        <v>9240</v>
      </c>
      <c r="AO198" s="128"/>
      <c r="AP198" s="27"/>
      <c r="AQ198" s="128"/>
      <c r="AR198" s="27"/>
      <c r="AS198" s="128"/>
      <c r="AT198" s="27"/>
      <c r="AU198" s="125"/>
      <c r="AV198" s="128"/>
      <c r="AW198" s="27"/>
      <c r="AX198" s="128"/>
      <c r="AY198" s="27"/>
      <c r="AZ198" s="128"/>
      <c r="BA198" s="27"/>
      <c r="BB198" s="128"/>
      <c r="BC198" s="27"/>
      <c r="BD198" s="128"/>
      <c r="BE198" s="27"/>
      <c r="BF198" s="128"/>
      <c r="BG198" s="27"/>
      <c r="BH198" s="128"/>
      <c r="BI198" s="27"/>
      <c r="BJ198" s="128"/>
      <c r="BK198" s="27"/>
      <c r="BL198" s="128"/>
      <c r="BM198" s="27"/>
      <c r="BN198" s="128"/>
      <c r="BO198" s="27"/>
      <c r="BP198" s="128"/>
      <c r="BQ198" s="27"/>
      <c r="BR198" s="28"/>
      <c r="BS198" s="27"/>
      <c r="BT198" s="30"/>
      <c r="BU198" s="28"/>
      <c r="BV198" s="27"/>
      <c r="BW198" s="28"/>
      <c r="BX198" s="27"/>
      <c r="BY198" s="28"/>
      <c r="BZ198" s="27"/>
      <c r="CA198" s="28"/>
      <c r="CB198" s="27"/>
      <c r="CC198" s="28"/>
      <c r="CD198" s="27"/>
      <c r="CE198" s="28"/>
      <c r="CF198" s="27"/>
      <c r="CG198" s="26"/>
      <c r="CH198" s="27"/>
      <c r="CI198" s="26"/>
      <c r="CJ198" s="27"/>
      <c r="CK198" s="26"/>
      <c r="CL198" s="27"/>
      <c r="CM198" s="26"/>
      <c r="CN198" s="27"/>
      <c r="CO198" s="26"/>
      <c r="CP198" s="27"/>
      <c r="CQ198" s="26"/>
      <c r="CR198" s="27"/>
      <c r="CS198" s="30"/>
      <c r="CT198" s="31">
        <f t="shared" si="11"/>
        <v>57080</v>
      </c>
      <c r="CU198" s="31">
        <f t="shared" si="11"/>
        <v>43220</v>
      </c>
      <c r="CV198" s="32">
        <f t="shared" si="12"/>
        <v>13860</v>
      </c>
    </row>
    <row r="199" spans="1:100" ht="25.5" customHeight="1">
      <c r="A199" s="18">
        <v>77</v>
      </c>
      <c r="B199" s="48" t="s">
        <v>841</v>
      </c>
      <c r="C199" s="20" t="s">
        <v>842</v>
      </c>
      <c r="D199" s="20" t="s">
        <v>1460</v>
      </c>
      <c r="E199" s="20" t="s">
        <v>1457</v>
      </c>
      <c r="F199" s="126" t="s">
        <v>843</v>
      </c>
      <c r="G199" s="212"/>
      <c r="H199" s="147"/>
      <c r="I199" s="94">
        <v>6600</v>
      </c>
      <c r="J199" s="147"/>
      <c r="K199" s="25">
        <f t="shared" si="10"/>
        <v>15740</v>
      </c>
      <c r="L199" s="11"/>
      <c r="M199" s="26">
        <v>1500</v>
      </c>
      <c r="N199" s="27">
        <v>1500</v>
      </c>
      <c r="O199" s="26">
        <v>1000</v>
      </c>
      <c r="P199" s="27">
        <v>1000</v>
      </c>
      <c r="Q199" s="26">
        <v>5000</v>
      </c>
      <c r="R199" s="27">
        <v>5000</v>
      </c>
      <c r="S199" s="26">
        <v>8000</v>
      </c>
      <c r="T199" s="27">
        <v>1500</v>
      </c>
      <c r="U199" s="26"/>
      <c r="V199" s="27"/>
      <c r="W199" s="29">
        <v>4620</v>
      </c>
      <c r="X199" s="27">
        <v>0</v>
      </c>
      <c r="Y199" s="29">
        <v>4620</v>
      </c>
      <c r="Z199" s="27">
        <v>0</v>
      </c>
      <c r="AA199" s="29">
        <v>4620</v>
      </c>
      <c r="AB199" s="27"/>
      <c r="AC199" s="29">
        <v>4620</v>
      </c>
      <c r="AD199" s="27">
        <v>9240</v>
      </c>
      <c r="AE199" s="29">
        <v>4620</v>
      </c>
      <c r="AF199" s="27"/>
      <c r="AG199" s="29">
        <v>4620</v>
      </c>
      <c r="AH199" s="27"/>
      <c r="AI199" s="29">
        <v>4620</v>
      </c>
      <c r="AJ199" s="27">
        <v>10000</v>
      </c>
      <c r="AK199" s="29">
        <v>4620</v>
      </c>
      <c r="AL199" s="27">
        <v>13100</v>
      </c>
      <c r="AM199" s="29">
        <v>4620</v>
      </c>
      <c r="AN199" s="27"/>
      <c r="AO199" s="128"/>
      <c r="AP199" s="27"/>
      <c r="AQ199" s="128"/>
      <c r="AR199" s="27"/>
      <c r="AS199" s="128"/>
      <c r="AT199" s="27"/>
      <c r="AU199" s="125"/>
      <c r="AV199" s="128"/>
      <c r="AW199" s="27"/>
      <c r="AX199" s="128"/>
      <c r="AY199" s="27"/>
      <c r="AZ199" s="128"/>
      <c r="BA199" s="27"/>
      <c r="BB199" s="128"/>
      <c r="BC199" s="27"/>
      <c r="BD199" s="128"/>
      <c r="BE199" s="27"/>
      <c r="BF199" s="128"/>
      <c r="BG199" s="27"/>
      <c r="BH199" s="128"/>
      <c r="BI199" s="27"/>
      <c r="BJ199" s="128"/>
      <c r="BK199" s="27"/>
      <c r="BL199" s="128"/>
      <c r="BM199" s="27"/>
      <c r="BN199" s="128"/>
      <c r="BO199" s="27"/>
      <c r="BP199" s="128"/>
      <c r="BQ199" s="27"/>
      <c r="BR199" s="28"/>
      <c r="BS199" s="27"/>
      <c r="BT199" s="30"/>
      <c r="BU199" s="28"/>
      <c r="BV199" s="27"/>
      <c r="BW199" s="28"/>
      <c r="BX199" s="27"/>
      <c r="BY199" s="28"/>
      <c r="BZ199" s="27"/>
      <c r="CA199" s="28"/>
      <c r="CB199" s="27"/>
      <c r="CC199" s="28"/>
      <c r="CD199" s="27"/>
      <c r="CE199" s="28"/>
      <c r="CF199" s="27"/>
      <c r="CG199" s="26"/>
      <c r="CH199" s="27"/>
      <c r="CI199" s="26"/>
      <c r="CJ199" s="27"/>
      <c r="CK199" s="26"/>
      <c r="CL199" s="27"/>
      <c r="CM199" s="26"/>
      <c r="CN199" s="27"/>
      <c r="CO199" s="26"/>
      <c r="CP199" s="27"/>
      <c r="CQ199" s="26"/>
      <c r="CR199" s="27"/>
      <c r="CS199" s="30"/>
      <c r="CT199" s="31">
        <f t="shared" si="11"/>
        <v>57080</v>
      </c>
      <c r="CU199" s="31">
        <f t="shared" si="11"/>
        <v>41340</v>
      </c>
      <c r="CV199" s="32">
        <f t="shared" si="12"/>
        <v>15740</v>
      </c>
    </row>
    <row r="200" spans="1:100" ht="25.5" customHeight="1">
      <c r="A200" s="129">
        <v>78</v>
      </c>
      <c r="B200" s="48" t="s">
        <v>844</v>
      </c>
      <c r="C200" s="20" t="s">
        <v>845</v>
      </c>
      <c r="D200" s="20" t="s">
        <v>1460</v>
      </c>
      <c r="E200" s="20" t="s">
        <v>1457</v>
      </c>
      <c r="F200" s="126" t="s">
        <v>846</v>
      </c>
      <c r="G200" s="212"/>
      <c r="H200" s="147" t="s">
        <v>1464</v>
      </c>
      <c r="I200" s="94">
        <v>0</v>
      </c>
      <c r="J200" s="147" t="s">
        <v>60</v>
      </c>
      <c r="K200" s="25">
        <f t="shared" si="10"/>
        <v>0</v>
      </c>
      <c r="L200" s="11"/>
      <c r="M200" s="26">
        <v>1500</v>
      </c>
      <c r="N200" s="27">
        <v>1500</v>
      </c>
      <c r="O200" s="26">
        <v>1000</v>
      </c>
      <c r="P200" s="27">
        <v>1000</v>
      </c>
      <c r="Q200" s="26">
        <v>5000</v>
      </c>
      <c r="R200" s="27">
        <v>5000</v>
      </c>
      <c r="S200" s="26">
        <v>8000</v>
      </c>
      <c r="T200" s="27">
        <f>1500+0</f>
        <v>1500</v>
      </c>
      <c r="U200" s="26"/>
      <c r="V200" s="27"/>
      <c r="W200" s="29">
        <v>0</v>
      </c>
      <c r="X200" s="27"/>
      <c r="Y200" s="29">
        <v>0</v>
      </c>
      <c r="Z200" s="27"/>
      <c r="AA200" s="29">
        <v>0</v>
      </c>
      <c r="AB200" s="27"/>
      <c r="AC200" s="29">
        <v>0</v>
      </c>
      <c r="AD200" s="27">
        <v>6500</v>
      </c>
      <c r="AE200" s="29">
        <v>0</v>
      </c>
      <c r="AF200" s="27"/>
      <c r="AG200" s="29">
        <v>0</v>
      </c>
      <c r="AH200" s="27"/>
      <c r="AI200" s="29">
        <v>0</v>
      </c>
      <c r="AJ200" s="27"/>
      <c r="AK200" s="29">
        <v>0</v>
      </c>
      <c r="AL200" s="27"/>
      <c r="AM200" s="29">
        <v>0</v>
      </c>
      <c r="AN200" s="27"/>
      <c r="AO200" s="128"/>
      <c r="AP200" s="27"/>
      <c r="AQ200" s="128"/>
      <c r="AR200" s="27"/>
      <c r="AS200" s="128"/>
      <c r="AT200" s="27"/>
      <c r="AU200" s="125"/>
      <c r="AV200" s="128"/>
      <c r="AW200" s="27"/>
      <c r="AX200" s="128"/>
      <c r="AY200" s="27"/>
      <c r="AZ200" s="128"/>
      <c r="BA200" s="27"/>
      <c r="BB200" s="128"/>
      <c r="BC200" s="27"/>
      <c r="BD200" s="128"/>
      <c r="BE200" s="27"/>
      <c r="BF200" s="128"/>
      <c r="BG200" s="27"/>
      <c r="BH200" s="128"/>
      <c r="BI200" s="27"/>
      <c r="BJ200" s="128"/>
      <c r="BK200" s="27"/>
      <c r="BL200" s="128"/>
      <c r="BM200" s="27"/>
      <c r="BN200" s="128"/>
      <c r="BO200" s="27"/>
      <c r="BP200" s="128"/>
      <c r="BQ200" s="27"/>
      <c r="BR200" s="28"/>
      <c r="BS200" s="27"/>
      <c r="BT200" s="30"/>
      <c r="BU200" s="28"/>
      <c r="BV200" s="27"/>
      <c r="BW200" s="28"/>
      <c r="BX200" s="27"/>
      <c r="BY200" s="28"/>
      <c r="BZ200" s="27"/>
      <c r="CA200" s="28"/>
      <c r="CB200" s="27"/>
      <c r="CC200" s="28"/>
      <c r="CD200" s="27"/>
      <c r="CE200" s="28"/>
      <c r="CF200" s="27"/>
      <c r="CG200" s="26"/>
      <c r="CH200" s="27"/>
      <c r="CI200" s="26"/>
      <c r="CJ200" s="27"/>
      <c r="CK200" s="26"/>
      <c r="CL200" s="27"/>
      <c r="CM200" s="26"/>
      <c r="CN200" s="27"/>
      <c r="CO200" s="26"/>
      <c r="CP200" s="27"/>
      <c r="CQ200" s="26"/>
      <c r="CR200" s="27"/>
      <c r="CS200" s="30"/>
      <c r="CT200" s="31">
        <f t="shared" si="11"/>
        <v>15500</v>
      </c>
      <c r="CU200" s="31">
        <f t="shared" si="11"/>
        <v>15500</v>
      </c>
      <c r="CV200" s="32">
        <f t="shared" si="12"/>
        <v>0</v>
      </c>
    </row>
    <row r="201" spans="1:100" ht="25.5" customHeight="1">
      <c r="A201" s="18">
        <v>79</v>
      </c>
      <c r="B201" s="48" t="s">
        <v>847</v>
      </c>
      <c r="C201" s="20" t="s">
        <v>848</v>
      </c>
      <c r="D201" s="20" t="s">
        <v>1460</v>
      </c>
      <c r="E201" s="20" t="s">
        <v>1457</v>
      </c>
      <c r="F201" s="126" t="s">
        <v>849</v>
      </c>
      <c r="G201" s="212"/>
      <c r="H201" s="147"/>
      <c r="I201" s="94">
        <v>6600</v>
      </c>
      <c r="J201" s="147"/>
      <c r="K201" s="25">
        <f t="shared" si="10"/>
        <v>0</v>
      </c>
      <c r="L201" s="11"/>
      <c r="M201" s="26">
        <v>1500</v>
      </c>
      <c r="N201" s="27">
        <v>1500</v>
      </c>
      <c r="O201" s="26">
        <v>1000</v>
      </c>
      <c r="P201" s="27">
        <v>1000</v>
      </c>
      <c r="Q201" s="26">
        <v>5000</v>
      </c>
      <c r="R201" s="27">
        <v>5000</v>
      </c>
      <c r="S201" s="26">
        <v>8000</v>
      </c>
      <c r="T201" s="27">
        <f>1500+6500</f>
        <v>8000</v>
      </c>
      <c r="U201" s="26"/>
      <c r="V201" s="27"/>
      <c r="W201" s="29">
        <v>4620</v>
      </c>
      <c r="X201" s="27">
        <v>0</v>
      </c>
      <c r="Y201" s="29">
        <v>4620</v>
      </c>
      <c r="Z201" s="27">
        <v>0</v>
      </c>
      <c r="AA201" s="29">
        <v>4620</v>
      </c>
      <c r="AB201" s="27">
        <f>9240+0</f>
        <v>9240</v>
      </c>
      <c r="AC201" s="29">
        <v>4620</v>
      </c>
      <c r="AD201" s="27">
        <f>9240+0</f>
        <v>9240</v>
      </c>
      <c r="AE201" s="29">
        <v>4620</v>
      </c>
      <c r="AF201" s="27"/>
      <c r="AG201" s="29">
        <v>4620</v>
      </c>
      <c r="AH201" s="27"/>
      <c r="AI201" s="29">
        <v>4620</v>
      </c>
      <c r="AJ201" s="27">
        <v>13860</v>
      </c>
      <c r="AK201" s="29">
        <v>4620</v>
      </c>
      <c r="AL201" s="27"/>
      <c r="AM201" s="29">
        <v>4620</v>
      </c>
      <c r="AN201" s="27">
        <v>9240</v>
      </c>
      <c r="AO201" s="128"/>
      <c r="AP201" s="27"/>
      <c r="AQ201" s="128"/>
      <c r="AR201" s="27"/>
      <c r="AS201" s="128"/>
      <c r="AT201" s="27"/>
      <c r="AU201" s="125"/>
      <c r="AV201" s="128"/>
      <c r="AW201" s="27"/>
      <c r="AX201" s="128"/>
      <c r="AY201" s="27"/>
      <c r="AZ201" s="128"/>
      <c r="BA201" s="27"/>
      <c r="BB201" s="128"/>
      <c r="BC201" s="27"/>
      <c r="BD201" s="128"/>
      <c r="BE201" s="27"/>
      <c r="BF201" s="128"/>
      <c r="BG201" s="27"/>
      <c r="BH201" s="128"/>
      <c r="BI201" s="27"/>
      <c r="BJ201" s="128"/>
      <c r="BK201" s="27"/>
      <c r="BL201" s="128"/>
      <c r="BM201" s="27"/>
      <c r="BN201" s="128"/>
      <c r="BO201" s="27"/>
      <c r="BP201" s="128"/>
      <c r="BQ201" s="27"/>
      <c r="BR201" s="28"/>
      <c r="BS201" s="27"/>
      <c r="BT201" s="30"/>
      <c r="BU201" s="28"/>
      <c r="BV201" s="27"/>
      <c r="BW201" s="28"/>
      <c r="BX201" s="27"/>
      <c r="BY201" s="28"/>
      <c r="BZ201" s="27"/>
      <c r="CA201" s="28"/>
      <c r="CB201" s="27"/>
      <c r="CC201" s="28"/>
      <c r="CD201" s="27"/>
      <c r="CE201" s="28"/>
      <c r="CF201" s="27"/>
      <c r="CG201" s="26"/>
      <c r="CH201" s="27"/>
      <c r="CI201" s="26"/>
      <c r="CJ201" s="27"/>
      <c r="CK201" s="26"/>
      <c r="CL201" s="27"/>
      <c r="CM201" s="26"/>
      <c r="CN201" s="27"/>
      <c r="CO201" s="26"/>
      <c r="CP201" s="27"/>
      <c r="CQ201" s="26"/>
      <c r="CR201" s="27"/>
      <c r="CS201" s="30"/>
      <c r="CT201" s="31">
        <f t="shared" si="11"/>
        <v>57080</v>
      </c>
      <c r="CU201" s="31">
        <f t="shared" si="11"/>
        <v>57080</v>
      </c>
      <c r="CV201" s="32">
        <f t="shared" si="12"/>
        <v>0</v>
      </c>
    </row>
    <row r="202" spans="1:100" ht="25.5" customHeight="1">
      <c r="A202" s="129">
        <v>80</v>
      </c>
      <c r="B202" s="48" t="s">
        <v>850</v>
      </c>
      <c r="C202" s="20" t="s">
        <v>851</v>
      </c>
      <c r="D202" s="20" t="s">
        <v>1460</v>
      </c>
      <c r="E202" s="20" t="s">
        <v>1457</v>
      </c>
      <c r="F202" s="126" t="s">
        <v>852</v>
      </c>
      <c r="G202" s="33"/>
      <c r="H202" s="127" t="s">
        <v>1465</v>
      </c>
      <c r="I202" s="94">
        <v>4600</v>
      </c>
      <c r="J202" s="127" t="s">
        <v>56</v>
      </c>
      <c r="K202" s="25">
        <f t="shared" si="10"/>
        <v>6440</v>
      </c>
      <c r="L202" s="11"/>
      <c r="M202" s="26">
        <v>1500</v>
      </c>
      <c r="N202" s="27">
        <v>1500</v>
      </c>
      <c r="O202" s="26">
        <v>1000</v>
      </c>
      <c r="P202" s="27">
        <v>1000</v>
      </c>
      <c r="Q202" s="26">
        <v>5000</v>
      </c>
      <c r="R202" s="27">
        <v>5000</v>
      </c>
      <c r="S202" s="26">
        <v>8000</v>
      </c>
      <c r="T202" s="27">
        <v>1500</v>
      </c>
      <c r="U202" s="26"/>
      <c r="V202" s="27"/>
      <c r="W202" s="29">
        <v>3220</v>
      </c>
      <c r="X202" s="27">
        <v>9720</v>
      </c>
      <c r="Y202" s="29">
        <v>3220</v>
      </c>
      <c r="Z202" s="27">
        <v>3220</v>
      </c>
      <c r="AA202" s="29">
        <v>3220</v>
      </c>
      <c r="AB202" s="27">
        <v>0</v>
      </c>
      <c r="AC202" s="29">
        <v>3220</v>
      </c>
      <c r="AD202" s="27">
        <v>6440</v>
      </c>
      <c r="AE202" s="29">
        <v>3220</v>
      </c>
      <c r="AF202" s="27"/>
      <c r="AG202" s="29">
        <v>3220</v>
      </c>
      <c r="AH202" s="27">
        <v>6440</v>
      </c>
      <c r="AI202" s="29">
        <v>3220</v>
      </c>
      <c r="AJ202" s="27"/>
      <c r="AK202" s="29">
        <v>3220</v>
      </c>
      <c r="AL202" s="27"/>
      <c r="AM202" s="29">
        <v>3220</v>
      </c>
      <c r="AN202" s="27">
        <v>3220</v>
      </c>
      <c r="AO202" s="128"/>
      <c r="AP202" s="27"/>
      <c r="AQ202" s="128"/>
      <c r="AR202" s="27"/>
      <c r="AS202" s="128"/>
      <c r="AT202" s="27"/>
      <c r="AU202" s="125"/>
      <c r="AV202" s="128"/>
      <c r="AW202" s="27"/>
      <c r="AX202" s="128"/>
      <c r="AY202" s="27"/>
      <c r="AZ202" s="128"/>
      <c r="BA202" s="27"/>
      <c r="BB202" s="128"/>
      <c r="BC202" s="27"/>
      <c r="BD202" s="128"/>
      <c r="BE202" s="27"/>
      <c r="BF202" s="128"/>
      <c r="BG202" s="27"/>
      <c r="BH202" s="128"/>
      <c r="BI202" s="27"/>
      <c r="BJ202" s="128"/>
      <c r="BK202" s="27"/>
      <c r="BL202" s="128"/>
      <c r="BM202" s="27"/>
      <c r="BN202" s="128"/>
      <c r="BO202" s="27"/>
      <c r="BP202" s="128"/>
      <c r="BQ202" s="27"/>
      <c r="BR202" s="28"/>
      <c r="BS202" s="27"/>
      <c r="BT202" s="30"/>
      <c r="BU202" s="28"/>
      <c r="BV202" s="27"/>
      <c r="BW202" s="28"/>
      <c r="BX202" s="27"/>
      <c r="BY202" s="28"/>
      <c r="BZ202" s="27"/>
      <c r="CA202" s="28"/>
      <c r="CB202" s="27"/>
      <c r="CC202" s="28"/>
      <c r="CD202" s="27"/>
      <c r="CE202" s="28"/>
      <c r="CF202" s="27"/>
      <c r="CG202" s="26"/>
      <c r="CH202" s="27"/>
      <c r="CI202" s="26"/>
      <c r="CJ202" s="27"/>
      <c r="CK202" s="26"/>
      <c r="CL202" s="27"/>
      <c r="CM202" s="26"/>
      <c r="CN202" s="27"/>
      <c r="CO202" s="26"/>
      <c r="CP202" s="27"/>
      <c r="CQ202" s="26"/>
      <c r="CR202" s="27"/>
      <c r="CS202" s="30"/>
      <c r="CT202" s="31">
        <f t="shared" si="11"/>
        <v>44480</v>
      </c>
      <c r="CU202" s="31">
        <f t="shared" si="11"/>
        <v>38040</v>
      </c>
      <c r="CV202" s="32">
        <f t="shared" si="12"/>
        <v>6440</v>
      </c>
    </row>
    <row r="203" spans="1:100" ht="25.5" customHeight="1">
      <c r="A203" s="18">
        <v>73</v>
      </c>
      <c r="B203" s="47" t="s">
        <v>266</v>
      </c>
      <c r="C203" s="20" t="s">
        <v>267</v>
      </c>
      <c r="D203" s="20" t="s">
        <v>1460</v>
      </c>
      <c r="E203" s="20" t="s">
        <v>1458</v>
      </c>
      <c r="F203" s="21" t="s">
        <v>268</v>
      </c>
      <c r="G203" s="33"/>
      <c r="H203" s="35"/>
      <c r="I203" s="23">
        <v>6600</v>
      </c>
      <c r="J203" s="35"/>
      <c r="K203" s="38">
        <f>CT203</f>
        <v>57080</v>
      </c>
      <c r="L203" s="11"/>
      <c r="M203" s="26">
        <v>1500</v>
      </c>
      <c r="N203" s="27">
        <v>1500</v>
      </c>
      <c r="O203" s="26">
        <v>1000</v>
      </c>
      <c r="P203" s="27">
        <v>1000</v>
      </c>
      <c r="Q203" s="26">
        <v>5000</v>
      </c>
      <c r="R203" s="27">
        <v>5000</v>
      </c>
      <c r="S203" s="26">
        <v>8000</v>
      </c>
      <c r="T203" s="27">
        <v>1500</v>
      </c>
      <c r="U203" s="28"/>
      <c r="V203" s="27"/>
      <c r="W203" s="26"/>
      <c r="X203" s="27"/>
      <c r="Y203" s="29">
        <v>4620</v>
      </c>
      <c r="Z203" s="27">
        <v>11120</v>
      </c>
      <c r="AA203" s="29">
        <v>4620</v>
      </c>
      <c r="AB203" s="27">
        <v>0</v>
      </c>
      <c r="AC203" s="29">
        <v>4620</v>
      </c>
      <c r="AD203" s="27">
        <v>9240</v>
      </c>
      <c r="AE203" s="29">
        <v>4620</v>
      </c>
      <c r="AF203" s="27">
        <v>4620</v>
      </c>
      <c r="AG203" s="29">
        <v>4620</v>
      </c>
      <c r="AH203" s="27"/>
      <c r="AI203" s="29">
        <v>4620</v>
      </c>
      <c r="AJ203" s="27"/>
      <c r="AK203" s="29">
        <v>4620</v>
      </c>
      <c r="AL203" s="27"/>
      <c r="AM203" s="29">
        <v>4620</v>
      </c>
      <c r="AN203" s="27"/>
      <c r="AO203" s="29">
        <v>4620</v>
      </c>
      <c r="AP203" s="27"/>
      <c r="AQ203" s="28"/>
      <c r="AR203" s="27"/>
      <c r="AS203" s="28"/>
      <c r="AT203" s="27"/>
      <c r="AU203" s="125"/>
      <c r="AV203" s="128"/>
      <c r="AW203" s="27"/>
      <c r="AX203" s="128"/>
      <c r="AY203" s="27"/>
      <c r="AZ203" s="128"/>
      <c r="BA203" s="27"/>
      <c r="BB203" s="128"/>
      <c r="BC203" s="27"/>
      <c r="BD203" s="128"/>
      <c r="BE203" s="27"/>
      <c r="BF203" s="128"/>
      <c r="BG203" s="27"/>
      <c r="BH203" s="128"/>
      <c r="BI203" s="27"/>
      <c r="BJ203" s="128"/>
      <c r="BK203" s="27"/>
      <c r="BL203" s="128"/>
      <c r="BM203" s="27"/>
      <c r="BN203" s="128"/>
      <c r="BO203" s="27"/>
      <c r="BP203" s="128"/>
      <c r="BQ203" s="27"/>
      <c r="BR203" s="28"/>
      <c r="BS203" s="27"/>
      <c r="BT203" s="30"/>
      <c r="BU203" s="28"/>
      <c r="BV203" s="27"/>
      <c r="BW203" s="28"/>
      <c r="BX203" s="27"/>
      <c r="BY203" s="28"/>
      <c r="BZ203" s="27"/>
      <c r="CA203" s="28"/>
      <c r="CB203" s="27"/>
      <c r="CC203" s="28"/>
      <c r="CD203" s="27"/>
      <c r="CE203" s="28"/>
      <c r="CF203" s="27"/>
      <c r="CG203" s="26"/>
      <c r="CH203" s="27"/>
      <c r="CI203" s="26"/>
      <c r="CJ203" s="27"/>
      <c r="CK203" s="26"/>
      <c r="CL203" s="27"/>
      <c r="CM203" s="26"/>
      <c r="CN203" s="27"/>
      <c r="CO203" s="26"/>
      <c r="CP203" s="27"/>
      <c r="CQ203" s="26"/>
      <c r="CR203" s="27"/>
      <c r="CS203" s="30"/>
      <c r="CT203" s="31">
        <f t="shared" si="11"/>
        <v>57080</v>
      </c>
      <c r="CU203" s="31">
        <f t="shared" si="11"/>
        <v>33980</v>
      </c>
      <c r="CV203" s="32">
        <f t="shared" si="12"/>
        <v>23100</v>
      </c>
    </row>
    <row r="204" spans="1:100" ht="25.5" customHeight="1">
      <c r="A204" s="129">
        <v>81</v>
      </c>
      <c r="B204" s="48" t="s">
        <v>853</v>
      </c>
      <c r="C204" s="20" t="s">
        <v>854</v>
      </c>
      <c r="D204" s="20" t="s">
        <v>1460</v>
      </c>
      <c r="E204" s="20" t="s">
        <v>1457</v>
      </c>
      <c r="F204" s="126" t="s">
        <v>855</v>
      </c>
      <c r="G204" s="212"/>
      <c r="H204" s="147" t="s">
        <v>680</v>
      </c>
      <c r="I204" s="94">
        <v>4600</v>
      </c>
      <c r="J204" s="127" t="s">
        <v>680</v>
      </c>
      <c r="K204" s="25">
        <f>CV204</f>
        <v>3220</v>
      </c>
      <c r="L204" s="11"/>
      <c r="M204" s="26">
        <v>1500</v>
      </c>
      <c r="N204" s="27">
        <v>1500</v>
      </c>
      <c r="O204" s="26">
        <v>1000</v>
      </c>
      <c r="P204" s="27">
        <v>1000</v>
      </c>
      <c r="Q204" s="26">
        <v>5000</v>
      </c>
      <c r="R204" s="27">
        <v>5000</v>
      </c>
      <c r="S204" s="26">
        <v>8000</v>
      </c>
      <c r="T204" s="27">
        <v>8000</v>
      </c>
      <c r="U204" s="26"/>
      <c r="V204" s="27"/>
      <c r="W204" s="29">
        <v>3220</v>
      </c>
      <c r="X204" s="27">
        <v>0</v>
      </c>
      <c r="Y204" s="29">
        <v>3220</v>
      </c>
      <c r="Z204" s="27">
        <f>3220+0</f>
        <v>3220</v>
      </c>
      <c r="AA204" s="29">
        <v>3220</v>
      </c>
      <c r="AB204" s="27"/>
      <c r="AC204" s="29">
        <v>3220</v>
      </c>
      <c r="AD204" s="27">
        <v>3220</v>
      </c>
      <c r="AE204" s="29">
        <v>3220</v>
      </c>
      <c r="AF204" s="27">
        <v>3220</v>
      </c>
      <c r="AG204" s="29">
        <v>3220</v>
      </c>
      <c r="AH204" s="27">
        <f>3220+3220</f>
        <v>6440</v>
      </c>
      <c r="AI204" s="29">
        <v>3220</v>
      </c>
      <c r="AJ204" s="27"/>
      <c r="AK204" s="29">
        <v>3220</v>
      </c>
      <c r="AL204" s="27">
        <v>9660</v>
      </c>
      <c r="AM204" s="29">
        <v>3220</v>
      </c>
      <c r="AN204" s="27"/>
      <c r="AO204" s="128"/>
      <c r="AP204" s="27"/>
      <c r="AQ204" s="128"/>
      <c r="AR204" s="27"/>
      <c r="AS204" s="128"/>
      <c r="AT204" s="27"/>
      <c r="AU204" s="125"/>
      <c r="AV204" s="128"/>
      <c r="AW204" s="27"/>
      <c r="AX204" s="128"/>
      <c r="AY204" s="27"/>
      <c r="AZ204" s="128"/>
      <c r="BA204" s="27"/>
      <c r="BB204" s="128"/>
      <c r="BC204" s="27"/>
      <c r="BD204" s="128"/>
      <c r="BE204" s="27"/>
      <c r="BF204" s="128"/>
      <c r="BG204" s="27"/>
      <c r="BH204" s="128"/>
      <c r="BI204" s="27"/>
      <c r="BJ204" s="128"/>
      <c r="BK204" s="27"/>
      <c r="BL204" s="128"/>
      <c r="BM204" s="27"/>
      <c r="BN204" s="128"/>
      <c r="BO204" s="27"/>
      <c r="BP204" s="128"/>
      <c r="BQ204" s="27"/>
      <c r="BR204" s="28"/>
      <c r="BS204" s="27"/>
      <c r="BT204" s="30"/>
      <c r="BU204" s="28"/>
      <c r="BV204" s="27"/>
      <c r="BW204" s="28"/>
      <c r="BX204" s="27"/>
      <c r="BY204" s="28"/>
      <c r="BZ204" s="27"/>
      <c r="CA204" s="28"/>
      <c r="CB204" s="27"/>
      <c r="CC204" s="28"/>
      <c r="CD204" s="27"/>
      <c r="CE204" s="28"/>
      <c r="CF204" s="27"/>
      <c r="CG204" s="26"/>
      <c r="CH204" s="27"/>
      <c r="CI204" s="26"/>
      <c r="CJ204" s="27"/>
      <c r="CK204" s="26"/>
      <c r="CL204" s="27"/>
      <c r="CM204" s="26"/>
      <c r="CN204" s="27"/>
      <c r="CO204" s="26"/>
      <c r="CP204" s="27"/>
      <c r="CQ204" s="26"/>
      <c r="CR204" s="27"/>
      <c r="CS204" s="30"/>
      <c r="CT204" s="31">
        <f t="shared" si="11"/>
        <v>44480</v>
      </c>
      <c r="CU204" s="31">
        <f t="shared" si="11"/>
        <v>41260</v>
      </c>
      <c r="CV204" s="32">
        <f t="shared" si="12"/>
        <v>3220</v>
      </c>
    </row>
    <row r="205" spans="1:100" ht="25.5" customHeight="1">
      <c r="A205" s="18">
        <v>82</v>
      </c>
      <c r="B205" s="48" t="s">
        <v>856</v>
      </c>
      <c r="C205" s="20" t="s">
        <v>857</v>
      </c>
      <c r="D205" s="20" t="s">
        <v>1460</v>
      </c>
      <c r="E205" s="20" t="s">
        <v>1457</v>
      </c>
      <c r="F205" s="126" t="s">
        <v>858</v>
      </c>
      <c r="G205" s="33"/>
      <c r="H205" s="127"/>
      <c r="I205" s="94">
        <v>6600</v>
      </c>
      <c r="J205" s="127"/>
      <c r="K205" s="25">
        <f>CV205</f>
        <v>0</v>
      </c>
      <c r="L205" s="11"/>
      <c r="M205" s="26">
        <v>1500</v>
      </c>
      <c r="N205" s="27">
        <v>1500</v>
      </c>
      <c r="O205" s="26">
        <v>1000</v>
      </c>
      <c r="P205" s="27">
        <v>1000</v>
      </c>
      <c r="Q205" s="26">
        <v>5000</v>
      </c>
      <c r="R205" s="27">
        <v>5000</v>
      </c>
      <c r="S205" s="26">
        <v>8000</v>
      </c>
      <c r="T205" s="27">
        <f>1500+6500</f>
        <v>8000</v>
      </c>
      <c r="U205" s="26"/>
      <c r="V205" s="27"/>
      <c r="W205" s="29">
        <v>4620</v>
      </c>
      <c r="X205" s="27">
        <v>0</v>
      </c>
      <c r="Y205" s="29">
        <v>4620</v>
      </c>
      <c r="Z205" s="27">
        <f>9100+140</f>
        <v>9240</v>
      </c>
      <c r="AA205" s="29">
        <v>4620</v>
      </c>
      <c r="AB205" s="27">
        <v>0</v>
      </c>
      <c r="AC205" s="29">
        <v>4620</v>
      </c>
      <c r="AD205" s="27">
        <v>9240</v>
      </c>
      <c r="AE205" s="29">
        <v>4620</v>
      </c>
      <c r="AF205" s="27"/>
      <c r="AG205" s="29">
        <v>4620</v>
      </c>
      <c r="AH205" s="27"/>
      <c r="AI205" s="29">
        <v>4620</v>
      </c>
      <c r="AJ205" s="27"/>
      <c r="AK205" s="29">
        <v>4620</v>
      </c>
      <c r="AL205" s="27">
        <v>4620</v>
      </c>
      <c r="AM205" s="29">
        <v>4620</v>
      </c>
      <c r="AN205" s="27">
        <v>18480</v>
      </c>
      <c r="AO205" s="128"/>
      <c r="AP205" s="27"/>
      <c r="AQ205" s="128"/>
      <c r="AR205" s="27"/>
      <c r="AS205" s="128"/>
      <c r="AT205" s="27"/>
      <c r="AU205" s="125"/>
      <c r="AV205" s="128"/>
      <c r="AW205" s="27"/>
      <c r="AX205" s="128"/>
      <c r="AY205" s="27"/>
      <c r="AZ205" s="128"/>
      <c r="BA205" s="27"/>
      <c r="BB205" s="128"/>
      <c r="BC205" s="27"/>
      <c r="BD205" s="128"/>
      <c r="BE205" s="27"/>
      <c r="BF205" s="128"/>
      <c r="BG205" s="27"/>
      <c r="BH205" s="128"/>
      <c r="BI205" s="27"/>
      <c r="BJ205" s="128"/>
      <c r="BK205" s="27"/>
      <c r="BL205" s="128"/>
      <c r="BM205" s="27"/>
      <c r="BN205" s="128"/>
      <c r="BO205" s="27"/>
      <c r="BP205" s="128"/>
      <c r="BQ205" s="27"/>
      <c r="BR205" s="28"/>
      <c r="BS205" s="27"/>
      <c r="BT205" s="30"/>
      <c r="BU205" s="28"/>
      <c r="BV205" s="27"/>
      <c r="BW205" s="28"/>
      <c r="BX205" s="27"/>
      <c r="BY205" s="28"/>
      <c r="BZ205" s="27"/>
      <c r="CA205" s="28"/>
      <c r="CB205" s="27"/>
      <c r="CC205" s="28"/>
      <c r="CD205" s="27"/>
      <c r="CE205" s="28"/>
      <c r="CF205" s="27"/>
      <c r="CG205" s="26"/>
      <c r="CH205" s="27"/>
      <c r="CI205" s="26"/>
      <c r="CJ205" s="27"/>
      <c r="CK205" s="26"/>
      <c r="CL205" s="27"/>
      <c r="CM205" s="26"/>
      <c r="CN205" s="27"/>
      <c r="CO205" s="26"/>
      <c r="CP205" s="27"/>
      <c r="CQ205" s="26"/>
      <c r="CR205" s="27"/>
      <c r="CS205" s="30"/>
      <c r="CT205" s="31">
        <f t="shared" si="11"/>
        <v>57080</v>
      </c>
      <c r="CU205" s="31">
        <f t="shared" si="11"/>
        <v>57080</v>
      </c>
      <c r="CV205" s="32">
        <f t="shared" si="12"/>
        <v>0</v>
      </c>
    </row>
    <row r="206" spans="1:100" ht="25.5" customHeight="1">
      <c r="A206" s="129">
        <v>83</v>
      </c>
      <c r="B206" s="48" t="s">
        <v>859</v>
      </c>
      <c r="C206" s="20" t="s">
        <v>860</v>
      </c>
      <c r="D206" s="20" t="s">
        <v>1460</v>
      </c>
      <c r="E206" s="20" t="s">
        <v>1457</v>
      </c>
      <c r="F206" s="126" t="s">
        <v>861</v>
      </c>
      <c r="G206" s="33"/>
      <c r="H206" s="127"/>
      <c r="I206" s="94">
        <v>6600</v>
      </c>
      <c r="J206" s="127"/>
      <c r="K206" s="25">
        <f>CV206</f>
        <v>9240</v>
      </c>
      <c r="L206" s="11"/>
      <c r="M206" s="26">
        <v>1500</v>
      </c>
      <c r="N206" s="27">
        <v>1500</v>
      </c>
      <c r="O206" s="26">
        <v>1000</v>
      </c>
      <c r="P206" s="27">
        <v>1000</v>
      </c>
      <c r="Q206" s="26">
        <v>5000</v>
      </c>
      <c r="R206" s="27">
        <v>5000</v>
      </c>
      <c r="S206" s="26">
        <v>8000</v>
      </c>
      <c r="T206" s="27">
        <v>8000</v>
      </c>
      <c r="U206" s="26"/>
      <c r="V206" s="27"/>
      <c r="W206" s="29">
        <v>4620</v>
      </c>
      <c r="X206" s="27">
        <v>0</v>
      </c>
      <c r="Y206" s="29">
        <v>4620</v>
      </c>
      <c r="Z206" s="27">
        <f>4620+0</f>
        <v>4620</v>
      </c>
      <c r="AA206" s="29">
        <v>4620</v>
      </c>
      <c r="AB206" s="27">
        <v>0</v>
      </c>
      <c r="AC206" s="29">
        <v>4620</v>
      </c>
      <c r="AD206" s="27">
        <v>9240</v>
      </c>
      <c r="AE206" s="29">
        <v>4620</v>
      </c>
      <c r="AF206" s="27"/>
      <c r="AG206" s="29">
        <v>4620</v>
      </c>
      <c r="AH206" s="27">
        <v>9240</v>
      </c>
      <c r="AI206" s="29">
        <v>4620</v>
      </c>
      <c r="AJ206" s="27"/>
      <c r="AK206" s="29">
        <v>4620</v>
      </c>
      <c r="AL206" s="27"/>
      <c r="AM206" s="29">
        <v>4620</v>
      </c>
      <c r="AN206" s="27">
        <v>9240</v>
      </c>
      <c r="AO206" s="128"/>
      <c r="AP206" s="27"/>
      <c r="AQ206" s="128"/>
      <c r="AR206" s="27"/>
      <c r="AS206" s="128"/>
      <c r="AT206" s="27"/>
      <c r="AU206" s="125"/>
      <c r="AV206" s="128"/>
      <c r="AW206" s="27"/>
      <c r="AX206" s="128"/>
      <c r="AY206" s="27"/>
      <c r="AZ206" s="128"/>
      <c r="BA206" s="27"/>
      <c r="BB206" s="128"/>
      <c r="BC206" s="27"/>
      <c r="BD206" s="128"/>
      <c r="BE206" s="27"/>
      <c r="BF206" s="128"/>
      <c r="BG206" s="27"/>
      <c r="BH206" s="128"/>
      <c r="BI206" s="27"/>
      <c r="BJ206" s="128"/>
      <c r="BK206" s="27"/>
      <c r="BL206" s="128"/>
      <c r="BM206" s="27"/>
      <c r="BN206" s="128"/>
      <c r="BO206" s="27"/>
      <c r="BP206" s="128"/>
      <c r="BQ206" s="27"/>
      <c r="BR206" s="28"/>
      <c r="BS206" s="27"/>
      <c r="BT206" s="30"/>
      <c r="BU206" s="28"/>
      <c r="BV206" s="27"/>
      <c r="BW206" s="28"/>
      <c r="BX206" s="27"/>
      <c r="BY206" s="28"/>
      <c r="BZ206" s="27"/>
      <c r="CA206" s="28"/>
      <c r="CB206" s="27"/>
      <c r="CC206" s="28"/>
      <c r="CD206" s="27"/>
      <c r="CE206" s="28"/>
      <c r="CF206" s="27"/>
      <c r="CG206" s="26"/>
      <c r="CH206" s="27"/>
      <c r="CI206" s="26"/>
      <c r="CJ206" s="27"/>
      <c r="CK206" s="26"/>
      <c r="CL206" s="27"/>
      <c r="CM206" s="26"/>
      <c r="CN206" s="27"/>
      <c r="CO206" s="26"/>
      <c r="CP206" s="27"/>
      <c r="CQ206" s="26"/>
      <c r="CR206" s="27"/>
      <c r="CS206" s="30"/>
      <c r="CT206" s="31">
        <f t="shared" si="11"/>
        <v>57080</v>
      </c>
      <c r="CU206" s="31">
        <f t="shared" si="11"/>
        <v>47840</v>
      </c>
      <c r="CV206" s="32">
        <f t="shared" si="12"/>
        <v>9240</v>
      </c>
    </row>
    <row r="207" spans="1:100" ht="25.5" customHeight="1">
      <c r="A207" s="18">
        <v>84</v>
      </c>
      <c r="B207" s="48" t="s">
        <v>862</v>
      </c>
      <c r="C207" s="20" t="s">
        <v>863</v>
      </c>
      <c r="D207" s="20" t="s">
        <v>1460</v>
      </c>
      <c r="E207" s="20" t="s">
        <v>1457</v>
      </c>
      <c r="F207" s="126" t="s">
        <v>864</v>
      </c>
      <c r="G207" s="33"/>
      <c r="H207" s="127"/>
      <c r="I207" s="94">
        <v>6600</v>
      </c>
      <c r="J207" s="127"/>
      <c r="K207" s="25">
        <f>CV207</f>
        <v>20360</v>
      </c>
      <c r="L207" s="11"/>
      <c r="M207" s="26">
        <v>1500</v>
      </c>
      <c r="N207" s="27">
        <v>1500</v>
      </c>
      <c r="O207" s="26">
        <v>1000</v>
      </c>
      <c r="P207" s="27">
        <v>1000</v>
      </c>
      <c r="Q207" s="26">
        <v>5000</v>
      </c>
      <c r="R207" s="27">
        <v>5000</v>
      </c>
      <c r="S207" s="26">
        <v>8000</v>
      </c>
      <c r="T207" s="27">
        <f>1500+0</f>
        <v>1500</v>
      </c>
      <c r="U207" s="26"/>
      <c r="V207" s="27"/>
      <c r="W207" s="29">
        <v>4620</v>
      </c>
      <c r="X207" s="27"/>
      <c r="Y207" s="29">
        <v>4620</v>
      </c>
      <c r="Z207" s="27">
        <v>9240</v>
      </c>
      <c r="AA207" s="29">
        <v>4620</v>
      </c>
      <c r="AB207" s="27">
        <v>4620</v>
      </c>
      <c r="AC207" s="29">
        <v>4620</v>
      </c>
      <c r="AD207" s="27">
        <v>4620</v>
      </c>
      <c r="AE207" s="29">
        <v>4620</v>
      </c>
      <c r="AF207" s="27">
        <v>4620</v>
      </c>
      <c r="AG207" s="29">
        <v>4620</v>
      </c>
      <c r="AH207" s="27"/>
      <c r="AI207" s="29">
        <v>4620</v>
      </c>
      <c r="AJ207" s="27">
        <v>4620</v>
      </c>
      <c r="AK207" s="29">
        <v>4620</v>
      </c>
      <c r="AL207" s="27"/>
      <c r="AM207" s="29">
        <v>4620</v>
      </c>
      <c r="AN207" s="27"/>
      <c r="AO207" s="128"/>
      <c r="AP207" s="27"/>
      <c r="AQ207" s="128"/>
      <c r="AR207" s="27"/>
      <c r="AS207" s="128"/>
      <c r="AT207" s="27"/>
      <c r="AU207" s="125"/>
      <c r="AV207" s="128"/>
      <c r="AW207" s="27"/>
      <c r="AX207" s="128"/>
      <c r="AY207" s="27"/>
      <c r="AZ207" s="128"/>
      <c r="BA207" s="27"/>
      <c r="BB207" s="128"/>
      <c r="BC207" s="27"/>
      <c r="BD207" s="128"/>
      <c r="BE207" s="27"/>
      <c r="BF207" s="128"/>
      <c r="BG207" s="27"/>
      <c r="BH207" s="128"/>
      <c r="BI207" s="27"/>
      <c r="BJ207" s="128"/>
      <c r="BK207" s="27"/>
      <c r="BL207" s="128"/>
      <c r="BM207" s="27"/>
      <c r="BN207" s="128"/>
      <c r="BO207" s="27"/>
      <c r="BP207" s="128"/>
      <c r="BQ207" s="27"/>
      <c r="BR207" s="28"/>
      <c r="BS207" s="27"/>
      <c r="BT207" s="30"/>
      <c r="BU207" s="28"/>
      <c r="BV207" s="27"/>
      <c r="BW207" s="28"/>
      <c r="BX207" s="27"/>
      <c r="BY207" s="28"/>
      <c r="BZ207" s="27"/>
      <c r="CA207" s="28"/>
      <c r="CB207" s="27"/>
      <c r="CC207" s="28"/>
      <c r="CD207" s="27"/>
      <c r="CE207" s="28"/>
      <c r="CF207" s="27"/>
      <c r="CG207" s="26"/>
      <c r="CH207" s="27"/>
      <c r="CI207" s="26"/>
      <c r="CJ207" s="27"/>
      <c r="CK207" s="26"/>
      <c r="CL207" s="27"/>
      <c r="CM207" s="26"/>
      <c r="CN207" s="27"/>
      <c r="CO207" s="26"/>
      <c r="CP207" s="27"/>
      <c r="CQ207" s="26"/>
      <c r="CR207" s="27"/>
      <c r="CS207" s="30"/>
      <c r="CT207" s="31">
        <f t="shared" si="11"/>
        <v>57080</v>
      </c>
      <c r="CU207" s="31">
        <f t="shared" si="11"/>
        <v>36720</v>
      </c>
      <c r="CV207" s="32">
        <f t="shared" si="12"/>
        <v>20360</v>
      </c>
    </row>
    <row r="208" spans="1:100" ht="25.5" customHeight="1">
      <c r="A208" s="129">
        <v>74</v>
      </c>
      <c r="B208" s="48" t="s">
        <v>269</v>
      </c>
      <c r="C208" s="20" t="s">
        <v>270</v>
      </c>
      <c r="D208" s="20" t="s">
        <v>1460</v>
      </c>
      <c r="E208" s="20" t="s">
        <v>1458</v>
      </c>
      <c r="F208" s="21" t="s">
        <v>271</v>
      </c>
      <c r="G208" s="33"/>
      <c r="H208" s="34" t="s">
        <v>1465</v>
      </c>
      <c r="I208" s="23">
        <v>4600</v>
      </c>
      <c r="J208" s="34" t="s">
        <v>56</v>
      </c>
      <c r="K208" s="25">
        <f>CT208</f>
        <v>44480</v>
      </c>
      <c r="L208" s="11"/>
      <c r="M208" s="26">
        <v>1500</v>
      </c>
      <c r="N208" s="27">
        <v>1500</v>
      </c>
      <c r="O208" s="26">
        <v>1000</v>
      </c>
      <c r="P208" s="27">
        <v>1000</v>
      </c>
      <c r="Q208" s="26">
        <v>5000</v>
      </c>
      <c r="R208" s="27">
        <v>5000</v>
      </c>
      <c r="S208" s="26">
        <v>8000</v>
      </c>
      <c r="T208" s="27">
        <f>1500+0</f>
        <v>1500</v>
      </c>
      <c r="U208" s="28"/>
      <c r="V208" s="27"/>
      <c r="W208" s="26"/>
      <c r="X208" s="27"/>
      <c r="Y208" s="29">
        <v>3220</v>
      </c>
      <c r="Z208" s="27">
        <v>3220</v>
      </c>
      <c r="AA208" s="29">
        <v>3220</v>
      </c>
      <c r="AB208" s="27">
        <v>0</v>
      </c>
      <c r="AC208" s="29">
        <v>3220</v>
      </c>
      <c r="AD208" s="27">
        <v>0</v>
      </c>
      <c r="AE208" s="29">
        <v>3220</v>
      </c>
      <c r="AF208" s="27">
        <v>16160</v>
      </c>
      <c r="AG208" s="29">
        <v>3220</v>
      </c>
      <c r="AH208" s="27">
        <v>3220</v>
      </c>
      <c r="AI208" s="29">
        <v>3220</v>
      </c>
      <c r="AJ208" s="27"/>
      <c r="AK208" s="29">
        <v>3220</v>
      </c>
      <c r="AL208" s="27"/>
      <c r="AM208" s="29">
        <v>3220</v>
      </c>
      <c r="AN208" s="27"/>
      <c r="AO208" s="29">
        <v>3220</v>
      </c>
      <c r="AP208" s="27">
        <v>12880</v>
      </c>
      <c r="AQ208" s="28"/>
      <c r="AR208" s="27"/>
      <c r="AS208" s="28"/>
      <c r="AT208" s="27"/>
      <c r="AU208" s="125"/>
      <c r="AV208" s="128"/>
      <c r="AW208" s="27"/>
      <c r="AX208" s="128"/>
      <c r="AY208" s="27"/>
      <c r="AZ208" s="128"/>
      <c r="BA208" s="27"/>
      <c r="BB208" s="128"/>
      <c r="BC208" s="27"/>
      <c r="BD208" s="128"/>
      <c r="BE208" s="27"/>
      <c r="BF208" s="128"/>
      <c r="BG208" s="27"/>
      <c r="BH208" s="128"/>
      <c r="BI208" s="27"/>
      <c r="BJ208" s="128"/>
      <c r="BK208" s="27"/>
      <c r="BL208" s="128"/>
      <c r="BM208" s="27"/>
      <c r="BN208" s="128"/>
      <c r="BO208" s="27"/>
      <c r="BP208" s="128"/>
      <c r="BQ208" s="27"/>
      <c r="BR208" s="28"/>
      <c r="BS208" s="27"/>
      <c r="BT208" s="30"/>
      <c r="BU208" s="28"/>
      <c r="BV208" s="27"/>
      <c r="BW208" s="28"/>
      <c r="BX208" s="27"/>
      <c r="BY208" s="28"/>
      <c r="BZ208" s="27"/>
      <c r="CA208" s="28"/>
      <c r="CB208" s="27"/>
      <c r="CC208" s="28"/>
      <c r="CD208" s="27"/>
      <c r="CE208" s="28"/>
      <c r="CF208" s="27"/>
      <c r="CG208" s="26"/>
      <c r="CH208" s="27"/>
      <c r="CI208" s="26"/>
      <c r="CJ208" s="27"/>
      <c r="CK208" s="26"/>
      <c r="CL208" s="27"/>
      <c r="CM208" s="26"/>
      <c r="CN208" s="27"/>
      <c r="CO208" s="26"/>
      <c r="CP208" s="27"/>
      <c r="CQ208" s="26"/>
      <c r="CR208" s="27"/>
      <c r="CS208" s="30"/>
      <c r="CT208" s="31">
        <f t="shared" si="11"/>
        <v>44480</v>
      </c>
      <c r="CU208" s="31">
        <f t="shared" si="11"/>
        <v>44480</v>
      </c>
      <c r="CV208" s="32">
        <f t="shared" si="12"/>
        <v>0</v>
      </c>
    </row>
    <row r="209" spans="1:100" ht="25.5" customHeight="1">
      <c r="A209" s="18">
        <v>75</v>
      </c>
      <c r="B209" s="48" t="s">
        <v>272</v>
      </c>
      <c r="C209" s="20" t="s">
        <v>273</v>
      </c>
      <c r="D209" s="20" t="s">
        <v>1460</v>
      </c>
      <c r="E209" s="20" t="s">
        <v>1458</v>
      </c>
      <c r="F209" s="21" t="s">
        <v>274</v>
      </c>
      <c r="G209" s="33"/>
      <c r="H209" s="34" t="s">
        <v>1465</v>
      </c>
      <c r="I209" s="23">
        <v>4600</v>
      </c>
      <c r="J209" s="34" t="s">
        <v>56</v>
      </c>
      <c r="K209" s="25">
        <f>CT209</f>
        <v>44480</v>
      </c>
      <c r="L209" s="11"/>
      <c r="M209" s="26">
        <v>1500</v>
      </c>
      <c r="N209" s="27">
        <v>1500</v>
      </c>
      <c r="O209" s="26">
        <v>1000</v>
      </c>
      <c r="P209" s="27">
        <v>1000</v>
      </c>
      <c r="Q209" s="26">
        <v>5000</v>
      </c>
      <c r="R209" s="27">
        <v>5000</v>
      </c>
      <c r="S209" s="26">
        <v>8000</v>
      </c>
      <c r="T209" s="27">
        <v>8000</v>
      </c>
      <c r="U209" s="28"/>
      <c r="V209" s="27"/>
      <c r="W209" s="26"/>
      <c r="X209" s="27"/>
      <c r="Y209" s="29">
        <v>3220</v>
      </c>
      <c r="Z209" s="27">
        <v>3220</v>
      </c>
      <c r="AA209" s="29">
        <v>3220</v>
      </c>
      <c r="AB209" s="27">
        <v>3220</v>
      </c>
      <c r="AC209" s="29">
        <v>3220</v>
      </c>
      <c r="AD209" s="27">
        <v>3220</v>
      </c>
      <c r="AE209" s="29">
        <v>3220</v>
      </c>
      <c r="AF209" s="27">
        <v>3220</v>
      </c>
      <c r="AG209" s="29">
        <v>3220</v>
      </c>
      <c r="AH209" s="27">
        <v>3220</v>
      </c>
      <c r="AI209" s="29">
        <v>3220</v>
      </c>
      <c r="AJ209" s="27">
        <v>3220</v>
      </c>
      <c r="AK209" s="29">
        <v>3220</v>
      </c>
      <c r="AL209" s="27">
        <v>3220</v>
      </c>
      <c r="AM209" s="29">
        <v>3220</v>
      </c>
      <c r="AN209" s="27">
        <v>3220</v>
      </c>
      <c r="AO209" s="29">
        <v>3220</v>
      </c>
      <c r="AP209" s="27">
        <v>3220</v>
      </c>
      <c r="AQ209" s="28"/>
      <c r="AR209" s="27"/>
      <c r="AS209" s="28"/>
      <c r="AT209" s="27"/>
      <c r="AU209" s="125"/>
      <c r="AV209" s="128"/>
      <c r="AW209" s="27"/>
      <c r="AX209" s="128"/>
      <c r="AY209" s="27"/>
      <c r="AZ209" s="128"/>
      <c r="BA209" s="27"/>
      <c r="BB209" s="128"/>
      <c r="BC209" s="27"/>
      <c r="BD209" s="128"/>
      <c r="BE209" s="27"/>
      <c r="BF209" s="128"/>
      <c r="BG209" s="27"/>
      <c r="BH209" s="128"/>
      <c r="BI209" s="27"/>
      <c r="BJ209" s="128"/>
      <c r="BK209" s="27"/>
      <c r="BL209" s="128"/>
      <c r="BM209" s="27"/>
      <c r="BN209" s="128"/>
      <c r="BO209" s="27"/>
      <c r="BP209" s="128"/>
      <c r="BQ209" s="27"/>
      <c r="BR209" s="28"/>
      <c r="BS209" s="27"/>
      <c r="BT209" s="30"/>
      <c r="BU209" s="28"/>
      <c r="BV209" s="27"/>
      <c r="BW209" s="28"/>
      <c r="BX209" s="27"/>
      <c r="BY209" s="28"/>
      <c r="BZ209" s="27"/>
      <c r="CA209" s="28"/>
      <c r="CB209" s="27"/>
      <c r="CC209" s="28"/>
      <c r="CD209" s="27"/>
      <c r="CE209" s="28"/>
      <c r="CF209" s="27"/>
      <c r="CG209" s="26"/>
      <c r="CH209" s="27"/>
      <c r="CI209" s="26"/>
      <c r="CJ209" s="27"/>
      <c r="CK209" s="26"/>
      <c r="CL209" s="27"/>
      <c r="CM209" s="26"/>
      <c r="CN209" s="27"/>
      <c r="CO209" s="26"/>
      <c r="CP209" s="27"/>
      <c r="CQ209" s="26"/>
      <c r="CR209" s="27"/>
      <c r="CS209" s="30"/>
      <c r="CT209" s="31">
        <f t="shared" si="11"/>
        <v>44480</v>
      </c>
      <c r="CU209" s="31">
        <f t="shared" si="11"/>
        <v>44480</v>
      </c>
      <c r="CV209" s="32">
        <f t="shared" si="12"/>
        <v>0</v>
      </c>
    </row>
    <row r="210" spans="1:100" ht="25.5" customHeight="1">
      <c r="A210" s="129">
        <v>76</v>
      </c>
      <c r="B210" s="48" t="s">
        <v>275</v>
      </c>
      <c r="C210" s="20" t="s">
        <v>276</v>
      </c>
      <c r="D210" s="20" t="s">
        <v>1460</v>
      </c>
      <c r="E210" s="20" t="s">
        <v>1458</v>
      </c>
      <c r="F210" s="21" t="s">
        <v>277</v>
      </c>
      <c r="G210" s="208"/>
      <c r="H210" s="24"/>
      <c r="I210" s="23">
        <v>6600</v>
      </c>
      <c r="J210" s="35"/>
      <c r="K210" s="25">
        <f>CT210</f>
        <v>57080</v>
      </c>
      <c r="L210" s="11"/>
      <c r="M210" s="26">
        <v>1500</v>
      </c>
      <c r="N210" s="27">
        <v>1500</v>
      </c>
      <c r="O210" s="26">
        <v>1000</v>
      </c>
      <c r="P210" s="27">
        <v>1000</v>
      </c>
      <c r="Q210" s="26">
        <v>5000</v>
      </c>
      <c r="R210" s="27">
        <v>5000</v>
      </c>
      <c r="S210" s="26">
        <v>8000</v>
      </c>
      <c r="T210" s="27">
        <v>1500</v>
      </c>
      <c r="U210" s="28"/>
      <c r="V210" s="27"/>
      <c r="W210" s="26"/>
      <c r="X210" s="27"/>
      <c r="Y210" s="29">
        <v>4620</v>
      </c>
      <c r="Z210" s="27">
        <v>0</v>
      </c>
      <c r="AA210" s="29">
        <v>4620</v>
      </c>
      <c r="AB210" s="27">
        <v>0</v>
      </c>
      <c r="AC210" s="29">
        <v>4620</v>
      </c>
      <c r="AD210" s="27">
        <v>0</v>
      </c>
      <c r="AE210" s="29">
        <v>4620</v>
      </c>
      <c r="AF210" s="27">
        <v>12500</v>
      </c>
      <c r="AG210" s="29">
        <v>4620</v>
      </c>
      <c r="AH210" s="27"/>
      <c r="AI210" s="29">
        <v>4620</v>
      </c>
      <c r="AJ210" s="27"/>
      <c r="AK210" s="29">
        <v>4620</v>
      </c>
      <c r="AL210" s="27"/>
      <c r="AM210" s="29">
        <v>4620</v>
      </c>
      <c r="AN210" s="27"/>
      <c r="AO210" s="29">
        <v>4620</v>
      </c>
      <c r="AP210" s="27">
        <v>7860</v>
      </c>
      <c r="AQ210" s="28"/>
      <c r="AR210" s="27"/>
      <c r="AS210" s="28"/>
      <c r="AT210" s="27"/>
      <c r="AU210" s="125"/>
      <c r="AV210" s="128"/>
      <c r="AW210" s="27"/>
      <c r="AX210" s="128"/>
      <c r="AY210" s="27"/>
      <c r="AZ210" s="128"/>
      <c r="BA210" s="27"/>
      <c r="BB210" s="128"/>
      <c r="BC210" s="27"/>
      <c r="BD210" s="128"/>
      <c r="BE210" s="27"/>
      <c r="BF210" s="128"/>
      <c r="BG210" s="27"/>
      <c r="BH210" s="128"/>
      <c r="BI210" s="27"/>
      <c r="BJ210" s="128"/>
      <c r="BK210" s="27"/>
      <c r="BL210" s="128"/>
      <c r="BM210" s="27"/>
      <c r="BN210" s="128"/>
      <c r="BO210" s="27"/>
      <c r="BP210" s="128"/>
      <c r="BQ210" s="27"/>
      <c r="BR210" s="28"/>
      <c r="BS210" s="27"/>
      <c r="BT210" s="30"/>
      <c r="BU210" s="28"/>
      <c r="BV210" s="27"/>
      <c r="BW210" s="28"/>
      <c r="BX210" s="27"/>
      <c r="BY210" s="28"/>
      <c r="BZ210" s="27"/>
      <c r="CA210" s="28"/>
      <c r="CB210" s="27"/>
      <c r="CC210" s="28"/>
      <c r="CD210" s="27"/>
      <c r="CE210" s="28"/>
      <c r="CF210" s="27"/>
      <c r="CG210" s="26"/>
      <c r="CH210" s="27"/>
      <c r="CI210" s="26"/>
      <c r="CJ210" s="27"/>
      <c r="CK210" s="26"/>
      <c r="CL210" s="27"/>
      <c r="CM210" s="26"/>
      <c r="CN210" s="27"/>
      <c r="CO210" s="26"/>
      <c r="CP210" s="27"/>
      <c r="CQ210" s="26"/>
      <c r="CR210" s="27"/>
      <c r="CS210" s="30"/>
      <c r="CT210" s="31">
        <f t="shared" si="11"/>
        <v>57080</v>
      </c>
      <c r="CU210" s="49">
        <f t="shared" si="11"/>
        <v>29360</v>
      </c>
      <c r="CV210" s="32">
        <f t="shared" si="12"/>
        <v>27720</v>
      </c>
    </row>
    <row r="211" spans="1:100" ht="25.5" customHeight="1">
      <c r="A211" s="18">
        <v>77</v>
      </c>
      <c r="B211" s="48" t="s">
        <v>278</v>
      </c>
      <c r="C211" s="20" t="s">
        <v>279</v>
      </c>
      <c r="D211" s="20" t="s">
        <v>1460</v>
      </c>
      <c r="E211" s="20" t="s">
        <v>1458</v>
      </c>
      <c r="F211" s="21" t="s">
        <v>280</v>
      </c>
      <c r="G211" s="33"/>
      <c r="H211" s="35"/>
      <c r="I211" s="23">
        <v>6600</v>
      </c>
      <c r="J211" s="35"/>
      <c r="K211" s="25">
        <f>CT211</f>
        <v>57080</v>
      </c>
      <c r="L211" s="11"/>
      <c r="M211" s="26">
        <v>1500</v>
      </c>
      <c r="N211" s="27">
        <v>1500</v>
      </c>
      <c r="O211" s="26">
        <v>1000</v>
      </c>
      <c r="P211" s="27">
        <v>1000</v>
      </c>
      <c r="Q211" s="26">
        <v>5000</v>
      </c>
      <c r="R211" s="27">
        <v>5000</v>
      </c>
      <c r="S211" s="26">
        <v>8000</v>
      </c>
      <c r="T211" s="27">
        <v>1500</v>
      </c>
      <c r="U211" s="28"/>
      <c r="V211" s="27"/>
      <c r="W211" s="26"/>
      <c r="X211" s="27"/>
      <c r="Y211" s="29">
        <v>4620</v>
      </c>
      <c r="Z211" s="27">
        <v>0</v>
      </c>
      <c r="AA211" s="29">
        <v>4620</v>
      </c>
      <c r="AB211" s="27">
        <v>0</v>
      </c>
      <c r="AC211" s="29">
        <v>4620</v>
      </c>
      <c r="AD211" s="27">
        <v>0</v>
      </c>
      <c r="AE211" s="29">
        <v>4620</v>
      </c>
      <c r="AF211" s="27">
        <v>12500</v>
      </c>
      <c r="AG211" s="29">
        <v>4620</v>
      </c>
      <c r="AH211" s="27"/>
      <c r="AI211" s="29">
        <v>4620</v>
      </c>
      <c r="AJ211" s="27"/>
      <c r="AK211" s="29">
        <v>4620</v>
      </c>
      <c r="AL211" s="27"/>
      <c r="AM211" s="29">
        <v>4620</v>
      </c>
      <c r="AN211" s="27"/>
      <c r="AO211" s="29">
        <v>4620</v>
      </c>
      <c r="AP211" s="27">
        <v>7860</v>
      </c>
      <c r="AQ211" s="28"/>
      <c r="AR211" s="27"/>
      <c r="AS211" s="28"/>
      <c r="AT211" s="27"/>
      <c r="AU211" s="125"/>
      <c r="AV211" s="128"/>
      <c r="AW211" s="27"/>
      <c r="AX211" s="128"/>
      <c r="AY211" s="27"/>
      <c r="AZ211" s="128"/>
      <c r="BA211" s="27"/>
      <c r="BB211" s="128"/>
      <c r="BC211" s="27"/>
      <c r="BD211" s="128"/>
      <c r="BE211" s="27"/>
      <c r="BF211" s="128"/>
      <c r="BG211" s="27"/>
      <c r="BH211" s="128"/>
      <c r="BI211" s="27"/>
      <c r="BJ211" s="128"/>
      <c r="BK211" s="27"/>
      <c r="BL211" s="128"/>
      <c r="BM211" s="27"/>
      <c r="BN211" s="128"/>
      <c r="BO211" s="27"/>
      <c r="BP211" s="128"/>
      <c r="BQ211" s="27"/>
      <c r="BR211" s="28"/>
      <c r="BS211" s="27"/>
      <c r="BT211" s="30"/>
      <c r="BU211" s="28"/>
      <c r="BV211" s="27"/>
      <c r="BW211" s="28"/>
      <c r="BX211" s="27"/>
      <c r="BY211" s="28"/>
      <c r="BZ211" s="27"/>
      <c r="CA211" s="28"/>
      <c r="CB211" s="27"/>
      <c r="CC211" s="28"/>
      <c r="CD211" s="27"/>
      <c r="CE211" s="28"/>
      <c r="CF211" s="27"/>
      <c r="CG211" s="26"/>
      <c r="CH211" s="27"/>
      <c r="CI211" s="26"/>
      <c r="CJ211" s="27"/>
      <c r="CK211" s="26"/>
      <c r="CL211" s="27"/>
      <c r="CM211" s="26"/>
      <c r="CN211" s="27"/>
      <c r="CO211" s="26"/>
      <c r="CP211" s="27"/>
      <c r="CQ211" s="26"/>
      <c r="CR211" s="27"/>
      <c r="CS211" s="30"/>
      <c r="CT211" s="31">
        <f t="shared" si="11"/>
        <v>57080</v>
      </c>
      <c r="CU211" s="31">
        <f t="shared" si="11"/>
        <v>29360</v>
      </c>
      <c r="CV211" s="32">
        <f t="shared" si="12"/>
        <v>27720</v>
      </c>
    </row>
    <row r="212" spans="1:100" ht="25.5" customHeight="1">
      <c r="A212" s="129">
        <v>85</v>
      </c>
      <c r="B212" s="48" t="s">
        <v>865</v>
      </c>
      <c r="C212" s="20" t="s">
        <v>866</v>
      </c>
      <c r="D212" s="20" t="s">
        <v>1460</v>
      </c>
      <c r="E212" s="20" t="s">
        <v>1457</v>
      </c>
      <c r="F212" s="126" t="s">
        <v>867</v>
      </c>
      <c r="G212" s="132" t="s">
        <v>410</v>
      </c>
      <c r="H212" s="24" t="s">
        <v>1463</v>
      </c>
      <c r="I212" s="94">
        <v>6200</v>
      </c>
      <c r="K212" s="25">
        <f>CV212</f>
        <v>4050</v>
      </c>
      <c r="L212" s="11"/>
      <c r="M212" s="26">
        <v>1500</v>
      </c>
      <c r="N212" s="27">
        <v>1500</v>
      </c>
      <c r="O212" s="26">
        <v>1000</v>
      </c>
      <c r="P212" s="27">
        <v>1000</v>
      </c>
      <c r="Q212" s="26">
        <v>5000</v>
      </c>
      <c r="R212" s="27">
        <v>5000</v>
      </c>
      <c r="S212" s="26">
        <v>8000</v>
      </c>
      <c r="T212" s="27">
        <f>1500+0</f>
        <v>1500</v>
      </c>
      <c r="U212" s="26"/>
      <c r="V212" s="27"/>
      <c r="W212" s="29">
        <v>4340</v>
      </c>
      <c r="X212" s="27">
        <v>0</v>
      </c>
      <c r="Y212" s="29">
        <v>4340</v>
      </c>
      <c r="Z212" s="27">
        <v>0</v>
      </c>
      <c r="AA212" s="29">
        <v>4340</v>
      </c>
      <c r="AB212" s="27">
        <v>19520</v>
      </c>
      <c r="AC212" s="29">
        <v>4340</v>
      </c>
      <c r="AD212" s="27">
        <v>4320</v>
      </c>
      <c r="AE212" s="29">
        <v>4340</v>
      </c>
      <c r="AF212" s="27">
        <v>4320</v>
      </c>
      <c r="AG212" s="29">
        <v>4340</v>
      </c>
      <c r="AH212" s="27"/>
      <c r="AI212" s="29">
        <v>4340</v>
      </c>
      <c r="AJ212" s="27">
        <f>4450+4450</f>
        <v>8900</v>
      </c>
      <c r="AK212" s="29">
        <v>4340</v>
      </c>
      <c r="AL212" s="27">
        <v>4450</v>
      </c>
      <c r="AM212" s="29">
        <v>4340</v>
      </c>
      <c r="AN212" s="27"/>
      <c r="AO212" s="128"/>
      <c r="AP212" s="27"/>
      <c r="AQ212" s="128"/>
      <c r="AR212" s="27"/>
      <c r="AS212" s="128"/>
      <c r="AT212" s="27"/>
      <c r="AU212" s="125"/>
      <c r="AV212" s="128"/>
      <c r="AW212" s="27"/>
      <c r="AX212" s="128"/>
      <c r="AY212" s="27"/>
      <c r="AZ212" s="128"/>
      <c r="BA212" s="27"/>
      <c r="BB212" s="128"/>
      <c r="BC212" s="27"/>
      <c r="BD212" s="128"/>
      <c r="BE212" s="27"/>
      <c r="BF212" s="128"/>
      <c r="BG212" s="27"/>
      <c r="BH212" s="128"/>
      <c r="BI212" s="27"/>
      <c r="BJ212" s="128"/>
      <c r="BK212" s="27"/>
      <c r="BL212" s="128"/>
      <c r="BM212" s="27"/>
      <c r="BN212" s="128"/>
      <c r="BO212" s="27"/>
      <c r="BP212" s="128"/>
      <c r="BQ212" s="27"/>
      <c r="BR212" s="28"/>
      <c r="BS212" s="27"/>
      <c r="BT212" s="30"/>
      <c r="BU212" s="28"/>
      <c r="BV212" s="27"/>
      <c r="BW212" s="28"/>
      <c r="BX212" s="27"/>
      <c r="BY212" s="28"/>
      <c r="BZ212" s="27"/>
      <c r="CA212" s="28"/>
      <c r="CB212" s="27"/>
      <c r="CC212" s="28"/>
      <c r="CD212" s="27"/>
      <c r="CE212" s="28"/>
      <c r="CF212" s="27"/>
      <c r="CG212" s="26"/>
      <c r="CH212" s="27"/>
      <c r="CI212" s="26"/>
      <c r="CJ212" s="27"/>
      <c r="CK212" s="26"/>
      <c r="CL212" s="27"/>
      <c r="CM212" s="26"/>
      <c r="CN212" s="27"/>
      <c r="CO212" s="26"/>
      <c r="CP212" s="27"/>
      <c r="CQ212" s="26"/>
      <c r="CR212" s="27"/>
      <c r="CS212" s="30"/>
      <c r="CT212" s="31">
        <f t="shared" si="11"/>
        <v>54560</v>
      </c>
      <c r="CU212" s="31">
        <f t="shared" si="11"/>
        <v>50510</v>
      </c>
      <c r="CV212" s="32">
        <f t="shared" si="12"/>
        <v>4050</v>
      </c>
    </row>
    <row r="213" spans="1:100" ht="25.5" customHeight="1">
      <c r="A213" s="18">
        <v>86</v>
      </c>
      <c r="B213" s="48" t="s">
        <v>868</v>
      </c>
      <c r="C213" s="20" t="s">
        <v>869</v>
      </c>
      <c r="D213" s="20" t="s">
        <v>1460</v>
      </c>
      <c r="E213" s="20" t="s">
        <v>1457</v>
      </c>
      <c r="F213" s="126" t="s">
        <v>870</v>
      </c>
      <c r="G213" s="212"/>
      <c r="H213" s="147" t="s">
        <v>680</v>
      </c>
      <c r="I213" s="94">
        <v>4600</v>
      </c>
      <c r="J213" s="147" t="s">
        <v>680</v>
      </c>
      <c r="K213" s="25">
        <f>CV213</f>
        <v>3220</v>
      </c>
      <c r="L213" s="11"/>
      <c r="M213" s="26">
        <v>1500</v>
      </c>
      <c r="N213" s="27">
        <v>1500</v>
      </c>
      <c r="O213" s="26">
        <v>1000</v>
      </c>
      <c r="P213" s="27">
        <v>1000</v>
      </c>
      <c r="Q213" s="26">
        <v>5000</v>
      </c>
      <c r="R213" s="27">
        <v>5000</v>
      </c>
      <c r="S213" s="26">
        <v>8000</v>
      </c>
      <c r="T213" s="27">
        <v>1500</v>
      </c>
      <c r="U213" s="26"/>
      <c r="V213" s="27"/>
      <c r="W213" s="29">
        <v>3220</v>
      </c>
      <c r="X213" s="27">
        <v>11120</v>
      </c>
      <c r="Y213" s="29">
        <v>3220</v>
      </c>
      <c r="Z213" s="27">
        <v>1820</v>
      </c>
      <c r="AA213" s="29">
        <v>3220</v>
      </c>
      <c r="AB213" s="27">
        <v>3220</v>
      </c>
      <c r="AC213" s="29">
        <v>3220</v>
      </c>
      <c r="AD213" s="27">
        <v>3220</v>
      </c>
      <c r="AE213" s="29">
        <v>3220</v>
      </c>
      <c r="AF213" s="27">
        <v>3220</v>
      </c>
      <c r="AG213" s="29">
        <v>3220</v>
      </c>
      <c r="AH213" s="27">
        <v>3220</v>
      </c>
      <c r="AI213" s="29">
        <v>3220</v>
      </c>
      <c r="AJ213" s="27"/>
      <c r="AK213" s="29">
        <v>3220</v>
      </c>
      <c r="AL213" s="27">
        <v>3220</v>
      </c>
      <c r="AM213" s="29">
        <v>3220</v>
      </c>
      <c r="AN213" s="27">
        <v>3220</v>
      </c>
      <c r="AO213" s="128"/>
      <c r="AP213" s="27"/>
      <c r="AQ213" s="128"/>
      <c r="AR213" s="27"/>
      <c r="AS213" s="128"/>
      <c r="AT213" s="27"/>
      <c r="AU213" s="125"/>
      <c r="AV213" s="128"/>
      <c r="AW213" s="27"/>
      <c r="AX213" s="128"/>
      <c r="AY213" s="27"/>
      <c r="AZ213" s="128"/>
      <c r="BA213" s="27"/>
      <c r="BB213" s="128"/>
      <c r="BC213" s="27"/>
      <c r="BD213" s="128"/>
      <c r="BE213" s="27"/>
      <c r="BF213" s="128"/>
      <c r="BG213" s="27"/>
      <c r="BH213" s="128"/>
      <c r="BI213" s="27"/>
      <c r="BJ213" s="128"/>
      <c r="BK213" s="27"/>
      <c r="BL213" s="128"/>
      <c r="BM213" s="27"/>
      <c r="BN213" s="128"/>
      <c r="BO213" s="27"/>
      <c r="BP213" s="128"/>
      <c r="BQ213" s="27"/>
      <c r="BR213" s="28"/>
      <c r="BS213" s="27"/>
      <c r="BT213" s="30"/>
      <c r="BU213" s="28"/>
      <c r="BV213" s="27"/>
      <c r="BW213" s="28"/>
      <c r="BX213" s="27"/>
      <c r="BY213" s="28"/>
      <c r="BZ213" s="27"/>
      <c r="CA213" s="28"/>
      <c r="CB213" s="27"/>
      <c r="CC213" s="28"/>
      <c r="CD213" s="27"/>
      <c r="CE213" s="28"/>
      <c r="CF213" s="27"/>
      <c r="CG213" s="26"/>
      <c r="CH213" s="27"/>
      <c r="CI213" s="26"/>
      <c r="CJ213" s="27"/>
      <c r="CK213" s="26"/>
      <c r="CL213" s="27"/>
      <c r="CM213" s="26"/>
      <c r="CN213" s="27"/>
      <c r="CO213" s="26"/>
      <c r="CP213" s="27"/>
      <c r="CQ213" s="26"/>
      <c r="CR213" s="27"/>
      <c r="CS213" s="30"/>
      <c r="CT213" s="31">
        <f t="shared" si="11"/>
        <v>44480</v>
      </c>
      <c r="CU213" s="31">
        <f t="shared" si="11"/>
        <v>41260</v>
      </c>
      <c r="CV213" s="32">
        <f>CT213-CU213</f>
        <v>3220</v>
      </c>
    </row>
    <row r="214" spans="1:100" ht="25.5" customHeight="1">
      <c r="A214" s="129">
        <v>87</v>
      </c>
      <c r="B214" s="48" t="s">
        <v>871</v>
      </c>
      <c r="C214" s="20" t="s">
        <v>872</v>
      </c>
      <c r="D214" s="20" t="s">
        <v>1460</v>
      </c>
      <c r="E214" s="20" t="s">
        <v>1457</v>
      </c>
      <c r="F214" s="126" t="s">
        <v>873</v>
      </c>
      <c r="G214" s="132" t="s">
        <v>410</v>
      </c>
      <c r="H214" s="24" t="s">
        <v>1463</v>
      </c>
      <c r="I214" s="94">
        <v>6200</v>
      </c>
      <c r="K214" s="25">
        <f>CV214</f>
        <v>15560</v>
      </c>
      <c r="L214" s="11"/>
      <c r="M214" s="26">
        <v>1500</v>
      </c>
      <c r="N214" s="27">
        <v>1500</v>
      </c>
      <c r="O214" s="26">
        <v>1000</v>
      </c>
      <c r="P214" s="27">
        <v>1000</v>
      </c>
      <c r="Q214" s="26">
        <v>5000</v>
      </c>
      <c r="R214" s="27">
        <v>5000</v>
      </c>
      <c r="S214" s="26">
        <v>8000</v>
      </c>
      <c r="T214" s="27">
        <f>1500+0</f>
        <v>1500</v>
      </c>
      <c r="U214" s="26"/>
      <c r="V214" s="27"/>
      <c r="W214" s="29">
        <v>4340</v>
      </c>
      <c r="X214" s="27">
        <v>0</v>
      </c>
      <c r="Y214" s="29">
        <v>4340</v>
      </c>
      <c r="Z214" s="27">
        <v>0</v>
      </c>
      <c r="AA214" s="29">
        <v>4340</v>
      </c>
      <c r="AB214" s="27"/>
      <c r="AC214" s="29">
        <v>4340</v>
      </c>
      <c r="AD214" s="27">
        <v>13000</v>
      </c>
      <c r="AE214" s="29">
        <v>4340</v>
      </c>
      <c r="AF214" s="27">
        <v>5000</v>
      </c>
      <c r="AG214" s="29">
        <v>4340</v>
      </c>
      <c r="AH214" s="27"/>
      <c r="AI214" s="29">
        <v>4340</v>
      </c>
      <c r="AJ214" s="27"/>
      <c r="AK214" s="29">
        <v>4340</v>
      </c>
      <c r="AL214" s="27"/>
      <c r="AM214" s="29">
        <v>4340</v>
      </c>
      <c r="AN214" s="27">
        <v>12000</v>
      </c>
      <c r="AO214" s="128"/>
      <c r="AP214" s="27"/>
      <c r="AQ214" s="128"/>
      <c r="AR214" s="27"/>
      <c r="AS214" s="128"/>
      <c r="AT214" s="27"/>
      <c r="AU214" s="125"/>
      <c r="AV214" s="128"/>
      <c r="AW214" s="27"/>
      <c r="AX214" s="128"/>
      <c r="AY214" s="27"/>
      <c r="AZ214" s="128"/>
      <c r="BA214" s="27"/>
      <c r="BB214" s="128"/>
      <c r="BC214" s="27"/>
      <c r="BD214" s="128"/>
      <c r="BE214" s="27"/>
      <c r="BF214" s="128"/>
      <c r="BG214" s="27"/>
      <c r="BH214" s="128"/>
      <c r="BI214" s="27"/>
      <c r="BJ214" s="128"/>
      <c r="BK214" s="27"/>
      <c r="BL214" s="128"/>
      <c r="BM214" s="27"/>
      <c r="BN214" s="128"/>
      <c r="BO214" s="27"/>
      <c r="BP214" s="128"/>
      <c r="BQ214" s="27"/>
      <c r="BR214" s="28"/>
      <c r="BS214" s="27"/>
      <c r="BT214" s="30"/>
      <c r="BU214" s="28"/>
      <c r="BV214" s="27"/>
      <c r="BW214" s="28"/>
      <c r="BX214" s="27"/>
      <c r="BY214" s="28"/>
      <c r="BZ214" s="27"/>
      <c r="CA214" s="28"/>
      <c r="CB214" s="27"/>
      <c r="CC214" s="28"/>
      <c r="CD214" s="27"/>
      <c r="CE214" s="28"/>
      <c r="CF214" s="27"/>
      <c r="CG214" s="26"/>
      <c r="CH214" s="27"/>
      <c r="CI214" s="26"/>
      <c r="CJ214" s="27"/>
      <c r="CK214" s="26"/>
      <c r="CL214" s="27"/>
      <c r="CM214" s="26"/>
      <c r="CN214" s="27"/>
      <c r="CO214" s="26"/>
      <c r="CP214" s="27"/>
      <c r="CQ214" s="26"/>
      <c r="CR214" s="27"/>
      <c r="CS214" s="30"/>
      <c r="CT214" s="31">
        <f t="shared" si="11"/>
        <v>54560</v>
      </c>
      <c r="CU214" s="31">
        <f t="shared" si="11"/>
        <v>39000</v>
      </c>
      <c r="CV214" s="32">
        <f t="shared" si="12"/>
        <v>15560</v>
      </c>
    </row>
    <row r="215" spans="1:100" ht="25.5" customHeight="1">
      <c r="A215" s="18">
        <v>88</v>
      </c>
      <c r="B215" s="48" t="s">
        <v>874</v>
      </c>
      <c r="C215" s="20" t="s">
        <v>875</v>
      </c>
      <c r="D215" s="20" t="s">
        <v>1460</v>
      </c>
      <c r="E215" s="20" t="s">
        <v>1457</v>
      </c>
      <c r="F215" s="126" t="s">
        <v>876</v>
      </c>
      <c r="G215" s="211"/>
      <c r="H215" s="127"/>
      <c r="I215" s="94">
        <v>6600</v>
      </c>
      <c r="J215" s="127"/>
      <c r="K215" s="38">
        <f>CV215</f>
        <v>0</v>
      </c>
      <c r="L215" s="11"/>
      <c r="M215" s="26">
        <v>1500</v>
      </c>
      <c r="N215" s="27">
        <v>1500</v>
      </c>
      <c r="O215" s="26">
        <v>1000</v>
      </c>
      <c r="P215" s="27">
        <v>1000</v>
      </c>
      <c r="Q215" s="26">
        <v>5000</v>
      </c>
      <c r="R215" s="27">
        <f>1500+3500</f>
        <v>5000</v>
      </c>
      <c r="S215" s="26">
        <v>8000</v>
      </c>
      <c r="T215" s="27">
        <v>3500</v>
      </c>
      <c r="U215" s="26"/>
      <c r="V215" s="27"/>
      <c r="W215" s="29">
        <v>4620</v>
      </c>
      <c r="X215" s="27">
        <v>9120</v>
      </c>
      <c r="Y215" s="29">
        <v>4620</v>
      </c>
      <c r="Z215" s="27">
        <v>0</v>
      </c>
      <c r="AA215" s="29">
        <v>4620</v>
      </c>
      <c r="AB215" s="27">
        <v>0</v>
      </c>
      <c r="AC215" s="29">
        <v>4620</v>
      </c>
      <c r="AD215" s="27">
        <v>13860</v>
      </c>
      <c r="AE215" s="29">
        <v>4620</v>
      </c>
      <c r="AF215" s="27"/>
      <c r="AG215" s="29">
        <v>4620</v>
      </c>
      <c r="AH215" s="27"/>
      <c r="AI215" s="29">
        <v>4620</v>
      </c>
      <c r="AJ215" s="27"/>
      <c r="AK215" s="29">
        <v>4620</v>
      </c>
      <c r="AL215" s="27"/>
      <c r="AM215" s="29">
        <v>4620</v>
      </c>
      <c r="AN215" s="27">
        <v>23100</v>
      </c>
      <c r="AO215" s="128"/>
      <c r="AP215" s="27"/>
      <c r="AQ215" s="128"/>
      <c r="AR215" s="27"/>
      <c r="AS215" s="128"/>
      <c r="AT215" s="27"/>
      <c r="AU215" s="125"/>
      <c r="AV215" s="128"/>
      <c r="AW215" s="27"/>
      <c r="AX215" s="128"/>
      <c r="AY215" s="27"/>
      <c r="AZ215" s="128"/>
      <c r="BA215" s="27"/>
      <c r="BB215" s="128"/>
      <c r="BC215" s="27"/>
      <c r="BD215" s="128"/>
      <c r="BE215" s="27"/>
      <c r="BF215" s="128"/>
      <c r="BG215" s="27"/>
      <c r="BH215" s="128"/>
      <c r="BI215" s="27"/>
      <c r="BJ215" s="128"/>
      <c r="BK215" s="27"/>
      <c r="BL215" s="128"/>
      <c r="BM215" s="27"/>
      <c r="BN215" s="128"/>
      <c r="BO215" s="27"/>
      <c r="BP215" s="128"/>
      <c r="BQ215" s="27"/>
      <c r="BR215" s="28"/>
      <c r="BS215" s="27"/>
      <c r="BT215" s="30"/>
      <c r="BU215" s="28"/>
      <c r="BV215" s="27"/>
      <c r="BW215" s="28"/>
      <c r="BX215" s="27"/>
      <c r="BY215" s="28"/>
      <c r="BZ215" s="27"/>
      <c r="CA215" s="28"/>
      <c r="CB215" s="27"/>
      <c r="CC215" s="28"/>
      <c r="CD215" s="27"/>
      <c r="CE215" s="28"/>
      <c r="CF215" s="27"/>
      <c r="CG215" s="26"/>
      <c r="CH215" s="27"/>
      <c r="CI215" s="26"/>
      <c r="CJ215" s="27"/>
      <c r="CK215" s="26"/>
      <c r="CL215" s="27"/>
      <c r="CM215" s="26"/>
      <c r="CN215" s="27"/>
      <c r="CO215" s="26"/>
      <c r="CP215" s="27"/>
      <c r="CQ215" s="26"/>
      <c r="CR215" s="27"/>
      <c r="CS215" s="30"/>
      <c r="CT215" s="31">
        <f t="shared" si="11"/>
        <v>57080</v>
      </c>
      <c r="CU215" s="31">
        <f t="shared" si="11"/>
        <v>57080</v>
      </c>
      <c r="CV215" s="32">
        <f t="shared" si="12"/>
        <v>0</v>
      </c>
    </row>
    <row r="216" spans="1:100" ht="25.5" customHeight="1">
      <c r="A216" s="129">
        <v>78</v>
      </c>
      <c r="B216" s="50" t="s">
        <v>281</v>
      </c>
      <c r="C216" s="20" t="s">
        <v>282</v>
      </c>
      <c r="D216" s="20" t="s">
        <v>1460</v>
      </c>
      <c r="E216" s="20" t="s">
        <v>1458</v>
      </c>
      <c r="F216" s="51" t="s">
        <v>283</v>
      </c>
      <c r="G216" s="33"/>
      <c r="H216" s="34" t="s">
        <v>1465</v>
      </c>
      <c r="I216" s="23">
        <v>4600</v>
      </c>
      <c r="J216" s="34" t="s">
        <v>56</v>
      </c>
      <c r="K216" s="25">
        <f>CT216</f>
        <v>44480</v>
      </c>
      <c r="L216" s="11"/>
      <c r="M216" s="26">
        <v>1500</v>
      </c>
      <c r="N216" s="27">
        <v>1500</v>
      </c>
      <c r="O216" s="26">
        <v>1000</v>
      </c>
      <c r="P216" s="27">
        <v>1000</v>
      </c>
      <c r="Q216" s="26">
        <v>5000</v>
      </c>
      <c r="R216" s="27">
        <v>5000</v>
      </c>
      <c r="S216" s="26">
        <v>8000</v>
      </c>
      <c r="T216" s="27">
        <f t="shared" ref="T216:T223" si="13">1500+0</f>
        <v>1500</v>
      </c>
      <c r="U216" s="28"/>
      <c r="V216" s="27"/>
      <c r="W216" s="26"/>
      <c r="X216" s="27"/>
      <c r="Y216" s="29">
        <v>3220</v>
      </c>
      <c r="Z216" s="27">
        <v>0</v>
      </c>
      <c r="AA216" s="29">
        <v>3220</v>
      </c>
      <c r="AB216" s="27">
        <v>0</v>
      </c>
      <c r="AC216" s="29">
        <v>3220</v>
      </c>
      <c r="AD216" s="27">
        <v>0</v>
      </c>
      <c r="AE216" s="29">
        <v>3220</v>
      </c>
      <c r="AF216" s="27">
        <v>19380</v>
      </c>
      <c r="AG216" s="29">
        <v>3220</v>
      </c>
      <c r="AH216" s="27"/>
      <c r="AI216" s="29">
        <v>3220</v>
      </c>
      <c r="AJ216" s="27"/>
      <c r="AK216" s="29">
        <v>3220</v>
      </c>
      <c r="AL216" s="27"/>
      <c r="AM216" s="29">
        <v>3220</v>
      </c>
      <c r="AN216" s="27"/>
      <c r="AO216" s="29">
        <v>3220</v>
      </c>
      <c r="AP216" s="27">
        <v>6440</v>
      </c>
      <c r="AQ216" s="28"/>
      <c r="AR216" s="27"/>
      <c r="AS216" s="28"/>
      <c r="AT216" s="27"/>
      <c r="AU216" s="125"/>
      <c r="AV216" s="128"/>
      <c r="AW216" s="27"/>
      <c r="AX216" s="128"/>
      <c r="AY216" s="27"/>
      <c r="AZ216" s="128"/>
      <c r="BA216" s="27"/>
      <c r="BB216" s="128"/>
      <c r="BC216" s="27"/>
      <c r="BD216" s="128"/>
      <c r="BE216" s="27"/>
      <c r="BF216" s="128"/>
      <c r="BG216" s="27"/>
      <c r="BH216" s="128"/>
      <c r="BI216" s="27"/>
      <c r="BJ216" s="128"/>
      <c r="BK216" s="27"/>
      <c r="BL216" s="128"/>
      <c r="BM216" s="27"/>
      <c r="BN216" s="128"/>
      <c r="BO216" s="27"/>
      <c r="BP216" s="128"/>
      <c r="BQ216" s="27"/>
      <c r="BR216" s="28"/>
      <c r="BS216" s="27"/>
      <c r="BT216" s="30"/>
      <c r="BU216" s="28"/>
      <c r="BV216" s="27"/>
      <c r="BW216" s="28"/>
      <c r="BX216" s="27"/>
      <c r="BY216" s="28"/>
      <c r="BZ216" s="27"/>
      <c r="CA216" s="28"/>
      <c r="CB216" s="27"/>
      <c r="CC216" s="28"/>
      <c r="CD216" s="27"/>
      <c r="CE216" s="28"/>
      <c r="CF216" s="27"/>
      <c r="CG216" s="26"/>
      <c r="CH216" s="27"/>
      <c r="CI216" s="26"/>
      <c r="CJ216" s="27"/>
      <c r="CK216" s="26"/>
      <c r="CL216" s="27"/>
      <c r="CM216" s="26"/>
      <c r="CN216" s="27"/>
      <c r="CO216" s="26"/>
      <c r="CP216" s="27"/>
      <c r="CQ216" s="26"/>
      <c r="CR216" s="27"/>
      <c r="CS216" s="30"/>
      <c r="CT216" s="31">
        <f t="shared" si="11"/>
        <v>44480</v>
      </c>
      <c r="CU216" s="31">
        <f t="shared" si="11"/>
        <v>34820</v>
      </c>
      <c r="CV216" s="32">
        <f t="shared" si="12"/>
        <v>9660</v>
      </c>
    </row>
    <row r="217" spans="1:100" ht="25.5" customHeight="1">
      <c r="A217" s="18">
        <v>89</v>
      </c>
      <c r="B217" s="48" t="s">
        <v>877</v>
      </c>
      <c r="C217" s="20" t="s">
        <v>878</v>
      </c>
      <c r="D217" s="20" t="s">
        <v>1460</v>
      </c>
      <c r="E217" s="20" t="s">
        <v>1457</v>
      </c>
      <c r="F217" s="126" t="s">
        <v>879</v>
      </c>
      <c r="G217" s="33"/>
      <c r="H217" s="127"/>
      <c r="I217" s="94">
        <v>6600</v>
      </c>
      <c r="J217" s="127"/>
      <c r="K217" s="25">
        <f>CV217</f>
        <v>0</v>
      </c>
      <c r="L217" s="11"/>
      <c r="M217" s="26">
        <v>1500</v>
      </c>
      <c r="N217" s="27">
        <v>1500</v>
      </c>
      <c r="O217" s="26">
        <v>1000</v>
      </c>
      <c r="P217" s="27">
        <v>1000</v>
      </c>
      <c r="Q217" s="26">
        <v>5000</v>
      </c>
      <c r="R217" s="27">
        <v>5000</v>
      </c>
      <c r="S217" s="26">
        <v>8000</v>
      </c>
      <c r="T217" s="27">
        <f t="shared" si="13"/>
        <v>1500</v>
      </c>
      <c r="U217" s="26"/>
      <c r="V217" s="27"/>
      <c r="W217" s="29">
        <v>4620</v>
      </c>
      <c r="X217" s="27">
        <v>0</v>
      </c>
      <c r="Y217" s="29">
        <v>4620</v>
      </c>
      <c r="Z217" s="27">
        <v>0</v>
      </c>
      <c r="AA217" s="29">
        <v>4620</v>
      </c>
      <c r="AB217" s="27">
        <v>0</v>
      </c>
      <c r="AC217" s="29">
        <v>4620</v>
      </c>
      <c r="AD217" s="27">
        <v>24980</v>
      </c>
      <c r="AE217" s="29">
        <v>4620</v>
      </c>
      <c r="AF217" s="27"/>
      <c r="AG217" s="29">
        <v>4620</v>
      </c>
      <c r="AH217" s="27"/>
      <c r="AI217" s="29">
        <v>4620</v>
      </c>
      <c r="AJ217" s="27"/>
      <c r="AK217" s="29">
        <v>4620</v>
      </c>
      <c r="AL217" s="27"/>
      <c r="AM217" s="29">
        <v>4620</v>
      </c>
      <c r="AN217" s="27">
        <v>23100</v>
      </c>
      <c r="AO217" s="128"/>
      <c r="AP217" s="27"/>
      <c r="AQ217" s="128"/>
      <c r="AR217" s="27"/>
      <c r="AS217" s="128"/>
      <c r="AT217" s="27"/>
      <c r="AU217" s="125"/>
      <c r="AV217" s="128"/>
      <c r="AW217" s="27"/>
      <c r="AX217" s="128"/>
      <c r="AY217" s="27"/>
      <c r="AZ217" s="128"/>
      <c r="BA217" s="27"/>
      <c r="BB217" s="128"/>
      <c r="BC217" s="27"/>
      <c r="BD217" s="128"/>
      <c r="BE217" s="27"/>
      <c r="BF217" s="128"/>
      <c r="BG217" s="27"/>
      <c r="BH217" s="128"/>
      <c r="BI217" s="27"/>
      <c r="BJ217" s="128"/>
      <c r="BK217" s="27"/>
      <c r="BL217" s="128"/>
      <c r="BM217" s="27"/>
      <c r="BN217" s="128"/>
      <c r="BO217" s="27"/>
      <c r="BP217" s="128"/>
      <c r="BQ217" s="27"/>
      <c r="BR217" s="28"/>
      <c r="BS217" s="27"/>
      <c r="BT217" s="30"/>
      <c r="BU217" s="28"/>
      <c r="BV217" s="27"/>
      <c r="BW217" s="28"/>
      <c r="BX217" s="27"/>
      <c r="BY217" s="28"/>
      <c r="BZ217" s="27"/>
      <c r="CA217" s="28"/>
      <c r="CB217" s="27"/>
      <c r="CC217" s="28"/>
      <c r="CD217" s="27"/>
      <c r="CE217" s="28"/>
      <c r="CF217" s="27"/>
      <c r="CG217" s="26"/>
      <c r="CH217" s="27"/>
      <c r="CI217" s="26"/>
      <c r="CJ217" s="27"/>
      <c r="CK217" s="26"/>
      <c r="CL217" s="27"/>
      <c r="CM217" s="26"/>
      <c r="CN217" s="27"/>
      <c r="CO217" s="26"/>
      <c r="CP217" s="27"/>
      <c r="CQ217" s="26"/>
      <c r="CR217" s="27"/>
      <c r="CS217" s="30"/>
      <c r="CT217" s="31">
        <f t="shared" si="11"/>
        <v>57080</v>
      </c>
      <c r="CU217" s="31">
        <f t="shared" si="11"/>
        <v>57080</v>
      </c>
      <c r="CV217" s="32">
        <f t="shared" si="12"/>
        <v>0</v>
      </c>
    </row>
    <row r="218" spans="1:100" ht="25.5" customHeight="1">
      <c r="A218" s="129">
        <v>90</v>
      </c>
      <c r="B218" s="48" t="s">
        <v>880</v>
      </c>
      <c r="C218" s="20" t="s">
        <v>881</v>
      </c>
      <c r="D218" s="20" t="s">
        <v>1460</v>
      </c>
      <c r="E218" s="20" t="s">
        <v>1457</v>
      </c>
      <c r="F218" s="126" t="s">
        <v>882</v>
      </c>
      <c r="G218" s="33"/>
      <c r="H218" s="127"/>
      <c r="I218" s="94">
        <v>6600</v>
      </c>
      <c r="J218" s="127"/>
      <c r="K218" s="25">
        <f>CV218</f>
        <v>13860</v>
      </c>
      <c r="L218" s="11"/>
      <c r="M218" s="26">
        <v>1500</v>
      </c>
      <c r="N218" s="27">
        <v>1500</v>
      </c>
      <c r="O218" s="26">
        <v>1000</v>
      </c>
      <c r="P218" s="27">
        <v>1000</v>
      </c>
      <c r="Q218" s="26">
        <v>5000</v>
      </c>
      <c r="R218" s="27">
        <v>5000</v>
      </c>
      <c r="S218" s="26">
        <v>8000</v>
      </c>
      <c r="T218" s="27">
        <f t="shared" si="13"/>
        <v>1500</v>
      </c>
      <c r="U218" s="26"/>
      <c r="V218" s="27"/>
      <c r="W218" s="29">
        <v>4620</v>
      </c>
      <c r="X218" s="27">
        <v>4620</v>
      </c>
      <c r="Y218" s="29">
        <v>4620</v>
      </c>
      <c r="Z218" s="27">
        <v>0</v>
      </c>
      <c r="AA218" s="29">
        <v>4620</v>
      </c>
      <c r="AB218" s="27">
        <v>11120</v>
      </c>
      <c r="AC218" s="29">
        <v>4620</v>
      </c>
      <c r="AD218" s="27"/>
      <c r="AE218" s="29">
        <v>4620</v>
      </c>
      <c r="AF218" s="27">
        <v>9240</v>
      </c>
      <c r="AG218" s="29">
        <v>4620</v>
      </c>
      <c r="AH218" s="27"/>
      <c r="AI218" s="29">
        <v>4620</v>
      </c>
      <c r="AJ218" s="27"/>
      <c r="AK218" s="29">
        <v>4620</v>
      </c>
      <c r="AL218" s="27"/>
      <c r="AM218" s="29">
        <v>4620</v>
      </c>
      <c r="AN218" s="27">
        <v>9240</v>
      </c>
      <c r="AO218" s="128"/>
      <c r="AP218" s="27"/>
      <c r="AQ218" s="128"/>
      <c r="AR218" s="27"/>
      <c r="AS218" s="128"/>
      <c r="AT218" s="27"/>
      <c r="AU218" s="125"/>
      <c r="AV218" s="128"/>
      <c r="AW218" s="27"/>
      <c r="AX218" s="128"/>
      <c r="AY218" s="27"/>
      <c r="AZ218" s="128"/>
      <c r="BA218" s="27"/>
      <c r="BB218" s="128"/>
      <c r="BC218" s="27"/>
      <c r="BD218" s="128"/>
      <c r="BE218" s="27"/>
      <c r="BF218" s="128"/>
      <c r="BG218" s="27"/>
      <c r="BH218" s="128"/>
      <c r="BI218" s="27"/>
      <c r="BJ218" s="128"/>
      <c r="BK218" s="27"/>
      <c r="BL218" s="128"/>
      <c r="BM218" s="27"/>
      <c r="BN218" s="128"/>
      <c r="BO218" s="27"/>
      <c r="BP218" s="128"/>
      <c r="BQ218" s="27"/>
      <c r="BR218" s="28"/>
      <c r="BS218" s="27"/>
      <c r="BT218" s="30"/>
      <c r="BU218" s="28"/>
      <c r="BV218" s="27"/>
      <c r="BW218" s="28"/>
      <c r="BX218" s="27"/>
      <c r="BY218" s="28"/>
      <c r="BZ218" s="27"/>
      <c r="CA218" s="28"/>
      <c r="CB218" s="27"/>
      <c r="CC218" s="28"/>
      <c r="CD218" s="27"/>
      <c r="CE218" s="28"/>
      <c r="CF218" s="27"/>
      <c r="CG218" s="26"/>
      <c r="CH218" s="27"/>
      <c r="CI218" s="26"/>
      <c r="CJ218" s="27"/>
      <c r="CK218" s="26"/>
      <c r="CL218" s="27"/>
      <c r="CM218" s="26"/>
      <c r="CN218" s="27"/>
      <c r="CO218" s="26"/>
      <c r="CP218" s="27"/>
      <c r="CQ218" s="26"/>
      <c r="CR218" s="27"/>
      <c r="CS218" s="30"/>
      <c r="CT218" s="31">
        <f t="shared" si="11"/>
        <v>57080</v>
      </c>
      <c r="CU218" s="31">
        <f t="shared" si="11"/>
        <v>43220</v>
      </c>
      <c r="CV218" s="32">
        <f t="shared" si="12"/>
        <v>13860</v>
      </c>
    </row>
    <row r="219" spans="1:100" ht="25.5" customHeight="1">
      <c r="A219" s="18">
        <v>79</v>
      </c>
      <c r="B219" s="48" t="s">
        <v>284</v>
      </c>
      <c r="C219" s="20" t="s">
        <v>285</v>
      </c>
      <c r="D219" s="20" t="s">
        <v>1460</v>
      </c>
      <c r="E219" s="20" t="s">
        <v>1458</v>
      </c>
      <c r="F219" s="21" t="s">
        <v>286</v>
      </c>
      <c r="G219" s="33"/>
      <c r="H219" s="127" t="s">
        <v>1468</v>
      </c>
      <c r="I219" s="23">
        <v>3300</v>
      </c>
      <c r="J219" s="34" t="s">
        <v>98</v>
      </c>
      <c r="K219" s="25">
        <f>CT219</f>
        <v>36290</v>
      </c>
      <c r="L219" s="11"/>
      <c r="M219" s="26">
        <v>1500</v>
      </c>
      <c r="N219" s="27">
        <v>1500</v>
      </c>
      <c r="O219" s="26">
        <v>1000</v>
      </c>
      <c r="P219" s="27">
        <v>1000</v>
      </c>
      <c r="Q219" s="26">
        <v>5000</v>
      </c>
      <c r="R219" s="27">
        <v>5000</v>
      </c>
      <c r="S219" s="26">
        <v>8000</v>
      </c>
      <c r="T219" s="27">
        <f t="shared" si="13"/>
        <v>1500</v>
      </c>
      <c r="U219" s="28"/>
      <c r="V219" s="27"/>
      <c r="W219" s="26"/>
      <c r="X219" s="27"/>
      <c r="Y219" s="29">
        <v>2310</v>
      </c>
      <c r="Z219" s="27">
        <v>0</v>
      </c>
      <c r="AA219" s="29">
        <v>2310</v>
      </c>
      <c r="AB219" s="27">
        <v>0</v>
      </c>
      <c r="AC219" s="29">
        <v>2310</v>
      </c>
      <c r="AD219" s="27">
        <v>0</v>
      </c>
      <c r="AE219" s="29">
        <v>2310</v>
      </c>
      <c r="AF219" s="27">
        <f>9240+6500</f>
        <v>15740</v>
      </c>
      <c r="AG219" s="29">
        <v>2310</v>
      </c>
      <c r="AH219" s="27"/>
      <c r="AI219" s="29">
        <v>2310</v>
      </c>
      <c r="AJ219" s="27"/>
      <c r="AK219" s="29">
        <v>2310</v>
      </c>
      <c r="AL219" s="27"/>
      <c r="AM219" s="29">
        <v>2310</v>
      </c>
      <c r="AN219" s="27"/>
      <c r="AO219" s="29">
        <v>2310</v>
      </c>
      <c r="AP219" s="27">
        <v>2310</v>
      </c>
      <c r="AQ219" s="28"/>
      <c r="AR219" s="27"/>
      <c r="AS219" s="28"/>
      <c r="AT219" s="27"/>
      <c r="AU219" s="125"/>
      <c r="AV219" s="128"/>
      <c r="AW219" s="27"/>
      <c r="AX219" s="128"/>
      <c r="AY219" s="27"/>
      <c r="AZ219" s="128"/>
      <c r="BA219" s="27"/>
      <c r="BB219" s="128"/>
      <c r="BC219" s="27"/>
      <c r="BD219" s="128"/>
      <c r="BE219" s="27"/>
      <c r="BF219" s="128"/>
      <c r="BG219" s="27"/>
      <c r="BH219" s="128"/>
      <c r="BI219" s="27"/>
      <c r="BJ219" s="128"/>
      <c r="BK219" s="27"/>
      <c r="BL219" s="128"/>
      <c r="BM219" s="27"/>
      <c r="BN219" s="128"/>
      <c r="BO219" s="27"/>
      <c r="BP219" s="128"/>
      <c r="BQ219" s="27"/>
      <c r="BR219" s="28"/>
      <c r="BS219" s="27"/>
      <c r="BT219" s="30"/>
      <c r="BU219" s="28"/>
      <c r="BV219" s="27"/>
      <c r="BW219" s="28"/>
      <c r="BX219" s="27"/>
      <c r="BY219" s="28"/>
      <c r="BZ219" s="27"/>
      <c r="CA219" s="28"/>
      <c r="CB219" s="27"/>
      <c r="CC219" s="28"/>
      <c r="CD219" s="27"/>
      <c r="CE219" s="28"/>
      <c r="CF219" s="27"/>
      <c r="CG219" s="26"/>
      <c r="CH219" s="27"/>
      <c r="CI219" s="26"/>
      <c r="CJ219" s="27"/>
      <c r="CK219" s="26"/>
      <c r="CL219" s="27"/>
      <c r="CM219" s="26"/>
      <c r="CN219" s="27"/>
      <c r="CO219" s="26"/>
      <c r="CP219" s="27"/>
      <c r="CQ219" s="26"/>
      <c r="CR219" s="27"/>
      <c r="CS219" s="30"/>
      <c r="CT219" s="31">
        <f t="shared" si="11"/>
        <v>36290</v>
      </c>
      <c r="CU219" s="31">
        <f t="shared" si="11"/>
        <v>27050</v>
      </c>
      <c r="CV219" s="32">
        <f t="shared" si="12"/>
        <v>9240</v>
      </c>
    </row>
    <row r="220" spans="1:100" ht="25.5" customHeight="1">
      <c r="A220" s="129">
        <v>80</v>
      </c>
      <c r="B220" s="48" t="s">
        <v>287</v>
      </c>
      <c r="C220" s="20" t="s">
        <v>288</v>
      </c>
      <c r="D220" s="20" t="s">
        <v>1460</v>
      </c>
      <c r="E220" s="20" t="s">
        <v>1458</v>
      </c>
      <c r="F220" s="21" t="s">
        <v>289</v>
      </c>
      <c r="G220" s="33"/>
      <c r="H220" s="127" t="s">
        <v>1468</v>
      </c>
      <c r="I220" s="23">
        <v>3300</v>
      </c>
      <c r="J220" s="34" t="s">
        <v>98</v>
      </c>
      <c r="K220" s="25">
        <f>CT220</f>
        <v>36290</v>
      </c>
      <c r="L220" s="11"/>
      <c r="M220" s="26">
        <v>1500</v>
      </c>
      <c r="N220" s="27">
        <v>1500</v>
      </c>
      <c r="O220" s="26">
        <v>1000</v>
      </c>
      <c r="P220" s="27">
        <v>1000</v>
      </c>
      <c r="Q220" s="26">
        <v>5000</v>
      </c>
      <c r="R220" s="27">
        <v>5000</v>
      </c>
      <c r="S220" s="26">
        <v>8000</v>
      </c>
      <c r="T220" s="27">
        <f t="shared" si="13"/>
        <v>1500</v>
      </c>
      <c r="U220" s="28"/>
      <c r="V220" s="27"/>
      <c r="W220" s="26"/>
      <c r="X220" s="27"/>
      <c r="Y220" s="29">
        <v>2310</v>
      </c>
      <c r="Z220" s="27">
        <v>2310</v>
      </c>
      <c r="AA220" s="29">
        <v>2310</v>
      </c>
      <c r="AB220" s="27">
        <v>2310</v>
      </c>
      <c r="AC220" s="29">
        <v>2310</v>
      </c>
      <c r="AD220" s="27">
        <v>0</v>
      </c>
      <c r="AE220" s="29">
        <v>2310</v>
      </c>
      <c r="AF220" s="27">
        <v>11120</v>
      </c>
      <c r="AG220" s="29">
        <v>2310</v>
      </c>
      <c r="AH220" s="27"/>
      <c r="AI220" s="29">
        <v>2310</v>
      </c>
      <c r="AJ220" s="27"/>
      <c r="AK220" s="29">
        <v>2310</v>
      </c>
      <c r="AL220" s="27"/>
      <c r="AM220" s="29">
        <v>2310</v>
      </c>
      <c r="AN220" s="27"/>
      <c r="AO220" s="29">
        <v>2310</v>
      </c>
      <c r="AP220" s="27">
        <v>4620</v>
      </c>
      <c r="AQ220" s="28"/>
      <c r="AR220" s="27"/>
      <c r="AS220" s="28"/>
      <c r="AT220" s="27"/>
      <c r="AU220" s="125"/>
      <c r="AV220" s="128"/>
      <c r="AW220" s="27"/>
      <c r="AX220" s="128"/>
      <c r="AY220" s="27"/>
      <c r="AZ220" s="128"/>
      <c r="BA220" s="27"/>
      <c r="BB220" s="128"/>
      <c r="BC220" s="27"/>
      <c r="BD220" s="128"/>
      <c r="BE220" s="27"/>
      <c r="BF220" s="128"/>
      <c r="BG220" s="27"/>
      <c r="BH220" s="128"/>
      <c r="BI220" s="27"/>
      <c r="BJ220" s="128"/>
      <c r="BK220" s="27"/>
      <c r="BL220" s="128"/>
      <c r="BM220" s="27"/>
      <c r="BN220" s="128"/>
      <c r="BO220" s="27"/>
      <c r="BP220" s="128"/>
      <c r="BQ220" s="27"/>
      <c r="BR220" s="28"/>
      <c r="BS220" s="27"/>
      <c r="BT220" s="30"/>
      <c r="BU220" s="28"/>
      <c r="BV220" s="27"/>
      <c r="BW220" s="28"/>
      <c r="BX220" s="27"/>
      <c r="BY220" s="28"/>
      <c r="BZ220" s="27"/>
      <c r="CA220" s="28"/>
      <c r="CB220" s="27"/>
      <c r="CC220" s="28"/>
      <c r="CD220" s="27"/>
      <c r="CE220" s="28"/>
      <c r="CF220" s="27"/>
      <c r="CG220" s="26"/>
      <c r="CH220" s="27"/>
      <c r="CI220" s="26"/>
      <c r="CJ220" s="27"/>
      <c r="CK220" s="26"/>
      <c r="CL220" s="27"/>
      <c r="CM220" s="26"/>
      <c r="CN220" s="27"/>
      <c r="CO220" s="26"/>
      <c r="CP220" s="27"/>
      <c r="CQ220" s="26"/>
      <c r="CR220" s="27"/>
      <c r="CS220" s="30"/>
      <c r="CT220" s="31">
        <f t="shared" si="11"/>
        <v>36290</v>
      </c>
      <c r="CU220" s="31">
        <f t="shared" si="11"/>
        <v>29360</v>
      </c>
      <c r="CV220" s="32">
        <f t="shared" si="12"/>
        <v>6930</v>
      </c>
    </row>
    <row r="221" spans="1:100" ht="25.5" customHeight="1">
      <c r="A221" s="18">
        <v>81</v>
      </c>
      <c r="B221" s="48" t="s">
        <v>290</v>
      </c>
      <c r="C221" s="20" t="s">
        <v>291</v>
      </c>
      <c r="D221" s="20" t="s">
        <v>1460</v>
      </c>
      <c r="E221" s="20" t="s">
        <v>1458</v>
      </c>
      <c r="F221" s="21" t="s">
        <v>292</v>
      </c>
      <c r="G221" s="22" t="s">
        <v>45</v>
      </c>
      <c r="H221" s="24" t="s">
        <v>1463</v>
      </c>
      <c r="I221" s="23">
        <v>6200</v>
      </c>
      <c r="J221" s="35"/>
      <c r="K221" s="38">
        <f>CT221</f>
        <v>54560</v>
      </c>
      <c r="L221" s="11"/>
      <c r="M221" s="26">
        <v>1500</v>
      </c>
      <c r="N221" s="27">
        <v>1500</v>
      </c>
      <c r="O221" s="26">
        <v>1000</v>
      </c>
      <c r="P221" s="27">
        <v>1000</v>
      </c>
      <c r="Q221" s="26">
        <v>5000</v>
      </c>
      <c r="R221" s="27">
        <v>5000</v>
      </c>
      <c r="S221" s="26">
        <v>8000</v>
      </c>
      <c r="T221" s="27">
        <f t="shared" si="13"/>
        <v>1500</v>
      </c>
      <c r="U221" s="28"/>
      <c r="V221" s="27"/>
      <c r="W221" s="26"/>
      <c r="X221" s="27"/>
      <c r="Y221" s="29">
        <v>4340</v>
      </c>
      <c r="Z221" s="27"/>
      <c r="AA221" s="29">
        <v>4340</v>
      </c>
      <c r="AB221" s="27"/>
      <c r="AC221" s="29">
        <v>4340</v>
      </c>
      <c r="AD221" s="27"/>
      <c r="AE221" s="29">
        <v>4340</v>
      </c>
      <c r="AF221" s="27">
        <v>9000</v>
      </c>
      <c r="AG221" s="29">
        <v>4340</v>
      </c>
      <c r="AH221" s="27"/>
      <c r="AI221" s="29">
        <v>4340</v>
      </c>
      <c r="AJ221" s="27"/>
      <c r="AK221" s="29">
        <v>4340</v>
      </c>
      <c r="AL221" s="27">
        <v>6180</v>
      </c>
      <c r="AM221" s="29">
        <v>4340</v>
      </c>
      <c r="AN221" s="27"/>
      <c r="AO221" s="29">
        <v>4340</v>
      </c>
      <c r="AP221" s="27"/>
      <c r="AQ221" s="28"/>
      <c r="AR221" s="27"/>
      <c r="AS221" s="28"/>
      <c r="AT221" s="27"/>
      <c r="AU221" s="125"/>
      <c r="AV221" s="128"/>
      <c r="AW221" s="27"/>
      <c r="AX221" s="128"/>
      <c r="AY221" s="27"/>
      <c r="AZ221" s="128"/>
      <c r="BA221" s="27"/>
      <c r="BB221" s="128"/>
      <c r="BC221" s="27"/>
      <c r="BD221" s="128"/>
      <c r="BE221" s="27"/>
      <c r="BF221" s="128"/>
      <c r="BG221" s="27"/>
      <c r="BH221" s="128"/>
      <c r="BI221" s="27"/>
      <c r="BJ221" s="128"/>
      <c r="BK221" s="27"/>
      <c r="BL221" s="128"/>
      <c r="BM221" s="27"/>
      <c r="BN221" s="128"/>
      <c r="BO221" s="27"/>
      <c r="BP221" s="128"/>
      <c r="BQ221" s="27"/>
      <c r="BR221" s="28"/>
      <c r="BS221" s="27"/>
      <c r="BT221" s="30"/>
      <c r="BU221" s="28"/>
      <c r="BV221" s="27"/>
      <c r="BW221" s="28"/>
      <c r="BX221" s="27"/>
      <c r="BY221" s="28"/>
      <c r="BZ221" s="27"/>
      <c r="CA221" s="28"/>
      <c r="CB221" s="27"/>
      <c r="CC221" s="28"/>
      <c r="CD221" s="27"/>
      <c r="CE221" s="28"/>
      <c r="CF221" s="27"/>
      <c r="CG221" s="26"/>
      <c r="CH221" s="27"/>
      <c r="CI221" s="26"/>
      <c r="CJ221" s="27"/>
      <c r="CK221" s="26"/>
      <c r="CL221" s="27"/>
      <c r="CM221" s="26"/>
      <c r="CN221" s="27"/>
      <c r="CO221" s="26"/>
      <c r="CP221" s="27"/>
      <c r="CQ221" s="26"/>
      <c r="CR221" s="27"/>
      <c r="CS221" s="30"/>
      <c r="CT221" s="31">
        <f t="shared" si="11"/>
        <v>54560</v>
      </c>
      <c r="CU221" s="31">
        <f t="shared" si="11"/>
        <v>24180</v>
      </c>
      <c r="CV221" s="32">
        <f t="shared" si="12"/>
        <v>30380</v>
      </c>
    </row>
    <row r="222" spans="1:100" ht="25.5" customHeight="1">
      <c r="A222" s="129">
        <v>91</v>
      </c>
      <c r="B222" s="48" t="s">
        <v>883</v>
      </c>
      <c r="C222" s="20" t="s">
        <v>884</v>
      </c>
      <c r="D222" s="20" t="s">
        <v>1460</v>
      </c>
      <c r="E222" s="20" t="s">
        <v>1457</v>
      </c>
      <c r="F222" s="126" t="s">
        <v>885</v>
      </c>
      <c r="G222" s="210"/>
      <c r="H222" s="127"/>
      <c r="I222" s="94">
        <v>6600</v>
      </c>
      <c r="J222" s="127"/>
      <c r="K222" s="25">
        <f>CV222</f>
        <v>4620</v>
      </c>
      <c r="L222" s="11"/>
      <c r="M222" s="26">
        <v>1500</v>
      </c>
      <c r="N222" s="27">
        <v>1500</v>
      </c>
      <c r="O222" s="26">
        <v>1000</v>
      </c>
      <c r="P222" s="27">
        <v>1000</v>
      </c>
      <c r="Q222" s="26">
        <v>5000</v>
      </c>
      <c r="R222" s="27">
        <v>5000</v>
      </c>
      <c r="S222" s="26">
        <v>8000</v>
      </c>
      <c r="T222" s="27">
        <f t="shared" si="13"/>
        <v>1500</v>
      </c>
      <c r="U222" s="26"/>
      <c r="V222" s="27"/>
      <c r="W222" s="29">
        <v>4620</v>
      </c>
      <c r="X222" s="27">
        <v>4620</v>
      </c>
      <c r="Y222" s="29">
        <v>4620</v>
      </c>
      <c r="Z222" s="27">
        <v>0</v>
      </c>
      <c r="AA222" s="29">
        <v>4620</v>
      </c>
      <c r="AB222" s="27">
        <v>0</v>
      </c>
      <c r="AC222" s="29">
        <v>4620</v>
      </c>
      <c r="AD222" s="27">
        <v>15740</v>
      </c>
      <c r="AE222" s="29">
        <v>4620</v>
      </c>
      <c r="AF222" s="27">
        <v>4620</v>
      </c>
      <c r="AG222" s="29">
        <v>4620</v>
      </c>
      <c r="AH222" s="27"/>
      <c r="AI222" s="29">
        <v>4620</v>
      </c>
      <c r="AJ222" s="27"/>
      <c r="AK222" s="29">
        <v>4620</v>
      </c>
      <c r="AL222" s="27"/>
      <c r="AM222" s="29">
        <v>4620</v>
      </c>
      <c r="AN222" s="27">
        <v>18480</v>
      </c>
      <c r="AO222" s="128"/>
      <c r="AP222" s="27"/>
      <c r="AQ222" s="128"/>
      <c r="AR222" s="27"/>
      <c r="AS222" s="128"/>
      <c r="AT222" s="27"/>
      <c r="AU222" s="125"/>
      <c r="AV222" s="128"/>
      <c r="AW222" s="27"/>
      <c r="AX222" s="128"/>
      <c r="AY222" s="27"/>
      <c r="AZ222" s="128"/>
      <c r="BA222" s="27"/>
      <c r="BB222" s="128"/>
      <c r="BC222" s="27"/>
      <c r="BD222" s="128"/>
      <c r="BE222" s="27"/>
      <c r="BF222" s="128"/>
      <c r="BG222" s="27"/>
      <c r="BH222" s="128"/>
      <c r="BI222" s="27"/>
      <c r="BJ222" s="128"/>
      <c r="BK222" s="27"/>
      <c r="BL222" s="128"/>
      <c r="BM222" s="27"/>
      <c r="BN222" s="128"/>
      <c r="BO222" s="27"/>
      <c r="BP222" s="128"/>
      <c r="BQ222" s="27"/>
      <c r="BR222" s="28"/>
      <c r="BS222" s="27"/>
      <c r="BT222" s="30"/>
      <c r="BU222" s="28"/>
      <c r="BV222" s="27"/>
      <c r="BW222" s="28"/>
      <c r="BX222" s="27"/>
      <c r="BY222" s="28"/>
      <c r="BZ222" s="27"/>
      <c r="CA222" s="28"/>
      <c r="CB222" s="27"/>
      <c r="CC222" s="28"/>
      <c r="CD222" s="27"/>
      <c r="CE222" s="28"/>
      <c r="CF222" s="27"/>
      <c r="CG222" s="26"/>
      <c r="CH222" s="27"/>
      <c r="CI222" s="26"/>
      <c r="CJ222" s="27"/>
      <c r="CK222" s="26"/>
      <c r="CL222" s="27"/>
      <c r="CM222" s="26"/>
      <c r="CN222" s="27"/>
      <c r="CO222" s="26"/>
      <c r="CP222" s="27"/>
      <c r="CQ222" s="26"/>
      <c r="CR222" s="27"/>
      <c r="CS222" s="30"/>
      <c r="CT222" s="31">
        <f t="shared" si="11"/>
        <v>57080</v>
      </c>
      <c r="CU222" s="31">
        <f t="shared" si="11"/>
        <v>52460</v>
      </c>
      <c r="CV222" s="32">
        <f t="shared" si="12"/>
        <v>4620</v>
      </c>
    </row>
    <row r="223" spans="1:100" ht="25.5" customHeight="1">
      <c r="A223" s="18">
        <v>92</v>
      </c>
      <c r="B223" s="48" t="s">
        <v>886</v>
      </c>
      <c r="C223" s="20" t="s">
        <v>887</v>
      </c>
      <c r="D223" s="20" t="s">
        <v>1460</v>
      </c>
      <c r="E223" s="20" t="s">
        <v>1457</v>
      </c>
      <c r="F223" s="126" t="s">
        <v>888</v>
      </c>
      <c r="G223" s="213" t="s">
        <v>410</v>
      </c>
      <c r="H223" s="35" t="s">
        <v>1463</v>
      </c>
      <c r="I223" s="94">
        <v>6200</v>
      </c>
      <c r="J223" s="35"/>
      <c r="K223" s="38">
        <f>CV223</f>
        <v>0</v>
      </c>
      <c r="L223" s="11"/>
      <c r="M223" s="26">
        <v>1500</v>
      </c>
      <c r="N223" s="27">
        <v>1500</v>
      </c>
      <c r="O223" s="26">
        <v>1000</v>
      </c>
      <c r="P223" s="27">
        <v>1000</v>
      </c>
      <c r="Q223" s="26">
        <v>5000</v>
      </c>
      <c r="R223" s="27">
        <v>5000</v>
      </c>
      <c r="S223" s="26">
        <v>8000</v>
      </c>
      <c r="T223" s="27">
        <f t="shared" si="13"/>
        <v>1500</v>
      </c>
      <c r="U223" s="26"/>
      <c r="V223" s="27"/>
      <c r="W223" s="29">
        <v>4340</v>
      </c>
      <c r="X223" s="27">
        <v>4620</v>
      </c>
      <c r="Y223" s="29">
        <v>4340</v>
      </c>
      <c r="Z223" s="27">
        <v>11120</v>
      </c>
      <c r="AA223" s="29">
        <v>4340</v>
      </c>
      <c r="AB223" s="27">
        <v>4620</v>
      </c>
      <c r="AC223" s="29">
        <v>4340</v>
      </c>
      <c r="AD223" s="27">
        <v>3500</v>
      </c>
      <c r="AE223" s="29">
        <v>4340</v>
      </c>
      <c r="AF223" s="27">
        <v>3500</v>
      </c>
      <c r="AG223" s="29">
        <v>4340</v>
      </c>
      <c r="AH223" s="27">
        <v>3500</v>
      </c>
      <c r="AI223" s="29">
        <v>4340</v>
      </c>
      <c r="AJ223" s="27">
        <v>3500</v>
      </c>
      <c r="AK223" s="29">
        <v>4340</v>
      </c>
      <c r="AL223" s="27">
        <v>6860</v>
      </c>
      <c r="AM223" s="29">
        <v>4340</v>
      </c>
      <c r="AN223" s="27">
        <v>4340</v>
      </c>
      <c r="AO223" s="128"/>
      <c r="AP223" s="27"/>
      <c r="AQ223" s="128"/>
      <c r="AR223" s="27"/>
      <c r="AS223" s="128"/>
      <c r="AT223" s="27"/>
      <c r="AU223" s="125"/>
      <c r="AV223" s="128"/>
      <c r="AW223" s="27"/>
      <c r="AX223" s="128"/>
      <c r="AY223" s="27"/>
      <c r="AZ223" s="128"/>
      <c r="BA223" s="27"/>
      <c r="BB223" s="128"/>
      <c r="BC223" s="27"/>
      <c r="BD223" s="128"/>
      <c r="BE223" s="27"/>
      <c r="BF223" s="128"/>
      <c r="BG223" s="27"/>
      <c r="BH223" s="128"/>
      <c r="BI223" s="27"/>
      <c r="BJ223" s="128"/>
      <c r="BK223" s="27"/>
      <c r="BL223" s="128"/>
      <c r="BM223" s="27"/>
      <c r="BN223" s="128"/>
      <c r="BO223" s="27"/>
      <c r="BP223" s="128"/>
      <c r="BQ223" s="27"/>
      <c r="BR223" s="28"/>
      <c r="BS223" s="27"/>
      <c r="BT223" s="30"/>
      <c r="BU223" s="28"/>
      <c r="BV223" s="27"/>
      <c r="BW223" s="28"/>
      <c r="BX223" s="27"/>
      <c r="BY223" s="28"/>
      <c r="BZ223" s="27"/>
      <c r="CA223" s="28"/>
      <c r="CB223" s="27"/>
      <c r="CC223" s="28"/>
      <c r="CD223" s="27"/>
      <c r="CE223" s="28"/>
      <c r="CF223" s="27"/>
      <c r="CG223" s="26"/>
      <c r="CH223" s="27"/>
      <c r="CI223" s="26"/>
      <c r="CJ223" s="27"/>
      <c r="CK223" s="26"/>
      <c r="CL223" s="27"/>
      <c r="CM223" s="26"/>
      <c r="CN223" s="27"/>
      <c r="CO223" s="26"/>
      <c r="CP223" s="27"/>
      <c r="CQ223" s="26"/>
      <c r="CR223" s="27"/>
      <c r="CS223" s="30"/>
      <c r="CT223" s="31">
        <f t="shared" si="11"/>
        <v>54560</v>
      </c>
      <c r="CU223" s="31">
        <f t="shared" si="11"/>
        <v>54560</v>
      </c>
      <c r="CV223" s="32">
        <f t="shared" si="12"/>
        <v>0</v>
      </c>
    </row>
    <row r="224" spans="1:100" ht="25.5" customHeight="1">
      <c r="A224" s="129">
        <v>93</v>
      </c>
      <c r="B224" s="48" t="s">
        <v>889</v>
      </c>
      <c r="C224" s="20" t="s">
        <v>890</v>
      </c>
      <c r="D224" s="20" t="s">
        <v>1460</v>
      </c>
      <c r="E224" s="20" t="s">
        <v>1457</v>
      </c>
      <c r="F224" s="126" t="s">
        <v>891</v>
      </c>
      <c r="G224" s="213" t="s">
        <v>410</v>
      </c>
      <c r="H224" s="35" t="s">
        <v>1463</v>
      </c>
      <c r="I224" s="94">
        <v>6200</v>
      </c>
      <c r="J224" s="35"/>
      <c r="K224" s="38">
        <f>CV224</f>
        <v>17360</v>
      </c>
      <c r="L224" s="11"/>
      <c r="M224" s="26">
        <v>1500</v>
      </c>
      <c r="N224" s="27">
        <v>1500</v>
      </c>
      <c r="O224" s="26">
        <v>1000</v>
      </c>
      <c r="P224" s="27">
        <v>1000</v>
      </c>
      <c r="Q224" s="26">
        <v>5000</v>
      </c>
      <c r="R224" s="27">
        <v>5000</v>
      </c>
      <c r="S224" s="26">
        <v>8000</v>
      </c>
      <c r="T224" s="27">
        <v>1500</v>
      </c>
      <c r="U224" s="26"/>
      <c r="V224" s="27"/>
      <c r="W224" s="29">
        <v>4340</v>
      </c>
      <c r="X224" s="27">
        <v>0</v>
      </c>
      <c r="Y224" s="29">
        <v>4340</v>
      </c>
      <c r="Z224" s="27">
        <v>0</v>
      </c>
      <c r="AA224" s="29">
        <v>4340</v>
      </c>
      <c r="AB224" s="27">
        <v>0</v>
      </c>
      <c r="AC224" s="29">
        <v>4340</v>
      </c>
      <c r="AD224" s="27">
        <v>17360</v>
      </c>
      <c r="AE224" s="29">
        <v>4340</v>
      </c>
      <c r="AF224" s="27">
        <f>4550+6290</f>
        <v>10840</v>
      </c>
      <c r="AG224" s="29">
        <v>4340</v>
      </c>
      <c r="AH224" s="27"/>
      <c r="AI224" s="29">
        <v>4340</v>
      </c>
      <c r="AJ224" s="27"/>
      <c r="AK224" s="29">
        <v>4340</v>
      </c>
      <c r="AL224" s="27"/>
      <c r="AM224" s="29">
        <v>4340</v>
      </c>
      <c r="AN224" s="27"/>
      <c r="AO224" s="128"/>
      <c r="AP224" s="27"/>
      <c r="AQ224" s="128"/>
      <c r="AR224" s="27"/>
      <c r="AS224" s="128"/>
      <c r="AT224" s="27"/>
      <c r="AU224" s="125"/>
      <c r="AV224" s="128"/>
      <c r="AW224" s="27"/>
      <c r="AX224" s="128"/>
      <c r="AY224" s="27"/>
      <c r="AZ224" s="128"/>
      <c r="BA224" s="27"/>
      <c r="BB224" s="128"/>
      <c r="BC224" s="27"/>
      <c r="BD224" s="128"/>
      <c r="BE224" s="27"/>
      <c r="BF224" s="128"/>
      <c r="BG224" s="27"/>
      <c r="BH224" s="128"/>
      <c r="BI224" s="27"/>
      <c r="BJ224" s="128"/>
      <c r="BK224" s="27"/>
      <c r="BL224" s="128"/>
      <c r="BM224" s="27"/>
      <c r="BN224" s="128"/>
      <c r="BO224" s="27"/>
      <c r="BP224" s="128"/>
      <c r="BQ224" s="27"/>
      <c r="BR224" s="28"/>
      <c r="BS224" s="27"/>
      <c r="BT224" s="30"/>
      <c r="BU224" s="28"/>
      <c r="BV224" s="27"/>
      <c r="BW224" s="28"/>
      <c r="BX224" s="27"/>
      <c r="BY224" s="28"/>
      <c r="BZ224" s="27"/>
      <c r="CA224" s="28"/>
      <c r="CB224" s="27"/>
      <c r="CC224" s="28"/>
      <c r="CD224" s="27"/>
      <c r="CE224" s="28"/>
      <c r="CF224" s="27"/>
      <c r="CG224" s="26"/>
      <c r="CH224" s="27"/>
      <c r="CI224" s="26"/>
      <c r="CJ224" s="27"/>
      <c r="CK224" s="26"/>
      <c r="CL224" s="27"/>
      <c r="CM224" s="26"/>
      <c r="CN224" s="27"/>
      <c r="CO224" s="26"/>
      <c r="CP224" s="27"/>
      <c r="CQ224" s="26"/>
      <c r="CR224" s="27"/>
      <c r="CS224" s="30"/>
      <c r="CT224" s="31">
        <f t="shared" si="11"/>
        <v>54560</v>
      </c>
      <c r="CU224" s="31">
        <f t="shared" si="11"/>
        <v>37200</v>
      </c>
      <c r="CV224" s="32">
        <f t="shared" si="12"/>
        <v>17360</v>
      </c>
    </row>
    <row r="225" spans="1:100" ht="25.5" customHeight="1">
      <c r="A225" s="18">
        <v>82</v>
      </c>
      <c r="B225" s="48" t="s">
        <v>293</v>
      </c>
      <c r="C225" s="20" t="s">
        <v>294</v>
      </c>
      <c r="D225" s="20" t="s">
        <v>1460</v>
      </c>
      <c r="E225" s="20" t="s">
        <v>1458</v>
      </c>
      <c r="F225" s="21" t="s">
        <v>295</v>
      </c>
      <c r="G225" s="212"/>
      <c r="H225" s="24" t="s">
        <v>296</v>
      </c>
      <c r="I225" s="23">
        <v>3300</v>
      </c>
      <c r="J225" s="35" t="s">
        <v>296</v>
      </c>
      <c r="K225" s="25">
        <f>CT225</f>
        <v>36290</v>
      </c>
      <c r="L225" s="11"/>
      <c r="M225" s="26">
        <v>1500</v>
      </c>
      <c r="N225" s="27">
        <v>1500</v>
      </c>
      <c r="O225" s="26">
        <v>1000</v>
      </c>
      <c r="P225" s="27">
        <v>1000</v>
      </c>
      <c r="Q225" s="26">
        <v>5000</v>
      </c>
      <c r="R225" s="27">
        <v>5000</v>
      </c>
      <c r="S225" s="26">
        <v>8000</v>
      </c>
      <c r="T225" s="27"/>
      <c r="U225" s="28"/>
      <c r="V225" s="27"/>
      <c r="W225" s="26"/>
      <c r="X225" s="27"/>
      <c r="Y225" s="29">
        <v>2310</v>
      </c>
      <c r="Z225" s="27">
        <v>0</v>
      </c>
      <c r="AA225" s="29">
        <v>2310</v>
      </c>
      <c r="AB225" s="27">
        <f>2310+0</f>
        <v>2310</v>
      </c>
      <c r="AC225" s="29">
        <v>2310</v>
      </c>
      <c r="AD225" s="27">
        <f>2310+0</f>
        <v>2310</v>
      </c>
      <c r="AE225" s="29">
        <v>2310</v>
      </c>
      <c r="AF225" s="27">
        <v>2310</v>
      </c>
      <c r="AG225" s="29">
        <v>2310</v>
      </c>
      <c r="AH225" s="27"/>
      <c r="AI225" s="29">
        <v>2310</v>
      </c>
      <c r="AJ225" s="27"/>
      <c r="AK225" s="29">
        <v>2310</v>
      </c>
      <c r="AL225" s="27"/>
      <c r="AM225" s="29">
        <v>2310</v>
      </c>
      <c r="AN225" s="27"/>
      <c r="AO225" s="29">
        <v>2310</v>
      </c>
      <c r="AP225" s="27"/>
      <c r="AQ225" s="28"/>
      <c r="AR225" s="27"/>
      <c r="AS225" s="28"/>
      <c r="AT225" s="27"/>
      <c r="AU225" s="125"/>
      <c r="AV225" s="128"/>
      <c r="AW225" s="27"/>
      <c r="AX225" s="128"/>
      <c r="AY225" s="27"/>
      <c r="AZ225" s="128"/>
      <c r="BA225" s="27"/>
      <c r="BB225" s="128"/>
      <c r="BC225" s="27"/>
      <c r="BD225" s="128"/>
      <c r="BE225" s="27"/>
      <c r="BF225" s="128"/>
      <c r="BG225" s="27"/>
      <c r="BH225" s="128"/>
      <c r="BI225" s="27"/>
      <c r="BJ225" s="128"/>
      <c r="BK225" s="27"/>
      <c r="BL225" s="128"/>
      <c r="BM225" s="27"/>
      <c r="BN225" s="128"/>
      <c r="BO225" s="27"/>
      <c r="BP225" s="128"/>
      <c r="BQ225" s="27"/>
      <c r="BR225" s="28"/>
      <c r="BS225" s="27"/>
      <c r="BT225" s="30"/>
      <c r="BU225" s="28"/>
      <c r="BV225" s="27"/>
      <c r="BW225" s="28"/>
      <c r="BX225" s="27"/>
      <c r="BY225" s="28"/>
      <c r="BZ225" s="27"/>
      <c r="CA225" s="28"/>
      <c r="CB225" s="27"/>
      <c r="CC225" s="28"/>
      <c r="CD225" s="27"/>
      <c r="CE225" s="28"/>
      <c r="CF225" s="27"/>
      <c r="CG225" s="26"/>
      <c r="CH225" s="27"/>
      <c r="CI225" s="26"/>
      <c r="CJ225" s="27"/>
      <c r="CK225" s="26"/>
      <c r="CL225" s="27"/>
      <c r="CM225" s="26"/>
      <c r="CN225" s="27"/>
      <c r="CO225" s="26"/>
      <c r="CP225" s="27"/>
      <c r="CQ225" s="26"/>
      <c r="CR225" s="27"/>
      <c r="CS225" s="30"/>
      <c r="CT225" s="31">
        <f t="shared" si="11"/>
        <v>36290</v>
      </c>
      <c r="CU225" s="31">
        <f t="shared" si="11"/>
        <v>14430</v>
      </c>
      <c r="CV225" s="32">
        <f t="shared" si="12"/>
        <v>21860</v>
      </c>
    </row>
    <row r="226" spans="1:100" ht="25.5" customHeight="1">
      <c r="A226" s="129">
        <v>94</v>
      </c>
      <c r="B226" s="48" t="s">
        <v>892</v>
      </c>
      <c r="C226" s="20" t="s">
        <v>893</v>
      </c>
      <c r="D226" s="20" t="s">
        <v>1460</v>
      </c>
      <c r="E226" s="20" t="s">
        <v>1457</v>
      </c>
      <c r="F226" s="126" t="s">
        <v>894</v>
      </c>
      <c r="G226" s="209" t="s">
        <v>680</v>
      </c>
      <c r="H226" s="222" t="s">
        <v>136</v>
      </c>
      <c r="I226" s="143"/>
      <c r="J226" s="222" t="s">
        <v>136</v>
      </c>
      <c r="K226" s="25">
        <f>CV226</f>
        <v>0</v>
      </c>
      <c r="L226" s="11"/>
      <c r="M226" s="26">
        <v>1500</v>
      </c>
      <c r="N226" s="27">
        <v>1500</v>
      </c>
      <c r="O226" s="26">
        <v>1000</v>
      </c>
      <c r="P226" s="27">
        <v>1000</v>
      </c>
      <c r="Q226" s="26">
        <v>5000</v>
      </c>
      <c r="R226" s="27">
        <v>5000</v>
      </c>
      <c r="S226" s="26">
        <v>8000</v>
      </c>
      <c r="T226" s="27"/>
      <c r="U226" s="26"/>
      <c r="V226" s="27"/>
      <c r="W226" s="29">
        <v>2310</v>
      </c>
      <c r="X226" s="27">
        <v>0</v>
      </c>
      <c r="Y226" s="29">
        <v>2310</v>
      </c>
      <c r="Z226" s="27">
        <v>0</v>
      </c>
      <c r="AA226" s="29">
        <v>2310</v>
      </c>
      <c r="AB226" s="27">
        <v>0</v>
      </c>
      <c r="AC226" s="29">
        <v>2310</v>
      </c>
      <c r="AD226" s="27">
        <v>7240</v>
      </c>
      <c r="AE226" s="29">
        <v>0</v>
      </c>
      <c r="AF226" s="27">
        <v>10000</v>
      </c>
      <c r="AG226" s="29"/>
      <c r="AH226" s="27"/>
      <c r="AI226" s="29"/>
      <c r="AJ226" s="27"/>
      <c r="AK226" s="29"/>
      <c r="AL226" s="27"/>
      <c r="AM226" s="29"/>
      <c r="AN226" s="27"/>
      <c r="AO226" s="128"/>
      <c r="AP226" s="27"/>
      <c r="AQ226" s="128"/>
      <c r="AR226" s="27"/>
      <c r="AS226" s="128"/>
      <c r="AT226" s="27"/>
      <c r="AU226" s="125"/>
      <c r="AV226" s="128"/>
      <c r="AW226" s="27"/>
      <c r="AX226" s="128"/>
      <c r="AY226" s="27"/>
      <c r="AZ226" s="128"/>
      <c r="BA226" s="27"/>
      <c r="BB226" s="128"/>
      <c r="BC226" s="27"/>
      <c r="BD226" s="128"/>
      <c r="BE226" s="27"/>
      <c r="BF226" s="128"/>
      <c r="BG226" s="27"/>
      <c r="BH226" s="128"/>
      <c r="BI226" s="27"/>
      <c r="BJ226" s="128"/>
      <c r="BK226" s="27"/>
      <c r="BL226" s="128"/>
      <c r="BM226" s="27"/>
      <c r="BN226" s="128"/>
      <c r="BO226" s="27"/>
      <c r="BP226" s="128"/>
      <c r="BQ226" s="27"/>
      <c r="BR226" s="28"/>
      <c r="BS226" s="27"/>
      <c r="BT226" s="30"/>
      <c r="BU226" s="28"/>
      <c r="BV226" s="27"/>
      <c r="BW226" s="28"/>
      <c r="BX226" s="27"/>
      <c r="BY226" s="28"/>
      <c r="BZ226" s="27"/>
      <c r="CA226" s="28"/>
      <c r="CB226" s="27"/>
      <c r="CC226" s="28"/>
      <c r="CD226" s="27"/>
      <c r="CE226" s="28"/>
      <c r="CF226" s="27"/>
      <c r="CG226" s="26"/>
      <c r="CH226" s="27"/>
      <c r="CI226" s="26"/>
      <c r="CJ226" s="27"/>
      <c r="CK226" s="26"/>
      <c r="CL226" s="27"/>
      <c r="CM226" s="26"/>
      <c r="CN226" s="27"/>
      <c r="CO226" s="26"/>
      <c r="CP226" s="27"/>
      <c r="CQ226" s="26"/>
      <c r="CR226" s="27"/>
      <c r="CS226" s="30"/>
      <c r="CT226" s="31">
        <f t="shared" si="11"/>
        <v>24740</v>
      </c>
      <c r="CU226" s="31">
        <f t="shared" si="11"/>
        <v>24740</v>
      </c>
      <c r="CV226" s="32">
        <f t="shared" si="12"/>
        <v>0</v>
      </c>
    </row>
    <row r="227" spans="1:100" ht="25.5" customHeight="1">
      <c r="A227" s="18">
        <v>95</v>
      </c>
      <c r="B227" s="48" t="s">
        <v>895</v>
      </c>
      <c r="C227" s="20" t="s">
        <v>896</v>
      </c>
      <c r="D227" s="20" t="s">
        <v>1460</v>
      </c>
      <c r="E227" s="20" t="s">
        <v>1457</v>
      </c>
      <c r="F227" s="126" t="s">
        <v>897</v>
      </c>
      <c r="G227" s="33"/>
      <c r="H227" s="127" t="s">
        <v>680</v>
      </c>
      <c r="I227" s="94">
        <v>4600</v>
      </c>
      <c r="J227" s="127" t="s">
        <v>680</v>
      </c>
      <c r="K227" s="25">
        <f>CV227</f>
        <v>0</v>
      </c>
      <c r="L227" s="11"/>
      <c r="M227" s="26">
        <v>1500</v>
      </c>
      <c r="N227" s="27">
        <v>1500</v>
      </c>
      <c r="O227" s="26">
        <v>1000</v>
      </c>
      <c r="P227" s="27">
        <v>1000</v>
      </c>
      <c r="Q227" s="26">
        <v>5000</v>
      </c>
      <c r="R227" s="27">
        <v>5000</v>
      </c>
      <c r="S227" s="26">
        <v>8000</v>
      </c>
      <c r="T227" s="27">
        <v>8000</v>
      </c>
      <c r="U227" s="26"/>
      <c r="V227" s="27"/>
      <c r="W227" s="29">
        <v>3220</v>
      </c>
      <c r="X227" s="27">
        <v>0</v>
      </c>
      <c r="Y227" s="29">
        <v>3220</v>
      </c>
      <c r="Z227" s="27">
        <v>6440</v>
      </c>
      <c r="AA227" s="29">
        <v>3220</v>
      </c>
      <c r="AB227" s="27">
        <v>0</v>
      </c>
      <c r="AC227" s="29">
        <v>3220</v>
      </c>
      <c r="AD227" s="27">
        <v>6440</v>
      </c>
      <c r="AE227" s="29">
        <v>3220</v>
      </c>
      <c r="AF227" s="27"/>
      <c r="AG227" s="29">
        <v>3220</v>
      </c>
      <c r="AH227" s="27">
        <v>6440</v>
      </c>
      <c r="AI227" s="29">
        <v>3220</v>
      </c>
      <c r="AJ227" s="27"/>
      <c r="AK227" s="29">
        <v>3220</v>
      </c>
      <c r="AL227" s="27">
        <v>6440</v>
      </c>
      <c r="AM227" s="29">
        <v>3220</v>
      </c>
      <c r="AN227" s="27">
        <v>3220</v>
      </c>
      <c r="AO227" s="128"/>
      <c r="AP227" s="27"/>
      <c r="AQ227" s="128"/>
      <c r="AR227" s="27"/>
      <c r="AS227" s="128"/>
      <c r="AT227" s="27"/>
      <c r="AU227" s="125"/>
      <c r="AV227" s="128"/>
      <c r="AW227" s="27"/>
      <c r="AX227" s="128"/>
      <c r="AY227" s="27"/>
      <c r="AZ227" s="128"/>
      <c r="BA227" s="27"/>
      <c r="BB227" s="128"/>
      <c r="BC227" s="27"/>
      <c r="BD227" s="128"/>
      <c r="BE227" s="27"/>
      <c r="BF227" s="128"/>
      <c r="BG227" s="27"/>
      <c r="BH227" s="128"/>
      <c r="BI227" s="27"/>
      <c r="BJ227" s="128"/>
      <c r="BK227" s="27"/>
      <c r="BL227" s="128"/>
      <c r="BM227" s="27"/>
      <c r="BN227" s="128"/>
      <c r="BO227" s="27"/>
      <c r="BP227" s="128"/>
      <c r="BQ227" s="27"/>
      <c r="BR227" s="28"/>
      <c r="BS227" s="27"/>
      <c r="BT227" s="30"/>
      <c r="BU227" s="28"/>
      <c r="BV227" s="27"/>
      <c r="BW227" s="28"/>
      <c r="BX227" s="27"/>
      <c r="BY227" s="28"/>
      <c r="BZ227" s="27"/>
      <c r="CA227" s="28"/>
      <c r="CB227" s="27"/>
      <c r="CC227" s="28"/>
      <c r="CD227" s="27"/>
      <c r="CE227" s="28"/>
      <c r="CF227" s="27"/>
      <c r="CG227" s="26"/>
      <c r="CH227" s="27"/>
      <c r="CI227" s="26"/>
      <c r="CJ227" s="27"/>
      <c r="CK227" s="26"/>
      <c r="CL227" s="27"/>
      <c r="CM227" s="26"/>
      <c r="CN227" s="27"/>
      <c r="CO227" s="26"/>
      <c r="CP227" s="27"/>
      <c r="CQ227" s="26"/>
      <c r="CR227" s="27"/>
      <c r="CS227" s="30"/>
      <c r="CT227" s="31">
        <f t="shared" si="11"/>
        <v>44480</v>
      </c>
      <c r="CU227" s="31">
        <f t="shared" si="11"/>
        <v>44480</v>
      </c>
      <c r="CV227" s="32">
        <f t="shared" si="12"/>
        <v>0</v>
      </c>
    </row>
    <row r="228" spans="1:100" ht="25.5" customHeight="1">
      <c r="A228" s="129">
        <v>83</v>
      </c>
      <c r="B228" s="48" t="s">
        <v>297</v>
      </c>
      <c r="C228" s="20" t="s">
        <v>298</v>
      </c>
      <c r="D228" s="20" t="s">
        <v>1460</v>
      </c>
      <c r="E228" s="20" t="s">
        <v>1458</v>
      </c>
      <c r="F228" s="21" t="s">
        <v>299</v>
      </c>
      <c r="G228" s="211" t="s">
        <v>45</v>
      </c>
      <c r="H228" s="35" t="s">
        <v>1463</v>
      </c>
      <c r="I228" s="23">
        <v>6200</v>
      </c>
      <c r="J228" s="35"/>
      <c r="K228" s="25">
        <f>CT228</f>
        <v>54560</v>
      </c>
      <c r="L228" s="11"/>
      <c r="M228" s="26">
        <v>1500</v>
      </c>
      <c r="N228" s="27">
        <v>1500</v>
      </c>
      <c r="O228" s="26">
        <v>1000</v>
      </c>
      <c r="P228" s="27">
        <v>1000</v>
      </c>
      <c r="Q228" s="26">
        <v>5000</v>
      </c>
      <c r="R228" s="27">
        <v>5000</v>
      </c>
      <c r="S228" s="26">
        <v>8000</v>
      </c>
      <c r="T228" s="27">
        <v>0</v>
      </c>
      <c r="U228" s="28"/>
      <c r="V228" s="27"/>
      <c r="W228" s="26"/>
      <c r="X228" s="27"/>
      <c r="Y228" s="29">
        <v>4340</v>
      </c>
      <c r="Z228" s="27">
        <v>0</v>
      </c>
      <c r="AA228" s="29">
        <v>4340</v>
      </c>
      <c r="AB228" s="27">
        <v>0</v>
      </c>
      <c r="AC228" s="29">
        <v>4340</v>
      </c>
      <c r="AD228" s="27">
        <v>21020</v>
      </c>
      <c r="AE228" s="29">
        <v>4340</v>
      </c>
      <c r="AF228" s="27">
        <v>4340</v>
      </c>
      <c r="AG228" s="29">
        <v>4340</v>
      </c>
      <c r="AH228" s="27"/>
      <c r="AI228" s="29">
        <v>4340</v>
      </c>
      <c r="AJ228" s="27"/>
      <c r="AK228" s="29">
        <v>4340</v>
      </c>
      <c r="AL228" s="27"/>
      <c r="AM228" s="29">
        <v>4340</v>
      </c>
      <c r="AN228" s="27"/>
      <c r="AO228" s="29">
        <v>4340</v>
      </c>
      <c r="AP228" s="27">
        <v>17360</v>
      </c>
      <c r="AQ228" s="28"/>
      <c r="AR228" s="27"/>
      <c r="AS228" s="28"/>
      <c r="AT228" s="27"/>
      <c r="AU228" s="125"/>
      <c r="AV228" s="128"/>
      <c r="AW228" s="27"/>
      <c r="AX228" s="128"/>
      <c r="AY228" s="27"/>
      <c r="AZ228" s="128"/>
      <c r="BA228" s="27"/>
      <c r="BB228" s="128"/>
      <c r="BC228" s="27"/>
      <c r="BD228" s="128"/>
      <c r="BE228" s="27"/>
      <c r="BF228" s="128"/>
      <c r="BG228" s="27"/>
      <c r="BH228" s="128"/>
      <c r="BI228" s="27"/>
      <c r="BJ228" s="128"/>
      <c r="BK228" s="27"/>
      <c r="BL228" s="128"/>
      <c r="BM228" s="27"/>
      <c r="BN228" s="128"/>
      <c r="BO228" s="27"/>
      <c r="BP228" s="128"/>
      <c r="BQ228" s="27"/>
      <c r="BR228" s="28"/>
      <c r="BS228" s="27"/>
      <c r="BT228" s="30"/>
      <c r="BU228" s="28"/>
      <c r="BV228" s="27"/>
      <c r="BW228" s="28"/>
      <c r="BX228" s="27"/>
      <c r="BY228" s="28"/>
      <c r="BZ228" s="27"/>
      <c r="CA228" s="28"/>
      <c r="CB228" s="27"/>
      <c r="CC228" s="28"/>
      <c r="CD228" s="27"/>
      <c r="CE228" s="28"/>
      <c r="CF228" s="27"/>
      <c r="CG228" s="26"/>
      <c r="CH228" s="27"/>
      <c r="CI228" s="26"/>
      <c r="CJ228" s="27"/>
      <c r="CK228" s="26"/>
      <c r="CL228" s="27"/>
      <c r="CM228" s="26"/>
      <c r="CN228" s="27"/>
      <c r="CO228" s="26"/>
      <c r="CP228" s="27"/>
      <c r="CQ228" s="26"/>
      <c r="CR228" s="27"/>
      <c r="CS228" s="30"/>
      <c r="CT228" s="31">
        <f t="shared" si="11"/>
        <v>54560</v>
      </c>
      <c r="CU228" s="31">
        <f t="shared" si="11"/>
        <v>50220</v>
      </c>
      <c r="CV228" s="32">
        <f t="shared" si="12"/>
        <v>4340</v>
      </c>
    </row>
    <row r="229" spans="1:100" ht="25.5" customHeight="1">
      <c r="A229" s="18">
        <v>84</v>
      </c>
      <c r="B229" s="48" t="s">
        <v>300</v>
      </c>
      <c r="C229" s="20" t="s">
        <v>301</v>
      </c>
      <c r="D229" s="20" t="s">
        <v>1460</v>
      </c>
      <c r="E229" s="20" t="s">
        <v>1458</v>
      </c>
      <c r="F229" s="21" t="s">
        <v>302</v>
      </c>
      <c r="G229" s="33"/>
      <c r="H229" s="35"/>
      <c r="I229" s="23">
        <v>6600</v>
      </c>
      <c r="J229" s="35"/>
      <c r="K229" s="25">
        <f>CT229</f>
        <v>57080</v>
      </c>
      <c r="L229" s="11"/>
      <c r="M229" s="26">
        <v>1500</v>
      </c>
      <c r="N229" s="27">
        <v>1500</v>
      </c>
      <c r="O229" s="26">
        <v>1000</v>
      </c>
      <c r="P229" s="27">
        <v>1000</v>
      </c>
      <c r="Q229" s="26">
        <v>5000</v>
      </c>
      <c r="R229" s="27">
        <v>5000</v>
      </c>
      <c r="S229" s="26">
        <v>8000</v>
      </c>
      <c r="T229" s="27">
        <v>0</v>
      </c>
      <c r="U229" s="28"/>
      <c r="V229" s="27"/>
      <c r="W229" s="26"/>
      <c r="X229" s="27"/>
      <c r="Y229" s="29">
        <v>4620</v>
      </c>
      <c r="Z229" s="27">
        <v>0</v>
      </c>
      <c r="AA229" s="29">
        <v>4620</v>
      </c>
      <c r="AB229" s="27">
        <v>0</v>
      </c>
      <c r="AC229" s="29">
        <v>4620</v>
      </c>
      <c r="AD229" s="27">
        <v>21860</v>
      </c>
      <c r="AE229" s="29">
        <v>4620</v>
      </c>
      <c r="AF229" s="27">
        <v>4620</v>
      </c>
      <c r="AG229" s="29">
        <v>4620</v>
      </c>
      <c r="AH229" s="27">
        <v>4620</v>
      </c>
      <c r="AI229" s="29">
        <v>4620</v>
      </c>
      <c r="AJ229" s="27"/>
      <c r="AK229" s="29">
        <v>4620</v>
      </c>
      <c r="AL229" s="27"/>
      <c r="AM229" s="29">
        <v>4620</v>
      </c>
      <c r="AN229" s="27">
        <v>13860</v>
      </c>
      <c r="AO229" s="29">
        <v>4620</v>
      </c>
      <c r="AP229" s="27"/>
      <c r="AQ229" s="28"/>
      <c r="AR229" s="27"/>
      <c r="AS229" s="28"/>
      <c r="AT229" s="27"/>
      <c r="AU229" s="125"/>
      <c r="AV229" s="128"/>
      <c r="AW229" s="27"/>
      <c r="AX229" s="128"/>
      <c r="AY229" s="27"/>
      <c r="AZ229" s="128"/>
      <c r="BA229" s="27"/>
      <c r="BB229" s="128"/>
      <c r="BC229" s="27"/>
      <c r="BD229" s="128"/>
      <c r="BE229" s="27"/>
      <c r="BF229" s="128"/>
      <c r="BG229" s="27"/>
      <c r="BH229" s="128"/>
      <c r="BI229" s="27"/>
      <c r="BJ229" s="128"/>
      <c r="BK229" s="27"/>
      <c r="BL229" s="128"/>
      <c r="BM229" s="27"/>
      <c r="BN229" s="128"/>
      <c r="BO229" s="27"/>
      <c r="BP229" s="128"/>
      <c r="BQ229" s="27"/>
      <c r="BR229" s="28"/>
      <c r="BS229" s="27"/>
      <c r="BT229" s="30"/>
      <c r="BU229" s="28"/>
      <c r="BV229" s="27"/>
      <c r="BW229" s="28"/>
      <c r="BX229" s="27"/>
      <c r="BY229" s="28"/>
      <c r="BZ229" s="27"/>
      <c r="CA229" s="28"/>
      <c r="CB229" s="27"/>
      <c r="CC229" s="28"/>
      <c r="CD229" s="27"/>
      <c r="CE229" s="28"/>
      <c r="CF229" s="27"/>
      <c r="CG229" s="26"/>
      <c r="CH229" s="27"/>
      <c r="CI229" s="26"/>
      <c r="CJ229" s="27"/>
      <c r="CK229" s="26"/>
      <c r="CL229" s="27"/>
      <c r="CM229" s="26"/>
      <c r="CN229" s="27"/>
      <c r="CO229" s="26"/>
      <c r="CP229" s="27"/>
      <c r="CQ229" s="26"/>
      <c r="CR229" s="27"/>
      <c r="CS229" s="30"/>
      <c r="CT229" s="31">
        <f t="shared" si="11"/>
        <v>57080</v>
      </c>
      <c r="CU229" s="31">
        <f t="shared" si="11"/>
        <v>52460</v>
      </c>
      <c r="CV229" s="32">
        <f t="shared" si="12"/>
        <v>4620</v>
      </c>
    </row>
    <row r="230" spans="1:100" ht="25.5" customHeight="1">
      <c r="A230" s="129">
        <v>96</v>
      </c>
      <c r="B230" s="48" t="s">
        <v>898</v>
      </c>
      <c r="C230" s="20" t="s">
        <v>899</v>
      </c>
      <c r="D230" s="20" t="s">
        <v>1460</v>
      </c>
      <c r="E230" s="20" t="s">
        <v>1457</v>
      </c>
      <c r="F230" s="126" t="s">
        <v>900</v>
      </c>
      <c r="G230" s="218" t="s">
        <v>410</v>
      </c>
      <c r="H230" s="35" t="s">
        <v>1463</v>
      </c>
      <c r="I230" s="94">
        <v>6200</v>
      </c>
      <c r="J230" s="35"/>
      <c r="K230" s="25">
        <f>CV230</f>
        <v>4340</v>
      </c>
      <c r="L230" s="11"/>
      <c r="M230" s="26">
        <v>1500</v>
      </c>
      <c r="N230" s="27">
        <v>1500</v>
      </c>
      <c r="O230" s="26">
        <v>1000</v>
      </c>
      <c r="P230" s="27">
        <v>1000</v>
      </c>
      <c r="Q230" s="26">
        <v>5000</v>
      </c>
      <c r="R230" s="27">
        <v>5000</v>
      </c>
      <c r="S230" s="26">
        <v>8000</v>
      </c>
      <c r="T230" s="27"/>
      <c r="U230" s="26"/>
      <c r="V230" s="27"/>
      <c r="W230" s="29">
        <v>4340</v>
      </c>
      <c r="X230" s="27">
        <v>4620</v>
      </c>
      <c r="Y230" s="29">
        <v>4340</v>
      </c>
      <c r="Z230" s="27">
        <v>12620</v>
      </c>
      <c r="AA230" s="29">
        <v>4340</v>
      </c>
      <c r="AB230" s="27">
        <v>3780</v>
      </c>
      <c r="AC230" s="29">
        <v>4340</v>
      </c>
      <c r="AD230" s="27">
        <v>4340</v>
      </c>
      <c r="AE230" s="29">
        <v>4340</v>
      </c>
      <c r="AF230" s="27">
        <v>4340</v>
      </c>
      <c r="AG230" s="29">
        <v>4340</v>
      </c>
      <c r="AH230" s="27">
        <v>4340</v>
      </c>
      <c r="AI230" s="29">
        <v>4340</v>
      </c>
      <c r="AJ230" s="27">
        <v>4340</v>
      </c>
      <c r="AK230" s="29">
        <v>4340</v>
      </c>
      <c r="AL230" s="27">
        <v>4340</v>
      </c>
      <c r="AM230" s="29">
        <v>4340</v>
      </c>
      <c r="AN230" s="27"/>
      <c r="AO230" s="128"/>
      <c r="AP230" s="27"/>
      <c r="AQ230" s="128"/>
      <c r="AR230" s="27"/>
      <c r="AS230" s="128"/>
      <c r="AT230" s="27"/>
      <c r="AU230" s="125"/>
      <c r="AV230" s="128"/>
      <c r="AW230" s="27"/>
      <c r="AX230" s="128"/>
      <c r="AY230" s="27"/>
      <c r="AZ230" s="128"/>
      <c r="BA230" s="27"/>
      <c r="BB230" s="128"/>
      <c r="BC230" s="27"/>
      <c r="BD230" s="128"/>
      <c r="BE230" s="27"/>
      <c r="BF230" s="128"/>
      <c r="BG230" s="27"/>
      <c r="BH230" s="128"/>
      <c r="BI230" s="27"/>
      <c r="BJ230" s="128"/>
      <c r="BK230" s="27"/>
      <c r="BL230" s="128"/>
      <c r="BM230" s="27"/>
      <c r="BN230" s="128"/>
      <c r="BO230" s="27"/>
      <c r="BP230" s="128"/>
      <c r="BQ230" s="27"/>
      <c r="BR230" s="28"/>
      <c r="BS230" s="27"/>
      <c r="BT230" s="30"/>
      <c r="BU230" s="28"/>
      <c r="BV230" s="27"/>
      <c r="BW230" s="28"/>
      <c r="BX230" s="27"/>
      <c r="BY230" s="28"/>
      <c r="BZ230" s="27"/>
      <c r="CA230" s="28"/>
      <c r="CB230" s="27"/>
      <c r="CC230" s="28"/>
      <c r="CD230" s="27"/>
      <c r="CE230" s="28"/>
      <c r="CF230" s="27"/>
      <c r="CG230" s="26"/>
      <c r="CH230" s="27"/>
      <c r="CI230" s="26"/>
      <c r="CJ230" s="27"/>
      <c r="CK230" s="26"/>
      <c r="CL230" s="27"/>
      <c r="CM230" s="26"/>
      <c r="CN230" s="27"/>
      <c r="CO230" s="26"/>
      <c r="CP230" s="27"/>
      <c r="CQ230" s="26"/>
      <c r="CR230" s="27"/>
      <c r="CS230" s="30"/>
      <c r="CT230" s="31">
        <f t="shared" si="11"/>
        <v>54560</v>
      </c>
      <c r="CU230" s="49">
        <f t="shared" si="11"/>
        <v>50220</v>
      </c>
      <c r="CV230" s="32">
        <f t="shared" si="12"/>
        <v>4340</v>
      </c>
    </row>
    <row r="231" spans="1:100" ht="25.5" customHeight="1">
      <c r="A231" s="18">
        <v>97</v>
      </c>
      <c r="B231" s="48" t="s">
        <v>901</v>
      </c>
      <c r="C231" s="20" t="s">
        <v>902</v>
      </c>
      <c r="D231" s="20" t="s">
        <v>1460</v>
      </c>
      <c r="E231" s="20" t="s">
        <v>1457</v>
      </c>
      <c r="F231" s="126" t="s">
        <v>903</v>
      </c>
      <c r="G231" s="218"/>
      <c r="H231" s="35"/>
      <c r="I231" s="94">
        <v>6600</v>
      </c>
      <c r="J231" s="35"/>
      <c r="K231" s="25">
        <f>CV231</f>
        <v>18480</v>
      </c>
      <c r="L231" s="11"/>
      <c r="M231" s="26">
        <v>1500</v>
      </c>
      <c r="N231" s="27">
        <v>1500</v>
      </c>
      <c r="O231" s="26">
        <v>1000</v>
      </c>
      <c r="P231" s="27">
        <v>1000</v>
      </c>
      <c r="Q231" s="26">
        <v>5000</v>
      </c>
      <c r="R231" s="27">
        <v>5000</v>
      </c>
      <c r="S231" s="26">
        <v>8000</v>
      </c>
      <c r="T231" s="27">
        <v>0</v>
      </c>
      <c r="U231" s="26"/>
      <c r="V231" s="27"/>
      <c r="W231" s="29">
        <v>4620</v>
      </c>
      <c r="X231" s="27">
        <v>0</v>
      </c>
      <c r="Y231" s="29">
        <v>4620</v>
      </c>
      <c r="Z231" s="27">
        <v>0</v>
      </c>
      <c r="AA231" s="29">
        <v>4620</v>
      </c>
      <c r="AB231" s="27"/>
      <c r="AC231" s="29">
        <v>4620</v>
      </c>
      <c r="AD231" s="27">
        <v>17240</v>
      </c>
      <c r="AE231" s="29">
        <v>4620</v>
      </c>
      <c r="AF231" s="27"/>
      <c r="AG231" s="29">
        <v>4620</v>
      </c>
      <c r="AH231" s="27"/>
      <c r="AI231" s="29">
        <v>4620</v>
      </c>
      <c r="AJ231" s="27"/>
      <c r="AK231" s="29">
        <v>4620</v>
      </c>
      <c r="AL231" s="27"/>
      <c r="AM231" s="29">
        <v>4620</v>
      </c>
      <c r="AN231" s="27">
        <v>13860</v>
      </c>
      <c r="AO231" s="128"/>
      <c r="AP231" s="27"/>
      <c r="AQ231" s="128"/>
      <c r="AR231" s="27"/>
      <c r="AS231" s="128"/>
      <c r="AT231" s="27"/>
      <c r="AU231" s="125"/>
      <c r="AV231" s="128"/>
      <c r="AW231" s="27"/>
      <c r="AX231" s="128"/>
      <c r="AY231" s="27"/>
      <c r="AZ231" s="128"/>
      <c r="BA231" s="27"/>
      <c r="BB231" s="128"/>
      <c r="BC231" s="27"/>
      <c r="BD231" s="128"/>
      <c r="BE231" s="27"/>
      <c r="BF231" s="128"/>
      <c r="BG231" s="27"/>
      <c r="BH231" s="128"/>
      <c r="BI231" s="27"/>
      <c r="BJ231" s="128"/>
      <c r="BK231" s="27"/>
      <c r="BL231" s="128"/>
      <c r="BM231" s="27"/>
      <c r="BN231" s="128"/>
      <c r="BO231" s="27"/>
      <c r="BP231" s="128"/>
      <c r="BQ231" s="27"/>
      <c r="BR231" s="28"/>
      <c r="BS231" s="27"/>
      <c r="BT231" s="30"/>
      <c r="BU231" s="28"/>
      <c r="BV231" s="27"/>
      <c r="BW231" s="28"/>
      <c r="BX231" s="27"/>
      <c r="BY231" s="28"/>
      <c r="BZ231" s="27"/>
      <c r="CA231" s="28"/>
      <c r="CB231" s="27"/>
      <c r="CC231" s="28"/>
      <c r="CD231" s="27"/>
      <c r="CE231" s="28"/>
      <c r="CF231" s="27"/>
      <c r="CG231" s="26"/>
      <c r="CH231" s="27"/>
      <c r="CI231" s="26"/>
      <c r="CJ231" s="27"/>
      <c r="CK231" s="26"/>
      <c r="CL231" s="27"/>
      <c r="CM231" s="26"/>
      <c r="CN231" s="27"/>
      <c r="CO231" s="26"/>
      <c r="CP231" s="27"/>
      <c r="CQ231" s="26"/>
      <c r="CR231" s="27"/>
      <c r="CS231" s="30"/>
      <c r="CT231" s="31">
        <f t="shared" si="11"/>
        <v>57080</v>
      </c>
      <c r="CU231" s="31">
        <f t="shared" si="11"/>
        <v>38600</v>
      </c>
      <c r="CV231" s="32">
        <f t="shared" si="12"/>
        <v>18480</v>
      </c>
    </row>
    <row r="232" spans="1:100" ht="25.5" customHeight="1">
      <c r="A232" s="129">
        <v>98</v>
      </c>
      <c r="B232" s="48" t="s">
        <v>904</v>
      </c>
      <c r="C232" s="20" t="s">
        <v>905</v>
      </c>
      <c r="D232" s="20" t="s">
        <v>1460</v>
      </c>
      <c r="E232" s="20" t="s">
        <v>1457</v>
      </c>
      <c r="F232" s="126" t="s">
        <v>906</v>
      </c>
      <c r="G232" s="218" t="s">
        <v>410</v>
      </c>
      <c r="H232" s="35" t="s">
        <v>1463</v>
      </c>
      <c r="I232" s="94">
        <v>6200</v>
      </c>
      <c r="J232" s="35"/>
      <c r="K232" s="25">
        <f>CV232</f>
        <v>0</v>
      </c>
      <c r="L232" s="11"/>
      <c r="M232" s="26">
        <v>1500</v>
      </c>
      <c r="N232" s="27">
        <v>1500</v>
      </c>
      <c r="O232" s="26">
        <v>1000</v>
      </c>
      <c r="P232" s="27">
        <v>1000</v>
      </c>
      <c r="Q232" s="26">
        <v>5000</v>
      </c>
      <c r="R232" s="27">
        <v>5000</v>
      </c>
      <c r="S232" s="26">
        <v>8000</v>
      </c>
      <c r="T232" s="27">
        <v>0</v>
      </c>
      <c r="U232" s="26"/>
      <c r="V232" s="27"/>
      <c r="W232" s="29">
        <v>4340</v>
      </c>
      <c r="X232" s="27">
        <v>0</v>
      </c>
      <c r="Y232" s="29">
        <v>4340</v>
      </c>
      <c r="Z232" s="27">
        <v>0</v>
      </c>
      <c r="AA232" s="29">
        <v>4340</v>
      </c>
      <c r="AB232" s="27">
        <v>0</v>
      </c>
      <c r="AC232" s="29">
        <v>4340</v>
      </c>
      <c r="AD232" s="27">
        <v>25360</v>
      </c>
      <c r="AE232" s="29">
        <v>4340</v>
      </c>
      <c r="AF232" s="27"/>
      <c r="AG232" s="29">
        <v>4340</v>
      </c>
      <c r="AH232" s="27"/>
      <c r="AI232" s="29">
        <v>4340</v>
      </c>
      <c r="AJ232" s="27"/>
      <c r="AK232" s="29">
        <v>4340</v>
      </c>
      <c r="AL232" s="27"/>
      <c r="AM232" s="29">
        <v>4340</v>
      </c>
      <c r="AN232" s="27">
        <v>21700</v>
      </c>
      <c r="AO232" s="128"/>
      <c r="AP232" s="27"/>
      <c r="AQ232" s="128"/>
      <c r="AR232" s="27"/>
      <c r="AS232" s="128"/>
      <c r="AT232" s="27"/>
      <c r="AU232" s="125"/>
      <c r="AV232" s="128"/>
      <c r="AW232" s="27"/>
      <c r="AX232" s="128"/>
      <c r="AY232" s="27"/>
      <c r="AZ232" s="128"/>
      <c r="BA232" s="27"/>
      <c r="BB232" s="128"/>
      <c r="BC232" s="27"/>
      <c r="BD232" s="128"/>
      <c r="BE232" s="27"/>
      <c r="BF232" s="128"/>
      <c r="BG232" s="27"/>
      <c r="BH232" s="128"/>
      <c r="BI232" s="27"/>
      <c r="BJ232" s="128"/>
      <c r="BK232" s="27"/>
      <c r="BL232" s="128"/>
      <c r="BM232" s="27"/>
      <c r="BN232" s="128"/>
      <c r="BO232" s="27"/>
      <c r="BP232" s="128"/>
      <c r="BQ232" s="27"/>
      <c r="BR232" s="28"/>
      <c r="BS232" s="27"/>
      <c r="BT232" s="30"/>
      <c r="BU232" s="28"/>
      <c r="BV232" s="27"/>
      <c r="BW232" s="28"/>
      <c r="BX232" s="27"/>
      <c r="BY232" s="28"/>
      <c r="BZ232" s="27"/>
      <c r="CA232" s="28"/>
      <c r="CB232" s="27"/>
      <c r="CC232" s="28"/>
      <c r="CD232" s="27"/>
      <c r="CE232" s="28"/>
      <c r="CF232" s="27"/>
      <c r="CG232" s="26"/>
      <c r="CH232" s="27"/>
      <c r="CI232" s="26"/>
      <c r="CJ232" s="27"/>
      <c r="CK232" s="26"/>
      <c r="CL232" s="27"/>
      <c r="CM232" s="26"/>
      <c r="CN232" s="27"/>
      <c r="CO232" s="26"/>
      <c r="CP232" s="27"/>
      <c r="CQ232" s="26"/>
      <c r="CR232" s="27"/>
      <c r="CS232" s="30"/>
      <c r="CT232" s="31">
        <f t="shared" si="11"/>
        <v>54560</v>
      </c>
      <c r="CU232" s="31">
        <f t="shared" si="11"/>
        <v>54560</v>
      </c>
      <c r="CV232" s="32">
        <f t="shared" si="12"/>
        <v>0</v>
      </c>
    </row>
    <row r="233" spans="1:100" ht="25.5" customHeight="1">
      <c r="A233" s="18">
        <v>85</v>
      </c>
      <c r="B233" s="48" t="s">
        <v>303</v>
      </c>
      <c r="C233" s="20" t="s">
        <v>304</v>
      </c>
      <c r="D233" s="20" t="s">
        <v>1460</v>
      </c>
      <c r="E233" s="20" t="s">
        <v>1458</v>
      </c>
      <c r="F233" s="21" t="s">
        <v>305</v>
      </c>
      <c r="G233" s="37" t="s">
        <v>45</v>
      </c>
      <c r="H233" s="35" t="s">
        <v>1463</v>
      </c>
      <c r="I233" s="23">
        <v>6200</v>
      </c>
      <c r="J233" s="35"/>
      <c r="K233" s="38">
        <f>CT233</f>
        <v>54560</v>
      </c>
      <c r="L233" s="11"/>
      <c r="M233" s="26">
        <v>1500</v>
      </c>
      <c r="N233" s="27">
        <v>1500</v>
      </c>
      <c r="O233" s="26">
        <v>1000</v>
      </c>
      <c r="P233" s="27">
        <v>1000</v>
      </c>
      <c r="Q233" s="26">
        <v>5000</v>
      </c>
      <c r="R233" s="27">
        <v>5000</v>
      </c>
      <c r="S233" s="26">
        <v>8000</v>
      </c>
      <c r="T233" s="27">
        <v>0</v>
      </c>
      <c r="U233" s="28"/>
      <c r="V233" s="27"/>
      <c r="W233" s="26"/>
      <c r="X233" s="27"/>
      <c r="Y233" s="29">
        <v>4340</v>
      </c>
      <c r="Z233" s="27">
        <v>7620</v>
      </c>
      <c r="AA233" s="29">
        <v>4340</v>
      </c>
      <c r="AB233" s="27">
        <v>9620</v>
      </c>
      <c r="AC233" s="29">
        <v>4340</v>
      </c>
      <c r="AD233" s="27">
        <v>3780</v>
      </c>
      <c r="AE233" s="29">
        <v>4340</v>
      </c>
      <c r="AF233" s="27">
        <v>4340</v>
      </c>
      <c r="AG233" s="29">
        <v>4340</v>
      </c>
      <c r="AH233" s="27">
        <v>4340</v>
      </c>
      <c r="AI233" s="29">
        <v>4340</v>
      </c>
      <c r="AJ233" s="27">
        <v>4340</v>
      </c>
      <c r="AK233" s="29">
        <v>4340</v>
      </c>
      <c r="AL233" s="27">
        <v>4340</v>
      </c>
      <c r="AM233" s="29">
        <v>4340</v>
      </c>
      <c r="AN233" s="27">
        <v>4340</v>
      </c>
      <c r="AO233" s="29">
        <v>4340</v>
      </c>
      <c r="AP233" s="27">
        <v>4340</v>
      </c>
      <c r="AQ233" s="28"/>
      <c r="AR233" s="27"/>
      <c r="AS233" s="28"/>
      <c r="AT233" s="27"/>
      <c r="AU233" s="125"/>
      <c r="AV233" s="128"/>
      <c r="AW233" s="27"/>
      <c r="AX233" s="128"/>
      <c r="AY233" s="27"/>
      <c r="AZ233" s="128"/>
      <c r="BA233" s="27"/>
      <c r="BB233" s="128"/>
      <c r="BC233" s="27"/>
      <c r="BD233" s="128"/>
      <c r="BE233" s="27"/>
      <c r="BF233" s="128"/>
      <c r="BG233" s="27"/>
      <c r="BH233" s="128"/>
      <c r="BI233" s="27"/>
      <c r="BJ233" s="128"/>
      <c r="BK233" s="27"/>
      <c r="BL233" s="128"/>
      <c r="BM233" s="27"/>
      <c r="BN233" s="128"/>
      <c r="BO233" s="27"/>
      <c r="BP233" s="128"/>
      <c r="BQ233" s="27"/>
      <c r="BR233" s="28"/>
      <c r="BS233" s="27"/>
      <c r="BT233" s="30"/>
      <c r="BU233" s="28"/>
      <c r="BV233" s="27"/>
      <c r="BW233" s="28"/>
      <c r="BX233" s="27"/>
      <c r="BY233" s="28"/>
      <c r="BZ233" s="27"/>
      <c r="CA233" s="28"/>
      <c r="CB233" s="27"/>
      <c r="CC233" s="28"/>
      <c r="CD233" s="27"/>
      <c r="CE233" s="28"/>
      <c r="CF233" s="27"/>
      <c r="CG233" s="26"/>
      <c r="CH233" s="27"/>
      <c r="CI233" s="26"/>
      <c r="CJ233" s="27"/>
      <c r="CK233" s="26"/>
      <c r="CL233" s="27"/>
      <c r="CM233" s="26"/>
      <c r="CN233" s="27"/>
      <c r="CO233" s="26"/>
      <c r="CP233" s="27"/>
      <c r="CQ233" s="26"/>
      <c r="CR233" s="27"/>
      <c r="CS233" s="30"/>
      <c r="CT233" s="31">
        <f t="shared" si="11"/>
        <v>54560</v>
      </c>
      <c r="CU233" s="31">
        <f t="shared" si="11"/>
        <v>54560</v>
      </c>
      <c r="CV233" s="32">
        <f t="shared" si="12"/>
        <v>0</v>
      </c>
    </row>
    <row r="234" spans="1:100" ht="25.5" customHeight="1">
      <c r="A234" s="129">
        <v>86</v>
      </c>
      <c r="B234" s="48" t="s">
        <v>306</v>
      </c>
      <c r="C234" s="20" t="s">
        <v>307</v>
      </c>
      <c r="D234" s="20" t="s">
        <v>1460</v>
      </c>
      <c r="E234" s="20" t="s">
        <v>1458</v>
      </c>
      <c r="F234" s="21" t="s">
        <v>308</v>
      </c>
      <c r="G234" s="215"/>
      <c r="H234" s="35" t="s">
        <v>108</v>
      </c>
      <c r="I234" s="23">
        <v>3300</v>
      </c>
      <c r="J234" s="35" t="s">
        <v>108</v>
      </c>
      <c r="K234" s="25">
        <f>CT234</f>
        <v>36290</v>
      </c>
      <c r="L234" s="11"/>
      <c r="M234" s="26">
        <v>1500</v>
      </c>
      <c r="N234" s="27">
        <v>1500</v>
      </c>
      <c r="O234" s="26">
        <v>1000</v>
      </c>
      <c r="P234" s="27">
        <v>1000</v>
      </c>
      <c r="Q234" s="26">
        <v>5000</v>
      </c>
      <c r="R234" s="27">
        <v>5000</v>
      </c>
      <c r="S234" s="26">
        <v>8000</v>
      </c>
      <c r="T234" s="27">
        <v>0</v>
      </c>
      <c r="U234" s="28"/>
      <c r="V234" s="27"/>
      <c r="W234" s="26"/>
      <c r="X234" s="27"/>
      <c r="Y234" s="29">
        <v>2310</v>
      </c>
      <c r="Z234" s="27">
        <v>12620</v>
      </c>
      <c r="AA234" s="29">
        <v>2310</v>
      </c>
      <c r="AB234" s="27">
        <v>0</v>
      </c>
      <c r="AC234" s="29">
        <v>2310</v>
      </c>
      <c r="AD234" s="27">
        <v>0</v>
      </c>
      <c r="AE234" s="29">
        <v>2310</v>
      </c>
      <c r="AF234" s="27">
        <v>4620</v>
      </c>
      <c r="AG234" s="29">
        <v>2310</v>
      </c>
      <c r="AH234" s="27"/>
      <c r="AI234" s="29">
        <v>2310</v>
      </c>
      <c r="AJ234" s="27"/>
      <c r="AK234" s="29">
        <v>2310</v>
      </c>
      <c r="AL234" s="27"/>
      <c r="AM234" s="29">
        <v>2310</v>
      </c>
      <c r="AN234" s="27"/>
      <c r="AO234" s="29">
        <v>2310</v>
      </c>
      <c r="AP234" s="27">
        <v>11550</v>
      </c>
      <c r="AQ234" s="28"/>
      <c r="AR234" s="27"/>
      <c r="AS234" s="28"/>
      <c r="AT234" s="27"/>
      <c r="AU234" s="125"/>
      <c r="AV234" s="128"/>
      <c r="AW234" s="27"/>
      <c r="AX234" s="128"/>
      <c r="AY234" s="27"/>
      <c r="AZ234" s="128"/>
      <c r="BA234" s="27"/>
      <c r="BB234" s="128"/>
      <c r="BC234" s="27"/>
      <c r="BD234" s="128"/>
      <c r="BE234" s="27"/>
      <c r="BF234" s="128"/>
      <c r="BG234" s="27"/>
      <c r="BH234" s="128"/>
      <c r="BI234" s="27"/>
      <c r="BJ234" s="128"/>
      <c r="BK234" s="27"/>
      <c r="BL234" s="128"/>
      <c r="BM234" s="27"/>
      <c r="BN234" s="128"/>
      <c r="BO234" s="27"/>
      <c r="BP234" s="128"/>
      <c r="BQ234" s="27"/>
      <c r="BR234" s="28"/>
      <c r="BS234" s="27"/>
      <c r="BT234" s="30"/>
      <c r="BU234" s="28"/>
      <c r="BV234" s="27"/>
      <c r="BW234" s="28"/>
      <c r="BX234" s="27"/>
      <c r="BY234" s="28"/>
      <c r="BZ234" s="27"/>
      <c r="CA234" s="28"/>
      <c r="CB234" s="27"/>
      <c r="CC234" s="28"/>
      <c r="CD234" s="27"/>
      <c r="CE234" s="28"/>
      <c r="CF234" s="27"/>
      <c r="CG234" s="26"/>
      <c r="CH234" s="27"/>
      <c r="CI234" s="26"/>
      <c r="CJ234" s="27"/>
      <c r="CK234" s="26"/>
      <c r="CL234" s="27"/>
      <c r="CM234" s="26"/>
      <c r="CN234" s="27"/>
      <c r="CO234" s="26"/>
      <c r="CP234" s="27"/>
      <c r="CQ234" s="26"/>
      <c r="CR234" s="27"/>
      <c r="CS234" s="30"/>
      <c r="CT234" s="31">
        <f t="shared" si="11"/>
        <v>36290</v>
      </c>
      <c r="CU234" s="31">
        <f t="shared" si="11"/>
        <v>36290</v>
      </c>
      <c r="CV234" s="32">
        <f t="shared" si="12"/>
        <v>0</v>
      </c>
    </row>
    <row r="235" spans="1:100" ht="25.5" customHeight="1">
      <c r="A235" s="18">
        <v>99</v>
      </c>
      <c r="B235" s="144" t="s">
        <v>907</v>
      </c>
      <c r="C235" s="20" t="s">
        <v>908</v>
      </c>
      <c r="D235" s="20" t="s">
        <v>1460</v>
      </c>
      <c r="E235" s="20" t="s">
        <v>1457</v>
      </c>
      <c r="F235" s="126" t="s">
        <v>909</v>
      </c>
      <c r="G235" s="210"/>
      <c r="H235" s="127"/>
      <c r="I235" s="94">
        <v>6600</v>
      </c>
      <c r="J235" s="127"/>
      <c r="K235" s="25">
        <f t="shared" ref="K235:K240" si="14">CV235</f>
        <v>25410</v>
      </c>
      <c r="L235" s="11"/>
      <c r="M235" s="26">
        <v>1500</v>
      </c>
      <c r="N235" s="27">
        <v>1500</v>
      </c>
      <c r="O235" s="26">
        <v>1000</v>
      </c>
      <c r="P235" s="27">
        <v>1000</v>
      </c>
      <c r="Q235" s="26">
        <v>5000</v>
      </c>
      <c r="R235" s="27">
        <v>5000</v>
      </c>
      <c r="S235" s="26">
        <v>8000</v>
      </c>
      <c r="T235" s="27"/>
      <c r="U235" s="26"/>
      <c r="V235" s="27"/>
      <c r="W235" s="29">
        <v>4620</v>
      </c>
      <c r="X235" s="133">
        <v>4620</v>
      </c>
      <c r="Y235" s="29">
        <v>4620</v>
      </c>
      <c r="Z235" s="27">
        <v>0</v>
      </c>
      <c r="AA235" s="29">
        <v>4620</v>
      </c>
      <c r="AB235" s="27"/>
      <c r="AC235" s="29">
        <v>4620</v>
      </c>
      <c r="AD235" s="27">
        <v>9000</v>
      </c>
      <c r="AE235" s="29">
        <v>4620</v>
      </c>
      <c r="AF235" s="27"/>
      <c r="AG235" s="29">
        <v>4620</v>
      </c>
      <c r="AH235" s="27"/>
      <c r="AI235" s="29">
        <v>4620</v>
      </c>
      <c r="AJ235" s="27"/>
      <c r="AK235" s="29">
        <v>4620</v>
      </c>
      <c r="AL235" s="27"/>
      <c r="AM235" s="29">
        <v>4620</v>
      </c>
      <c r="AN235" s="27">
        <v>10550</v>
      </c>
      <c r="AO235" s="128"/>
      <c r="AP235" s="27"/>
      <c r="AQ235" s="128"/>
      <c r="AR235" s="27"/>
      <c r="AS235" s="128"/>
      <c r="AT235" s="27"/>
      <c r="AU235" s="125"/>
      <c r="AV235" s="128"/>
      <c r="AW235" s="27"/>
      <c r="AX235" s="128"/>
      <c r="AY235" s="27"/>
      <c r="AZ235" s="128"/>
      <c r="BA235" s="27"/>
      <c r="BB235" s="128"/>
      <c r="BC235" s="27"/>
      <c r="BD235" s="128"/>
      <c r="BE235" s="27"/>
      <c r="BF235" s="128"/>
      <c r="BG235" s="27"/>
      <c r="BH235" s="128"/>
      <c r="BI235" s="27"/>
      <c r="BJ235" s="128"/>
      <c r="BK235" s="27"/>
      <c r="BL235" s="128"/>
      <c r="BM235" s="27"/>
      <c r="BN235" s="128"/>
      <c r="BO235" s="27"/>
      <c r="BP235" s="128"/>
      <c r="BQ235" s="27"/>
      <c r="BR235" s="28"/>
      <c r="BS235" s="27"/>
      <c r="BT235" s="30"/>
      <c r="BU235" s="28"/>
      <c r="BV235" s="27"/>
      <c r="BW235" s="28"/>
      <c r="BX235" s="27"/>
      <c r="BY235" s="28"/>
      <c r="BZ235" s="27"/>
      <c r="CA235" s="28"/>
      <c r="CB235" s="27"/>
      <c r="CC235" s="28"/>
      <c r="CD235" s="27"/>
      <c r="CE235" s="28"/>
      <c r="CF235" s="27"/>
      <c r="CG235" s="26"/>
      <c r="CH235" s="27"/>
      <c r="CI235" s="26"/>
      <c r="CJ235" s="27"/>
      <c r="CK235" s="26"/>
      <c r="CL235" s="27"/>
      <c r="CM235" s="26"/>
      <c r="CN235" s="27"/>
      <c r="CO235" s="26"/>
      <c r="CP235" s="27"/>
      <c r="CQ235" s="26"/>
      <c r="CR235" s="27"/>
      <c r="CS235" s="30"/>
      <c r="CT235" s="31">
        <f t="shared" si="11"/>
        <v>57080</v>
      </c>
      <c r="CU235" s="31">
        <f t="shared" si="11"/>
        <v>31670</v>
      </c>
      <c r="CV235" s="32">
        <f t="shared" si="12"/>
        <v>25410</v>
      </c>
    </row>
    <row r="236" spans="1:100" ht="25.5" customHeight="1">
      <c r="A236" s="129">
        <v>100</v>
      </c>
      <c r="B236" s="48" t="s">
        <v>910</v>
      </c>
      <c r="C236" s="20" t="s">
        <v>911</v>
      </c>
      <c r="D236" s="20" t="s">
        <v>1460</v>
      </c>
      <c r="E236" s="20" t="s">
        <v>1457</v>
      </c>
      <c r="F236" s="126" t="s">
        <v>912</v>
      </c>
      <c r="G236" s="220"/>
      <c r="H236" s="225" t="s">
        <v>913</v>
      </c>
      <c r="I236" s="94"/>
      <c r="J236" s="225" t="s">
        <v>913</v>
      </c>
      <c r="K236" s="25">
        <f t="shared" si="14"/>
        <v>0</v>
      </c>
      <c r="L236" s="11"/>
      <c r="M236" s="26">
        <v>1500</v>
      </c>
      <c r="N236" s="27">
        <v>1500</v>
      </c>
      <c r="O236" s="26">
        <v>1000</v>
      </c>
      <c r="P236" s="27">
        <v>1000</v>
      </c>
      <c r="Q236" s="26">
        <v>5000</v>
      </c>
      <c r="R236" s="27">
        <v>5000</v>
      </c>
      <c r="S236" s="26"/>
      <c r="T236" s="27"/>
      <c r="U236" s="26"/>
      <c r="V236" s="27"/>
      <c r="W236" s="29"/>
      <c r="X236" s="27"/>
      <c r="Y236" s="29"/>
      <c r="Z236" s="27"/>
      <c r="AA236" s="29"/>
      <c r="AB236" s="27"/>
      <c r="AC236" s="29"/>
      <c r="AD236" s="27"/>
      <c r="AE236" s="29"/>
      <c r="AF236" s="27"/>
      <c r="AG236" s="29"/>
      <c r="AH236" s="27"/>
      <c r="AI236" s="29"/>
      <c r="AJ236" s="27"/>
      <c r="AK236" s="29"/>
      <c r="AL236" s="27"/>
      <c r="AM236" s="29"/>
      <c r="AN236" s="27"/>
      <c r="AO236" s="128"/>
      <c r="AP236" s="27"/>
      <c r="AQ236" s="128"/>
      <c r="AR236" s="27"/>
      <c r="AS236" s="128"/>
      <c r="AT236" s="27"/>
      <c r="AU236" s="125"/>
      <c r="AV236" s="128"/>
      <c r="AW236" s="27"/>
      <c r="AX236" s="128"/>
      <c r="AY236" s="27"/>
      <c r="AZ236" s="128"/>
      <c r="BA236" s="27"/>
      <c r="BB236" s="128"/>
      <c r="BC236" s="27"/>
      <c r="BD236" s="128"/>
      <c r="BE236" s="27"/>
      <c r="BF236" s="128"/>
      <c r="BG236" s="27"/>
      <c r="BH236" s="128"/>
      <c r="BI236" s="27"/>
      <c r="BJ236" s="128"/>
      <c r="BK236" s="27"/>
      <c r="BL236" s="128"/>
      <c r="BM236" s="27"/>
      <c r="BN236" s="128"/>
      <c r="BO236" s="27"/>
      <c r="BP236" s="128"/>
      <c r="BQ236" s="27"/>
      <c r="BR236" s="28"/>
      <c r="BS236" s="27"/>
      <c r="BT236" s="30"/>
      <c r="BU236" s="28"/>
      <c r="BV236" s="27"/>
      <c r="BW236" s="28"/>
      <c r="BX236" s="27"/>
      <c r="BY236" s="28"/>
      <c r="BZ236" s="27"/>
      <c r="CA236" s="28"/>
      <c r="CB236" s="27"/>
      <c r="CC236" s="28"/>
      <c r="CD236" s="27"/>
      <c r="CE236" s="28"/>
      <c r="CF236" s="27"/>
      <c r="CG236" s="26"/>
      <c r="CH236" s="27"/>
      <c r="CI236" s="26"/>
      <c r="CJ236" s="27"/>
      <c r="CK236" s="26"/>
      <c r="CL236" s="27"/>
      <c r="CM236" s="26"/>
      <c r="CN236" s="27"/>
      <c r="CO236" s="26"/>
      <c r="CP236" s="27"/>
      <c r="CQ236" s="26"/>
      <c r="CR236" s="27"/>
      <c r="CS236" s="30"/>
      <c r="CT236" s="31">
        <f t="shared" si="11"/>
        <v>7500</v>
      </c>
      <c r="CU236" s="31">
        <f t="shared" si="11"/>
        <v>7500</v>
      </c>
      <c r="CV236" s="32">
        <f t="shared" si="12"/>
        <v>0</v>
      </c>
    </row>
    <row r="237" spans="1:100" ht="25.5" customHeight="1">
      <c r="A237" s="18">
        <v>101</v>
      </c>
      <c r="B237" s="48" t="s">
        <v>914</v>
      </c>
      <c r="C237" s="20" t="s">
        <v>915</v>
      </c>
      <c r="D237" s="20" t="s">
        <v>1460</v>
      </c>
      <c r="E237" s="20" t="s">
        <v>1457</v>
      </c>
      <c r="F237" s="126" t="s">
        <v>916</v>
      </c>
      <c r="G237" s="215"/>
      <c r="H237" s="222" t="s">
        <v>136</v>
      </c>
      <c r="I237" s="94"/>
      <c r="J237" s="222" t="s">
        <v>136</v>
      </c>
      <c r="K237" s="25">
        <f t="shared" si="14"/>
        <v>0</v>
      </c>
      <c r="L237" s="11"/>
      <c r="M237" s="26">
        <v>1500</v>
      </c>
      <c r="N237" s="27">
        <v>1500</v>
      </c>
      <c r="O237" s="26">
        <v>1000</v>
      </c>
      <c r="P237" s="27">
        <v>1000</v>
      </c>
      <c r="Q237" s="26">
        <v>5000</v>
      </c>
      <c r="R237" s="27">
        <v>5000</v>
      </c>
      <c r="S237" s="26">
        <v>0</v>
      </c>
      <c r="T237" s="27"/>
      <c r="U237" s="26"/>
      <c r="V237" s="27"/>
      <c r="W237" s="29">
        <v>4620</v>
      </c>
      <c r="X237" s="27"/>
      <c r="Y237" s="29">
        <v>4620</v>
      </c>
      <c r="Z237" s="27"/>
      <c r="AA237" s="29">
        <v>4620</v>
      </c>
      <c r="AB237" s="27"/>
      <c r="AC237" s="29">
        <v>2620</v>
      </c>
      <c r="AD237" s="27"/>
      <c r="AE237" s="29"/>
      <c r="AF237" s="27">
        <v>16480</v>
      </c>
      <c r="AG237" s="29"/>
      <c r="AH237" s="27"/>
      <c r="AI237" s="29"/>
      <c r="AJ237" s="27"/>
      <c r="AK237" s="29"/>
      <c r="AL237" s="27"/>
      <c r="AM237" s="29"/>
      <c r="AN237" s="27"/>
      <c r="AO237" s="128"/>
      <c r="AP237" s="27"/>
      <c r="AQ237" s="128"/>
      <c r="AR237" s="27"/>
      <c r="AS237" s="128"/>
      <c r="AT237" s="27"/>
      <c r="AU237" s="125"/>
      <c r="AV237" s="128"/>
      <c r="AW237" s="27"/>
      <c r="AX237" s="128"/>
      <c r="AY237" s="27"/>
      <c r="AZ237" s="128"/>
      <c r="BA237" s="27"/>
      <c r="BB237" s="128"/>
      <c r="BC237" s="27"/>
      <c r="BD237" s="128"/>
      <c r="BE237" s="27"/>
      <c r="BF237" s="128"/>
      <c r="BG237" s="27"/>
      <c r="BH237" s="128"/>
      <c r="BI237" s="27"/>
      <c r="BJ237" s="128"/>
      <c r="BK237" s="27"/>
      <c r="BL237" s="128"/>
      <c r="BM237" s="27"/>
      <c r="BN237" s="128"/>
      <c r="BO237" s="27"/>
      <c r="BP237" s="128"/>
      <c r="BQ237" s="27"/>
      <c r="BR237" s="28"/>
      <c r="BS237" s="27"/>
      <c r="BT237" s="30"/>
      <c r="BU237" s="28"/>
      <c r="BV237" s="27"/>
      <c r="BW237" s="28"/>
      <c r="BX237" s="27"/>
      <c r="BY237" s="28"/>
      <c r="BZ237" s="27"/>
      <c r="CA237" s="28"/>
      <c r="CB237" s="27"/>
      <c r="CC237" s="28"/>
      <c r="CD237" s="27"/>
      <c r="CE237" s="28"/>
      <c r="CF237" s="27"/>
      <c r="CG237" s="26"/>
      <c r="CH237" s="27"/>
      <c r="CI237" s="26"/>
      <c r="CJ237" s="27"/>
      <c r="CK237" s="26"/>
      <c r="CL237" s="27"/>
      <c r="CM237" s="26"/>
      <c r="CN237" s="27"/>
      <c r="CO237" s="26"/>
      <c r="CP237" s="27"/>
      <c r="CQ237" s="26"/>
      <c r="CR237" s="27"/>
      <c r="CS237" s="30"/>
      <c r="CT237" s="31">
        <f t="shared" si="11"/>
        <v>23980</v>
      </c>
      <c r="CU237" s="31">
        <f t="shared" si="11"/>
        <v>23980</v>
      </c>
      <c r="CV237" s="32">
        <f t="shared" si="12"/>
        <v>0</v>
      </c>
    </row>
    <row r="238" spans="1:100" ht="25.5" customHeight="1">
      <c r="A238" s="129">
        <v>102</v>
      </c>
      <c r="B238" s="48" t="s">
        <v>917</v>
      </c>
      <c r="C238" s="20" t="s">
        <v>918</v>
      </c>
      <c r="D238" s="20" t="s">
        <v>1460</v>
      </c>
      <c r="E238" s="20" t="s">
        <v>1457</v>
      </c>
      <c r="F238" s="126" t="s">
        <v>919</v>
      </c>
      <c r="G238" s="210"/>
      <c r="H238" s="127" t="s">
        <v>680</v>
      </c>
      <c r="I238" s="94">
        <v>4600</v>
      </c>
      <c r="J238" s="127" t="s">
        <v>680</v>
      </c>
      <c r="K238" s="25">
        <f t="shared" si="14"/>
        <v>0</v>
      </c>
      <c r="L238" s="11"/>
      <c r="M238" s="26">
        <v>1500</v>
      </c>
      <c r="N238" s="27">
        <v>1500</v>
      </c>
      <c r="O238" s="26">
        <v>1000</v>
      </c>
      <c r="P238" s="27">
        <v>1000</v>
      </c>
      <c r="Q238" s="26">
        <v>5000</v>
      </c>
      <c r="R238" s="27">
        <v>5000</v>
      </c>
      <c r="S238" s="26">
        <v>8000</v>
      </c>
      <c r="T238" s="27">
        <v>0</v>
      </c>
      <c r="U238" s="26"/>
      <c r="V238" s="27"/>
      <c r="W238" s="29">
        <v>3220</v>
      </c>
      <c r="X238" s="27">
        <v>4620</v>
      </c>
      <c r="Y238" s="29">
        <v>3220</v>
      </c>
      <c r="Z238" s="27">
        <v>9820</v>
      </c>
      <c r="AA238" s="29">
        <v>3220</v>
      </c>
      <c r="AB238" s="27">
        <v>3220</v>
      </c>
      <c r="AC238" s="29">
        <v>3220</v>
      </c>
      <c r="AD238" s="27">
        <v>3220</v>
      </c>
      <c r="AE238" s="29">
        <v>3220</v>
      </c>
      <c r="AF238" s="27">
        <v>3220</v>
      </c>
      <c r="AG238" s="29">
        <v>3220</v>
      </c>
      <c r="AH238" s="27">
        <v>3220</v>
      </c>
      <c r="AI238" s="29">
        <v>3220</v>
      </c>
      <c r="AJ238" s="27"/>
      <c r="AK238" s="29">
        <v>3220</v>
      </c>
      <c r="AL238" s="27"/>
      <c r="AM238" s="29">
        <v>3220</v>
      </c>
      <c r="AN238" s="27">
        <f>3220+3220+3220</f>
        <v>9660</v>
      </c>
      <c r="AO238" s="128"/>
      <c r="AP238" s="27"/>
      <c r="AQ238" s="128"/>
      <c r="AR238" s="27"/>
      <c r="AS238" s="128"/>
      <c r="AT238" s="27"/>
      <c r="AU238" s="125"/>
      <c r="AV238" s="128"/>
      <c r="AW238" s="27"/>
      <c r="AX238" s="128"/>
      <c r="AY238" s="27"/>
      <c r="AZ238" s="128"/>
      <c r="BA238" s="27"/>
      <c r="BB238" s="128"/>
      <c r="BC238" s="27"/>
      <c r="BD238" s="128"/>
      <c r="BE238" s="27"/>
      <c r="BF238" s="128"/>
      <c r="BG238" s="27"/>
      <c r="BH238" s="128"/>
      <c r="BI238" s="27"/>
      <c r="BJ238" s="128"/>
      <c r="BK238" s="27"/>
      <c r="BL238" s="128"/>
      <c r="BM238" s="27"/>
      <c r="BN238" s="128"/>
      <c r="BO238" s="27"/>
      <c r="BP238" s="128"/>
      <c r="BQ238" s="27"/>
      <c r="BR238" s="28"/>
      <c r="BS238" s="27"/>
      <c r="BT238" s="30"/>
      <c r="BU238" s="28"/>
      <c r="BV238" s="27"/>
      <c r="BW238" s="28"/>
      <c r="BX238" s="27"/>
      <c r="BY238" s="28"/>
      <c r="BZ238" s="27"/>
      <c r="CA238" s="28"/>
      <c r="CB238" s="27"/>
      <c r="CC238" s="28"/>
      <c r="CD238" s="27"/>
      <c r="CE238" s="28"/>
      <c r="CF238" s="27"/>
      <c r="CG238" s="26"/>
      <c r="CH238" s="27"/>
      <c r="CI238" s="26"/>
      <c r="CJ238" s="27"/>
      <c r="CK238" s="26"/>
      <c r="CL238" s="27"/>
      <c r="CM238" s="26"/>
      <c r="CN238" s="27"/>
      <c r="CO238" s="26"/>
      <c r="CP238" s="27"/>
      <c r="CQ238" s="26"/>
      <c r="CR238" s="27"/>
      <c r="CS238" s="30"/>
      <c r="CT238" s="31">
        <f t="shared" si="11"/>
        <v>44480</v>
      </c>
      <c r="CU238" s="31">
        <f t="shared" si="11"/>
        <v>44480</v>
      </c>
      <c r="CV238" s="32">
        <f t="shared" si="12"/>
        <v>0</v>
      </c>
    </row>
    <row r="239" spans="1:100" ht="25.5" customHeight="1">
      <c r="A239" s="18">
        <v>103</v>
      </c>
      <c r="B239" s="48" t="s">
        <v>920</v>
      </c>
      <c r="C239" s="20" t="s">
        <v>921</v>
      </c>
      <c r="D239" s="20" t="s">
        <v>1460</v>
      </c>
      <c r="E239" s="20" t="s">
        <v>1457</v>
      </c>
      <c r="F239" s="126" t="s">
        <v>922</v>
      </c>
      <c r="G239" s="218" t="s">
        <v>410</v>
      </c>
      <c r="H239" s="35" t="s">
        <v>1463</v>
      </c>
      <c r="I239" s="94">
        <v>6200</v>
      </c>
      <c r="J239" s="35"/>
      <c r="K239" s="25">
        <f t="shared" si="14"/>
        <v>16680</v>
      </c>
      <c r="L239" s="11"/>
      <c r="M239" s="26">
        <v>1500</v>
      </c>
      <c r="N239" s="27">
        <v>1500</v>
      </c>
      <c r="O239" s="26">
        <v>1000</v>
      </c>
      <c r="P239" s="27">
        <v>1000</v>
      </c>
      <c r="Q239" s="26">
        <v>5000</v>
      </c>
      <c r="R239" s="27">
        <v>5000</v>
      </c>
      <c r="S239" s="26">
        <v>8000</v>
      </c>
      <c r="T239" s="27"/>
      <c r="U239" s="26"/>
      <c r="V239" s="27"/>
      <c r="W239" s="29">
        <v>4340</v>
      </c>
      <c r="X239" s="27">
        <v>4620</v>
      </c>
      <c r="Y239" s="29">
        <v>4340</v>
      </c>
      <c r="Z239" s="27">
        <v>0</v>
      </c>
      <c r="AA239" s="29">
        <v>4340</v>
      </c>
      <c r="AB239" s="27">
        <v>0</v>
      </c>
      <c r="AC239" s="29">
        <v>4340</v>
      </c>
      <c r="AD239" s="27">
        <v>8400</v>
      </c>
      <c r="AE239" s="29">
        <v>4340</v>
      </c>
      <c r="AF239" s="27"/>
      <c r="AG239" s="29">
        <v>4340</v>
      </c>
      <c r="AH239" s="27"/>
      <c r="AI239" s="29">
        <v>4340</v>
      </c>
      <c r="AJ239" s="27"/>
      <c r="AK239" s="29">
        <v>4340</v>
      </c>
      <c r="AL239" s="27"/>
      <c r="AM239" s="29">
        <v>4340</v>
      </c>
      <c r="AN239" s="27">
        <v>17360</v>
      </c>
      <c r="AO239" s="128"/>
      <c r="AP239" s="27"/>
      <c r="AQ239" s="128"/>
      <c r="AR239" s="27"/>
      <c r="AS239" s="128"/>
      <c r="AT239" s="27"/>
      <c r="AU239" s="125"/>
      <c r="AV239" s="128"/>
      <c r="AW239" s="27"/>
      <c r="AX239" s="128"/>
      <c r="AY239" s="27"/>
      <c r="AZ239" s="128"/>
      <c r="BA239" s="27"/>
      <c r="BB239" s="128"/>
      <c r="BC239" s="27"/>
      <c r="BD239" s="128"/>
      <c r="BE239" s="27"/>
      <c r="BF239" s="128"/>
      <c r="BG239" s="27"/>
      <c r="BH239" s="128"/>
      <c r="BI239" s="27"/>
      <c r="BJ239" s="128"/>
      <c r="BK239" s="27"/>
      <c r="BL239" s="128"/>
      <c r="BM239" s="27"/>
      <c r="BN239" s="128"/>
      <c r="BO239" s="27"/>
      <c r="BP239" s="128"/>
      <c r="BQ239" s="27"/>
      <c r="BR239" s="28"/>
      <c r="BS239" s="27"/>
      <c r="BT239" s="30"/>
      <c r="BU239" s="28"/>
      <c r="BV239" s="27"/>
      <c r="BW239" s="28"/>
      <c r="BX239" s="27"/>
      <c r="BY239" s="28"/>
      <c r="BZ239" s="27"/>
      <c r="CA239" s="28"/>
      <c r="CB239" s="27"/>
      <c r="CC239" s="28"/>
      <c r="CD239" s="27"/>
      <c r="CE239" s="28"/>
      <c r="CF239" s="27"/>
      <c r="CG239" s="26"/>
      <c r="CH239" s="27"/>
      <c r="CI239" s="26"/>
      <c r="CJ239" s="27"/>
      <c r="CK239" s="26"/>
      <c r="CL239" s="27"/>
      <c r="CM239" s="26"/>
      <c r="CN239" s="27"/>
      <c r="CO239" s="26"/>
      <c r="CP239" s="27"/>
      <c r="CQ239" s="26"/>
      <c r="CR239" s="27"/>
      <c r="CS239" s="30"/>
      <c r="CT239" s="31">
        <f t="shared" si="11"/>
        <v>54560</v>
      </c>
      <c r="CU239" s="31">
        <f t="shared" si="11"/>
        <v>37880</v>
      </c>
      <c r="CV239" s="32">
        <f t="shared" si="12"/>
        <v>16680</v>
      </c>
    </row>
    <row r="240" spans="1:100" ht="25.5" customHeight="1">
      <c r="A240" s="129">
        <v>104</v>
      </c>
      <c r="B240" s="48" t="s">
        <v>923</v>
      </c>
      <c r="C240" s="20" t="s">
        <v>924</v>
      </c>
      <c r="D240" s="20" t="s">
        <v>1460</v>
      </c>
      <c r="E240" s="20" t="s">
        <v>1457</v>
      </c>
      <c r="F240" s="126" t="s">
        <v>925</v>
      </c>
      <c r="G240" s="210"/>
      <c r="H240" s="127"/>
      <c r="I240" s="94">
        <v>6600</v>
      </c>
      <c r="J240" s="127"/>
      <c r="K240" s="25">
        <f t="shared" si="14"/>
        <v>9240</v>
      </c>
      <c r="L240" s="11"/>
      <c r="M240" s="26">
        <v>1500</v>
      </c>
      <c r="N240" s="27">
        <v>1500</v>
      </c>
      <c r="O240" s="26">
        <v>1000</v>
      </c>
      <c r="P240" s="27">
        <v>1000</v>
      </c>
      <c r="Q240" s="26">
        <v>5000</v>
      </c>
      <c r="R240" s="27">
        <v>5000</v>
      </c>
      <c r="S240" s="26">
        <v>8000</v>
      </c>
      <c r="T240" s="27">
        <v>0</v>
      </c>
      <c r="U240" s="26"/>
      <c r="V240" s="27"/>
      <c r="W240" s="29">
        <v>4620</v>
      </c>
      <c r="X240" s="27">
        <v>0</v>
      </c>
      <c r="Y240" s="29">
        <v>4620</v>
      </c>
      <c r="Z240" s="27">
        <v>0</v>
      </c>
      <c r="AA240" s="29">
        <v>4620</v>
      </c>
      <c r="AB240" s="27">
        <v>0</v>
      </c>
      <c r="AC240" s="29">
        <v>4620</v>
      </c>
      <c r="AD240" s="27">
        <v>26480</v>
      </c>
      <c r="AE240" s="29">
        <v>4620</v>
      </c>
      <c r="AF240" s="27"/>
      <c r="AG240" s="29">
        <v>4620</v>
      </c>
      <c r="AH240" s="27"/>
      <c r="AI240" s="29">
        <v>4620</v>
      </c>
      <c r="AJ240" s="27"/>
      <c r="AK240" s="29">
        <v>4620</v>
      </c>
      <c r="AL240" s="27">
        <v>13860</v>
      </c>
      <c r="AM240" s="29">
        <v>4620</v>
      </c>
      <c r="AN240" s="27"/>
      <c r="AO240" s="128"/>
      <c r="AP240" s="27"/>
      <c r="AQ240" s="128"/>
      <c r="AR240" s="27"/>
      <c r="AS240" s="128"/>
      <c r="AT240" s="27"/>
      <c r="AU240" s="125"/>
      <c r="AV240" s="128"/>
      <c r="AW240" s="27"/>
      <c r="AX240" s="128"/>
      <c r="AY240" s="27"/>
      <c r="AZ240" s="128"/>
      <c r="BA240" s="27"/>
      <c r="BB240" s="128"/>
      <c r="BC240" s="27"/>
      <c r="BD240" s="128"/>
      <c r="BE240" s="27"/>
      <c r="BF240" s="128"/>
      <c r="BG240" s="27"/>
      <c r="BH240" s="128"/>
      <c r="BI240" s="27"/>
      <c r="BJ240" s="128"/>
      <c r="BK240" s="27"/>
      <c r="BL240" s="128"/>
      <c r="BM240" s="27"/>
      <c r="BN240" s="128"/>
      <c r="BO240" s="27"/>
      <c r="BP240" s="128"/>
      <c r="BQ240" s="27"/>
      <c r="BR240" s="28"/>
      <c r="BS240" s="27"/>
      <c r="BT240" s="30"/>
      <c r="BU240" s="28"/>
      <c r="BV240" s="27"/>
      <c r="BW240" s="28"/>
      <c r="BX240" s="27"/>
      <c r="BY240" s="28"/>
      <c r="BZ240" s="27"/>
      <c r="CA240" s="28"/>
      <c r="CB240" s="27"/>
      <c r="CC240" s="28"/>
      <c r="CD240" s="27"/>
      <c r="CE240" s="28"/>
      <c r="CF240" s="27"/>
      <c r="CG240" s="26"/>
      <c r="CH240" s="27"/>
      <c r="CI240" s="26"/>
      <c r="CJ240" s="27"/>
      <c r="CK240" s="26"/>
      <c r="CL240" s="27"/>
      <c r="CM240" s="26"/>
      <c r="CN240" s="27"/>
      <c r="CO240" s="26"/>
      <c r="CP240" s="27"/>
      <c r="CQ240" s="26"/>
      <c r="CR240" s="27"/>
      <c r="CS240" s="30"/>
      <c r="CT240" s="31">
        <f t="shared" si="11"/>
        <v>57080</v>
      </c>
      <c r="CU240" s="31">
        <f t="shared" si="11"/>
        <v>47840</v>
      </c>
      <c r="CV240" s="32">
        <f t="shared" si="12"/>
        <v>9240</v>
      </c>
    </row>
    <row r="241" spans="1:100" ht="25.5" customHeight="1">
      <c r="A241" s="18">
        <v>87</v>
      </c>
      <c r="B241" s="48" t="s">
        <v>309</v>
      </c>
      <c r="C241" s="20" t="s">
        <v>310</v>
      </c>
      <c r="D241" s="20" t="s">
        <v>1460</v>
      </c>
      <c r="E241" s="20" t="s">
        <v>1458</v>
      </c>
      <c r="F241" s="21" t="s">
        <v>311</v>
      </c>
      <c r="G241" s="210"/>
      <c r="H241" s="35"/>
      <c r="I241" s="23">
        <v>6600</v>
      </c>
      <c r="J241" s="35"/>
      <c r="K241" s="25">
        <f>CT241</f>
        <v>57080</v>
      </c>
      <c r="L241" s="11"/>
      <c r="M241" s="26">
        <v>1500</v>
      </c>
      <c r="N241" s="27">
        <v>1500</v>
      </c>
      <c r="O241" s="26">
        <v>1000</v>
      </c>
      <c r="P241" s="27">
        <v>1000</v>
      </c>
      <c r="Q241" s="26">
        <v>5000</v>
      </c>
      <c r="R241" s="27">
        <v>5000</v>
      </c>
      <c r="S241" s="26">
        <v>8000</v>
      </c>
      <c r="T241" s="27">
        <v>0</v>
      </c>
      <c r="U241" s="28"/>
      <c r="V241" s="27"/>
      <c r="W241" s="26"/>
      <c r="X241" s="27"/>
      <c r="Y241" s="29">
        <v>4620</v>
      </c>
      <c r="Z241" s="27">
        <v>12350</v>
      </c>
      <c r="AA241" s="29">
        <v>4620</v>
      </c>
      <c r="AB241" s="27">
        <v>0</v>
      </c>
      <c r="AC241" s="29">
        <v>4620</v>
      </c>
      <c r="AD241" s="27">
        <v>0</v>
      </c>
      <c r="AE241" s="29">
        <v>4620</v>
      </c>
      <c r="AF241" s="27">
        <v>14130</v>
      </c>
      <c r="AG241" s="29">
        <v>4620</v>
      </c>
      <c r="AH241" s="27">
        <v>4620</v>
      </c>
      <c r="AI241" s="29">
        <v>4620</v>
      </c>
      <c r="AJ241" s="27"/>
      <c r="AK241" s="29">
        <v>4620</v>
      </c>
      <c r="AL241" s="27"/>
      <c r="AM241" s="29">
        <v>4620</v>
      </c>
      <c r="AN241" s="27">
        <v>13860</v>
      </c>
      <c r="AO241" s="29">
        <v>4620</v>
      </c>
      <c r="AP241" s="27">
        <v>4620</v>
      </c>
      <c r="AQ241" s="28"/>
      <c r="AR241" s="27"/>
      <c r="AS241" s="28"/>
      <c r="AT241" s="27"/>
      <c r="AU241" s="125"/>
      <c r="AV241" s="128"/>
      <c r="AW241" s="27"/>
      <c r="AX241" s="128"/>
      <c r="AY241" s="27"/>
      <c r="AZ241" s="128"/>
      <c r="BA241" s="27"/>
      <c r="BB241" s="128"/>
      <c r="BC241" s="27"/>
      <c r="BD241" s="128"/>
      <c r="BE241" s="27"/>
      <c r="BF241" s="128"/>
      <c r="BG241" s="27"/>
      <c r="BH241" s="128"/>
      <c r="BI241" s="27"/>
      <c r="BJ241" s="128"/>
      <c r="BK241" s="27"/>
      <c r="BL241" s="128"/>
      <c r="BM241" s="27"/>
      <c r="BN241" s="128"/>
      <c r="BO241" s="27"/>
      <c r="BP241" s="128"/>
      <c r="BQ241" s="27"/>
      <c r="BR241" s="28"/>
      <c r="BS241" s="27"/>
      <c r="BT241" s="30"/>
      <c r="BU241" s="28"/>
      <c r="BV241" s="27"/>
      <c r="BW241" s="28"/>
      <c r="BX241" s="27"/>
      <c r="BY241" s="28"/>
      <c r="BZ241" s="27"/>
      <c r="CA241" s="28"/>
      <c r="CB241" s="27"/>
      <c r="CC241" s="28"/>
      <c r="CD241" s="27"/>
      <c r="CE241" s="28"/>
      <c r="CF241" s="27"/>
      <c r="CG241" s="26"/>
      <c r="CH241" s="27"/>
      <c r="CI241" s="26"/>
      <c r="CJ241" s="27"/>
      <c r="CK241" s="26"/>
      <c r="CL241" s="27"/>
      <c r="CM241" s="26"/>
      <c r="CN241" s="27"/>
      <c r="CO241" s="26"/>
      <c r="CP241" s="27"/>
      <c r="CQ241" s="26"/>
      <c r="CR241" s="27"/>
      <c r="CS241" s="30"/>
      <c r="CT241" s="31">
        <f t="shared" si="11"/>
        <v>57080</v>
      </c>
      <c r="CU241" s="31">
        <f t="shared" si="11"/>
        <v>57080</v>
      </c>
      <c r="CV241" s="32">
        <f t="shared" si="12"/>
        <v>0</v>
      </c>
    </row>
    <row r="242" spans="1:100" ht="25.5" customHeight="1">
      <c r="A242" s="129">
        <v>105</v>
      </c>
      <c r="B242" s="48" t="s">
        <v>926</v>
      </c>
      <c r="C242" s="20" t="s">
        <v>927</v>
      </c>
      <c r="D242" s="20" t="s">
        <v>1460</v>
      </c>
      <c r="E242" s="20" t="s">
        <v>1457</v>
      </c>
      <c r="F242" s="126" t="s">
        <v>928</v>
      </c>
      <c r="G242" s="210"/>
      <c r="H242" s="127"/>
      <c r="I242" s="94">
        <v>6600</v>
      </c>
      <c r="J242" s="127"/>
      <c r="K242" s="25">
        <f>CV242</f>
        <v>0</v>
      </c>
      <c r="L242" s="11"/>
      <c r="M242" s="26">
        <v>1500</v>
      </c>
      <c r="N242" s="27">
        <v>1500</v>
      </c>
      <c r="O242" s="26">
        <v>1000</v>
      </c>
      <c r="P242" s="27">
        <v>1000</v>
      </c>
      <c r="Q242" s="26">
        <v>5000</v>
      </c>
      <c r="R242" s="27">
        <v>5000</v>
      </c>
      <c r="S242" s="26">
        <v>8000</v>
      </c>
      <c r="T242" s="27">
        <v>0</v>
      </c>
      <c r="U242" s="26"/>
      <c r="V242" s="27"/>
      <c r="W242" s="29">
        <v>4620</v>
      </c>
      <c r="X242" s="27">
        <v>12620</v>
      </c>
      <c r="Y242" s="29">
        <v>4620</v>
      </c>
      <c r="Z242" s="27">
        <v>4620</v>
      </c>
      <c r="AA242" s="29">
        <v>4620</v>
      </c>
      <c r="AB242" s="27">
        <v>4620</v>
      </c>
      <c r="AC242" s="29">
        <v>4620</v>
      </c>
      <c r="AD242" s="27">
        <v>4620</v>
      </c>
      <c r="AE242" s="29">
        <v>4620</v>
      </c>
      <c r="AF242" s="27">
        <v>4620</v>
      </c>
      <c r="AG242" s="29">
        <v>4620</v>
      </c>
      <c r="AH242" s="27">
        <v>4620</v>
      </c>
      <c r="AI242" s="29">
        <v>4620</v>
      </c>
      <c r="AJ242" s="27"/>
      <c r="AK242" s="29">
        <v>4620</v>
      </c>
      <c r="AL242" s="27">
        <v>9240</v>
      </c>
      <c r="AM242" s="29">
        <v>4620</v>
      </c>
      <c r="AN242" s="27">
        <v>4620</v>
      </c>
      <c r="AO242" s="128"/>
      <c r="AP242" s="27"/>
      <c r="AQ242" s="128"/>
      <c r="AR242" s="27"/>
      <c r="AS242" s="128"/>
      <c r="AT242" s="27"/>
      <c r="AU242" s="125"/>
      <c r="AV242" s="128"/>
      <c r="AW242" s="27"/>
      <c r="AX242" s="128"/>
      <c r="AY242" s="27"/>
      <c r="AZ242" s="128"/>
      <c r="BA242" s="27"/>
      <c r="BB242" s="128"/>
      <c r="BC242" s="27"/>
      <c r="BD242" s="128"/>
      <c r="BE242" s="27"/>
      <c r="BF242" s="128"/>
      <c r="BG242" s="27"/>
      <c r="BH242" s="128"/>
      <c r="BI242" s="27"/>
      <c r="BJ242" s="128"/>
      <c r="BK242" s="27"/>
      <c r="BL242" s="128"/>
      <c r="BM242" s="27"/>
      <c r="BN242" s="128"/>
      <c r="BO242" s="27"/>
      <c r="BP242" s="128"/>
      <c r="BQ242" s="27"/>
      <c r="BR242" s="28"/>
      <c r="BS242" s="27"/>
      <c r="BT242" s="30"/>
      <c r="BU242" s="28"/>
      <c r="BV242" s="27"/>
      <c r="BW242" s="28"/>
      <c r="BX242" s="27"/>
      <c r="BY242" s="28"/>
      <c r="BZ242" s="27"/>
      <c r="CA242" s="28"/>
      <c r="CB242" s="27"/>
      <c r="CC242" s="28"/>
      <c r="CD242" s="27"/>
      <c r="CE242" s="28"/>
      <c r="CF242" s="27"/>
      <c r="CG242" s="26"/>
      <c r="CH242" s="27"/>
      <c r="CI242" s="26"/>
      <c r="CJ242" s="27"/>
      <c r="CK242" s="26"/>
      <c r="CL242" s="27"/>
      <c r="CM242" s="26"/>
      <c r="CN242" s="27"/>
      <c r="CO242" s="26"/>
      <c r="CP242" s="27"/>
      <c r="CQ242" s="26"/>
      <c r="CR242" s="27"/>
      <c r="CS242" s="30"/>
      <c r="CT242" s="31">
        <f t="shared" si="11"/>
        <v>57080</v>
      </c>
      <c r="CU242" s="31">
        <f t="shared" si="11"/>
        <v>57080</v>
      </c>
      <c r="CV242" s="32">
        <f t="shared" si="12"/>
        <v>0</v>
      </c>
    </row>
    <row r="243" spans="1:100" ht="25.5" customHeight="1">
      <c r="A243" s="18">
        <v>88</v>
      </c>
      <c r="B243" s="48" t="s">
        <v>312</v>
      </c>
      <c r="C243" s="20" t="s">
        <v>313</v>
      </c>
      <c r="D243" s="20" t="s">
        <v>1460</v>
      </c>
      <c r="E243" s="20" t="s">
        <v>1458</v>
      </c>
      <c r="F243" s="21" t="s">
        <v>314</v>
      </c>
      <c r="G243" s="210"/>
      <c r="H243" s="35"/>
      <c r="I243" s="23">
        <v>6600</v>
      </c>
      <c r="J243" s="35"/>
      <c r="K243" s="25">
        <f>CT243</f>
        <v>57080</v>
      </c>
      <c r="L243" s="11"/>
      <c r="M243" s="26">
        <v>1500</v>
      </c>
      <c r="N243" s="27">
        <v>1500</v>
      </c>
      <c r="O243" s="26">
        <v>1000</v>
      </c>
      <c r="P243" s="27">
        <v>1000</v>
      </c>
      <c r="Q243" s="26">
        <v>5000</v>
      </c>
      <c r="R243" s="27">
        <v>5000</v>
      </c>
      <c r="S243" s="26">
        <v>8000</v>
      </c>
      <c r="T243" s="27"/>
      <c r="U243" s="28"/>
      <c r="V243" s="27"/>
      <c r="W243" s="26"/>
      <c r="X243" s="27"/>
      <c r="Y243" s="29">
        <v>4620</v>
      </c>
      <c r="Z243" s="27">
        <v>0</v>
      </c>
      <c r="AA243" s="29">
        <v>4620</v>
      </c>
      <c r="AB243" s="27">
        <f>4620+0</f>
        <v>4620</v>
      </c>
      <c r="AC243" s="29">
        <v>4620</v>
      </c>
      <c r="AD243" s="27">
        <v>0</v>
      </c>
      <c r="AE243" s="29">
        <v>4620</v>
      </c>
      <c r="AF243" s="27">
        <v>9240</v>
      </c>
      <c r="AG243" s="29">
        <v>4620</v>
      </c>
      <c r="AH243" s="27"/>
      <c r="AI243" s="29">
        <v>4620</v>
      </c>
      <c r="AJ243" s="27">
        <v>12620</v>
      </c>
      <c r="AK243" s="29">
        <v>4620</v>
      </c>
      <c r="AL243" s="27"/>
      <c r="AM243" s="29">
        <v>4620</v>
      </c>
      <c r="AN243" s="27"/>
      <c r="AO243" s="29">
        <v>4620</v>
      </c>
      <c r="AP243" s="27"/>
      <c r="AQ243" s="28"/>
      <c r="AR243" s="27"/>
      <c r="AS243" s="28"/>
      <c r="AT243" s="27"/>
      <c r="AU243" s="125"/>
      <c r="AV243" s="128"/>
      <c r="AW243" s="27"/>
      <c r="AX243" s="128"/>
      <c r="AY243" s="27"/>
      <c r="AZ243" s="128"/>
      <c r="BA243" s="27"/>
      <c r="BB243" s="128"/>
      <c r="BC243" s="27"/>
      <c r="BD243" s="128"/>
      <c r="BE243" s="27"/>
      <c r="BF243" s="128"/>
      <c r="BG243" s="27"/>
      <c r="BH243" s="128"/>
      <c r="BI243" s="27"/>
      <c r="BJ243" s="128"/>
      <c r="BK243" s="27"/>
      <c r="BL243" s="128"/>
      <c r="BM243" s="27"/>
      <c r="BN243" s="128"/>
      <c r="BO243" s="27"/>
      <c r="BP243" s="128"/>
      <c r="BQ243" s="27"/>
      <c r="BR243" s="28"/>
      <c r="BS243" s="27"/>
      <c r="BT243" s="30"/>
      <c r="BU243" s="28"/>
      <c r="BV243" s="27"/>
      <c r="BW243" s="28"/>
      <c r="BX243" s="27"/>
      <c r="BY243" s="28"/>
      <c r="BZ243" s="27"/>
      <c r="CA243" s="28"/>
      <c r="CB243" s="27"/>
      <c r="CC243" s="28"/>
      <c r="CD243" s="27"/>
      <c r="CE243" s="28"/>
      <c r="CF243" s="27"/>
      <c r="CG243" s="26"/>
      <c r="CH243" s="27"/>
      <c r="CI243" s="26"/>
      <c r="CJ243" s="27"/>
      <c r="CK243" s="26"/>
      <c r="CL243" s="27"/>
      <c r="CM243" s="26"/>
      <c r="CN243" s="27"/>
      <c r="CO243" s="26"/>
      <c r="CP243" s="27"/>
      <c r="CQ243" s="26"/>
      <c r="CR243" s="27"/>
      <c r="CS243" s="30"/>
      <c r="CT243" s="31">
        <f t="shared" si="11"/>
        <v>57080</v>
      </c>
      <c r="CU243" s="31">
        <f t="shared" si="11"/>
        <v>33980</v>
      </c>
      <c r="CV243" s="32">
        <f t="shared" si="12"/>
        <v>23100</v>
      </c>
    </row>
    <row r="244" spans="1:100" ht="25.5" customHeight="1">
      <c r="A244" s="129">
        <v>89</v>
      </c>
      <c r="B244" s="48" t="s">
        <v>315</v>
      </c>
      <c r="C244" s="20" t="s">
        <v>316</v>
      </c>
      <c r="D244" s="20" t="s">
        <v>1460</v>
      </c>
      <c r="E244" s="20" t="s">
        <v>1458</v>
      </c>
      <c r="F244" s="21" t="s">
        <v>317</v>
      </c>
      <c r="G244" s="210"/>
      <c r="H244" s="127" t="s">
        <v>1468</v>
      </c>
      <c r="I244" s="23">
        <v>3300</v>
      </c>
      <c r="J244" s="34" t="s">
        <v>98</v>
      </c>
      <c r="K244" s="25">
        <f>CT244</f>
        <v>36290</v>
      </c>
      <c r="L244" s="11"/>
      <c r="M244" s="26">
        <v>1500</v>
      </c>
      <c r="N244" s="27">
        <v>1500</v>
      </c>
      <c r="O244" s="26">
        <v>1000</v>
      </c>
      <c r="P244" s="27">
        <v>1000</v>
      </c>
      <c r="Q244" s="26">
        <v>5000</v>
      </c>
      <c r="R244" s="27">
        <v>5000</v>
      </c>
      <c r="S244" s="26">
        <v>8000</v>
      </c>
      <c r="T244" s="27">
        <v>0</v>
      </c>
      <c r="U244" s="28"/>
      <c r="V244" s="27"/>
      <c r="W244" s="26"/>
      <c r="X244" s="27"/>
      <c r="Y244" s="29">
        <v>2310</v>
      </c>
      <c r="Z244" s="27">
        <v>0</v>
      </c>
      <c r="AA244" s="29">
        <v>2310</v>
      </c>
      <c r="AB244" s="27">
        <v>12620</v>
      </c>
      <c r="AC244" s="29">
        <v>2310</v>
      </c>
      <c r="AD244" s="27">
        <v>0</v>
      </c>
      <c r="AE244" s="29">
        <v>2310</v>
      </c>
      <c r="AF244" s="27">
        <v>1160</v>
      </c>
      <c r="AG244" s="29">
        <v>2310</v>
      </c>
      <c r="AH244" s="27">
        <v>5770</v>
      </c>
      <c r="AI244" s="29">
        <v>2310</v>
      </c>
      <c r="AJ244" s="27"/>
      <c r="AK244" s="29">
        <v>2310</v>
      </c>
      <c r="AL244" s="27"/>
      <c r="AM244" s="29">
        <v>2310</v>
      </c>
      <c r="AN244" s="27">
        <v>6930</v>
      </c>
      <c r="AO244" s="29">
        <v>2310</v>
      </c>
      <c r="AP244" s="27">
        <v>2310</v>
      </c>
      <c r="AQ244" s="28"/>
      <c r="AR244" s="27"/>
      <c r="AS244" s="28"/>
      <c r="AT244" s="27"/>
      <c r="AU244" s="125"/>
      <c r="AV244" s="128"/>
      <c r="AW244" s="27"/>
      <c r="AX244" s="128"/>
      <c r="AY244" s="27"/>
      <c r="AZ244" s="128"/>
      <c r="BA244" s="27"/>
      <c r="BB244" s="128"/>
      <c r="BC244" s="27"/>
      <c r="BD244" s="128"/>
      <c r="BE244" s="27"/>
      <c r="BF244" s="128"/>
      <c r="BG244" s="27"/>
      <c r="BH244" s="128"/>
      <c r="BI244" s="27"/>
      <c r="BJ244" s="128"/>
      <c r="BK244" s="27"/>
      <c r="BL244" s="128"/>
      <c r="BM244" s="27"/>
      <c r="BN244" s="128"/>
      <c r="BO244" s="27"/>
      <c r="BP244" s="128"/>
      <c r="BQ244" s="27"/>
      <c r="BR244" s="28"/>
      <c r="BS244" s="27"/>
      <c r="BT244" s="30"/>
      <c r="BU244" s="28"/>
      <c r="BV244" s="27"/>
      <c r="BW244" s="28"/>
      <c r="BX244" s="27"/>
      <c r="BY244" s="28"/>
      <c r="BZ244" s="27"/>
      <c r="CA244" s="28"/>
      <c r="CB244" s="27"/>
      <c r="CC244" s="28"/>
      <c r="CD244" s="27"/>
      <c r="CE244" s="28"/>
      <c r="CF244" s="27"/>
      <c r="CG244" s="26"/>
      <c r="CH244" s="27"/>
      <c r="CI244" s="26"/>
      <c r="CJ244" s="27"/>
      <c r="CK244" s="26"/>
      <c r="CL244" s="27"/>
      <c r="CM244" s="26"/>
      <c r="CN244" s="27"/>
      <c r="CO244" s="26"/>
      <c r="CP244" s="27"/>
      <c r="CQ244" s="26"/>
      <c r="CR244" s="27"/>
      <c r="CS244" s="30"/>
      <c r="CT244" s="31">
        <f t="shared" si="11"/>
        <v>36290</v>
      </c>
      <c r="CU244" s="31">
        <f t="shared" si="11"/>
        <v>36290</v>
      </c>
      <c r="CV244" s="32">
        <f t="shared" si="12"/>
        <v>0</v>
      </c>
    </row>
    <row r="245" spans="1:100" ht="25.5" customHeight="1">
      <c r="A245" s="18">
        <v>106</v>
      </c>
      <c r="B245" s="48" t="s">
        <v>929</v>
      </c>
      <c r="C245" s="20" t="s">
        <v>930</v>
      </c>
      <c r="D245" s="20" t="s">
        <v>1460</v>
      </c>
      <c r="E245" s="20" t="s">
        <v>1457</v>
      </c>
      <c r="F245" s="126" t="s">
        <v>931</v>
      </c>
      <c r="G245" s="210"/>
      <c r="H245" s="127"/>
      <c r="I245" s="94">
        <v>6600</v>
      </c>
      <c r="J245" s="127"/>
      <c r="K245" s="25">
        <f>CV245</f>
        <v>4620</v>
      </c>
      <c r="L245" s="11"/>
      <c r="M245" s="26">
        <v>1500</v>
      </c>
      <c r="N245" s="27">
        <v>1500</v>
      </c>
      <c r="O245" s="26">
        <v>1000</v>
      </c>
      <c r="P245" s="27">
        <v>1000</v>
      </c>
      <c r="Q245" s="26">
        <v>5000</v>
      </c>
      <c r="R245" s="27">
        <v>5000</v>
      </c>
      <c r="S245" s="26">
        <v>8000</v>
      </c>
      <c r="T245" s="27">
        <v>0</v>
      </c>
      <c r="U245" s="26"/>
      <c r="V245" s="27"/>
      <c r="W245" s="29">
        <v>4620</v>
      </c>
      <c r="X245" s="27">
        <v>0</v>
      </c>
      <c r="Y245" s="29">
        <v>4620</v>
      </c>
      <c r="Z245" s="27">
        <f>4620+0</f>
        <v>4620</v>
      </c>
      <c r="AA245" s="29">
        <v>4620</v>
      </c>
      <c r="AB245" s="27"/>
      <c r="AC245" s="29">
        <v>4620</v>
      </c>
      <c r="AD245" s="27">
        <v>4620</v>
      </c>
      <c r="AE245" s="29">
        <v>4620</v>
      </c>
      <c r="AF245" s="27">
        <v>12620</v>
      </c>
      <c r="AG245" s="29">
        <v>4620</v>
      </c>
      <c r="AH245" s="27"/>
      <c r="AI245" s="29">
        <v>4620</v>
      </c>
      <c r="AJ245" s="27"/>
      <c r="AK245" s="29">
        <v>4620</v>
      </c>
      <c r="AL245" s="27"/>
      <c r="AM245" s="29">
        <v>4620</v>
      </c>
      <c r="AN245" s="27">
        <v>23100</v>
      </c>
      <c r="AO245" s="128"/>
      <c r="AP245" s="27"/>
      <c r="AQ245" s="128"/>
      <c r="AR245" s="27"/>
      <c r="AS245" s="128"/>
      <c r="AT245" s="27"/>
      <c r="AU245" s="125"/>
      <c r="AV245" s="128"/>
      <c r="AW245" s="27"/>
      <c r="AX245" s="128"/>
      <c r="AY245" s="27"/>
      <c r="AZ245" s="128"/>
      <c r="BA245" s="27"/>
      <c r="BB245" s="128"/>
      <c r="BC245" s="27"/>
      <c r="BD245" s="128"/>
      <c r="BE245" s="27"/>
      <c r="BF245" s="128"/>
      <c r="BG245" s="27"/>
      <c r="BH245" s="128"/>
      <c r="BI245" s="27"/>
      <c r="BJ245" s="128"/>
      <c r="BK245" s="27"/>
      <c r="BL245" s="128"/>
      <c r="BM245" s="27"/>
      <c r="BN245" s="128"/>
      <c r="BO245" s="27"/>
      <c r="BP245" s="128"/>
      <c r="BQ245" s="27"/>
      <c r="BR245" s="28"/>
      <c r="BS245" s="27"/>
      <c r="BT245" s="30"/>
      <c r="BU245" s="28"/>
      <c r="BV245" s="27"/>
      <c r="BW245" s="28"/>
      <c r="BX245" s="27"/>
      <c r="BY245" s="28"/>
      <c r="BZ245" s="27"/>
      <c r="CA245" s="28"/>
      <c r="CB245" s="27"/>
      <c r="CC245" s="28"/>
      <c r="CD245" s="27"/>
      <c r="CE245" s="28"/>
      <c r="CF245" s="27"/>
      <c r="CG245" s="26"/>
      <c r="CH245" s="27"/>
      <c r="CI245" s="26"/>
      <c r="CJ245" s="27"/>
      <c r="CK245" s="26"/>
      <c r="CL245" s="27"/>
      <c r="CM245" s="26"/>
      <c r="CN245" s="27"/>
      <c r="CO245" s="26"/>
      <c r="CP245" s="27"/>
      <c r="CQ245" s="26"/>
      <c r="CR245" s="27"/>
      <c r="CS245" s="30"/>
      <c r="CT245" s="31">
        <f t="shared" si="11"/>
        <v>57080</v>
      </c>
      <c r="CU245" s="31">
        <f t="shared" si="11"/>
        <v>52460</v>
      </c>
      <c r="CV245" s="32">
        <f t="shared" si="12"/>
        <v>4620</v>
      </c>
    </row>
    <row r="246" spans="1:100" ht="25.5" customHeight="1">
      <c r="A246" s="129">
        <v>107</v>
      </c>
      <c r="B246" s="48" t="s">
        <v>932</v>
      </c>
      <c r="C246" s="20" t="s">
        <v>933</v>
      </c>
      <c r="D246" s="20" t="s">
        <v>1460</v>
      </c>
      <c r="E246" s="20" t="s">
        <v>1457</v>
      </c>
      <c r="F246" s="126" t="s">
        <v>934</v>
      </c>
      <c r="G246" s="210"/>
      <c r="H246" s="127" t="s">
        <v>680</v>
      </c>
      <c r="I246" s="94">
        <v>3300</v>
      </c>
      <c r="J246" s="127" t="s">
        <v>680</v>
      </c>
      <c r="K246" s="25">
        <f>CV246</f>
        <v>5310</v>
      </c>
      <c r="L246" s="11"/>
      <c r="M246" s="26">
        <v>1500</v>
      </c>
      <c r="N246" s="27">
        <v>1500</v>
      </c>
      <c r="O246" s="26">
        <v>1000</v>
      </c>
      <c r="P246" s="27">
        <v>1000</v>
      </c>
      <c r="Q246" s="26">
        <v>5000</v>
      </c>
      <c r="R246" s="27">
        <v>5000</v>
      </c>
      <c r="S246" s="26">
        <v>8000</v>
      </c>
      <c r="T246" s="27"/>
      <c r="U246" s="26"/>
      <c r="V246" s="27"/>
      <c r="W246" s="29">
        <v>2310</v>
      </c>
      <c r="X246" s="27">
        <v>5000</v>
      </c>
      <c r="Y246" s="29">
        <v>2310</v>
      </c>
      <c r="Z246" s="27"/>
      <c r="AA246" s="29">
        <v>2310</v>
      </c>
      <c r="AB246" s="27">
        <v>1930</v>
      </c>
      <c r="AC246" s="29">
        <v>2310</v>
      </c>
      <c r="AD246" s="27">
        <v>4310</v>
      </c>
      <c r="AE246" s="29">
        <v>2310</v>
      </c>
      <c r="AF246" s="27">
        <v>2310</v>
      </c>
      <c r="AG246" s="29">
        <v>2310</v>
      </c>
      <c r="AH246" s="27">
        <v>3310</v>
      </c>
      <c r="AI246" s="29">
        <v>2310</v>
      </c>
      <c r="AJ246" s="27">
        <v>3310</v>
      </c>
      <c r="AK246" s="29">
        <v>2310</v>
      </c>
      <c r="AL246" s="27">
        <v>3310</v>
      </c>
      <c r="AM246" s="29">
        <v>2310</v>
      </c>
      <c r="AN246" s="27"/>
      <c r="AO246" s="128"/>
      <c r="AP246" s="27"/>
      <c r="AQ246" s="128"/>
      <c r="AR246" s="27"/>
      <c r="AS246" s="128"/>
      <c r="AT246" s="27"/>
      <c r="AU246" s="125"/>
      <c r="AV246" s="128"/>
      <c r="AW246" s="27"/>
      <c r="AX246" s="128"/>
      <c r="AY246" s="27"/>
      <c r="AZ246" s="128"/>
      <c r="BA246" s="27"/>
      <c r="BB246" s="128"/>
      <c r="BC246" s="27"/>
      <c r="BD246" s="128"/>
      <c r="BE246" s="27"/>
      <c r="BF246" s="128"/>
      <c r="BG246" s="27"/>
      <c r="BH246" s="128"/>
      <c r="BI246" s="27"/>
      <c r="BJ246" s="128"/>
      <c r="BK246" s="27"/>
      <c r="BL246" s="128"/>
      <c r="BM246" s="27"/>
      <c r="BN246" s="128"/>
      <c r="BO246" s="27"/>
      <c r="BP246" s="128"/>
      <c r="BQ246" s="27"/>
      <c r="BR246" s="28"/>
      <c r="BS246" s="27"/>
      <c r="BT246" s="30"/>
      <c r="BU246" s="28"/>
      <c r="BV246" s="27"/>
      <c r="BW246" s="28"/>
      <c r="BX246" s="27"/>
      <c r="BY246" s="28"/>
      <c r="BZ246" s="27"/>
      <c r="CA246" s="28"/>
      <c r="CB246" s="27"/>
      <c r="CC246" s="28"/>
      <c r="CD246" s="27"/>
      <c r="CE246" s="28"/>
      <c r="CF246" s="27"/>
      <c r="CG246" s="26"/>
      <c r="CH246" s="27"/>
      <c r="CI246" s="26"/>
      <c r="CJ246" s="27"/>
      <c r="CK246" s="26"/>
      <c r="CL246" s="27"/>
      <c r="CM246" s="26"/>
      <c r="CN246" s="27"/>
      <c r="CO246" s="26"/>
      <c r="CP246" s="27"/>
      <c r="CQ246" s="26"/>
      <c r="CR246" s="27"/>
      <c r="CS246" s="30"/>
      <c r="CT246" s="31">
        <f t="shared" si="11"/>
        <v>36290</v>
      </c>
      <c r="CU246" s="31">
        <f t="shared" si="11"/>
        <v>30980</v>
      </c>
      <c r="CV246" s="32">
        <f t="shared" si="12"/>
        <v>5310</v>
      </c>
    </row>
    <row r="247" spans="1:100" ht="25.5" customHeight="1">
      <c r="A247" s="18">
        <v>90</v>
      </c>
      <c r="B247" s="48" t="s">
        <v>318</v>
      </c>
      <c r="C247" s="20" t="s">
        <v>319</v>
      </c>
      <c r="D247" s="20" t="s">
        <v>1460</v>
      </c>
      <c r="E247" s="20" t="s">
        <v>1458</v>
      </c>
      <c r="F247" s="21" t="s">
        <v>320</v>
      </c>
      <c r="G247" s="210"/>
      <c r="H247" s="35"/>
      <c r="I247" s="23">
        <v>6600</v>
      </c>
      <c r="J247" s="35"/>
      <c r="K247" s="25">
        <f>CT247</f>
        <v>57080</v>
      </c>
      <c r="L247" s="11"/>
      <c r="M247" s="26">
        <v>1500</v>
      </c>
      <c r="N247" s="27">
        <v>1500</v>
      </c>
      <c r="O247" s="26">
        <v>1000</v>
      </c>
      <c r="P247" s="27">
        <v>1000</v>
      </c>
      <c r="Q247" s="26">
        <v>5000</v>
      </c>
      <c r="R247" s="27">
        <v>5000</v>
      </c>
      <c r="S247" s="26">
        <v>8000</v>
      </c>
      <c r="T247" s="27">
        <v>0</v>
      </c>
      <c r="U247" s="28"/>
      <c r="V247" s="27"/>
      <c r="W247" s="26"/>
      <c r="X247" s="27"/>
      <c r="Y247" s="29">
        <v>4620</v>
      </c>
      <c r="Z247" s="27">
        <v>4620</v>
      </c>
      <c r="AA247" s="29">
        <v>4620</v>
      </c>
      <c r="AB247" s="27">
        <v>12620</v>
      </c>
      <c r="AC247" s="29">
        <v>4620</v>
      </c>
      <c r="AD247" s="27">
        <v>0</v>
      </c>
      <c r="AE247" s="29">
        <v>4620</v>
      </c>
      <c r="AF247" s="27">
        <f>4620+4620</f>
        <v>9240</v>
      </c>
      <c r="AG247" s="29">
        <v>4620</v>
      </c>
      <c r="AH247" s="27"/>
      <c r="AI247" s="29">
        <v>4620</v>
      </c>
      <c r="AJ247" s="27"/>
      <c r="AK247" s="29">
        <v>4620</v>
      </c>
      <c r="AL247" s="27">
        <v>4620</v>
      </c>
      <c r="AM247" s="29">
        <v>4620</v>
      </c>
      <c r="AN247" s="27">
        <v>13860</v>
      </c>
      <c r="AO247" s="29">
        <v>4620</v>
      </c>
      <c r="AP247" s="27"/>
      <c r="AQ247" s="28"/>
      <c r="AR247" s="27"/>
      <c r="AS247" s="28"/>
      <c r="AT247" s="27"/>
      <c r="AU247" s="125"/>
      <c r="AV247" s="128"/>
      <c r="AW247" s="27"/>
      <c r="AX247" s="128"/>
      <c r="AY247" s="27"/>
      <c r="AZ247" s="128"/>
      <c r="BA247" s="27"/>
      <c r="BB247" s="128"/>
      <c r="BC247" s="27"/>
      <c r="BD247" s="128"/>
      <c r="BE247" s="27"/>
      <c r="BF247" s="128"/>
      <c r="BG247" s="27"/>
      <c r="BH247" s="128"/>
      <c r="BI247" s="27"/>
      <c r="BJ247" s="128"/>
      <c r="BK247" s="27"/>
      <c r="BL247" s="128"/>
      <c r="BM247" s="27"/>
      <c r="BN247" s="128"/>
      <c r="BO247" s="27"/>
      <c r="BP247" s="128"/>
      <c r="BQ247" s="27"/>
      <c r="BR247" s="28"/>
      <c r="BS247" s="27"/>
      <c r="BT247" s="30"/>
      <c r="BU247" s="28"/>
      <c r="BV247" s="27"/>
      <c r="BW247" s="28"/>
      <c r="BX247" s="27"/>
      <c r="BY247" s="28"/>
      <c r="BZ247" s="27"/>
      <c r="CA247" s="28"/>
      <c r="CB247" s="27"/>
      <c r="CC247" s="28"/>
      <c r="CD247" s="27"/>
      <c r="CE247" s="28"/>
      <c r="CF247" s="27"/>
      <c r="CG247" s="26"/>
      <c r="CH247" s="27"/>
      <c r="CI247" s="26"/>
      <c r="CJ247" s="27"/>
      <c r="CK247" s="26"/>
      <c r="CL247" s="27"/>
      <c r="CM247" s="26"/>
      <c r="CN247" s="27"/>
      <c r="CO247" s="26"/>
      <c r="CP247" s="27"/>
      <c r="CQ247" s="26"/>
      <c r="CR247" s="27"/>
      <c r="CS247" s="30"/>
      <c r="CT247" s="31">
        <f t="shared" si="11"/>
        <v>57080</v>
      </c>
      <c r="CU247" s="31">
        <f t="shared" si="11"/>
        <v>52460</v>
      </c>
      <c r="CV247" s="32">
        <f t="shared" si="12"/>
        <v>4620</v>
      </c>
    </row>
    <row r="248" spans="1:100" ht="25.5" customHeight="1">
      <c r="A248" s="129">
        <v>108</v>
      </c>
      <c r="B248" s="48" t="s">
        <v>935</v>
      </c>
      <c r="C248" s="20" t="s">
        <v>936</v>
      </c>
      <c r="D248" s="20" t="s">
        <v>1460</v>
      </c>
      <c r="E248" s="20" t="s">
        <v>1457</v>
      </c>
      <c r="F248" s="126" t="s">
        <v>937</v>
      </c>
      <c r="G248" s="37"/>
      <c r="H248" s="127"/>
      <c r="I248" s="94">
        <v>6600</v>
      </c>
      <c r="J248" s="127"/>
      <c r="K248" s="25">
        <f>CV248</f>
        <v>21860</v>
      </c>
      <c r="L248" s="11"/>
      <c r="M248" s="26">
        <v>1500</v>
      </c>
      <c r="N248" s="27">
        <v>1500</v>
      </c>
      <c r="O248" s="26">
        <v>1000</v>
      </c>
      <c r="P248" s="27">
        <v>1000</v>
      </c>
      <c r="Q248" s="26">
        <v>5000</v>
      </c>
      <c r="R248" s="27">
        <v>5000</v>
      </c>
      <c r="S248" s="26">
        <v>8000</v>
      </c>
      <c r="T248" s="27"/>
      <c r="U248" s="26"/>
      <c r="V248" s="27"/>
      <c r="W248" s="29">
        <v>4620</v>
      </c>
      <c r="X248" s="27">
        <v>4620</v>
      </c>
      <c r="Y248" s="29">
        <v>4620</v>
      </c>
      <c r="Z248" s="27">
        <v>0</v>
      </c>
      <c r="AA248" s="29">
        <v>4620</v>
      </c>
      <c r="AB248" s="27">
        <f>4620+0</f>
        <v>4620</v>
      </c>
      <c r="AC248" s="29">
        <v>4620</v>
      </c>
      <c r="AD248" s="27">
        <v>4620</v>
      </c>
      <c r="AE248" s="29">
        <v>4620</v>
      </c>
      <c r="AF248" s="27"/>
      <c r="AG248" s="29">
        <v>4620</v>
      </c>
      <c r="AH248" s="27">
        <v>4620</v>
      </c>
      <c r="AI248" s="29">
        <v>4620</v>
      </c>
      <c r="AJ248" s="27">
        <v>4620</v>
      </c>
      <c r="AK248" s="29">
        <v>4620</v>
      </c>
      <c r="AL248" s="27">
        <v>4620</v>
      </c>
      <c r="AM248" s="29">
        <v>4620</v>
      </c>
      <c r="AN248" s="27"/>
      <c r="AO248" s="128"/>
      <c r="AP248" s="27"/>
      <c r="AQ248" s="128"/>
      <c r="AR248" s="27"/>
      <c r="AS248" s="128"/>
      <c r="AT248" s="27"/>
      <c r="AU248" s="125"/>
      <c r="AV248" s="128"/>
      <c r="AW248" s="27"/>
      <c r="AX248" s="128"/>
      <c r="AY248" s="27"/>
      <c r="AZ248" s="128"/>
      <c r="BA248" s="27"/>
      <c r="BB248" s="128"/>
      <c r="BC248" s="27"/>
      <c r="BD248" s="128"/>
      <c r="BE248" s="27"/>
      <c r="BF248" s="128"/>
      <c r="BG248" s="27"/>
      <c r="BH248" s="128"/>
      <c r="BI248" s="27"/>
      <c r="BJ248" s="128"/>
      <c r="BK248" s="27"/>
      <c r="BL248" s="128"/>
      <c r="BM248" s="27"/>
      <c r="BN248" s="128"/>
      <c r="BO248" s="27"/>
      <c r="BP248" s="128"/>
      <c r="BQ248" s="27"/>
      <c r="BR248" s="28"/>
      <c r="BS248" s="27"/>
      <c r="BT248" s="30"/>
      <c r="BU248" s="28"/>
      <c r="BV248" s="27"/>
      <c r="BW248" s="28"/>
      <c r="BX248" s="27"/>
      <c r="BY248" s="28"/>
      <c r="BZ248" s="27"/>
      <c r="CA248" s="28"/>
      <c r="CB248" s="27"/>
      <c r="CC248" s="28"/>
      <c r="CD248" s="27"/>
      <c r="CE248" s="28"/>
      <c r="CF248" s="27"/>
      <c r="CG248" s="26"/>
      <c r="CH248" s="27"/>
      <c r="CI248" s="26"/>
      <c r="CJ248" s="27"/>
      <c r="CK248" s="26"/>
      <c r="CL248" s="27"/>
      <c r="CM248" s="26"/>
      <c r="CN248" s="27"/>
      <c r="CO248" s="26"/>
      <c r="CP248" s="27"/>
      <c r="CQ248" s="26"/>
      <c r="CR248" s="27"/>
      <c r="CS248" s="30"/>
      <c r="CT248" s="31">
        <f t="shared" si="11"/>
        <v>57080</v>
      </c>
      <c r="CU248" s="31">
        <f t="shared" si="11"/>
        <v>35220</v>
      </c>
      <c r="CV248" s="32">
        <f t="shared" si="12"/>
        <v>21860</v>
      </c>
    </row>
    <row r="249" spans="1:100" ht="25.5" customHeight="1">
      <c r="A249" s="18">
        <v>109</v>
      </c>
      <c r="B249" s="48" t="s">
        <v>938</v>
      </c>
      <c r="C249" s="20" t="s">
        <v>939</v>
      </c>
      <c r="D249" s="20" t="s">
        <v>1460</v>
      </c>
      <c r="E249" s="20" t="s">
        <v>1457</v>
      </c>
      <c r="F249" s="126" t="s">
        <v>940</v>
      </c>
      <c r="G249" s="210"/>
      <c r="H249" s="214"/>
      <c r="I249" s="94">
        <v>6600</v>
      </c>
      <c r="J249" s="214"/>
      <c r="K249" s="25">
        <f>CV249</f>
        <v>25580</v>
      </c>
      <c r="L249" s="11"/>
      <c r="M249" s="26">
        <v>1500</v>
      </c>
      <c r="N249" s="27">
        <v>1500</v>
      </c>
      <c r="O249" s="26">
        <v>1000</v>
      </c>
      <c r="P249" s="27">
        <v>1000</v>
      </c>
      <c r="Q249" s="26">
        <v>5000</v>
      </c>
      <c r="R249" s="27">
        <v>5000</v>
      </c>
      <c r="S249" s="26">
        <v>8000</v>
      </c>
      <c r="T249" s="27">
        <v>0</v>
      </c>
      <c r="U249" s="26"/>
      <c r="V249" s="27"/>
      <c r="W249" s="29">
        <v>4620</v>
      </c>
      <c r="X249" s="27">
        <v>0</v>
      </c>
      <c r="Y249" s="29">
        <v>4620</v>
      </c>
      <c r="Z249" s="27"/>
      <c r="AA249" s="29">
        <v>4620</v>
      </c>
      <c r="AB249" s="27"/>
      <c r="AC249" s="29">
        <v>4620</v>
      </c>
      <c r="AD249" s="27">
        <v>14000</v>
      </c>
      <c r="AE249" s="29">
        <v>4620</v>
      </c>
      <c r="AF249" s="27"/>
      <c r="AG249" s="29">
        <v>4620</v>
      </c>
      <c r="AH249" s="27"/>
      <c r="AI249" s="29">
        <v>4620</v>
      </c>
      <c r="AJ249" s="27"/>
      <c r="AK249" s="29">
        <v>4620</v>
      </c>
      <c r="AL249" s="27"/>
      <c r="AM249" s="29">
        <v>4620</v>
      </c>
      <c r="AN249" s="27">
        <v>10000</v>
      </c>
      <c r="AO249" s="128"/>
      <c r="AP249" s="27"/>
      <c r="AQ249" s="128"/>
      <c r="AR249" s="27"/>
      <c r="AS249" s="128"/>
      <c r="AT249" s="27"/>
      <c r="AU249" s="125"/>
      <c r="AV249" s="128"/>
      <c r="AW249" s="27"/>
      <c r="AX249" s="128"/>
      <c r="AY249" s="27"/>
      <c r="AZ249" s="128"/>
      <c r="BA249" s="27"/>
      <c r="BB249" s="128"/>
      <c r="BC249" s="27"/>
      <c r="BD249" s="128"/>
      <c r="BE249" s="27"/>
      <c r="BF249" s="128"/>
      <c r="BG249" s="27"/>
      <c r="BH249" s="128"/>
      <c r="BI249" s="27"/>
      <c r="BJ249" s="128"/>
      <c r="BK249" s="27"/>
      <c r="BL249" s="128"/>
      <c r="BM249" s="27"/>
      <c r="BN249" s="128"/>
      <c r="BO249" s="27"/>
      <c r="BP249" s="128"/>
      <c r="BQ249" s="27"/>
      <c r="BR249" s="28"/>
      <c r="BS249" s="27"/>
      <c r="BT249" s="30"/>
      <c r="BU249" s="28"/>
      <c r="BV249" s="27"/>
      <c r="BW249" s="28"/>
      <c r="BX249" s="27"/>
      <c r="BY249" s="28"/>
      <c r="BZ249" s="27"/>
      <c r="CA249" s="28"/>
      <c r="CB249" s="27"/>
      <c r="CC249" s="28"/>
      <c r="CD249" s="27"/>
      <c r="CE249" s="28"/>
      <c r="CF249" s="27"/>
      <c r="CG249" s="26"/>
      <c r="CH249" s="27"/>
      <c r="CI249" s="26"/>
      <c r="CJ249" s="27"/>
      <c r="CK249" s="26"/>
      <c r="CL249" s="27"/>
      <c r="CM249" s="26"/>
      <c r="CN249" s="27"/>
      <c r="CO249" s="26"/>
      <c r="CP249" s="27"/>
      <c r="CQ249" s="26"/>
      <c r="CR249" s="27"/>
      <c r="CS249" s="30"/>
      <c r="CT249" s="31">
        <f t="shared" si="11"/>
        <v>57080</v>
      </c>
      <c r="CU249" s="31">
        <f t="shared" si="11"/>
        <v>31500</v>
      </c>
      <c r="CV249" s="32">
        <f t="shared" si="12"/>
        <v>25580</v>
      </c>
    </row>
    <row r="250" spans="1:100" ht="25.5" customHeight="1">
      <c r="A250" s="129">
        <v>110</v>
      </c>
      <c r="B250" s="48" t="s">
        <v>941</v>
      </c>
      <c r="C250" s="20" t="s">
        <v>942</v>
      </c>
      <c r="D250" s="20" t="s">
        <v>1460</v>
      </c>
      <c r="E250" s="20" t="s">
        <v>1457</v>
      </c>
      <c r="F250" s="126" t="s">
        <v>943</v>
      </c>
      <c r="G250" s="22"/>
      <c r="H250" s="147"/>
      <c r="I250" s="94">
        <v>6600</v>
      </c>
      <c r="J250" s="147"/>
      <c r="K250" s="25">
        <f>CV250</f>
        <v>0</v>
      </c>
      <c r="L250" s="11"/>
      <c r="M250" s="26">
        <v>1500</v>
      </c>
      <c r="N250" s="27">
        <v>1500</v>
      </c>
      <c r="O250" s="26">
        <v>1000</v>
      </c>
      <c r="P250" s="27">
        <v>1000</v>
      </c>
      <c r="Q250" s="26">
        <v>5000</v>
      </c>
      <c r="R250" s="27">
        <v>5000</v>
      </c>
      <c r="S250" s="26">
        <v>8000</v>
      </c>
      <c r="T250" s="27">
        <v>0</v>
      </c>
      <c r="U250" s="26"/>
      <c r="V250" s="27"/>
      <c r="W250" s="29">
        <v>4620</v>
      </c>
      <c r="X250" s="27">
        <v>0</v>
      </c>
      <c r="Y250" s="29">
        <v>4620</v>
      </c>
      <c r="Z250" s="27">
        <v>0</v>
      </c>
      <c r="AA250" s="29">
        <v>4620</v>
      </c>
      <c r="AB250" s="27">
        <v>21860</v>
      </c>
      <c r="AC250" s="29">
        <v>4620</v>
      </c>
      <c r="AD250" s="27">
        <v>4620</v>
      </c>
      <c r="AE250" s="29">
        <v>4620</v>
      </c>
      <c r="AF250" s="27"/>
      <c r="AG250" s="29">
        <v>4620</v>
      </c>
      <c r="AH250" s="27"/>
      <c r="AI250" s="29">
        <v>4620</v>
      </c>
      <c r="AJ250" s="27"/>
      <c r="AK250" s="29">
        <v>4620</v>
      </c>
      <c r="AL250" s="27"/>
      <c r="AM250" s="29">
        <v>4620</v>
      </c>
      <c r="AN250" s="27">
        <v>23100</v>
      </c>
      <c r="AO250" s="128"/>
      <c r="AP250" s="27"/>
      <c r="AQ250" s="128"/>
      <c r="AR250" s="27"/>
      <c r="AS250" s="128"/>
      <c r="AT250" s="27"/>
      <c r="AU250" s="125"/>
      <c r="AV250" s="128"/>
      <c r="AW250" s="27"/>
      <c r="AX250" s="128"/>
      <c r="AY250" s="27"/>
      <c r="AZ250" s="128"/>
      <c r="BA250" s="27"/>
      <c r="BB250" s="128"/>
      <c r="BC250" s="27"/>
      <c r="BD250" s="128"/>
      <c r="BE250" s="27"/>
      <c r="BF250" s="128"/>
      <c r="BG250" s="27"/>
      <c r="BH250" s="128"/>
      <c r="BI250" s="27"/>
      <c r="BJ250" s="128"/>
      <c r="BK250" s="27"/>
      <c r="BL250" s="128"/>
      <c r="BM250" s="27"/>
      <c r="BN250" s="128"/>
      <c r="BO250" s="27"/>
      <c r="BP250" s="128"/>
      <c r="BQ250" s="27"/>
      <c r="BR250" s="28"/>
      <c r="BS250" s="27"/>
      <c r="BT250" s="30"/>
      <c r="BU250" s="28"/>
      <c r="BV250" s="27"/>
      <c r="BW250" s="28"/>
      <c r="BX250" s="27"/>
      <c r="BY250" s="28"/>
      <c r="BZ250" s="27"/>
      <c r="CA250" s="28"/>
      <c r="CB250" s="27"/>
      <c r="CC250" s="28"/>
      <c r="CD250" s="27"/>
      <c r="CE250" s="28"/>
      <c r="CF250" s="27"/>
      <c r="CG250" s="26"/>
      <c r="CH250" s="27"/>
      <c r="CI250" s="26"/>
      <c r="CJ250" s="27"/>
      <c r="CK250" s="26"/>
      <c r="CL250" s="27"/>
      <c r="CM250" s="26"/>
      <c r="CN250" s="27"/>
      <c r="CO250" s="26"/>
      <c r="CP250" s="27"/>
      <c r="CQ250" s="26"/>
      <c r="CR250" s="27"/>
      <c r="CS250" s="30"/>
      <c r="CT250" s="31">
        <f t="shared" si="11"/>
        <v>57080</v>
      </c>
      <c r="CU250" s="31">
        <f t="shared" si="11"/>
        <v>57080</v>
      </c>
      <c r="CV250" s="32">
        <f t="shared" si="12"/>
        <v>0</v>
      </c>
    </row>
    <row r="251" spans="1:100" ht="25.5" customHeight="1">
      <c r="A251" s="18">
        <v>111</v>
      </c>
      <c r="B251" s="48" t="s">
        <v>944</v>
      </c>
      <c r="C251" s="20" t="s">
        <v>945</v>
      </c>
      <c r="D251" s="20" t="s">
        <v>1460</v>
      </c>
      <c r="E251" s="20" t="s">
        <v>1457</v>
      </c>
      <c r="F251" s="126" t="s">
        <v>946</v>
      </c>
      <c r="G251" s="37"/>
      <c r="H251" s="127"/>
      <c r="I251" s="94">
        <v>6600</v>
      </c>
      <c r="J251" s="127"/>
      <c r="K251" s="38">
        <f>CV251</f>
        <v>0</v>
      </c>
      <c r="L251" s="11"/>
      <c r="M251" s="26">
        <v>1500</v>
      </c>
      <c r="N251" s="27">
        <v>1500</v>
      </c>
      <c r="O251" s="26">
        <v>1000</v>
      </c>
      <c r="P251" s="27">
        <v>1000</v>
      </c>
      <c r="Q251" s="26">
        <v>5000</v>
      </c>
      <c r="R251" s="27">
        <v>5000</v>
      </c>
      <c r="S251" s="26">
        <v>8000</v>
      </c>
      <c r="T251" s="27">
        <v>0</v>
      </c>
      <c r="U251" s="26"/>
      <c r="V251" s="27"/>
      <c r="W251" s="29">
        <v>4620</v>
      </c>
      <c r="X251" s="27">
        <v>0</v>
      </c>
      <c r="Y251" s="29">
        <v>4620</v>
      </c>
      <c r="Z251" s="27">
        <v>0</v>
      </c>
      <c r="AA251" s="29">
        <v>4620</v>
      </c>
      <c r="AB251" s="27">
        <v>0</v>
      </c>
      <c r="AC251" s="29">
        <v>4620</v>
      </c>
      <c r="AD251" s="27">
        <v>26480</v>
      </c>
      <c r="AE251" s="29">
        <v>4620</v>
      </c>
      <c r="AF251" s="27"/>
      <c r="AG251" s="29">
        <v>4620</v>
      </c>
      <c r="AH251" s="27"/>
      <c r="AI251" s="29">
        <v>4620</v>
      </c>
      <c r="AJ251" s="27"/>
      <c r="AK251" s="29">
        <v>4620</v>
      </c>
      <c r="AL251" s="27"/>
      <c r="AM251" s="29">
        <v>4620</v>
      </c>
      <c r="AN251" s="27">
        <v>23100</v>
      </c>
      <c r="AO251" s="128"/>
      <c r="AP251" s="27"/>
      <c r="AQ251" s="128"/>
      <c r="AR251" s="27"/>
      <c r="AS251" s="128"/>
      <c r="AT251" s="27"/>
      <c r="AU251" s="125"/>
      <c r="AV251" s="128"/>
      <c r="AW251" s="27"/>
      <c r="AX251" s="128"/>
      <c r="AY251" s="27"/>
      <c r="AZ251" s="128"/>
      <c r="BA251" s="27"/>
      <c r="BB251" s="128"/>
      <c r="BC251" s="27"/>
      <c r="BD251" s="128"/>
      <c r="BE251" s="27"/>
      <c r="BF251" s="128"/>
      <c r="BG251" s="27"/>
      <c r="BH251" s="128"/>
      <c r="BI251" s="27"/>
      <c r="BJ251" s="128"/>
      <c r="BK251" s="27"/>
      <c r="BL251" s="128"/>
      <c r="BM251" s="27"/>
      <c r="BN251" s="128"/>
      <c r="BO251" s="27"/>
      <c r="BP251" s="128"/>
      <c r="BQ251" s="27"/>
      <c r="BR251" s="28"/>
      <c r="BS251" s="27"/>
      <c r="BT251" s="30"/>
      <c r="BU251" s="28"/>
      <c r="BV251" s="27"/>
      <c r="BW251" s="28"/>
      <c r="BX251" s="27"/>
      <c r="BY251" s="28"/>
      <c r="BZ251" s="27"/>
      <c r="CA251" s="28"/>
      <c r="CB251" s="27"/>
      <c r="CC251" s="28"/>
      <c r="CD251" s="27"/>
      <c r="CE251" s="28"/>
      <c r="CF251" s="27"/>
      <c r="CG251" s="26"/>
      <c r="CH251" s="27"/>
      <c r="CI251" s="26"/>
      <c r="CJ251" s="27"/>
      <c r="CK251" s="26"/>
      <c r="CL251" s="27"/>
      <c r="CM251" s="26"/>
      <c r="CN251" s="27"/>
      <c r="CO251" s="26"/>
      <c r="CP251" s="27"/>
      <c r="CQ251" s="26"/>
      <c r="CR251" s="27"/>
      <c r="CS251" s="30"/>
      <c r="CT251" s="31">
        <f t="shared" si="11"/>
        <v>57080</v>
      </c>
      <c r="CU251" s="31">
        <f t="shared" si="11"/>
        <v>57080</v>
      </c>
      <c r="CV251" s="32">
        <f t="shared" si="12"/>
        <v>0</v>
      </c>
    </row>
    <row r="252" spans="1:100" ht="25.5" customHeight="1">
      <c r="A252" s="129">
        <v>91</v>
      </c>
      <c r="B252" s="48" t="s">
        <v>321</v>
      </c>
      <c r="C252" s="20" t="s">
        <v>322</v>
      </c>
      <c r="D252" s="20" t="s">
        <v>1460</v>
      </c>
      <c r="E252" s="20" t="s">
        <v>1458</v>
      </c>
      <c r="F252" s="21" t="s">
        <v>323</v>
      </c>
      <c r="G252" s="210"/>
      <c r="H252" s="35"/>
      <c r="I252" s="23">
        <v>6600</v>
      </c>
      <c r="J252" s="35"/>
      <c r="K252" s="25">
        <f>CT252</f>
        <v>57080</v>
      </c>
      <c r="L252" s="11"/>
      <c r="M252" s="26">
        <v>1500</v>
      </c>
      <c r="N252" s="27">
        <v>1500</v>
      </c>
      <c r="O252" s="26">
        <v>1000</v>
      </c>
      <c r="P252" s="27">
        <v>1000</v>
      </c>
      <c r="Q252" s="26">
        <v>5000</v>
      </c>
      <c r="R252" s="27">
        <v>5000</v>
      </c>
      <c r="S252" s="26">
        <v>8000</v>
      </c>
      <c r="T252" s="27"/>
      <c r="U252" s="28"/>
      <c r="V252" s="27"/>
      <c r="W252" s="26"/>
      <c r="X252" s="27"/>
      <c r="Y252" s="29">
        <v>4620</v>
      </c>
      <c r="Z252" s="27"/>
      <c r="AA252" s="29">
        <v>4620</v>
      </c>
      <c r="AB252" s="27"/>
      <c r="AC252" s="29">
        <v>4620</v>
      </c>
      <c r="AD252" s="27"/>
      <c r="AE252" s="29">
        <v>4620</v>
      </c>
      <c r="AF252" s="27"/>
      <c r="AG252" s="29">
        <v>4620</v>
      </c>
      <c r="AH252" s="27">
        <v>5000</v>
      </c>
      <c r="AI252" s="29">
        <v>4620</v>
      </c>
      <c r="AJ252" s="27"/>
      <c r="AK252" s="29">
        <v>4620</v>
      </c>
      <c r="AL252" s="27"/>
      <c r="AM252" s="29">
        <v>4620</v>
      </c>
      <c r="AN252" s="27"/>
      <c r="AO252" s="29">
        <v>4620</v>
      </c>
      <c r="AP252" s="27">
        <v>5000</v>
      </c>
      <c r="AQ252" s="28"/>
      <c r="AR252" s="27"/>
      <c r="AS252" s="28"/>
      <c r="AT252" s="27"/>
      <c r="AU252" s="125"/>
      <c r="AV252" s="128"/>
      <c r="AW252" s="27"/>
      <c r="AX252" s="128"/>
      <c r="AY252" s="27"/>
      <c r="AZ252" s="128"/>
      <c r="BA252" s="27"/>
      <c r="BB252" s="128"/>
      <c r="BC252" s="27"/>
      <c r="BD252" s="128"/>
      <c r="BE252" s="27"/>
      <c r="BF252" s="128"/>
      <c r="BG252" s="27"/>
      <c r="BH252" s="128"/>
      <c r="BI252" s="27"/>
      <c r="BJ252" s="128"/>
      <c r="BK252" s="27"/>
      <c r="BL252" s="128"/>
      <c r="BM252" s="27"/>
      <c r="BN252" s="128"/>
      <c r="BO252" s="27"/>
      <c r="BP252" s="128"/>
      <c r="BQ252" s="27"/>
      <c r="BR252" s="28"/>
      <c r="BS252" s="27"/>
      <c r="BT252" s="30"/>
      <c r="BU252" s="28"/>
      <c r="BV252" s="27"/>
      <c r="BW252" s="28"/>
      <c r="BX252" s="27"/>
      <c r="BY252" s="28"/>
      <c r="BZ252" s="27"/>
      <c r="CA252" s="28"/>
      <c r="CB252" s="27"/>
      <c r="CC252" s="28"/>
      <c r="CD252" s="27"/>
      <c r="CE252" s="28"/>
      <c r="CF252" s="27"/>
      <c r="CG252" s="26"/>
      <c r="CH252" s="27"/>
      <c r="CI252" s="26"/>
      <c r="CJ252" s="27"/>
      <c r="CK252" s="26"/>
      <c r="CL252" s="27"/>
      <c r="CM252" s="26"/>
      <c r="CN252" s="27"/>
      <c r="CO252" s="26"/>
      <c r="CP252" s="27"/>
      <c r="CQ252" s="26"/>
      <c r="CR252" s="27"/>
      <c r="CS252" s="30"/>
      <c r="CT252" s="31">
        <f t="shared" si="11"/>
        <v>57080</v>
      </c>
      <c r="CU252" s="31">
        <f t="shared" si="11"/>
        <v>17500</v>
      </c>
      <c r="CV252" s="32">
        <f t="shared" si="12"/>
        <v>39580</v>
      </c>
    </row>
    <row r="253" spans="1:100" ht="25.5" customHeight="1">
      <c r="A253" s="18">
        <v>92</v>
      </c>
      <c r="B253" s="48" t="s">
        <v>324</v>
      </c>
      <c r="C253" s="20" t="s">
        <v>325</v>
      </c>
      <c r="D253" s="20" t="s">
        <v>1460</v>
      </c>
      <c r="E253" s="20" t="s">
        <v>1458</v>
      </c>
      <c r="F253" s="21" t="s">
        <v>326</v>
      </c>
      <c r="G253" s="210"/>
      <c r="H253" s="35" t="s">
        <v>108</v>
      </c>
      <c r="I253" s="23">
        <v>3300</v>
      </c>
      <c r="J253" s="35" t="s">
        <v>108</v>
      </c>
      <c r="K253" s="25">
        <f>CT253</f>
        <v>36290</v>
      </c>
      <c r="L253" s="11"/>
      <c r="M253" s="26">
        <v>1500</v>
      </c>
      <c r="N253" s="27">
        <v>1500</v>
      </c>
      <c r="O253" s="26">
        <v>1000</v>
      </c>
      <c r="P253" s="27">
        <v>1000</v>
      </c>
      <c r="Q253" s="26">
        <v>5000</v>
      </c>
      <c r="R253" s="27">
        <v>5000</v>
      </c>
      <c r="S253" s="26">
        <v>8000</v>
      </c>
      <c r="T253" s="27">
        <v>0</v>
      </c>
      <c r="U253" s="28"/>
      <c r="V253" s="27"/>
      <c r="W253" s="26"/>
      <c r="X253" s="27"/>
      <c r="Y253" s="29">
        <v>2310</v>
      </c>
      <c r="Z253" s="27">
        <v>12620</v>
      </c>
      <c r="AA253" s="29">
        <v>2310</v>
      </c>
      <c r="AB253" s="27">
        <v>4620</v>
      </c>
      <c r="AC253" s="29">
        <v>2310</v>
      </c>
      <c r="AD253" s="27"/>
      <c r="AE253" s="29">
        <v>2310</v>
      </c>
      <c r="AF253" s="27"/>
      <c r="AG253" s="29">
        <v>2310</v>
      </c>
      <c r="AH253" s="27">
        <v>2310</v>
      </c>
      <c r="AI253" s="29">
        <v>2310</v>
      </c>
      <c r="AJ253" s="27">
        <v>2310</v>
      </c>
      <c r="AK253" s="29">
        <v>2310</v>
      </c>
      <c r="AL253" s="27">
        <v>2310</v>
      </c>
      <c r="AM253" s="29">
        <v>2310</v>
      </c>
      <c r="AN253" s="27">
        <v>2330</v>
      </c>
      <c r="AO253" s="29">
        <v>2310</v>
      </c>
      <c r="AP253" s="27">
        <v>2310</v>
      </c>
      <c r="AQ253" s="28"/>
      <c r="AR253" s="27"/>
      <c r="AS253" s="28"/>
      <c r="AT253" s="27"/>
      <c r="AU253" s="125"/>
      <c r="AV253" s="128"/>
      <c r="AW253" s="27"/>
      <c r="AX253" s="128"/>
      <c r="AY253" s="27"/>
      <c r="AZ253" s="128"/>
      <c r="BA253" s="27"/>
      <c r="BB253" s="128"/>
      <c r="BC253" s="27"/>
      <c r="BD253" s="128"/>
      <c r="BE253" s="27"/>
      <c r="BF253" s="128"/>
      <c r="BG253" s="27"/>
      <c r="BH253" s="128"/>
      <c r="BI253" s="27"/>
      <c r="BJ253" s="128"/>
      <c r="BK253" s="27"/>
      <c r="BL253" s="128"/>
      <c r="BM253" s="27"/>
      <c r="BN253" s="128"/>
      <c r="BO253" s="27"/>
      <c r="BP253" s="128"/>
      <c r="BQ253" s="27"/>
      <c r="BR253" s="28"/>
      <c r="BS253" s="27"/>
      <c r="BT253" s="30"/>
      <c r="BU253" s="28"/>
      <c r="BV253" s="27"/>
      <c r="BW253" s="28"/>
      <c r="BX253" s="27"/>
      <c r="BY253" s="28"/>
      <c r="BZ253" s="27"/>
      <c r="CA253" s="28"/>
      <c r="CB253" s="27"/>
      <c r="CC253" s="28"/>
      <c r="CD253" s="27"/>
      <c r="CE253" s="28"/>
      <c r="CF253" s="27"/>
      <c r="CG253" s="26"/>
      <c r="CH253" s="27"/>
      <c r="CI253" s="26"/>
      <c r="CJ253" s="27"/>
      <c r="CK253" s="26"/>
      <c r="CL253" s="27"/>
      <c r="CM253" s="26"/>
      <c r="CN253" s="27"/>
      <c r="CO253" s="26"/>
      <c r="CP253" s="27"/>
      <c r="CQ253" s="26"/>
      <c r="CR253" s="27"/>
      <c r="CS253" s="30"/>
      <c r="CT253" s="31">
        <f t="shared" si="11"/>
        <v>36290</v>
      </c>
      <c r="CU253" s="31">
        <f t="shared" si="11"/>
        <v>36310</v>
      </c>
      <c r="CV253" s="32">
        <f t="shared" si="12"/>
        <v>-20</v>
      </c>
    </row>
    <row r="254" spans="1:100" ht="25.5" customHeight="1">
      <c r="A254" s="129">
        <v>93</v>
      </c>
      <c r="B254" s="48" t="s">
        <v>327</v>
      </c>
      <c r="C254" s="20" t="s">
        <v>328</v>
      </c>
      <c r="D254" s="20" t="s">
        <v>1460</v>
      </c>
      <c r="E254" s="20" t="s">
        <v>1458</v>
      </c>
      <c r="F254" s="21" t="s">
        <v>329</v>
      </c>
      <c r="G254" s="210"/>
      <c r="H254" s="35"/>
      <c r="I254" s="23">
        <v>6600</v>
      </c>
      <c r="J254" s="35"/>
      <c r="K254" s="25">
        <f>CT254</f>
        <v>57080</v>
      </c>
      <c r="L254" s="11"/>
      <c r="M254" s="26">
        <v>1500</v>
      </c>
      <c r="N254" s="27">
        <v>1500</v>
      </c>
      <c r="O254" s="26">
        <v>1000</v>
      </c>
      <c r="P254" s="27">
        <v>1000</v>
      </c>
      <c r="Q254" s="26">
        <v>5000</v>
      </c>
      <c r="R254" s="27">
        <v>0</v>
      </c>
      <c r="S254" s="26">
        <v>8000</v>
      </c>
      <c r="T254" s="27">
        <v>0</v>
      </c>
      <c r="U254" s="28"/>
      <c r="V254" s="27"/>
      <c r="W254" s="26"/>
      <c r="X254" s="27">
        <v>5000</v>
      </c>
      <c r="Y254" s="29">
        <v>4620</v>
      </c>
      <c r="Z254" s="27">
        <v>0</v>
      </c>
      <c r="AA254" s="29">
        <v>4620</v>
      </c>
      <c r="AB254" s="27">
        <v>0</v>
      </c>
      <c r="AC254" s="29">
        <v>4620</v>
      </c>
      <c r="AD254" s="27"/>
      <c r="AE254" s="29">
        <v>4620</v>
      </c>
      <c r="AF254" s="27">
        <v>17240</v>
      </c>
      <c r="AG254" s="29">
        <v>4620</v>
      </c>
      <c r="AH254" s="27"/>
      <c r="AI254" s="29">
        <v>4620</v>
      </c>
      <c r="AJ254" s="27"/>
      <c r="AK254" s="29">
        <v>4620</v>
      </c>
      <c r="AL254" s="27"/>
      <c r="AM254" s="29">
        <v>4620</v>
      </c>
      <c r="AN254" s="27"/>
      <c r="AO254" s="29">
        <v>4620</v>
      </c>
      <c r="AP254" s="27">
        <v>9240</v>
      </c>
      <c r="AQ254" s="28"/>
      <c r="AR254" s="27"/>
      <c r="AS254" s="28"/>
      <c r="AT254" s="27"/>
      <c r="AU254" s="125"/>
      <c r="AV254" s="128"/>
      <c r="AW254" s="27"/>
      <c r="AX254" s="128"/>
      <c r="AY254" s="27"/>
      <c r="AZ254" s="128"/>
      <c r="BA254" s="27"/>
      <c r="BB254" s="128"/>
      <c r="BC254" s="27"/>
      <c r="BD254" s="128"/>
      <c r="BE254" s="27"/>
      <c r="BF254" s="128"/>
      <c r="BG254" s="27"/>
      <c r="BH254" s="128"/>
      <c r="BI254" s="27"/>
      <c r="BJ254" s="128"/>
      <c r="BK254" s="27"/>
      <c r="BL254" s="128"/>
      <c r="BM254" s="27"/>
      <c r="BN254" s="128"/>
      <c r="BO254" s="27"/>
      <c r="BP254" s="128"/>
      <c r="BQ254" s="27"/>
      <c r="BR254" s="28"/>
      <c r="BS254" s="27"/>
      <c r="BT254" s="30"/>
      <c r="BU254" s="28"/>
      <c r="BV254" s="27"/>
      <c r="BW254" s="28"/>
      <c r="BX254" s="27"/>
      <c r="BY254" s="28"/>
      <c r="BZ254" s="27"/>
      <c r="CA254" s="28"/>
      <c r="CB254" s="27"/>
      <c r="CC254" s="28"/>
      <c r="CD254" s="27"/>
      <c r="CE254" s="28"/>
      <c r="CF254" s="27"/>
      <c r="CG254" s="26"/>
      <c r="CH254" s="27"/>
      <c r="CI254" s="26"/>
      <c r="CJ254" s="27"/>
      <c r="CK254" s="26"/>
      <c r="CL254" s="27"/>
      <c r="CM254" s="26"/>
      <c r="CN254" s="27"/>
      <c r="CO254" s="26"/>
      <c r="CP254" s="27"/>
      <c r="CQ254" s="26"/>
      <c r="CR254" s="27"/>
      <c r="CS254" s="30"/>
      <c r="CT254" s="31">
        <f t="shared" si="11"/>
        <v>57080</v>
      </c>
      <c r="CU254" s="31">
        <f t="shared" si="11"/>
        <v>33980</v>
      </c>
      <c r="CV254" s="32">
        <f t="shared" si="12"/>
        <v>23100</v>
      </c>
    </row>
    <row r="255" spans="1:100" ht="25.5" customHeight="1">
      <c r="A255" s="18">
        <v>112</v>
      </c>
      <c r="B255" s="199" t="s">
        <v>947</v>
      </c>
      <c r="C255" s="20" t="s">
        <v>948</v>
      </c>
      <c r="D255" s="20" t="s">
        <v>1460</v>
      </c>
      <c r="E255" s="20" t="s">
        <v>1457</v>
      </c>
      <c r="F255" s="206" t="s">
        <v>949</v>
      </c>
      <c r="G255" s="212"/>
      <c r="H255" s="127"/>
      <c r="I255" s="94">
        <v>6600</v>
      </c>
      <c r="J255" s="127"/>
      <c r="K255" s="25">
        <f>CV255</f>
        <v>0</v>
      </c>
      <c r="L255" s="11"/>
      <c r="M255" s="26">
        <v>1500</v>
      </c>
      <c r="N255" s="27">
        <v>1500</v>
      </c>
      <c r="O255" s="26">
        <v>1000</v>
      </c>
      <c r="P255" s="27">
        <v>1000</v>
      </c>
      <c r="Q255" s="26">
        <v>5000</v>
      </c>
      <c r="R255" s="27">
        <v>5000</v>
      </c>
      <c r="S255" s="26">
        <v>8000</v>
      </c>
      <c r="T255" s="27">
        <v>0</v>
      </c>
      <c r="U255" s="26"/>
      <c r="V255" s="27"/>
      <c r="W255" s="29">
        <v>4620</v>
      </c>
      <c r="X255" s="27">
        <v>12620</v>
      </c>
      <c r="Y255" s="29">
        <v>4620</v>
      </c>
      <c r="Z255" s="27">
        <v>4620</v>
      </c>
      <c r="AA255" s="29">
        <v>4620</v>
      </c>
      <c r="AB255" s="27">
        <v>4620</v>
      </c>
      <c r="AC255" s="29">
        <v>4620</v>
      </c>
      <c r="AD255" s="27">
        <v>4620</v>
      </c>
      <c r="AE255" s="29">
        <v>4620</v>
      </c>
      <c r="AF255" s="27">
        <v>4620</v>
      </c>
      <c r="AG255" s="29">
        <v>4620</v>
      </c>
      <c r="AH255" s="27">
        <v>4620</v>
      </c>
      <c r="AI255" s="29">
        <v>4620</v>
      </c>
      <c r="AJ255" s="27">
        <v>4620</v>
      </c>
      <c r="AK255" s="29">
        <v>4620</v>
      </c>
      <c r="AL255" s="27">
        <v>4620</v>
      </c>
      <c r="AM255" s="29">
        <v>4620</v>
      </c>
      <c r="AN255" s="27">
        <v>4620</v>
      </c>
      <c r="AO255" s="128"/>
      <c r="AP255" s="27"/>
      <c r="AQ255" s="128"/>
      <c r="AR255" s="27"/>
      <c r="AS255" s="128"/>
      <c r="AT255" s="27"/>
      <c r="AU255" s="125"/>
      <c r="AV255" s="128"/>
      <c r="AW255" s="27"/>
      <c r="AX255" s="128"/>
      <c r="AY255" s="27"/>
      <c r="AZ255" s="128"/>
      <c r="BA255" s="27"/>
      <c r="BB255" s="128"/>
      <c r="BC255" s="27"/>
      <c r="BD255" s="128"/>
      <c r="BE255" s="27"/>
      <c r="BF255" s="128"/>
      <c r="BG255" s="27"/>
      <c r="BH255" s="128"/>
      <c r="BI255" s="27"/>
      <c r="BJ255" s="128"/>
      <c r="BK255" s="27"/>
      <c r="BL255" s="128"/>
      <c r="BM255" s="27"/>
      <c r="BN255" s="128"/>
      <c r="BO255" s="27"/>
      <c r="BP255" s="128"/>
      <c r="BQ255" s="27"/>
      <c r="BR255" s="28"/>
      <c r="BS255" s="27"/>
      <c r="BT255" s="30"/>
      <c r="BU255" s="28"/>
      <c r="BV255" s="27"/>
      <c r="BW255" s="28"/>
      <c r="BX255" s="27"/>
      <c r="BY255" s="28"/>
      <c r="BZ255" s="27"/>
      <c r="CA255" s="28"/>
      <c r="CB255" s="27"/>
      <c r="CC255" s="28"/>
      <c r="CD255" s="27"/>
      <c r="CE255" s="28"/>
      <c r="CF255" s="27"/>
      <c r="CG255" s="26"/>
      <c r="CH255" s="27"/>
      <c r="CI255" s="26"/>
      <c r="CJ255" s="27"/>
      <c r="CK255" s="26"/>
      <c r="CL255" s="27"/>
      <c r="CM255" s="26"/>
      <c r="CN255" s="27"/>
      <c r="CO255" s="26"/>
      <c r="CP255" s="27"/>
      <c r="CQ255" s="26"/>
      <c r="CR255" s="27"/>
      <c r="CS255" s="30"/>
      <c r="CT255" s="31">
        <f t="shared" si="11"/>
        <v>57080</v>
      </c>
      <c r="CU255" s="31">
        <f t="shared" si="11"/>
        <v>57080</v>
      </c>
      <c r="CV255" s="32">
        <f t="shared" si="12"/>
        <v>0</v>
      </c>
    </row>
    <row r="256" spans="1:100" ht="25.5" customHeight="1">
      <c r="A256" s="129">
        <v>94</v>
      </c>
      <c r="B256" s="48" t="s">
        <v>330</v>
      </c>
      <c r="C256" s="20" t="s">
        <v>331</v>
      </c>
      <c r="D256" s="20" t="s">
        <v>1460</v>
      </c>
      <c r="E256" s="20" t="s">
        <v>1458</v>
      </c>
      <c r="F256" s="204" t="s">
        <v>332</v>
      </c>
      <c r="G256" s="127"/>
      <c r="H256" s="35" t="s">
        <v>108</v>
      </c>
      <c r="I256" s="23">
        <v>3300</v>
      </c>
      <c r="J256" s="35" t="s">
        <v>108</v>
      </c>
      <c r="K256" s="25">
        <f>CT256</f>
        <v>36290</v>
      </c>
      <c r="L256" s="11"/>
      <c r="M256" s="26">
        <v>1500</v>
      </c>
      <c r="N256" s="27">
        <v>1500</v>
      </c>
      <c r="O256" s="26">
        <v>1000</v>
      </c>
      <c r="P256" s="27">
        <v>1000</v>
      </c>
      <c r="Q256" s="26">
        <v>5000</v>
      </c>
      <c r="R256" s="27">
        <f>3000+0</f>
        <v>3000</v>
      </c>
      <c r="S256" s="26">
        <v>8000</v>
      </c>
      <c r="T256" s="27">
        <v>0</v>
      </c>
      <c r="U256" s="28"/>
      <c r="V256" s="27"/>
      <c r="W256" s="26"/>
      <c r="X256" s="27"/>
      <c r="Y256" s="29">
        <v>2310</v>
      </c>
      <c r="Z256" s="27"/>
      <c r="AA256" s="29">
        <v>2310</v>
      </c>
      <c r="AB256" s="27"/>
      <c r="AC256" s="29">
        <v>2310</v>
      </c>
      <c r="AD256" s="27"/>
      <c r="AE256" s="29">
        <v>2310</v>
      </c>
      <c r="AF256" s="27"/>
      <c r="AG256" s="29">
        <v>2310</v>
      </c>
      <c r="AH256" s="27">
        <v>10000</v>
      </c>
      <c r="AI256" s="29">
        <v>2310</v>
      </c>
      <c r="AJ256" s="27"/>
      <c r="AK256" s="29">
        <v>2310</v>
      </c>
      <c r="AL256" s="27"/>
      <c r="AM256" s="29">
        <v>2310</v>
      </c>
      <c r="AN256" s="27"/>
      <c r="AO256" s="29">
        <v>2310</v>
      </c>
      <c r="AP256" s="27">
        <v>8500</v>
      </c>
      <c r="AQ256" s="28"/>
      <c r="AR256" s="27"/>
      <c r="AS256" s="28"/>
      <c r="AT256" s="27"/>
      <c r="AU256" s="125"/>
      <c r="AV256" s="128"/>
      <c r="AW256" s="27"/>
      <c r="AX256" s="128"/>
      <c r="AY256" s="27"/>
      <c r="AZ256" s="128"/>
      <c r="BA256" s="27"/>
      <c r="BB256" s="128"/>
      <c r="BC256" s="27"/>
      <c r="BD256" s="128"/>
      <c r="BE256" s="27"/>
      <c r="BF256" s="128"/>
      <c r="BG256" s="27"/>
      <c r="BH256" s="128"/>
      <c r="BI256" s="27"/>
      <c r="BJ256" s="128"/>
      <c r="BK256" s="27"/>
      <c r="BL256" s="128"/>
      <c r="BM256" s="27"/>
      <c r="BN256" s="128"/>
      <c r="BO256" s="27"/>
      <c r="BP256" s="128"/>
      <c r="BQ256" s="27"/>
      <c r="BR256" s="28"/>
      <c r="BS256" s="27"/>
      <c r="BT256" s="30"/>
      <c r="BU256" s="28"/>
      <c r="BV256" s="27"/>
      <c r="BW256" s="28"/>
      <c r="BX256" s="27"/>
      <c r="BY256" s="28"/>
      <c r="BZ256" s="27"/>
      <c r="CA256" s="28"/>
      <c r="CB256" s="27"/>
      <c r="CC256" s="28"/>
      <c r="CD256" s="27"/>
      <c r="CE256" s="28"/>
      <c r="CF256" s="27"/>
      <c r="CG256" s="26"/>
      <c r="CH256" s="27"/>
      <c r="CI256" s="26"/>
      <c r="CJ256" s="27"/>
      <c r="CK256" s="26"/>
      <c r="CL256" s="27"/>
      <c r="CM256" s="26"/>
      <c r="CN256" s="27"/>
      <c r="CO256" s="26"/>
      <c r="CP256" s="27"/>
      <c r="CQ256" s="26"/>
      <c r="CR256" s="27"/>
      <c r="CS256" s="30"/>
      <c r="CT256" s="31">
        <f t="shared" si="11"/>
        <v>36290</v>
      </c>
      <c r="CU256" s="31">
        <f t="shared" si="11"/>
        <v>24000</v>
      </c>
      <c r="CV256" s="32">
        <f t="shared" si="12"/>
        <v>12290</v>
      </c>
    </row>
    <row r="257" spans="1:100" ht="25.5" customHeight="1">
      <c r="A257" s="18">
        <v>95</v>
      </c>
      <c r="B257" s="199" t="s">
        <v>333</v>
      </c>
      <c r="C257" s="20" t="s">
        <v>334</v>
      </c>
      <c r="D257" s="20" t="s">
        <v>1460</v>
      </c>
      <c r="E257" s="20" t="s">
        <v>1458</v>
      </c>
      <c r="F257" s="204" t="s">
        <v>335</v>
      </c>
      <c r="G257" s="22" t="s">
        <v>45</v>
      </c>
      <c r="H257" s="35" t="s">
        <v>1463</v>
      </c>
      <c r="I257" s="23">
        <v>6200</v>
      </c>
      <c r="J257" s="35"/>
      <c r="K257" s="25">
        <f>CT257</f>
        <v>54560</v>
      </c>
      <c r="L257" s="11"/>
      <c r="M257" s="26">
        <v>1500</v>
      </c>
      <c r="N257" s="27">
        <v>1500</v>
      </c>
      <c r="O257" s="26">
        <v>1000</v>
      </c>
      <c r="P257" s="27">
        <v>1000</v>
      </c>
      <c r="Q257" s="26">
        <v>5000</v>
      </c>
      <c r="R257" s="27">
        <v>5000</v>
      </c>
      <c r="S257" s="26">
        <v>8000</v>
      </c>
      <c r="T257" s="27">
        <v>0</v>
      </c>
      <c r="U257" s="28"/>
      <c r="V257" s="27"/>
      <c r="W257" s="26"/>
      <c r="X257" s="27"/>
      <c r="Y257" s="29">
        <v>4340</v>
      </c>
      <c r="Z257" s="27"/>
      <c r="AA257" s="29">
        <v>4340</v>
      </c>
      <c r="AB257" s="27"/>
      <c r="AC257" s="29">
        <v>4340</v>
      </c>
      <c r="AD257" s="27"/>
      <c r="AE257" s="29">
        <v>4340</v>
      </c>
      <c r="AF257" s="27">
        <v>8000</v>
      </c>
      <c r="AG257" s="29">
        <v>4340</v>
      </c>
      <c r="AH257" s="27"/>
      <c r="AI257" s="29">
        <v>4340</v>
      </c>
      <c r="AJ257" s="27"/>
      <c r="AK257" s="29">
        <v>4340</v>
      </c>
      <c r="AL257" s="27"/>
      <c r="AM257" s="29">
        <v>4340</v>
      </c>
      <c r="AN257" s="27"/>
      <c r="AO257" s="29">
        <v>4340</v>
      </c>
      <c r="AP257" s="27"/>
      <c r="AQ257" s="28"/>
      <c r="AR257" s="27"/>
      <c r="AS257" s="28"/>
      <c r="AT257" s="27"/>
      <c r="AU257" s="125"/>
      <c r="AV257" s="128"/>
      <c r="AW257" s="27"/>
      <c r="AX257" s="128"/>
      <c r="AY257" s="27"/>
      <c r="AZ257" s="128"/>
      <c r="BA257" s="27"/>
      <c r="BB257" s="128"/>
      <c r="BC257" s="27"/>
      <c r="BD257" s="128"/>
      <c r="BE257" s="27"/>
      <c r="BF257" s="128"/>
      <c r="BG257" s="27"/>
      <c r="BH257" s="128"/>
      <c r="BI257" s="27"/>
      <c r="BJ257" s="128"/>
      <c r="BK257" s="27"/>
      <c r="BL257" s="128"/>
      <c r="BM257" s="27"/>
      <c r="BN257" s="128"/>
      <c r="BO257" s="27"/>
      <c r="BP257" s="128"/>
      <c r="BQ257" s="27"/>
      <c r="BR257" s="28"/>
      <c r="BS257" s="27"/>
      <c r="BT257" s="30"/>
      <c r="BU257" s="28"/>
      <c r="BV257" s="27"/>
      <c r="BW257" s="28"/>
      <c r="BX257" s="27"/>
      <c r="BY257" s="28"/>
      <c r="BZ257" s="27"/>
      <c r="CA257" s="28"/>
      <c r="CB257" s="27"/>
      <c r="CC257" s="28"/>
      <c r="CD257" s="27"/>
      <c r="CE257" s="28"/>
      <c r="CF257" s="27"/>
      <c r="CG257" s="26"/>
      <c r="CH257" s="27"/>
      <c r="CI257" s="26"/>
      <c r="CJ257" s="27"/>
      <c r="CK257" s="26"/>
      <c r="CL257" s="27"/>
      <c r="CM257" s="26"/>
      <c r="CN257" s="27"/>
      <c r="CO257" s="26"/>
      <c r="CP257" s="27"/>
      <c r="CQ257" s="26"/>
      <c r="CR257" s="27"/>
      <c r="CS257" s="30"/>
      <c r="CT257" s="31">
        <f t="shared" si="11"/>
        <v>54560</v>
      </c>
      <c r="CU257" s="31">
        <f t="shared" si="11"/>
        <v>15500</v>
      </c>
      <c r="CV257" s="32">
        <f t="shared" si="12"/>
        <v>39060</v>
      </c>
    </row>
    <row r="258" spans="1:100" ht="25.5" customHeight="1">
      <c r="A258" s="129">
        <v>96</v>
      </c>
      <c r="B258" s="48" t="s">
        <v>336</v>
      </c>
      <c r="C258" s="20" t="s">
        <v>337</v>
      </c>
      <c r="D258" s="20" t="s">
        <v>1460</v>
      </c>
      <c r="E258" s="20" t="s">
        <v>1458</v>
      </c>
      <c r="F258" s="204" t="s">
        <v>338</v>
      </c>
      <c r="G258" s="212"/>
      <c r="H258" s="35"/>
      <c r="I258" s="23">
        <v>6600</v>
      </c>
      <c r="J258" s="35"/>
      <c r="K258" s="25">
        <f>CT258</f>
        <v>57080</v>
      </c>
      <c r="L258" s="11"/>
      <c r="M258" s="26">
        <v>1500</v>
      </c>
      <c r="N258" s="27">
        <v>1500</v>
      </c>
      <c r="O258" s="26">
        <v>1000</v>
      </c>
      <c r="P258" s="27">
        <v>1000</v>
      </c>
      <c r="Q258" s="26">
        <v>5000</v>
      </c>
      <c r="R258" s="27">
        <v>5000</v>
      </c>
      <c r="S258" s="26">
        <v>8000</v>
      </c>
      <c r="T258" s="27">
        <v>0</v>
      </c>
      <c r="U258" s="28"/>
      <c r="V258" s="27"/>
      <c r="W258" s="26"/>
      <c r="X258" s="27"/>
      <c r="Y258" s="29">
        <v>4620</v>
      </c>
      <c r="Z258" s="27">
        <v>12620</v>
      </c>
      <c r="AA258" s="29">
        <v>4620</v>
      </c>
      <c r="AB258" s="27">
        <v>4620</v>
      </c>
      <c r="AC258" s="29">
        <v>4620</v>
      </c>
      <c r="AD258" s="27">
        <v>4620</v>
      </c>
      <c r="AE258" s="29">
        <v>4620</v>
      </c>
      <c r="AF258" s="27">
        <v>4620</v>
      </c>
      <c r="AG258" s="29">
        <v>4620</v>
      </c>
      <c r="AH258" s="27">
        <v>4620</v>
      </c>
      <c r="AI258" s="29">
        <v>4620</v>
      </c>
      <c r="AJ258" s="27"/>
      <c r="AK258" s="29">
        <v>4620</v>
      </c>
      <c r="AL258" s="27"/>
      <c r="AM258" s="29">
        <v>4620</v>
      </c>
      <c r="AN258" s="27"/>
      <c r="AO258" s="29">
        <v>4620</v>
      </c>
      <c r="AP258" s="27">
        <v>9240</v>
      </c>
      <c r="AQ258" s="28"/>
      <c r="AR258" s="27"/>
      <c r="AS258" s="28"/>
      <c r="AT258" s="27"/>
      <c r="AU258" s="125"/>
      <c r="AV258" s="128"/>
      <c r="AW258" s="27"/>
      <c r="AX258" s="128"/>
      <c r="AY258" s="27"/>
      <c r="AZ258" s="128"/>
      <c r="BA258" s="27"/>
      <c r="BB258" s="128"/>
      <c r="BC258" s="27"/>
      <c r="BD258" s="128"/>
      <c r="BE258" s="27"/>
      <c r="BF258" s="128"/>
      <c r="BG258" s="27"/>
      <c r="BH258" s="128"/>
      <c r="BI258" s="27"/>
      <c r="BJ258" s="128"/>
      <c r="BK258" s="27"/>
      <c r="BL258" s="128"/>
      <c r="BM258" s="27"/>
      <c r="BN258" s="128"/>
      <c r="BO258" s="27"/>
      <c r="BP258" s="128"/>
      <c r="BQ258" s="27"/>
      <c r="BR258" s="28"/>
      <c r="BS258" s="27"/>
      <c r="BT258" s="30"/>
      <c r="BU258" s="28"/>
      <c r="BV258" s="27"/>
      <c r="BW258" s="28"/>
      <c r="BX258" s="27"/>
      <c r="BY258" s="28"/>
      <c r="BZ258" s="27"/>
      <c r="CA258" s="28"/>
      <c r="CB258" s="27"/>
      <c r="CC258" s="28"/>
      <c r="CD258" s="27"/>
      <c r="CE258" s="28"/>
      <c r="CF258" s="27"/>
      <c r="CG258" s="26"/>
      <c r="CH258" s="27"/>
      <c r="CI258" s="26"/>
      <c r="CJ258" s="27"/>
      <c r="CK258" s="26"/>
      <c r="CL258" s="27"/>
      <c r="CM258" s="26"/>
      <c r="CN258" s="27"/>
      <c r="CO258" s="26"/>
      <c r="CP258" s="27"/>
      <c r="CQ258" s="26"/>
      <c r="CR258" s="27"/>
      <c r="CS258" s="30"/>
      <c r="CT258" s="31">
        <f t="shared" si="11"/>
        <v>57080</v>
      </c>
      <c r="CU258" s="31">
        <f t="shared" si="11"/>
        <v>47840</v>
      </c>
      <c r="CV258" s="32">
        <f t="shared" si="12"/>
        <v>9240</v>
      </c>
    </row>
    <row r="259" spans="1:100" ht="25.5" customHeight="1">
      <c r="A259" s="18">
        <v>113</v>
      </c>
      <c r="B259" s="48" t="s">
        <v>950</v>
      </c>
      <c r="C259" s="20" t="s">
        <v>951</v>
      </c>
      <c r="D259" s="20" t="s">
        <v>1460</v>
      </c>
      <c r="E259" s="20" t="s">
        <v>1457</v>
      </c>
      <c r="F259" s="201" t="s">
        <v>952</v>
      </c>
      <c r="G259" s="132" t="s">
        <v>410</v>
      </c>
      <c r="H259" s="35" t="s">
        <v>1463</v>
      </c>
      <c r="I259" s="94">
        <v>6200</v>
      </c>
      <c r="J259" s="127"/>
      <c r="K259" s="25">
        <f>CV259</f>
        <v>11340</v>
      </c>
      <c r="L259" s="11"/>
      <c r="M259" s="26">
        <v>1500</v>
      </c>
      <c r="N259" s="27">
        <v>1500</v>
      </c>
      <c r="O259" s="26">
        <v>1000</v>
      </c>
      <c r="P259" s="27">
        <v>1000</v>
      </c>
      <c r="Q259" s="26">
        <v>5000</v>
      </c>
      <c r="R259" s="27">
        <v>5000</v>
      </c>
      <c r="S259" s="26">
        <v>8000</v>
      </c>
      <c r="T259" s="27">
        <v>0</v>
      </c>
      <c r="U259" s="26"/>
      <c r="V259" s="27"/>
      <c r="W259" s="29">
        <v>4340</v>
      </c>
      <c r="X259" s="27">
        <v>0</v>
      </c>
      <c r="Y259" s="29">
        <v>4340</v>
      </c>
      <c r="Z259" s="27">
        <v>0</v>
      </c>
      <c r="AA259" s="29">
        <v>4340</v>
      </c>
      <c r="AB259" s="27">
        <v>0</v>
      </c>
      <c r="AC259" s="29">
        <v>4340</v>
      </c>
      <c r="AD259" s="27">
        <v>21860</v>
      </c>
      <c r="AE259" s="29">
        <v>4340</v>
      </c>
      <c r="AF259" s="27">
        <v>4620</v>
      </c>
      <c r="AG259" s="29">
        <v>4340</v>
      </c>
      <c r="AH259" s="27"/>
      <c r="AI259" s="29">
        <v>4340</v>
      </c>
      <c r="AJ259" s="27"/>
      <c r="AK259" s="29">
        <v>4340</v>
      </c>
      <c r="AL259" s="27"/>
      <c r="AM259" s="29">
        <v>4340</v>
      </c>
      <c r="AN259" s="27">
        <v>9240</v>
      </c>
      <c r="AO259" s="128"/>
      <c r="AP259" s="27"/>
      <c r="AQ259" s="128"/>
      <c r="AR259" s="27"/>
      <c r="AS259" s="128"/>
      <c r="AT259" s="27"/>
      <c r="AU259" s="125"/>
      <c r="AV259" s="128"/>
      <c r="AW259" s="27"/>
      <c r="AX259" s="128"/>
      <c r="AY259" s="27"/>
      <c r="AZ259" s="128"/>
      <c r="BA259" s="27"/>
      <c r="BB259" s="128"/>
      <c r="BC259" s="27"/>
      <c r="BD259" s="128"/>
      <c r="BE259" s="27"/>
      <c r="BF259" s="128"/>
      <c r="BG259" s="27"/>
      <c r="BH259" s="128"/>
      <c r="BI259" s="27"/>
      <c r="BJ259" s="128"/>
      <c r="BK259" s="27"/>
      <c r="BL259" s="128"/>
      <c r="BM259" s="27"/>
      <c r="BN259" s="128"/>
      <c r="BO259" s="27"/>
      <c r="BP259" s="128"/>
      <c r="BQ259" s="27"/>
      <c r="BR259" s="28"/>
      <c r="BS259" s="27"/>
      <c r="BT259" s="30"/>
      <c r="BU259" s="28"/>
      <c r="BV259" s="27"/>
      <c r="BW259" s="28"/>
      <c r="BX259" s="27"/>
      <c r="BY259" s="28"/>
      <c r="BZ259" s="27"/>
      <c r="CA259" s="28"/>
      <c r="CB259" s="27"/>
      <c r="CC259" s="28"/>
      <c r="CD259" s="27"/>
      <c r="CE259" s="28"/>
      <c r="CF259" s="27"/>
      <c r="CG259" s="26"/>
      <c r="CH259" s="27"/>
      <c r="CI259" s="26"/>
      <c r="CJ259" s="27"/>
      <c r="CK259" s="26"/>
      <c r="CL259" s="27"/>
      <c r="CM259" s="26"/>
      <c r="CN259" s="27"/>
      <c r="CO259" s="26"/>
      <c r="CP259" s="27"/>
      <c r="CQ259" s="26"/>
      <c r="CR259" s="27"/>
      <c r="CS259" s="30"/>
      <c r="CT259" s="31">
        <f t="shared" si="11"/>
        <v>54560</v>
      </c>
      <c r="CU259" s="31">
        <f t="shared" si="11"/>
        <v>43220</v>
      </c>
      <c r="CV259" s="32">
        <f t="shared" si="12"/>
        <v>11340</v>
      </c>
    </row>
    <row r="260" spans="1:100" ht="27.75" customHeight="1">
      <c r="A260" s="18">
        <v>114</v>
      </c>
      <c r="B260" s="54" t="s">
        <v>953</v>
      </c>
      <c r="C260" s="164" t="s">
        <v>340</v>
      </c>
      <c r="D260" s="20" t="s">
        <v>1460</v>
      </c>
      <c r="E260" s="20" t="s">
        <v>1457</v>
      </c>
      <c r="F260" s="126" t="s">
        <v>341</v>
      </c>
      <c r="G260" s="97"/>
      <c r="H260" s="127" t="s">
        <v>1465</v>
      </c>
      <c r="I260" s="94">
        <v>4600</v>
      </c>
      <c r="J260" s="127" t="s">
        <v>56</v>
      </c>
      <c r="K260" s="25">
        <f>CV260</f>
        <v>36980</v>
      </c>
      <c r="L260" s="11"/>
      <c r="M260" s="26">
        <v>1500</v>
      </c>
      <c r="N260" s="27">
        <v>1500</v>
      </c>
      <c r="O260" s="26">
        <v>1000</v>
      </c>
      <c r="P260" s="27">
        <v>1000</v>
      </c>
      <c r="Q260" s="26">
        <v>5000</v>
      </c>
      <c r="R260" s="27">
        <v>5000</v>
      </c>
      <c r="S260" s="26">
        <v>8000</v>
      </c>
      <c r="T260" s="27"/>
      <c r="U260" s="26"/>
      <c r="V260" s="27"/>
      <c r="W260" s="29">
        <v>3220</v>
      </c>
      <c r="X260" s="27"/>
      <c r="Y260" s="29">
        <v>3220</v>
      </c>
      <c r="Z260" s="27"/>
      <c r="AA260" s="29">
        <v>3220</v>
      </c>
      <c r="AB260" s="27"/>
      <c r="AC260" s="29">
        <v>3220</v>
      </c>
      <c r="AD260" s="27"/>
      <c r="AE260" s="29">
        <v>3220</v>
      </c>
      <c r="AF260" s="27"/>
      <c r="AG260" s="29">
        <v>3220</v>
      </c>
      <c r="AH260" s="27"/>
      <c r="AI260" s="29">
        <v>3220</v>
      </c>
      <c r="AJ260" s="27"/>
      <c r="AK260" s="29">
        <v>3220</v>
      </c>
      <c r="AL260" s="27"/>
      <c r="AM260" s="29">
        <v>3220</v>
      </c>
      <c r="AN260" s="27"/>
      <c r="AO260" s="128"/>
      <c r="AP260" s="27"/>
      <c r="AQ260" s="128"/>
      <c r="AR260" s="27"/>
      <c r="AS260" s="128"/>
      <c r="AT260" s="27"/>
      <c r="AU260" s="125"/>
      <c r="AV260" s="128"/>
      <c r="AW260" s="27"/>
      <c r="AX260" s="128"/>
      <c r="AY260" s="27"/>
      <c r="AZ260" s="128"/>
      <c r="BA260" s="27"/>
      <c r="BB260" s="128"/>
      <c r="BC260" s="27"/>
      <c r="BD260" s="128"/>
      <c r="BE260" s="27"/>
      <c r="BF260" s="128"/>
      <c r="BG260" s="27"/>
      <c r="BH260" s="128"/>
      <c r="BI260" s="27"/>
      <c r="BJ260" s="128"/>
      <c r="BK260" s="27"/>
      <c r="BL260" s="128"/>
      <c r="BM260" s="27"/>
      <c r="BN260" s="128"/>
      <c r="BO260" s="27"/>
      <c r="BP260" s="128"/>
      <c r="BQ260" s="27"/>
      <c r="BR260" s="28"/>
      <c r="BS260" s="27"/>
      <c r="BT260" s="30"/>
      <c r="BU260" s="28"/>
      <c r="BV260" s="27"/>
      <c r="BW260" s="28"/>
      <c r="BX260" s="27"/>
      <c r="BY260" s="28"/>
      <c r="BZ260" s="27"/>
      <c r="CA260" s="28"/>
      <c r="CB260" s="27"/>
      <c r="CC260" s="28"/>
      <c r="CD260" s="27"/>
      <c r="CE260" s="28"/>
      <c r="CF260" s="27"/>
      <c r="CG260" s="26"/>
      <c r="CH260" s="27"/>
      <c r="CI260" s="26"/>
      <c r="CJ260" s="27"/>
      <c r="CK260" s="26"/>
      <c r="CL260" s="27"/>
      <c r="CM260" s="26"/>
      <c r="CN260" s="27"/>
      <c r="CO260" s="26"/>
      <c r="CP260" s="27"/>
      <c r="CQ260" s="26"/>
      <c r="CR260" s="27"/>
      <c r="CS260" s="30"/>
      <c r="CT260" s="31">
        <f t="shared" ref="CT260:CU287" si="15">CQ260+CO260+CM260+CK260+CI260+CG260+CE260+CC260+CA260+BY260+BW260+BU260+BR260+BP260+BN260+BL260+BJ260+BH260+BF260+BD260+BB260+AZ260+AX260+AV260+AS260+AQ260+AO260+AM260+AK260+AI260+AG260+AE260+AC260+AA260+Y260+W260+U260+Q260+O260+M260+S260</f>
        <v>44480</v>
      </c>
      <c r="CU260" s="31">
        <f t="shared" si="15"/>
        <v>7500</v>
      </c>
      <c r="CV260" s="32">
        <f t="shared" si="12"/>
        <v>36980</v>
      </c>
    </row>
    <row r="261" spans="1:100" ht="27.75">
      <c r="A261" s="129">
        <v>97</v>
      </c>
      <c r="B261" s="54" t="s">
        <v>339</v>
      </c>
      <c r="C261" s="164" t="s">
        <v>340</v>
      </c>
      <c r="D261" s="20" t="s">
        <v>1460</v>
      </c>
      <c r="E261" s="20" t="s">
        <v>1458</v>
      </c>
      <c r="F261" s="21" t="s">
        <v>341</v>
      </c>
      <c r="G261" s="97"/>
      <c r="H261" s="34" t="s">
        <v>1465</v>
      </c>
      <c r="I261" s="23">
        <v>4600</v>
      </c>
      <c r="J261" s="232" t="s">
        <v>56</v>
      </c>
      <c r="K261" s="25">
        <f>CT261</f>
        <v>44480</v>
      </c>
      <c r="L261" s="11"/>
      <c r="M261" s="26">
        <v>1500</v>
      </c>
      <c r="N261" s="27">
        <v>1500</v>
      </c>
      <c r="O261" s="26">
        <v>1000</v>
      </c>
      <c r="P261" s="27">
        <v>1000</v>
      </c>
      <c r="Q261" s="26">
        <v>5000</v>
      </c>
      <c r="R261" s="27">
        <v>5000</v>
      </c>
      <c r="S261" s="26">
        <v>8000</v>
      </c>
      <c r="T261" s="27">
        <v>0</v>
      </c>
      <c r="U261" s="28"/>
      <c r="V261" s="27"/>
      <c r="W261" s="26"/>
      <c r="X261" s="27"/>
      <c r="Y261" s="29">
        <v>3220</v>
      </c>
      <c r="Z261" s="27">
        <v>11220</v>
      </c>
      <c r="AA261" s="29">
        <v>3220</v>
      </c>
      <c r="AB261" s="27">
        <v>3220</v>
      </c>
      <c r="AC261" s="29">
        <v>3220</v>
      </c>
      <c r="AD261" s="27">
        <v>3220</v>
      </c>
      <c r="AE261" s="29">
        <v>3220</v>
      </c>
      <c r="AF261" s="27">
        <v>3220</v>
      </c>
      <c r="AG261" s="29">
        <v>3220</v>
      </c>
      <c r="AH261" s="27">
        <v>3220</v>
      </c>
      <c r="AI261" s="29">
        <v>3220</v>
      </c>
      <c r="AJ261" s="27">
        <v>3220</v>
      </c>
      <c r="AK261" s="29">
        <v>3220</v>
      </c>
      <c r="AL261" s="27">
        <v>3220</v>
      </c>
      <c r="AM261" s="29">
        <v>3220</v>
      </c>
      <c r="AN261" s="27">
        <v>3220</v>
      </c>
      <c r="AO261" s="29">
        <v>3220</v>
      </c>
      <c r="AP261" s="27">
        <v>3220</v>
      </c>
      <c r="AQ261" s="28"/>
      <c r="AR261" s="27"/>
      <c r="AS261" s="28"/>
      <c r="AT261" s="27"/>
      <c r="AU261" s="125"/>
      <c r="AV261" s="128"/>
      <c r="AW261" s="27"/>
      <c r="AX261" s="128"/>
      <c r="AY261" s="27"/>
      <c r="AZ261" s="128"/>
      <c r="BA261" s="27"/>
      <c r="BB261" s="128"/>
      <c r="BC261" s="27"/>
      <c r="BD261" s="128"/>
      <c r="BE261" s="27"/>
      <c r="BF261" s="128"/>
      <c r="BG261" s="27"/>
      <c r="BH261" s="128"/>
      <c r="BI261" s="27"/>
      <c r="BJ261" s="128"/>
      <c r="BK261" s="27"/>
      <c r="BL261" s="128"/>
      <c r="BM261" s="27"/>
      <c r="BN261" s="128"/>
      <c r="BO261" s="27"/>
      <c r="BP261" s="128"/>
      <c r="BQ261" s="27"/>
      <c r="BR261" s="28"/>
      <c r="BS261" s="27"/>
      <c r="BT261" s="30"/>
      <c r="BU261" s="28"/>
      <c r="BV261" s="27"/>
      <c r="BW261" s="28"/>
      <c r="BX261" s="27"/>
      <c r="BY261" s="28"/>
      <c r="BZ261" s="27"/>
      <c r="CA261" s="28"/>
      <c r="CB261" s="27"/>
      <c r="CC261" s="28"/>
      <c r="CD261" s="27"/>
      <c r="CE261" s="28"/>
      <c r="CF261" s="27"/>
      <c r="CG261" s="26"/>
      <c r="CH261" s="27"/>
      <c r="CI261" s="26"/>
      <c r="CJ261" s="27"/>
      <c r="CK261" s="26"/>
      <c r="CL261" s="27"/>
      <c r="CM261" s="26"/>
      <c r="CN261" s="27"/>
      <c r="CO261" s="26"/>
      <c r="CP261" s="27"/>
      <c r="CQ261" s="26"/>
      <c r="CR261" s="27"/>
      <c r="CS261" s="30"/>
      <c r="CT261" s="31">
        <f t="shared" si="15"/>
        <v>44480</v>
      </c>
      <c r="CU261" s="31">
        <f t="shared" si="15"/>
        <v>44480</v>
      </c>
      <c r="CV261" s="32">
        <f t="shared" ref="CV261:CV287" si="16">CT261-CU261</f>
        <v>0</v>
      </c>
    </row>
    <row r="262" spans="1:100" ht="27.75" customHeight="1">
      <c r="A262" s="18">
        <v>115</v>
      </c>
      <c r="B262" s="48" t="s">
        <v>954</v>
      </c>
      <c r="C262" s="164" t="s">
        <v>955</v>
      </c>
      <c r="D262" s="20" t="s">
        <v>1460</v>
      </c>
      <c r="E262" s="20" t="s">
        <v>1457</v>
      </c>
      <c r="F262" s="126" t="s">
        <v>956</v>
      </c>
      <c r="G262" s="97"/>
      <c r="H262" s="222" t="s">
        <v>136</v>
      </c>
      <c r="I262" s="94"/>
      <c r="J262" s="222" t="s">
        <v>136</v>
      </c>
      <c r="K262" s="25">
        <f>CV262</f>
        <v>0</v>
      </c>
      <c r="L262" s="11"/>
      <c r="M262" s="26">
        <v>1500</v>
      </c>
      <c r="N262" s="27">
        <v>1500</v>
      </c>
      <c r="O262" s="26">
        <v>1000</v>
      </c>
      <c r="P262" s="27">
        <v>1000</v>
      </c>
      <c r="Q262" s="26">
        <v>5000</v>
      </c>
      <c r="R262" s="27">
        <v>5000</v>
      </c>
      <c r="S262" s="26">
        <v>8000</v>
      </c>
      <c r="T262" s="27">
        <v>0</v>
      </c>
      <c r="U262" s="26"/>
      <c r="V262" s="27"/>
      <c r="W262" s="29">
        <v>4620</v>
      </c>
      <c r="X262" s="27">
        <v>8620</v>
      </c>
      <c r="Y262" s="29">
        <v>4620</v>
      </c>
      <c r="Z262" s="27">
        <v>0</v>
      </c>
      <c r="AA262" s="29">
        <v>4620</v>
      </c>
      <c r="AB262" s="27"/>
      <c r="AC262" s="29">
        <v>4620</v>
      </c>
      <c r="AD262" s="27">
        <v>8620</v>
      </c>
      <c r="AE262" s="29">
        <v>4620</v>
      </c>
      <c r="AF262" s="27">
        <v>13860</v>
      </c>
      <c r="AG262" s="29"/>
      <c r="AH262" s="27"/>
      <c r="AI262" s="29"/>
      <c r="AJ262" s="27"/>
      <c r="AK262" s="29"/>
      <c r="AL262" s="27"/>
      <c r="AM262" s="29"/>
      <c r="AN262" s="27"/>
      <c r="AO262" s="128"/>
      <c r="AP262" s="27"/>
      <c r="AQ262" s="128"/>
      <c r="AR262" s="27"/>
      <c r="AS262" s="128"/>
      <c r="AT262" s="27"/>
      <c r="AU262" s="125"/>
      <c r="AV262" s="128"/>
      <c r="AW262" s="27"/>
      <c r="AX262" s="128"/>
      <c r="AY262" s="27"/>
      <c r="AZ262" s="128"/>
      <c r="BA262" s="27"/>
      <c r="BB262" s="128"/>
      <c r="BC262" s="27"/>
      <c r="BD262" s="128"/>
      <c r="BE262" s="27"/>
      <c r="BF262" s="128"/>
      <c r="BG262" s="27"/>
      <c r="BH262" s="128"/>
      <c r="BI262" s="27"/>
      <c r="BJ262" s="128"/>
      <c r="BK262" s="27"/>
      <c r="BL262" s="128"/>
      <c r="BM262" s="27"/>
      <c r="BN262" s="128"/>
      <c r="BO262" s="27"/>
      <c r="BP262" s="128"/>
      <c r="BQ262" s="27"/>
      <c r="BR262" s="28"/>
      <c r="BS262" s="27"/>
      <c r="BT262" s="30"/>
      <c r="BU262" s="28"/>
      <c r="BV262" s="27"/>
      <c r="BW262" s="28"/>
      <c r="BX262" s="27"/>
      <c r="BY262" s="28"/>
      <c r="BZ262" s="27"/>
      <c r="CA262" s="28"/>
      <c r="CB262" s="27"/>
      <c r="CC262" s="28"/>
      <c r="CD262" s="27"/>
      <c r="CE262" s="28"/>
      <c r="CF262" s="27"/>
      <c r="CG262" s="26"/>
      <c r="CH262" s="27"/>
      <c r="CI262" s="26"/>
      <c r="CJ262" s="27"/>
      <c r="CK262" s="26"/>
      <c r="CL262" s="27"/>
      <c r="CM262" s="26"/>
      <c r="CN262" s="27"/>
      <c r="CO262" s="26"/>
      <c r="CP262" s="27"/>
      <c r="CQ262" s="26"/>
      <c r="CR262" s="27"/>
      <c r="CS262" s="30"/>
      <c r="CT262" s="31">
        <f t="shared" si="15"/>
        <v>38600</v>
      </c>
      <c r="CU262" s="31">
        <f t="shared" si="15"/>
        <v>38600</v>
      </c>
      <c r="CV262" s="32">
        <f t="shared" si="16"/>
        <v>0</v>
      </c>
    </row>
    <row r="263" spans="1:100" ht="27.75" customHeight="1">
      <c r="A263" s="129">
        <v>98</v>
      </c>
      <c r="B263" s="48" t="s">
        <v>342</v>
      </c>
      <c r="C263" s="164" t="s">
        <v>343</v>
      </c>
      <c r="D263" s="20" t="s">
        <v>1460</v>
      </c>
      <c r="E263" s="20" t="s">
        <v>1458</v>
      </c>
      <c r="F263" s="21" t="s">
        <v>344</v>
      </c>
      <c r="G263" s="216" t="s">
        <v>45</v>
      </c>
      <c r="H263" s="35" t="s">
        <v>1463</v>
      </c>
      <c r="I263" s="23">
        <v>6200</v>
      </c>
      <c r="J263" s="35"/>
      <c r="K263" s="25">
        <f>CT263</f>
        <v>54560</v>
      </c>
      <c r="L263" s="11"/>
      <c r="M263" s="26">
        <v>1500</v>
      </c>
      <c r="N263" s="27">
        <v>1500</v>
      </c>
      <c r="O263" s="26">
        <v>1000</v>
      </c>
      <c r="P263" s="27">
        <v>1000</v>
      </c>
      <c r="Q263" s="26">
        <v>5000</v>
      </c>
      <c r="R263" s="27">
        <v>5000</v>
      </c>
      <c r="S263" s="26">
        <v>8000</v>
      </c>
      <c r="T263" s="27">
        <v>0</v>
      </c>
      <c r="U263" s="28"/>
      <c r="V263" s="27"/>
      <c r="W263" s="26"/>
      <c r="X263" s="27"/>
      <c r="Y263" s="29">
        <v>4340</v>
      </c>
      <c r="Z263" s="27">
        <v>12620</v>
      </c>
      <c r="AA263" s="29">
        <v>4340</v>
      </c>
      <c r="AB263" s="27">
        <v>4620</v>
      </c>
      <c r="AC263" s="29">
        <v>4340</v>
      </c>
      <c r="AD263" s="27">
        <v>0</v>
      </c>
      <c r="AE263" s="29">
        <v>4340</v>
      </c>
      <c r="AF263" s="27">
        <v>9240</v>
      </c>
      <c r="AG263" s="29">
        <v>4340</v>
      </c>
      <c r="AH263" s="27">
        <v>4620</v>
      </c>
      <c r="AI263" s="29">
        <v>4340</v>
      </c>
      <c r="AJ263" s="27">
        <v>4620</v>
      </c>
      <c r="AK263" s="29">
        <v>4340</v>
      </c>
      <c r="AL263" s="27"/>
      <c r="AM263" s="29">
        <v>4340</v>
      </c>
      <c r="AN263" s="27">
        <v>7000</v>
      </c>
      <c r="AO263" s="29">
        <v>4340</v>
      </c>
      <c r="AP263" s="27">
        <v>3500</v>
      </c>
      <c r="AQ263" s="28"/>
      <c r="AR263" s="27"/>
      <c r="AS263" s="28"/>
      <c r="AT263" s="27"/>
      <c r="AU263" s="125"/>
      <c r="AV263" s="128"/>
      <c r="AW263" s="27"/>
      <c r="AX263" s="128"/>
      <c r="AY263" s="27"/>
      <c r="AZ263" s="128"/>
      <c r="BA263" s="27"/>
      <c r="BB263" s="128"/>
      <c r="BC263" s="27"/>
      <c r="BD263" s="128"/>
      <c r="BE263" s="27"/>
      <c r="BF263" s="128"/>
      <c r="BG263" s="27"/>
      <c r="BH263" s="128"/>
      <c r="BI263" s="27"/>
      <c r="BJ263" s="128"/>
      <c r="BK263" s="27"/>
      <c r="BL263" s="128"/>
      <c r="BM263" s="27"/>
      <c r="BN263" s="128"/>
      <c r="BO263" s="27"/>
      <c r="BP263" s="128"/>
      <c r="BQ263" s="27"/>
      <c r="BR263" s="28"/>
      <c r="BS263" s="27"/>
      <c r="BT263" s="30"/>
      <c r="BU263" s="28"/>
      <c r="BV263" s="27"/>
      <c r="BW263" s="28"/>
      <c r="BX263" s="27"/>
      <c r="BY263" s="28"/>
      <c r="BZ263" s="27"/>
      <c r="CA263" s="28"/>
      <c r="CB263" s="27"/>
      <c r="CC263" s="28"/>
      <c r="CD263" s="27"/>
      <c r="CE263" s="28"/>
      <c r="CF263" s="27"/>
      <c r="CG263" s="26"/>
      <c r="CH263" s="27"/>
      <c r="CI263" s="26"/>
      <c r="CJ263" s="27"/>
      <c r="CK263" s="26"/>
      <c r="CL263" s="27"/>
      <c r="CM263" s="26"/>
      <c r="CN263" s="27"/>
      <c r="CO263" s="26"/>
      <c r="CP263" s="27"/>
      <c r="CQ263" s="26"/>
      <c r="CR263" s="27"/>
      <c r="CS263" s="30"/>
      <c r="CT263" s="31">
        <f t="shared" si="15"/>
        <v>54560</v>
      </c>
      <c r="CU263" s="31">
        <f t="shared" si="15"/>
        <v>53720</v>
      </c>
      <c r="CV263" s="32">
        <f t="shared" si="16"/>
        <v>840</v>
      </c>
    </row>
    <row r="264" spans="1:100" ht="27.75" customHeight="1">
      <c r="A264" s="18">
        <v>99</v>
      </c>
      <c r="B264" s="48" t="s">
        <v>345</v>
      </c>
      <c r="C264" s="164" t="s">
        <v>346</v>
      </c>
      <c r="D264" s="20" t="s">
        <v>1460</v>
      </c>
      <c r="E264" s="20" t="s">
        <v>1458</v>
      </c>
      <c r="F264" s="21" t="s">
        <v>347</v>
      </c>
      <c r="G264" s="97"/>
      <c r="H264" s="35"/>
      <c r="I264" s="23">
        <v>6600</v>
      </c>
      <c r="J264" s="35"/>
      <c r="K264" s="25">
        <f>CT264</f>
        <v>57080</v>
      </c>
      <c r="L264" s="11"/>
      <c r="M264" s="26">
        <v>1500</v>
      </c>
      <c r="N264" s="27">
        <v>1500</v>
      </c>
      <c r="O264" s="26">
        <v>1000</v>
      </c>
      <c r="P264" s="27">
        <v>1000</v>
      </c>
      <c r="Q264" s="26">
        <v>5000</v>
      </c>
      <c r="R264" s="27">
        <v>5000</v>
      </c>
      <c r="S264" s="26">
        <v>8000</v>
      </c>
      <c r="T264" s="27">
        <v>0</v>
      </c>
      <c r="U264" s="28"/>
      <c r="V264" s="27"/>
      <c r="W264" s="26"/>
      <c r="X264" s="27"/>
      <c r="Y264" s="29">
        <v>4620</v>
      </c>
      <c r="Z264" s="27">
        <f>8000+4620</f>
        <v>12620</v>
      </c>
      <c r="AA264" s="29">
        <v>4620</v>
      </c>
      <c r="AB264" s="27">
        <v>4620</v>
      </c>
      <c r="AC264" s="29">
        <v>4620</v>
      </c>
      <c r="AD264" s="27">
        <v>4620</v>
      </c>
      <c r="AE264" s="29">
        <v>4620</v>
      </c>
      <c r="AF264" s="27">
        <v>4620</v>
      </c>
      <c r="AG264" s="29">
        <v>4620</v>
      </c>
      <c r="AH264" s="27">
        <v>4620</v>
      </c>
      <c r="AI264" s="29">
        <v>4620</v>
      </c>
      <c r="AJ264" s="27">
        <v>4620</v>
      </c>
      <c r="AK264" s="29">
        <v>4620</v>
      </c>
      <c r="AL264" s="27">
        <v>4620</v>
      </c>
      <c r="AM264" s="29">
        <v>4620</v>
      </c>
      <c r="AN264" s="27">
        <v>4620</v>
      </c>
      <c r="AO264" s="29">
        <v>4620</v>
      </c>
      <c r="AP264" s="27">
        <v>4620</v>
      </c>
      <c r="AQ264" s="28"/>
      <c r="AR264" s="27"/>
      <c r="AS264" s="28"/>
      <c r="AT264" s="27"/>
      <c r="AU264" s="125"/>
      <c r="AV264" s="128"/>
      <c r="AW264" s="27"/>
      <c r="AX264" s="128"/>
      <c r="AY264" s="27"/>
      <c r="AZ264" s="128"/>
      <c r="BA264" s="27"/>
      <c r="BB264" s="128"/>
      <c r="BC264" s="27"/>
      <c r="BD264" s="128"/>
      <c r="BE264" s="27"/>
      <c r="BF264" s="128"/>
      <c r="BG264" s="27"/>
      <c r="BH264" s="128"/>
      <c r="BI264" s="27"/>
      <c r="BJ264" s="128"/>
      <c r="BK264" s="27"/>
      <c r="BL264" s="128"/>
      <c r="BM264" s="27"/>
      <c r="BN264" s="128"/>
      <c r="BO264" s="27"/>
      <c r="BP264" s="128"/>
      <c r="BQ264" s="27"/>
      <c r="BR264" s="28"/>
      <c r="BS264" s="27"/>
      <c r="BT264" s="30"/>
      <c r="BU264" s="28"/>
      <c r="BV264" s="27"/>
      <c r="BW264" s="28"/>
      <c r="BX264" s="27"/>
      <c r="BY264" s="28"/>
      <c r="BZ264" s="27"/>
      <c r="CA264" s="28"/>
      <c r="CB264" s="27"/>
      <c r="CC264" s="28"/>
      <c r="CD264" s="27"/>
      <c r="CE264" s="28"/>
      <c r="CF264" s="27"/>
      <c r="CG264" s="26"/>
      <c r="CH264" s="27"/>
      <c r="CI264" s="26"/>
      <c r="CJ264" s="27"/>
      <c r="CK264" s="26"/>
      <c r="CL264" s="27"/>
      <c r="CM264" s="26"/>
      <c r="CN264" s="27"/>
      <c r="CO264" s="26"/>
      <c r="CP264" s="27"/>
      <c r="CQ264" s="26"/>
      <c r="CR264" s="27"/>
      <c r="CS264" s="30"/>
      <c r="CT264" s="31">
        <f t="shared" si="15"/>
        <v>57080</v>
      </c>
      <c r="CU264" s="31">
        <f t="shared" si="15"/>
        <v>57080</v>
      </c>
      <c r="CV264" s="32">
        <f t="shared" si="16"/>
        <v>0</v>
      </c>
    </row>
    <row r="265" spans="1:100" ht="27.75" customHeight="1">
      <c r="A265" s="129">
        <v>116</v>
      </c>
      <c r="B265" s="48" t="s">
        <v>957</v>
      </c>
      <c r="C265" s="164" t="s">
        <v>958</v>
      </c>
      <c r="D265" s="20" t="s">
        <v>1460</v>
      </c>
      <c r="E265" s="20" t="s">
        <v>1457</v>
      </c>
      <c r="F265" s="126" t="s">
        <v>959</v>
      </c>
      <c r="G265" s="217" t="s">
        <v>410</v>
      </c>
      <c r="H265" s="35" t="s">
        <v>1463</v>
      </c>
      <c r="I265" s="94">
        <v>6200</v>
      </c>
      <c r="J265" s="127"/>
      <c r="K265" s="25">
        <f>CV265</f>
        <v>29820</v>
      </c>
      <c r="L265" s="11"/>
      <c r="M265" s="26">
        <v>1500</v>
      </c>
      <c r="N265" s="27">
        <v>1500</v>
      </c>
      <c r="O265" s="26">
        <v>1000</v>
      </c>
      <c r="P265" s="27">
        <v>1000</v>
      </c>
      <c r="Q265" s="26">
        <v>5000</v>
      </c>
      <c r="R265" s="27">
        <v>5000</v>
      </c>
      <c r="S265" s="26">
        <v>8000</v>
      </c>
      <c r="T265" s="27">
        <v>8000</v>
      </c>
      <c r="U265" s="26"/>
      <c r="V265" s="27"/>
      <c r="W265" s="29">
        <v>4340</v>
      </c>
      <c r="X265" s="27">
        <v>0</v>
      </c>
      <c r="Y265" s="29">
        <v>4340</v>
      </c>
      <c r="Z265" s="27"/>
      <c r="AA265" s="29">
        <v>4340</v>
      </c>
      <c r="AB265" s="27"/>
      <c r="AC265" s="29">
        <v>4340</v>
      </c>
      <c r="AD265" s="27">
        <v>4620</v>
      </c>
      <c r="AE265" s="29">
        <v>4340</v>
      </c>
      <c r="AF265" s="27">
        <v>4620</v>
      </c>
      <c r="AG265" s="29">
        <v>4340</v>
      </c>
      <c r="AH265" s="27"/>
      <c r="AI265" s="29">
        <v>4340</v>
      </c>
      <c r="AJ265" s="27"/>
      <c r="AK265" s="29">
        <v>4340</v>
      </c>
      <c r="AL265" s="27"/>
      <c r="AM265" s="29">
        <v>4340</v>
      </c>
      <c r="AN265" s="27"/>
      <c r="AO265" s="128"/>
      <c r="AP265" s="27"/>
      <c r="AQ265" s="128"/>
      <c r="AR265" s="27"/>
      <c r="AS265" s="128"/>
      <c r="AT265" s="27"/>
      <c r="AU265" s="125"/>
      <c r="AV265" s="128"/>
      <c r="AW265" s="27"/>
      <c r="AX265" s="128"/>
      <c r="AY265" s="27"/>
      <c r="AZ265" s="128"/>
      <c r="BA265" s="27"/>
      <c r="BB265" s="128"/>
      <c r="BC265" s="27"/>
      <c r="BD265" s="128"/>
      <c r="BE265" s="27"/>
      <c r="BF265" s="128"/>
      <c r="BG265" s="27"/>
      <c r="BH265" s="128"/>
      <c r="BI265" s="27"/>
      <c r="BJ265" s="128"/>
      <c r="BK265" s="27"/>
      <c r="BL265" s="128"/>
      <c r="BM265" s="27"/>
      <c r="BN265" s="128"/>
      <c r="BO265" s="27"/>
      <c r="BP265" s="128"/>
      <c r="BQ265" s="27"/>
      <c r="BR265" s="28"/>
      <c r="BS265" s="27"/>
      <c r="BT265" s="30"/>
      <c r="BU265" s="28"/>
      <c r="BV265" s="27"/>
      <c r="BW265" s="28"/>
      <c r="BX265" s="27"/>
      <c r="BY265" s="28"/>
      <c r="BZ265" s="27"/>
      <c r="CA265" s="28"/>
      <c r="CB265" s="27"/>
      <c r="CC265" s="28"/>
      <c r="CD265" s="27"/>
      <c r="CE265" s="28"/>
      <c r="CF265" s="27"/>
      <c r="CG265" s="26"/>
      <c r="CH265" s="27"/>
      <c r="CI265" s="26"/>
      <c r="CJ265" s="27"/>
      <c r="CK265" s="26"/>
      <c r="CL265" s="27"/>
      <c r="CM265" s="26"/>
      <c r="CN265" s="27"/>
      <c r="CO265" s="26"/>
      <c r="CP265" s="27"/>
      <c r="CQ265" s="26"/>
      <c r="CR265" s="27"/>
      <c r="CS265" s="30"/>
      <c r="CT265" s="31">
        <f t="shared" si="15"/>
        <v>54560</v>
      </c>
      <c r="CU265" s="31">
        <f t="shared" si="15"/>
        <v>24740</v>
      </c>
      <c r="CV265" s="32">
        <f t="shared" si="16"/>
        <v>29820</v>
      </c>
    </row>
    <row r="266" spans="1:100" ht="27.75" customHeight="1">
      <c r="A266" s="18">
        <v>117</v>
      </c>
      <c r="B266" s="48" t="s">
        <v>960</v>
      </c>
      <c r="C266" s="164" t="s">
        <v>961</v>
      </c>
      <c r="D266" s="20" t="s">
        <v>1460</v>
      </c>
      <c r="E266" s="20" t="s">
        <v>1457</v>
      </c>
      <c r="F266" s="126" t="s">
        <v>962</v>
      </c>
      <c r="G266" s="97"/>
      <c r="H266" s="127"/>
      <c r="I266" s="94">
        <v>6600</v>
      </c>
      <c r="J266" s="127"/>
      <c r="K266" s="25">
        <f>CV266</f>
        <v>4620</v>
      </c>
      <c r="L266" s="11"/>
      <c r="M266" s="26">
        <v>1500</v>
      </c>
      <c r="N266" s="27">
        <v>1500</v>
      </c>
      <c r="O266" s="26">
        <v>1000</v>
      </c>
      <c r="P266" s="27">
        <v>1000</v>
      </c>
      <c r="Q266" s="26">
        <v>5000</v>
      </c>
      <c r="R266" s="27">
        <v>5000</v>
      </c>
      <c r="S266" s="26">
        <v>8000</v>
      </c>
      <c r="T266" s="27">
        <v>0</v>
      </c>
      <c r="U266" s="26"/>
      <c r="V266" s="27"/>
      <c r="W266" s="29">
        <v>4620</v>
      </c>
      <c r="X266" s="27">
        <v>4620</v>
      </c>
      <c r="Y266" s="29">
        <v>4620</v>
      </c>
      <c r="Z266" s="27">
        <v>12620</v>
      </c>
      <c r="AA266" s="29">
        <v>4620</v>
      </c>
      <c r="AB266" s="27">
        <v>4620</v>
      </c>
      <c r="AC266" s="29">
        <v>4620</v>
      </c>
      <c r="AD266" s="27">
        <v>4620</v>
      </c>
      <c r="AE266" s="29">
        <v>4620</v>
      </c>
      <c r="AF266" s="27">
        <v>4620</v>
      </c>
      <c r="AG266" s="29">
        <v>4620</v>
      </c>
      <c r="AH266" s="27">
        <v>4620</v>
      </c>
      <c r="AI266" s="29">
        <v>4620</v>
      </c>
      <c r="AJ266" s="27"/>
      <c r="AK266" s="29">
        <v>4620</v>
      </c>
      <c r="AL266" s="27"/>
      <c r="AM266" s="29">
        <v>4620</v>
      </c>
      <c r="AN266" s="27">
        <v>9240</v>
      </c>
      <c r="AO266" s="128"/>
      <c r="AP266" s="27"/>
      <c r="AQ266" s="128"/>
      <c r="AR266" s="27"/>
      <c r="AS266" s="128"/>
      <c r="AT266" s="27"/>
      <c r="AU266" s="125"/>
      <c r="AV266" s="128"/>
      <c r="AW266" s="27"/>
      <c r="AX266" s="128"/>
      <c r="AY266" s="27"/>
      <c r="AZ266" s="128"/>
      <c r="BA266" s="27"/>
      <c r="BB266" s="128"/>
      <c r="BC266" s="27"/>
      <c r="BD266" s="128"/>
      <c r="BE266" s="27"/>
      <c r="BF266" s="128"/>
      <c r="BG266" s="27"/>
      <c r="BH266" s="128"/>
      <c r="BI266" s="27"/>
      <c r="BJ266" s="128"/>
      <c r="BK266" s="27"/>
      <c r="BL266" s="128"/>
      <c r="BM266" s="27"/>
      <c r="BN266" s="128"/>
      <c r="BO266" s="27"/>
      <c r="BP266" s="128"/>
      <c r="BQ266" s="27"/>
      <c r="BR266" s="28"/>
      <c r="BS266" s="27"/>
      <c r="BT266" s="30"/>
      <c r="BU266" s="28"/>
      <c r="BV266" s="27"/>
      <c r="BW266" s="28"/>
      <c r="BX266" s="27"/>
      <c r="BY266" s="28"/>
      <c r="BZ266" s="27"/>
      <c r="CA266" s="28"/>
      <c r="CB266" s="27"/>
      <c r="CC266" s="28"/>
      <c r="CD266" s="27"/>
      <c r="CE266" s="28"/>
      <c r="CF266" s="27"/>
      <c r="CG266" s="26"/>
      <c r="CH266" s="27"/>
      <c r="CI266" s="26"/>
      <c r="CJ266" s="27"/>
      <c r="CK266" s="26"/>
      <c r="CL266" s="27"/>
      <c r="CM266" s="26"/>
      <c r="CN266" s="27"/>
      <c r="CO266" s="26"/>
      <c r="CP266" s="27"/>
      <c r="CQ266" s="26"/>
      <c r="CR266" s="27"/>
      <c r="CS266" s="30"/>
      <c r="CT266" s="31">
        <f t="shared" si="15"/>
        <v>57080</v>
      </c>
      <c r="CU266" s="31">
        <f t="shared" si="15"/>
        <v>52460</v>
      </c>
      <c r="CV266" s="32">
        <f t="shared" si="16"/>
        <v>4620</v>
      </c>
    </row>
    <row r="267" spans="1:100" ht="27.75" customHeight="1">
      <c r="A267" s="129">
        <v>118</v>
      </c>
      <c r="B267" s="48" t="s">
        <v>963</v>
      </c>
      <c r="C267" s="164" t="s">
        <v>349</v>
      </c>
      <c r="D267" s="20" t="s">
        <v>1460</v>
      </c>
      <c r="E267" s="20" t="s">
        <v>1457</v>
      </c>
      <c r="F267" s="126" t="s">
        <v>350</v>
      </c>
      <c r="G267" s="216"/>
      <c r="H267" s="127"/>
      <c r="I267" s="94">
        <v>6600</v>
      </c>
      <c r="J267" s="127"/>
      <c r="K267" s="38">
        <f>CV267</f>
        <v>49580</v>
      </c>
      <c r="L267" s="11"/>
      <c r="M267" s="26">
        <v>1500</v>
      </c>
      <c r="N267" s="27">
        <v>1500</v>
      </c>
      <c r="O267" s="26">
        <v>1000</v>
      </c>
      <c r="P267" s="27">
        <v>1000</v>
      </c>
      <c r="Q267" s="26">
        <v>5000</v>
      </c>
      <c r="R267" s="27">
        <v>5000</v>
      </c>
      <c r="S267" s="26">
        <v>8000</v>
      </c>
      <c r="T267" s="27"/>
      <c r="U267" s="26"/>
      <c r="V267" s="27"/>
      <c r="W267" s="29">
        <v>4620</v>
      </c>
      <c r="X267" s="27"/>
      <c r="Y267" s="29">
        <v>4620</v>
      </c>
      <c r="Z267" s="27"/>
      <c r="AA267" s="29">
        <v>4620</v>
      </c>
      <c r="AB267" s="27"/>
      <c r="AC267" s="29">
        <v>4620</v>
      </c>
      <c r="AD267" s="27"/>
      <c r="AE267" s="29">
        <v>4620</v>
      </c>
      <c r="AF267" s="27"/>
      <c r="AG267" s="29">
        <v>4620</v>
      </c>
      <c r="AH267" s="27"/>
      <c r="AI267" s="29">
        <v>4620</v>
      </c>
      <c r="AJ267" s="27"/>
      <c r="AK267" s="29">
        <v>4620</v>
      </c>
      <c r="AL267" s="27"/>
      <c r="AM267" s="29">
        <v>4620</v>
      </c>
      <c r="AN267" s="27"/>
      <c r="AO267" s="128"/>
      <c r="AP267" s="27"/>
      <c r="AQ267" s="128"/>
      <c r="AR267" s="27"/>
      <c r="AS267" s="128"/>
      <c r="AT267" s="27"/>
      <c r="AU267" s="125"/>
      <c r="AV267" s="128"/>
      <c r="AW267" s="27"/>
      <c r="AX267" s="128"/>
      <c r="AY267" s="27"/>
      <c r="AZ267" s="128"/>
      <c r="BA267" s="27"/>
      <c r="BB267" s="128"/>
      <c r="BC267" s="27"/>
      <c r="BD267" s="128"/>
      <c r="BE267" s="27"/>
      <c r="BF267" s="128"/>
      <c r="BG267" s="27"/>
      <c r="BH267" s="128"/>
      <c r="BI267" s="27"/>
      <c r="BJ267" s="128"/>
      <c r="BK267" s="27"/>
      <c r="BL267" s="128"/>
      <c r="BM267" s="27"/>
      <c r="BN267" s="128"/>
      <c r="BO267" s="27"/>
      <c r="BP267" s="128"/>
      <c r="BQ267" s="27"/>
      <c r="BR267" s="28"/>
      <c r="BS267" s="27"/>
      <c r="BT267" s="30"/>
      <c r="BU267" s="28"/>
      <c r="BV267" s="27"/>
      <c r="BW267" s="28"/>
      <c r="BX267" s="27"/>
      <c r="BY267" s="28"/>
      <c r="BZ267" s="27"/>
      <c r="CA267" s="28"/>
      <c r="CB267" s="27"/>
      <c r="CC267" s="28"/>
      <c r="CD267" s="27"/>
      <c r="CE267" s="28"/>
      <c r="CF267" s="27"/>
      <c r="CG267" s="26"/>
      <c r="CH267" s="27"/>
      <c r="CI267" s="26"/>
      <c r="CJ267" s="27"/>
      <c r="CK267" s="26"/>
      <c r="CL267" s="27"/>
      <c r="CM267" s="26"/>
      <c r="CN267" s="27"/>
      <c r="CO267" s="26"/>
      <c r="CP267" s="27"/>
      <c r="CQ267" s="26"/>
      <c r="CR267" s="27"/>
      <c r="CS267" s="30"/>
      <c r="CT267" s="31">
        <f t="shared" si="15"/>
        <v>57080</v>
      </c>
      <c r="CU267" s="31">
        <f t="shared" si="15"/>
        <v>7500</v>
      </c>
      <c r="CV267" s="32">
        <f t="shared" si="16"/>
        <v>49580</v>
      </c>
    </row>
    <row r="268" spans="1:100" ht="27.75">
      <c r="A268" s="18">
        <v>100</v>
      </c>
      <c r="B268" s="48" t="s">
        <v>348</v>
      </c>
      <c r="C268" s="164" t="s">
        <v>349</v>
      </c>
      <c r="D268" s="20" t="s">
        <v>1460</v>
      </c>
      <c r="E268" s="20" t="s">
        <v>1458</v>
      </c>
      <c r="F268" s="21" t="s">
        <v>350</v>
      </c>
      <c r="G268" s="216"/>
      <c r="H268" s="35"/>
      <c r="I268" s="23">
        <v>6600</v>
      </c>
      <c r="J268" s="231"/>
      <c r="K268" s="38">
        <f>CT268</f>
        <v>57080</v>
      </c>
      <c r="L268" s="11"/>
      <c r="M268" s="26">
        <v>1500</v>
      </c>
      <c r="N268" s="27">
        <v>1500</v>
      </c>
      <c r="O268" s="26">
        <v>1000</v>
      </c>
      <c r="P268" s="27">
        <v>1000</v>
      </c>
      <c r="Q268" s="26">
        <v>5000</v>
      </c>
      <c r="R268" s="27">
        <v>5000</v>
      </c>
      <c r="S268" s="26">
        <v>8000</v>
      </c>
      <c r="T268" s="27"/>
      <c r="U268" s="28"/>
      <c r="V268" s="27"/>
      <c r="W268" s="26"/>
      <c r="X268" s="27"/>
      <c r="Y268" s="29">
        <v>4620</v>
      </c>
      <c r="Z268" s="27"/>
      <c r="AA268" s="29">
        <v>4620</v>
      </c>
      <c r="AB268" s="27"/>
      <c r="AC268" s="29">
        <v>4620</v>
      </c>
      <c r="AD268" s="27"/>
      <c r="AE268" s="29">
        <v>4620</v>
      </c>
      <c r="AF268" s="27">
        <v>9240</v>
      </c>
      <c r="AG268" s="29">
        <v>4620</v>
      </c>
      <c r="AH268" s="27"/>
      <c r="AI268" s="29">
        <v>4620</v>
      </c>
      <c r="AJ268" s="27"/>
      <c r="AK268" s="29">
        <v>4620</v>
      </c>
      <c r="AL268" s="27"/>
      <c r="AM268" s="29">
        <v>4620</v>
      </c>
      <c r="AN268" s="27"/>
      <c r="AO268" s="29">
        <v>4620</v>
      </c>
      <c r="AP268" s="27">
        <v>10000</v>
      </c>
      <c r="AQ268" s="28"/>
      <c r="AR268" s="27"/>
      <c r="AS268" s="28"/>
      <c r="AT268" s="27"/>
      <c r="AU268" s="125"/>
      <c r="AV268" s="128"/>
      <c r="AW268" s="27"/>
      <c r="AX268" s="128"/>
      <c r="AY268" s="27"/>
      <c r="AZ268" s="128"/>
      <c r="BA268" s="27"/>
      <c r="BB268" s="128"/>
      <c r="BC268" s="27"/>
      <c r="BD268" s="128"/>
      <c r="BE268" s="27"/>
      <c r="BF268" s="128"/>
      <c r="BG268" s="27"/>
      <c r="BH268" s="128"/>
      <c r="BI268" s="27"/>
      <c r="BJ268" s="128"/>
      <c r="BK268" s="27"/>
      <c r="BL268" s="128"/>
      <c r="BM268" s="27"/>
      <c r="BN268" s="128"/>
      <c r="BO268" s="27"/>
      <c r="BP268" s="128"/>
      <c r="BQ268" s="27"/>
      <c r="BR268" s="28"/>
      <c r="BS268" s="27"/>
      <c r="BT268" s="30"/>
      <c r="BU268" s="28"/>
      <c r="BV268" s="27"/>
      <c r="BW268" s="28"/>
      <c r="BX268" s="27"/>
      <c r="BY268" s="28"/>
      <c r="BZ268" s="27"/>
      <c r="CA268" s="28"/>
      <c r="CB268" s="27"/>
      <c r="CC268" s="28"/>
      <c r="CD268" s="27"/>
      <c r="CE268" s="28"/>
      <c r="CF268" s="27"/>
      <c r="CG268" s="26"/>
      <c r="CH268" s="27"/>
      <c r="CI268" s="26"/>
      <c r="CJ268" s="27"/>
      <c r="CK268" s="26"/>
      <c r="CL268" s="27"/>
      <c r="CM268" s="26"/>
      <c r="CN268" s="27"/>
      <c r="CO268" s="26"/>
      <c r="CP268" s="27"/>
      <c r="CQ268" s="26"/>
      <c r="CR268" s="27"/>
      <c r="CS268" s="30"/>
      <c r="CT268" s="31">
        <f t="shared" si="15"/>
        <v>57080</v>
      </c>
      <c r="CU268" s="31">
        <f t="shared" si="15"/>
        <v>26740</v>
      </c>
      <c r="CV268" s="32">
        <f t="shared" si="16"/>
        <v>30340</v>
      </c>
    </row>
    <row r="269" spans="1:100" ht="27.75" customHeight="1">
      <c r="A269" s="129">
        <v>119</v>
      </c>
      <c r="B269" s="48" t="s">
        <v>964</v>
      </c>
      <c r="C269" s="164" t="s">
        <v>965</v>
      </c>
      <c r="D269" s="20" t="s">
        <v>1460</v>
      </c>
      <c r="E269" s="20" t="s">
        <v>1457</v>
      </c>
      <c r="F269" s="126" t="s">
        <v>966</v>
      </c>
      <c r="G269" s="217" t="s">
        <v>410</v>
      </c>
      <c r="H269" s="226" t="s">
        <v>1463</v>
      </c>
      <c r="I269" s="94">
        <v>6200</v>
      </c>
      <c r="J269" s="226"/>
      <c r="K269" s="25">
        <f>CV269</f>
        <v>-2520</v>
      </c>
      <c r="L269" s="11"/>
      <c r="M269" s="26">
        <v>1500</v>
      </c>
      <c r="N269" s="27">
        <v>1500</v>
      </c>
      <c r="O269" s="26">
        <v>1000</v>
      </c>
      <c r="P269" s="27">
        <v>1000</v>
      </c>
      <c r="Q269" s="26">
        <v>5000</v>
      </c>
      <c r="R269" s="27">
        <v>5000</v>
      </c>
      <c r="S269" s="26">
        <v>8000</v>
      </c>
      <c r="T269" s="27">
        <v>0</v>
      </c>
      <c r="U269" s="26"/>
      <c r="V269" s="27"/>
      <c r="W269" s="29">
        <v>4340</v>
      </c>
      <c r="X269" s="27">
        <v>12620</v>
      </c>
      <c r="Y269" s="29">
        <v>4340</v>
      </c>
      <c r="Z269" s="27">
        <v>4620</v>
      </c>
      <c r="AA269" s="29">
        <v>4340</v>
      </c>
      <c r="AB269" s="27">
        <v>4620</v>
      </c>
      <c r="AC269" s="29">
        <v>4340</v>
      </c>
      <c r="AD269" s="27">
        <f>4620+4620</f>
        <v>9240</v>
      </c>
      <c r="AE269" s="29">
        <v>4340</v>
      </c>
      <c r="AF269" s="27">
        <v>0</v>
      </c>
      <c r="AG269" s="29">
        <v>4340</v>
      </c>
      <c r="AH269" s="27">
        <v>4620</v>
      </c>
      <c r="AI269" s="29">
        <v>4340</v>
      </c>
      <c r="AJ269" s="27">
        <v>4620</v>
      </c>
      <c r="AK269" s="29">
        <v>4340</v>
      </c>
      <c r="AL269" s="27">
        <v>4620</v>
      </c>
      <c r="AM269" s="29">
        <v>4340</v>
      </c>
      <c r="AN269" s="27">
        <v>4620</v>
      </c>
      <c r="AO269" s="128"/>
      <c r="AP269" s="27"/>
      <c r="AQ269" s="128"/>
      <c r="AR269" s="27"/>
      <c r="AS269" s="128"/>
      <c r="AT269" s="27"/>
      <c r="AU269" s="125"/>
      <c r="AV269" s="128"/>
      <c r="AW269" s="27"/>
      <c r="AX269" s="128"/>
      <c r="AY269" s="27"/>
      <c r="AZ269" s="128"/>
      <c r="BA269" s="27"/>
      <c r="BB269" s="128"/>
      <c r="BC269" s="27"/>
      <c r="BD269" s="128"/>
      <c r="BE269" s="27"/>
      <c r="BF269" s="128"/>
      <c r="BG269" s="27"/>
      <c r="BH269" s="128"/>
      <c r="BI269" s="27"/>
      <c r="BJ269" s="128"/>
      <c r="BK269" s="27"/>
      <c r="BL269" s="128"/>
      <c r="BM269" s="27"/>
      <c r="BN269" s="128"/>
      <c r="BO269" s="27"/>
      <c r="BP269" s="128"/>
      <c r="BQ269" s="27"/>
      <c r="BR269" s="28"/>
      <c r="BS269" s="27"/>
      <c r="BT269" s="30"/>
      <c r="BU269" s="28"/>
      <c r="BV269" s="27"/>
      <c r="BW269" s="28"/>
      <c r="BX269" s="27"/>
      <c r="BY269" s="28"/>
      <c r="BZ269" s="27"/>
      <c r="CA269" s="28"/>
      <c r="CB269" s="27"/>
      <c r="CC269" s="28"/>
      <c r="CD269" s="27"/>
      <c r="CE269" s="28"/>
      <c r="CF269" s="27"/>
      <c r="CG269" s="26"/>
      <c r="CH269" s="27"/>
      <c r="CI269" s="26"/>
      <c r="CJ269" s="27"/>
      <c r="CK269" s="26"/>
      <c r="CL269" s="27"/>
      <c r="CM269" s="26"/>
      <c r="CN269" s="27"/>
      <c r="CO269" s="26"/>
      <c r="CP269" s="27"/>
      <c r="CQ269" s="26"/>
      <c r="CR269" s="27"/>
      <c r="CS269" s="30"/>
      <c r="CT269" s="31">
        <f t="shared" si="15"/>
        <v>54560</v>
      </c>
      <c r="CU269" s="31">
        <f t="shared" si="15"/>
        <v>57080</v>
      </c>
      <c r="CV269" s="32">
        <f t="shared" si="16"/>
        <v>-2520</v>
      </c>
    </row>
    <row r="270" spans="1:100" ht="27.75" customHeight="1">
      <c r="A270" s="18">
        <v>120</v>
      </c>
      <c r="B270" s="48" t="s">
        <v>967</v>
      </c>
      <c r="C270" s="164" t="s">
        <v>968</v>
      </c>
      <c r="D270" s="20" t="s">
        <v>1460</v>
      </c>
      <c r="E270" s="20" t="s">
        <v>1457</v>
      </c>
      <c r="F270" s="126" t="s">
        <v>969</v>
      </c>
      <c r="G270" s="216"/>
      <c r="H270" s="127" t="s">
        <v>970</v>
      </c>
      <c r="I270" s="94">
        <v>6600</v>
      </c>
      <c r="J270" s="127" t="s">
        <v>970</v>
      </c>
      <c r="K270" s="38">
        <f>CV270</f>
        <v>22480</v>
      </c>
      <c r="L270" s="11"/>
      <c r="M270" s="26">
        <v>1500</v>
      </c>
      <c r="N270" s="27">
        <v>1500</v>
      </c>
      <c r="O270" s="26">
        <v>1000</v>
      </c>
      <c r="P270" s="27">
        <v>1000</v>
      </c>
      <c r="Q270" s="26">
        <v>5000</v>
      </c>
      <c r="R270" s="27">
        <v>5000</v>
      </c>
      <c r="S270" s="26">
        <v>8000</v>
      </c>
      <c r="T270" s="27"/>
      <c r="U270" s="26"/>
      <c r="V270" s="27"/>
      <c r="W270" s="29">
        <v>4620</v>
      </c>
      <c r="X270" s="27"/>
      <c r="Y270" s="29">
        <v>4620</v>
      </c>
      <c r="Z270" s="27"/>
      <c r="AA270" s="29">
        <v>4620</v>
      </c>
      <c r="AB270" s="27"/>
      <c r="AC270" s="29">
        <v>4620</v>
      </c>
      <c r="AD270" s="27"/>
      <c r="AE270" s="29">
        <v>4620</v>
      </c>
      <c r="AF270" s="27"/>
      <c r="AG270" s="29">
        <v>4620</v>
      </c>
      <c r="AH270" s="27">
        <v>27100</v>
      </c>
      <c r="AI270" s="29">
        <v>4620</v>
      </c>
      <c r="AJ270" s="27"/>
      <c r="AK270" s="29">
        <v>4620</v>
      </c>
      <c r="AL270" s="27"/>
      <c r="AM270" s="29">
        <v>4620</v>
      </c>
      <c r="AN270" s="27"/>
      <c r="AO270" s="128"/>
      <c r="AP270" s="27"/>
      <c r="AQ270" s="128"/>
      <c r="AR270" s="27"/>
      <c r="AS270" s="128"/>
      <c r="AT270" s="27"/>
      <c r="AU270" s="125"/>
      <c r="AV270" s="128"/>
      <c r="AW270" s="27"/>
      <c r="AX270" s="128"/>
      <c r="AY270" s="27"/>
      <c r="AZ270" s="128"/>
      <c r="BA270" s="27"/>
      <c r="BB270" s="128"/>
      <c r="BC270" s="27"/>
      <c r="BD270" s="128"/>
      <c r="BE270" s="27"/>
      <c r="BF270" s="128"/>
      <c r="BG270" s="27"/>
      <c r="BH270" s="128"/>
      <c r="BI270" s="27"/>
      <c r="BJ270" s="128"/>
      <c r="BK270" s="27"/>
      <c r="BL270" s="128"/>
      <c r="BM270" s="27"/>
      <c r="BN270" s="128"/>
      <c r="BO270" s="27"/>
      <c r="BP270" s="128"/>
      <c r="BQ270" s="27"/>
      <c r="BR270" s="28"/>
      <c r="BS270" s="27"/>
      <c r="BT270" s="30"/>
      <c r="BU270" s="28"/>
      <c r="BV270" s="27"/>
      <c r="BW270" s="28"/>
      <c r="BX270" s="27"/>
      <c r="BY270" s="28"/>
      <c r="BZ270" s="27"/>
      <c r="CA270" s="28"/>
      <c r="CB270" s="27"/>
      <c r="CC270" s="28"/>
      <c r="CD270" s="27"/>
      <c r="CE270" s="28"/>
      <c r="CF270" s="27"/>
      <c r="CG270" s="26"/>
      <c r="CH270" s="27"/>
      <c r="CI270" s="26"/>
      <c r="CJ270" s="27"/>
      <c r="CK270" s="26"/>
      <c r="CL270" s="27"/>
      <c r="CM270" s="26"/>
      <c r="CN270" s="27"/>
      <c r="CO270" s="26"/>
      <c r="CP270" s="27"/>
      <c r="CQ270" s="26"/>
      <c r="CR270" s="27"/>
      <c r="CS270" s="30"/>
      <c r="CT270" s="31">
        <f t="shared" si="15"/>
        <v>57080</v>
      </c>
      <c r="CU270" s="31">
        <f t="shared" si="15"/>
        <v>34600</v>
      </c>
      <c r="CV270" s="32">
        <f t="shared" si="16"/>
        <v>22480</v>
      </c>
    </row>
    <row r="271" spans="1:100" ht="27.75" customHeight="1">
      <c r="A271" s="129">
        <v>121</v>
      </c>
      <c r="B271" s="48" t="s">
        <v>971</v>
      </c>
      <c r="C271" s="164" t="s">
        <v>972</v>
      </c>
      <c r="D271" s="20" t="s">
        <v>1460</v>
      </c>
      <c r="E271" s="20" t="s">
        <v>1457</v>
      </c>
      <c r="F271" s="126" t="s">
        <v>973</v>
      </c>
      <c r="G271" s="214" t="s">
        <v>410</v>
      </c>
      <c r="H271" s="35" t="s">
        <v>1463</v>
      </c>
      <c r="I271" s="94">
        <v>6200</v>
      </c>
      <c r="J271" s="127"/>
      <c r="K271" s="25">
        <f>CV271</f>
        <v>25360</v>
      </c>
      <c r="L271" s="11"/>
      <c r="M271" s="26">
        <v>1500</v>
      </c>
      <c r="N271" s="27">
        <v>1500</v>
      </c>
      <c r="O271" s="26">
        <v>1000</v>
      </c>
      <c r="P271" s="27">
        <v>1000</v>
      </c>
      <c r="Q271" s="26">
        <v>5000</v>
      </c>
      <c r="R271" s="27">
        <v>5000</v>
      </c>
      <c r="S271" s="26">
        <v>8000</v>
      </c>
      <c r="T271" s="27"/>
      <c r="U271" s="26"/>
      <c r="V271" s="27"/>
      <c r="W271" s="29">
        <v>4340</v>
      </c>
      <c r="X271" s="27">
        <v>0</v>
      </c>
      <c r="Y271" s="29">
        <v>4340</v>
      </c>
      <c r="Z271" s="27"/>
      <c r="AA271" s="29">
        <v>4340</v>
      </c>
      <c r="AB271" s="27"/>
      <c r="AC271" s="29">
        <v>4340</v>
      </c>
      <c r="AD271" s="27">
        <v>4620</v>
      </c>
      <c r="AE271" s="29">
        <v>4340</v>
      </c>
      <c r="AF271" s="27">
        <v>4620</v>
      </c>
      <c r="AG271" s="29">
        <v>4340</v>
      </c>
      <c r="AH271" s="27">
        <v>4620</v>
      </c>
      <c r="AI271" s="29">
        <v>4340</v>
      </c>
      <c r="AJ271" s="27">
        <v>3500</v>
      </c>
      <c r="AK271" s="29">
        <v>4340</v>
      </c>
      <c r="AL271" s="27"/>
      <c r="AM271" s="29">
        <v>4340</v>
      </c>
      <c r="AN271" s="27">
        <v>4340</v>
      </c>
      <c r="AO271" s="128"/>
      <c r="AP271" s="27"/>
      <c r="AQ271" s="128"/>
      <c r="AR271" s="27"/>
      <c r="AS271" s="128"/>
      <c r="AT271" s="27"/>
      <c r="AU271" s="125"/>
      <c r="AV271" s="128"/>
      <c r="AW271" s="27"/>
      <c r="AX271" s="128"/>
      <c r="AY271" s="27"/>
      <c r="AZ271" s="128"/>
      <c r="BA271" s="27"/>
      <c r="BB271" s="128"/>
      <c r="BC271" s="27"/>
      <c r="BD271" s="128"/>
      <c r="BE271" s="27"/>
      <c r="BF271" s="128"/>
      <c r="BG271" s="27"/>
      <c r="BH271" s="128"/>
      <c r="BI271" s="27"/>
      <c r="BJ271" s="128"/>
      <c r="BK271" s="27"/>
      <c r="BL271" s="128"/>
      <c r="BM271" s="27"/>
      <c r="BN271" s="128"/>
      <c r="BO271" s="27"/>
      <c r="BP271" s="128"/>
      <c r="BQ271" s="27"/>
      <c r="BR271" s="28"/>
      <c r="BS271" s="27"/>
      <c r="BT271" s="30"/>
      <c r="BU271" s="28"/>
      <c r="BV271" s="27"/>
      <c r="BW271" s="28"/>
      <c r="BX271" s="27"/>
      <c r="BY271" s="28"/>
      <c r="BZ271" s="27"/>
      <c r="CA271" s="28"/>
      <c r="CB271" s="27"/>
      <c r="CC271" s="28"/>
      <c r="CD271" s="27"/>
      <c r="CE271" s="28"/>
      <c r="CF271" s="27"/>
      <c r="CG271" s="26"/>
      <c r="CH271" s="27"/>
      <c r="CI271" s="26"/>
      <c r="CJ271" s="27"/>
      <c r="CK271" s="26"/>
      <c r="CL271" s="27"/>
      <c r="CM271" s="26"/>
      <c r="CN271" s="27"/>
      <c r="CO271" s="26"/>
      <c r="CP271" s="27"/>
      <c r="CQ271" s="26"/>
      <c r="CR271" s="27"/>
      <c r="CS271" s="30"/>
      <c r="CT271" s="31">
        <f t="shared" si="15"/>
        <v>54560</v>
      </c>
      <c r="CU271" s="31">
        <f t="shared" si="15"/>
        <v>29200</v>
      </c>
      <c r="CV271" s="32">
        <f t="shared" si="16"/>
        <v>25360</v>
      </c>
    </row>
    <row r="272" spans="1:100" ht="27.75" customHeight="1">
      <c r="A272" s="18">
        <v>101</v>
      </c>
      <c r="B272" s="48" t="s">
        <v>351</v>
      </c>
      <c r="C272" s="164" t="s">
        <v>352</v>
      </c>
      <c r="D272" s="20" t="s">
        <v>1460</v>
      </c>
      <c r="E272" s="20" t="s">
        <v>1458</v>
      </c>
      <c r="F272" s="21" t="s">
        <v>353</v>
      </c>
      <c r="G272" s="97"/>
      <c r="H272" s="34" t="s">
        <v>108</v>
      </c>
      <c r="I272" s="23">
        <v>4600</v>
      </c>
      <c r="J272" s="34" t="s">
        <v>108</v>
      </c>
      <c r="K272" s="25">
        <f>CT272</f>
        <v>44480</v>
      </c>
      <c r="L272" s="11"/>
      <c r="M272" s="26">
        <v>1500</v>
      </c>
      <c r="N272" s="27">
        <v>1500</v>
      </c>
      <c r="O272" s="26">
        <v>1000</v>
      </c>
      <c r="P272" s="27">
        <v>1000</v>
      </c>
      <c r="Q272" s="26">
        <v>5000</v>
      </c>
      <c r="R272" s="27">
        <v>5000</v>
      </c>
      <c r="S272" s="26">
        <v>8000</v>
      </c>
      <c r="T272" s="27">
        <v>0</v>
      </c>
      <c r="U272" s="28"/>
      <c r="V272" s="27"/>
      <c r="W272" s="26"/>
      <c r="X272" s="27"/>
      <c r="Y272" s="29">
        <v>3220</v>
      </c>
      <c r="Z272" s="27">
        <v>0</v>
      </c>
      <c r="AA272" s="29">
        <v>3220</v>
      </c>
      <c r="AB272" s="27">
        <v>6440</v>
      </c>
      <c r="AC272" s="29">
        <v>3220</v>
      </c>
      <c r="AD272" s="27">
        <v>0</v>
      </c>
      <c r="AE272" s="29">
        <v>3220</v>
      </c>
      <c r="AF272" s="27">
        <v>14440</v>
      </c>
      <c r="AG272" s="29">
        <v>3220</v>
      </c>
      <c r="AH272" s="27"/>
      <c r="AI272" s="29">
        <v>3220</v>
      </c>
      <c r="AJ272" s="27"/>
      <c r="AK272" s="29">
        <v>3220</v>
      </c>
      <c r="AL272" s="27"/>
      <c r="AM272" s="29">
        <v>3220</v>
      </c>
      <c r="AN272" s="27"/>
      <c r="AO272" s="29">
        <v>3220</v>
      </c>
      <c r="AP272" s="27">
        <v>12880</v>
      </c>
      <c r="AQ272" s="28"/>
      <c r="AR272" s="27"/>
      <c r="AS272" s="28"/>
      <c r="AT272" s="27"/>
      <c r="AU272" s="125"/>
      <c r="AV272" s="128"/>
      <c r="AW272" s="27"/>
      <c r="AX272" s="128"/>
      <c r="AY272" s="27"/>
      <c r="AZ272" s="128"/>
      <c r="BA272" s="27"/>
      <c r="BB272" s="128"/>
      <c r="BC272" s="27"/>
      <c r="BD272" s="128"/>
      <c r="BE272" s="27"/>
      <c r="BF272" s="128"/>
      <c r="BG272" s="27"/>
      <c r="BH272" s="128"/>
      <c r="BI272" s="27"/>
      <c r="BJ272" s="128"/>
      <c r="BK272" s="27"/>
      <c r="BL272" s="128"/>
      <c r="BM272" s="27"/>
      <c r="BN272" s="128"/>
      <c r="BO272" s="27"/>
      <c r="BP272" s="128"/>
      <c r="BQ272" s="27"/>
      <c r="BR272" s="28"/>
      <c r="BS272" s="27"/>
      <c r="BT272" s="30"/>
      <c r="BU272" s="28"/>
      <c r="BV272" s="27"/>
      <c r="BW272" s="28"/>
      <c r="BX272" s="27"/>
      <c r="BY272" s="28"/>
      <c r="BZ272" s="27"/>
      <c r="CA272" s="28"/>
      <c r="CB272" s="27"/>
      <c r="CC272" s="28"/>
      <c r="CD272" s="27"/>
      <c r="CE272" s="28"/>
      <c r="CF272" s="27"/>
      <c r="CG272" s="26"/>
      <c r="CH272" s="27"/>
      <c r="CI272" s="26"/>
      <c r="CJ272" s="27"/>
      <c r="CK272" s="26"/>
      <c r="CL272" s="27"/>
      <c r="CM272" s="26"/>
      <c r="CN272" s="27"/>
      <c r="CO272" s="26"/>
      <c r="CP272" s="27"/>
      <c r="CQ272" s="26"/>
      <c r="CR272" s="27"/>
      <c r="CS272" s="30"/>
      <c r="CT272" s="31">
        <f t="shared" si="15"/>
        <v>44480</v>
      </c>
      <c r="CU272" s="31">
        <f t="shared" si="15"/>
        <v>41260</v>
      </c>
      <c r="CV272" s="32">
        <f t="shared" si="16"/>
        <v>3220</v>
      </c>
    </row>
    <row r="273" spans="1:100" ht="27.75" customHeight="1">
      <c r="A273" s="129">
        <v>102</v>
      </c>
      <c r="B273" s="55" t="s">
        <v>354</v>
      </c>
      <c r="C273" s="164" t="s">
        <v>355</v>
      </c>
      <c r="D273" s="20" t="s">
        <v>1460</v>
      </c>
      <c r="E273" s="20" t="s">
        <v>1458</v>
      </c>
      <c r="F273" s="21" t="s">
        <v>356</v>
      </c>
      <c r="G273" s="216" t="s">
        <v>45</v>
      </c>
      <c r="H273" s="35" t="s">
        <v>1463</v>
      </c>
      <c r="I273" s="23">
        <v>6200</v>
      </c>
      <c r="J273" s="35"/>
      <c r="K273" s="25">
        <f>CT273</f>
        <v>54560</v>
      </c>
      <c r="L273" s="11"/>
      <c r="M273" s="26">
        <v>1500</v>
      </c>
      <c r="N273" s="27">
        <v>1500</v>
      </c>
      <c r="O273" s="26">
        <v>1000</v>
      </c>
      <c r="P273" s="27">
        <v>1000</v>
      </c>
      <c r="Q273" s="26">
        <v>5000</v>
      </c>
      <c r="R273" s="27">
        <v>5000</v>
      </c>
      <c r="S273" s="26">
        <v>8000</v>
      </c>
      <c r="T273" s="27">
        <f>0+0</f>
        <v>0</v>
      </c>
      <c r="U273" s="28"/>
      <c r="V273" s="27"/>
      <c r="W273" s="26"/>
      <c r="X273" s="27">
        <v>5000</v>
      </c>
      <c r="Y273" s="29">
        <v>4340</v>
      </c>
      <c r="Z273" s="27">
        <v>0</v>
      </c>
      <c r="AA273" s="29">
        <v>4340</v>
      </c>
      <c r="AB273" s="27">
        <v>0</v>
      </c>
      <c r="AC273" s="29">
        <v>4340</v>
      </c>
      <c r="AD273" s="27">
        <v>0</v>
      </c>
      <c r="AE273" s="29">
        <v>4340</v>
      </c>
      <c r="AF273" s="27">
        <v>20360</v>
      </c>
      <c r="AG273" s="29">
        <v>4340</v>
      </c>
      <c r="AH273" s="27"/>
      <c r="AI273" s="29">
        <v>4340</v>
      </c>
      <c r="AJ273" s="27"/>
      <c r="AK273" s="29">
        <v>4340</v>
      </c>
      <c r="AL273" s="27"/>
      <c r="AM273" s="29">
        <v>4340</v>
      </c>
      <c r="AN273" s="27"/>
      <c r="AO273" s="29">
        <v>4340</v>
      </c>
      <c r="AP273" s="27">
        <v>17360</v>
      </c>
      <c r="AQ273" s="28"/>
      <c r="AR273" s="27"/>
      <c r="AS273" s="28"/>
      <c r="AT273" s="27"/>
      <c r="AU273" s="125"/>
      <c r="AV273" s="128"/>
      <c r="AW273" s="27"/>
      <c r="AX273" s="128"/>
      <c r="AY273" s="27"/>
      <c r="AZ273" s="128"/>
      <c r="BA273" s="27"/>
      <c r="BB273" s="128"/>
      <c r="BC273" s="27"/>
      <c r="BD273" s="128"/>
      <c r="BE273" s="27"/>
      <c r="BF273" s="128"/>
      <c r="BG273" s="27"/>
      <c r="BH273" s="128"/>
      <c r="BI273" s="27"/>
      <c r="BJ273" s="128"/>
      <c r="BK273" s="27"/>
      <c r="BL273" s="128"/>
      <c r="BM273" s="27"/>
      <c r="BN273" s="128"/>
      <c r="BO273" s="27"/>
      <c r="BP273" s="128"/>
      <c r="BQ273" s="27"/>
      <c r="BR273" s="28"/>
      <c r="BS273" s="27"/>
      <c r="BT273" s="30"/>
      <c r="BU273" s="28"/>
      <c r="BV273" s="27"/>
      <c r="BW273" s="28"/>
      <c r="BX273" s="27"/>
      <c r="BY273" s="28"/>
      <c r="BZ273" s="27"/>
      <c r="CA273" s="28"/>
      <c r="CB273" s="27"/>
      <c r="CC273" s="28"/>
      <c r="CD273" s="27"/>
      <c r="CE273" s="28"/>
      <c r="CF273" s="27"/>
      <c r="CG273" s="26"/>
      <c r="CH273" s="27"/>
      <c r="CI273" s="26"/>
      <c r="CJ273" s="27"/>
      <c r="CK273" s="26"/>
      <c r="CL273" s="27"/>
      <c r="CM273" s="26"/>
      <c r="CN273" s="27"/>
      <c r="CO273" s="26"/>
      <c r="CP273" s="27"/>
      <c r="CQ273" s="26"/>
      <c r="CR273" s="27"/>
      <c r="CS273" s="30"/>
      <c r="CT273" s="31">
        <f t="shared" si="15"/>
        <v>54560</v>
      </c>
      <c r="CU273" s="31">
        <f t="shared" si="15"/>
        <v>50220</v>
      </c>
      <c r="CV273" s="32">
        <f t="shared" si="16"/>
        <v>4340</v>
      </c>
    </row>
    <row r="274" spans="1:100" ht="27.75" customHeight="1">
      <c r="A274" s="18">
        <v>103</v>
      </c>
      <c r="B274" s="55" t="s">
        <v>357</v>
      </c>
      <c r="C274" s="164" t="s">
        <v>358</v>
      </c>
      <c r="D274" s="20" t="s">
        <v>1460</v>
      </c>
      <c r="E274" s="20" t="s">
        <v>1458</v>
      </c>
      <c r="F274" s="21" t="s">
        <v>359</v>
      </c>
      <c r="G274" s="97"/>
      <c r="H274" s="222" t="s">
        <v>136</v>
      </c>
      <c r="I274" s="23">
        <v>6600</v>
      </c>
      <c r="J274" s="222" t="s">
        <v>136</v>
      </c>
      <c r="K274" s="25">
        <f>CT274</f>
        <v>39220</v>
      </c>
      <c r="L274" s="11"/>
      <c r="M274" s="26">
        <v>1500</v>
      </c>
      <c r="N274" s="27">
        <v>1500</v>
      </c>
      <c r="O274" s="26">
        <v>1000</v>
      </c>
      <c r="P274" s="27">
        <v>1000</v>
      </c>
      <c r="Q274" s="26">
        <v>5000</v>
      </c>
      <c r="R274" s="27">
        <v>5000</v>
      </c>
      <c r="S274" s="26">
        <v>4000</v>
      </c>
      <c r="T274" s="27">
        <v>0</v>
      </c>
      <c r="U274" s="28"/>
      <c r="V274" s="27"/>
      <c r="W274" s="26"/>
      <c r="X274" s="27"/>
      <c r="Y274" s="29">
        <v>4620</v>
      </c>
      <c r="Z274" s="27"/>
      <c r="AA274" s="29">
        <v>4620</v>
      </c>
      <c r="AB274" s="27"/>
      <c r="AC274" s="29">
        <v>4620</v>
      </c>
      <c r="AD274" s="27"/>
      <c r="AE274" s="29">
        <v>4620</v>
      </c>
      <c r="AF274" s="27">
        <v>8680</v>
      </c>
      <c r="AG274" s="29">
        <v>4620</v>
      </c>
      <c r="AH274" s="27"/>
      <c r="AI274" s="29">
        <v>4620</v>
      </c>
      <c r="AJ274" s="27"/>
      <c r="AK274" s="29"/>
      <c r="AL274" s="27">
        <v>23040</v>
      </c>
      <c r="AM274" s="29"/>
      <c r="AN274" s="27"/>
      <c r="AO274" s="29"/>
      <c r="AP274" s="27"/>
      <c r="AQ274" s="28"/>
      <c r="AR274" s="27"/>
      <c r="AS274" s="28"/>
      <c r="AT274" s="27"/>
      <c r="AU274" s="125"/>
      <c r="AV274" s="128"/>
      <c r="AW274" s="27"/>
      <c r="AX274" s="128"/>
      <c r="AY274" s="27"/>
      <c r="AZ274" s="128"/>
      <c r="BA274" s="27"/>
      <c r="BB274" s="128"/>
      <c r="BC274" s="27"/>
      <c r="BD274" s="128"/>
      <c r="BE274" s="27"/>
      <c r="BF274" s="128"/>
      <c r="BG274" s="27"/>
      <c r="BH274" s="128"/>
      <c r="BI274" s="27"/>
      <c r="BJ274" s="128"/>
      <c r="BK274" s="27"/>
      <c r="BL274" s="128"/>
      <c r="BM274" s="27"/>
      <c r="BN274" s="128"/>
      <c r="BO274" s="27"/>
      <c r="BP274" s="128"/>
      <c r="BQ274" s="27"/>
      <c r="BR274" s="28"/>
      <c r="BS274" s="27"/>
      <c r="BT274" s="30"/>
      <c r="BU274" s="28"/>
      <c r="BV274" s="27"/>
      <c r="BW274" s="28"/>
      <c r="BX274" s="27"/>
      <c r="BY274" s="28"/>
      <c r="BZ274" s="27"/>
      <c r="CA274" s="28"/>
      <c r="CB274" s="27"/>
      <c r="CC274" s="28"/>
      <c r="CD274" s="27"/>
      <c r="CE274" s="28"/>
      <c r="CF274" s="27"/>
      <c r="CG274" s="26"/>
      <c r="CH274" s="27"/>
      <c r="CI274" s="26"/>
      <c r="CJ274" s="27"/>
      <c r="CK274" s="26"/>
      <c r="CL274" s="27"/>
      <c r="CM274" s="26"/>
      <c r="CN274" s="27"/>
      <c r="CO274" s="26"/>
      <c r="CP274" s="27"/>
      <c r="CQ274" s="26"/>
      <c r="CR274" s="27"/>
      <c r="CS274" s="30"/>
      <c r="CT274" s="31">
        <f t="shared" si="15"/>
        <v>39220</v>
      </c>
      <c r="CU274" s="31">
        <f t="shared" si="15"/>
        <v>39220</v>
      </c>
      <c r="CV274" s="32">
        <f t="shared" si="16"/>
        <v>0</v>
      </c>
    </row>
    <row r="275" spans="1:100" ht="27.75" customHeight="1">
      <c r="A275" s="129">
        <v>122</v>
      </c>
      <c r="B275" s="48" t="s">
        <v>974</v>
      </c>
      <c r="C275" s="164" t="s">
        <v>975</v>
      </c>
      <c r="D275" s="20" t="s">
        <v>1460</v>
      </c>
      <c r="E275" s="20" t="s">
        <v>1457</v>
      </c>
      <c r="F275" s="126" t="s">
        <v>976</v>
      </c>
      <c r="G275" s="97"/>
      <c r="H275" s="127"/>
      <c r="I275" s="94">
        <v>6600</v>
      </c>
      <c r="J275" s="127"/>
      <c r="K275" s="25">
        <f>CV275</f>
        <v>4620</v>
      </c>
      <c r="L275" s="11"/>
      <c r="M275" s="26">
        <v>1500</v>
      </c>
      <c r="N275" s="27">
        <v>1500</v>
      </c>
      <c r="O275" s="26">
        <v>1000</v>
      </c>
      <c r="P275" s="27">
        <v>1000</v>
      </c>
      <c r="Q275" s="26">
        <v>5000</v>
      </c>
      <c r="R275" s="27">
        <v>5000</v>
      </c>
      <c r="S275" s="26">
        <v>8000</v>
      </c>
      <c r="T275" s="27">
        <v>0</v>
      </c>
      <c r="U275" s="26"/>
      <c r="V275" s="27"/>
      <c r="W275" s="29">
        <v>4620</v>
      </c>
      <c r="X275" s="27">
        <v>12620</v>
      </c>
      <c r="Y275" s="29">
        <v>4620</v>
      </c>
      <c r="Z275" s="27">
        <v>4620</v>
      </c>
      <c r="AA275" s="29">
        <v>4620</v>
      </c>
      <c r="AB275" s="27">
        <v>4620</v>
      </c>
      <c r="AC275" s="29">
        <v>4620</v>
      </c>
      <c r="AD275" s="27">
        <v>4620</v>
      </c>
      <c r="AE275" s="29">
        <v>4620</v>
      </c>
      <c r="AF275" s="27"/>
      <c r="AG275" s="29">
        <v>4620</v>
      </c>
      <c r="AH275" s="27"/>
      <c r="AI275" s="29">
        <v>4620</v>
      </c>
      <c r="AJ275" s="27"/>
      <c r="AK275" s="29">
        <v>4620</v>
      </c>
      <c r="AL275" s="27">
        <v>13860</v>
      </c>
      <c r="AM275" s="29">
        <v>4620</v>
      </c>
      <c r="AN275" s="27">
        <v>4620</v>
      </c>
      <c r="AO275" s="128"/>
      <c r="AP275" s="27"/>
      <c r="AQ275" s="128"/>
      <c r="AR275" s="27"/>
      <c r="AS275" s="128"/>
      <c r="AT275" s="27"/>
      <c r="AU275" s="125"/>
      <c r="AV275" s="128"/>
      <c r="AW275" s="27"/>
      <c r="AX275" s="128"/>
      <c r="AY275" s="27"/>
      <c r="AZ275" s="128"/>
      <c r="BA275" s="27"/>
      <c r="BB275" s="128"/>
      <c r="BC275" s="27"/>
      <c r="BD275" s="128"/>
      <c r="BE275" s="27"/>
      <c r="BF275" s="128"/>
      <c r="BG275" s="27"/>
      <c r="BH275" s="128"/>
      <c r="BI275" s="27"/>
      <c r="BJ275" s="128"/>
      <c r="BK275" s="27"/>
      <c r="BL275" s="128"/>
      <c r="BM275" s="27"/>
      <c r="BN275" s="128"/>
      <c r="BO275" s="27"/>
      <c r="BP275" s="128"/>
      <c r="BQ275" s="27"/>
      <c r="BR275" s="28"/>
      <c r="BS275" s="27"/>
      <c r="BT275" s="30"/>
      <c r="BU275" s="28"/>
      <c r="BV275" s="27"/>
      <c r="BW275" s="28"/>
      <c r="BX275" s="27"/>
      <c r="BY275" s="28"/>
      <c r="BZ275" s="27"/>
      <c r="CA275" s="28"/>
      <c r="CB275" s="27"/>
      <c r="CC275" s="28"/>
      <c r="CD275" s="27"/>
      <c r="CE275" s="28"/>
      <c r="CF275" s="27"/>
      <c r="CG275" s="26"/>
      <c r="CH275" s="27"/>
      <c r="CI275" s="26"/>
      <c r="CJ275" s="27"/>
      <c r="CK275" s="26"/>
      <c r="CL275" s="27"/>
      <c r="CM275" s="26"/>
      <c r="CN275" s="27"/>
      <c r="CO275" s="26"/>
      <c r="CP275" s="27"/>
      <c r="CQ275" s="26"/>
      <c r="CR275" s="27"/>
      <c r="CS275" s="30"/>
      <c r="CT275" s="31">
        <f t="shared" si="15"/>
        <v>57080</v>
      </c>
      <c r="CU275" s="31">
        <f t="shared" si="15"/>
        <v>52460</v>
      </c>
      <c r="CV275" s="32">
        <f t="shared" si="16"/>
        <v>4620</v>
      </c>
    </row>
    <row r="276" spans="1:100" ht="27.75" customHeight="1">
      <c r="A276" s="18">
        <v>104</v>
      </c>
      <c r="B276" s="48" t="s">
        <v>360</v>
      </c>
      <c r="C276" s="164" t="s">
        <v>361</v>
      </c>
      <c r="D276" s="20" t="s">
        <v>1460</v>
      </c>
      <c r="E276" s="20" t="s">
        <v>1458</v>
      </c>
      <c r="F276" s="21" t="s">
        <v>362</v>
      </c>
      <c r="G276" s="97"/>
      <c r="H276" s="35"/>
      <c r="I276" s="23">
        <v>6600</v>
      </c>
      <c r="J276" s="35"/>
      <c r="K276" s="25">
        <f>CT276</f>
        <v>57080</v>
      </c>
      <c r="L276" s="11"/>
      <c r="M276" s="26">
        <v>1500</v>
      </c>
      <c r="N276" s="27">
        <v>1500</v>
      </c>
      <c r="O276" s="26">
        <v>1000</v>
      </c>
      <c r="P276" s="27">
        <v>1000</v>
      </c>
      <c r="Q276" s="26">
        <v>5000</v>
      </c>
      <c r="R276" s="27">
        <v>5000</v>
      </c>
      <c r="S276" s="26">
        <v>8000</v>
      </c>
      <c r="T276" s="27">
        <v>0</v>
      </c>
      <c r="U276" s="28"/>
      <c r="V276" s="27"/>
      <c r="W276" s="26"/>
      <c r="X276" s="27"/>
      <c r="Y276" s="29">
        <v>4620</v>
      </c>
      <c r="Z276" s="27">
        <v>3300</v>
      </c>
      <c r="AA276" s="29">
        <v>4620</v>
      </c>
      <c r="AB276" s="27">
        <v>3300</v>
      </c>
      <c r="AC276" s="29">
        <v>4620</v>
      </c>
      <c r="AD276" s="27">
        <f>11300+0</f>
        <v>11300</v>
      </c>
      <c r="AE276" s="29">
        <v>4620</v>
      </c>
      <c r="AF276" s="27">
        <v>3300</v>
      </c>
      <c r="AG276" s="29">
        <v>4620</v>
      </c>
      <c r="AH276" s="27"/>
      <c r="AI276" s="29">
        <v>4620</v>
      </c>
      <c r="AJ276" s="27">
        <f>3300+3300</f>
        <v>6600</v>
      </c>
      <c r="AK276" s="29">
        <v>4620</v>
      </c>
      <c r="AL276" s="27">
        <v>3300</v>
      </c>
      <c r="AM276" s="29">
        <v>4620</v>
      </c>
      <c r="AN276" s="27">
        <v>3300</v>
      </c>
      <c r="AO276" s="29">
        <v>4620</v>
      </c>
      <c r="AP276" s="27"/>
      <c r="AQ276" s="28"/>
      <c r="AR276" s="27"/>
      <c r="AS276" s="28"/>
      <c r="AT276" s="27"/>
      <c r="AU276" s="125"/>
      <c r="AV276" s="128"/>
      <c r="AW276" s="27"/>
      <c r="AX276" s="128"/>
      <c r="AY276" s="27"/>
      <c r="AZ276" s="128"/>
      <c r="BA276" s="27"/>
      <c r="BB276" s="128"/>
      <c r="BC276" s="27"/>
      <c r="BD276" s="128"/>
      <c r="BE276" s="27"/>
      <c r="BF276" s="128"/>
      <c r="BG276" s="27"/>
      <c r="BH276" s="128"/>
      <c r="BI276" s="27"/>
      <c r="BJ276" s="128"/>
      <c r="BK276" s="27"/>
      <c r="BL276" s="128"/>
      <c r="BM276" s="27"/>
      <c r="BN276" s="128"/>
      <c r="BO276" s="27"/>
      <c r="BP276" s="128"/>
      <c r="BQ276" s="27"/>
      <c r="BR276" s="28"/>
      <c r="BS276" s="27"/>
      <c r="BT276" s="30"/>
      <c r="BU276" s="28"/>
      <c r="BV276" s="27"/>
      <c r="BW276" s="28"/>
      <c r="BX276" s="27"/>
      <c r="BY276" s="28"/>
      <c r="BZ276" s="27"/>
      <c r="CA276" s="28"/>
      <c r="CB276" s="27"/>
      <c r="CC276" s="28"/>
      <c r="CD276" s="27"/>
      <c r="CE276" s="28"/>
      <c r="CF276" s="27"/>
      <c r="CG276" s="26"/>
      <c r="CH276" s="27"/>
      <c r="CI276" s="26"/>
      <c r="CJ276" s="27"/>
      <c r="CK276" s="26"/>
      <c r="CL276" s="27"/>
      <c r="CM276" s="26"/>
      <c r="CN276" s="27"/>
      <c r="CO276" s="26"/>
      <c r="CP276" s="27"/>
      <c r="CQ276" s="26"/>
      <c r="CR276" s="27"/>
      <c r="CS276" s="30"/>
      <c r="CT276" s="31">
        <f t="shared" si="15"/>
        <v>57080</v>
      </c>
      <c r="CU276" s="31">
        <f t="shared" si="15"/>
        <v>41900</v>
      </c>
      <c r="CV276" s="32">
        <f t="shared" si="16"/>
        <v>15180</v>
      </c>
    </row>
    <row r="277" spans="1:100" ht="27.75" customHeight="1">
      <c r="A277" s="129">
        <v>123</v>
      </c>
      <c r="B277" s="48" t="s">
        <v>977</v>
      </c>
      <c r="C277" s="164" t="s">
        <v>978</v>
      </c>
      <c r="D277" s="20" t="s">
        <v>1460</v>
      </c>
      <c r="E277" s="20" t="s">
        <v>1457</v>
      </c>
      <c r="F277" s="126" t="s">
        <v>979</v>
      </c>
      <c r="G277" s="97"/>
      <c r="H277" s="222" t="s">
        <v>136</v>
      </c>
      <c r="I277" s="94"/>
      <c r="J277" s="222" t="s">
        <v>136</v>
      </c>
      <c r="K277" s="25">
        <f>CV277</f>
        <v>0</v>
      </c>
      <c r="L277" s="11"/>
      <c r="M277" s="26">
        <v>1500</v>
      </c>
      <c r="N277" s="27">
        <v>1500</v>
      </c>
      <c r="O277" s="26">
        <v>1000</v>
      </c>
      <c r="P277" s="27">
        <v>1000</v>
      </c>
      <c r="Q277" s="26">
        <v>5000</v>
      </c>
      <c r="R277" s="27">
        <v>5000</v>
      </c>
      <c r="S277" s="26">
        <v>8000</v>
      </c>
      <c r="T277" s="27">
        <v>0</v>
      </c>
      <c r="U277" s="26"/>
      <c r="V277" s="27"/>
      <c r="W277" s="29">
        <v>4620</v>
      </c>
      <c r="X277" s="27">
        <v>12620</v>
      </c>
      <c r="Y277" s="29">
        <v>4620</v>
      </c>
      <c r="Z277" s="27">
        <v>4620</v>
      </c>
      <c r="AA277" s="29">
        <v>4620</v>
      </c>
      <c r="AB277" s="27">
        <v>4620</v>
      </c>
      <c r="AC277" s="29">
        <v>4620</v>
      </c>
      <c r="AD277" s="27">
        <v>4620</v>
      </c>
      <c r="AE277" s="29">
        <v>4620</v>
      </c>
      <c r="AF277" s="27">
        <v>4620</v>
      </c>
      <c r="AG277" s="29">
        <v>4620</v>
      </c>
      <c r="AH277" s="27"/>
      <c r="AI277" s="29"/>
      <c r="AJ277" s="27">
        <v>4620</v>
      </c>
      <c r="AK277" s="29"/>
      <c r="AL277" s="27"/>
      <c r="AM277" s="29"/>
      <c r="AN277" s="27"/>
      <c r="AO277" s="128"/>
      <c r="AP277" s="27"/>
      <c r="AQ277" s="128"/>
      <c r="AR277" s="27"/>
      <c r="AS277" s="128"/>
      <c r="AT277" s="27"/>
      <c r="AU277" s="125"/>
      <c r="AV277" s="128"/>
      <c r="AW277" s="27"/>
      <c r="AX277" s="128"/>
      <c r="AY277" s="27"/>
      <c r="AZ277" s="128"/>
      <c r="BA277" s="27"/>
      <c r="BB277" s="128"/>
      <c r="BC277" s="27"/>
      <c r="BD277" s="128"/>
      <c r="BE277" s="27"/>
      <c r="BF277" s="128"/>
      <c r="BG277" s="27"/>
      <c r="BH277" s="128"/>
      <c r="BI277" s="27"/>
      <c r="BJ277" s="128"/>
      <c r="BK277" s="27"/>
      <c r="BL277" s="128"/>
      <c r="BM277" s="27"/>
      <c r="BN277" s="128"/>
      <c r="BO277" s="27"/>
      <c r="BP277" s="128"/>
      <c r="BQ277" s="27"/>
      <c r="BR277" s="128"/>
      <c r="BS277" s="27"/>
      <c r="BT277" s="30"/>
      <c r="BU277" s="28"/>
      <c r="BV277" s="27"/>
      <c r="BW277" s="28"/>
      <c r="BX277" s="27"/>
      <c r="BY277" s="28"/>
      <c r="BZ277" s="27"/>
      <c r="CA277" s="28"/>
      <c r="CB277" s="27"/>
      <c r="CC277" s="28"/>
      <c r="CD277" s="27"/>
      <c r="CE277" s="28"/>
      <c r="CF277" s="27"/>
      <c r="CG277" s="26"/>
      <c r="CH277" s="27"/>
      <c r="CI277" s="26"/>
      <c r="CJ277" s="27"/>
      <c r="CK277" s="26"/>
      <c r="CL277" s="27"/>
      <c r="CM277" s="26"/>
      <c r="CN277" s="27"/>
      <c r="CO277" s="26"/>
      <c r="CP277" s="27"/>
      <c r="CQ277" s="26"/>
      <c r="CR277" s="27"/>
      <c r="CS277" s="30"/>
      <c r="CT277" s="31">
        <f t="shared" si="15"/>
        <v>43220</v>
      </c>
      <c r="CU277" s="31">
        <f t="shared" si="15"/>
        <v>43220</v>
      </c>
      <c r="CV277" s="32">
        <f t="shared" si="16"/>
        <v>0</v>
      </c>
    </row>
    <row r="278" spans="1:100" ht="27.75" customHeight="1">
      <c r="A278" s="18">
        <v>105</v>
      </c>
      <c r="B278" s="48" t="s">
        <v>363</v>
      </c>
      <c r="C278" s="164" t="s">
        <v>364</v>
      </c>
      <c r="D278" s="20" t="s">
        <v>1460</v>
      </c>
      <c r="E278" s="20" t="s">
        <v>1458</v>
      </c>
      <c r="F278" s="21" t="s">
        <v>365</v>
      </c>
      <c r="G278" s="212"/>
      <c r="H278" s="35"/>
      <c r="I278" s="23">
        <v>6600</v>
      </c>
      <c r="J278" s="35"/>
      <c r="K278" s="25">
        <f>CT278</f>
        <v>57080</v>
      </c>
      <c r="L278" s="11"/>
      <c r="M278" s="26">
        <v>1500</v>
      </c>
      <c r="N278" s="27">
        <v>1500</v>
      </c>
      <c r="O278" s="26">
        <v>1000</v>
      </c>
      <c r="P278" s="27">
        <v>1000</v>
      </c>
      <c r="Q278" s="26">
        <v>5000</v>
      </c>
      <c r="R278" s="27">
        <v>5000</v>
      </c>
      <c r="S278" s="26">
        <v>8000</v>
      </c>
      <c r="T278" s="27">
        <v>0</v>
      </c>
      <c r="U278" s="28"/>
      <c r="V278" s="27"/>
      <c r="W278" s="26"/>
      <c r="X278" s="27"/>
      <c r="Y278" s="29">
        <v>4620</v>
      </c>
      <c r="Z278" s="27">
        <f>8000+4620</f>
        <v>12620</v>
      </c>
      <c r="AA278" s="29">
        <v>4620</v>
      </c>
      <c r="AB278" s="27">
        <v>4620</v>
      </c>
      <c r="AC278" s="29">
        <v>4620</v>
      </c>
      <c r="AD278" s="27">
        <v>0</v>
      </c>
      <c r="AE278" s="29">
        <v>4620</v>
      </c>
      <c r="AF278" s="27">
        <v>9240</v>
      </c>
      <c r="AG278" s="29">
        <v>4620</v>
      </c>
      <c r="AH278" s="27"/>
      <c r="AI278" s="29">
        <v>4620</v>
      </c>
      <c r="AJ278" s="27">
        <v>4620</v>
      </c>
      <c r="AK278" s="29">
        <v>4620</v>
      </c>
      <c r="AL278" s="27"/>
      <c r="AM278" s="29">
        <v>4620</v>
      </c>
      <c r="AN278" s="27"/>
      <c r="AO278" s="29">
        <v>4620</v>
      </c>
      <c r="AP278" s="27">
        <v>9240</v>
      </c>
      <c r="AQ278" s="28"/>
      <c r="AR278" s="27"/>
      <c r="AS278" s="28"/>
      <c r="AT278" s="27"/>
      <c r="AU278" s="125"/>
      <c r="AV278" s="128"/>
      <c r="AW278" s="27"/>
      <c r="AX278" s="128"/>
      <c r="AY278" s="27"/>
      <c r="AZ278" s="128"/>
      <c r="BA278" s="27"/>
      <c r="BB278" s="128"/>
      <c r="BC278" s="27"/>
      <c r="BD278" s="128"/>
      <c r="BE278" s="27"/>
      <c r="BF278" s="128"/>
      <c r="BG278" s="27"/>
      <c r="BH278" s="128"/>
      <c r="BI278" s="27"/>
      <c r="BJ278" s="128"/>
      <c r="BK278" s="27"/>
      <c r="BL278" s="128"/>
      <c r="BM278" s="27"/>
      <c r="BN278" s="128"/>
      <c r="BO278" s="27"/>
      <c r="BP278" s="128"/>
      <c r="BQ278" s="27"/>
      <c r="BR278" s="28"/>
      <c r="BS278" s="27"/>
      <c r="BT278" s="30"/>
      <c r="BU278" s="28"/>
      <c r="BV278" s="27"/>
      <c r="BW278" s="28"/>
      <c r="BX278" s="27"/>
      <c r="BY278" s="28"/>
      <c r="BZ278" s="27"/>
      <c r="CA278" s="28"/>
      <c r="CB278" s="27"/>
      <c r="CC278" s="28"/>
      <c r="CD278" s="27"/>
      <c r="CE278" s="28"/>
      <c r="CF278" s="27"/>
      <c r="CG278" s="26"/>
      <c r="CH278" s="27"/>
      <c r="CI278" s="26"/>
      <c r="CJ278" s="27"/>
      <c r="CK278" s="26"/>
      <c r="CL278" s="27"/>
      <c r="CM278" s="26"/>
      <c r="CN278" s="27"/>
      <c r="CO278" s="26"/>
      <c r="CP278" s="27"/>
      <c r="CQ278" s="26"/>
      <c r="CR278" s="27"/>
      <c r="CS278" s="30"/>
      <c r="CT278" s="31">
        <f t="shared" si="15"/>
        <v>57080</v>
      </c>
      <c r="CU278" s="31">
        <f t="shared" si="15"/>
        <v>47840</v>
      </c>
      <c r="CV278" s="32">
        <f t="shared" si="16"/>
        <v>9240</v>
      </c>
    </row>
    <row r="279" spans="1:100" ht="27.75" customHeight="1">
      <c r="A279" s="129">
        <v>124</v>
      </c>
      <c r="B279" s="47" t="s">
        <v>980</v>
      </c>
      <c r="C279" s="164" t="s">
        <v>981</v>
      </c>
      <c r="D279" s="20" t="s">
        <v>1460</v>
      </c>
      <c r="E279" s="20" t="s">
        <v>1457</v>
      </c>
      <c r="F279" s="126" t="s">
        <v>982</v>
      </c>
      <c r="G279" s="148"/>
      <c r="H279" s="149" t="s">
        <v>983</v>
      </c>
      <c r="I279" s="94"/>
      <c r="J279" s="149" t="s">
        <v>983</v>
      </c>
      <c r="K279" s="25">
        <f>CV279</f>
        <v>0</v>
      </c>
      <c r="L279" s="11"/>
      <c r="M279" s="26">
        <v>1500</v>
      </c>
      <c r="N279" s="27">
        <v>1500</v>
      </c>
      <c r="O279" s="26">
        <v>1000</v>
      </c>
      <c r="P279" s="27">
        <v>1000</v>
      </c>
      <c r="Q279" s="26">
        <v>5000</v>
      </c>
      <c r="R279" s="27">
        <v>5000</v>
      </c>
      <c r="S279" s="26"/>
      <c r="T279" s="27"/>
      <c r="U279" s="26"/>
      <c r="V279" s="27"/>
      <c r="W279" s="29"/>
      <c r="X279" s="27"/>
      <c r="Y279" s="29"/>
      <c r="Z279" s="27"/>
      <c r="AA279" s="29"/>
      <c r="AB279" s="27"/>
      <c r="AC279" s="29"/>
      <c r="AD279" s="27"/>
      <c r="AE279" s="29"/>
      <c r="AF279" s="27"/>
      <c r="AG279" s="29"/>
      <c r="AH279" s="27"/>
      <c r="AI279" s="29"/>
      <c r="AJ279" s="27"/>
      <c r="AK279" s="29"/>
      <c r="AL279" s="27"/>
      <c r="AM279" s="29"/>
      <c r="AN279" s="27"/>
      <c r="AO279" s="128"/>
      <c r="AP279" s="27"/>
      <c r="AQ279" s="128"/>
      <c r="AR279" s="27"/>
      <c r="AS279" s="128"/>
      <c r="AT279" s="27"/>
      <c r="AU279" s="125"/>
      <c r="AV279" s="128"/>
      <c r="AW279" s="27"/>
      <c r="AX279" s="128"/>
      <c r="AY279" s="27"/>
      <c r="AZ279" s="128"/>
      <c r="BA279" s="27"/>
      <c r="BB279" s="128"/>
      <c r="BC279" s="27"/>
      <c r="BD279" s="128"/>
      <c r="BE279" s="27"/>
      <c r="BF279" s="128"/>
      <c r="BG279" s="27"/>
      <c r="BH279" s="128"/>
      <c r="BI279" s="27"/>
      <c r="BJ279" s="128"/>
      <c r="BK279" s="27"/>
      <c r="BL279" s="128"/>
      <c r="BM279" s="27"/>
      <c r="BN279" s="128"/>
      <c r="BO279" s="27"/>
      <c r="BP279" s="128"/>
      <c r="BQ279" s="27"/>
      <c r="BR279" s="28"/>
      <c r="BS279" s="27"/>
      <c r="BT279" s="30"/>
      <c r="BU279" s="28"/>
      <c r="BV279" s="27"/>
      <c r="BW279" s="28"/>
      <c r="BX279" s="27"/>
      <c r="BY279" s="28"/>
      <c r="BZ279" s="27"/>
      <c r="CA279" s="28"/>
      <c r="CB279" s="27"/>
      <c r="CC279" s="28"/>
      <c r="CD279" s="27"/>
      <c r="CE279" s="28"/>
      <c r="CF279" s="27"/>
      <c r="CG279" s="26"/>
      <c r="CH279" s="27"/>
      <c r="CI279" s="26"/>
      <c r="CJ279" s="27"/>
      <c r="CK279" s="26"/>
      <c r="CL279" s="27"/>
      <c r="CM279" s="26"/>
      <c r="CN279" s="27"/>
      <c r="CO279" s="26"/>
      <c r="CP279" s="27"/>
      <c r="CQ279" s="26"/>
      <c r="CR279" s="27"/>
      <c r="CS279" s="30"/>
      <c r="CT279" s="31">
        <f t="shared" si="15"/>
        <v>7500</v>
      </c>
      <c r="CU279" s="31">
        <f t="shared" si="15"/>
        <v>7500</v>
      </c>
      <c r="CV279" s="32">
        <f t="shared" si="16"/>
        <v>0</v>
      </c>
    </row>
    <row r="280" spans="1:100" ht="27.75" customHeight="1">
      <c r="A280" s="18">
        <v>106</v>
      </c>
      <c r="B280" s="48" t="s">
        <v>366</v>
      </c>
      <c r="C280" s="164" t="s">
        <v>367</v>
      </c>
      <c r="D280" s="20" t="s">
        <v>1460</v>
      </c>
      <c r="E280" s="20" t="s">
        <v>1458</v>
      </c>
      <c r="F280" s="21" t="s">
        <v>368</v>
      </c>
      <c r="G280" s="97"/>
      <c r="H280" s="35"/>
      <c r="I280" s="23">
        <v>6600</v>
      </c>
      <c r="J280" s="35"/>
      <c r="K280" s="25">
        <f>CT280</f>
        <v>57080</v>
      </c>
      <c r="L280" s="11"/>
      <c r="M280" s="26">
        <v>1500</v>
      </c>
      <c r="N280" s="27">
        <v>1500</v>
      </c>
      <c r="O280" s="26">
        <v>1000</v>
      </c>
      <c r="P280" s="27">
        <v>1000</v>
      </c>
      <c r="Q280" s="26">
        <v>5000</v>
      </c>
      <c r="R280" s="27">
        <v>5000</v>
      </c>
      <c r="S280" s="26">
        <v>8000</v>
      </c>
      <c r="T280" s="27">
        <v>0</v>
      </c>
      <c r="U280" s="28"/>
      <c r="V280" s="27"/>
      <c r="W280" s="26"/>
      <c r="X280" s="27"/>
      <c r="Y280" s="29">
        <v>4620</v>
      </c>
      <c r="Z280" s="27">
        <v>0</v>
      </c>
      <c r="AA280" s="29">
        <v>4620</v>
      </c>
      <c r="AB280" s="27">
        <v>0</v>
      </c>
      <c r="AC280" s="29">
        <v>4620</v>
      </c>
      <c r="AD280" s="27">
        <v>0</v>
      </c>
      <c r="AE280" s="29">
        <v>4620</v>
      </c>
      <c r="AF280" s="27">
        <f>17240+9240</f>
        <v>26480</v>
      </c>
      <c r="AG280" s="29">
        <v>4620</v>
      </c>
      <c r="AH280" s="27"/>
      <c r="AI280" s="29">
        <v>4620</v>
      </c>
      <c r="AJ280" s="27"/>
      <c r="AK280" s="29">
        <v>4620</v>
      </c>
      <c r="AL280" s="27">
        <v>4620</v>
      </c>
      <c r="AM280" s="29">
        <v>4620</v>
      </c>
      <c r="AN280" s="27">
        <v>9240</v>
      </c>
      <c r="AO280" s="29">
        <v>4620</v>
      </c>
      <c r="AP280" s="27">
        <v>9240</v>
      </c>
      <c r="AQ280" s="28"/>
      <c r="AR280" s="27"/>
      <c r="AS280" s="28"/>
      <c r="AT280" s="56"/>
      <c r="AU280" s="125"/>
      <c r="AV280" s="128"/>
      <c r="AW280" s="27"/>
      <c r="AX280" s="128"/>
      <c r="AY280" s="27"/>
      <c r="AZ280" s="128"/>
      <c r="BA280" s="27"/>
      <c r="BB280" s="128"/>
      <c r="BC280" s="27"/>
      <c r="BD280" s="128"/>
      <c r="BE280" s="27"/>
      <c r="BF280" s="128"/>
      <c r="BG280" s="27"/>
      <c r="BH280" s="128"/>
      <c r="BI280" s="27"/>
      <c r="BJ280" s="128"/>
      <c r="BK280" s="27"/>
      <c r="BL280" s="128"/>
      <c r="BM280" s="27"/>
      <c r="BN280" s="128"/>
      <c r="BO280" s="27"/>
      <c r="BP280" s="128"/>
      <c r="BQ280" s="27"/>
      <c r="BR280" s="28"/>
      <c r="BS280" s="27"/>
      <c r="BT280" s="30"/>
      <c r="BU280" s="28"/>
      <c r="BV280" s="27"/>
      <c r="BW280" s="28"/>
      <c r="BX280" s="27"/>
      <c r="BY280" s="28"/>
      <c r="BZ280" s="27"/>
      <c r="CA280" s="28"/>
      <c r="CB280" s="27"/>
      <c r="CC280" s="28"/>
      <c r="CD280" s="27"/>
      <c r="CE280" s="28"/>
      <c r="CF280" s="27"/>
      <c r="CG280" s="26"/>
      <c r="CH280" s="27"/>
      <c r="CI280" s="26"/>
      <c r="CJ280" s="27"/>
      <c r="CK280" s="26"/>
      <c r="CL280" s="27"/>
      <c r="CM280" s="26"/>
      <c r="CN280" s="27"/>
      <c r="CO280" s="26"/>
      <c r="CP280" s="27"/>
      <c r="CQ280" s="26"/>
      <c r="CR280" s="27"/>
      <c r="CS280" s="30"/>
      <c r="CT280" s="31">
        <f t="shared" si="15"/>
        <v>57080</v>
      </c>
      <c r="CU280" s="31">
        <f t="shared" si="15"/>
        <v>57080</v>
      </c>
      <c r="CV280" s="32">
        <f t="shared" si="16"/>
        <v>0</v>
      </c>
    </row>
    <row r="281" spans="1:100" ht="27.75" customHeight="1">
      <c r="A281" s="129">
        <v>125</v>
      </c>
      <c r="B281" s="48" t="s">
        <v>984</v>
      </c>
      <c r="C281" s="164" t="s">
        <v>985</v>
      </c>
      <c r="D281" s="20" t="s">
        <v>1460</v>
      </c>
      <c r="E281" s="20" t="s">
        <v>1457</v>
      </c>
      <c r="F281" s="126" t="s">
        <v>986</v>
      </c>
      <c r="G281" s="97"/>
      <c r="H281" s="127"/>
      <c r="I281" s="94">
        <v>6600</v>
      </c>
      <c r="J281" s="127"/>
      <c r="K281" s="25">
        <f t="shared" ref="K281:K286" si="17">CV281</f>
        <v>9240</v>
      </c>
      <c r="L281" s="11"/>
      <c r="M281" s="26">
        <v>1500</v>
      </c>
      <c r="N281" s="27">
        <v>1500</v>
      </c>
      <c r="O281" s="26">
        <v>1000</v>
      </c>
      <c r="P281" s="27">
        <v>1000</v>
      </c>
      <c r="Q281" s="26">
        <v>5000</v>
      </c>
      <c r="R281" s="27">
        <v>5000</v>
      </c>
      <c r="S281" s="26">
        <v>8000</v>
      </c>
      <c r="T281" s="27">
        <v>0</v>
      </c>
      <c r="U281" s="26"/>
      <c r="V281" s="27"/>
      <c r="W281" s="29">
        <v>4620</v>
      </c>
      <c r="X281" s="133">
        <v>4620</v>
      </c>
      <c r="Y281" s="29">
        <v>4620</v>
      </c>
      <c r="Z281" s="27">
        <v>4620</v>
      </c>
      <c r="AA281" s="29">
        <v>4620</v>
      </c>
      <c r="AB281" s="27">
        <v>4620</v>
      </c>
      <c r="AC281" s="29">
        <v>4620</v>
      </c>
      <c r="AD281" s="27">
        <f>4620+8000</f>
        <v>12620</v>
      </c>
      <c r="AE281" s="29">
        <v>4620</v>
      </c>
      <c r="AF281" s="27">
        <v>4620</v>
      </c>
      <c r="AG281" s="29">
        <v>4620</v>
      </c>
      <c r="AH281" s="27">
        <v>4620</v>
      </c>
      <c r="AI281" s="29">
        <v>4620</v>
      </c>
      <c r="AJ281" s="27">
        <v>4620</v>
      </c>
      <c r="AK281" s="29">
        <v>4620</v>
      </c>
      <c r="AL281" s="27"/>
      <c r="AM281" s="29">
        <v>4620</v>
      </c>
      <c r="AN281" s="27"/>
      <c r="AO281" s="128"/>
      <c r="AP281" s="27"/>
      <c r="AQ281" s="128"/>
      <c r="AR281" s="27"/>
      <c r="AS281" s="128"/>
      <c r="AT281" s="27"/>
      <c r="AU281" s="125"/>
      <c r="AV281" s="128"/>
      <c r="AW281" s="27"/>
      <c r="AX281" s="128"/>
      <c r="AY281" s="27"/>
      <c r="AZ281" s="128"/>
      <c r="BA281" s="27"/>
      <c r="BB281" s="128"/>
      <c r="BC281" s="27"/>
      <c r="BD281" s="128"/>
      <c r="BE281" s="27"/>
      <c r="BF281" s="128"/>
      <c r="BG281" s="27"/>
      <c r="BH281" s="128"/>
      <c r="BI281" s="27"/>
      <c r="BJ281" s="128"/>
      <c r="BK281" s="27"/>
      <c r="BL281" s="128"/>
      <c r="BM281" s="27"/>
      <c r="BN281" s="128"/>
      <c r="BO281" s="27"/>
      <c r="BP281" s="128"/>
      <c r="BQ281" s="27"/>
      <c r="BR281" s="28"/>
      <c r="BS281" s="27"/>
      <c r="BT281" s="30"/>
      <c r="BU281" s="28"/>
      <c r="BV281" s="27"/>
      <c r="BW281" s="28"/>
      <c r="BX281" s="27"/>
      <c r="BY281" s="28"/>
      <c r="BZ281" s="27"/>
      <c r="CA281" s="28"/>
      <c r="CB281" s="27"/>
      <c r="CC281" s="28"/>
      <c r="CD281" s="27"/>
      <c r="CE281" s="28"/>
      <c r="CF281" s="27"/>
      <c r="CG281" s="26"/>
      <c r="CH281" s="27"/>
      <c r="CI281" s="26"/>
      <c r="CJ281" s="27"/>
      <c r="CK281" s="26"/>
      <c r="CL281" s="27"/>
      <c r="CM281" s="26"/>
      <c r="CN281" s="27"/>
      <c r="CO281" s="26"/>
      <c r="CP281" s="27"/>
      <c r="CQ281" s="26"/>
      <c r="CR281" s="27"/>
      <c r="CS281" s="30"/>
      <c r="CT281" s="31">
        <f t="shared" si="15"/>
        <v>57080</v>
      </c>
      <c r="CU281" s="31">
        <f t="shared" si="15"/>
        <v>47840</v>
      </c>
      <c r="CV281" s="32">
        <f t="shared" si="16"/>
        <v>9240</v>
      </c>
    </row>
    <row r="282" spans="1:100" ht="27.75" customHeight="1">
      <c r="A282" s="18">
        <v>126</v>
      </c>
      <c r="B282" s="48" t="s">
        <v>987</v>
      </c>
      <c r="C282" s="164" t="s">
        <v>988</v>
      </c>
      <c r="D282" s="20" t="s">
        <v>1460</v>
      </c>
      <c r="E282" s="20" t="s">
        <v>1457</v>
      </c>
      <c r="F282" s="205" t="s">
        <v>989</v>
      </c>
      <c r="G282" s="216"/>
      <c r="H282" s="127"/>
      <c r="I282" s="94">
        <v>6600</v>
      </c>
      <c r="J282" s="127"/>
      <c r="K282" s="38">
        <f t="shared" si="17"/>
        <v>9580</v>
      </c>
      <c r="L282" s="11"/>
      <c r="M282" s="26">
        <v>1500</v>
      </c>
      <c r="N282" s="27">
        <v>1500</v>
      </c>
      <c r="O282" s="26">
        <v>1000</v>
      </c>
      <c r="P282" s="27">
        <v>1000</v>
      </c>
      <c r="Q282" s="26">
        <v>5000</v>
      </c>
      <c r="R282" s="27">
        <v>5000</v>
      </c>
      <c r="S282" s="26">
        <v>8000</v>
      </c>
      <c r="T282" s="27"/>
      <c r="U282" s="26"/>
      <c r="V282" s="27"/>
      <c r="W282" s="29">
        <v>4620</v>
      </c>
      <c r="X282" s="27">
        <v>0</v>
      </c>
      <c r="Y282" s="29">
        <v>4620</v>
      </c>
      <c r="Z282" s="27"/>
      <c r="AA282" s="29">
        <v>4620</v>
      </c>
      <c r="AB282" s="27"/>
      <c r="AC282" s="29">
        <v>4620</v>
      </c>
      <c r="AD282" s="27">
        <v>10000</v>
      </c>
      <c r="AE282" s="29">
        <v>4620</v>
      </c>
      <c r="AF282" s="27">
        <v>10000</v>
      </c>
      <c r="AG282" s="29">
        <v>4620</v>
      </c>
      <c r="AH282" s="27"/>
      <c r="AI282" s="29">
        <v>4620</v>
      </c>
      <c r="AJ282" s="27"/>
      <c r="AK282" s="29">
        <v>4620</v>
      </c>
      <c r="AL282" s="27"/>
      <c r="AM282" s="29">
        <v>4620</v>
      </c>
      <c r="AN282" s="27">
        <v>20000</v>
      </c>
      <c r="AO282" s="128"/>
      <c r="AP282" s="27"/>
      <c r="AQ282" s="128"/>
      <c r="AR282" s="27"/>
      <c r="AS282" s="128"/>
      <c r="AT282" s="27"/>
      <c r="AU282" s="125"/>
      <c r="AV282" s="128"/>
      <c r="AW282" s="27"/>
      <c r="AX282" s="128"/>
      <c r="AY282" s="27"/>
      <c r="AZ282" s="128"/>
      <c r="BA282" s="27"/>
      <c r="BB282" s="128"/>
      <c r="BC282" s="27"/>
      <c r="BD282" s="128"/>
      <c r="BE282" s="27"/>
      <c r="BF282" s="128"/>
      <c r="BG282" s="27"/>
      <c r="BH282" s="128"/>
      <c r="BI282" s="27"/>
      <c r="BJ282" s="128"/>
      <c r="BK282" s="27"/>
      <c r="BL282" s="128"/>
      <c r="BM282" s="27"/>
      <c r="BN282" s="128"/>
      <c r="BO282" s="27"/>
      <c r="BP282" s="128"/>
      <c r="BQ282" s="27"/>
      <c r="BR282" s="28"/>
      <c r="BS282" s="27"/>
      <c r="BT282" s="30"/>
      <c r="BU282" s="28"/>
      <c r="BV282" s="27"/>
      <c r="BW282" s="28"/>
      <c r="BX282" s="27"/>
      <c r="BY282" s="28"/>
      <c r="BZ282" s="27"/>
      <c r="CA282" s="28"/>
      <c r="CB282" s="27"/>
      <c r="CC282" s="28"/>
      <c r="CD282" s="27"/>
      <c r="CE282" s="28"/>
      <c r="CF282" s="27"/>
      <c r="CG282" s="26"/>
      <c r="CH282" s="27"/>
      <c r="CI282" s="26"/>
      <c r="CJ282" s="27"/>
      <c r="CK282" s="26"/>
      <c r="CL282" s="27"/>
      <c r="CM282" s="26"/>
      <c r="CN282" s="27"/>
      <c r="CO282" s="26"/>
      <c r="CP282" s="27"/>
      <c r="CQ282" s="26"/>
      <c r="CR282" s="27"/>
      <c r="CS282" s="30"/>
      <c r="CT282" s="31">
        <f t="shared" si="15"/>
        <v>57080</v>
      </c>
      <c r="CU282" s="31">
        <f t="shared" si="15"/>
        <v>47500</v>
      </c>
      <c r="CV282" s="32">
        <f t="shared" si="16"/>
        <v>9580</v>
      </c>
    </row>
    <row r="283" spans="1:100" ht="27.75" customHeight="1">
      <c r="A283" s="129">
        <v>127</v>
      </c>
      <c r="B283" s="199" t="s">
        <v>990</v>
      </c>
      <c r="C283" s="164" t="s">
        <v>991</v>
      </c>
      <c r="D283" s="20" t="s">
        <v>1460</v>
      </c>
      <c r="E283" s="20" t="s">
        <v>1457</v>
      </c>
      <c r="F283" s="207" t="s">
        <v>992</v>
      </c>
      <c r="G283" s="97"/>
      <c r="H283" s="150" t="s">
        <v>136</v>
      </c>
      <c r="I283" s="94"/>
      <c r="J283" s="150" t="s">
        <v>136</v>
      </c>
      <c r="K283" s="25">
        <f t="shared" si="17"/>
        <v>0</v>
      </c>
      <c r="L283" s="11"/>
      <c r="M283" s="26">
        <v>1500</v>
      </c>
      <c r="N283" s="27">
        <v>1500</v>
      </c>
      <c r="O283" s="26">
        <v>1000</v>
      </c>
      <c r="P283" s="27">
        <v>1000</v>
      </c>
      <c r="Q283" s="26">
        <v>5000</v>
      </c>
      <c r="R283" s="27">
        <v>5000</v>
      </c>
      <c r="S283" s="26">
        <v>8000</v>
      </c>
      <c r="T283" s="27">
        <v>0</v>
      </c>
      <c r="U283" s="26"/>
      <c r="V283" s="27"/>
      <c r="W283" s="29">
        <v>4620</v>
      </c>
      <c r="X283" s="27">
        <v>17240</v>
      </c>
      <c r="Y283" s="29">
        <v>4620</v>
      </c>
      <c r="Z283" s="27">
        <v>0</v>
      </c>
      <c r="AA283" s="29">
        <v>4620</v>
      </c>
      <c r="AB283" s="138">
        <v>4620</v>
      </c>
      <c r="AC283" s="29">
        <v>4620</v>
      </c>
      <c r="AD283" s="27">
        <v>4620</v>
      </c>
      <c r="AE283" s="29"/>
      <c r="AF283" s="27"/>
      <c r="AG283" s="29"/>
      <c r="AH283" s="27"/>
      <c r="AI283" s="29"/>
      <c r="AJ283" s="27"/>
      <c r="AK283" s="29"/>
      <c r="AL283" s="27"/>
      <c r="AM283" s="29"/>
      <c r="AN283" s="27"/>
      <c r="AO283" s="128"/>
      <c r="AP283" s="27"/>
      <c r="AQ283" s="128"/>
      <c r="AR283" s="27"/>
      <c r="AS283" s="128"/>
      <c r="AT283" s="27"/>
      <c r="AU283" s="125"/>
      <c r="AV283" s="128"/>
      <c r="AW283" s="27"/>
      <c r="AX283" s="128"/>
      <c r="AY283" s="27"/>
      <c r="AZ283" s="128"/>
      <c r="BA283" s="27"/>
      <c r="BB283" s="128"/>
      <c r="BC283" s="27"/>
      <c r="BD283" s="128"/>
      <c r="BE283" s="27"/>
      <c r="BF283" s="128"/>
      <c r="BG283" s="27"/>
      <c r="BH283" s="128"/>
      <c r="BI283" s="27"/>
      <c r="BJ283" s="128"/>
      <c r="BK283" s="27"/>
      <c r="BL283" s="128"/>
      <c r="BM283" s="27"/>
      <c r="BN283" s="128"/>
      <c r="BO283" s="27"/>
      <c r="BP283" s="128"/>
      <c r="BQ283" s="27"/>
      <c r="BR283" s="28"/>
      <c r="BS283" s="27"/>
      <c r="BT283" s="30"/>
      <c r="BU283" s="28"/>
      <c r="BV283" s="27"/>
      <c r="BW283" s="28"/>
      <c r="BX283" s="27"/>
      <c r="BY283" s="28"/>
      <c r="BZ283" s="27"/>
      <c r="CA283" s="28"/>
      <c r="CB283" s="27"/>
      <c r="CC283" s="28"/>
      <c r="CD283" s="27"/>
      <c r="CE283" s="28"/>
      <c r="CF283" s="27"/>
      <c r="CG283" s="26"/>
      <c r="CH283" s="27"/>
      <c r="CI283" s="26"/>
      <c r="CJ283" s="27"/>
      <c r="CK283" s="26"/>
      <c r="CL283" s="27"/>
      <c r="CM283" s="26"/>
      <c r="CN283" s="27"/>
      <c r="CO283" s="26"/>
      <c r="CP283" s="27"/>
      <c r="CQ283" s="26"/>
      <c r="CR283" s="27"/>
      <c r="CS283" s="30"/>
      <c r="CT283" s="31">
        <f t="shared" si="15"/>
        <v>33980</v>
      </c>
      <c r="CU283" s="31">
        <f t="shared" si="15"/>
        <v>33980</v>
      </c>
      <c r="CV283" s="32">
        <f t="shared" si="16"/>
        <v>0</v>
      </c>
    </row>
    <row r="284" spans="1:100" ht="27.75" customHeight="1">
      <c r="A284" s="18">
        <v>128</v>
      </c>
      <c r="B284" s="48" t="s">
        <v>993</v>
      </c>
      <c r="C284" s="164" t="s">
        <v>994</v>
      </c>
      <c r="D284" s="20" t="s">
        <v>1460</v>
      </c>
      <c r="E284" s="20" t="s">
        <v>1457</v>
      </c>
      <c r="F284" s="126" t="s">
        <v>995</v>
      </c>
      <c r="G284" s="217" t="s">
        <v>410</v>
      </c>
      <c r="H284" s="35" t="s">
        <v>1463</v>
      </c>
      <c r="I284" s="94">
        <v>6200</v>
      </c>
      <c r="J284" s="127"/>
      <c r="K284" s="25">
        <f t="shared" si="17"/>
        <v>4340</v>
      </c>
      <c r="L284" s="11"/>
      <c r="M284" s="26">
        <v>1500</v>
      </c>
      <c r="N284" s="27">
        <v>1500</v>
      </c>
      <c r="O284" s="26">
        <v>1000</v>
      </c>
      <c r="P284" s="27">
        <v>1000</v>
      </c>
      <c r="Q284" s="26">
        <v>5000</v>
      </c>
      <c r="R284" s="27">
        <v>5000</v>
      </c>
      <c r="S284" s="26">
        <v>8000</v>
      </c>
      <c r="T284" s="27">
        <v>0</v>
      </c>
      <c r="U284" s="26"/>
      <c r="V284" s="27"/>
      <c r="W284" s="29">
        <v>4340</v>
      </c>
      <c r="X284" s="27">
        <v>0</v>
      </c>
      <c r="Y284" s="29">
        <v>4340</v>
      </c>
      <c r="Z284" s="27">
        <v>0</v>
      </c>
      <c r="AA284" s="29">
        <v>4340</v>
      </c>
      <c r="AB284" s="27">
        <v>0</v>
      </c>
      <c r="AC284" s="29">
        <v>4340</v>
      </c>
      <c r="AD284" s="27">
        <v>26480</v>
      </c>
      <c r="AE284" s="29">
        <v>4340</v>
      </c>
      <c r="AF284" s="27"/>
      <c r="AG284" s="29">
        <v>4340</v>
      </c>
      <c r="AH284" s="27"/>
      <c r="AI284" s="29">
        <v>4340</v>
      </c>
      <c r="AJ284" s="27"/>
      <c r="AK284" s="29">
        <v>4340</v>
      </c>
      <c r="AL284" s="27">
        <v>7560</v>
      </c>
      <c r="AM284" s="29">
        <v>4340</v>
      </c>
      <c r="AN284" s="27">
        <v>8680</v>
      </c>
      <c r="AO284" s="128"/>
      <c r="AP284" s="27"/>
      <c r="AQ284" s="128"/>
      <c r="AR284" s="27"/>
      <c r="AS284" s="128"/>
      <c r="AT284" s="27"/>
      <c r="AU284" s="125"/>
      <c r="AV284" s="128"/>
      <c r="AW284" s="27"/>
      <c r="AX284" s="128"/>
      <c r="AY284" s="27"/>
      <c r="AZ284" s="128"/>
      <c r="BA284" s="27"/>
      <c r="BB284" s="128"/>
      <c r="BC284" s="27"/>
      <c r="BD284" s="128"/>
      <c r="BE284" s="27"/>
      <c r="BF284" s="128"/>
      <c r="BG284" s="27"/>
      <c r="BH284" s="128"/>
      <c r="BI284" s="27"/>
      <c r="BJ284" s="128"/>
      <c r="BK284" s="27"/>
      <c r="BL284" s="128"/>
      <c r="BM284" s="27"/>
      <c r="BN284" s="128"/>
      <c r="BO284" s="27"/>
      <c r="BP284" s="128"/>
      <c r="BQ284" s="27"/>
      <c r="BR284" s="28"/>
      <c r="BS284" s="27"/>
      <c r="BT284" s="30"/>
      <c r="BU284" s="28"/>
      <c r="BV284" s="27"/>
      <c r="BW284" s="28"/>
      <c r="BX284" s="27"/>
      <c r="BY284" s="28"/>
      <c r="BZ284" s="27"/>
      <c r="CA284" s="28"/>
      <c r="CB284" s="27"/>
      <c r="CC284" s="28"/>
      <c r="CD284" s="27"/>
      <c r="CE284" s="28"/>
      <c r="CF284" s="27"/>
      <c r="CG284" s="26"/>
      <c r="CH284" s="27"/>
      <c r="CI284" s="26"/>
      <c r="CJ284" s="27"/>
      <c r="CK284" s="26"/>
      <c r="CL284" s="27"/>
      <c r="CM284" s="26"/>
      <c r="CN284" s="27"/>
      <c r="CO284" s="26"/>
      <c r="CP284" s="27"/>
      <c r="CQ284" s="26"/>
      <c r="CR284" s="27"/>
      <c r="CS284" s="30"/>
      <c r="CT284" s="31">
        <f t="shared" si="15"/>
        <v>54560</v>
      </c>
      <c r="CU284" s="31">
        <f t="shared" si="15"/>
        <v>50220</v>
      </c>
      <c r="CV284" s="32">
        <f t="shared" si="16"/>
        <v>4340</v>
      </c>
    </row>
    <row r="285" spans="1:100" ht="27.75" customHeight="1">
      <c r="A285" s="129">
        <v>129</v>
      </c>
      <c r="B285" s="48" t="s">
        <v>996</v>
      </c>
      <c r="C285" s="164" t="s">
        <v>997</v>
      </c>
      <c r="D285" s="20" t="s">
        <v>1460</v>
      </c>
      <c r="E285" s="20" t="s">
        <v>1457</v>
      </c>
      <c r="F285" s="126" t="s">
        <v>998</v>
      </c>
      <c r="G285" s="97"/>
      <c r="H285" s="127" t="s">
        <v>680</v>
      </c>
      <c r="I285" s="94">
        <v>1600</v>
      </c>
      <c r="J285" s="127" t="s">
        <v>680</v>
      </c>
      <c r="K285" s="25">
        <f t="shared" si="17"/>
        <v>9120</v>
      </c>
      <c r="L285" s="11"/>
      <c r="M285" s="26">
        <v>1500</v>
      </c>
      <c r="N285" s="27">
        <v>1500</v>
      </c>
      <c r="O285" s="26">
        <v>1000</v>
      </c>
      <c r="P285" s="27">
        <v>1000</v>
      </c>
      <c r="Q285" s="26">
        <v>5000</v>
      </c>
      <c r="R285" s="27">
        <v>5000</v>
      </c>
      <c r="S285" s="26">
        <v>8000</v>
      </c>
      <c r="T285" s="27"/>
      <c r="U285" s="26"/>
      <c r="V285" s="27"/>
      <c r="W285" s="29">
        <v>1120</v>
      </c>
      <c r="X285" s="133">
        <v>1120</v>
      </c>
      <c r="Y285" s="29">
        <v>1120</v>
      </c>
      <c r="Z285" s="27"/>
      <c r="AA285" s="29">
        <v>1120</v>
      </c>
      <c r="AB285" s="27"/>
      <c r="AC285" s="29">
        <v>1120</v>
      </c>
      <c r="AD285" s="27">
        <v>3360</v>
      </c>
      <c r="AE285" s="29">
        <v>1120</v>
      </c>
      <c r="AF285" s="27"/>
      <c r="AG285" s="29">
        <v>1120</v>
      </c>
      <c r="AH285" s="27"/>
      <c r="AI285" s="29">
        <v>1120</v>
      </c>
      <c r="AJ285" s="27"/>
      <c r="AK285" s="29">
        <v>1120</v>
      </c>
      <c r="AL285" s="27"/>
      <c r="AM285" s="29">
        <v>1120</v>
      </c>
      <c r="AN285" s="27">
        <v>4480</v>
      </c>
      <c r="AO285" s="128"/>
      <c r="AP285" s="27"/>
      <c r="AQ285" s="128"/>
      <c r="AR285" s="27"/>
      <c r="AS285" s="128"/>
      <c r="AT285" s="27"/>
      <c r="AU285" s="125"/>
      <c r="AV285" s="128"/>
      <c r="AW285" s="27"/>
      <c r="AX285" s="128"/>
      <c r="AY285" s="27"/>
      <c r="AZ285" s="128"/>
      <c r="BA285" s="27"/>
      <c r="BB285" s="128"/>
      <c r="BC285" s="27"/>
      <c r="BD285" s="128"/>
      <c r="BE285" s="27"/>
      <c r="BF285" s="128"/>
      <c r="BG285" s="27"/>
      <c r="BH285" s="128"/>
      <c r="BI285" s="27"/>
      <c r="BJ285" s="128"/>
      <c r="BK285" s="27"/>
      <c r="BL285" s="128"/>
      <c r="BM285" s="27"/>
      <c r="BN285" s="128"/>
      <c r="BO285" s="27"/>
      <c r="BP285" s="128"/>
      <c r="BQ285" s="27"/>
      <c r="BR285" s="28"/>
      <c r="BS285" s="27"/>
      <c r="BT285" s="30"/>
      <c r="BU285" s="28"/>
      <c r="BV285" s="27"/>
      <c r="BW285" s="28"/>
      <c r="BX285" s="27"/>
      <c r="BY285" s="28"/>
      <c r="BZ285" s="27"/>
      <c r="CA285" s="28"/>
      <c r="CB285" s="27"/>
      <c r="CC285" s="28"/>
      <c r="CD285" s="27"/>
      <c r="CE285" s="28"/>
      <c r="CF285" s="27"/>
      <c r="CG285" s="26"/>
      <c r="CH285" s="27"/>
      <c r="CI285" s="26"/>
      <c r="CJ285" s="27"/>
      <c r="CK285" s="26"/>
      <c r="CL285" s="27"/>
      <c r="CM285" s="26"/>
      <c r="CN285" s="27"/>
      <c r="CO285" s="26"/>
      <c r="CP285" s="27"/>
      <c r="CQ285" s="26"/>
      <c r="CR285" s="27"/>
      <c r="CS285" s="30"/>
      <c r="CT285" s="31">
        <f t="shared" si="15"/>
        <v>25580</v>
      </c>
      <c r="CU285" s="31">
        <f t="shared" si="15"/>
        <v>16460</v>
      </c>
      <c r="CV285" s="32">
        <f t="shared" si="16"/>
        <v>9120</v>
      </c>
    </row>
    <row r="286" spans="1:100" ht="27.75" customHeight="1">
      <c r="A286" s="18">
        <v>130</v>
      </c>
      <c r="B286" s="48" t="s">
        <v>999</v>
      </c>
      <c r="C286" s="164" t="s">
        <v>1000</v>
      </c>
      <c r="D286" s="20" t="s">
        <v>1460</v>
      </c>
      <c r="E286" s="20" t="s">
        <v>1457</v>
      </c>
      <c r="F286" s="126" t="s">
        <v>1001</v>
      </c>
      <c r="G286" s="217" t="s">
        <v>410</v>
      </c>
      <c r="H286" s="35" t="s">
        <v>1463</v>
      </c>
      <c r="I286" s="94">
        <v>6200</v>
      </c>
      <c r="J286" s="35"/>
      <c r="K286" s="137">
        <f t="shared" si="17"/>
        <v>0</v>
      </c>
      <c r="L286" s="11"/>
      <c r="M286" s="26">
        <v>1500</v>
      </c>
      <c r="N286" s="27">
        <v>1500</v>
      </c>
      <c r="O286" s="26">
        <v>1000</v>
      </c>
      <c r="P286" s="27">
        <v>1000</v>
      </c>
      <c r="Q286" s="26">
        <v>5000</v>
      </c>
      <c r="R286" s="27">
        <v>5000</v>
      </c>
      <c r="S286" s="26">
        <v>8000</v>
      </c>
      <c r="T286" s="27">
        <v>8000</v>
      </c>
      <c r="U286" s="26"/>
      <c r="V286" s="27"/>
      <c r="W286" s="29">
        <v>4340</v>
      </c>
      <c r="X286" s="27">
        <v>0</v>
      </c>
      <c r="Y286" s="29">
        <v>4340</v>
      </c>
      <c r="Z286" s="27">
        <v>0</v>
      </c>
      <c r="AA286" s="29">
        <v>4340</v>
      </c>
      <c r="AB286" s="27">
        <v>0</v>
      </c>
      <c r="AC286" s="29">
        <v>4340</v>
      </c>
      <c r="AD286" s="27">
        <v>17360</v>
      </c>
      <c r="AE286" s="29">
        <v>4340</v>
      </c>
      <c r="AF286" s="27"/>
      <c r="AG286" s="29">
        <v>4340</v>
      </c>
      <c r="AH286" s="27"/>
      <c r="AI286" s="29">
        <v>4340</v>
      </c>
      <c r="AJ286" s="27"/>
      <c r="AK286" s="29">
        <v>4340</v>
      </c>
      <c r="AL286" s="27"/>
      <c r="AM286" s="29">
        <v>4340</v>
      </c>
      <c r="AN286" s="27">
        <v>21700</v>
      </c>
      <c r="AO286" s="128"/>
      <c r="AP286" s="27"/>
      <c r="AQ286" s="128"/>
      <c r="AR286" s="27"/>
      <c r="AS286" s="128"/>
      <c r="AT286" s="27"/>
      <c r="AU286" s="125"/>
      <c r="AV286" s="128"/>
      <c r="AW286" s="27"/>
      <c r="AX286" s="128"/>
      <c r="AY286" s="27"/>
      <c r="AZ286" s="128"/>
      <c r="BA286" s="27"/>
      <c r="BB286" s="128"/>
      <c r="BC286" s="27"/>
      <c r="BD286" s="128"/>
      <c r="BE286" s="27"/>
      <c r="BF286" s="128"/>
      <c r="BG286" s="27"/>
      <c r="BH286" s="128"/>
      <c r="BI286" s="27"/>
      <c r="BJ286" s="128"/>
      <c r="BK286" s="27"/>
      <c r="BL286" s="128"/>
      <c r="BM286" s="27"/>
      <c r="BN286" s="128"/>
      <c r="BO286" s="27"/>
      <c r="BP286" s="128"/>
      <c r="BQ286" s="27"/>
      <c r="BR286" s="28"/>
      <c r="BS286" s="27"/>
      <c r="BT286" s="30"/>
      <c r="BU286" s="28"/>
      <c r="BV286" s="27"/>
      <c r="BW286" s="28"/>
      <c r="BX286" s="27"/>
      <c r="BY286" s="28"/>
      <c r="BZ286" s="27"/>
      <c r="CA286" s="28"/>
      <c r="CB286" s="27"/>
      <c r="CC286" s="28"/>
      <c r="CD286" s="27"/>
      <c r="CE286" s="28"/>
      <c r="CF286" s="27"/>
      <c r="CG286" s="26"/>
      <c r="CH286" s="27"/>
      <c r="CI286" s="26"/>
      <c r="CJ286" s="27"/>
      <c r="CK286" s="26"/>
      <c r="CL286" s="27"/>
      <c r="CM286" s="26"/>
      <c r="CN286" s="27"/>
      <c r="CO286" s="26"/>
      <c r="CP286" s="27"/>
      <c r="CQ286" s="26"/>
      <c r="CR286" s="27"/>
      <c r="CS286" s="30"/>
      <c r="CT286" s="31">
        <f t="shared" si="15"/>
        <v>54560</v>
      </c>
      <c r="CU286" s="31">
        <f t="shared" si="15"/>
        <v>54560</v>
      </c>
      <c r="CV286" s="32">
        <f t="shared" si="16"/>
        <v>0</v>
      </c>
    </row>
    <row r="287" spans="1:100" ht="27.75" customHeight="1">
      <c r="A287" s="129">
        <v>107</v>
      </c>
      <c r="B287" s="48" t="s">
        <v>369</v>
      </c>
      <c r="C287" s="164" t="s">
        <v>370</v>
      </c>
      <c r="D287" s="20" t="s">
        <v>1460</v>
      </c>
      <c r="E287" s="20" t="s">
        <v>1458</v>
      </c>
      <c r="F287" s="21" t="s">
        <v>371</v>
      </c>
      <c r="G287" s="97"/>
      <c r="H287" s="35"/>
      <c r="I287" s="23">
        <v>6600</v>
      </c>
      <c r="J287" s="35"/>
      <c r="K287" s="25">
        <f>CT287</f>
        <v>57080</v>
      </c>
      <c r="L287" s="11"/>
      <c r="M287" s="26">
        <v>1500</v>
      </c>
      <c r="N287" s="27">
        <v>1500</v>
      </c>
      <c r="O287" s="26">
        <v>1000</v>
      </c>
      <c r="P287" s="27">
        <v>1000</v>
      </c>
      <c r="Q287" s="26">
        <v>5000</v>
      </c>
      <c r="R287" s="27">
        <v>5000</v>
      </c>
      <c r="S287" s="26">
        <v>8000</v>
      </c>
      <c r="T287" s="27">
        <v>0</v>
      </c>
      <c r="U287" s="28"/>
      <c r="V287" s="27"/>
      <c r="W287" s="26"/>
      <c r="X287" s="27"/>
      <c r="Y287" s="29">
        <v>4620</v>
      </c>
      <c r="Z287" s="27">
        <v>4620</v>
      </c>
      <c r="AA287" s="29">
        <v>4620</v>
      </c>
      <c r="AB287" s="27">
        <f>8000+4620</f>
        <v>12620</v>
      </c>
      <c r="AC287" s="29">
        <v>4620</v>
      </c>
      <c r="AD287" s="27">
        <v>4620</v>
      </c>
      <c r="AE287" s="29">
        <v>4620</v>
      </c>
      <c r="AF287" s="27">
        <v>4620</v>
      </c>
      <c r="AG287" s="29">
        <v>4620</v>
      </c>
      <c r="AH287" s="27">
        <v>4620</v>
      </c>
      <c r="AI287" s="29">
        <v>4620</v>
      </c>
      <c r="AJ287" s="27">
        <v>4620</v>
      </c>
      <c r="AK287" s="29">
        <v>4620</v>
      </c>
      <c r="AL287" s="27">
        <v>4620</v>
      </c>
      <c r="AM287" s="29">
        <v>4620</v>
      </c>
      <c r="AN287" s="27">
        <v>4620</v>
      </c>
      <c r="AO287" s="29">
        <v>4620</v>
      </c>
      <c r="AP287" s="27">
        <v>4620</v>
      </c>
      <c r="AQ287" s="28"/>
      <c r="AR287" s="27"/>
      <c r="AS287" s="28"/>
      <c r="AT287" s="27"/>
      <c r="AU287" s="125"/>
      <c r="AV287" s="128"/>
      <c r="AW287" s="27"/>
      <c r="AX287" s="128"/>
      <c r="AY287" s="27"/>
      <c r="AZ287" s="128"/>
      <c r="BA287" s="27"/>
      <c r="BB287" s="128"/>
      <c r="BC287" s="27"/>
      <c r="BD287" s="128"/>
      <c r="BE287" s="27"/>
      <c r="BF287" s="128"/>
      <c r="BG287" s="27"/>
      <c r="BH287" s="128"/>
      <c r="BI287" s="27"/>
      <c r="BJ287" s="128"/>
      <c r="BK287" s="27"/>
      <c r="BL287" s="128"/>
      <c r="BM287" s="27"/>
      <c r="BN287" s="128"/>
      <c r="BO287" s="27"/>
      <c r="BP287" s="128"/>
      <c r="BQ287" s="27"/>
      <c r="BR287" s="28"/>
      <c r="BS287" s="27"/>
      <c r="BT287" s="30"/>
      <c r="BU287" s="28"/>
      <c r="BV287" s="27"/>
      <c r="BW287" s="28"/>
      <c r="BX287" s="27"/>
      <c r="BY287" s="28"/>
      <c r="BZ287" s="27"/>
      <c r="CA287" s="28"/>
      <c r="CB287" s="27"/>
      <c r="CC287" s="28"/>
      <c r="CD287" s="27"/>
      <c r="CE287" s="28"/>
      <c r="CF287" s="27"/>
      <c r="CG287" s="26"/>
      <c r="CH287" s="27"/>
      <c r="CI287" s="26"/>
      <c r="CJ287" s="27"/>
      <c r="CK287" s="26"/>
      <c r="CL287" s="27"/>
      <c r="CM287" s="26"/>
      <c r="CN287" s="27"/>
      <c r="CO287" s="26"/>
      <c r="CP287" s="27"/>
      <c r="CQ287" s="26"/>
      <c r="CR287" s="27"/>
      <c r="CS287" s="30"/>
      <c r="CT287" s="31">
        <f t="shared" si="15"/>
        <v>57080</v>
      </c>
      <c r="CU287" s="31">
        <f t="shared" si="15"/>
        <v>57080</v>
      </c>
      <c r="CV287" s="32">
        <f t="shared" si="16"/>
        <v>0</v>
      </c>
    </row>
    <row r="288" spans="1:100" ht="20.25" customHeight="1">
      <c r="A288" s="18">
        <v>131</v>
      </c>
      <c r="B288" s="48" t="s">
        <v>1002</v>
      </c>
      <c r="C288" s="20" t="s">
        <v>1003</v>
      </c>
      <c r="D288" s="20" t="s">
        <v>1460</v>
      </c>
      <c r="E288" s="20" t="s">
        <v>1457</v>
      </c>
      <c r="F288" s="126" t="s">
        <v>1004</v>
      </c>
      <c r="G288" s="132"/>
      <c r="H288" s="24"/>
      <c r="I288" s="94">
        <v>6600</v>
      </c>
      <c r="K288" s="25">
        <f t="shared" ref="K288:K298" si="18">CV288</f>
        <v>0</v>
      </c>
      <c r="L288" s="11"/>
      <c r="M288" s="26">
        <v>1500</v>
      </c>
      <c r="N288" s="27">
        <v>1500</v>
      </c>
      <c r="O288" s="26">
        <v>1000</v>
      </c>
      <c r="P288" s="27">
        <v>1000</v>
      </c>
      <c r="Q288" s="26">
        <v>5000</v>
      </c>
      <c r="R288" s="27">
        <v>5000</v>
      </c>
      <c r="S288" s="26">
        <v>8000</v>
      </c>
      <c r="T288" s="27">
        <v>0</v>
      </c>
      <c r="U288" s="26"/>
      <c r="V288" s="27"/>
      <c r="W288" s="29">
        <v>4620</v>
      </c>
      <c r="X288" s="27">
        <v>12620</v>
      </c>
      <c r="Y288" s="29">
        <v>4620</v>
      </c>
      <c r="Z288" s="27">
        <v>0</v>
      </c>
      <c r="AA288" s="29">
        <v>4620</v>
      </c>
      <c r="AB288" s="27">
        <v>0</v>
      </c>
      <c r="AC288" s="29">
        <v>4620</v>
      </c>
      <c r="AD288" s="27">
        <v>13860</v>
      </c>
      <c r="AE288" s="29">
        <v>4620</v>
      </c>
      <c r="AF288" s="27"/>
      <c r="AG288" s="29">
        <v>4620</v>
      </c>
      <c r="AH288" s="27"/>
      <c r="AI288" s="29">
        <v>4620</v>
      </c>
      <c r="AJ288" s="27"/>
      <c r="AK288" s="29">
        <v>4620</v>
      </c>
      <c r="AL288" s="27"/>
      <c r="AM288" s="29">
        <v>4620</v>
      </c>
      <c r="AN288" s="27">
        <v>23100</v>
      </c>
      <c r="AO288" s="128"/>
      <c r="AP288" s="27"/>
      <c r="AQ288" s="128"/>
      <c r="AR288" s="27"/>
      <c r="AS288" s="128"/>
      <c r="AT288" s="27"/>
      <c r="AU288" s="28"/>
      <c r="AV288" s="27"/>
      <c r="AW288" s="28"/>
      <c r="AX288" s="27"/>
      <c r="AY288" s="28"/>
      <c r="AZ288" s="27"/>
      <c r="BA288" s="28"/>
      <c r="BB288" s="27"/>
      <c r="BC288" s="28"/>
      <c r="BD288" s="27"/>
      <c r="BE288" s="28"/>
      <c r="BF288" s="27"/>
      <c r="BG288" s="28"/>
      <c r="BH288" s="27"/>
      <c r="BI288" s="28"/>
      <c r="BJ288" s="27"/>
      <c r="BK288" s="28"/>
      <c r="BL288" s="27"/>
      <c r="BM288" s="28"/>
      <c r="BN288" s="27"/>
      <c r="BO288" s="28"/>
      <c r="BP288" s="27"/>
      <c r="BQ288" s="28"/>
      <c r="BR288" s="27"/>
      <c r="BS288" s="28"/>
      <c r="BT288" s="27"/>
      <c r="BU288" s="28"/>
      <c r="BV288" s="27"/>
      <c r="BW288" s="28"/>
      <c r="BX288" s="27"/>
      <c r="BY288" s="28"/>
      <c r="BZ288" s="27"/>
      <c r="CA288" s="28"/>
      <c r="CB288" s="27"/>
      <c r="CC288" s="28"/>
      <c r="CD288" s="27"/>
      <c r="CE288" s="26"/>
      <c r="CF288" s="27"/>
      <c r="CG288" s="26"/>
      <c r="CH288" s="27"/>
      <c r="CI288" s="26"/>
      <c r="CJ288" s="27"/>
      <c r="CK288" s="26"/>
      <c r="CL288" s="27"/>
      <c r="CM288" s="26"/>
      <c r="CN288" s="27"/>
      <c r="CO288" s="26"/>
      <c r="CP288" s="27"/>
      <c r="CQ288" s="30"/>
      <c r="CR288" s="31">
        <f t="shared" ref="CR288:CS319" si="19">CO288+CM288+CK288+CI288+CG288+CE288+CC288+CA288+BY288+BW288+BU288+BS288+BQ288+BO288+BM288+BK288+BI288+BG288+BE288+BC288+BA288+AY288+AW288+AU288+AS288+AQ288+AO288+AM288+AK288+AI288+AG288+AE288+AC288+AA288+Y288+W288+U288+Q288+O288+M288+S288</f>
        <v>57080</v>
      </c>
      <c r="CS288" s="31">
        <f t="shared" si="19"/>
        <v>57080</v>
      </c>
      <c r="CT288" s="32">
        <f>CR288-CS288</f>
        <v>0</v>
      </c>
      <c r="CU288" s="3"/>
      <c r="CV288" s="3"/>
    </row>
    <row r="289" spans="1:100" ht="20.25" customHeight="1">
      <c r="A289" s="18">
        <v>132</v>
      </c>
      <c r="B289" s="48" t="s">
        <v>1005</v>
      </c>
      <c r="C289" s="20" t="s">
        <v>1006</v>
      </c>
      <c r="D289" s="20" t="s">
        <v>1460</v>
      </c>
      <c r="E289" s="20" t="s">
        <v>1457</v>
      </c>
      <c r="F289" s="126" t="s">
        <v>1007</v>
      </c>
      <c r="G289" s="213"/>
      <c r="H289" s="35"/>
      <c r="I289" s="94">
        <v>6600</v>
      </c>
      <c r="J289" s="35"/>
      <c r="K289" s="25">
        <f t="shared" si="18"/>
        <v>0</v>
      </c>
      <c r="L289" s="11"/>
      <c r="M289" s="26">
        <v>1500</v>
      </c>
      <c r="N289" s="27">
        <v>1500</v>
      </c>
      <c r="O289" s="26">
        <v>1000</v>
      </c>
      <c r="P289" s="27">
        <v>1000</v>
      </c>
      <c r="Q289" s="26">
        <v>5000</v>
      </c>
      <c r="R289" s="27">
        <f>2500+2500</f>
        <v>5000</v>
      </c>
      <c r="S289" s="26">
        <v>8000</v>
      </c>
      <c r="T289" s="27">
        <v>0</v>
      </c>
      <c r="U289" s="26"/>
      <c r="V289" s="27"/>
      <c r="W289" s="29">
        <v>4620</v>
      </c>
      <c r="X289" s="27"/>
      <c r="Y289" s="29">
        <v>4620</v>
      </c>
      <c r="Z289" s="27"/>
      <c r="AA289" s="29">
        <v>4620</v>
      </c>
      <c r="AB289" s="27"/>
      <c r="AC289" s="29">
        <v>4620</v>
      </c>
      <c r="AD289" s="27">
        <v>5000</v>
      </c>
      <c r="AE289" s="29">
        <v>4620</v>
      </c>
      <c r="AF289" s="27"/>
      <c r="AG289" s="29">
        <v>4620</v>
      </c>
      <c r="AH289" s="27"/>
      <c r="AI289" s="29">
        <v>4620</v>
      </c>
      <c r="AJ289" s="27"/>
      <c r="AK289" s="29">
        <v>4620</v>
      </c>
      <c r="AL289" s="27"/>
      <c r="AM289" s="29">
        <v>4620</v>
      </c>
      <c r="AN289" s="27"/>
      <c r="AO289" s="128"/>
      <c r="AP289" s="27"/>
      <c r="AQ289" s="128"/>
      <c r="AR289" s="27"/>
      <c r="AS289" s="128"/>
      <c r="AT289" s="27"/>
      <c r="AU289" s="28"/>
      <c r="AV289" s="27"/>
      <c r="AW289" s="28"/>
      <c r="AX289" s="27"/>
      <c r="AY289" s="28"/>
      <c r="AZ289" s="27"/>
      <c r="BA289" s="28"/>
      <c r="BB289" s="27"/>
      <c r="BC289" s="28"/>
      <c r="BD289" s="27"/>
      <c r="BE289" s="28"/>
      <c r="BF289" s="27"/>
      <c r="BG289" s="28"/>
      <c r="BH289" s="27"/>
      <c r="BI289" s="28"/>
      <c r="BJ289" s="27"/>
      <c r="BK289" s="28"/>
      <c r="BL289" s="27"/>
      <c r="BM289" s="28"/>
      <c r="BN289" s="27"/>
      <c r="BO289" s="28"/>
      <c r="BP289" s="27"/>
      <c r="BQ289" s="28"/>
      <c r="BR289" s="27"/>
      <c r="BS289" s="28"/>
      <c r="BT289" s="27"/>
      <c r="BU289" s="28"/>
      <c r="BV289" s="27"/>
      <c r="BW289" s="28"/>
      <c r="BX289" s="27"/>
      <c r="BY289" s="28"/>
      <c r="BZ289" s="27"/>
      <c r="CA289" s="28"/>
      <c r="CB289" s="27"/>
      <c r="CC289" s="28"/>
      <c r="CD289" s="27"/>
      <c r="CE289" s="26"/>
      <c r="CF289" s="27"/>
      <c r="CG289" s="26"/>
      <c r="CH289" s="27"/>
      <c r="CI289" s="26"/>
      <c r="CJ289" s="27"/>
      <c r="CK289" s="26"/>
      <c r="CL289" s="27"/>
      <c r="CM289" s="26"/>
      <c r="CN289" s="27"/>
      <c r="CO289" s="26"/>
      <c r="CP289" s="27"/>
      <c r="CQ289" s="30"/>
      <c r="CR289" s="31">
        <f t="shared" si="19"/>
        <v>57080</v>
      </c>
      <c r="CS289" s="31">
        <f t="shared" si="19"/>
        <v>12500</v>
      </c>
      <c r="CT289" s="32">
        <f t="shared" ref="CT289:CT352" si="20">CR289-CS289</f>
        <v>44580</v>
      </c>
      <c r="CU289" s="3"/>
      <c r="CV289" s="3"/>
    </row>
    <row r="290" spans="1:100" ht="20.25" customHeight="1">
      <c r="A290" s="18">
        <v>133</v>
      </c>
      <c r="B290" s="48" t="s">
        <v>1008</v>
      </c>
      <c r="C290" s="20" t="s">
        <v>1009</v>
      </c>
      <c r="D290" s="20" t="s">
        <v>1460</v>
      </c>
      <c r="E290" s="20" t="s">
        <v>1457</v>
      </c>
      <c r="F290" s="126" t="s">
        <v>1010</v>
      </c>
      <c r="G290" s="213" t="s">
        <v>410</v>
      </c>
      <c r="H290" s="35" t="s">
        <v>1463</v>
      </c>
      <c r="I290" s="94">
        <v>6200</v>
      </c>
      <c r="J290" s="35"/>
      <c r="K290" s="25">
        <f t="shared" si="18"/>
        <v>0</v>
      </c>
      <c r="L290" s="11"/>
      <c r="M290" s="26">
        <v>1500</v>
      </c>
      <c r="N290" s="27">
        <v>1500</v>
      </c>
      <c r="O290" s="26">
        <v>1000</v>
      </c>
      <c r="P290" s="27">
        <v>1000</v>
      </c>
      <c r="Q290" s="26">
        <v>5000</v>
      </c>
      <c r="R290" s="27">
        <v>5000</v>
      </c>
      <c r="S290" s="26">
        <v>8000</v>
      </c>
      <c r="T290" s="27"/>
      <c r="U290" s="26"/>
      <c r="V290" s="27"/>
      <c r="W290" s="29">
        <v>4340</v>
      </c>
      <c r="X290" s="133">
        <v>12620</v>
      </c>
      <c r="Y290" s="29">
        <v>4340</v>
      </c>
      <c r="Z290" s="27">
        <v>4620</v>
      </c>
      <c r="AA290" s="29">
        <v>4340</v>
      </c>
      <c r="AB290" s="27">
        <v>4620</v>
      </c>
      <c r="AC290" s="29">
        <v>4340</v>
      </c>
      <c r="AD290" s="27">
        <v>4620</v>
      </c>
      <c r="AE290" s="29">
        <v>4340</v>
      </c>
      <c r="AF290" s="27">
        <v>4340</v>
      </c>
      <c r="AG290" s="29">
        <v>4340</v>
      </c>
      <c r="AH290" s="27">
        <v>3220</v>
      </c>
      <c r="AI290" s="29">
        <v>4340</v>
      </c>
      <c r="AJ290" s="27">
        <v>4340</v>
      </c>
      <c r="AK290" s="29">
        <v>4340</v>
      </c>
      <c r="AL290" s="27"/>
      <c r="AM290" s="29">
        <v>4340</v>
      </c>
      <c r="AN290" s="27"/>
      <c r="AO290" s="128"/>
      <c r="AP290" s="27"/>
      <c r="AQ290" s="128"/>
      <c r="AR290" s="27"/>
      <c r="AS290" s="128"/>
      <c r="AT290" s="27"/>
      <c r="AU290" s="28"/>
      <c r="AV290" s="27"/>
      <c r="AW290" s="28"/>
      <c r="AX290" s="27"/>
      <c r="AY290" s="28"/>
      <c r="AZ290" s="27"/>
      <c r="BA290" s="28"/>
      <c r="BB290" s="27"/>
      <c r="BC290" s="28"/>
      <c r="BD290" s="27"/>
      <c r="BE290" s="28"/>
      <c r="BF290" s="27"/>
      <c r="BG290" s="28"/>
      <c r="BH290" s="27"/>
      <c r="BI290" s="28"/>
      <c r="BJ290" s="27"/>
      <c r="BK290" s="28"/>
      <c r="BL290" s="27"/>
      <c r="BM290" s="28"/>
      <c r="BN290" s="27"/>
      <c r="BO290" s="28"/>
      <c r="BP290" s="27"/>
      <c r="BQ290" s="28"/>
      <c r="BR290" s="27"/>
      <c r="BS290" s="28"/>
      <c r="BT290" s="27"/>
      <c r="BU290" s="28"/>
      <c r="BV290" s="27"/>
      <c r="BW290" s="28"/>
      <c r="BX290" s="27"/>
      <c r="BY290" s="28"/>
      <c r="BZ290" s="27"/>
      <c r="CA290" s="28"/>
      <c r="CB290" s="27"/>
      <c r="CC290" s="28"/>
      <c r="CD290" s="27"/>
      <c r="CE290" s="26"/>
      <c r="CF290" s="27"/>
      <c r="CG290" s="26"/>
      <c r="CH290" s="27"/>
      <c r="CI290" s="26"/>
      <c r="CJ290" s="27"/>
      <c r="CK290" s="26"/>
      <c r="CL290" s="27"/>
      <c r="CM290" s="26"/>
      <c r="CN290" s="27"/>
      <c r="CO290" s="26"/>
      <c r="CP290" s="27">
        <v>4620</v>
      </c>
      <c r="CQ290" s="30"/>
      <c r="CR290" s="31">
        <f t="shared" si="19"/>
        <v>54560</v>
      </c>
      <c r="CS290" s="31">
        <f t="shared" si="19"/>
        <v>50500</v>
      </c>
      <c r="CT290" s="32">
        <f t="shared" si="20"/>
        <v>4060</v>
      </c>
      <c r="CU290" s="3"/>
      <c r="CV290" s="3"/>
    </row>
    <row r="291" spans="1:100">
      <c r="A291" s="18">
        <v>134</v>
      </c>
      <c r="B291" s="48" t="s">
        <v>1011</v>
      </c>
      <c r="C291" s="20" t="s">
        <v>1012</v>
      </c>
      <c r="D291" s="20" t="s">
        <v>1460</v>
      </c>
      <c r="E291" s="20" t="s">
        <v>1457</v>
      </c>
      <c r="F291" s="126" t="s">
        <v>1013</v>
      </c>
      <c r="G291" s="33"/>
      <c r="H291" s="127"/>
      <c r="I291" s="94">
        <v>6600</v>
      </c>
      <c r="J291" s="127"/>
      <c r="K291" s="25">
        <f t="shared" si="18"/>
        <v>0</v>
      </c>
      <c r="L291" s="11"/>
      <c r="M291" s="26">
        <v>1500</v>
      </c>
      <c r="N291" s="27">
        <v>1500</v>
      </c>
      <c r="O291" s="26">
        <v>1000</v>
      </c>
      <c r="P291" s="27">
        <v>1000</v>
      </c>
      <c r="Q291" s="26">
        <v>5000</v>
      </c>
      <c r="R291" s="27">
        <v>5000</v>
      </c>
      <c r="S291" s="26">
        <v>8000</v>
      </c>
      <c r="T291" s="27">
        <v>0</v>
      </c>
      <c r="U291" s="26"/>
      <c r="V291" s="27"/>
      <c r="W291" s="29">
        <v>4620</v>
      </c>
      <c r="X291" s="27">
        <v>0</v>
      </c>
      <c r="Y291" s="29">
        <v>4620</v>
      </c>
      <c r="Z291" s="27">
        <v>0</v>
      </c>
      <c r="AA291" s="29">
        <v>4620</v>
      </c>
      <c r="AB291" s="27">
        <v>0</v>
      </c>
      <c r="AC291" s="29">
        <v>4620</v>
      </c>
      <c r="AD291" s="27">
        <v>20000</v>
      </c>
      <c r="AE291" s="29">
        <v>4620</v>
      </c>
      <c r="AF291" s="27"/>
      <c r="AG291" s="29">
        <v>4620</v>
      </c>
      <c r="AH291" s="27"/>
      <c r="AI291" s="29">
        <v>4620</v>
      </c>
      <c r="AJ291" s="27"/>
      <c r="AK291" s="29">
        <v>4620</v>
      </c>
      <c r="AL291" s="27"/>
      <c r="AM291" s="29">
        <v>4620</v>
      </c>
      <c r="AN291" s="27">
        <v>15000</v>
      </c>
      <c r="AO291" s="128"/>
      <c r="AP291" s="27"/>
      <c r="AQ291" s="128"/>
      <c r="AR291" s="27"/>
      <c r="AS291" s="128"/>
      <c r="AT291" s="27"/>
      <c r="AU291" s="28"/>
      <c r="AV291" s="27"/>
      <c r="AW291" s="28"/>
      <c r="AX291" s="27"/>
      <c r="AY291" s="28"/>
      <c r="AZ291" s="27"/>
      <c r="BA291" s="28"/>
      <c r="BB291" s="27"/>
      <c r="BC291" s="28"/>
      <c r="BD291" s="27"/>
      <c r="BE291" s="28"/>
      <c r="BF291" s="27"/>
      <c r="BG291" s="28"/>
      <c r="BH291" s="27"/>
      <c r="BI291" s="28"/>
      <c r="BJ291" s="27"/>
      <c r="BK291" s="28"/>
      <c r="BL291" s="27"/>
      <c r="BM291" s="28"/>
      <c r="BN291" s="27"/>
      <c r="BO291" s="28"/>
      <c r="BP291" s="27"/>
      <c r="BQ291" s="28"/>
      <c r="BR291" s="27"/>
      <c r="BS291" s="28"/>
      <c r="BT291" s="27"/>
      <c r="BU291" s="28"/>
      <c r="BV291" s="27"/>
      <c r="BW291" s="28"/>
      <c r="BX291" s="27"/>
      <c r="BY291" s="28"/>
      <c r="BZ291" s="27"/>
      <c r="CA291" s="28"/>
      <c r="CB291" s="27"/>
      <c r="CC291" s="28"/>
      <c r="CD291" s="27"/>
      <c r="CE291" s="26"/>
      <c r="CF291" s="27"/>
      <c r="CG291" s="26"/>
      <c r="CH291" s="27"/>
      <c r="CI291" s="26"/>
      <c r="CJ291" s="27"/>
      <c r="CK291" s="26"/>
      <c r="CL291" s="27"/>
      <c r="CM291" s="26"/>
      <c r="CN291" s="27"/>
      <c r="CO291" s="26"/>
      <c r="CP291" s="27"/>
      <c r="CQ291" s="30"/>
      <c r="CR291" s="31">
        <f t="shared" si="19"/>
        <v>57080</v>
      </c>
      <c r="CS291" s="31">
        <f t="shared" si="19"/>
        <v>42500</v>
      </c>
      <c r="CT291" s="32">
        <f t="shared" si="20"/>
        <v>14580</v>
      </c>
      <c r="CU291" s="3"/>
      <c r="CV291" s="3"/>
    </row>
    <row r="292" spans="1:100" ht="20.25" customHeight="1">
      <c r="A292" s="18">
        <v>135</v>
      </c>
      <c r="B292" s="48" t="s">
        <v>1014</v>
      </c>
      <c r="C292" s="20" t="s">
        <v>1015</v>
      </c>
      <c r="D292" s="20" t="s">
        <v>1460</v>
      </c>
      <c r="E292" s="20" t="s">
        <v>1457</v>
      </c>
      <c r="F292" s="126" t="s">
        <v>1016</v>
      </c>
      <c r="G292" s="210"/>
      <c r="H292" s="127"/>
      <c r="I292" s="94">
        <v>6600</v>
      </c>
      <c r="J292" s="127"/>
      <c r="K292" s="25">
        <f t="shared" si="18"/>
        <v>0</v>
      </c>
      <c r="L292" s="11"/>
      <c r="M292" s="26">
        <v>1500</v>
      </c>
      <c r="N292" s="27">
        <v>1500</v>
      </c>
      <c r="O292" s="26">
        <v>1000</v>
      </c>
      <c r="P292" s="27">
        <v>1000</v>
      </c>
      <c r="Q292" s="26">
        <v>5000</v>
      </c>
      <c r="R292" s="27">
        <v>5000</v>
      </c>
      <c r="S292" s="26">
        <v>8000</v>
      </c>
      <c r="T292" s="27">
        <v>0</v>
      </c>
      <c r="U292" s="26"/>
      <c r="V292" s="27"/>
      <c r="W292" s="29">
        <v>4620</v>
      </c>
      <c r="X292" s="27">
        <v>12620</v>
      </c>
      <c r="Y292" s="29">
        <v>4620</v>
      </c>
      <c r="Z292" s="27">
        <v>0</v>
      </c>
      <c r="AA292" s="29">
        <v>4620</v>
      </c>
      <c r="AB292" s="27">
        <f>4620+0</f>
        <v>4620</v>
      </c>
      <c r="AC292" s="29">
        <v>4620</v>
      </c>
      <c r="AD292" s="27">
        <v>4620</v>
      </c>
      <c r="AE292" s="29">
        <v>4620</v>
      </c>
      <c r="AF292" s="27">
        <v>4620</v>
      </c>
      <c r="AG292" s="29">
        <v>4620</v>
      </c>
      <c r="AH292" s="27"/>
      <c r="AI292" s="29">
        <v>4620</v>
      </c>
      <c r="AJ292" s="27"/>
      <c r="AK292" s="29">
        <v>4620</v>
      </c>
      <c r="AL292" s="27">
        <v>9240</v>
      </c>
      <c r="AM292" s="29">
        <v>4620</v>
      </c>
      <c r="AN292" s="27">
        <v>9240</v>
      </c>
      <c r="AO292" s="128"/>
      <c r="AP292" s="27"/>
      <c r="AQ292" s="128"/>
      <c r="AR292" s="27"/>
      <c r="AS292" s="128"/>
      <c r="AT292" s="27"/>
      <c r="AU292" s="28"/>
      <c r="AV292" s="27"/>
      <c r="AW292" s="28"/>
      <c r="AX292" s="27"/>
      <c r="AY292" s="28"/>
      <c r="AZ292" s="27"/>
      <c r="BA292" s="28"/>
      <c r="BB292" s="27"/>
      <c r="BC292" s="28"/>
      <c r="BD292" s="27"/>
      <c r="BE292" s="28"/>
      <c r="BF292" s="27"/>
      <c r="BG292" s="28"/>
      <c r="BH292" s="27"/>
      <c r="BI292" s="28"/>
      <c r="BJ292" s="27"/>
      <c r="BK292" s="28"/>
      <c r="BL292" s="27"/>
      <c r="BM292" s="28"/>
      <c r="BN292" s="27"/>
      <c r="BO292" s="28"/>
      <c r="BP292" s="27"/>
      <c r="BQ292" s="28"/>
      <c r="BR292" s="27"/>
      <c r="BS292" s="28"/>
      <c r="BT292" s="27"/>
      <c r="BU292" s="28"/>
      <c r="BV292" s="27"/>
      <c r="BW292" s="28"/>
      <c r="BX292" s="27"/>
      <c r="BY292" s="28"/>
      <c r="BZ292" s="27"/>
      <c r="CA292" s="28"/>
      <c r="CB292" s="27"/>
      <c r="CC292" s="28"/>
      <c r="CD292" s="27"/>
      <c r="CE292" s="26"/>
      <c r="CF292" s="27"/>
      <c r="CG292" s="26"/>
      <c r="CH292" s="27"/>
      <c r="CI292" s="26"/>
      <c r="CJ292" s="27"/>
      <c r="CK292" s="26"/>
      <c r="CL292" s="27"/>
      <c r="CM292" s="26"/>
      <c r="CN292" s="27"/>
      <c r="CO292" s="26"/>
      <c r="CP292" s="27"/>
      <c r="CQ292" s="30"/>
      <c r="CR292" s="31">
        <f t="shared" si="19"/>
        <v>57080</v>
      </c>
      <c r="CS292" s="31">
        <f t="shared" si="19"/>
        <v>52460</v>
      </c>
      <c r="CT292" s="32">
        <f t="shared" si="20"/>
        <v>4620</v>
      </c>
      <c r="CU292" s="3"/>
      <c r="CV292" s="3"/>
    </row>
    <row r="293" spans="1:100" ht="20.25" customHeight="1">
      <c r="A293" s="18">
        <v>136</v>
      </c>
      <c r="B293" s="48" t="s">
        <v>1017</v>
      </c>
      <c r="C293" s="20" t="s">
        <v>1018</v>
      </c>
      <c r="D293" s="20" t="s">
        <v>1460</v>
      </c>
      <c r="E293" s="20" t="s">
        <v>1457</v>
      </c>
      <c r="F293" s="126" t="s">
        <v>1019</v>
      </c>
      <c r="G293" s="33"/>
      <c r="H293" s="127"/>
      <c r="I293" s="94">
        <v>6600</v>
      </c>
      <c r="J293" s="127"/>
      <c r="K293" s="25">
        <f t="shared" si="18"/>
        <v>0</v>
      </c>
      <c r="L293" s="11"/>
      <c r="M293" s="26">
        <v>1500</v>
      </c>
      <c r="N293" s="27">
        <v>1500</v>
      </c>
      <c r="O293" s="26">
        <v>1000</v>
      </c>
      <c r="P293" s="27">
        <v>1000</v>
      </c>
      <c r="Q293" s="26">
        <v>5000</v>
      </c>
      <c r="R293" s="27">
        <v>5000</v>
      </c>
      <c r="S293" s="26">
        <v>8000</v>
      </c>
      <c r="T293" s="27">
        <v>0</v>
      </c>
      <c r="U293" s="26"/>
      <c r="V293" s="27"/>
      <c r="W293" s="29">
        <v>4620</v>
      </c>
      <c r="X293" s="27">
        <v>0</v>
      </c>
      <c r="Y293" s="29">
        <v>4620</v>
      </c>
      <c r="Z293" s="27">
        <v>4620</v>
      </c>
      <c r="AA293" s="29">
        <v>4620</v>
      </c>
      <c r="AB293" s="27">
        <v>17240</v>
      </c>
      <c r="AC293" s="29">
        <v>4620</v>
      </c>
      <c r="AD293" s="27">
        <v>4620</v>
      </c>
      <c r="AE293" s="29">
        <v>4620</v>
      </c>
      <c r="AF293" s="27"/>
      <c r="AG293" s="29">
        <v>4620</v>
      </c>
      <c r="AH293" s="27"/>
      <c r="AI293" s="29">
        <v>4620</v>
      </c>
      <c r="AJ293" s="27"/>
      <c r="AK293" s="29">
        <v>4620</v>
      </c>
      <c r="AL293" s="27"/>
      <c r="AM293" s="29">
        <v>4620</v>
      </c>
      <c r="AN293" s="27"/>
      <c r="AO293" s="128"/>
      <c r="AP293" s="27"/>
      <c r="AQ293" s="128"/>
      <c r="AR293" s="27"/>
      <c r="AS293" s="128"/>
      <c r="AT293" s="27"/>
      <c r="AU293" s="28"/>
      <c r="AV293" s="27"/>
      <c r="AW293" s="28"/>
      <c r="AX293" s="27"/>
      <c r="AY293" s="28"/>
      <c r="AZ293" s="27"/>
      <c r="BA293" s="28"/>
      <c r="BB293" s="27"/>
      <c r="BC293" s="28"/>
      <c r="BD293" s="27"/>
      <c r="BE293" s="28"/>
      <c r="BF293" s="27"/>
      <c r="BG293" s="28"/>
      <c r="BH293" s="27"/>
      <c r="BI293" s="28"/>
      <c r="BJ293" s="27"/>
      <c r="BK293" s="28"/>
      <c r="BL293" s="27"/>
      <c r="BM293" s="28"/>
      <c r="BN293" s="27"/>
      <c r="BO293" s="28"/>
      <c r="BP293" s="27"/>
      <c r="BQ293" s="28"/>
      <c r="BR293" s="27"/>
      <c r="BS293" s="28"/>
      <c r="BT293" s="27"/>
      <c r="BU293" s="28"/>
      <c r="BV293" s="27"/>
      <c r="BW293" s="28"/>
      <c r="BX293" s="27"/>
      <c r="BY293" s="28"/>
      <c r="BZ293" s="27"/>
      <c r="CA293" s="28"/>
      <c r="CB293" s="27"/>
      <c r="CC293" s="28"/>
      <c r="CD293" s="27"/>
      <c r="CE293" s="26"/>
      <c r="CF293" s="27"/>
      <c r="CG293" s="26"/>
      <c r="CH293" s="27"/>
      <c r="CI293" s="26"/>
      <c r="CJ293" s="27"/>
      <c r="CK293" s="26"/>
      <c r="CL293" s="27"/>
      <c r="CM293" s="26"/>
      <c r="CN293" s="27"/>
      <c r="CO293" s="26"/>
      <c r="CP293" s="27"/>
      <c r="CQ293" s="30"/>
      <c r="CR293" s="31">
        <f t="shared" si="19"/>
        <v>57080</v>
      </c>
      <c r="CS293" s="31">
        <f t="shared" si="19"/>
        <v>33980</v>
      </c>
      <c r="CT293" s="32">
        <f t="shared" si="20"/>
        <v>23100</v>
      </c>
      <c r="CU293" s="3"/>
      <c r="CV293" s="3"/>
    </row>
    <row r="294" spans="1:100" ht="20.25" customHeight="1">
      <c r="A294" s="18">
        <v>137</v>
      </c>
      <c r="B294" s="48" t="s">
        <v>1020</v>
      </c>
      <c r="C294" s="20" t="s">
        <v>1021</v>
      </c>
      <c r="D294" s="20" t="s">
        <v>1460</v>
      </c>
      <c r="E294" s="20" t="s">
        <v>1457</v>
      </c>
      <c r="F294" s="126" t="s">
        <v>1019</v>
      </c>
      <c r="G294" s="213"/>
      <c r="H294" s="127" t="s">
        <v>1465</v>
      </c>
      <c r="I294" s="94">
        <v>4600</v>
      </c>
      <c r="J294" s="127" t="s">
        <v>56</v>
      </c>
      <c r="K294" s="25">
        <f t="shared" si="18"/>
        <v>0</v>
      </c>
      <c r="L294" s="11"/>
      <c r="M294" s="26">
        <v>1500</v>
      </c>
      <c r="N294" s="27">
        <v>1500</v>
      </c>
      <c r="O294" s="26">
        <v>1000</v>
      </c>
      <c r="P294" s="27">
        <v>1000</v>
      </c>
      <c r="Q294" s="26">
        <v>5000</v>
      </c>
      <c r="R294" s="27">
        <v>5000</v>
      </c>
      <c r="S294" s="26">
        <v>8000</v>
      </c>
      <c r="T294" s="27">
        <v>0</v>
      </c>
      <c r="U294" s="26"/>
      <c r="V294" s="27"/>
      <c r="W294" s="29">
        <v>3220</v>
      </c>
      <c r="X294" s="27">
        <v>11220</v>
      </c>
      <c r="Y294" s="29">
        <v>3220</v>
      </c>
      <c r="Z294" s="27">
        <v>3220</v>
      </c>
      <c r="AA294" s="29">
        <v>3220</v>
      </c>
      <c r="AB294" s="27">
        <f>2940+20</f>
        <v>2960</v>
      </c>
      <c r="AC294" s="29">
        <v>3220</v>
      </c>
      <c r="AD294" s="27">
        <v>3220</v>
      </c>
      <c r="AE294" s="29">
        <v>3220</v>
      </c>
      <c r="AF294" s="27">
        <v>3220</v>
      </c>
      <c r="AG294" s="29">
        <v>3220</v>
      </c>
      <c r="AH294" s="27"/>
      <c r="AI294" s="29">
        <v>3220</v>
      </c>
      <c r="AJ294" s="27"/>
      <c r="AK294" s="29">
        <v>3220</v>
      </c>
      <c r="AL294" s="27"/>
      <c r="AM294" s="29">
        <v>3220</v>
      </c>
      <c r="AN294" s="27">
        <v>3220</v>
      </c>
      <c r="AO294" s="128"/>
      <c r="AP294" s="27"/>
      <c r="AQ294" s="128"/>
      <c r="AR294" s="27"/>
      <c r="AS294" s="128"/>
      <c r="AT294" s="27"/>
      <c r="AU294" s="28"/>
      <c r="AV294" s="27"/>
      <c r="AW294" s="28"/>
      <c r="AX294" s="27"/>
      <c r="AY294" s="28"/>
      <c r="AZ294" s="27"/>
      <c r="BA294" s="28"/>
      <c r="BB294" s="27"/>
      <c r="BC294" s="28"/>
      <c r="BD294" s="27"/>
      <c r="BE294" s="28"/>
      <c r="BF294" s="27"/>
      <c r="BG294" s="28"/>
      <c r="BH294" s="27"/>
      <c r="BI294" s="28"/>
      <c r="BJ294" s="27"/>
      <c r="BK294" s="28"/>
      <c r="BL294" s="27"/>
      <c r="BM294" s="28"/>
      <c r="BN294" s="27"/>
      <c r="BO294" s="28"/>
      <c r="BP294" s="27"/>
      <c r="BQ294" s="28"/>
      <c r="BR294" s="27"/>
      <c r="BS294" s="28"/>
      <c r="BT294" s="27"/>
      <c r="BU294" s="28"/>
      <c r="BV294" s="27"/>
      <c r="BW294" s="28"/>
      <c r="BX294" s="27"/>
      <c r="BY294" s="28"/>
      <c r="BZ294" s="27"/>
      <c r="CA294" s="28"/>
      <c r="CB294" s="27"/>
      <c r="CC294" s="28"/>
      <c r="CD294" s="27"/>
      <c r="CE294" s="26"/>
      <c r="CF294" s="27"/>
      <c r="CG294" s="26"/>
      <c r="CH294" s="27"/>
      <c r="CI294" s="26"/>
      <c r="CJ294" s="27"/>
      <c r="CK294" s="26"/>
      <c r="CL294" s="27"/>
      <c r="CM294" s="26"/>
      <c r="CN294" s="27"/>
      <c r="CO294" s="26"/>
      <c r="CP294" s="27"/>
      <c r="CQ294" s="30"/>
      <c r="CR294" s="31">
        <f t="shared" si="19"/>
        <v>44480</v>
      </c>
      <c r="CS294" s="31">
        <f t="shared" si="19"/>
        <v>34560</v>
      </c>
      <c r="CT294" s="32">
        <f t="shared" si="20"/>
        <v>9920</v>
      </c>
      <c r="CU294" s="3"/>
      <c r="CV294" s="3"/>
    </row>
    <row r="295" spans="1:100" ht="20.25" customHeight="1">
      <c r="A295" s="18">
        <v>138</v>
      </c>
      <c r="B295" s="48" t="s">
        <v>1022</v>
      </c>
      <c r="C295" s="20" t="s">
        <v>1023</v>
      </c>
      <c r="D295" s="20" t="s">
        <v>1460</v>
      </c>
      <c r="E295" s="20" t="s">
        <v>1457</v>
      </c>
      <c r="F295" s="126" t="s">
        <v>1024</v>
      </c>
      <c r="G295" s="33"/>
      <c r="H295" s="127"/>
      <c r="I295" s="94">
        <v>6600</v>
      </c>
      <c r="J295" s="127"/>
      <c r="K295" s="25">
        <f t="shared" si="18"/>
        <v>0</v>
      </c>
      <c r="L295" s="11"/>
      <c r="M295" s="26">
        <v>1500</v>
      </c>
      <c r="N295" s="27">
        <v>1500</v>
      </c>
      <c r="O295" s="26">
        <v>1000</v>
      </c>
      <c r="P295" s="27">
        <v>1000</v>
      </c>
      <c r="Q295" s="26">
        <v>5000</v>
      </c>
      <c r="R295" s="27">
        <v>5000</v>
      </c>
      <c r="S295" s="26">
        <v>8000</v>
      </c>
      <c r="T295" s="27">
        <v>0</v>
      </c>
      <c r="U295" s="26"/>
      <c r="V295" s="27"/>
      <c r="W295" s="29">
        <v>4620</v>
      </c>
      <c r="X295" s="27">
        <v>12620</v>
      </c>
      <c r="Y295" s="29">
        <v>4620</v>
      </c>
      <c r="Z295" s="27">
        <v>0</v>
      </c>
      <c r="AA295" s="29">
        <v>4620</v>
      </c>
      <c r="AB295" s="27"/>
      <c r="AC295" s="29">
        <v>4620</v>
      </c>
      <c r="AD295" s="27">
        <v>4620</v>
      </c>
      <c r="AE295" s="29">
        <v>4620</v>
      </c>
      <c r="AF295" s="27">
        <v>9240</v>
      </c>
      <c r="AG295" s="29">
        <v>4620</v>
      </c>
      <c r="AH295" s="27"/>
      <c r="AI295" s="29">
        <v>4620</v>
      </c>
      <c r="AJ295" s="27"/>
      <c r="AK295" s="29">
        <v>4620</v>
      </c>
      <c r="AL295" s="27"/>
      <c r="AM295" s="29">
        <v>4620</v>
      </c>
      <c r="AN295" s="27">
        <v>18480</v>
      </c>
      <c r="AO295" s="128"/>
      <c r="AP295" s="27"/>
      <c r="AQ295" s="128"/>
      <c r="AR295" s="27"/>
      <c r="AS295" s="128"/>
      <c r="AT295" s="27"/>
      <c r="AU295" s="28"/>
      <c r="AV295" s="27"/>
      <c r="AW295" s="28"/>
      <c r="AX295" s="27"/>
      <c r="AY295" s="28"/>
      <c r="AZ295" s="27"/>
      <c r="BA295" s="28"/>
      <c r="BB295" s="27"/>
      <c r="BC295" s="28"/>
      <c r="BD295" s="27"/>
      <c r="BE295" s="28"/>
      <c r="BF295" s="27"/>
      <c r="BG295" s="28"/>
      <c r="BH295" s="27"/>
      <c r="BI295" s="28"/>
      <c r="BJ295" s="27"/>
      <c r="BK295" s="28"/>
      <c r="BL295" s="27"/>
      <c r="BM295" s="28"/>
      <c r="BN295" s="27"/>
      <c r="BO295" s="28"/>
      <c r="BP295" s="27"/>
      <c r="BQ295" s="28"/>
      <c r="BR295" s="27"/>
      <c r="BS295" s="28"/>
      <c r="BT295" s="27"/>
      <c r="BU295" s="28"/>
      <c r="BV295" s="27"/>
      <c r="BW295" s="28"/>
      <c r="BX295" s="27"/>
      <c r="BY295" s="28"/>
      <c r="BZ295" s="27"/>
      <c r="CA295" s="28"/>
      <c r="CB295" s="27"/>
      <c r="CC295" s="28"/>
      <c r="CD295" s="27"/>
      <c r="CE295" s="26"/>
      <c r="CF295" s="27"/>
      <c r="CG295" s="26"/>
      <c r="CH295" s="27"/>
      <c r="CI295" s="26"/>
      <c r="CJ295" s="27"/>
      <c r="CK295" s="26"/>
      <c r="CL295" s="27"/>
      <c r="CM295" s="26"/>
      <c r="CN295" s="27"/>
      <c r="CO295" s="26"/>
      <c r="CP295" s="27">
        <v>3920</v>
      </c>
      <c r="CQ295" s="30"/>
      <c r="CR295" s="31">
        <f t="shared" si="19"/>
        <v>57080</v>
      </c>
      <c r="CS295" s="31">
        <f t="shared" si="19"/>
        <v>56380</v>
      </c>
      <c r="CT295" s="32">
        <f t="shared" si="20"/>
        <v>700</v>
      </c>
      <c r="CU295" s="3"/>
      <c r="CV295" s="3"/>
    </row>
    <row r="296" spans="1:100" ht="20.25" customHeight="1">
      <c r="A296" s="18">
        <v>139</v>
      </c>
      <c r="B296" s="48" t="s">
        <v>1025</v>
      </c>
      <c r="C296" s="20" t="s">
        <v>1026</v>
      </c>
      <c r="D296" s="20" t="s">
        <v>1460</v>
      </c>
      <c r="E296" s="20" t="s">
        <v>1457</v>
      </c>
      <c r="F296" s="126" t="s">
        <v>1027</v>
      </c>
      <c r="G296" s="213" t="s">
        <v>410</v>
      </c>
      <c r="H296" s="35" t="s">
        <v>1463</v>
      </c>
      <c r="I296" s="94">
        <v>6200</v>
      </c>
      <c r="J296" s="35"/>
      <c r="K296" s="25">
        <f t="shared" si="18"/>
        <v>0</v>
      </c>
      <c r="L296" s="11"/>
      <c r="M296" s="26">
        <v>1500</v>
      </c>
      <c r="N296" s="27">
        <v>1500</v>
      </c>
      <c r="O296" s="26">
        <v>1000</v>
      </c>
      <c r="P296" s="27">
        <v>1000</v>
      </c>
      <c r="Q296" s="26">
        <v>5000</v>
      </c>
      <c r="R296" s="27">
        <v>5000</v>
      </c>
      <c r="S296" s="26">
        <v>8000</v>
      </c>
      <c r="T296" s="133">
        <v>0</v>
      </c>
      <c r="U296" s="26"/>
      <c r="V296" s="27"/>
      <c r="W296" s="29">
        <v>4340</v>
      </c>
      <c r="X296" s="133">
        <v>12620</v>
      </c>
      <c r="Y296" s="29">
        <v>4340</v>
      </c>
      <c r="Z296" s="27">
        <v>4620</v>
      </c>
      <c r="AA296" s="29">
        <v>4340</v>
      </c>
      <c r="AB296" s="27">
        <v>0</v>
      </c>
      <c r="AC296" s="29">
        <v>4340</v>
      </c>
      <c r="AD296" s="27">
        <v>8120</v>
      </c>
      <c r="AE296" s="29">
        <v>4340</v>
      </c>
      <c r="AF296" s="27">
        <v>4340</v>
      </c>
      <c r="AG296" s="29">
        <v>4340</v>
      </c>
      <c r="AH296" s="27">
        <v>4340</v>
      </c>
      <c r="AI296" s="29">
        <v>4340</v>
      </c>
      <c r="AJ296" s="27">
        <v>4340</v>
      </c>
      <c r="AK296" s="29">
        <v>4340</v>
      </c>
      <c r="AL296" s="27">
        <v>4340</v>
      </c>
      <c r="AM296" s="29">
        <v>4340</v>
      </c>
      <c r="AN296" s="27">
        <v>4340</v>
      </c>
      <c r="AO296" s="128"/>
      <c r="AP296" s="27"/>
      <c r="AQ296" s="128"/>
      <c r="AR296" s="27"/>
      <c r="AS296" s="128"/>
      <c r="AT296" s="27"/>
      <c r="AU296" s="28"/>
      <c r="AV296" s="27"/>
      <c r="AW296" s="28"/>
      <c r="AX296" s="27"/>
      <c r="AY296" s="28"/>
      <c r="AZ296" s="27"/>
      <c r="BA296" s="28"/>
      <c r="BB296" s="27"/>
      <c r="BC296" s="28"/>
      <c r="BD296" s="27"/>
      <c r="BE296" s="28"/>
      <c r="BF296" s="27"/>
      <c r="BG296" s="28"/>
      <c r="BH296" s="27"/>
      <c r="BI296" s="28"/>
      <c r="BJ296" s="27"/>
      <c r="BK296" s="28"/>
      <c r="BL296" s="27"/>
      <c r="BM296" s="28"/>
      <c r="BN296" s="27"/>
      <c r="BO296" s="28"/>
      <c r="BP296" s="27"/>
      <c r="BQ296" s="28"/>
      <c r="BR296" s="27"/>
      <c r="BS296" s="28"/>
      <c r="BT296" s="27"/>
      <c r="BU296" s="28"/>
      <c r="BV296" s="27"/>
      <c r="BW296" s="28"/>
      <c r="BX296" s="27"/>
      <c r="BY296" s="28"/>
      <c r="BZ296" s="27"/>
      <c r="CA296" s="28"/>
      <c r="CB296" s="27"/>
      <c r="CC296" s="28"/>
      <c r="CD296" s="27"/>
      <c r="CE296" s="26"/>
      <c r="CF296" s="27"/>
      <c r="CG296" s="26"/>
      <c r="CH296" s="27"/>
      <c r="CI296" s="26"/>
      <c r="CJ296" s="27"/>
      <c r="CK296" s="26"/>
      <c r="CL296" s="27"/>
      <c r="CM296" s="26"/>
      <c r="CN296" s="27"/>
      <c r="CO296" s="26"/>
      <c r="CP296" s="27"/>
      <c r="CQ296" s="30"/>
      <c r="CR296" s="31">
        <f t="shared" si="19"/>
        <v>54560</v>
      </c>
      <c r="CS296" s="31">
        <f t="shared" si="19"/>
        <v>54560</v>
      </c>
      <c r="CT296" s="32">
        <f t="shared" si="20"/>
        <v>0</v>
      </c>
      <c r="CU296" s="3"/>
      <c r="CV296" s="3"/>
    </row>
    <row r="297" spans="1:100" ht="20.25" customHeight="1">
      <c r="A297" s="18">
        <v>140</v>
      </c>
      <c r="B297" s="48" t="s">
        <v>1028</v>
      </c>
      <c r="C297" s="20" t="s">
        <v>1029</v>
      </c>
      <c r="D297" s="20" t="s">
        <v>1460</v>
      </c>
      <c r="E297" s="20" t="s">
        <v>1457</v>
      </c>
      <c r="F297" s="126" t="s">
        <v>1030</v>
      </c>
      <c r="G297" s="218" t="s">
        <v>410</v>
      </c>
      <c r="H297" s="35" t="s">
        <v>1463</v>
      </c>
      <c r="I297" s="94">
        <v>6200</v>
      </c>
      <c r="J297" s="35"/>
      <c r="K297" s="25">
        <f t="shared" si="18"/>
        <v>0</v>
      </c>
      <c r="L297" s="11"/>
      <c r="M297" s="26">
        <v>1500</v>
      </c>
      <c r="N297" s="27">
        <v>1500</v>
      </c>
      <c r="O297" s="26">
        <v>1000</v>
      </c>
      <c r="P297" s="27">
        <v>1000</v>
      </c>
      <c r="Q297" s="26">
        <v>5000</v>
      </c>
      <c r="R297" s="27">
        <v>5000</v>
      </c>
      <c r="S297" s="26">
        <v>8000</v>
      </c>
      <c r="T297" s="27">
        <v>0</v>
      </c>
      <c r="U297" s="26"/>
      <c r="V297" s="27"/>
      <c r="W297" s="29">
        <v>4340</v>
      </c>
      <c r="X297" s="133">
        <v>4620</v>
      </c>
      <c r="Y297" s="29">
        <v>4340</v>
      </c>
      <c r="Z297" s="27">
        <v>12620</v>
      </c>
      <c r="AA297" s="29">
        <v>4340</v>
      </c>
      <c r="AB297" s="27">
        <v>3780</v>
      </c>
      <c r="AC297" s="29">
        <v>4340</v>
      </c>
      <c r="AD297" s="27">
        <v>4340</v>
      </c>
      <c r="AE297" s="29">
        <v>4340</v>
      </c>
      <c r="AF297" s="27">
        <v>4340</v>
      </c>
      <c r="AG297" s="29">
        <v>4340</v>
      </c>
      <c r="AH297" s="27">
        <v>4340</v>
      </c>
      <c r="AI297" s="29">
        <v>4340</v>
      </c>
      <c r="AJ297" s="27"/>
      <c r="AK297" s="29">
        <v>4340</v>
      </c>
      <c r="AL297" s="27"/>
      <c r="AM297" s="29">
        <v>4340</v>
      </c>
      <c r="AN297" s="27"/>
      <c r="AO297" s="128"/>
      <c r="AP297" s="27"/>
      <c r="AQ297" s="128"/>
      <c r="AR297" s="27"/>
      <c r="AS297" s="128"/>
      <c r="AT297" s="27"/>
      <c r="AU297" s="28"/>
      <c r="AV297" s="27"/>
      <c r="AW297" s="28"/>
      <c r="AX297" s="27"/>
      <c r="AY297" s="28"/>
      <c r="AZ297" s="27"/>
      <c r="BA297" s="28"/>
      <c r="BB297" s="27"/>
      <c r="BC297" s="28"/>
      <c r="BD297" s="27"/>
      <c r="BE297" s="28"/>
      <c r="BF297" s="27"/>
      <c r="BG297" s="28"/>
      <c r="BH297" s="27"/>
      <c r="BI297" s="28"/>
      <c r="BJ297" s="27"/>
      <c r="BK297" s="28"/>
      <c r="BL297" s="27"/>
      <c r="BM297" s="28"/>
      <c r="BN297" s="27"/>
      <c r="BO297" s="28"/>
      <c r="BP297" s="27"/>
      <c r="BQ297" s="28"/>
      <c r="BR297" s="27"/>
      <c r="BS297" s="28"/>
      <c r="BT297" s="27"/>
      <c r="BU297" s="28"/>
      <c r="BV297" s="27"/>
      <c r="BW297" s="28"/>
      <c r="BX297" s="27"/>
      <c r="BY297" s="28"/>
      <c r="BZ297" s="27"/>
      <c r="CA297" s="28"/>
      <c r="CB297" s="27"/>
      <c r="CC297" s="28"/>
      <c r="CD297" s="27"/>
      <c r="CE297" s="26"/>
      <c r="CF297" s="27"/>
      <c r="CG297" s="26"/>
      <c r="CH297" s="27"/>
      <c r="CI297" s="26"/>
      <c r="CJ297" s="27"/>
      <c r="CK297" s="26"/>
      <c r="CL297" s="27"/>
      <c r="CM297" s="26"/>
      <c r="CN297" s="27"/>
      <c r="CO297" s="26"/>
      <c r="CP297" s="27"/>
      <c r="CQ297" s="30"/>
      <c r="CR297" s="31">
        <f t="shared" si="19"/>
        <v>54560</v>
      </c>
      <c r="CS297" s="31">
        <f t="shared" si="19"/>
        <v>41540</v>
      </c>
      <c r="CT297" s="32">
        <f t="shared" si="20"/>
        <v>13020</v>
      </c>
      <c r="CU297" s="3"/>
      <c r="CV297" s="3"/>
    </row>
    <row r="298" spans="1:100">
      <c r="A298" s="18">
        <v>141</v>
      </c>
      <c r="B298" s="48" t="s">
        <v>1031</v>
      </c>
      <c r="C298" s="20" t="s">
        <v>1032</v>
      </c>
      <c r="D298" s="20" t="s">
        <v>1460</v>
      </c>
      <c r="E298" s="20" t="s">
        <v>1457</v>
      </c>
      <c r="F298" s="126" t="s">
        <v>1033</v>
      </c>
      <c r="G298" s="213" t="s">
        <v>410</v>
      </c>
      <c r="H298" s="35" t="s">
        <v>1463</v>
      </c>
      <c r="I298" s="94">
        <v>6200</v>
      </c>
      <c r="J298" s="35"/>
      <c r="K298" s="38">
        <f t="shared" si="18"/>
        <v>0</v>
      </c>
      <c r="L298" s="11"/>
      <c r="M298" s="26">
        <v>1500</v>
      </c>
      <c r="N298" s="27">
        <v>1500</v>
      </c>
      <c r="O298" s="26">
        <v>1000</v>
      </c>
      <c r="P298" s="27">
        <v>1000</v>
      </c>
      <c r="Q298" s="26">
        <v>5000</v>
      </c>
      <c r="R298" s="27">
        <v>5000</v>
      </c>
      <c r="S298" s="26">
        <v>8000</v>
      </c>
      <c r="T298" s="27">
        <v>8000</v>
      </c>
      <c r="U298" s="26"/>
      <c r="V298" s="27"/>
      <c r="W298" s="29">
        <v>4340</v>
      </c>
      <c r="X298" s="27">
        <v>4620</v>
      </c>
      <c r="Y298" s="29">
        <v>4340</v>
      </c>
      <c r="Z298" s="27">
        <v>4620</v>
      </c>
      <c r="AA298" s="29">
        <v>4340</v>
      </c>
      <c r="AB298" s="27">
        <v>4620</v>
      </c>
      <c r="AC298" s="29">
        <v>4340</v>
      </c>
      <c r="AD298" s="27">
        <v>3500</v>
      </c>
      <c r="AE298" s="29">
        <v>4340</v>
      </c>
      <c r="AF298" s="27"/>
      <c r="AG298" s="29">
        <v>4340</v>
      </c>
      <c r="AH298" s="27">
        <v>8680</v>
      </c>
      <c r="AI298" s="29">
        <v>4340</v>
      </c>
      <c r="AJ298" s="27"/>
      <c r="AK298" s="29">
        <v>4340</v>
      </c>
      <c r="AL298" s="27"/>
      <c r="AM298" s="29">
        <v>4340</v>
      </c>
      <c r="AN298" s="27">
        <v>13020</v>
      </c>
      <c r="AO298" s="128"/>
      <c r="AP298" s="27"/>
      <c r="AQ298" s="128"/>
      <c r="AR298" s="27"/>
      <c r="AS298" s="128"/>
      <c r="AT298" s="27"/>
      <c r="AU298" s="28"/>
      <c r="AV298" s="27"/>
      <c r="AW298" s="28"/>
      <c r="AX298" s="27"/>
      <c r="AY298" s="28"/>
      <c r="AZ298" s="27"/>
      <c r="BA298" s="28"/>
      <c r="BB298" s="27"/>
      <c r="BC298" s="28"/>
      <c r="BD298" s="27"/>
      <c r="BE298" s="28"/>
      <c r="BF298" s="27"/>
      <c r="BG298" s="28"/>
      <c r="BH298" s="27"/>
      <c r="BI298" s="28"/>
      <c r="BJ298" s="27"/>
      <c r="BK298" s="28"/>
      <c r="BL298" s="27"/>
      <c r="BM298" s="28"/>
      <c r="BN298" s="27"/>
      <c r="BO298" s="28"/>
      <c r="BP298" s="27"/>
      <c r="BQ298" s="28"/>
      <c r="BR298" s="27"/>
      <c r="BS298" s="28"/>
      <c r="BT298" s="27"/>
      <c r="BU298" s="28"/>
      <c r="BV298" s="27"/>
      <c r="BW298" s="28"/>
      <c r="BX298" s="27"/>
      <c r="BY298" s="28"/>
      <c r="BZ298" s="27"/>
      <c r="CA298" s="28"/>
      <c r="CB298" s="27"/>
      <c r="CC298" s="28"/>
      <c r="CD298" s="27"/>
      <c r="CE298" s="26"/>
      <c r="CF298" s="27"/>
      <c r="CG298" s="26"/>
      <c r="CH298" s="27"/>
      <c r="CI298" s="26"/>
      <c r="CJ298" s="27"/>
      <c r="CK298" s="26"/>
      <c r="CL298" s="27"/>
      <c r="CM298" s="26"/>
      <c r="CN298" s="27"/>
      <c r="CO298" s="26"/>
      <c r="CP298" s="27"/>
      <c r="CQ298" s="30"/>
      <c r="CR298" s="31">
        <f t="shared" si="19"/>
        <v>54560</v>
      </c>
      <c r="CS298" s="31">
        <f t="shared" si="19"/>
        <v>54560</v>
      </c>
      <c r="CT298" s="32">
        <f t="shared" si="20"/>
        <v>0</v>
      </c>
      <c r="CU298" s="3"/>
      <c r="CV298" s="3"/>
    </row>
    <row r="299" spans="1:100" ht="20.25" customHeight="1">
      <c r="A299" s="18">
        <v>108</v>
      </c>
      <c r="B299" s="48" t="s">
        <v>372</v>
      </c>
      <c r="C299" s="20" t="s">
        <v>373</v>
      </c>
      <c r="D299" s="20" t="s">
        <v>1460</v>
      </c>
      <c r="E299" s="20" t="s">
        <v>1458</v>
      </c>
      <c r="F299" s="21" t="s">
        <v>374</v>
      </c>
      <c r="G299" s="33"/>
      <c r="H299" s="35"/>
      <c r="I299" s="23">
        <v>6600</v>
      </c>
      <c r="J299" s="35"/>
      <c r="K299" s="38">
        <f>CT299</f>
        <v>0</v>
      </c>
      <c r="L299" s="11"/>
      <c r="M299" s="26">
        <v>1500</v>
      </c>
      <c r="N299" s="27">
        <v>1500</v>
      </c>
      <c r="O299" s="26">
        <v>1000</v>
      </c>
      <c r="P299" s="27">
        <v>1000</v>
      </c>
      <c r="Q299" s="26">
        <v>5000</v>
      </c>
      <c r="R299" s="27">
        <v>5000</v>
      </c>
      <c r="S299" s="26">
        <v>8000</v>
      </c>
      <c r="T299" s="27">
        <v>0</v>
      </c>
      <c r="U299" s="28"/>
      <c r="V299" s="27"/>
      <c r="W299" s="26"/>
      <c r="X299" s="27"/>
      <c r="Y299" s="29">
        <v>4620</v>
      </c>
      <c r="Z299" s="27">
        <v>4620</v>
      </c>
      <c r="AA299" s="29">
        <v>4620</v>
      </c>
      <c r="AB299" s="27">
        <f>4620+8000</f>
        <v>12620</v>
      </c>
      <c r="AC299" s="29">
        <v>4620</v>
      </c>
      <c r="AD299" s="27">
        <v>4620</v>
      </c>
      <c r="AE299" s="29">
        <v>4620</v>
      </c>
      <c r="AF299" s="27">
        <v>4620</v>
      </c>
      <c r="AG299" s="29">
        <v>4620</v>
      </c>
      <c r="AH299" s="27">
        <v>4620</v>
      </c>
      <c r="AI299" s="29">
        <v>4620</v>
      </c>
      <c r="AJ299" s="27">
        <v>4620</v>
      </c>
      <c r="AK299" s="29">
        <v>4620</v>
      </c>
      <c r="AL299" s="27"/>
      <c r="AM299" s="29">
        <v>4620</v>
      </c>
      <c r="AN299" s="27"/>
      <c r="AO299" s="29">
        <v>4620</v>
      </c>
      <c r="AP299" s="27">
        <f>4620+9240</f>
        <v>13860</v>
      </c>
      <c r="AQ299" s="28"/>
      <c r="AR299" s="27"/>
      <c r="AS299" s="28"/>
      <c r="AT299" s="27"/>
      <c r="AU299" s="28"/>
      <c r="AV299" s="27"/>
      <c r="AW299" s="28"/>
      <c r="AX299" s="27"/>
      <c r="AY299" s="28"/>
      <c r="AZ299" s="27"/>
      <c r="BA299" s="28"/>
      <c r="BB299" s="27"/>
      <c r="BC299" s="28"/>
      <c r="BD299" s="27"/>
      <c r="BE299" s="28"/>
      <c r="BF299" s="27"/>
      <c r="BG299" s="28"/>
      <c r="BH299" s="27"/>
      <c r="BI299" s="28"/>
      <c r="BJ299" s="27"/>
      <c r="BK299" s="28"/>
      <c r="BL299" s="27"/>
      <c r="BM299" s="28"/>
      <c r="BN299" s="27"/>
      <c r="BO299" s="28"/>
      <c r="BP299" s="27"/>
      <c r="BQ299" s="28"/>
      <c r="BR299" s="27"/>
      <c r="BS299" s="28"/>
      <c r="BT299" s="27"/>
      <c r="BU299" s="28"/>
      <c r="BV299" s="27"/>
      <c r="BW299" s="28"/>
      <c r="BX299" s="27"/>
      <c r="BY299" s="28"/>
      <c r="BZ299" s="27"/>
      <c r="CA299" s="28"/>
      <c r="CB299" s="27"/>
      <c r="CC299" s="28"/>
      <c r="CD299" s="27"/>
      <c r="CE299" s="26"/>
      <c r="CF299" s="27"/>
      <c r="CG299" s="26"/>
      <c r="CH299" s="27"/>
      <c r="CI299" s="26"/>
      <c r="CJ299" s="27"/>
      <c r="CK299" s="26"/>
      <c r="CL299" s="27"/>
      <c r="CM299" s="26"/>
      <c r="CN299" s="27"/>
      <c r="CO299" s="26"/>
      <c r="CP299" s="27"/>
      <c r="CQ299" s="30"/>
      <c r="CR299" s="31">
        <f t="shared" si="19"/>
        <v>57080</v>
      </c>
      <c r="CS299" s="31">
        <f t="shared" si="19"/>
        <v>57080</v>
      </c>
      <c r="CT299" s="32">
        <f t="shared" si="20"/>
        <v>0</v>
      </c>
      <c r="CU299" s="3"/>
      <c r="CV299" s="3"/>
    </row>
    <row r="300" spans="1:100" ht="20.25" customHeight="1">
      <c r="A300" s="18">
        <v>109</v>
      </c>
      <c r="B300" s="48" t="s">
        <v>375</v>
      </c>
      <c r="C300" s="20" t="s">
        <v>376</v>
      </c>
      <c r="D300" s="20" t="s">
        <v>1460</v>
      </c>
      <c r="E300" s="20" t="s">
        <v>1458</v>
      </c>
      <c r="F300" s="21" t="s">
        <v>377</v>
      </c>
      <c r="G300" s="22"/>
      <c r="H300" s="24"/>
      <c r="I300" s="23">
        <v>6600</v>
      </c>
      <c r="K300" s="38">
        <f>CT300</f>
        <v>0</v>
      </c>
      <c r="L300" s="11"/>
      <c r="M300" s="26">
        <v>1500</v>
      </c>
      <c r="N300" s="27">
        <v>1500</v>
      </c>
      <c r="O300" s="26">
        <v>1000</v>
      </c>
      <c r="P300" s="27">
        <v>1000</v>
      </c>
      <c r="Q300" s="26">
        <v>5000</v>
      </c>
      <c r="R300" s="27">
        <v>5000</v>
      </c>
      <c r="S300" s="26">
        <v>8000</v>
      </c>
      <c r="T300" s="27">
        <v>0</v>
      </c>
      <c r="U300" s="28"/>
      <c r="V300" s="27"/>
      <c r="W300" s="26"/>
      <c r="X300" s="27">
        <v>8000</v>
      </c>
      <c r="Y300" s="29">
        <v>4620</v>
      </c>
      <c r="Z300" s="27">
        <v>4620</v>
      </c>
      <c r="AA300" s="29">
        <v>4620</v>
      </c>
      <c r="AB300" s="27">
        <v>4620</v>
      </c>
      <c r="AC300" s="29">
        <v>4620</v>
      </c>
      <c r="AD300" s="27">
        <v>0</v>
      </c>
      <c r="AE300" s="29">
        <v>4620</v>
      </c>
      <c r="AF300" s="27">
        <v>9240</v>
      </c>
      <c r="AG300" s="29">
        <v>4620</v>
      </c>
      <c r="AH300" s="27">
        <v>4620</v>
      </c>
      <c r="AI300" s="29">
        <v>4620</v>
      </c>
      <c r="AJ300" s="27">
        <v>4620</v>
      </c>
      <c r="AK300" s="29">
        <v>4620</v>
      </c>
      <c r="AL300" s="27">
        <v>4620</v>
      </c>
      <c r="AM300" s="29">
        <v>4620</v>
      </c>
      <c r="AN300" s="27"/>
      <c r="AO300" s="29">
        <v>4620</v>
      </c>
      <c r="AP300" s="27">
        <v>9240</v>
      </c>
      <c r="AQ300" s="28"/>
      <c r="AR300" s="27"/>
      <c r="AS300" s="28"/>
      <c r="AT300" s="27"/>
      <c r="AU300" s="28"/>
      <c r="AV300" s="27"/>
      <c r="AW300" s="28"/>
      <c r="AX300" s="27"/>
      <c r="AY300" s="28"/>
      <c r="AZ300" s="27"/>
      <c r="BA300" s="28"/>
      <c r="BB300" s="27"/>
      <c r="BC300" s="28"/>
      <c r="BD300" s="27"/>
      <c r="BE300" s="28"/>
      <c r="BF300" s="27"/>
      <c r="BG300" s="28"/>
      <c r="BH300" s="27"/>
      <c r="BI300" s="28"/>
      <c r="BJ300" s="27"/>
      <c r="BK300" s="28"/>
      <c r="BL300" s="27"/>
      <c r="BM300" s="28"/>
      <c r="BN300" s="27"/>
      <c r="BO300" s="28"/>
      <c r="BP300" s="27"/>
      <c r="BQ300" s="28"/>
      <c r="BR300" s="27"/>
      <c r="BS300" s="28"/>
      <c r="BT300" s="27"/>
      <c r="BU300" s="28"/>
      <c r="BV300" s="27"/>
      <c r="BW300" s="28"/>
      <c r="BX300" s="27"/>
      <c r="BY300" s="28"/>
      <c r="BZ300" s="27"/>
      <c r="CA300" s="28"/>
      <c r="CB300" s="27"/>
      <c r="CC300" s="28"/>
      <c r="CD300" s="27"/>
      <c r="CE300" s="26"/>
      <c r="CF300" s="27"/>
      <c r="CG300" s="26"/>
      <c r="CH300" s="27"/>
      <c r="CI300" s="26"/>
      <c r="CJ300" s="27"/>
      <c r="CK300" s="26"/>
      <c r="CL300" s="27"/>
      <c r="CM300" s="26"/>
      <c r="CN300" s="27"/>
      <c r="CO300" s="26"/>
      <c r="CP300" s="27"/>
      <c r="CQ300" s="30"/>
      <c r="CR300" s="31">
        <f t="shared" si="19"/>
        <v>57080</v>
      </c>
      <c r="CS300" s="31">
        <f t="shared" si="19"/>
        <v>57080</v>
      </c>
      <c r="CT300" s="32">
        <f t="shared" si="20"/>
        <v>0</v>
      </c>
      <c r="CU300" s="3"/>
      <c r="CV300" s="3"/>
    </row>
    <row r="301" spans="1:100" ht="20.25" customHeight="1">
      <c r="A301" s="18">
        <v>110</v>
      </c>
      <c r="B301" s="48" t="s">
        <v>378</v>
      </c>
      <c r="C301" s="20" t="s">
        <v>379</v>
      </c>
      <c r="D301" s="20" t="s">
        <v>1460</v>
      </c>
      <c r="E301" s="20" t="s">
        <v>1458</v>
      </c>
      <c r="F301" s="21" t="s">
        <v>377</v>
      </c>
      <c r="G301" s="33"/>
      <c r="H301" s="35"/>
      <c r="I301" s="23">
        <v>6600</v>
      </c>
      <c r="J301" s="35"/>
      <c r="K301" s="25">
        <f>CT301</f>
        <v>13860</v>
      </c>
      <c r="L301" s="11"/>
      <c r="M301" s="26">
        <v>1500</v>
      </c>
      <c r="N301" s="27">
        <v>1500</v>
      </c>
      <c r="O301" s="26">
        <v>1000</v>
      </c>
      <c r="P301" s="27">
        <v>1000</v>
      </c>
      <c r="Q301" s="26">
        <v>5000</v>
      </c>
      <c r="R301" s="27">
        <v>5000</v>
      </c>
      <c r="S301" s="26">
        <v>8000</v>
      </c>
      <c r="T301" s="27"/>
      <c r="U301" s="28"/>
      <c r="V301" s="27"/>
      <c r="W301" s="26"/>
      <c r="X301" s="27">
        <v>0</v>
      </c>
      <c r="Y301" s="29">
        <v>4620</v>
      </c>
      <c r="Z301" s="27">
        <v>0</v>
      </c>
      <c r="AA301" s="29">
        <v>4620</v>
      </c>
      <c r="AB301" s="27"/>
      <c r="AC301" s="29">
        <v>4620</v>
      </c>
      <c r="AD301" s="27"/>
      <c r="AE301" s="29">
        <v>4620</v>
      </c>
      <c r="AF301" s="27">
        <f>12200+5040</f>
        <v>17240</v>
      </c>
      <c r="AG301" s="29">
        <v>4620</v>
      </c>
      <c r="AH301" s="27"/>
      <c r="AI301" s="29">
        <v>4620</v>
      </c>
      <c r="AJ301" s="27">
        <v>4620</v>
      </c>
      <c r="AK301" s="29">
        <v>4620</v>
      </c>
      <c r="AL301" s="27"/>
      <c r="AM301" s="29">
        <v>4620</v>
      </c>
      <c r="AN301" s="27">
        <f>4620+4620</f>
        <v>9240</v>
      </c>
      <c r="AO301" s="29">
        <v>4620</v>
      </c>
      <c r="AP301" s="27">
        <v>4620</v>
      </c>
      <c r="AQ301" s="28"/>
      <c r="AR301" s="27"/>
      <c r="AS301" s="28"/>
      <c r="AT301" s="27"/>
      <c r="AU301" s="28"/>
      <c r="AV301" s="27"/>
      <c r="AW301" s="28"/>
      <c r="AX301" s="27"/>
      <c r="AY301" s="28"/>
      <c r="AZ301" s="27"/>
      <c r="BA301" s="28"/>
      <c r="BB301" s="27"/>
      <c r="BC301" s="28"/>
      <c r="BD301" s="27"/>
      <c r="BE301" s="28"/>
      <c r="BF301" s="27"/>
      <c r="BG301" s="28"/>
      <c r="BH301" s="27"/>
      <c r="BI301" s="28"/>
      <c r="BJ301" s="27"/>
      <c r="BK301" s="28"/>
      <c r="BL301" s="27"/>
      <c r="BM301" s="28"/>
      <c r="BN301" s="27"/>
      <c r="BO301" s="28"/>
      <c r="BP301" s="27"/>
      <c r="BQ301" s="28"/>
      <c r="BR301" s="27"/>
      <c r="BS301" s="28"/>
      <c r="BT301" s="27"/>
      <c r="BU301" s="28"/>
      <c r="BV301" s="27"/>
      <c r="BW301" s="28"/>
      <c r="BX301" s="27"/>
      <c r="BY301" s="28"/>
      <c r="BZ301" s="27"/>
      <c r="CA301" s="28"/>
      <c r="CB301" s="27"/>
      <c r="CC301" s="28"/>
      <c r="CD301" s="27"/>
      <c r="CE301" s="26"/>
      <c r="CF301" s="27"/>
      <c r="CG301" s="26"/>
      <c r="CH301" s="27"/>
      <c r="CI301" s="26"/>
      <c r="CJ301" s="27"/>
      <c r="CK301" s="26"/>
      <c r="CL301" s="27"/>
      <c r="CM301" s="26"/>
      <c r="CN301" s="27"/>
      <c r="CO301" s="26"/>
      <c r="CP301" s="27"/>
      <c r="CQ301" s="30"/>
      <c r="CR301" s="31">
        <f t="shared" si="19"/>
        <v>57080</v>
      </c>
      <c r="CS301" s="31">
        <f t="shared" si="19"/>
        <v>43220</v>
      </c>
      <c r="CT301" s="32">
        <f t="shared" si="20"/>
        <v>13860</v>
      </c>
      <c r="CU301" s="3"/>
      <c r="CV301" s="3"/>
    </row>
    <row r="302" spans="1:100" ht="20.25" customHeight="1">
      <c r="A302" s="18">
        <v>142</v>
      </c>
      <c r="B302" s="48" t="s">
        <v>1034</v>
      </c>
      <c r="C302" s="20" t="s">
        <v>1035</v>
      </c>
      <c r="D302" s="20" t="s">
        <v>1460</v>
      </c>
      <c r="E302" s="20" t="s">
        <v>1457</v>
      </c>
      <c r="F302" s="126" t="s">
        <v>1036</v>
      </c>
      <c r="G302" s="212"/>
      <c r="H302" s="147"/>
      <c r="I302" s="94">
        <v>6600</v>
      </c>
      <c r="J302" s="147"/>
      <c r="K302" s="25">
        <f>CV302</f>
        <v>0</v>
      </c>
      <c r="L302" s="11"/>
      <c r="M302" s="26">
        <v>1500</v>
      </c>
      <c r="N302" s="27">
        <v>1500</v>
      </c>
      <c r="O302" s="26">
        <v>1000</v>
      </c>
      <c r="P302" s="27">
        <v>1000</v>
      </c>
      <c r="Q302" s="26">
        <v>5000</v>
      </c>
      <c r="R302" s="27">
        <v>5000</v>
      </c>
      <c r="S302" s="26">
        <v>8000</v>
      </c>
      <c r="T302" s="27"/>
      <c r="U302" s="26"/>
      <c r="V302" s="27"/>
      <c r="W302" s="29">
        <v>4620</v>
      </c>
      <c r="X302" s="133">
        <v>4620</v>
      </c>
      <c r="Y302" s="29">
        <v>4620</v>
      </c>
      <c r="Z302" s="27">
        <v>4620</v>
      </c>
      <c r="AA302" s="29">
        <v>4620</v>
      </c>
      <c r="AB302" s="27"/>
      <c r="AC302" s="29">
        <v>4620</v>
      </c>
      <c r="AD302" s="27"/>
      <c r="AE302" s="29">
        <v>4620</v>
      </c>
      <c r="AF302" s="27">
        <v>21860</v>
      </c>
      <c r="AG302" s="29">
        <v>4620</v>
      </c>
      <c r="AH302" s="27"/>
      <c r="AI302" s="29">
        <v>4620</v>
      </c>
      <c r="AJ302" s="27"/>
      <c r="AK302" s="29">
        <v>4620</v>
      </c>
      <c r="AL302" s="27"/>
      <c r="AM302" s="29">
        <v>4620</v>
      </c>
      <c r="AN302" s="27"/>
      <c r="AO302" s="128"/>
      <c r="AP302" s="27"/>
      <c r="AQ302" s="128"/>
      <c r="AR302" s="27"/>
      <c r="AS302" s="128"/>
      <c r="AT302" s="27"/>
      <c r="AU302" s="28"/>
      <c r="AV302" s="27"/>
      <c r="AW302" s="28"/>
      <c r="AX302" s="27"/>
      <c r="AY302" s="28"/>
      <c r="AZ302" s="27"/>
      <c r="BA302" s="28"/>
      <c r="BB302" s="27"/>
      <c r="BC302" s="28"/>
      <c r="BD302" s="27"/>
      <c r="BE302" s="28"/>
      <c r="BF302" s="27"/>
      <c r="BG302" s="28"/>
      <c r="BH302" s="27"/>
      <c r="BI302" s="28"/>
      <c r="BJ302" s="27"/>
      <c r="BK302" s="28"/>
      <c r="BL302" s="27"/>
      <c r="BM302" s="28"/>
      <c r="BN302" s="27"/>
      <c r="BO302" s="28"/>
      <c r="BP302" s="27"/>
      <c r="BQ302" s="28"/>
      <c r="BR302" s="27"/>
      <c r="BS302" s="28"/>
      <c r="BT302" s="27"/>
      <c r="BU302" s="28"/>
      <c r="BV302" s="27"/>
      <c r="BW302" s="28"/>
      <c r="BX302" s="27"/>
      <c r="BY302" s="28"/>
      <c r="BZ302" s="27"/>
      <c r="CA302" s="28"/>
      <c r="CB302" s="27"/>
      <c r="CC302" s="28"/>
      <c r="CD302" s="27"/>
      <c r="CE302" s="26"/>
      <c r="CF302" s="27"/>
      <c r="CG302" s="26"/>
      <c r="CH302" s="27"/>
      <c r="CI302" s="26"/>
      <c r="CJ302" s="27"/>
      <c r="CK302" s="26"/>
      <c r="CL302" s="27"/>
      <c r="CM302" s="26"/>
      <c r="CN302" s="27"/>
      <c r="CO302" s="26"/>
      <c r="CP302" s="27"/>
      <c r="CQ302" s="30"/>
      <c r="CR302" s="31">
        <f t="shared" si="19"/>
        <v>57080</v>
      </c>
      <c r="CS302" s="31">
        <f t="shared" si="19"/>
        <v>38600</v>
      </c>
      <c r="CT302" s="32">
        <f t="shared" si="20"/>
        <v>18480</v>
      </c>
      <c r="CU302" s="3"/>
      <c r="CV302" s="3"/>
    </row>
    <row r="303" spans="1:100" ht="20.25" customHeight="1">
      <c r="A303" s="18">
        <v>111</v>
      </c>
      <c r="B303" s="48" t="s">
        <v>380</v>
      </c>
      <c r="C303" s="20" t="s">
        <v>381</v>
      </c>
      <c r="D303" s="20" t="s">
        <v>1460</v>
      </c>
      <c r="E303" s="20" t="s">
        <v>1458</v>
      </c>
      <c r="F303" s="21" t="s">
        <v>382</v>
      </c>
      <c r="G303" s="211" t="s">
        <v>45</v>
      </c>
      <c r="H303" s="35" t="s">
        <v>1463</v>
      </c>
      <c r="I303" s="23">
        <v>6200</v>
      </c>
      <c r="J303" s="35"/>
      <c r="K303" s="25">
        <f>CT303</f>
        <v>-2520</v>
      </c>
      <c r="L303" s="11"/>
      <c r="M303" s="26">
        <v>1500</v>
      </c>
      <c r="N303" s="27">
        <v>1500</v>
      </c>
      <c r="O303" s="26">
        <v>1000</v>
      </c>
      <c r="P303" s="27">
        <v>1000</v>
      </c>
      <c r="Q303" s="26">
        <v>5000</v>
      </c>
      <c r="R303" s="27">
        <v>5000</v>
      </c>
      <c r="S303" s="26">
        <v>8000</v>
      </c>
      <c r="T303" s="27"/>
      <c r="U303" s="28"/>
      <c r="V303" s="27"/>
      <c r="W303" s="26"/>
      <c r="X303" s="27"/>
      <c r="Y303" s="29">
        <v>4340</v>
      </c>
      <c r="Z303" s="27">
        <v>0</v>
      </c>
      <c r="AA303" s="29">
        <v>4340</v>
      </c>
      <c r="AB303" s="27">
        <f>4620+0</f>
        <v>4620</v>
      </c>
      <c r="AC303" s="29">
        <v>4340</v>
      </c>
      <c r="AD303" s="27">
        <v>12620</v>
      </c>
      <c r="AE303" s="29">
        <v>4340</v>
      </c>
      <c r="AF303" s="27">
        <f>4620+4620</f>
        <v>9240</v>
      </c>
      <c r="AG303" s="29">
        <v>4340</v>
      </c>
      <c r="AH303" s="27">
        <v>4620</v>
      </c>
      <c r="AI303" s="29">
        <v>4340</v>
      </c>
      <c r="AJ303" s="27">
        <v>4620</v>
      </c>
      <c r="AK303" s="29">
        <v>4340</v>
      </c>
      <c r="AL303" s="27">
        <v>4620</v>
      </c>
      <c r="AM303" s="29">
        <v>4340</v>
      </c>
      <c r="AN303" s="27">
        <v>4620</v>
      </c>
      <c r="AO303" s="29">
        <v>4340</v>
      </c>
      <c r="AP303" s="27">
        <v>4620</v>
      </c>
      <c r="AQ303" s="28"/>
      <c r="AR303" s="27"/>
      <c r="AS303" s="28"/>
      <c r="AT303" s="27"/>
      <c r="AU303" s="28"/>
      <c r="AV303" s="27"/>
      <c r="AW303" s="28"/>
      <c r="AX303" s="27"/>
      <c r="AY303" s="28"/>
      <c r="AZ303" s="27"/>
      <c r="BA303" s="28"/>
      <c r="BB303" s="27"/>
      <c r="BC303" s="28"/>
      <c r="BD303" s="27"/>
      <c r="BE303" s="28"/>
      <c r="BF303" s="27"/>
      <c r="BG303" s="28"/>
      <c r="BH303" s="27"/>
      <c r="BI303" s="28"/>
      <c r="BJ303" s="27"/>
      <c r="BK303" s="28"/>
      <c r="BL303" s="27"/>
      <c r="BM303" s="28"/>
      <c r="BN303" s="27"/>
      <c r="BO303" s="28"/>
      <c r="BP303" s="27"/>
      <c r="BQ303" s="28"/>
      <c r="BR303" s="27"/>
      <c r="BS303" s="28"/>
      <c r="BT303" s="27"/>
      <c r="BU303" s="28"/>
      <c r="BV303" s="27"/>
      <c r="BW303" s="28"/>
      <c r="BX303" s="27"/>
      <c r="BY303" s="28"/>
      <c r="BZ303" s="27"/>
      <c r="CA303" s="28"/>
      <c r="CB303" s="27"/>
      <c r="CC303" s="28"/>
      <c r="CD303" s="27"/>
      <c r="CE303" s="26"/>
      <c r="CF303" s="27"/>
      <c r="CG303" s="26"/>
      <c r="CH303" s="27"/>
      <c r="CI303" s="26"/>
      <c r="CJ303" s="27"/>
      <c r="CK303" s="26"/>
      <c r="CL303" s="27"/>
      <c r="CM303" s="26"/>
      <c r="CN303" s="27"/>
      <c r="CO303" s="26"/>
      <c r="CP303" s="27"/>
      <c r="CQ303" s="30"/>
      <c r="CR303" s="31">
        <f t="shared" si="19"/>
        <v>54560</v>
      </c>
      <c r="CS303" s="31">
        <f t="shared" si="19"/>
        <v>57080</v>
      </c>
      <c r="CT303" s="32">
        <f t="shared" si="20"/>
        <v>-2520</v>
      </c>
      <c r="CU303" s="3"/>
      <c r="CV303" s="3"/>
    </row>
    <row r="304" spans="1:100" ht="20.25" customHeight="1">
      <c r="A304" s="18">
        <v>143</v>
      </c>
      <c r="B304" s="48" t="s">
        <v>1037</v>
      </c>
      <c r="C304" s="20" t="s">
        <v>1038</v>
      </c>
      <c r="D304" s="20" t="s">
        <v>1460</v>
      </c>
      <c r="E304" s="20" t="s">
        <v>1457</v>
      </c>
      <c r="F304" s="126" t="s">
        <v>1039</v>
      </c>
      <c r="G304" s="33"/>
      <c r="H304" s="127"/>
      <c r="I304" s="94">
        <v>6600</v>
      </c>
      <c r="J304" s="127"/>
      <c r="K304" s="25">
        <f t="shared" ref="K304:K312" si="21">CV304</f>
        <v>0</v>
      </c>
      <c r="L304" s="11"/>
      <c r="M304" s="26">
        <v>1500</v>
      </c>
      <c r="N304" s="27">
        <v>1500</v>
      </c>
      <c r="O304" s="26">
        <v>1000</v>
      </c>
      <c r="P304" s="27">
        <v>1000</v>
      </c>
      <c r="Q304" s="26">
        <v>5000</v>
      </c>
      <c r="R304" s="27">
        <v>5000</v>
      </c>
      <c r="S304" s="26">
        <v>8000</v>
      </c>
      <c r="T304" s="27">
        <f>0+0</f>
        <v>0</v>
      </c>
      <c r="U304" s="26"/>
      <c r="V304" s="27"/>
      <c r="W304" s="29">
        <v>4620</v>
      </c>
      <c r="X304" s="27">
        <v>0</v>
      </c>
      <c r="Y304" s="29">
        <v>4620</v>
      </c>
      <c r="Z304" s="27">
        <v>0</v>
      </c>
      <c r="AA304" s="29">
        <v>4620</v>
      </c>
      <c r="AB304" s="27">
        <f>10000+0</f>
        <v>10000</v>
      </c>
      <c r="AC304" s="29">
        <v>4620</v>
      </c>
      <c r="AD304" s="27">
        <v>16480</v>
      </c>
      <c r="AE304" s="29">
        <v>4620</v>
      </c>
      <c r="AF304" s="27"/>
      <c r="AG304" s="29">
        <v>4620</v>
      </c>
      <c r="AH304" s="27"/>
      <c r="AI304" s="29">
        <v>4620</v>
      </c>
      <c r="AJ304" s="27"/>
      <c r="AK304" s="29">
        <v>4620</v>
      </c>
      <c r="AL304" s="27"/>
      <c r="AM304" s="29">
        <v>4620</v>
      </c>
      <c r="AN304" s="27">
        <v>18480</v>
      </c>
      <c r="AO304" s="128"/>
      <c r="AP304" s="27"/>
      <c r="AQ304" s="128"/>
      <c r="AR304" s="27"/>
      <c r="AS304" s="128"/>
      <c r="AT304" s="27"/>
      <c r="AU304" s="28"/>
      <c r="AV304" s="27"/>
      <c r="AW304" s="28"/>
      <c r="AX304" s="27"/>
      <c r="AY304" s="28"/>
      <c r="AZ304" s="27"/>
      <c r="BA304" s="28"/>
      <c r="BB304" s="27"/>
      <c r="BC304" s="28"/>
      <c r="BD304" s="27"/>
      <c r="BE304" s="28"/>
      <c r="BF304" s="27"/>
      <c r="BG304" s="28"/>
      <c r="BH304" s="27"/>
      <c r="BI304" s="28"/>
      <c r="BJ304" s="27"/>
      <c r="BK304" s="28"/>
      <c r="BL304" s="27"/>
      <c r="BM304" s="28"/>
      <c r="BN304" s="27"/>
      <c r="BO304" s="28"/>
      <c r="BP304" s="27"/>
      <c r="BQ304" s="28"/>
      <c r="BR304" s="27"/>
      <c r="BS304" s="28"/>
      <c r="BT304" s="27"/>
      <c r="BU304" s="28"/>
      <c r="BV304" s="27"/>
      <c r="BW304" s="28"/>
      <c r="BX304" s="27"/>
      <c r="BY304" s="28"/>
      <c r="BZ304" s="27"/>
      <c r="CA304" s="28"/>
      <c r="CB304" s="27"/>
      <c r="CC304" s="28"/>
      <c r="CD304" s="27"/>
      <c r="CE304" s="26"/>
      <c r="CF304" s="27"/>
      <c r="CG304" s="26"/>
      <c r="CH304" s="27"/>
      <c r="CI304" s="26"/>
      <c r="CJ304" s="27"/>
      <c r="CK304" s="26"/>
      <c r="CL304" s="27"/>
      <c r="CM304" s="26"/>
      <c r="CN304" s="27"/>
      <c r="CO304" s="26"/>
      <c r="CP304" s="27"/>
      <c r="CQ304" s="30"/>
      <c r="CR304" s="31">
        <f t="shared" si="19"/>
        <v>57080</v>
      </c>
      <c r="CS304" s="31">
        <f t="shared" si="19"/>
        <v>52460</v>
      </c>
      <c r="CT304" s="32">
        <f t="shared" si="20"/>
        <v>4620</v>
      </c>
      <c r="CU304" s="3"/>
      <c r="CV304" s="3"/>
    </row>
    <row r="305" spans="1:100" ht="20.25" customHeight="1">
      <c r="A305" s="18">
        <v>144</v>
      </c>
      <c r="B305" s="48" t="s">
        <v>1040</v>
      </c>
      <c r="C305" s="20" t="s">
        <v>1041</v>
      </c>
      <c r="D305" s="20" t="s">
        <v>1460</v>
      </c>
      <c r="E305" s="20" t="s">
        <v>1457</v>
      </c>
      <c r="F305" s="126" t="s">
        <v>1042</v>
      </c>
      <c r="G305" s="33"/>
      <c r="H305" s="127"/>
      <c r="I305" s="94">
        <v>6600</v>
      </c>
      <c r="J305" s="127"/>
      <c r="K305" s="25">
        <f t="shared" si="21"/>
        <v>0</v>
      </c>
      <c r="L305" s="11"/>
      <c r="M305" s="26">
        <v>1500</v>
      </c>
      <c r="N305" s="27">
        <v>1500</v>
      </c>
      <c r="O305" s="26">
        <v>1000</v>
      </c>
      <c r="P305" s="27">
        <v>1000</v>
      </c>
      <c r="Q305" s="26">
        <v>5000</v>
      </c>
      <c r="R305" s="27">
        <v>5000</v>
      </c>
      <c r="S305" s="26">
        <v>8000</v>
      </c>
      <c r="T305" s="27">
        <v>0</v>
      </c>
      <c r="U305" s="26"/>
      <c r="V305" s="27"/>
      <c r="W305" s="29">
        <v>4620</v>
      </c>
      <c r="X305" s="27">
        <v>0</v>
      </c>
      <c r="Y305" s="29">
        <v>4620</v>
      </c>
      <c r="Z305" s="27">
        <v>9240</v>
      </c>
      <c r="AA305" s="29">
        <v>4620</v>
      </c>
      <c r="AB305" s="27">
        <v>0</v>
      </c>
      <c r="AC305" s="29">
        <v>4620</v>
      </c>
      <c r="AD305" s="27">
        <f>9240+8000</f>
        <v>17240</v>
      </c>
      <c r="AE305" s="29">
        <v>4620</v>
      </c>
      <c r="AF305" s="27"/>
      <c r="AG305" s="29">
        <v>4620</v>
      </c>
      <c r="AH305" s="27">
        <v>9240</v>
      </c>
      <c r="AI305" s="29">
        <v>4620</v>
      </c>
      <c r="AJ305" s="27">
        <v>4620</v>
      </c>
      <c r="AK305" s="29">
        <v>4620</v>
      </c>
      <c r="AL305" s="27"/>
      <c r="AM305" s="29">
        <v>4620</v>
      </c>
      <c r="AN305" s="27">
        <v>4620</v>
      </c>
      <c r="AO305" s="128"/>
      <c r="AP305" s="27"/>
      <c r="AQ305" s="128"/>
      <c r="AR305" s="27"/>
      <c r="AS305" s="128"/>
      <c r="AT305" s="27"/>
      <c r="AU305" s="28"/>
      <c r="AV305" s="27"/>
      <c r="AW305" s="28"/>
      <c r="AX305" s="27"/>
      <c r="AY305" s="28"/>
      <c r="AZ305" s="27"/>
      <c r="BA305" s="28"/>
      <c r="BB305" s="27"/>
      <c r="BC305" s="28"/>
      <c r="BD305" s="27"/>
      <c r="BE305" s="28"/>
      <c r="BF305" s="27"/>
      <c r="BG305" s="28"/>
      <c r="BH305" s="27"/>
      <c r="BI305" s="28"/>
      <c r="BJ305" s="27"/>
      <c r="BK305" s="28"/>
      <c r="BL305" s="27"/>
      <c r="BM305" s="28"/>
      <c r="BN305" s="27"/>
      <c r="BO305" s="28"/>
      <c r="BP305" s="27"/>
      <c r="BQ305" s="28"/>
      <c r="BR305" s="27"/>
      <c r="BS305" s="28"/>
      <c r="BT305" s="27"/>
      <c r="BU305" s="28"/>
      <c r="BV305" s="27"/>
      <c r="BW305" s="28"/>
      <c r="BX305" s="27"/>
      <c r="BY305" s="28"/>
      <c r="BZ305" s="27"/>
      <c r="CA305" s="28"/>
      <c r="CB305" s="27"/>
      <c r="CC305" s="28"/>
      <c r="CD305" s="27"/>
      <c r="CE305" s="26"/>
      <c r="CF305" s="27"/>
      <c r="CG305" s="26"/>
      <c r="CH305" s="27"/>
      <c r="CI305" s="26"/>
      <c r="CJ305" s="27"/>
      <c r="CK305" s="26"/>
      <c r="CL305" s="27"/>
      <c r="CM305" s="26"/>
      <c r="CN305" s="27"/>
      <c r="CO305" s="26"/>
      <c r="CP305" s="27"/>
      <c r="CQ305" s="30"/>
      <c r="CR305" s="31">
        <f t="shared" si="19"/>
        <v>57080</v>
      </c>
      <c r="CS305" s="31">
        <f t="shared" si="19"/>
        <v>52460</v>
      </c>
      <c r="CT305" s="32">
        <f t="shared" si="20"/>
        <v>4620</v>
      </c>
      <c r="CU305" s="3"/>
      <c r="CV305" s="3"/>
    </row>
    <row r="306" spans="1:100" ht="20.25" customHeight="1">
      <c r="A306" s="18">
        <v>145</v>
      </c>
      <c r="B306" s="48" t="s">
        <v>1043</v>
      </c>
      <c r="C306" s="20" t="s">
        <v>1044</v>
      </c>
      <c r="D306" s="20" t="s">
        <v>1460</v>
      </c>
      <c r="E306" s="20" t="s">
        <v>1457</v>
      </c>
      <c r="F306" s="126" t="s">
        <v>1045</v>
      </c>
      <c r="G306" s="211"/>
      <c r="H306" s="147"/>
      <c r="I306" s="94">
        <v>6600</v>
      </c>
      <c r="J306" s="147"/>
      <c r="K306" s="38">
        <f t="shared" si="21"/>
        <v>0</v>
      </c>
      <c r="L306" s="11"/>
      <c r="M306" s="26">
        <v>1500</v>
      </c>
      <c r="N306" s="27">
        <v>1500</v>
      </c>
      <c r="O306" s="26">
        <v>1000</v>
      </c>
      <c r="P306" s="27">
        <v>1000</v>
      </c>
      <c r="Q306" s="26">
        <v>5000</v>
      </c>
      <c r="R306" s="27">
        <v>5000</v>
      </c>
      <c r="S306" s="26">
        <v>8000</v>
      </c>
      <c r="T306" s="27">
        <v>0</v>
      </c>
      <c r="U306" s="26"/>
      <c r="V306" s="27"/>
      <c r="W306" s="29">
        <v>4620</v>
      </c>
      <c r="X306" s="27">
        <v>4620</v>
      </c>
      <c r="Y306" s="29">
        <v>4620</v>
      </c>
      <c r="Z306" s="27">
        <v>4620</v>
      </c>
      <c r="AA306" s="29">
        <v>4620</v>
      </c>
      <c r="AB306" s="27">
        <v>4620</v>
      </c>
      <c r="AC306" s="29">
        <v>4620</v>
      </c>
      <c r="AD306" s="27">
        <v>12620</v>
      </c>
      <c r="AE306" s="29">
        <v>4620</v>
      </c>
      <c r="AF306" s="27">
        <v>4620</v>
      </c>
      <c r="AG306" s="29">
        <v>4620</v>
      </c>
      <c r="AH306" s="27">
        <v>4620</v>
      </c>
      <c r="AI306" s="29">
        <v>4620</v>
      </c>
      <c r="AJ306" s="27"/>
      <c r="AK306" s="29">
        <v>4620</v>
      </c>
      <c r="AL306" s="27"/>
      <c r="AM306" s="29">
        <v>4620</v>
      </c>
      <c r="AN306" s="27">
        <v>13860</v>
      </c>
      <c r="AO306" s="128"/>
      <c r="AP306" s="27"/>
      <c r="AQ306" s="128"/>
      <c r="AR306" s="27"/>
      <c r="AS306" s="128"/>
      <c r="AT306" s="27"/>
      <c r="AU306" s="28"/>
      <c r="AV306" s="27"/>
      <c r="AW306" s="28"/>
      <c r="AX306" s="27"/>
      <c r="AY306" s="28"/>
      <c r="AZ306" s="27"/>
      <c r="BA306" s="28"/>
      <c r="BB306" s="27"/>
      <c r="BC306" s="28"/>
      <c r="BD306" s="27"/>
      <c r="BE306" s="28"/>
      <c r="BF306" s="27"/>
      <c r="BG306" s="28"/>
      <c r="BH306" s="27"/>
      <c r="BI306" s="28"/>
      <c r="BJ306" s="27"/>
      <c r="BK306" s="28"/>
      <c r="BL306" s="27"/>
      <c r="BM306" s="28"/>
      <c r="BN306" s="27"/>
      <c r="BO306" s="28"/>
      <c r="BP306" s="27"/>
      <c r="BQ306" s="28"/>
      <c r="BR306" s="27"/>
      <c r="BS306" s="28"/>
      <c r="BT306" s="27"/>
      <c r="BU306" s="28"/>
      <c r="BV306" s="27"/>
      <c r="BW306" s="28"/>
      <c r="BX306" s="27"/>
      <c r="BY306" s="28"/>
      <c r="BZ306" s="27"/>
      <c r="CA306" s="28"/>
      <c r="CB306" s="27"/>
      <c r="CC306" s="28"/>
      <c r="CD306" s="27"/>
      <c r="CE306" s="26"/>
      <c r="CF306" s="27"/>
      <c r="CG306" s="26"/>
      <c r="CH306" s="27"/>
      <c r="CI306" s="26"/>
      <c r="CJ306" s="27"/>
      <c r="CK306" s="26"/>
      <c r="CL306" s="27"/>
      <c r="CM306" s="26"/>
      <c r="CN306" s="27"/>
      <c r="CO306" s="26"/>
      <c r="CP306" s="27"/>
      <c r="CQ306" s="30"/>
      <c r="CR306" s="31">
        <f t="shared" si="19"/>
        <v>57080</v>
      </c>
      <c r="CS306" s="31">
        <f t="shared" si="19"/>
        <v>57080</v>
      </c>
      <c r="CT306" s="32">
        <f t="shared" si="20"/>
        <v>0</v>
      </c>
      <c r="CU306" s="3"/>
      <c r="CV306" s="3"/>
    </row>
    <row r="307" spans="1:100" ht="20.25" customHeight="1">
      <c r="A307" s="18">
        <v>146</v>
      </c>
      <c r="B307" s="48" t="s">
        <v>1046</v>
      </c>
      <c r="C307" s="20" t="s">
        <v>1047</v>
      </c>
      <c r="D307" s="20" t="s">
        <v>1460</v>
      </c>
      <c r="E307" s="20" t="s">
        <v>1457</v>
      </c>
      <c r="F307" s="126" t="s">
        <v>1048</v>
      </c>
      <c r="G307" s="33"/>
      <c r="H307" s="127"/>
      <c r="I307" s="94">
        <v>6600</v>
      </c>
      <c r="J307" s="127"/>
      <c r="K307" s="25">
        <f t="shared" si="21"/>
        <v>0</v>
      </c>
      <c r="L307" s="11"/>
      <c r="M307" s="26">
        <v>1500</v>
      </c>
      <c r="N307" s="27">
        <v>1500</v>
      </c>
      <c r="O307" s="26">
        <v>1000</v>
      </c>
      <c r="P307" s="27">
        <v>1000</v>
      </c>
      <c r="Q307" s="26">
        <v>5000</v>
      </c>
      <c r="R307" s="27">
        <v>5000</v>
      </c>
      <c r="S307" s="26">
        <v>8000</v>
      </c>
      <c r="T307" s="27">
        <v>0</v>
      </c>
      <c r="U307" s="26"/>
      <c r="V307" s="27"/>
      <c r="W307" s="29">
        <v>4620</v>
      </c>
      <c r="X307" s="27">
        <v>0</v>
      </c>
      <c r="Y307" s="29">
        <v>4620</v>
      </c>
      <c r="Z307" s="27"/>
      <c r="AA307" s="29">
        <v>4620</v>
      </c>
      <c r="AB307" s="27"/>
      <c r="AC307" s="29">
        <v>4620</v>
      </c>
      <c r="AD307" s="27">
        <v>12620</v>
      </c>
      <c r="AE307" s="29">
        <v>4620</v>
      </c>
      <c r="AF307" s="27"/>
      <c r="AG307" s="29">
        <v>4620</v>
      </c>
      <c r="AH307" s="27"/>
      <c r="AI307" s="29">
        <v>4620</v>
      </c>
      <c r="AJ307" s="27"/>
      <c r="AK307" s="29">
        <v>4620</v>
      </c>
      <c r="AL307" s="27"/>
      <c r="AM307" s="29">
        <v>4620</v>
      </c>
      <c r="AN307" s="27">
        <v>18480</v>
      </c>
      <c r="AO307" s="128"/>
      <c r="AP307" s="27"/>
      <c r="AQ307" s="128"/>
      <c r="AR307" s="27"/>
      <c r="AS307" s="128"/>
      <c r="AT307" s="27"/>
      <c r="AU307" s="28"/>
      <c r="AV307" s="27"/>
      <c r="AW307" s="28"/>
      <c r="AX307" s="27"/>
      <c r="AY307" s="28"/>
      <c r="AZ307" s="27"/>
      <c r="BA307" s="28"/>
      <c r="BB307" s="27"/>
      <c r="BC307" s="28"/>
      <c r="BD307" s="27"/>
      <c r="BE307" s="28"/>
      <c r="BF307" s="27"/>
      <c r="BG307" s="28"/>
      <c r="BH307" s="27"/>
      <c r="BI307" s="28"/>
      <c r="BJ307" s="27"/>
      <c r="BK307" s="28"/>
      <c r="BL307" s="27"/>
      <c r="BM307" s="28"/>
      <c r="BN307" s="27"/>
      <c r="BO307" s="28"/>
      <c r="BP307" s="27"/>
      <c r="BQ307" s="28"/>
      <c r="BR307" s="27"/>
      <c r="BS307" s="28"/>
      <c r="BT307" s="27"/>
      <c r="BU307" s="28"/>
      <c r="BV307" s="27"/>
      <c r="BW307" s="28"/>
      <c r="BX307" s="27"/>
      <c r="BY307" s="28"/>
      <c r="BZ307" s="27"/>
      <c r="CA307" s="28"/>
      <c r="CB307" s="27"/>
      <c r="CC307" s="28"/>
      <c r="CD307" s="27"/>
      <c r="CE307" s="26"/>
      <c r="CF307" s="27"/>
      <c r="CG307" s="26"/>
      <c r="CH307" s="27"/>
      <c r="CI307" s="26"/>
      <c r="CJ307" s="27"/>
      <c r="CK307" s="26"/>
      <c r="CL307" s="27"/>
      <c r="CM307" s="26"/>
      <c r="CN307" s="27"/>
      <c r="CO307" s="26"/>
      <c r="CP307" s="27"/>
      <c r="CQ307" s="30"/>
      <c r="CR307" s="31">
        <f t="shared" si="19"/>
        <v>57080</v>
      </c>
      <c r="CS307" s="31">
        <f t="shared" si="19"/>
        <v>38600</v>
      </c>
      <c r="CT307" s="32">
        <f t="shared" si="20"/>
        <v>18480</v>
      </c>
      <c r="CU307" s="3"/>
      <c r="CV307" s="3"/>
    </row>
    <row r="308" spans="1:100">
      <c r="A308" s="18">
        <v>147</v>
      </c>
      <c r="B308" s="48" t="s">
        <v>1049</v>
      </c>
      <c r="C308" s="20" t="s">
        <v>1050</v>
      </c>
      <c r="D308" s="20" t="s">
        <v>1460</v>
      </c>
      <c r="E308" s="20" t="s">
        <v>1457</v>
      </c>
      <c r="F308" s="126" t="s">
        <v>1051</v>
      </c>
      <c r="G308" s="210"/>
      <c r="H308" s="127"/>
      <c r="I308" s="94">
        <v>6600</v>
      </c>
      <c r="J308" s="127"/>
      <c r="K308" s="25">
        <f t="shared" si="21"/>
        <v>0</v>
      </c>
      <c r="L308" s="11"/>
      <c r="M308" s="26">
        <v>1500</v>
      </c>
      <c r="N308" s="27">
        <v>1500</v>
      </c>
      <c r="O308" s="26">
        <v>1000</v>
      </c>
      <c r="P308" s="27">
        <v>1000</v>
      </c>
      <c r="Q308" s="26">
        <v>5000</v>
      </c>
      <c r="R308" s="27">
        <v>5000</v>
      </c>
      <c r="S308" s="26">
        <v>8000</v>
      </c>
      <c r="T308" s="27">
        <v>0</v>
      </c>
      <c r="U308" s="26"/>
      <c r="V308" s="27"/>
      <c r="W308" s="29">
        <v>4620</v>
      </c>
      <c r="X308" s="27">
        <v>4620</v>
      </c>
      <c r="Y308" s="29">
        <v>4620</v>
      </c>
      <c r="Z308" s="27">
        <v>12620</v>
      </c>
      <c r="AA308" s="29">
        <v>4620</v>
      </c>
      <c r="AB308" s="27">
        <v>0</v>
      </c>
      <c r="AC308" s="29">
        <v>4620</v>
      </c>
      <c r="AD308" s="27">
        <v>9240</v>
      </c>
      <c r="AE308" s="29">
        <v>4620</v>
      </c>
      <c r="AF308" s="27">
        <v>4620</v>
      </c>
      <c r="AG308" s="29">
        <v>4620</v>
      </c>
      <c r="AH308" s="27">
        <v>4620</v>
      </c>
      <c r="AI308" s="29">
        <v>4620</v>
      </c>
      <c r="AJ308" s="27"/>
      <c r="AK308" s="29">
        <v>4620</v>
      </c>
      <c r="AL308" s="27"/>
      <c r="AM308" s="29">
        <v>4620</v>
      </c>
      <c r="AN308" s="27">
        <v>9240</v>
      </c>
      <c r="AO308" s="128"/>
      <c r="AP308" s="27"/>
      <c r="AQ308" s="128"/>
      <c r="AR308" s="27"/>
      <c r="AS308" s="128"/>
      <c r="AT308" s="27"/>
      <c r="AU308" s="28"/>
      <c r="AV308" s="27"/>
      <c r="AW308" s="28"/>
      <c r="AX308" s="27"/>
      <c r="AY308" s="28"/>
      <c r="AZ308" s="27"/>
      <c r="BA308" s="28"/>
      <c r="BB308" s="27"/>
      <c r="BC308" s="28"/>
      <c r="BD308" s="27"/>
      <c r="BE308" s="28"/>
      <c r="BF308" s="27"/>
      <c r="BG308" s="28"/>
      <c r="BH308" s="27"/>
      <c r="BI308" s="28"/>
      <c r="BJ308" s="27"/>
      <c r="BK308" s="28"/>
      <c r="BL308" s="27"/>
      <c r="BM308" s="28"/>
      <c r="BN308" s="27"/>
      <c r="BO308" s="28"/>
      <c r="BP308" s="27"/>
      <c r="BQ308" s="28"/>
      <c r="BR308" s="27"/>
      <c r="BS308" s="28"/>
      <c r="BT308" s="27"/>
      <c r="BU308" s="28"/>
      <c r="BV308" s="27"/>
      <c r="BW308" s="28"/>
      <c r="BX308" s="27"/>
      <c r="BY308" s="28"/>
      <c r="BZ308" s="27"/>
      <c r="CA308" s="28"/>
      <c r="CB308" s="27"/>
      <c r="CC308" s="28"/>
      <c r="CD308" s="27"/>
      <c r="CE308" s="26"/>
      <c r="CF308" s="27"/>
      <c r="CG308" s="26"/>
      <c r="CH308" s="27"/>
      <c r="CI308" s="26"/>
      <c r="CJ308" s="27"/>
      <c r="CK308" s="26"/>
      <c r="CL308" s="27"/>
      <c r="CM308" s="26"/>
      <c r="CN308" s="27"/>
      <c r="CO308" s="26"/>
      <c r="CP308" s="27"/>
      <c r="CQ308" s="30"/>
      <c r="CR308" s="31">
        <f t="shared" si="19"/>
        <v>57080</v>
      </c>
      <c r="CS308" s="31">
        <f t="shared" si="19"/>
        <v>52460</v>
      </c>
      <c r="CT308" s="32">
        <f t="shared" si="20"/>
        <v>4620</v>
      </c>
      <c r="CU308" s="3"/>
      <c r="CV308" s="3"/>
    </row>
    <row r="309" spans="1:100" ht="20.25" customHeight="1">
      <c r="A309" s="18">
        <v>148</v>
      </c>
      <c r="B309" s="48" t="s">
        <v>1052</v>
      </c>
      <c r="C309" s="20" t="s">
        <v>1053</v>
      </c>
      <c r="D309" s="20" t="s">
        <v>1460</v>
      </c>
      <c r="E309" s="20" t="s">
        <v>1457</v>
      </c>
      <c r="F309" s="126" t="s">
        <v>1054</v>
      </c>
      <c r="G309" s="211"/>
      <c r="H309" s="127"/>
      <c r="I309" s="94">
        <v>6600</v>
      </c>
      <c r="J309" s="127"/>
      <c r="K309" s="38">
        <f t="shared" si="21"/>
        <v>0</v>
      </c>
      <c r="L309" s="11"/>
      <c r="M309" s="26">
        <v>1500</v>
      </c>
      <c r="N309" s="27">
        <v>1500</v>
      </c>
      <c r="O309" s="26">
        <v>1000</v>
      </c>
      <c r="P309" s="27">
        <v>1000</v>
      </c>
      <c r="Q309" s="26">
        <v>5000</v>
      </c>
      <c r="R309" s="27">
        <v>5000</v>
      </c>
      <c r="S309" s="26">
        <v>8000</v>
      </c>
      <c r="T309" s="27">
        <v>0</v>
      </c>
      <c r="U309" s="26"/>
      <c r="V309" s="27"/>
      <c r="W309" s="29">
        <v>4620</v>
      </c>
      <c r="X309" s="27">
        <v>4620</v>
      </c>
      <c r="Y309" s="29">
        <v>4620</v>
      </c>
      <c r="Z309" s="27">
        <v>4620</v>
      </c>
      <c r="AA309" s="29">
        <v>4620</v>
      </c>
      <c r="AB309" s="27">
        <v>0</v>
      </c>
      <c r="AC309" s="29">
        <v>4620</v>
      </c>
      <c r="AD309" s="27">
        <f>4620+9620</f>
        <v>14240</v>
      </c>
      <c r="AE309" s="29">
        <v>4620</v>
      </c>
      <c r="AF309" s="27"/>
      <c r="AG309" s="29">
        <v>4620</v>
      </c>
      <c r="AH309" s="27"/>
      <c r="AI309" s="29">
        <v>4620</v>
      </c>
      <c r="AJ309" s="27"/>
      <c r="AK309" s="29">
        <v>4620</v>
      </c>
      <c r="AL309" s="27"/>
      <c r="AM309" s="29">
        <v>4620</v>
      </c>
      <c r="AN309" s="27">
        <v>18480</v>
      </c>
      <c r="AO309" s="128"/>
      <c r="AP309" s="27"/>
      <c r="AQ309" s="128"/>
      <c r="AR309" s="27"/>
      <c r="AS309" s="128"/>
      <c r="AT309" s="27"/>
      <c r="AU309" s="28"/>
      <c r="AV309" s="27"/>
      <c r="AW309" s="28"/>
      <c r="AX309" s="27"/>
      <c r="AY309" s="28"/>
      <c r="AZ309" s="27"/>
      <c r="BA309" s="28"/>
      <c r="BB309" s="27"/>
      <c r="BC309" s="28"/>
      <c r="BD309" s="27"/>
      <c r="BE309" s="28"/>
      <c r="BF309" s="27"/>
      <c r="BG309" s="28"/>
      <c r="BH309" s="27"/>
      <c r="BI309" s="28"/>
      <c r="BJ309" s="27"/>
      <c r="BK309" s="28"/>
      <c r="BL309" s="27"/>
      <c r="BM309" s="28"/>
      <c r="BN309" s="27"/>
      <c r="BO309" s="28"/>
      <c r="BP309" s="27"/>
      <c r="BQ309" s="28"/>
      <c r="BR309" s="27"/>
      <c r="BS309" s="28"/>
      <c r="BT309" s="27"/>
      <c r="BU309" s="28"/>
      <c r="BV309" s="27"/>
      <c r="BW309" s="28"/>
      <c r="BX309" s="27"/>
      <c r="BY309" s="28"/>
      <c r="BZ309" s="27"/>
      <c r="CA309" s="28"/>
      <c r="CB309" s="27"/>
      <c r="CC309" s="28"/>
      <c r="CD309" s="27"/>
      <c r="CE309" s="26"/>
      <c r="CF309" s="27"/>
      <c r="CG309" s="26"/>
      <c r="CH309" s="27"/>
      <c r="CI309" s="26"/>
      <c r="CJ309" s="27"/>
      <c r="CK309" s="26"/>
      <c r="CL309" s="27"/>
      <c r="CM309" s="26"/>
      <c r="CN309" s="27"/>
      <c r="CO309" s="26"/>
      <c r="CP309" s="27"/>
      <c r="CQ309" s="30"/>
      <c r="CR309" s="31">
        <f t="shared" si="19"/>
        <v>57080</v>
      </c>
      <c r="CS309" s="31">
        <f t="shared" si="19"/>
        <v>49460</v>
      </c>
      <c r="CT309" s="32">
        <f t="shared" si="20"/>
        <v>7620</v>
      </c>
      <c r="CU309" s="3"/>
      <c r="CV309" s="3"/>
    </row>
    <row r="310" spans="1:100" ht="20.25" customHeight="1">
      <c r="A310" s="18">
        <v>149</v>
      </c>
      <c r="B310" s="48" t="s">
        <v>1055</v>
      </c>
      <c r="C310" s="20" t="s">
        <v>1056</v>
      </c>
      <c r="D310" s="20" t="s">
        <v>1460</v>
      </c>
      <c r="E310" s="20" t="s">
        <v>1457</v>
      </c>
      <c r="F310" s="126" t="s">
        <v>1057</v>
      </c>
      <c r="G310" s="33"/>
      <c r="H310" s="127"/>
      <c r="I310" s="94">
        <v>6600</v>
      </c>
      <c r="J310" s="127"/>
      <c r="K310" s="25">
        <f t="shared" si="21"/>
        <v>0</v>
      </c>
      <c r="L310" s="11"/>
      <c r="M310" s="26">
        <v>1500</v>
      </c>
      <c r="N310" s="27">
        <v>1500</v>
      </c>
      <c r="O310" s="26">
        <v>1000</v>
      </c>
      <c r="P310" s="27">
        <v>1000</v>
      </c>
      <c r="Q310" s="26">
        <v>5000</v>
      </c>
      <c r="R310" s="27">
        <v>5000</v>
      </c>
      <c r="S310" s="26">
        <v>8000</v>
      </c>
      <c r="T310" s="27"/>
      <c r="U310" s="26"/>
      <c r="V310" s="27"/>
      <c r="W310" s="29">
        <v>4620</v>
      </c>
      <c r="X310" s="27">
        <v>0</v>
      </c>
      <c r="Y310" s="29">
        <v>4620</v>
      </c>
      <c r="Z310" s="27">
        <v>0</v>
      </c>
      <c r="AA310" s="29">
        <v>4620</v>
      </c>
      <c r="AB310" s="27">
        <v>0</v>
      </c>
      <c r="AC310" s="29">
        <v>4620</v>
      </c>
      <c r="AD310" s="27">
        <v>18480</v>
      </c>
      <c r="AE310" s="29">
        <v>4620</v>
      </c>
      <c r="AF310" s="27">
        <v>4620</v>
      </c>
      <c r="AG310" s="29">
        <v>4620</v>
      </c>
      <c r="AH310" s="27"/>
      <c r="AI310" s="29">
        <v>4620</v>
      </c>
      <c r="AJ310" s="27"/>
      <c r="AK310" s="29">
        <v>4620</v>
      </c>
      <c r="AL310" s="27"/>
      <c r="AM310" s="29">
        <v>4620</v>
      </c>
      <c r="AN310" s="27">
        <v>18480</v>
      </c>
      <c r="AO310" s="128"/>
      <c r="AP310" s="27"/>
      <c r="AQ310" s="128"/>
      <c r="AR310" s="27"/>
      <c r="AS310" s="128"/>
      <c r="AT310" s="27"/>
      <c r="AU310" s="28"/>
      <c r="AV310" s="27"/>
      <c r="AW310" s="28"/>
      <c r="AX310" s="27"/>
      <c r="AY310" s="28"/>
      <c r="AZ310" s="27"/>
      <c r="BA310" s="28"/>
      <c r="BB310" s="27"/>
      <c r="BC310" s="28"/>
      <c r="BD310" s="27"/>
      <c r="BE310" s="28"/>
      <c r="BF310" s="27"/>
      <c r="BG310" s="28"/>
      <c r="BH310" s="27"/>
      <c r="BI310" s="28"/>
      <c r="BJ310" s="27"/>
      <c r="BK310" s="28"/>
      <c r="BL310" s="27"/>
      <c r="BM310" s="28"/>
      <c r="BN310" s="27"/>
      <c r="BO310" s="28"/>
      <c r="BP310" s="27"/>
      <c r="BQ310" s="28"/>
      <c r="BR310" s="27"/>
      <c r="BS310" s="28"/>
      <c r="BT310" s="27"/>
      <c r="BU310" s="28"/>
      <c r="BV310" s="27"/>
      <c r="BW310" s="28"/>
      <c r="BX310" s="27"/>
      <c r="BY310" s="28"/>
      <c r="BZ310" s="27"/>
      <c r="CA310" s="28"/>
      <c r="CB310" s="27"/>
      <c r="CC310" s="28"/>
      <c r="CD310" s="27"/>
      <c r="CE310" s="26"/>
      <c r="CF310" s="27"/>
      <c r="CG310" s="26"/>
      <c r="CH310" s="27"/>
      <c r="CI310" s="26"/>
      <c r="CJ310" s="27"/>
      <c r="CK310" s="26"/>
      <c r="CL310" s="27"/>
      <c r="CM310" s="26"/>
      <c r="CN310" s="27"/>
      <c r="CO310" s="26"/>
      <c r="CP310" s="27"/>
      <c r="CQ310" s="30"/>
      <c r="CR310" s="31">
        <f t="shared" si="19"/>
        <v>57080</v>
      </c>
      <c r="CS310" s="31">
        <f t="shared" si="19"/>
        <v>49080</v>
      </c>
      <c r="CT310" s="32">
        <f t="shared" si="20"/>
        <v>8000</v>
      </c>
      <c r="CU310" s="3"/>
      <c r="CV310" s="3"/>
    </row>
    <row r="311" spans="1:100" ht="20.25" customHeight="1">
      <c r="A311" s="18">
        <v>150</v>
      </c>
      <c r="B311" s="48" t="s">
        <v>1058</v>
      </c>
      <c r="C311" s="20" t="s">
        <v>1059</v>
      </c>
      <c r="D311" s="20" t="s">
        <v>1460</v>
      </c>
      <c r="E311" s="20" t="s">
        <v>1457</v>
      </c>
      <c r="F311" s="126" t="s">
        <v>1060</v>
      </c>
      <c r="G311" s="213" t="s">
        <v>410</v>
      </c>
      <c r="H311" s="35" t="s">
        <v>1463</v>
      </c>
      <c r="I311" s="94">
        <v>6200</v>
      </c>
      <c r="J311" s="35"/>
      <c r="K311" s="25">
        <f t="shared" si="21"/>
        <v>0</v>
      </c>
      <c r="L311" s="11"/>
      <c r="M311" s="26">
        <v>1500</v>
      </c>
      <c r="N311" s="27">
        <v>1500</v>
      </c>
      <c r="O311" s="26">
        <v>1000</v>
      </c>
      <c r="P311" s="27">
        <v>1000</v>
      </c>
      <c r="Q311" s="26">
        <v>5000</v>
      </c>
      <c r="R311" s="27">
        <v>5000</v>
      </c>
      <c r="S311" s="26">
        <v>8000</v>
      </c>
      <c r="T311" s="27"/>
      <c r="U311" s="26"/>
      <c r="V311" s="27"/>
      <c r="W311" s="29">
        <v>4340</v>
      </c>
      <c r="X311" s="27">
        <v>0</v>
      </c>
      <c r="Y311" s="29">
        <v>4340</v>
      </c>
      <c r="Z311" s="27">
        <v>0</v>
      </c>
      <c r="AA311" s="29">
        <v>4340</v>
      </c>
      <c r="AB311" s="27"/>
      <c r="AC311" s="29">
        <v>4340</v>
      </c>
      <c r="AD311" s="27">
        <v>6000</v>
      </c>
      <c r="AE311" s="29">
        <v>4340</v>
      </c>
      <c r="AF311" s="27"/>
      <c r="AG311" s="29">
        <v>4340</v>
      </c>
      <c r="AH311" s="27"/>
      <c r="AI311" s="29">
        <v>4340</v>
      </c>
      <c r="AJ311" s="27"/>
      <c r="AK311" s="29">
        <v>4340</v>
      </c>
      <c r="AL311" s="27"/>
      <c r="AM311" s="29">
        <v>4340</v>
      </c>
      <c r="AN311" s="27">
        <v>4340</v>
      </c>
      <c r="AO311" s="128"/>
      <c r="AP311" s="27"/>
      <c r="AQ311" s="128"/>
      <c r="AR311" s="27"/>
      <c r="AS311" s="128"/>
      <c r="AT311" s="27"/>
      <c r="AU311" s="28"/>
      <c r="AV311" s="27"/>
      <c r="AW311" s="28"/>
      <c r="AX311" s="27"/>
      <c r="AY311" s="28"/>
      <c r="AZ311" s="27"/>
      <c r="BA311" s="28"/>
      <c r="BB311" s="27"/>
      <c r="BC311" s="28"/>
      <c r="BD311" s="27"/>
      <c r="BE311" s="28"/>
      <c r="BF311" s="27"/>
      <c r="BG311" s="28"/>
      <c r="BH311" s="27"/>
      <c r="BI311" s="28"/>
      <c r="BJ311" s="27"/>
      <c r="BK311" s="28"/>
      <c r="BL311" s="27"/>
      <c r="BM311" s="28"/>
      <c r="BN311" s="27"/>
      <c r="BO311" s="28"/>
      <c r="BP311" s="27"/>
      <c r="BQ311" s="28"/>
      <c r="BR311" s="27"/>
      <c r="BS311" s="28"/>
      <c r="BT311" s="27"/>
      <c r="BU311" s="28"/>
      <c r="BV311" s="27"/>
      <c r="BW311" s="28"/>
      <c r="BX311" s="27"/>
      <c r="BY311" s="28"/>
      <c r="BZ311" s="27"/>
      <c r="CA311" s="28"/>
      <c r="CB311" s="27"/>
      <c r="CC311" s="28"/>
      <c r="CD311" s="27"/>
      <c r="CE311" s="26"/>
      <c r="CF311" s="27"/>
      <c r="CG311" s="26"/>
      <c r="CH311" s="27"/>
      <c r="CI311" s="26"/>
      <c r="CJ311" s="27"/>
      <c r="CK311" s="26"/>
      <c r="CL311" s="27"/>
      <c r="CM311" s="26"/>
      <c r="CN311" s="27"/>
      <c r="CO311" s="26"/>
      <c r="CP311" s="27"/>
      <c r="CQ311" s="30"/>
      <c r="CR311" s="31">
        <f t="shared" si="19"/>
        <v>54560</v>
      </c>
      <c r="CS311" s="31">
        <f t="shared" si="19"/>
        <v>17840</v>
      </c>
      <c r="CT311" s="32">
        <f t="shared" si="20"/>
        <v>36720</v>
      </c>
      <c r="CU311" s="3"/>
      <c r="CV311" s="3"/>
    </row>
    <row r="312" spans="1:100" ht="20.25" customHeight="1">
      <c r="A312" s="18">
        <v>151</v>
      </c>
      <c r="B312" s="48" t="s">
        <v>1061</v>
      </c>
      <c r="C312" s="20" t="s">
        <v>1062</v>
      </c>
      <c r="D312" s="20" t="s">
        <v>1460</v>
      </c>
      <c r="E312" s="20" t="s">
        <v>1457</v>
      </c>
      <c r="F312" s="126" t="s">
        <v>1063</v>
      </c>
      <c r="G312" s="33"/>
      <c r="H312" s="127"/>
      <c r="I312" s="94">
        <v>6600</v>
      </c>
      <c r="J312" s="127"/>
      <c r="K312" s="25">
        <f t="shared" si="21"/>
        <v>0</v>
      </c>
      <c r="L312" s="11"/>
      <c r="M312" s="26">
        <v>1500</v>
      </c>
      <c r="N312" s="27">
        <v>1500</v>
      </c>
      <c r="O312" s="26">
        <v>1000</v>
      </c>
      <c r="P312" s="27">
        <v>1000</v>
      </c>
      <c r="Q312" s="26">
        <v>5000</v>
      </c>
      <c r="R312" s="27">
        <v>5000</v>
      </c>
      <c r="S312" s="26">
        <v>8000</v>
      </c>
      <c r="T312" s="27">
        <v>0</v>
      </c>
      <c r="U312" s="26"/>
      <c r="V312" s="27"/>
      <c r="W312" s="29">
        <v>4620</v>
      </c>
      <c r="X312" s="27">
        <v>0</v>
      </c>
      <c r="Y312" s="29">
        <v>4620</v>
      </c>
      <c r="Z312" s="27">
        <v>9240</v>
      </c>
      <c r="AA312" s="29">
        <v>4620</v>
      </c>
      <c r="AB312" s="27">
        <v>4620</v>
      </c>
      <c r="AC312" s="29">
        <v>4620</v>
      </c>
      <c r="AD312" s="27">
        <f>4620+4000</f>
        <v>8620</v>
      </c>
      <c r="AE312" s="29">
        <v>4620</v>
      </c>
      <c r="AF312" s="27">
        <v>4620</v>
      </c>
      <c r="AG312" s="29">
        <v>4620</v>
      </c>
      <c r="AH312" s="27">
        <v>8620</v>
      </c>
      <c r="AI312" s="29">
        <v>4620</v>
      </c>
      <c r="AJ312" s="27"/>
      <c r="AK312" s="29">
        <v>4620</v>
      </c>
      <c r="AL312" s="27"/>
      <c r="AM312" s="29">
        <v>4620</v>
      </c>
      <c r="AN312" s="27">
        <v>13860</v>
      </c>
      <c r="AO312" s="128"/>
      <c r="AP312" s="27"/>
      <c r="AQ312" s="128"/>
      <c r="AR312" s="27"/>
      <c r="AS312" s="128"/>
      <c r="AT312" s="27"/>
      <c r="AU312" s="28"/>
      <c r="AV312" s="27"/>
      <c r="AW312" s="28"/>
      <c r="AX312" s="27"/>
      <c r="AY312" s="28"/>
      <c r="AZ312" s="27"/>
      <c r="BA312" s="28"/>
      <c r="BB312" s="27"/>
      <c r="BC312" s="28"/>
      <c r="BD312" s="27"/>
      <c r="BE312" s="28"/>
      <c r="BF312" s="27"/>
      <c r="BG312" s="28"/>
      <c r="BH312" s="27"/>
      <c r="BI312" s="28"/>
      <c r="BJ312" s="27"/>
      <c r="BK312" s="28"/>
      <c r="BL312" s="27"/>
      <c r="BM312" s="28"/>
      <c r="BN312" s="27"/>
      <c r="BO312" s="28"/>
      <c r="BP312" s="27"/>
      <c r="BQ312" s="28"/>
      <c r="BR312" s="27"/>
      <c r="BS312" s="28"/>
      <c r="BT312" s="27"/>
      <c r="BU312" s="28"/>
      <c r="BV312" s="27"/>
      <c r="BW312" s="28"/>
      <c r="BX312" s="27"/>
      <c r="BY312" s="28"/>
      <c r="BZ312" s="27"/>
      <c r="CA312" s="28"/>
      <c r="CB312" s="27"/>
      <c r="CC312" s="28"/>
      <c r="CD312" s="27"/>
      <c r="CE312" s="26"/>
      <c r="CF312" s="27"/>
      <c r="CG312" s="26"/>
      <c r="CH312" s="27"/>
      <c r="CI312" s="26"/>
      <c r="CJ312" s="27"/>
      <c r="CK312" s="26"/>
      <c r="CL312" s="27"/>
      <c r="CM312" s="26"/>
      <c r="CN312" s="27"/>
      <c r="CO312" s="26"/>
      <c r="CP312" s="27"/>
      <c r="CQ312" s="30"/>
      <c r="CR312" s="31">
        <f t="shared" si="19"/>
        <v>57080</v>
      </c>
      <c r="CS312" s="31">
        <f t="shared" si="19"/>
        <v>57080</v>
      </c>
      <c r="CT312" s="32">
        <f t="shared" si="20"/>
        <v>0</v>
      </c>
      <c r="CU312" s="3"/>
      <c r="CV312" s="3"/>
    </row>
    <row r="313" spans="1:100" ht="20.25" customHeight="1">
      <c r="A313" s="18">
        <v>112</v>
      </c>
      <c r="B313" s="48" t="s">
        <v>383</v>
      </c>
      <c r="C313" s="20" t="s">
        <v>384</v>
      </c>
      <c r="D313" s="20" t="s">
        <v>1460</v>
      </c>
      <c r="E313" s="20" t="s">
        <v>1458</v>
      </c>
      <c r="F313" s="21" t="s">
        <v>385</v>
      </c>
      <c r="G313" s="33"/>
      <c r="H313" s="35"/>
      <c r="I313" s="23">
        <v>6600</v>
      </c>
      <c r="J313" s="35"/>
      <c r="K313" s="25">
        <f>CT313</f>
        <v>13860</v>
      </c>
      <c r="L313" s="11"/>
      <c r="M313" s="26">
        <v>1500</v>
      </c>
      <c r="N313" s="27">
        <v>1500</v>
      </c>
      <c r="O313" s="26">
        <v>1000</v>
      </c>
      <c r="P313" s="27">
        <v>1000</v>
      </c>
      <c r="Q313" s="26">
        <v>5000</v>
      </c>
      <c r="R313" s="27">
        <v>5000</v>
      </c>
      <c r="S313" s="26">
        <v>8000</v>
      </c>
      <c r="T313" s="27">
        <v>0</v>
      </c>
      <c r="U313" s="28"/>
      <c r="V313" s="27"/>
      <c r="W313" s="26"/>
      <c r="X313" s="27"/>
      <c r="Y313" s="29">
        <v>4620</v>
      </c>
      <c r="Z313" s="27">
        <v>4620</v>
      </c>
      <c r="AA313" s="29">
        <v>4620</v>
      </c>
      <c r="AB313" s="27">
        <v>4620</v>
      </c>
      <c r="AC313" s="29">
        <v>4620</v>
      </c>
      <c r="AD313" s="27">
        <v>4620</v>
      </c>
      <c r="AE313" s="29">
        <v>4620</v>
      </c>
      <c r="AF313" s="27">
        <f>4620+8000</f>
        <v>12620</v>
      </c>
      <c r="AG313" s="29">
        <v>4620</v>
      </c>
      <c r="AH313" s="27"/>
      <c r="AI313" s="29">
        <v>4620</v>
      </c>
      <c r="AJ313" s="27">
        <v>4620</v>
      </c>
      <c r="AK313" s="29">
        <v>4620</v>
      </c>
      <c r="AL313" s="27">
        <v>4620</v>
      </c>
      <c r="AM313" s="29">
        <v>4620</v>
      </c>
      <c r="AN313" s="27"/>
      <c r="AO313" s="29">
        <v>4620</v>
      </c>
      <c r="AP313" s="27"/>
      <c r="AQ313" s="28"/>
      <c r="AR313" s="27"/>
      <c r="AS313" s="28"/>
      <c r="AT313" s="27"/>
      <c r="AU313" s="28"/>
      <c r="AV313" s="27"/>
      <c r="AW313" s="28"/>
      <c r="AX313" s="27"/>
      <c r="AY313" s="28"/>
      <c r="AZ313" s="27"/>
      <c r="BA313" s="28"/>
      <c r="BB313" s="27"/>
      <c r="BC313" s="28"/>
      <c r="BD313" s="27"/>
      <c r="BE313" s="28"/>
      <c r="BF313" s="27"/>
      <c r="BG313" s="28"/>
      <c r="BH313" s="27"/>
      <c r="BI313" s="28"/>
      <c r="BJ313" s="27"/>
      <c r="BK313" s="28"/>
      <c r="BL313" s="27"/>
      <c r="BM313" s="28"/>
      <c r="BN313" s="27"/>
      <c r="BO313" s="28"/>
      <c r="BP313" s="27"/>
      <c r="BQ313" s="28"/>
      <c r="BR313" s="27"/>
      <c r="BS313" s="28"/>
      <c r="BT313" s="27"/>
      <c r="BU313" s="28"/>
      <c r="BV313" s="27"/>
      <c r="BW313" s="28"/>
      <c r="BX313" s="27"/>
      <c r="BY313" s="28"/>
      <c r="BZ313" s="27"/>
      <c r="CA313" s="28"/>
      <c r="CB313" s="27"/>
      <c r="CC313" s="28"/>
      <c r="CD313" s="27"/>
      <c r="CE313" s="26"/>
      <c r="CF313" s="27"/>
      <c r="CG313" s="26"/>
      <c r="CH313" s="27"/>
      <c r="CI313" s="26"/>
      <c r="CJ313" s="27"/>
      <c r="CK313" s="26"/>
      <c r="CL313" s="27"/>
      <c r="CM313" s="26"/>
      <c r="CN313" s="27"/>
      <c r="CO313" s="26"/>
      <c r="CP313" s="27"/>
      <c r="CQ313" s="30"/>
      <c r="CR313" s="31">
        <f t="shared" si="19"/>
        <v>57080</v>
      </c>
      <c r="CS313" s="31">
        <f t="shared" si="19"/>
        <v>43220</v>
      </c>
      <c r="CT313" s="32">
        <f t="shared" si="20"/>
        <v>13860</v>
      </c>
      <c r="CU313" s="3"/>
      <c r="CV313" s="3"/>
    </row>
    <row r="314" spans="1:100" ht="20.25" customHeight="1">
      <c r="A314" s="18">
        <v>113</v>
      </c>
      <c r="B314" s="48" t="s">
        <v>386</v>
      </c>
      <c r="C314" s="20" t="s">
        <v>387</v>
      </c>
      <c r="D314" s="20" t="s">
        <v>1460</v>
      </c>
      <c r="E314" s="20" t="s">
        <v>1458</v>
      </c>
      <c r="F314" s="21" t="s">
        <v>388</v>
      </c>
      <c r="G314" s="33"/>
      <c r="H314" s="35"/>
      <c r="I314" s="23">
        <v>6600</v>
      </c>
      <c r="J314" s="35"/>
      <c r="K314" s="25">
        <f>CT314</f>
        <v>0</v>
      </c>
      <c r="L314" s="11"/>
      <c r="M314" s="26">
        <v>1500</v>
      </c>
      <c r="N314" s="27">
        <v>1500</v>
      </c>
      <c r="O314" s="26">
        <v>1000</v>
      </c>
      <c r="P314" s="27">
        <v>1000</v>
      </c>
      <c r="Q314" s="26">
        <v>5000</v>
      </c>
      <c r="R314" s="27">
        <v>5000</v>
      </c>
      <c r="S314" s="26">
        <v>8000</v>
      </c>
      <c r="T314" s="27">
        <v>0</v>
      </c>
      <c r="U314" s="28"/>
      <c r="V314" s="27"/>
      <c r="W314" s="26"/>
      <c r="X314" s="27"/>
      <c r="Y314" s="29">
        <v>4620</v>
      </c>
      <c r="Z314" s="27">
        <v>4620</v>
      </c>
      <c r="AA314" s="29">
        <v>4620</v>
      </c>
      <c r="AB314" s="27">
        <v>4620</v>
      </c>
      <c r="AC314" s="29">
        <v>4620</v>
      </c>
      <c r="AD314" s="27">
        <v>4620</v>
      </c>
      <c r="AE314" s="29">
        <v>4620</v>
      </c>
      <c r="AF314" s="27">
        <f>4620+8000</f>
        <v>12620</v>
      </c>
      <c r="AG314" s="29">
        <v>4620</v>
      </c>
      <c r="AH314" s="27">
        <v>4620</v>
      </c>
      <c r="AI314" s="29">
        <v>4620</v>
      </c>
      <c r="AJ314" s="27"/>
      <c r="AK314" s="29">
        <v>4620</v>
      </c>
      <c r="AL314" s="27">
        <v>9240</v>
      </c>
      <c r="AM314" s="29">
        <v>4620</v>
      </c>
      <c r="AN314" s="27"/>
      <c r="AO314" s="29">
        <v>4620</v>
      </c>
      <c r="AP314" s="27">
        <v>9240</v>
      </c>
      <c r="AQ314" s="28"/>
      <c r="AR314" s="27"/>
      <c r="AS314" s="28"/>
      <c r="AT314" s="27"/>
      <c r="AU314" s="28"/>
      <c r="AV314" s="27"/>
      <c r="AW314" s="28"/>
      <c r="AX314" s="27"/>
      <c r="AY314" s="28"/>
      <c r="AZ314" s="27"/>
      <c r="BA314" s="28"/>
      <c r="BB314" s="27"/>
      <c r="BC314" s="28"/>
      <c r="BD314" s="27"/>
      <c r="BE314" s="28"/>
      <c r="BF314" s="27"/>
      <c r="BG314" s="28"/>
      <c r="BH314" s="27"/>
      <c r="BI314" s="28"/>
      <c r="BJ314" s="27"/>
      <c r="BK314" s="28"/>
      <c r="BL314" s="27"/>
      <c r="BM314" s="28"/>
      <c r="BN314" s="27"/>
      <c r="BO314" s="28"/>
      <c r="BP314" s="27"/>
      <c r="BQ314" s="28"/>
      <c r="BR314" s="27"/>
      <c r="BS314" s="28"/>
      <c r="BT314" s="27"/>
      <c r="BU314" s="28"/>
      <c r="BV314" s="27"/>
      <c r="BW314" s="28"/>
      <c r="BX314" s="27"/>
      <c r="BY314" s="28"/>
      <c r="BZ314" s="27"/>
      <c r="CA314" s="28"/>
      <c r="CB314" s="27"/>
      <c r="CC314" s="28"/>
      <c r="CD314" s="27"/>
      <c r="CE314" s="26"/>
      <c r="CF314" s="27"/>
      <c r="CG314" s="26"/>
      <c r="CH314" s="27"/>
      <c r="CI314" s="26"/>
      <c r="CJ314" s="27"/>
      <c r="CK314" s="26"/>
      <c r="CL314" s="27"/>
      <c r="CM314" s="26"/>
      <c r="CN314" s="27"/>
      <c r="CO314" s="26"/>
      <c r="CP314" s="27"/>
      <c r="CQ314" s="30"/>
      <c r="CR314" s="31">
        <f t="shared" si="19"/>
        <v>57080</v>
      </c>
      <c r="CS314" s="31">
        <f t="shared" si="19"/>
        <v>57080</v>
      </c>
      <c r="CT314" s="32">
        <f t="shared" si="20"/>
        <v>0</v>
      </c>
      <c r="CU314" s="3"/>
      <c r="CV314" s="3"/>
    </row>
    <row r="315" spans="1:100" ht="20.25" customHeight="1">
      <c r="A315" s="18">
        <v>114</v>
      </c>
      <c r="B315" s="48" t="s">
        <v>389</v>
      </c>
      <c r="C315" s="20" t="s">
        <v>390</v>
      </c>
      <c r="D315" s="20" t="s">
        <v>1460</v>
      </c>
      <c r="E315" s="20" t="s">
        <v>1458</v>
      </c>
      <c r="F315" s="21" t="s">
        <v>391</v>
      </c>
      <c r="G315" s="33"/>
      <c r="H315" s="35"/>
      <c r="I315" s="23">
        <v>6600</v>
      </c>
      <c r="J315" s="35"/>
      <c r="K315" s="25">
        <f>CT315</f>
        <v>4620</v>
      </c>
      <c r="L315" s="11"/>
      <c r="M315" s="26">
        <v>1500</v>
      </c>
      <c r="N315" s="27">
        <v>1500</v>
      </c>
      <c r="O315" s="26">
        <v>1000</v>
      </c>
      <c r="P315" s="27">
        <v>1000</v>
      </c>
      <c r="Q315" s="26">
        <v>5000</v>
      </c>
      <c r="R315" s="27">
        <v>5000</v>
      </c>
      <c r="S315" s="26">
        <v>8000</v>
      </c>
      <c r="T315" s="27"/>
      <c r="U315" s="28"/>
      <c r="V315" s="27"/>
      <c r="W315" s="26"/>
      <c r="X315" s="27">
        <v>0</v>
      </c>
      <c r="Y315" s="29">
        <v>4620</v>
      </c>
      <c r="Z315" s="27">
        <v>12620</v>
      </c>
      <c r="AA315" s="29">
        <v>4620</v>
      </c>
      <c r="AB315" s="27">
        <v>4620</v>
      </c>
      <c r="AC315" s="29">
        <v>4620</v>
      </c>
      <c r="AD315" s="27"/>
      <c r="AE315" s="29">
        <v>4620</v>
      </c>
      <c r="AF315" s="27">
        <f>4620+4620</f>
        <v>9240</v>
      </c>
      <c r="AG315" s="29">
        <v>4620</v>
      </c>
      <c r="AH315" s="27"/>
      <c r="AI315" s="29">
        <v>4620</v>
      </c>
      <c r="AJ315" s="27">
        <v>4620</v>
      </c>
      <c r="AK315" s="29">
        <v>4620</v>
      </c>
      <c r="AL315" s="27"/>
      <c r="AM315" s="29">
        <v>4620</v>
      </c>
      <c r="AN315" s="27">
        <f>4620+9240</f>
        <v>13860</v>
      </c>
      <c r="AO315" s="29">
        <v>4620</v>
      </c>
      <c r="AP315" s="27"/>
      <c r="AQ315" s="28"/>
      <c r="AR315" s="27"/>
      <c r="AS315" s="28"/>
      <c r="AT315" s="27"/>
      <c r="AU315" s="28"/>
      <c r="AV315" s="27"/>
      <c r="AW315" s="28"/>
      <c r="AX315" s="27"/>
      <c r="AY315" s="28"/>
      <c r="AZ315" s="27"/>
      <c r="BA315" s="28"/>
      <c r="BB315" s="27"/>
      <c r="BC315" s="28"/>
      <c r="BD315" s="27"/>
      <c r="BE315" s="28"/>
      <c r="BF315" s="27"/>
      <c r="BG315" s="28"/>
      <c r="BH315" s="27"/>
      <c r="BI315" s="28"/>
      <c r="BJ315" s="27"/>
      <c r="BK315" s="28"/>
      <c r="BL315" s="27"/>
      <c r="BM315" s="28"/>
      <c r="BN315" s="27"/>
      <c r="BO315" s="28"/>
      <c r="BP315" s="27"/>
      <c r="BQ315" s="28"/>
      <c r="BR315" s="27"/>
      <c r="BS315" s="28"/>
      <c r="BT315" s="27"/>
      <c r="BU315" s="28"/>
      <c r="BV315" s="27"/>
      <c r="BW315" s="28"/>
      <c r="BX315" s="27"/>
      <c r="BY315" s="28"/>
      <c r="BZ315" s="27"/>
      <c r="CA315" s="28"/>
      <c r="CB315" s="27"/>
      <c r="CC315" s="28"/>
      <c r="CD315" s="27"/>
      <c r="CE315" s="26"/>
      <c r="CF315" s="27"/>
      <c r="CG315" s="26"/>
      <c r="CH315" s="27"/>
      <c r="CI315" s="26"/>
      <c r="CJ315" s="27"/>
      <c r="CK315" s="26"/>
      <c r="CL315" s="27"/>
      <c r="CM315" s="26"/>
      <c r="CN315" s="27"/>
      <c r="CO315" s="26"/>
      <c r="CP315" s="27"/>
      <c r="CQ315" s="30"/>
      <c r="CR315" s="31">
        <f t="shared" si="19"/>
        <v>57080</v>
      </c>
      <c r="CS315" s="31">
        <f t="shared" si="19"/>
        <v>52460</v>
      </c>
      <c r="CT315" s="32">
        <f t="shared" si="20"/>
        <v>4620</v>
      </c>
      <c r="CU315" s="3"/>
      <c r="CV315" s="3"/>
    </row>
    <row r="316" spans="1:100" ht="21.75" customHeight="1">
      <c r="A316" s="18">
        <v>152</v>
      </c>
      <c r="B316" s="48" t="s">
        <v>1064</v>
      </c>
      <c r="C316" s="20" t="s">
        <v>1065</v>
      </c>
      <c r="D316" s="20" t="s">
        <v>1460</v>
      </c>
      <c r="E316" s="20" t="s">
        <v>1457</v>
      </c>
      <c r="F316" s="126" t="s">
        <v>1066</v>
      </c>
      <c r="G316" s="212"/>
      <c r="H316" s="214"/>
      <c r="I316" s="94">
        <v>6600</v>
      </c>
      <c r="J316" s="214"/>
      <c r="K316" s="25">
        <f t="shared" ref="K316:K321" si="22">CV316</f>
        <v>0</v>
      </c>
      <c r="L316" s="11"/>
      <c r="M316" s="26">
        <v>1500</v>
      </c>
      <c r="N316" s="27">
        <v>1500</v>
      </c>
      <c r="O316" s="26">
        <v>1000</v>
      </c>
      <c r="P316" s="27">
        <v>1000</v>
      </c>
      <c r="Q316" s="26">
        <v>5000</v>
      </c>
      <c r="R316" s="27">
        <v>5000</v>
      </c>
      <c r="S316" s="26">
        <v>8000</v>
      </c>
      <c r="T316" s="27"/>
      <c r="U316" s="26"/>
      <c r="V316" s="27"/>
      <c r="W316" s="29">
        <v>4620</v>
      </c>
      <c r="X316" s="27">
        <v>0</v>
      </c>
      <c r="Y316" s="29">
        <v>4620</v>
      </c>
      <c r="Z316" s="27">
        <v>0</v>
      </c>
      <c r="AA316" s="29">
        <v>4620</v>
      </c>
      <c r="AB316" s="27"/>
      <c r="AC316" s="29">
        <v>4620</v>
      </c>
      <c r="AD316" s="27">
        <v>15000</v>
      </c>
      <c r="AE316" s="29">
        <v>4620</v>
      </c>
      <c r="AF316" s="27">
        <v>9200</v>
      </c>
      <c r="AG316" s="29">
        <v>4620</v>
      </c>
      <c r="AH316" s="27"/>
      <c r="AI316" s="29">
        <v>4620</v>
      </c>
      <c r="AJ316" s="27"/>
      <c r="AK316" s="29">
        <v>4620</v>
      </c>
      <c r="AL316" s="27"/>
      <c r="AM316" s="29">
        <v>4620</v>
      </c>
      <c r="AN316" s="27">
        <v>13860</v>
      </c>
      <c r="AO316" s="128"/>
      <c r="AP316" s="27"/>
      <c r="AQ316" s="128"/>
      <c r="AR316" s="27"/>
      <c r="AS316" s="128"/>
      <c r="AT316" s="27"/>
      <c r="AU316" s="28"/>
      <c r="AV316" s="27"/>
      <c r="AW316" s="28"/>
      <c r="AX316" s="27"/>
      <c r="AY316" s="28"/>
      <c r="AZ316" s="27"/>
      <c r="BA316" s="28"/>
      <c r="BB316" s="27"/>
      <c r="BC316" s="28"/>
      <c r="BD316" s="27"/>
      <c r="BE316" s="28"/>
      <c r="BF316" s="27"/>
      <c r="BG316" s="28"/>
      <c r="BH316" s="27"/>
      <c r="BI316" s="28"/>
      <c r="BJ316" s="27"/>
      <c r="BK316" s="28"/>
      <c r="BL316" s="27"/>
      <c r="BM316" s="28"/>
      <c r="BN316" s="27"/>
      <c r="BO316" s="28"/>
      <c r="BP316" s="27"/>
      <c r="BQ316" s="28"/>
      <c r="BR316" s="27"/>
      <c r="BS316" s="28"/>
      <c r="BT316" s="27"/>
      <c r="BU316" s="28"/>
      <c r="BV316" s="27"/>
      <c r="BW316" s="28"/>
      <c r="BX316" s="27"/>
      <c r="BY316" s="28"/>
      <c r="BZ316" s="27"/>
      <c r="CA316" s="28"/>
      <c r="CB316" s="27"/>
      <c r="CC316" s="28"/>
      <c r="CD316" s="27"/>
      <c r="CE316" s="26"/>
      <c r="CF316" s="27"/>
      <c r="CG316" s="26"/>
      <c r="CH316" s="27"/>
      <c r="CI316" s="26"/>
      <c r="CJ316" s="27"/>
      <c r="CK316" s="26"/>
      <c r="CL316" s="27"/>
      <c r="CM316" s="26"/>
      <c r="CN316" s="27"/>
      <c r="CO316" s="26"/>
      <c r="CP316" s="27"/>
      <c r="CQ316" s="30"/>
      <c r="CR316" s="31">
        <f t="shared" si="19"/>
        <v>57080</v>
      </c>
      <c r="CS316" s="31">
        <f t="shared" si="19"/>
        <v>45560</v>
      </c>
      <c r="CT316" s="32">
        <f t="shared" si="20"/>
        <v>11520</v>
      </c>
      <c r="CU316" s="3"/>
      <c r="CV316" s="3"/>
    </row>
    <row r="317" spans="1:100" ht="20.25" customHeight="1">
      <c r="A317" s="18">
        <v>153</v>
      </c>
      <c r="B317" s="48" t="s">
        <v>1067</v>
      </c>
      <c r="C317" s="20" t="s">
        <v>1068</v>
      </c>
      <c r="D317" s="20" t="s">
        <v>1460</v>
      </c>
      <c r="E317" s="20" t="s">
        <v>1457</v>
      </c>
      <c r="F317" s="126" t="s">
        <v>1069</v>
      </c>
      <c r="G317" s="33"/>
      <c r="H317" s="127"/>
      <c r="I317" s="94">
        <v>6600</v>
      </c>
      <c r="J317" s="127"/>
      <c r="K317" s="25">
        <f t="shared" si="22"/>
        <v>0</v>
      </c>
      <c r="L317" s="11"/>
      <c r="M317" s="26">
        <v>1500</v>
      </c>
      <c r="N317" s="27">
        <v>1500</v>
      </c>
      <c r="O317" s="26">
        <v>1000</v>
      </c>
      <c r="P317" s="27">
        <v>1000</v>
      </c>
      <c r="Q317" s="26">
        <v>5000</v>
      </c>
      <c r="R317" s="27">
        <v>5000</v>
      </c>
      <c r="S317" s="26">
        <v>8000</v>
      </c>
      <c r="T317" s="27"/>
      <c r="U317" s="26"/>
      <c r="V317" s="27"/>
      <c r="W317" s="29">
        <v>4620</v>
      </c>
      <c r="X317" s="27"/>
      <c r="Y317" s="29">
        <v>4620</v>
      </c>
      <c r="Z317" s="27"/>
      <c r="AA317" s="29">
        <v>4620</v>
      </c>
      <c r="AB317" s="27"/>
      <c r="AC317" s="29">
        <v>4620</v>
      </c>
      <c r="AD317" s="27"/>
      <c r="AE317" s="29">
        <v>4620</v>
      </c>
      <c r="AF317" s="27"/>
      <c r="AG317" s="29">
        <v>4620</v>
      </c>
      <c r="AH317" s="27"/>
      <c r="AI317" s="29">
        <v>4620</v>
      </c>
      <c r="AJ317" s="27"/>
      <c r="AK317" s="29">
        <v>4620</v>
      </c>
      <c r="AL317" s="27"/>
      <c r="AM317" s="29">
        <v>4620</v>
      </c>
      <c r="AN317" s="27"/>
      <c r="AO317" s="128"/>
      <c r="AP317" s="27"/>
      <c r="AQ317" s="128"/>
      <c r="AR317" s="27"/>
      <c r="AS317" s="128"/>
      <c r="AT317" s="27"/>
      <c r="AU317" s="28"/>
      <c r="AV317" s="27"/>
      <c r="AW317" s="28"/>
      <c r="AX317" s="27"/>
      <c r="AY317" s="28"/>
      <c r="AZ317" s="27"/>
      <c r="BA317" s="28"/>
      <c r="BB317" s="27"/>
      <c r="BC317" s="28"/>
      <c r="BD317" s="27"/>
      <c r="BE317" s="28"/>
      <c r="BF317" s="27"/>
      <c r="BG317" s="28"/>
      <c r="BH317" s="27"/>
      <c r="BI317" s="28"/>
      <c r="BJ317" s="27"/>
      <c r="BK317" s="28"/>
      <c r="BL317" s="27"/>
      <c r="BM317" s="28"/>
      <c r="BN317" s="27"/>
      <c r="BO317" s="28"/>
      <c r="BP317" s="27"/>
      <c r="BQ317" s="28"/>
      <c r="BR317" s="27"/>
      <c r="BS317" s="28"/>
      <c r="BT317" s="27"/>
      <c r="BU317" s="28"/>
      <c r="BV317" s="27"/>
      <c r="BW317" s="28"/>
      <c r="BX317" s="27"/>
      <c r="BY317" s="28"/>
      <c r="BZ317" s="27"/>
      <c r="CA317" s="28"/>
      <c r="CB317" s="27"/>
      <c r="CC317" s="28"/>
      <c r="CD317" s="27"/>
      <c r="CE317" s="26"/>
      <c r="CF317" s="27"/>
      <c r="CG317" s="26"/>
      <c r="CH317" s="27"/>
      <c r="CI317" s="26"/>
      <c r="CJ317" s="27"/>
      <c r="CK317" s="26"/>
      <c r="CL317" s="27"/>
      <c r="CM317" s="26"/>
      <c r="CN317" s="27"/>
      <c r="CO317" s="26"/>
      <c r="CP317" s="27"/>
      <c r="CQ317" s="30"/>
      <c r="CR317" s="31">
        <f t="shared" si="19"/>
        <v>57080</v>
      </c>
      <c r="CS317" s="31">
        <f t="shared" si="19"/>
        <v>7500</v>
      </c>
      <c r="CT317" s="32">
        <f t="shared" si="20"/>
        <v>49580</v>
      </c>
      <c r="CU317" s="3"/>
      <c r="CV317" s="3"/>
    </row>
    <row r="318" spans="1:100" ht="20.25" customHeight="1">
      <c r="A318" s="18">
        <v>154</v>
      </c>
      <c r="B318" s="48" t="s">
        <v>1070</v>
      </c>
      <c r="C318" s="20" t="s">
        <v>1071</v>
      </c>
      <c r="D318" s="20" t="s">
        <v>1460</v>
      </c>
      <c r="E318" s="20" t="s">
        <v>1457</v>
      </c>
      <c r="F318" s="126" t="s">
        <v>1072</v>
      </c>
      <c r="G318" s="211"/>
      <c r="H318" s="127"/>
      <c r="I318" s="94">
        <v>6600</v>
      </c>
      <c r="J318" s="127"/>
      <c r="K318" s="38">
        <f t="shared" si="22"/>
        <v>0</v>
      </c>
      <c r="L318" s="11"/>
      <c r="M318" s="26">
        <v>1500</v>
      </c>
      <c r="N318" s="27">
        <v>1500</v>
      </c>
      <c r="O318" s="26">
        <v>1000</v>
      </c>
      <c r="P318" s="27">
        <v>1000</v>
      </c>
      <c r="Q318" s="26">
        <v>5000</v>
      </c>
      <c r="R318" s="27">
        <v>5000</v>
      </c>
      <c r="S318" s="26">
        <v>8000</v>
      </c>
      <c r="T318" s="27">
        <v>0</v>
      </c>
      <c r="U318" s="26"/>
      <c r="V318" s="27"/>
      <c r="W318" s="29">
        <v>4620</v>
      </c>
      <c r="X318" s="27">
        <v>0</v>
      </c>
      <c r="Y318" s="29">
        <v>4620</v>
      </c>
      <c r="Z318" s="27">
        <v>0</v>
      </c>
      <c r="AA318" s="29">
        <v>4620</v>
      </c>
      <c r="AB318" s="27">
        <v>0</v>
      </c>
      <c r="AC318" s="29">
        <v>4620</v>
      </c>
      <c r="AD318" s="27">
        <v>26480</v>
      </c>
      <c r="AE318" s="29">
        <v>4620</v>
      </c>
      <c r="AF318" s="27"/>
      <c r="AG318" s="29">
        <v>4620</v>
      </c>
      <c r="AH318" s="27"/>
      <c r="AI318" s="29">
        <v>4620</v>
      </c>
      <c r="AJ318" s="27"/>
      <c r="AK318" s="29">
        <v>4620</v>
      </c>
      <c r="AL318" s="27"/>
      <c r="AM318" s="29">
        <v>4620</v>
      </c>
      <c r="AN318" s="27">
        <v>23100</v>
      </c>
      <c r="AO318" s="128"/>
      <c r="AP318" s="27"/>
      <c r="AQ318" s="128"/>
      <c r="AR318" s="27"/>
      <c r="AS318" s="128"/>
      <c r="AT318" s="27"/>
      <c r="AU318" s="28"/>
      <c r="AV318" s="27"/>
      <c r="AW318" s="28"/>
      <c r="AX318" s="27"/>
      <c r="AY318" s="28"/>
      <c r="AZ318" s="27"/>
      <c r="BA318" s="28"/>
      <c r="BB318" s="27"/>
      <c r="BC318" s="28"/>
      <c r="BD318" s="27"/>
      <c r="BE318" s="28"/>
      <c r="BF318" s="27"/>
      <c r="BG318" s="28"/>
      <c r="BH318" s="27"/>
      <c r="BI318" s="28"/>
      <c r="BJ318" s="27"/>
      <c r="BK318" s="28"/>
      <c r="BL318" s="27"/>
      <c r="BM318" s="28"/>
      <c r="BN318" s="27"/>
      <c r="BO318" s="28"/>
      <c r="BP318" s="27"/>
      <c r="BQ318" s="28"/>
      <c r="BR318" s="27"/>
      <c r="BS318" s="28"/>
      <c r="BT318" s="27"/>
      <c r="BU318" s="28"/>
      <c r="BV318" s="27"/>
      <c r="BW318" s="28"/>
      <c r="BX318" s="27"/>
      <c r="BY318" s="28"/>
      <c r="BZ318" s="27"/>
      <c r="CA318" s="28"/>
      <c r="CB318" s="27"/>
      <c r="CC318" s="28"/>
      <c r="CD318" s="27"/>
      <c r="CE318" s="26"/>
      <c r="CF318" s="27"/>
      <c r="CG318" s="26"/>
      <c r="CH318" s="27"/>
      <c r="CI318" s="26"/>
      <c r="CJ318" s="27"/>
      <c r="CK318" s="26"/>
      <c r="CL318" s="27"/>
      <c r="CM318" s="26"/>
      <c r="CN318" s="27"/>
      <c r="CO318" s="26"/>
      <c r="CP318" s="27"/>
      <c r="CQ318" s="30"/>
      <c r="CR318" s="31">
        <f t="shared" si="19"/>
        <v>57080</v>
      </c>
      <c r="CS318" s="31">
        <f t="shared" si="19"/>
        <v>57080</v>
      </c>
      <c r="CT318" s="32">
        <f t="shared" si="20"/>
        <v>0</v>
      </c>
      <c r="CU318" s="3"/>
      <c r="CV318" s="3"/>
    </row>
    <row r="319" spans="1:100" ht="20.25" customHeight="1">
      <c r="A319" s="18">
        <v>155</v>
      </c>
      <c r="B319" s="48" t="s">
        <v>1073</v>
      </c>
      <c r="C319" s="20" t="s">
        <v>1074</v>
      </c>
      <c r="D319" s="20" t="s">
        <v>1460</v>
      </c>
      <c r="E319" s="20" t="s">
        <v>1457</v>
      </c>
      <c r="F319" s="126" t="s">
        <v>1075</v>
      </c>
      <c r="G319" s="209" t="s">
        <v>410</v>
      </c>
      <c r="H319" s="35" t="s">
        <v>1463</v>
      </c>
      <c r="I319" s="94">
        <v>6200</v>
      </c>
      <c r="J319" s="127"/>
      <c r="K319" s="25">
        <f t="shared" si="22"/>
        <v>0</v>
      </c>
      <c r="L319" s="11"/>
      <c r="M319" s="26">
        <v>1500</v>
      </c>
      <c r="N319" s="27">
        <v>1500</v>
      </c>
      <c r="O319" s="26">
        <v>1000</v>
      </c>
      <c r="P319" s="27">
        <v>1000</v>
      </c>
      <c r="Q319" s="26">
        <v>5000</v>
      </c>
      <c r="R319" s="27">
        <v>5000</v>
      </c>
      <c r="S319" s="26">
        <v>8000</v>
      </c>
      <c r="T319" s="27"/>
      <c r="U319" s="26"/>
      <c r="V319" s="27"/>
      <c r="W319" s="29">
        <v>4340</v>
      </c>
      <c r="X319" s="27"/>
      <c r="Y319" s="29">
        <v>4340</v>
      </c>
      <c r="Z319" s="27"/>
      <c r="AA319" s="29">
        <v>4340</v>
      </c>
      <c r="AB319" s="27"/>
      <c r="AC319" s="29">
        <v>4340</v>
      </c>
      <c r="AD319" s="27">
        <v>9240</v>
      </c>
      <c r="AE319" s="29">
        <v>4340</v>
      </c>
      <c r="AF319" s="27"/>
      <c r="AG319" s="29">
        <v>4340</v>
      </c>
      <c r="AH319" s="27"/>
      <c r="AI319" s="29">
        <v>4340</v>
      </c>
      <c r="AJ319" s="27"/>
      <c r="AK319" s="29">
        <v>4340</v>
      </c>
      <c r="AL319" s="27">
        <v>13860</v>
      </c>
      <c r="AM319" s="29">
        <v>4340</v>
      </c>
      <c r="AN319" s="27">
        <v>4620</v>
      </c>
      <c r="AO319" s="128"/>
      <c r="AP319" s="27"/>
      <c r="AQ319" s="128"/>
      <c r="AR319" s="27"/>
      <c r="AS319" s="128"/>
      <c r="AT319" s="27"/>
      <c r="AU319" s="28"/>
      <c r="AV319" s="27"/>
      <c r="AW319" s="28"/>
      <c r="AX319" s="27"/>
      <c r="AY319" s="28"/>
      <c r="AZ319" s="27"/>
      <c r="BA319" s="28"/>
      <c r="BB319" s="27"/>
      <c r="BC319" s="28"/>
      <c r="BD319" s="27"/>
      <c r="BE319" s="28"/>
      <c r="BF319" s="27"/>
      <c r="BG319" s="28"/>
      <c r="BH319" s="27"/>
      <c r="BI319" s="28"/>
      <c r="BJ319" s="27"/>
      <c r="BK319" s="28"/>
      <c r="BL319" s="27"/>
      <c r="BM319" s="28"/>
      <c r="BN319" s="27"/>
      <c r="BO319" s="28"/>
      <c r="BP319" s="27"/>
      <c r="BQ319" s="28"/>
      <c r="BR319" s="27"/>
      <c r="BS319" s="28"/>
      <c r="BT319" s="27"/>
      <c r="BU319" s="28"/>
      <c r="BV319" s="27"/>
      <c r="BW319" s="28"/>
      <c r="BX319" s="27"/>
      <c r="BY319" s="28"/>
      <c r="BZ319" s="27"/>
      <c r="CA319" s="28"/>
      <c r="CB319" s="27"/>
      <c r="CC319" s="28"/>
      <c r="CD319" s="27"/>
      <c r="CE319" s="26"/>
      <c r="CF319" s="27"/>
      <c r="CG319" s="26"/>
      <c r="CH319" s="27"/>
      <c r="CI319" s="26"/>
      <c r="CJ319" s="27"/>
      <c r="CK319" s="26"/>
      <c r="CL319" s="27"/>
      <c r="CM319" s="26"/>
      <c r="CN319" s="27"/>
      <c r="CO319" s="26"/>
      <c r="CP319" s="27"/>
      <c r="CQ319" s="30"/>
      <c r="CR319" s="31">
        <f t="shared" si="19"/>
        <v>54560</v>
      </c>
      <c r="CS319" s="31">
        <f t="shared" si="19"/>
        <v>35220</v>
      </c>
      <c r="CT319" s="32">
        <f t="shared" si="20"/>
        <v>19340</v>
      </c>
      <c r="CU319" s="3"/>
      <c r="CV319" s="3"/>
    </row>
    <row r="320" spans="1:100" ht="20.25" customHeight="1">
      <c r="A320" s="18">
        <v>156</v>
      </c>
      <c r="B320" s="48" t="s">
        <v>1076</v>
      </c>
      <c r="C320" s="20" t="s">
        <v>1077</v>
      </c>
      <c r="D320" s="20" t="s">
        <v>1460</v>
      </c>
      <c r="E320" s="20" t="s">
        <v>1457</v>
      </c>
      <c r="F320" s="126" t="s">
        <v>1078</v>
      </c>
      <c r="G320" s="211"/>
      <c r="H320" s="127"/>
      <c r="I320" s="94">
        <v>6600</v>
      </c>
      <c r="J320" s="127"/>
      <c r="K320" s="25">
        <f t="shared" si="22"/>
        <v>0</v>
      </c>
      <c r="L320" s="11"/>
      <c r="M320" s="26">
        <v>1500</v>
      </c>
      <c r="N320" s="27">
        <v>1500</v>
      </c>
      <c r="O320" s="26">
        <v>1000</v>
      </c>
      <c r="P320" s="27">
        <v>1000</v>
      </c>
      <c r="Q320" s="26">
        <v>5000</v>
      </c>
      <c r="R320" s="27">
        <v>5000</v>
      </c>
      <c r="S320" s="26">
        <v>8000</v>
      </c>
      <c r="T320" s="27">
        <v>0</v>
      </c>
      <c r="U320" s="26"/>
      <c r="V320" s="27"/>
      <c r="W320" s="29">
        <v>4620</v>
      </c>
      <c r="X320" s="27"/>
      <c r="Y320" s="29">
        <v>4620</v>
      </c>
      <c r="Z320" s="27"/>
      <c r="AA320" s="29">
        <v>4620</v>
      </c>
      <c r="AB320" s="27"/>
      <c r="AC320" s="29">
        <v>4620</v>
      </c>
      <c r="AD320" s="27">
        <v>8000</v>
      </c>
      <c r="AE320" s="29">
        <v>4620</v>
      </c>
      <c r="AF320" s="27"/>
      <c r="AG320" s="29">
        <v>4620</v>
      </c>
      <c r="AH320" s="27"/>
      <c r="AI320" s="29">
        <v>4620</v>
      </c>
      <c r="AJ320" s="27"/>
      <c r="AK320" s="29">
        <v>4620</v>
      </c>
      <c r="AL320" s="27"/>
      <c r="AM320" s="29">
        <v>4620</v>
      </c>
      <c r="AN320" s="27"/>
      <c r="AO320" s="128"/>
      <c r="AP320" s="27"/>
      <c r="AQ320" s="128"/>
      <c r="AR320" s="27"/>
      <c r="AS320" s="128"/>
      <c r="AT320" s="27"/>
      <c r="AU320" s="28"/>
      <c r="AV320" s="27"/>
      <c r="AW320" s="28"/>
      <c r="AX320" s="27"/>
      <c r="AY320" s="28"/>
      <c r="AZ320" s="27"/>
      <c r="BA320" s="28"/>
      <c r="BB320" s="27"/>
      <c r="BC320" s="28"/>
      <c r="BD320" s="27"/>
      <c r="BE320" s="28"/>
      <c r="BF320" s="27"/>
      <c r="BG320" s="28"/>
      <c r="BH320" s="27"/>
      <c r="BI320" s="28"/>
      <c r="BJ320" s="27"/>
      <c r="BK320" s="28"/>
      <c r="BL320" s="27"/>
      <c r="BM320" s="28"/>
      <c r="BN320" s="27"/>
      <c r="BO320" s="28"/>
      <c r="BP320" s="27"/>
      <c r="BQ320" s="28"/>
      <c r="BR320" s="27"/>
      <c r="BS320" s="28"/>
      <c r="BT320" s="27"/>
      <c r="BU320" s="28"/>
      <c r="BV320" s="27"/>
      <c r="BW320" s="28"/>
      <c r="BX320" s="27"/>
      <c r="BY320" s="28"/>
      <c r="BZ320" s="27"/>
      <c r="CA320" s="28"/>
      <c r="CB320" s="27"/>
      <c r="CC320" s="28"/>
      <c r="CD320" s="27"/>
      <c r="CE320" s="26"/>
      <c r="CF320" s="27"/>
      <c r="CG320" s="26"/>
      <c r="CH320" s="27"/>
      <c r="CI320" s="26"/>
      <c r="CJ320" s="27"/>
      <c r="CK320" s="26"/>
      <c r="CL320" s="27"/>
      <c r="CM320" s="26"/>
      <c r="CN320" s="27"/>
      <c r="CO320" s="26"/>
      <c r="CP320" s="27"/>
      <c r="CQ320" s="30"/>
      <c r="CR320" s="31">
        <f t="shared" ref="CR320:CS351" si="23">CO320+CM320+CK320+CI320+CG320+CE320+CC320+CA320+BY320+BW320+BU320+BS320+BQ320+BO320+BM320+BK320+BI320+BG320+BE320+BC320+BA320+AY320+AW320+AU320+AS320+AQ320+AO320+AM320+AK320+AI320+AG320+AE320+AC320+AA320+Y320+W320+U320+Q320+O320+M320+S320</f>
        <v>57080</v>
      </c>
      <c r="CS320" s="31">
        <f t="shared" si="23"/>
        <v>15500</v>
      </c>
      <c r="CT320" s="32">
        <f t="shared" si="20"/>
        <v>41580</v>
      </c>
      <c r="CU320" s="3"/>
      <c r="CV320" s="3"/>
    </row>
    <row r="321" spans="1:100" ht="20.25" customHeight="1">
      <c r="A321" s="18">
        <v>157</v>
      </c>
      <c r="B321" s="48" t="s">
        <v>1079</v>
      </c>
      <c r="C321" s="20" t="s">
        <v>1080</v>
      </c>
      <c r="D321" s="20" t="s">
        <v>1460</v>
      </c>
      <c r="E321" s="20" t="s">
        <v>1457</v>
      </c>
      <c r="F321" s="126" t="s">
        <v>1081</v>
      </c>
      <c r="G321" s="52"/>
      <c r="H321" s="127"/>
      <c r="I321" s="94">
        <v>6600</v>
      </c>
      <c r="J321" s="127"/>
      <c r="K321" s="25">
        <f t="shared" si="22"/>
        <v>0</v>
      </c>
      <c r="L321" s="11"/>
      <c r="M321" s="26">
        <v>1500</v>
      </c>
      <c r="N321" s="27">
        <v>1500</v>
      </c>
      <c r="O321" s="26">
        <v>1000</v>
      </c>
      <c r="P321" s="27">
        <v>1000</v>
      </c>
      <c r="Q321" s="26">
        <v>5000</v>
      </c>
      <c r="R321" s="27">
        <v>5000</v>
      </c>
      <c r="S321" s="26">
        <v>8000</v>
      </c>
      <c r="T321" s="27">
        <v>0</v>
      </c>
      <c r="U321" s="26"/>
      <c r="V321" s="27"/>
      <c r="W321" s="29">
        <v>4620</v>
      </c>
      <c r="X321" s="27"/>
      <c r="Y321" s="29">
        <v>4620</v>
      </c>
      <c r="Z321" s="27"/>
      <c r="AA321" s="29">
        <v>4620</v>
      </c>
      <c r="AB321" s="27"/>
      <c r="AC321" s="29">
        <v>4620</v>
      </c>
      <c r="AD321" s="27">
        <v>5000</v>
      </c>
      <c r="AE321" s="29">
        <v>4620</v>
      </c>
      <c r="AF321" s="27">
        <v>21480</v>
      </c>
      <c r="AG321" s="29">
        <v>4620</v>
      </c>
      <c r="AH321" s="27"/>
      <c r="AI321" s="29">
        <v>4620</v>
      </c>
      <c r="AJ321" s="27"/>
      <c r="AK321" s="29">
        <v>4620</v>
      </c>
      <c r="AL321" s="27"/>
      <c r="AM321" s="29">
        <v>4620</v>
      </c>
      <c r="AN321" s="27"/>
      <c r="AO321" s="128"/>
      <c r="AP321" s="27"/>
      <c r="AQ321" s="128"/>
      <c r="AR321" s="27"/>
      <c r="AS321" s="128"/>
      <c r="AT321" s="27"/>
      <c r="AU321" s="28"/>
      <c r="AV321" s="27"/>
      <c r="AW321" s="28"/>
      <c r="AX321" s="27"/>
      <c r="AY321" s="28"/>
      <c r="AZ321" s="27"/>
      <c r="BA321" s="28"/>
      <c r="BB321" s="27"/>
      <c r="BC321" s="28"/>
      <c r="BD321" s="27"/>
      <c r="BE321" s="28"/>
      <c r="BF321" s="27"/>
      <c r="BG321" s="28"/>
      <c r="BH321" s="27"/>
      <c r="BI321" s="28"/>
      <c r="BJ321" s="27"/>
      <c r="BK321" s="28"/>
      <c r="BL321" s="27"/>
      <c r="BM321" s="28"/>
      <c r="BN321" s="27"/>
      <c r="BO321" s="28"/>
      <c r="BP321" s="27"/>
      <c r="BQ321" s="28"/>
      <c r="BR321" s="27"/>
      <c r="BS321" s="28"/>
      <c r="BT321" s="27"/>
      <c r="BU321" s="28"/>
      <c r="BV321" s="27"/>
      <c r="BW321" s="28"/>
      <c r="BX321" s="27"/>
      <c r="BY321" s="28"/>
      <c r="BZ321" s="27"/>
      <c r="CA321" s="28"/>
      <c r="CB321" s="27"/>
      <c r="CC321" s="28"/>
      <c r="CD321" s="27"/>
      <c r="CE321" s="26"/>
      <c r="CF321" s="27"/>
      <c r="CG321" s="26"/>
      <c r="CH321" s="27"/>
      <c r="CI321" s="26"/>
      <c r="CJ321" s="27"/>
      <c r="CK321" s="26"/>
      <c r="CL321" s="27"/>
      <c r="CM321" s="26"/>
      <c r="CN321" s="27"/>
      <c r="CO321" s="26"/>
      <c r="CP321" s="27"/>
      <c r="CQ321" s="30"/>
      <c r="CR321" s="31">
        <f t="shared" si="23"/>
        <v>57080</v>
      </c>
      <c r="CS321" s="31">
        <f t="shared" si="23"/>
        <v>33980</v>
      </c>
      <c r="CT321" s="32">
        <f t="shared" si="20"/>
        <v>23100</v>
      </c>
      <c r="CU321" s="3"/>
      <c r="CV321" s="3"/>
    </row>
    <row r="322" spans="1:100" ht="20.25" customHeight="1">
      <c r="A322" s="18">
        <v>115</v>
      </c>
      <c r="B322" s="48" t="s">
        <v>392</v>
      </c>
      <c r="C322" s="20" t="s">
        <v>393</v>
      </c>
      <c r="D322" s="20" t="s">
        <v>1460</v>
      </c>
      <c r="E322" s="20" t="s">
        <v>1458</v>
      </c>
      <c r="F322" s="21" t="s">
        <v>394</v>
      </c>
      <c r="G322" s="211"/>
      <c r="H322" s="35"/>
      <c r="I322" s="23">
        <v>6600</v>
      </c>
      <c r="J322" s="35"/>
      <c r="K322" s="38">
        <f>CT322</f>
        <v>0</v>
      </c>
      <c r="L322" s="11"/>
      <c r="M322" s="26">
        <v>1500</v>
      </c>
      <c r="N322" s="27">
        <v>1500</v>
      </c>
      <c r="O322" s="26">
        <v>1000</v>
      </c>
      <c r="P322" s="27">
        <v>1000</v>
      </c>
      <c r="Q322" s="26">
        <v>5000</v>
      </c>
      <c r="R322" s="27">
        <v>5000</v>
      </c>
      <c r="S322" s="26">
        <v>8000</v>
      </c>
      <c r="T322" s="27">
        <v>0</v>
      </c>
      <c r="U322" s="28"/>
      <c r="V322" s="27"/>
      <c r="W322" s="26"/>
      <c r="X322" s="27"/>
      <c r="Y322" s="29">
        <v>4620</v>
      </c>
      <c r="Z322" s="27">
        <v>12620</v>
      </c>
      <c r="AA322" s="29">
        <v>4620</v>
      </c>
      <c r="AB322" s="27">
        <v>4620</v>
      </c>
      <c r="AC322" s="29">
        <v>4620</v>
      </c>
      <c r="AD322" s="27">
        <v>4620</v>
      </c>
      <c r="AE322" s="29">
        <v>4620</v>
      </c>
      <c r="AF322" s="27">
        <v>4620</v>
      </c>
      <c r="AG322" s="29">
        <v>4620</v>
      </c>
      <c r="AH322" s="27">
        <v>4620</v>
      </c>
      <c r="AI322" s="29">
        <v>4620</v>
      </c>
      <c r="AJ322" s="27">
        <v>4620</v>
      </c>
      <c r="AK322" s="29">
        <v>4620</v>
      </c>
      <c r="AL322" s="27"/>
      <c r="AM322" s="29">
        <v>4620</v>
      </c>
      <c r="AN322" s="27">
        <v>9240</v>
      </c>
      <c r="AO322" s="29">
        <v>4620</v>
      </c>
      <c r="AP322" s="27">
        <v>4620</v>
      </c>
      <c r="AQ322" s="28"/>
      <c r="AR322" s="27"/>
      <c r="AS322" s="28"/>
      <c r="AT322" s="27"/>
      <c r="AU322" s="28"/>
      <c r="AV322" s="27"/>
      <c r="AW322" s="28"/>
      <c r="AX322" s="27"/>
      <c r="AY322" s="28"/>
      <c r="AZ322" s="27"/>
      <c r="BA322" s="28"/>
      <c r="BB322" s="27"/>
      <c r="BC322" s="28"/>
      <c r="BD322" s="27"/>
      <c r="BE322" s="28"/>
      <c r="BF322" s="27"/>
      <c r="BG322" s="28"/>
      <c r="BH322" s="27"/>
      <c r="BI322" s="28"/>
      <c r="BJ322" s="27"/>
      <c r="BK322" s="28"/>
      <c r="BL322" s="27"/>
      <c r="BM322" s="28"/>
      <c r="BN322" s="27"/>
      <c r="BO322" s="28"/>
      <c r="BP322" s="27"/>
      <c r="BQ322" s="28"/>
      <c r="BR322" s="27"/>
      <c r="BS322" s="28"/>
      <c r="BT322" s="27"/>
      <c r="BU322" s="28"/>
      <c r="BV322" s="27"/>
      <c r="BW322" s="28"/>
      <c r="BX322" s="27"/>
      <c r="BY322" s="28"/>
      <c r="BZ322" s="27"/>
      <c r="CA322" s="28"/>
      <c r="CB322" s="27"/>
      <c r="CC322" s="28"/>
      <c r="CD322" s="27"/>
      <c r="CE322" s="26"/>
      <c r="CF322" s="27"/>
      <c r="CG322" s="26"/>
      <c r="CH322" s="27"/>
      <c r="CI322" s="26"/>
      <c r="CJ322" s="27"/>
      <c r="CK322" s="26"/>
      <c r="CL322" s="27"/>
      <c r="CM322" s="26"/>
      <c r="CN322" s="27"/>
      <c r="CO322" s="26"/>
      <c r="CP322" s="27"/>
      <c r="CQ322" s="30"/>
      <c r="CR322" s="31">
        <f t="shared" si="23"/>
        <v>57080</v>
      </c>
      <c r="CS322" s="31">
        <f t="shared" si="23"/>
        <v>57080</v>
      </c>
      <c r="CT322" s="32">
        <f t="shared" si="20"/>
        <v>0</v>
      </c>
      <c r="CU322" s="3"/>
      <c r="CV322" s="3"/>
    </row>
    <row r="323" spans="1:100" ht="20.25" customHeight="1">
      <c r="A323" s="18">
        <v>116</v>
      </c>
      <c r="B323" s="48" t="s">
        <v>395</v>
      </c>
      <c r="C323" s="20" t="s">
        <v>396</v>
      </c>
      <c r="D323" s="20" t="s">
        <v>1460</v>
      </c>
      <c r="E323" s="20" t="s">
        <v>1458</v>
      </c>
      <c r="F323" s="21" t="s">
        <v>397</v>
      </c>
      <c r="G323" s="212"/>
      <c r="H323" s="24"/>
      <c r="I323" s="23">
        <v>6600</v>
      </c>
      <c r="K323" s="25">
        <f>CT323</f>
        <v>4590</v>
      </c>
      <c r="L323" s="11"/>
      <c r="M323" s="26">
        <v>1500</v>
      </c>
      <c r="N323" s="27">
        <v>1500</v>
      </c>
      <c r="O323" s="26">
        <v>1000</v>
      </c>
      <c r="P323" s="27">
        <v>1000</v>
      </c>
      <c r="Q323" s="26">
        <v>5000</v>
      </c>
      <c r="R323" s="27">
        <v>5000</v>
      </c>
      <c r="S323" s="26">
        <v>8000</v>
      </c>
      <c r="T323" s="27">
        <v>0</v>
      </c>
      <c r="U323" s="28"/>
      <c r="V323" s="27"/>
      <c r="W323" s="26"/>
      <c r="X323" s="27"/>
      <c r="Y323" s="29">
        <v>4620</v>
      </c>
      <c r="Z323" s="27">
        <v>4650</v>
      </c>
      <c r="AA323" s="29">
        <v>4620</v>
      </c>
      <c r="AB323" s="27">
        <v>4620</v>
      </c>
      <c r="AC323" s="29">
        <v>4620</v>
      </c>
      <c r="AD323" s="27">
        <v>12590</v>
      </c>
      <c r="AE323" s="29">
        <v>4620</v>
      </c>
      <c r="AF323" s="27">
        <v>4620</v>
      </c>
      <c r="AG323" s="29">
        <v>4620</v>
      </c>
      <c r="AH323" s="27">
        <v>4620</v>
      </c>
      <c r="AI323" s="29">
        <v>4620</v>
      </c>
      <c r="AJ323" s="27">
        <v>4620</v>
      </c>
      <c r="AK323" s="29">
        <v>4620</v>
      </c>
      <c r="AL323" s="27">
        <v>4620</v>
      </c>
      <c r="AM323" s="29">
        <v>4620</v>
      </c>
      <c r="AN323" s="27">
        <v>4650</v>
      </c>
      <c r="AO323" s="29">
        <v>4620</v>
      </c>
      <c r="AP323" s="27"/>
      <c r="AQ323" s="28"/>
      <c r="AR323" s="27"/>
      <c r="AS323" s="28"/>
      <c r="AT323" s="27"/>
      <c r="AU323" s="28"/>
      <c r="AV323" s="27"/>
      <c r="AW323" s="28"/>
      <c r="AX323" s="27"/>
      <c r="AY323" s="28"/>
      <c r="AZ323" s="27"/>
      <c r="BA323" s="28"/>
      <c r="BB323" s="27"/>
      <c r="BC323" s="28"/>
      <c r="BD323" s="27"/>
      <c r="BE323" s="28"/>
      <c r="BF323" s="27"/>
      <c r="BG323" s="28"/>
      <c r="BH323" s="27"/>
      <c r="BI323" s="28"/>
      <c r="BJ323" s="27"/>
      <c r="BK323" s="28"/>
      <c r="BL323" s="27"/>
      <c r="BM323" s="28"/>
      <c r="BN323" s="27"/>
      <c r="BO323" s="28"/>
      <c r="BP323" s="27"/>
      <c r="BQ323" s="28"/>
      <c r="BR323" s="27"/>
      <c r="BS323" s="28"/>
      <c r="BT323" s="27"/>
      <c r="BU323" s="28"/>
      <c r="BV323" s="27"/>
      <c r="BW323" s="28"/>
      <c r="BX323" s="27"/>
      <c r="BY323" s="28"/>
      <c r="BZ323" s="27"/>
      <c r="CA323" s="28"/>
      <c r="CB323" s="27"/>
      <c r="CC323" s="28"/>
      <c r="CD323" s="27"/>
      <c r="CE323" s="26"/>
      <c r="CF323" s="27"/>
      <c r="CG323" s="26"/>
      <c r="CH323" s="27"/>
      <c r="CI323" s="26"/>
      <c r="CJ323" s="27"/>
      <c r="CK323" s="26"/>
      <c r="CL323" s="27"/>
      <c r="CM323" s="26"/>
      <c r="CN323" s="27"/>
      <c r="CO323" s="26"/>
      <c r="CP323" s="27"/>
      <c r="CQ323" s="30"/>
      <c r="CR323" s="31">
        <f t="shared" si="23"/>
        <v>57080</v>
      </c>
      <c r="CS323" s="31">
        <f t="shared" si="23"/>
        <v>52490</v>
      </c>
      <c r="CT323" s="32">
        <f t="shared" si="20"/>
        <v>4590</v>
      </c>
      <c r="CU323" s="3"/>
      <c r="CV323" s="3"/>
    </row>
    <row r="324" spans="1:100" ht="20.25" customHeight="1">
      <c r="A324" s="18">
        <v>117</v>
      </c>
      <c r="B324" s="48" t="s">
        <v>398</v>
      </c>
      <c r="C324" s="20" t="s">
        <v>399</v>
      </c>
      <c r="D324" s="20" t="s">
        <v>1460</v>
      </c>
      <c r="E324" s="20" t="s">
        <v>1458</v>
      </c>
      <c r="F324" s="21" t="s">
        <v>400</v>
      </c>
      <c r="G324" s="212"/>
      <c r="H324" s="24"/>
      <c r="I324" s="23">
        <v>6600</v>
      </c>
      <c r="K324" s="25">
        <f>CT324</f>
        <v>0</v>
      </c>
      <c r="L324" s="11"/>
      <c r="M324" s="26">
        <v>1500</v>
      </c>
      <c r="N324" s="27">
        <v>1500</v>
      </c>
      <c r="O324" s="26">
        <v>1000</v>
      </c>
      <c r="P324" s="27">
        <v>1000</v>
      </c>
      <c r="Q324" s="26">
        <v>5000</v>
      </c>
      <c r="R324" s="27">
        <v>5000</v>
      </c>
      <c r="S324" s="26">
        <v>8000</v>
      </c>
      <c r="T324" s="27">
        <v>0</v>
      </c>
      <c r="U324" s="28"/>
      <c r="V324" s="27"/>
      <c r="W324" s="26"/>
      <c r="X324" s="27"/>
      <c r="Y324" s="29">
        <v>4620</v>
      </c>
      <c r="Z324" s="27">
        <f>8000+4620</f>
        <v>12620</v>
      </c>
      <c r="AA324" s="29">
        <v>4620</v>
      </c>
      <c r="AB324" s="27">
        <v>4620</v>
      </c>
      <c r="AC324" s="29">
        <v>4620</v>
      </c>
      <c r="AD324" s="27">
        <v>4620</v>
      </c>
      <c r="AE324" s="29">
        <v>4620</v>
      </c>
      <c r="AF324" s="27">
        <v>4620</v>
      </c>
      <c r="AG324" s="29">
        <v>4620</v>
      </c>
      <c r="AH324" s="27">
        <v>4620</v>
      </c>
      <c r="AI324" s="29">
        <v>4620</v>
      </c>
      <c r="AJ324" s="27">
        <v>4620</v>
      </c>
      <c r="AK324" s="29">
        <v>4620</v>
      </c>
      <c r="AL324" s="27"/>
      <c r="AM324" s="29">
        <v>4620</v>
      </c>
      <c r="AN324" s="27">
        <v>9240</v>
      </c>
      <c r="AO324" s="29">
        <v>4620</v>
      </c>
      <c r="AP324" s="27">
        <v>4620</v>
      </c>
      <c r="AQ324" s="28"/>
      <c r="AR324" s="27"/>
      <c r="AS324" s="28"/>
      <c r="AT324" s="27"/>
      <c r="AU324" s="28"/>
      <c r="AV324" s="27"/>
      <c r="AW324" s="28"/>
      <c r="AX324" s="27"/>
      <c r="AY324" s="28"/>
      <c r="AZ324" s="27"/>
      <c r="BA324" s="28"/>
      <c r="BB324" s="27"/>
      <c r="BC324" s="28"/>
      <c r="BD324" s="27"/>
      <c r="BE324" s="28"/>
      <c r="BF324" s="27"/>
      <c r="BG324" s="28"/>
      <c r="BH324" s="27"/>
      <c r="BI324" s="28"/>
      <c r="BJ324" s="27"/>
      <c r="BK324" s="28"/>
      <c r="BL324" s="27"/>
      <c r="BM324" s="28"/>
      <c r="BN324" s="27"/>
      <c r="BO324" s="28"/>
      <c r="BP324" s="27"/>
      <c r="BQ324" s="28"/>
      <c r="BR324" s="27"/>
      <c r="BS324" s="28"/>
      <c r="BT324" s="27"/>
      <c r="BU324" s="28"/>
      <c r="BV324" s="27"/>
      <c r="BW324" s="28"/>
      <c r="BX324" s="27"/>
      <c r="BY324" s="28"/>
      <c r="BZ324" s="27"/>
      <c r="CA324" s="28"/>
      <c r="CB324" s="27"/>
      <c r="CC324" s="28"/>
      <c r="CD324" s="27"/>
      <c r="CE324" s="26"/>
      <c r="CF324" s="27"/>
      <c r="CG324" s="26"/>
      <c r="CH324" s="27"/>
      <c r="CI324" s="26"/>
      <c r="CJ324" s="27"/>
      <c r="CK324" s="26"/>
      <c r="CL324" s="27"/>
      <c r="CM324" s="26"/>
      <c r="CN324" s="27"/>
      <c r="CO324" s="26"/>
      <c r="CP324" s="27"/>
      <c r="CQ324" s="30"/>
      <c r="CR324" s="31">
        <f t="shared" si="23"/>
        <v>57080</v>
      </c>
      <c r="CS324" s="31">
        <f t="shared" si="23"/>
        <v>57080</v>
      </c>
      <c r="CT324" s="32">
        <f t="shared" si="20"/>
        <v>0</v>
      </c>
      <c r="CU324" s="3"/>
      <c r="CV324" s="3"/>
    </row>
    <row r="325" spans="1:100" ht="20.25" customHeight="1">
      <c r="A325" s="18">
        <v>158</v>
      </c>
      <c r="B325" s="47" t="s">
        <v>1082</v>
      </c>
      <c r="C325" s="20" t="s">
        <v>1083</v>
      </c>
      <c r="D325" s="20" t="s">
        <v>1460</v>
      </c>
      <c r="E325" s="20" t="s">
        <v>1457</v>
      </c>
      <c r="F325" s="126" t="s">
        <v>1084</v>
      </c>
      <c r="G325" s="211"/>
      <c r="H325" s="149" t="s">
        <v>983</v>
      </c>
      <c r="I325" s="94"/>
      <c r="J325" s="149" t="s">
        <v>983</v>
      </c>
      <c r="K325" s="38">
        <f>CV325</f>
        <v>0</v>
      </c>
      <c r="L325" s="11"/>
      <c r="M325" s="26">
        <v>1500</v>
      </c>
      <c r="N325" s="27">
        <v>1500</v>
      </c>
      <c r="O325" s="26">
        <v>1000</v>
      </c>
      <c r="P325" s="27">
        <v>1000</v>
      </c>
      <c r="Q325" s="26">
        <v>5000</v>
      </c>
      <c r="R325" s="27">
        <v>5000</v>
      </c>
      <c r="S325" s="26"/>
      <c r="T325" s="27"/>
      <c r="U325" s="26"/>
      <c r="V325" s="27"/>
      <c r="W325" s="29"/>
      <c r="X325" s="27"/>
      <c r="Y325" s="29"/>
      <c r="Z325" s="27"/>
      <c r="AA325" s="29"/>
      <c r="AB325" s="27"/>
      <c r="AC325" s="29"/>
      <c r="AD325" s="27"/>
      <c r="AE325" s="29"/>
      <c r="AF325" s="27"/>
      <c r="AG325" s="29"/>
      <c r="AH325" s="27"/>
      <c r="AI325" s="29"/>
      <c r="AJ325" s="27"/>
      <c r="AK325" s="29"/>
      <c r="AL325" s="27"/>
      <c r="AM325" s="29"/>
      <c r="AN325" s="27"/>
      <c r="AO325" s="128"/>
      <c r="AP325" s="27"/>
      <c r="AQ325" s="128"/>
      <c r="AR325" s="27"/>
      <c r="AS325" s="128"/>
      <c r="AT325" s="27"/>
      <c r="AU325" s="28"/>
      <c r="AV325" s="27"/>
      <c r="AW325" s="28"/>
      <c r="AX325" s="27"/>
      <c r="AY325" s="28"/>
      <c r="AZ325" s="27"/>
      <c r="BA325" s="28"/>
      <c r="BB325" s="27"/>
      <c r="BC325" s="28"/>
      <c r="BD325" s="27"/>
      <c r="BE325" s="28"/>
      <c r="BF325" s="27"/>
      <c r="BG325" s="28"/>
      <c r="BH325" s="27"/>
      <c r="BI325" s="28"/>
      <c r="BJ325" s="27"/>
      <c r="BK325" s="28"/>
      <c r="BL325" s="27"/>
      <c r="BM325" s="28"/>
      <c r="BN325" s="27"/>
      <c r="BO325" s="28"/>
      <c r="BP325" s="27"/>
      <c r="BQ325" s="28"/>
      <c r="BR325" s="27"/>
      <c r="BS325" s="28"/>
      <c r="BT325" s="27"/>
      <c r="BU325" s="28"/>
      <c r="BV325" s="27"/>
      <c r="BW325" s="28"/>
      <c r="BX325" s="27"/>
      <c r="BY325" s="28"/>
      <c r="BZ325" s="27"/>
      <c r="CA325" s="28"/>
      <c r="CB325" s="27"/>
      <c r="CC325" s="28"/>
      <c r="CD325" s="27"/>
      <c r="CE325" s="26"/>
      <c r="CF325" s="27"/>
      <c r="CG325" s="26"/>
      <c r="CH325" s="27"/>
      <c r="CI325" s="26"/>
      <c r="CJ325" s="27"/>
      <c r="CK325" s="26"/>
      <c r="CL325" s="27"/>
      <c r="CM325" s="26"/>
      <c r="CN325" s="27"/>
      <c r="CO325" s="26"/>
      <c r="CP325" s="27"/>
      <c r="CQ325" s="30"/>
      <c r="CR325" s="31">
        <f t="shared" si="23"/>
        <v>7500</v>
      </c>
      <c r="CS325" s="31">
        <f t="shared" si="23"/>
        <v>7500</v>
      </c>
      <c r="CT325" s="32">
        <f t="shared" si="20"/>
        <v>0</v>
      </c>
      <c r="CU325" s="3"/>
      <c r="CV325" s="3"/>
    </row>
    <row r="326" spans="1:100" ht="20.25" customHeight="1">
      <c r="A326" s="18">
        <v>159</v>
      </c>
      <c r="B326" s="48" t="s">
        <v>1085</v>
      </c>
      <c r="C326" s="20" t="s">
        <v>1086</v>
      </c>
      <c r="D326" s="20" t="s">
        <v>1460</v>
      </c>
      <c r="E326" s="20" t="s">
        <v>1457</v>
      </c>
      <c r="F326" s="126" t="s">
        <v>1087</v>
      </c>
      <c r="G326" s="213" t="s">
        <v>410</v>
      </c>
      <c r="H326" s="35" t="s">
        <v>1463</v>
      </c>
      <c r="I326" s="94">
        <v>6200</v>
      </c>
      <c r="J326" s="35"/>
      <c r="K326" s="38">
        <f>CV326</f>
        <v>0</v>
      </c>
      <c r="L326" s="11"/>
      <c r="M326" s="26">
        <v>1500</v>
      </c>
      <c r="N326" s="27">
        <v>1500</v>
      </c>
      <c r="O326" s="26">
        <v>1000</v>
      </c>
      <c r="P326" s="27">
        <v>1000</v>
      </c>
      <c r="Q326" s="26">
        <v>5000</v>
      </c>
      <c r="R326" s="27">
        <v>5000</v>
      </c>
      <c r="S326" s="26">
        <v>8000</v>
      </c>
      <c r="T326" s="27">
        <v>0</v>
      </c>
      <c r="U326" s="26"/>
      <c r="V326" s="27"/>
      <c r="W326" s="29">
        <v>4340</v>
      </c>
      <c r="X326" s="27">
        <v>4620</v>
      </c>
      <c r="Y326" s="29">
        <v>4340</v>
      </c>
      <c r="Z326" s="27">
        <v>0</v>
      </c>
      <c r="AA326" s="29">
        <v>4340</v>
      </c>
      <c r="AB326" s="27">
        <v>0</v>
      </c>
      <c r="AC326" s="29">
        <v>4340</v>
      </c>
      <c r="AD326" s="27">
        <v>20740</v>
      </c>
      <c r="AE326" s="29">
        <v>4340</v>
      </c>
      <c r="AF326" s="27"/>
      <c r="AG326" s="29">
        <v>4340</v>
      </c>
      <c r="AH326" s="27"/>
      <c r="AI326" s="29">
        <v>4340</v>
      </c>
      <c r="AJ326" s="27"/>
      <c r="AK326" s="29">
        <v>4340</v>
      </c>
      <c r="AL326" s="27"/>
      <c r="AM326" s="29">
        <v>4340</v>
      </c>
      <c r="AN326" s="27">
        <v>17360</v>
      </c>
      <c r="AO326" s="128"/>
      <c r="AP326" s="27"/>
      <c r="AQ326" s="128"/>
      <c r="AR326" s="27"/>
      <c r="AS326" s="128"/>
      <c r="AT326" s="27"/>
      <c r="AU326" s="28"/>
      <c r="AV326" s="27"/>
      <c r="AW326" s="28"/>
      <c r="AX326" s="27"/>
      <c r="AY326" s="28"/>
      <c r="AZ326" s="27"/>
      <c r="BA326" s="28"/>
      <c r="BB326" s="27"/>
      <c r="BC326" s="28"/>
      <c r="BD326" s="27"/>
      <c r="BE326" s="28"/>
      <c r="BF326" s="27"/>
      <c r="BG326" s="28"/>
      <c r="BH326" s="27"/>
      <c r="BI326" s="28"/>
      <c r="BJ326" s="27"/>
      <c r="BK326" s="28"/>
      <c r="BL326" s="27"/>
      <c r="BM326" s="28"/>
      <c r="BN326" s="27"/>
      <c r="BO326" s="28"/>
      <c r="BP326" s="27"/>
      <c r="BQ326" s="28"/>
      <c r="BR326" s="27"/>
      <c r="BS326" s="28"/>
      <c r="BT326" s="27"/>
      <c r="BU326" s="28"/>
      <c r="BV326" s="27"/>
      <c r="BW326" s="28"/>
      <c r="BX326" s="27"/>
      <c r="BY326" s="28"/>
      <c r="BZ326" s="27"/>
      <c r="CA326" s="28"/>
      <c r="CB326" s="27"/>
      <c r="CC326" s="28"/>
      <c r="CD326" s="27"/>
      <c r="CE326" s="26"/>
      <c r="CF326" s="27"/>
      <c r="CG326" s="26"/>
      <c r="CH326" s="27"/>
      <c r="CI326" s="26"/>
      <c r="CJ326" s="27"/>
      <c r="CK326" s="26"/>
      <c r="CL326" s="27"/>
      <c r="CM326" s="26"/>
      <c r="CN326" s="27"/>
      <c r="CO326" s="26"/>
      <c r="CP326" s="27"/>
      <c r="CQ326" s="30"/>
      <c r="CR326" s="31">
        <f t="shared" si="23"/>
        <v>54560</v>
      </c>
      <c r="CS326" s="31">
        <f t="shared" si="23"/>
        <v>50220</v>
      </c>
      <c r="CT326" s="32">
        <f t="shared" si="20"/>
        <v>4340</v>
      </c>
      <c r="CU326" s="3"/>
      <c r="CV326" s="3"/>
    </row>
    <row r="327" spans="1:100" ht="20.25" customHeight="1">
      <c r="A327" s="18">
        <v>118</v>
      </c>
      <c r="B327" s="48" t="s">
        <v>401</v>
      </c>
      <c r="C327" s="20" t="s">
        <v>402</v>
      </c>
      <c r="D327" s="20" t="s">
        <v>1460</v>
      </c>
      <c r="E327" s="20" t="s">
        <v>1458</v>
      </c>
      <c r="F327" s="21" t="s">
        <v>403</v>
      </c>
      <c r="G327" s="211"/>
      <c r="H327" s="35"/>
      <c r="I327" s="23">
        <v>6600</v>
      </c>
      <c r="J327" s="35"/>
      <c r="K327" s="38">
        <f>CT327</f>
        <v>13860</v>
      </c>
      <c r="L327" s="11"/>
      <c r="M327" s="26">
        <v>1500</v>
      </c>
      <c r="N327" s="27">
        <v>1500</v>
      </c>
      <c r="O327" s="26">
        <v>1000</v>
      </c>
      <c r="P327" s="27">
        <v>1000</v>
      </c>
      <c r="Q327" s="26">
        <v>5000</v>
      </c>
      <c r="R327" s="27">
        <v>5000</v>
      </c>
      <c r="S327" s="26">
        <v>8000</v>
      </c>
      <c r="T327" s="27">
        <v>0</v>
      </c>
      <c r="U327" s="28"/>
      <c r="V327" s="27"/>
      <c r="W327" s="26"/>
      <c r="X327" s="27"/>
      <c r="Y327" s="29">
        <v>4620</v>
      </c>
      <c r="Z327" s="27">
        <v>0</v>
      </c>
      <c r="AA327" s="29">
        <v>4620</v>
      </c>
      <c r="AB327" s="27">
        <v>0</v>
      </c>
      <c r="AC327" s="29">
        <v>4620</v>
      </c>
      <c r="AD327" s="27">
        <v>0</v>
      </c>
      <c r="AE327" s="29">
        <v>4620</v>
      </c>
      <c r="AF327" s="27">
        <v>26480</v>
      </c>
      <c r="AG327" s="29">
        <v>4620</v>
      </c>
      <c r="AH327" s="27"/>
      <c r="AI327" s="29">
        <v>4620</v>
      </c>
      <c r="AJ327" s="27"/>
      <c r="AK327" s="29">
        <v>4620</v>
      </c>
      <c r="AL327" s="27"/>
      <c r="AM327" s="29">
        <v>4620</v>
      </c>
      <c r="AN327" s="27"/>
      <c r="AO327" s="29">
        <v>4620</v>
      </c>
      <c r="AP327" s="27">
        <v>9240</v>
      </c>
      <c r="AQ327" s="28"/>
      <c r="AR327" s="27"/>
      <c r="AS327" s="28"/>
      <c r="AT327" s="27"/>
      <c r="AU327" s="28"/>
      <c r="AV327" s="27"/>
      <c r="AW327" s="28"/>
      <c r="AX327" s="27"/>
      <c r="AY327" s="28"/>
      <c r="AZ327" s="27"/>
      <c r="BA327" s="28"/>
      <c r="BB327" s="27"/>
      <c r="BC327" s="28"/>
      <c r="BD327" s="27"/>
      <c r="BE327" s="28"/>
      <c r="BF327" s="27"/>
      <c r="BG327" s="28"/>
      <c r="BH327" s="27"/>
      <c r="BI327" s="28"/>
      <c r="BJ327" s="27"/>
      <c r="BK327" s="28"/>
      <c r="BL327" s="27"/>
      <c r="BM327" s="28"/>
      <c r="BN327" s="27"/>
      <c r="BO327" s="28"/>
      <c r="BP327" s="27"/>
      <c r="BQ327" s="28"/>
      <c r="BR327" s="27"/>
      <c r="BS327" s="28"/>
      <c r="BT327" s="27"/>
      <c r="BU327" s="28"/>
      <c r="BV327" s="27"/>
      <c r="BW327" s="28"/>
      <c r="BX327" s="27"/>
      <c r="BY327" s="28"/>
      <c r="BZ327" s="27"/>
      <c r="CA327" s="28"/>
      <c r="CB327" s="27"/>
      <c r="CC327" s="28"/>
      <c r="CD327" s="27"/>
      <c r="CE327" s="26"/>
      <c r="CF327" s="27"/>
      <c r="CG327" s="26"/>
      <c r="CH327" s="27"/>
      <c r="CI327" s="26"/>
      <c r="CJ327" s="27"/>
      <c r="CK327" s="26"/>
      <c r="CL327" s="27"/>
      <c r="CM327" s="26"/>
      <c r="CN327" s="27"/>
      <c r="CO327" s="26"/>
      <c r="CP327" s="27"/>
      <c r="CQ327" s="30"/>
      <c r="CR327" s="31">
        <f t="shared" si="23"/>
        <v>57080</v>
      </c>
      <c r="CS327" s="31">
        <f t="shared" si="23"/>
        <v>43220</v>
      </c>
      <c r="CT327" s="32">
        <f t="shared" si="20"/>
        <v>13860</v>
      </c>
      <c r="CU327" s="3"/>
      <c r="CV327" s="3"/>
    </row>
    <row r="328" spans="1:100" ht="20.25" customHeight="1">
      <c r="A328" s="18">
        <v>160</v>
      </c>
      <c r="B328" s="48" t="s">
        <v>1088</v>
      </c>
      <c r="C328" s="20" t="s">
        <v>1089</v>
      </c>
      <c r="D328" s="20" t="s">
        <v>1460</v>
      </c>
      <c r="E328" s="20" t="s">
        <v>1457</v>
      </c>
      <c r="F328" s="126" t="s">
        <v>1090</v>
      </c>
      <c r="G328" s="218" t="s">
        <v>410</v>
      </c>
      <c r="H328" s="35" t="s">
        <v>1463</v>
      </c>
      <c r="I328" s="94">
        <v>6200</v>
      </c>
      <c r="J328" s="35"/>
      <c r="K328" s="25">
        <f>CV328</f>
        <v>0</v>
      </c>
      <c r="L328" s="11"/>
      <c r="M328" s="26">
        <v>1500</v>
      </c>
      <c r="N328" s="27">
        <v>1500</v>
      </c>
      <c r="O328" s="26">
        <v>1000</v>
      </c>
      <c r="P328" s="27">
        <v>1000</v>
      </c>
      <c r="Q328" s="26">
        <v>5000</v>
      </c>
      <c r="R328" s="27">
        <v>5000</v>
      </c>
      <c r="S328" s="26">
        <v>8000</v>
      </c>
      <c r="T328" s="27">
        <v>0</v>
      </c>
      <c r="U328" s="26"/>
      <c r="V328" s="27"/>
      <c r="W328" s="29">
        <v>4340</v>
      </c>
      <c r="X328" s="133">
        <v>4620</v>
      </c>
      <c r="Y328" s="29">
        <v>4340</v>
      </c>
      <c r="Z328" s="27">
        <v>4620</v>
      </c>
      <c r="AA328" s="29">
        <v>4340</v>
      </c>
      <c r="AB328" s="27">
        <v>4780</v>
      </c>
      <c r="AC328" s="29">
        <v>4340</v>
      </c>
      <c r="AD328" s="27">
        <v>4340</v>
      </c>
      <c r="AE328" s="29">
        <v>4340</v>
      </c>
      <c r="AF328" s="27"/>
      <c r="AG328" s="29">
        <v>4340</v>
      </c>
      <c r="AH328" s="27"/>
      <c r="AI328" s="29">
        <v>4340</v>
      </c>
      <c r="AJ328" s="27"/>
      <c r="AK328" s="29">
        <v>4340</v>
      </c>
      <c r="AL328" s="27"/>
      <c r="AM328" s="29">
        <v>4340</v>
      </c>
      <c r="AN328" s="27">
        <v>7840</v>
      </c>
      <c r="AO328" s="128"/>
      <c r="AP328" s="27"/>
      <c r="AQ328" s="128"/>
      <c r="AR328" s="27"/>
      <c r="AS328" s="128"/>
      <c r="AT328" s="27"/>
      <c r="AU328" s="28"/>
      <c r="AV328" s="27"/>
      <c r="AW328" s="28"/>
      <c r="AX328" s="27"/>
      <c r="AY328" s="28"/>
      <c r="AZ328" s="27"/>
      <c r="BA328" s="28"/>
      <c r="BB328" s="27"/>
      <c r="BC328" s="28"/>
      <c r="BD328" s="27"/>
      <c r="BE328" s="28"/>
      <c r="BF328" s="27"/>
      <c r="BG328" s="28"/>
      <c r="BH328" s="27"/>
      <c r="BI328" s="28"/>
      <c r="BJ328" s="27"/>
      <c r="BK328" s="28"/>
      <c r="BL328" s="27"/>
      <c r="BM328" s="28"/>
      <c r="BN328" s="27"/>
      <c r="BO328" s="28"/>
      <c r="BP328" s="27"/>
      <c r="BQ328" s="28"/>
      <c r="BR328" s="27"/>
      <c r="BS328" s="28"/>
      <c r="BT328" s="27"/>
      <c r="BU328" s="28"/>
      <c r="BV328" s="27"/>
      <c r="BW328" s="28"/>
      <c r="BX328" s="27"/>
      <c r="BY328" s="28"/>
      <c r="BZ328" s="27"/>
      <c r="CA328" s="28"/>
      <c r="CB328" s="27"/>
      <c r="CC328" s="28"/>
      <c r="CD328" s="27"/>
      <c r="CE328" s="26"/>
      <c r="CF328" s="27"/>
      <c r="CG328" s="26"/>
      <c r="CH328" s="27"/>
      <c r="CI328" s="26"/>
      <c r="CJ328" s="27"/>
      <c r="CK328" s="26"/>
      <c r="CL328" s="27"/>
      <c r="CM328" s="26"/>
      <c r="CN328" s="27"/>
      <c r="CO328" s="26"/>
      <c r="CP328" s="27"/>
      <c r="CQ328" s="30"/>
      <c r="CR328" s="31">
        <f t="shared" si="23"/>
        <v>54560</v>
      </c>
      <c r="CS328" s="31">
        <f t="shared" si="23"/>
        <v>33700</v>
      </c>
      <c r="CT328" s="32">
        <f t="shared" si="20"/>
        <v>20860</v>
      </c>
      <c r="CU328" s="3"/>
      <c r="CV328" s="3"/>
    </row>
    <row r="329" spans="1:100" ht="20.25" customHeight="1">
      <c r="A329" s="18">
        <v>161</v>
      </c>
      <c r="B329" s="48" t="s">
        <v>1091</v>
      </c>
      <c r="C329" s="20" t="s">
        <v>1092</v>
      </c>
      <c r="D329" s="20" t="s">
        <v>1460</v>
      </c>
      <c r="E329" s="20" t="s">
        <v>1457</v>
      </c>
      <c r="F329" s="126" t="s">
        <v>1093</v>
      </c>
      <c r="G329" s="213"/>
      <c r="H329" s="127" t="s">
        <v>1465</v>
      </c>
      <c r="I329" s="94">
        <v>4600</v>
      </c>
      <c r="J329" s="127" t="s">
        <v>56</v>
      </c>
      <c r="K329" s="25">
        <f>CV329</f>
        <v>0</v>
      </c>
      <c r="L329" s="11"/>
      <c r="M329" s="26">
        <v>1500</v>
      </c>
      <c r="N329" s="27">
        <v>1500</v>
      </c>
      <c r="O329" s="26">
        <v>1000</v>
      </c>
      <c r="P329" s="27">
        <v>1000</v>
      </c>
      <c r="Q329" s="26">
        <v>5000</v>
      </c>
      <c r="R329" s="27">
        <v>5000</v>
      </c>
      <c r="S329" s="26">
        <v>8000</v>
      </c>
      <c r="T329" s="27">
        <v>0</v>
      </c>
      <c r="U329" s="26"/>
      <c r="V329" s="27"/>
      <c r="W329" s="29">
        <v>3220</v>
      </c>
      <c r="X329" s="27">
        <v>11220</v>
      </c>
      <c r="Y329" s="29">
        <v>3220</v>
      </c>
      <c r="Z329" s="27">
        <v>0</v>
      </c>
      <c r="AA329" s="29">
        <v>3220</v>
      </c>
      <c r="AB329" s="27">
        <v>0</v>
      </c>
      <c r="AC329" s="29">
        <v>3220</v>
      </c>
      <c r="AD329" s="27">
        <v>8540</v>
      </c>
      <c r="AE329" s="29">
        <v>3220</v>
      </c>
      <c r="AF329" s="27"/>
      <c r="AG329" s="29">
        <v>3220</v>
      </c>
      <c r="AH329" s="27"/>
      <c r="AI329" s="29">
        <v>3220</v>
      </c>
      <c r="AJ329" s="27"/>
      <c r="AK329" s="29">
        <v>3220</v>
      </c>
      <c r="AL329" s="27"/>
      <c r="AM329" s="29">
        <v>3220</v>
      </c>
      <c r="AN329" s="27">
        <v>14700</v>
      </c>
      <c r="AO329" s="128"/>
      <c r="AP329" s="27"/>
      <c r="AQ329" s="128"/>
      <c r="AR329" s="27"/>
      <c r="AS329" s="128"/>
      <c r="AT329" s="27"/>
      <c r="AU329" s="28"/>
      <c r="AV329" s="27"/>
      <c r="AW329" s="28"/>
      <c r="AX329" s="27"/>
      <c r="AY329" s="28"/>
      <c r="AZ329" s="27"/>
      <c r="BA329" s="28"/>
      <c r="BB329" s="27"/>
      <c r="BC329" s="28"/>
      <c r="BD329" s="27"/>
      <c r="BE329" s="28"/>
      <c r="BF329" s="27"/>
      <c r="BG329" s="28"/>
      <c r="BH329" s="27"/>
      <c r="BI329" s="28"/>
      <c r="BJ329" s="27"/>
      <c r="BK329" s="28"/>
      <c r="BL329" s="27"/>
      <c r="BM329" s="28"/>
      <c r="BN329" s="27"/>
      <c r="BO329" s="28"/>
      <c r="BP329" s="27"/>
      <c r="BQ329" s="28"/>
      <c r="BR329" s="27"/>
      <c r="BS329" s="28"/>
      <c r="BT329" s="27"/>
      <c r="BU329" s="28"/>
      <c r="BV329" s="27"/>
      <c r="BW329" s="28"/>
      <c r="BX329" s="27"/>
      <c r="BY329" s="28"/>
      <c r="BZ329" s="27"/>
      <c r="CA329" s="28"/>
      <c r="CB329" s="27"/>
      <c r="CC329" s="28"/>
      <c r="CD329" s="27"/>
      <c r="CE329" s="26"/>
      <c r="CF329" s="27"/>
      <c r="CG329" s="26"/>
      <c r="CH329" s="27"/>
      <c r="CI329" s="26"/>
      <c r="CJ329" s="27"/>
      <c r="CK329" s="26"/>
      <c r="CL329" s="27"/>
      <c r="CM329" s="26"/>
      <c r="CN329" s="27"/>
      <c r="CO329" s="26"/>
      <c r="CP329" s="27"/>
      <c r="CQ329" s="30"/>
      <c r="CR329" s="31">
        <f t="shared" si="23"/>
        <v>44480</v>
      </c>
      <c r="CS329" s="31">
        <f t="shared" si="23"/>
        <v>41960</v>
      </c>
      <c r="CT329" s="32">
        <f t="shared" si="20"/>
        <v>2520</v>
      </c>
      <c r="CU329" s="3"/>
      <c r="CV329" s="3"/>
    </row>
    <row r="330" spans="1:100" ht="20.25" customHeight="1">
      <c r="A330" s="18">
        <v>162</v>
      </c>
      <c r="B330" s="48" t="s">
        <v>1094</v>
      </c>
      <c r="C330" s="20" t="s">
        <v>1095</v>
      </c>
      <c r="D330" s="20" t="s">
        <v>1460</v>
      </c>
      <c r="E330" s="20" t="s">
        <v>1457</v>
      </c>
      <c r="F330" s="126" t="s">
        <v>1096</v>
      </c>
      <c r="G330" s="33"/>
      <c r="H330" s="127"/>
      <c r="I330" s="94">
        <v>6600</v>
      </c>
      <c r="J330" s="127"/>
      <c r="K330" s="25">
        <f>CV330</f>
        <v>0</v>
      </c>
      <c r="L330" s="11"/>
      <c r="M330" s="26">
        <v>1500</v>
      </c>
      <c r="N330" s="27">
        <v>1500</v>
      </c>
      <c r="O330" s="26">
        <v>1000</v>
      </c>
      <c r="P330" s="27">
        <v>1000</v>
      </c>
      <c r="Q330" s="26">
        <v>5000</v>
      </c>
      <c r="R330" s="27">
        <v>5000</v>
      </c>
      <c r="S330" s="26">
        <v>8000</v>
      </c>
      <c r="T330" s="27">
        <v>0</v>
      </c>
      <c r="U330" s="26"/>
      <c r="V330" s="27"/>
      <c r="W330" s="29">
        <v>4620</v>
      </c>
      <c r="X330" s="27">
        <v>0</v>
      </c>
      <c r="Y330" s="29">
        <v>4620</v>
      </c>
      <c r="Z330" s="27">
        <v>17420</v>
      </c>
      <c r="AA330" s="29">
        <v>4620</v>
      </c>
      <c r="AB330" s="27">
        <v>0</v>
      </c>
      <c r="AC330" s="29">
        <v>4620</v>
      </c>
      <c r="AD330" s="27">
        <v>9060</v>
      </c>
      <c r="AE330" s="29">
        <v>4620</v>
      </c>
      <c r="AF330" s="27"/>
      <c r="AG330" s="29">
        <v>4620</v>
      </c>
      <c r="AH330" s="27"/>
      <c r="AI330" s="29">
        <v>4620</v>
      </c>
      <c r="AJ330" s="27"/>
      <c r="AK330" s="29">
        <v>4620</v>
      </c>
      <c r="AL330" s="27"/>
      <c r="AM330" s="29">
        <v>4620</v>
      </c>
      <c r="AN330" s="27"/>
      <c r="AO330" s="128"/>
      <c r="AP330" s="27"/>
      <c r="AQ330" s="128"/>
      <c r="AR330" s="27"/>
      <c r="AS330" s="128"/>
      <c r="AT330" s="27"/>
      <c r="AU330" s="28"/>
      <c r="AV330" s="27"/>
      <c r="AW330" s="28"/>
      <c r="AX330" s="27"/>
      <c r="AY330" s="28"/>
      <c r="AZ330" s="27"/>
      <c r="BA330" s="28"/>
      <c r="BB330" s="27"/>
      <c r="BC330" s="28"/>
      <c r="BD330" s="27"/>
      <c r="BE330" s="28"/>
      <c r="BF330" s="27"/>
      <c r="BG330" s="28"/>
      <c r="BH330" s="27"/>
      <c r="BI330" s="28"/>
      <c r="BJ330" s="27"/>
      <c r="BK330" s="28"/>
      <c r="BL330" s="27"/>
      <c r="BM330" s="28"/>
      <c r="BN330" s="27"/>
      <c r="BO330" s="28"/>
      <c r="BP330" s="27"/>
      <c r="BQ330" s="28"/>
      <c r="BR330" s="27"/>
      <c r="BS330" s="28"/>
      <c r="BT330" s="27"/>
      <c r="BU330" s="28"/>
      <c r="BV330" s="27"/>
      <c r="BW330" s="28"/>
      <c r="BX330" s="27"/>
      <c r="BY330" s="28"/>
      <c r="BZ330" s="27"/>
      <c r="CA330" s="28"/>
      <c r="CB330" s="27"/>
      <c r="CC330" s="28"/>
      <c r="CD330" s="27"/>
      <c r="CE330" s="26"/>
      <c r="CF330" s="27"/>
      <c r="CG330" s="26"/>
      <c r="CH330" s="27"/>
      <c r="CI330" s="26"/>
      <c r="CJ330" s="27"/>
      <c r="CK330" s="26"/>
      <c r="CL330" s="27"/>
      <c r="CM330" s="26"/>
      <c r="CN330" s="27"/>
      <c r="CO330" s="26"/>
      <c r="CP330" s="27"/>
      <c r="CQ330" s="30"/>
      <c r="CR330" s="31">
        <f t="shared" si="23"/>
        <v>57080</v>
      </c>
      <c r="CS330" s="31">
        <f t="shared" si="23"/>
        <v>33980</v>
      </c>
      <c r="CT330" s="32">
        <f t="shared" si="20"/>
        <v>23100</v>
      </c>
      <c r="CU330" s="3"/>
      <c r="CV330" s="3"/>
    </row>
    <row r="331" spans="1:100" ht="20.25" customHeight="1">
      <c r="A331" s="18">
        <v>119</v>
      </c>
      <c r="B331" s="48" t="s">
        <v>404</v>
      </c>
      <c r="C331" s="20" t="s">
        <v>405</v>
      </c>
      <c r="D331" s="20" t="s">
        <v>1460</v>
      </c>
      <c r="E331" s="20" t="s">
        <v>1458</v>
      </c>
      <c r="F331" s="21" t="s">
        <v>406</v>
      </c>
      <c r="G331" s="33"/>
      <c r="H331" s="35"/>
      <c r="I331" s="23">
        <v>6600</v>
      </c>
      <c r="J331" s="35"/>
      <c r="K331" s="25">
        <f>CT331</f>
        <v>0</v>
      </c>
      <c r="L331" s="11"/>
      <c r="M331" s="26">
        <v>1500</v>
      </c>
      <c r="N331" s="27">
        <v>1500</v>
      </c>
      <c r="O331" s="26">
        <v>1000</v>
      </c>
      <c r="P331" s="27">
        <v>1000</v>
      </c>
      <c r="Q331" s="26">
        <v>5000</v>
      </c>
      <c r="R331" s="27">
        <v>5000</v>
      </c>
      <c r="S331" s="26">
        <v>8000</v>
      </c>
      <c r="T331" s="27">
        <v>0</v>
      </c>
      <c r="U331" s="28"/>
      <c r="V331" s="27"/>
      <c r="W331" s="26"/>
      <c r="X331" s="27"/>
      <c r="Y331" s="29">
        <v>4620</v>
      </c>
      <c r="Z331" s="27">
        <v>12620</v>
      </c>
      <c r="AA331" s="29">
        <v>4620</v>
      </c>
      <c r="AB331" s="27">
        <v>4620</v>
      </c>
      <c r="AC331" s="29">
        <v>4620</v>
      </c>
      <c r="AD331" s="27">
        <v>4620</v>
      </c>
      <c r="AE331" s="29">
        <v>4620</v>
      </c>
      <c r="AF331" s="27">
        <v>4620</v>
      </c>
      <c r="AG331" s="29">
        <v>4620</v>
      </c>
      <c r="AH331" s="27">
        <v>4620</v>
      </c>
      <c r="AI331" s="29">
        <v>4620</v>
      </c>
      <c r="AJ331" s="27">
        <v>4620</v>
      </c>
      <c r="AK331" s="29">
        <v>4620</v>
      </c>
      <c r="AL331" s="27">
        <v>4620</v>
      </c>
      <c r="AM331" s="29">
        <v>4620</v>
      </c>
      <c r="AN331" s="27">
        <v>4620</v>
      </c>
      <c r="AO331" s="29">
        <v>4620</v>
      </c>
      <c r="AP331" s="27">
        <v>4620</v>
      </c>
      <c r="AQ331" s="28"/>
      <c r="AR331" s="27"/>
      <c r="AS331" s="28"/>
      <c r="AT331" s="27"/>
      <c r="AU331" s="28"/>
      <c r="AV331" s="27"/>
      <c r="AW331" s="28"/>
      <c r="AX331" s="27"/>
      <c r="AY331" s="28"/>
      <c r="AZ331" s="27"/>
      <c r="BA331" s="28"/>
      <c r="BB331" s="27"/>
      <c r="BC331" s="28"/>
      <c r="BD331" s="27"/>
      <c r="BE331" s="28"/>
      <c r="BF331" s="27"/>
      <c r="BG331" s="28"/>
      <c r="BH331" s="27"/>
      <c r="BI331" s="28"/>
      <c r="BJ331" s="27"/>
      <c r="BK331" s="28"/>
      <c r="BL331" s="27"/>
      <c r="BM331" s="28"/>
      <c r="BN331" s="27"/>
      <c r="BO331" s="28"/>
      <c r="BP331" s="27"/>
      <c r="BQ331" s="28"/>
      <c r="BR331" s="27"/>
      <c r="BS331" s="28"/>
      <c r="BT331" s="27"/>
      <c r="BU331" s="28"/>
      <c r="BV331" s="27"/>
      <c r="BW331" s="28"/>
      <c r="BX331" s="27"/>
      <c r="BY331" s="28"/>
      <c r="BZ331" s="27"/>
      <c r="CA331" s="28"/>
      <c r="CB331" s="27"/>
      <c r="CC331" s="28"/>
      <c r="CD331" s="27"/>
      <c r="CE331" s="26"/>
      <c r="CF331" s="27"/>
      <c r="CG331" s="26"/>
      <c r="CH331" s="27"/>
      <c r="CI331" s="26"/>
      <c r="CJ331" s="27"/>
      <c r="CK331" s="26"/>
      <c r="CL331" s="27"/>
      <c r="CM331" s="26"/>
      <c r="CN331" s="27"/>
      <c r="CO331" s="26"/>
      <c r="CP331" s="27"/>
      <c r="CQ331" s="30"/>
      <c r="CR331" s="31">
        <f t="shared" si="23"/>
        <v>57080</v>
      </c>
      <c r="CS331" s="31">
        <f t="shared" si="23"/>
        <v>57080</v>
      </c>
      <c r="CT331" s="32">
        <f t="shared" si="20"/>
        <v>0</v>
      </c>
      <c r="CU331" s="3"/>
      <c r="CV331" s="3"/>
    </row>
    <row r="332" spans="1:100" ht="20.25" customHeight="1">
      <c r="A332" s="18">
        <v>163</v>
      </c>
      <c r="B332" s="48" t="s">
        <v>1097</v>
      </c>
      <c r="C332" s="20" t="s">
        <v>1098</v>
      </c>
      <c r="D332" s="20" t="s">
        <v>1460</v>
      </c>
      <c r="E332" s="20" t="s">
        <v>1457</v>
      </c>
      <c r="F332" s="126" t="s">
        <v>1099</v>
      </c>
      <c r="G332" s="212"/>
      <c r="H332" s="147" t="s">
        <v>1468</v>
      </c>
      <c r="I332" s="94">
        <v>3300</v>
      </c>
      <c r="J332" s="147" t="s">
        <v>98</v>
      </c>
      <c r="K332" s="25">
        <f>CV332</f>
        <v>0</v>
      </c>
      <c r="L332" s="11"/>
      <c r="M332" s="26">
        <v>1500</v>
      </c>
      <c r="N332" s="27">
        <v>1500</v>
      </c>
      <c r="O332" s="26">
        <v>1000</v>
      </c>
      <c r="P332" s="27">
        <v>1000</v>
      </c>
      <c r="Q332" s="26">
        <v>5000</v>
      </c>
      <c r="R332" s="27">
        <v>5000</v>
      </c>
      <c r="S332" s="26">
        <v>8000</v>
      </c>
      <c r="T332" s="27">
        <v>0</v>
      </c>
      <c r="U332" s="26"/>
      <c r="V332" s="27"/>
      <c r="W332" s="29">
        <v>2310</v>
      </c>
      <c r="X332" s="27">
        <v>2310</v>
      </c>
      <c r="Y332" s="29">
        <v>2310</v>
      </c>
      <c r="Z332" s="27">
        <v>0</v>
      </c>
      <c r="AA332" s="29">
        <v>2310</v>
      </c>
      <c r="AB332" s="27">
        <v>0</v>
      </c>
      <c r="AC332" s="29">
        <v>2310</v>
      </c>
      <c r="AD332" s="27">
        <v>10310</v>
      </c>
      <c r="AE332" s="29">
        <v>2310</v>
      </c>
      <c r="AF332" s="27"/>
      <c r="AG332" s="29">
        <v>2310</v>
      </c>
      <c r="AH332" s="27"/>
      <c r="AI332" s="29">
        <v>2310</v>
      </c>
      <c r="AJ332" s="27"/>
      <c r="AK332" s="29">
        <v>2310</v>
      </c>
      <c r="AL332" s="27"/>
      <c r="AM332" s="29">
        <v>2310</v>
      </c>
      <c r="AN332" s="27">
        <v>9240</v>
      </c>
      <c r="AO332" s="128"/>
      <c r="AP332" s="27"/>
      <c r="AQ332" s="128"/>
      <c r="AR332" s="27"/>
      <c r="AS332" s="128"/>
      <c r="AT332" s="27"/>
      <c r="AU332" s="28"/>
      <c r="AV332" s="27"/>
      <c r="AW332" s="28"/>
      <c r="AX332" s="27"/>
      <c r="AY332" s="28"/>
      <c r="AZ332" s="27"/>
      <c r="BA332" s="28"/>
      <c r="BB332" s="27"/>
      <c r="BC332" s="28"/>
      <c r="BD332" s="27"/>
      <c r="BE332" s="28"/>
      <c r="BF332" s="27"/>
      <c r="BG332" s="28"/>
      <c r="BH332" s="27"/>
      <c r="BI332" s="28"/>
      <c r="BJ332" s="27"/>
      <c r="BK332" s="28"/>
      <c r="BL332" s="27"/>
      <c r="BM332" s="28"/>
      <c r="BN332" s="27"/>
      <c r="BO332" s="28"/>
      <c r="BP332" s="27"/>
      <c r="BQ332" s="28"/>
      <c r="BR332" s="27"/>
      <c r="BS332" s="28"/>
      <c r="BT332" s="27"/>
      <c r="BU332" s="28"/>
      <c r="BV332" s="27"/>
      <c r="BW332" s="28"/>
      <c r="BX332" s="27"/>
      <c r="BY332" s="28"/>
      <c r="BZ332" s="27"/>
      <c r="CA332" s="28"/>
      <c r="CB332" s="27"/>
      <c r="CC332" s="28"/>
      <c r="CD332" s="27"/>
      <c r="CE332" s="26"/>
      <c r="CF332" s="27"/>
      <c r="CG332" s="26"/>
      <c r="CH332" s="27"/>
      <c r="CI332" s="26"/>
      <c r="CJ332" s="27"/>
      <c r="CK332" s="26"/>
      <c r="CL332" s="27"/>
      <c r="CM332" s="26"/>
      <c r="CN332" s="27"/>
      <c r="CO332" s="26"/>
      <c r="CP332" s="27"/>
      <c r="CQ332" s="30"/>
      <c r="CR332" s="31">
        <f t="shared" si="23"/>
        <v>36290</v>
      </c>
      <c r="CS332" s="31">
        <f t="shared" si="23"/>
        <v>29360</v>
      </c>
      <c r="CT332" s="32">
        <f t="shared" si="20"/>
        <v>6930</v>
      </c>
      <c r="CU332" s="3"/>
      <c r="CV332" s="3"/>
    </row>
    <row r="333" spans="1:100" ht="20.25" customHeight="1">
      <c r="A333" s="18">
        <v>164</v>
      </c>
      <c r="B333" s="47" t="s">
        <v>1100</v>
      </c>
      <c r="C333" s="20" t="s">
        <v>1101</v>
      </c>
      <c r="D333" s="20" t="s">
        <v>1460</v>
      </c>
      <c r="E333" s="20" t="s">
        <v>1457</v>
      </c>
      <c r="F333" s="126" t="s">
        <v>1102</v>
      </c>
      <c r="G333" s="212"/>
      <c r="H333" s="227" t="s">
        <v>913</v>
      </c>
      <c r="I333" s="94"/>
      <c r="J333" s="227" t="s">
        <v>913</v>
      </c>
      <c r="K333" s="25">
        <f>CV333</f>
        <v>0</v>
      </c>
      <c r="L333" s="11"/>
      <c r="M333" s="26">
        <v>1500</v>
      </c>
      <c r="N333" s="27">
        <v>1500</v>
      </c>
      <c r="O333" s="26">
        <v>1000</v>
      </c>
      <c r="P333" s="27">
        <v>1000</v>
      </c>
      <c r="Q333" s="26">
        <v>5000</v>
      </c>
      <c r="R333" s="27">
        <v>5000</v>
      </c>
      <c r="S333" s="26"/>
      <c r="T333" s="27"/>
      <c r="U333" s="26"/>
      <c r="V333" s="27"/>
      <c r="W333" s="29"/>
      <c r="X333" s="27"/>
      <c r="Y333" s="29"/>
      <c r="Z333" s="27"/>
      <c r="AA333" s="29"/>
      <c r="AB333" s="27"/>
      <c r="AC333" s="29"/>
      <c r="AD333" s="27"/>
      <c r="AE333" s="29"/>
      <c r="AF333" s="27"/>
      <c r="AG333" s="29"/>
      <c r="AH333" s="27"/>
      <c r="AI333" s="29"/>
      <c r="AJ333" s="27"/>
      <c r="AK333" s="29"/>
      <c r="AL333" s="27"/>
      <c r="AM333" s="29"/>
      <c r="AN333" s="27"/>
      <c r="AO333" s="128"/>
      <c r="AP333" s="27"/>
      <c r="AQ333" s="128"/>
      <c r="AR333" s="27"/>
      <c r="AS333" s="128"/>
      <c r="AT333" s="27"/>
      <c r="AU333" s="28"/>
      <c r="AV333" s="27"/>
      <c r="AW333" s="28"/>
      <c r="AX333" s="27"/>
      <c r="AY333" s="28"/>
      <c r="AZ333" s="27"/>
      <c r="BA333" s="28"/>
      <c r="BB333" s="27"/>
      <c r="BC333" s="28"/>
      <c r="BD333" s="27"/>
      <c r="BE333" s="28"/>
      <c r="BF333" s="27"/>
      <c r="BG333" s="28"/>
      <c r="BH333" s="27"/>
      <c r="BI333" s="28"/>
      <c r="BJ333" s="27"/>
      <c r="BK333" s="28"/>
      <c r="BL333" s="27"/>
      <c r="BM333" s="28"/>
      <c r="BN333" s="27"/>
      <c r="BO333" s="28"/>
      <c r="BP333" s="27"/>
      <c r="BQ333" s="28"/>
      <c r="BR333" s="27"/>
      <c r="BS333" s="28"/>
      <c r="BT333" s="27"/>
      <c r="BU333" s="28"/>
      <c r="BV333" s="27"/>
      <c r="BW333" s="28"/>
      <c r="BX333" s="27"/>
      <c r="BY333" s="28"/>
      <c r="BZ333" s="27"/>
      <c r="CA333" s="28"/>
      <c r="CB333" s="27"/>
      <c r="CC333" s="28"/>
      <c r="CD333" s="27"/>
      <c r="CE333" s="26"/>
      <c r="CF333" s="27"/>
      <c r="CG333" s="26"/>
      <c r="CH333" s="27"/>
      <c r="CI333" s="26"/>
      <c r="CJ333" s="27"/>
      <c r="CK333" s="26"/>
      <c r="CL333" s="27"/>
      <c r="CM333" s="26"/>
      <c r="CN333" s="27"/>
      <c r="CO333" s="26"/>
      <c r="CP333" s="27"/>
      <c r="CQ333" s="30"/>
      <c r="CR333" s="31">
        <f t="shared" si="23"/>
        <v>7500</v>
      </c>
      <c r="CS333" s="31">
        <f t="shared" si="23"/>
        <v>7500</v>
      </c>
      <c r="CT333" s="32">
        <f t="shared" si="20"/>
        <v>0</v>
      </c>
      <c r="CU333" s="3"/>
      <c r="CV333" s="3"/>
    </row>
    <row r="334" spans="1:100" ht="20.25" customHeight="1">
      <c r="A334" s="18">
        <v>165</v>
      </c>
      <c r="B334" s="48" t="s">
        <v>1103</v>
      </c>
      <c r="C334" s="20" t="s">
        <v>1104</v>
      </c>
      <c r="D334" s="20" t="s">
        <v>1460</v>
      </c>
      <c r="E334" s="20" t="s">
        <v>1457</v>
      </c>
      <c r="F334" s="126" t="s">
        <v>1105</v>
      </c>
      <c r="G334" s="22"/>
      <c r="H334" s="147"/>
      <c r="I334" s="94">
        <v>6600</v>
      </c>
      <c r="J334" s="147"/>
      <c r="K334" s="38">
        <f>CV334</f>
        <v>0</v>
      </c>
      <c r="L334" s="11"/>
      <c r="M334" s="26">
        <v>1500</v>
      </c>
      <c r="N334" s="27">
        <v>1500</v>
      </c>
      <c r="O334" s="26">
        <v>1000</v>
      </c>
      <c r="P334" s="27">
        <v>1000</v>
      </c>
      <c r="Q334" s="26">
        <v>5000</v>
      </c>
      <c r="R334" s="27">
        <v>5000</v>
      </c>
      <c r="S334" s="26">
        <v>8000</v>
      </c>
      <c r="T334" s="27">
        <v>0</v>
      </c>
      <c r="U334" s="26"/>
      <c r="V334" s="27"/>
      <c r="W334" s="29">
        <v>4620</v>
      </c>
      <c r="X334" s="27">
        <v>0</v>
      </c>
      <c r="Y334" s="29">
        <v>4620</v>
      </c>
      <c r="Z334" s="27">
        <v>0</v>
      </c>
      <c r="AA334" s="29">
        <v>4620</v>
      </c>
      <c r="AB334" s="27">
        <v>0</v>
      </c>
      <c r="AC334" s="29">
        <v>4620</v>
      </c>
      <c r="AD334" s="27">
        <v>26480</v>
      </c>
      <c r="AE334" s="29">
        <v>4620</v>
      </c>
      <c r="AF334" s="27"/>
      <c r="AG334" s="29">
        <v>4620</v>
      </c>
      <c r="AH334" s="27"/>
      <c r="AI334" s="29">
        <v>4620</v>
      </c>
      <c r="AJ334" s="27"/>
      <c r="AK334" s="29">
        <v>4620</v>
      </c>
      <c r="AL334" s="27"/>
      <c r="AM334" s="29">
        <v>4620</v>
      </c>
      <c r="AN334" s="27"/>
      <c r="AO334" s="128"/>
      <c r="AP334" s="27"/>
      <c r="AQ334" s="128"/>
      <c r="AR334" s="27"/>
      <c r="AS334" s="128"/>
      <c r="AT334" s="27"/>
      <c r="AU334" s="28"/>
      <c r="AV334" s="27"/>
      <c r="AW334" s="28"/>
      <c r="AX334" s="27"/>
      <c r="AY334" s="28"/>
      <c r="AZ334" s="27"/>
      <c r="BA334" s="28"/>
      <c r="BB334" s="27"/>
      <c r="BC334" s="28"/>
      <c r="BD334" s="27"/>
      <c r="BE334" s="28"/>
      <c r="BF334" s="27"/>
      <c r="BG334" s="28"/>
      <c r="BH334" s="27"/>
      <c r="BI334" s="28"/>
      <c r="BJ334" s="27"/>
      <c r="BK334" s="28"/>
      <c r="BL334" s="27"/>
      <c r="BM334" s="28"/>
      <c r="BN334" s="27"/>
      <c r="BO334" s="28"/>
      <c r="BP334" s="27"/>
      <c r="BQ334" s="28"/>
      <c r="BR334" s="27"/>
      <c r="BS334" s="28"/>
      <c r="BT334" s="27"/>
      <c r="BU334" s="28"/>
      <c r="BV334" s="27"/>
      <c r="BW334" s="28"/>
      <c r="BX334" s="27"/>
      <c r="BY334" s="28"/>
      <c r="BZ334" s="27"/>
      <c r="CA334" s="28"/>
      <c r="CB334" s="27"/>
      <c r="CC334" s="28"/>
      <c r="CD334" s="27"/>
      <c r="CE334" s="26"/>
      <c r="CF334" s="27"/>
      <c r="CG334" s="26"/>
      <c r="CH334" s="27"/>
      <c r="CI334" s="26"/>
      <c r="CJ334" s="27"/>
      <c r="CK334" s="26"/>
      <c r="CL334" s="27"/>
      <c r="CM334" s="26"/>
      <c r="CN334" s="27"/>
      <c r="CO334" s="26"/>
      <c r="CP334" s="27"/>
      <c r="CQ334" s="30"/>
      <c r="CR334" s="31">
        <f t="shared" si="23"/>
        <v>57080</v>
      </c>
      <c r="CS334" s="31">
        <f t="shared" si="23"/>
        <v>33980</v>
      </c>
      <c r="CT334" s="32">
        <f t="shared" si="20"/>
        <v>23100</v>
      </c>
      <c r="CU334" s="3"/>
      <c r="CV334" s="3"/>
    </row>
    <row r="335" spans="1:100" ht="20.25" customHeight="1">
      <c r="A335" s="18">
        <v>120</v>
      </c>
      <c r="B335" s="48" t="s">
        <v>407</v>
      </c>
      <c r="C335" s="20" t="s">
        <v>408</v>
      </c>
      <c r="D335" s="20" t="s">
        <v>1460</v>
      </c>
      <c r="E335" s="20" t="s">
        <v>1458</v>
      </c>
      <c r="F335" s="21" t="s">
        <v>409</v>
      </c>
      <c r="G335" s="209" t="s">
        <v>410</v>
      </c>
      <c r="H335" s="35" t="s">
        <v>1463</v>
      </c>
      <c r="I335" s="23">
        <v>6200</v>
      </c>
      <c r="J335" s="35"/>
      <c r="K335" s="25">
        <f>CT335</f>
        <v>-2520</v>
      </c>
      <c r="L335" s="11"/>
      <c r="M335" s="26">
        <v>1500</v>
      </c>
      <c r="N335" s="27">
        <v>1500</v>
      </c>
      <c r="O335" s="26">
        <v>1000</v>
      </c>
      <c r="P335" s="27">
        <v>1000</v>
      </c>
      <c r="Q335" s="26">
        <v>5000</v>
      </c>
      <c r="R335" s="27">
        <v>5000</v>
      </c>
      <c r="S335" s="26">
        <v>8000</v>
      </c>
      <c r="T335" s="27">
        <v>0</v>
      </c>
      <c r="U335" s="28"/>
      <c r="V335" s="27"/>
      <c r="W335" s="26"/>
      <c r="X335" s="27"/>
      <c r="Y335" s="29">
        <v>4340</v>
      </c>
      <c r="Z335" s="27">
        <v>0</v>
      </c>
      <c r="AA335" s="29">
        <v>4340</v>
      </c>
      <c r="AB335" s="27">
        <v>0</v>
      </c>
      <c r="AC335" s="29">
        <v>4340</v>
      </c>
      <c r="AD335" s="27">
        <v>0</v>
      </c>
      <c r="AE335" s="29">
        <v>4340</v>
      </c>
      <c r="AF335" s="27">
        <v>22480</v>
      </c>
      <c r="AG335" s="29">
        <v>4340</v>
      </c>
      <c r="AH335" s="27"/>
      <c r="AI335" s="29">
        <v>4340</v>
      </c>
      <c r="AJ335" s="27"/>
      <c r="AK335" s="29">
        <v>4340</v>
      </c>
      <c r="AL335" s="27"/>
      <c r="AM335" s="29">
        <v>4340</v>
      </c>
      <c r="AN335" s="27"/>
      <c r="AO335" s="29">
        <v>4340</v>
      </c>
      <c r="AP335" s="27">
        <v>27100</v>
      </c>
      <c r="AQ335" s="28"/>
      <c r="AR335" s="27"/>
      <c r="AS335" s="28"/>
      <c r="AT335" s="27"/>
      <c r="AU335" s="28"/>
      <c r="AV335" s="27"/>
      <c r="AW335" s="28"/>
      <c r="AX335" s="27"/>
      <c r="AY335" s="28"/>
      <c r="AZ335" s="27"/>
      <c r="BA335" s="28"/>
      <c r="BB335" s="27"/>
      <c r="BC335" s="28"/>
      <c r="BD335" s="27"/>
      <c r="BE335" s="28"/>
      <c r="BF335" s="27"/>
      <c r="BG335" s="28"/>
      <c r="BH335" s="27"/>
      <c r="BI335" s="28"/>
      <c r="BJ335" s="27"/>
      <c r="BK335" s="28"/>
      <c r="BL335" s="27"/>
      <c r="BM335" s="28"/>
      <c r="BN335" s="27"/>
      <c r="BO335" s="28"/>
      <c r="BP335" s="27"/>
      <c r="BQ335" s="28"/>
      <c r="BR335" s="27"/>
      <c r="BS335" s="28"/>
      <c r="BT335" s="27"/>
      <c r="BU335" s="28"/>
      <c r="BV335" s="27"/>
      <c r="BW335" s="28"/>
      <c r="BX335" s="27"/>
      <c r="BY335" s="28"/>
      <c r="BZ335" s="27"/>
      <c r="CA335" s="28"/>
      <c r="CB335" s="27"/>
      <c r="CC335" s="28"/>
      <c r="CD335" s="27"/>
      <c r="CE335" s="26"/>
      <c r="CF335" s="27"/>
      <c r="CG335" s="26"/>
      <c r="CH335" s="27"/>
      <c r="CI335" s="26"/>
      <c r="CJ335" s="27"/>
      <c r="CK335" s="26"/>
      <c r="CL335" s="27"/>
      <c r="CM335" s="26"/>
      <c r="CN335" s="27"/>
      <c r="CO335" s="26"/>
      <c r="CP335" s="27"/>
      <c r="CQ335" s="30"/>
      <c r="CR335" s="31">
        <f t="shared" si="23"/>
        <v>54560</v>
      </c>
      <c r="CS335" s="31">
        <f t="shared" si="23"/>
        <v>57080</v>
      </c>
      <c r="CT335" s="32">
        <f t="shared" si="20"/>
        <v>-2520</v>
      </c>
      <c r="CU335" s="3"/>
      <c r="CV335" s="3"/>
    </row>
    <row r="336" spans="1:100" ht="20.25" customHeight="1">
      <c r="A336" s="18">
        <v>166</v>
      </c>
      <c r="B336" s="48" t="s">
        <v>1106</v>
      </c>
      <c r="C336" s="20" t="s">
        <v>1107</v>
      </c>
      <c r="D336" s="20" t="s">
        <v>1460</v>
      </c>
      <c r="E336" s="20" t="s">
        <v>1457</v>
      </c>
      <c r="F336" s="126" t="s">
        <v>1108</v>
      </c>
      <c r="G336" s="33"/>
      <c r="H336" s="127"/>
      <c r="I336" s="94">
        <v>6600</v>
      </c>
      <c r="J336" s="127"/>
      <c r="K336" s="25">
        <f>CV336</f>
        <v>0</v>
      </c>
      <c r="L336" s="11"/>
      <c r="M336" s="26">
        <v>1500</v>
      </c>
      <c r="N336" s="27">
        <v>1500</v>
      </c>
      <c r="O336" s="26">
        <v>1000</v>
      </c>
      <c r="P336" s="27">
        <v>1000</v>
      </c>
      <c r="Q336" s="26">
        <v>5000</v>
      </c>
      <c r="R336" s="27">
        <v>5000</v>
      </c>
      <c r="S336" s="26">
        <v>8000</v>
      </c>
      <c r="T336" s="27">
        <v>0</v>
      </c>
      <c r="U336" s="26"/>
      <c r="V336" s="27"/>
      <c r="W336" s="29">
        <v>4620</v>
      </c>
      <c r="X336" s="27">
        <v>0</v>
      </c>
      <c r="Y336" s="29">
        <v>4620</v>
      </c>
      <c r="Z336" s="27">
        <v>0</v>
      </c>
      <c r="AA336" s="29">
        <v>4620</v>
      </c>
      <c r="AB336" s="27">
        <v>0</v>
      </c>
      <c r="AC336" s="29">
        <v>4620</v>
      </c>
      <c r="AD336" s="27">
        <v>26480</v>
      </c>
      <c r="AE336" s="29">
        <v>4620</v>
      </c>
      <c r="AF336" s="27"/>
      <c r="AG336" s="29">
        <v>4620</v>
      </c>
      <c r="AH336" s="27"/>
      <c r="AI336" s="29">
        <v>4620</v>
      </c>
      <c r="AJ336" s="27"/>
      <c r="AK336" s="29">
        <v>4620</v>
      </c>
      <c r="AL336" s="27"/>
      <c r="AM336" s="29">
        <v>4620</v>
      </c>
      <c r="AN336" s="27"/>
      <c r="AO336" s="128"/>
      <c r="AP336" s="27"/>
      <c r="AQ336" s="128"/>
      <c r="AR336" s="27"/>
      <c r="AS336" s="128"/>
      <c r="AT336" s="27"/>
      <c r="AU336" s="28"/>
      <c r="AV336" s="27"/>
      <c r="AW336" s="28"/>
      <c r="AX336" s="27"/>
      <c r="AY336" s="28"/>
      <c r="AZ336" s="27"/>
      <c r="BA336" s="28"/>
      <c r="BB336" s="27"/>
      <c r="BC336" s="28"/>
      <c r="BD336" s="27"/>
      <c r="BE336" s="28"/>
      <c r="BF336" s="27"/>
      <c r="BG336" s="28"/>
      <c r="BH336" s="27"/>
      <c r="BI336" s="28"/>
      <c r="BJ336" s="27"/>
      <c r="BK336" s="28"/>
      <c r="BL336" s="27"/>
      <c r="BM336" s="28"/>
      <c r="BN336" s="27"/>
      <c r="BO336" s="28"/>
      <c r="BP336" s="27"/>
      <c r="BQ336" s="28"/>
      <c r="BR336" s="27"/>
      <c r="BS336" s="28"/>
      <c r="BT336" s="27"/>
      <c r="BU336" s="28"/>
      <c r="BV336" s="27"/>
      <c r="BW336" s="28"/>
      <c r="BX336" s="27"/>
      <c r="BY336" s="28"/>
      <c r="BZ336" s="27"/>
      <c r="CA336" s="28"/>
      <c r="CB336" s="27"/>
      <c r="CC336" s="28"/>
      <c r="CD336" s="27"/>
      <c r="CE336" s="26"/>
      <c r="CF336" s="27"/>
      <c r="CG336" s="26"/>
      <c r="CH336" s="27"/>
      <c r="CI336" s="26"/>
      <c r="CJ336" s="27"/>
      <c r="CK336" s="26"/>
      <c r="CL336" s="27"/>
      <c r="CM336" s="26"/>
      <c r="CN336" s="27"/>
      <c r="CO336" s="26"/>
      <c r="CP336" s="27"/>
      <c r="CQ336" s="30"/>
      <c r="CR336" s="31">
        <f t="shared" si="23"/>
        <v>57080</v>
      </c>
      <c r="CS336" s="31">
        <f t="shared" si="23"/>
        <v>33980</v>
      </c>
      <c r="CT336" s="32">
        <f t="shared" si="20"/>
        <v>23100</v>
      </c>
      <c r="CU336" s="3"/>
      <c r="CV336" s="3"/>
    </row>
    <row r="337" spans="1:100" ht="20.25" customHeight="1">
      <c r="A337" s="41">
        <v>121</v>
      </c>
      <c r="B337" s="57" t="s">
        <v>411</v>
      </c>
      <c r="C337" s="42" t="s">
        <v>412</v>
      </c>
      <c r="D337" s="20" t="s">
        <v>1460</v>
      </c>
      <c r="E337" s="20" t="s">
        <v>1458</v>
      </c>
      <c r="F337" s="43" t="s">
        <v>413</v>
      </c>
      <c r="G337" s="33"/>
      <c r="H337" s="35"/>
      <c r="I337" s="23">
        <v>6600</v>
      </c>
      <c r="J337" s="35"/>
      <c r="K337" s="25">
        <f>CT337</f>
        <v>0</v>
      </c>
      <c r="L337" s="11"/>
      <c r="M337" s="26">
        <v>1500</v>
      </c>
      <c r="N337" s="27">
        <v>1500</v>
      </c>
      <c r="O337" s="26">
        <v>1000</v>
      </c>
      <c r="P337" s="27">
        <v>1000</v>
      </c>
      <c r="Q337" s="26">
        <v>5000</v>
      </c>
      <c r="R337" s="27">
        <v>5000</v>
      </c>
      <c r="S337" s="26">
        <v>8000</v>
      </c>
      <c r="T337" s="27">
        <v>0</v>
      </c>
      <c r="U337" s="28"/>
      <c r="V337" s="27"/>
      <c r="W337" s="26"/>
      <c r="X337" s="27"/>
      <c r="Y337" s="29">
        <v>4620</v>
      </c>
      <c r="Z337" s="27">
        <v>0</v>
      </c>
      <c r="AA337" s="29">
        <v>4620</v>
      </c>
      <c r="AB337" s="27">
        <v>0</v>
      </c>
      <c r="AC337" s="29">
        <v>4620</v>
      </c>
      <c r="AD337" s="27">
        <v>0</v>
      </c>
      <c r="AE337" s="29">
        <v>4620</v>
      </c>
      <c r="AF337" s="27">
        <v>26480</v>
      </c>
      <c r="AG337" s="29">
        <v>4620</v>
      </c>
      <c r="AH337" s="27"/>
      <c r="AI337" s="29">
        <v>4620</v>
      </c>
      <c r="AJ337" s="27"/>
      <c r="AK337" s="29">
        <v>4620</v>
      </c>
      <c r="AL337" s="27"/>
      <c r="AM337" s="29">
        <v>4620</v>
      </c>
      <c r="AN337" s="27"/>
      <c r="AO337" s="29">
        <v>4620</v>
      </c>
      <c r="AP337" s="27">
        <v>23100</v>
      </c>
      <c r="AQ337" s="28"/>
      <c r="AR337" s="27"/>
      <c r="AS337" s="28"/>
      <c r="AT337" s="27"/>
      <c r="AU337" s="28"/>
      <c r="AV337" s="27"/>
      <c r="AW337" s="28"/>
      <c r="AX337" s="27"/>
      <c r="AY337" s="28"/>
      <c r="AZ337" s="27"/>
      <c r="BA337" s="28"/>
      <c r="BB337" s="27"/>
      <c r="BC337" s="28"/>
      <c r="BD337" s="27"/>
      <c r="BE337" s="28"/>
      <c r="BF337" s="27"/>
      <c r="BG337" s="28"/>
      <c r="BH337" s="27"/>
      <c r="BI337" s="28"/>
      <c r="BJ337" s="27"/>
      <c r="BK337" s="28"/>
      <c r="BL337" s="27"/>
      <c r="BM337" s="28"/>
      <c r="BN337" s="27"/>
      <c r="BO337" s="28"/>
      <c r="BP337" s="27"/>
      <c r="BQ337" s="28"/>
      <c r="BR337" s="27"/>
      <c r="BS337" s="28"/>
      <c r="BT337" s="27"/>
      <c r="BU337" s="28"/>
      <c r="BV337" s="27"/>
      <c r="BW337" s="28"/>
      <c r="BX337" s="27"/>
      <c r="BY337" s="28"/>
      <c r="BZ337" s="27"/>
      <c r="CA337" s="28"/>
      <c r="CB337" s="27"/>
      <c r="CC337" s="28"/>
      <c r="CD337" s="27"/>
      <c r="CE337" s="26"/>
      <c r="CF337" s="27"/>
      <c r="CG337" s="26"/>
      <c r="CH337" s="27"/>
      <c r="CI337" s="26"/>
      <c r="CJ337" s="27"/>
      <c r="CK337" s="26"/>
      <c r="CL337" s="27"/>
      <c r="CM337" s="26"/>
      <c r="CN337" s="27"/>
      <c r="CO337" s="26"/>
      <c r="CP337" s="27"/>
      <c r="CQ337" s="30"/>
      <c r="CR337" s="31">
        <f t="shared" si="23"/>
        <v>57080</v>
      </c>
      <c r="CS337" s="31">
        <f t="shared" si="23"/>
        <v>57080</v>
      </c>
      <c r="CT337" s="32">
        <f t="shared" si="20"/>
        <v>0</v>
      </c>
      <c r="CU337" s="3"/>
      <c r="CV337" s="3"/>
    </row>
    <row r="338" spans="1:100" ht="20.25" customHeight="1">
      <c r="A338" s="18">
        <v>167</v>
      </c>
      <c r="B338" s="48" t="s">
        <v>1109</v>
      </c>
      <c r="C338" s="20" t="s">
        <v>1110</v>
      </c>
      <c r="D338" s="20" t="s">
        <v>1460</v>
      </c>
      <c r="E338" s="20" t="s">
        <v>1457</v>
      </c>
      <c r="F338" s="126" t="s">
        <v>1111</v>
      </c>
      <c r="G338" s="33"/>
      <c r="H338" s="127"/>
      <c r="I338" s="94">
        <v>6600</v>
      </c>
      <c r="J338" s="127"/>
      <c r="K338" s="25">
        <f t="shared" ref="K338:K347" si="24">CV338</f>
        <v>0</v>
      </c>
      <c r="L338" s="11"/>
      <c r="M338" s="26">
        <v>1500</v>
      </c>
      <c r="N338" s="27">
        <v>1500</v>
      </c>
      <c r="O338" s="26">
        <v>1000</v>
      </c>
      <c r="P338" s="27">
        <v>1000</v>
      </c>
      <c r="Q338" s="26">
        <v>5000</v>
      </c>
      <c r="R338" s="27">
        <v>5000</v>
      </c>
      <c r="S338" s="26">
        <v>8000</v>
      </c>
      <c r="T338" s="27">
        <v>0</v>
      </c>
      <c r="U338" s="26"/>
      <c r="V338" s="27"/>
      <c r="W338" s="29">
        <v>4620</v>
      </c>
      <c r="X338" s="27">
        <v>4620</v>
      </c>
      <c r="Y338" s="29">
        <v>4620</v>
      </c>
      <c r="Z338" s="27">
        <v>12620</v>
      </c>
      <c r="AA338" s="29">
        <v>4620</v>
      </c>
      <c r="AB338" s="27">
        <v>4620</v>
      </c>
      <c r="AC338" s="29">
        <v>4620</v>
      </c>
      <c r="AD338" s="27">
        <v>4620</v>
      </c>
      <c r="AE338" s="29">
        <v>4620</v>
      </c>
      <c r="AF338" s="27">
        <v>4620</v>
      </c>
      <c r="AG338" s="29">
        <v>4620</v>
      </c>
      <c r="AH338" s="27">
        <v>4620</v>
      </c>
      <c r="AI338" s="29">
        <v>4620</v>
      </c>
      <c r="AJ338" s="27">
        <v>4620</v>
      </c>
      <c r="AK338" s="29">
        <v>4620</v>
      </c>
      <c r="AL338" s="27"/>
      <c r="AM338" s="29">
        <v>4620</v>
      </c>
      <c r="AN338" s="27">
        <v>4620</v>
      </c>
      <c r="AO338" s="128"/>
      <c r="AP338" s="27"/>
      <c r="AQ338" s="128"/>
      <c r="AR338" s="27"/>
      <c r="AS338" s="128"/>
      <c r="AT338" s="27"/>
      <c r="AU338" s="28"/>
      <c r="AV338" s="27"/>
      <c r="AW338" s="28"/>
      <c r="AX338" s="27"/>
      <c r="AY338" s="28"/>
      <c r="AZ338" s="27"/>
      <c r="BA338" s="28"/>
      <c r="BB338" s="27"/>
      <c r="BC338" s="28"/>
      <c r="BD338" s="27"/>
      <c r="BE338" s="28"/>
      <c r="BF338" s="27"/>
      <c r="BG338" s="28"/>
      <c r="BH338" s="27"/>
      <c r="BI338" s="28"/>
      <c r="BJ338" s="27"/>
      <c r="BK338" s="28"/>
      <c r="BL338" s="27"/>
      <c r="BM338" s="28"/>
      <c r="BN338" s="27"/>
      <c r="BO338" s="28"/>
      <c r="BP338" s="27"/>
      <c r="BQ338" s="28"/>
      <c r="BR338" s="27"/>
      <c r="BS338" s="28"/>
      <c r="BT338" s="27"/>
      <c r="BU338" s="28"/>
      <c r="BV338" s="27"/>
      <c r="BW338" s="28"/>
      <c r="BX338" s="27"/>
      <c r="BY338" s="28"/>
      <c r="BZ338" s="27"/>
      <c r="CA338" s="28"/>
      <c r="CB338" s="27"/>
      <c r="CC338" s="28"/>
      <c r="CD338" s="27"/>
      <c r="CE338" s="26"/>
      <c r="CF338" s="27"/>
      <c r="CG338" s="26"/>
      <c r="CH338" s="27"/>
      <c r="CI338" s="26"/>
      <c r="CJ338" s="27"/>
      <c r="CK338" s="26"/>
      <c r="CL338" s="27"/>
      <c r="CM338" s="26"/>
      <c r="CN338" s="27"/>
      <c r="CO338" s="26"/>
      <c r="CP338" s="27"/>
      <c r="CQ338" s="30"/>
      <c r="CR338" s="31">
        <f t="shared" si="23"/>
        <v>57080</v>
      </c>
      <c r="CS338" s="31">
        <f t="shared" si="23"/>
        <v>52460</v>
      </c>
      <c r="CT338" s="32">
        <f t="shared" si="20"/>
        <v>4620</v>
      </c>
      <c r="CU338" s="3"/>
      <c r="CV338" s="3"/>
    </row>
    <row r="339" spans="1:100" ht="20.25" customHeight="1">
      <c r="A339" s="18">
        <v>168</v>
      </c>
      <c r="B339" s="48" t="s">
        <v>1112</v>
      </c>
      <c r="C339" s="20" t="s">
        <v>1113</v>
      </c>
      <c r="D339" s="20" t="s">
        <v>1460</v>
      </c>
      <c r="E339" s="20" t="s">
        <v>1457</v>
      </c>
      <c r="F339" s="126" t="s">
        <v>1114</v>
      </c>
      <c r="G339" s="213" t="s">
        <v>410</v>
      </c>
      <c r="H339" s="35" t="s">
        <v>1463</v>
      </c>
      <c r="I339" s="94">
        <v>6200</v>
      </c>
      <c r="J339" s="35"/>
      <c r="K339" s="25">
        <f t="shared" si="24"/>
        <v>0</v>
      </c>
      <c r="L339" s="11"/>
      <c r="M339" s="26">
        <v>1500</v>
      </c>
      <c r="N339" s="27">
        <v>1500</v>
      </c>
      <c r="O339" s="26">
        <v>1000</v>
      </c>
      <c r="P339" s="27">
        <v>1000</v>
      </c>
      <c r="Q339" s="26">
        <v>5000</v>
      </c>
      <c r="R339" s="27">
        <v>5000</v>
      </c>
      <c r="S339" s="26">
        <v>8000</v>
      </c>
      <c r="T339" s="27">
        <v>8000</v>
      </c>
      <c r="U339" s="26"/>
      <c r="V339" s="27"/>
      <c r="W339" s="29">
        <v>4340</v>
      </c>
      <c r="X339" s="27">
        <v>4620</v>
      </c>
      <c r="Y339" s="29">
        <v>4340</v>
      </c>
      <c r="Z339" s="27">
        <v>0</v>
      </c>
      <c r="AA339" s="29">
        <v>4340</v>
      </c>
      <c r="AB339" s="27">
        <v>0</v>
      </c>
      <c r="AC339" s="29">
        <v>4340</v>
      </c>
      <c r="AD339" s="27">
        <v>12740</v>
      </c>
      <c r="AE339" s="29">
        <v>4340</v>
      </c>
      <c r="AF339" s="27">
        <v>17360</v>
      </c>
      <c r="AG339" s="29">
        <v>4340</v>
      </c>
      <c r="AH339" s="27">
        <v>0</v>
      </c>
      <c r="AI339" s="29">
        <v>4340</v>
      </c>
      <c r="AJ339" s="27">
        <v>0</v>
      </c>
      <c r="AK339" s="29">
        <v>4340</v>
      </c>
      <c r="AL339" s="27">
        <v>0</v>
      </c>
      <c r="AM339" s="29">
        <v>4340</v>
      </c>
      <c r="AN339" s="27"/>
      <c r="AO339" s="128"/>
      <c r="AP339" s="27"/>
      <c r="AQ339" s="128"/>
      <c r="AR339" s="27"/>
      <c r="AS339" s="128"/>
      <c r="AT339" s="27"/>
      <c r="AU339" s="28"/>
      <c r="AV339" s="27"/>
      <c r="AW339" s="28"/>
      <c r="AX339" s="27"/>
      <c r="AY339" s="28"/>
      <c r="AZ339" s="27"/>
      <c r="BA339" s="28"/>
      <c r="BB339" s="27"/>
      <c r="BC339" s="28"/>
      <c r="BD339" s="27"/>
      <c r="BE339" s="28"/>
      <c r="BF339" s="27"/>
      <c r="BG339" s="28"/>
      <c r="BH339" s="27"/>
      <c r="BI339" s="28"/>
      <c r="BJ339" s="27"/>
      <c r="BK339" s="28"/>
      <c r="BL339" s="27"/>
      <c r="BM339" s="28"/>
      <c r="BN339" s="27"/>
      <c r="BO339" s="28"/>
      <c r="BP339" s="27"/>
      <c r="BQ339" s="28"/>
      <c r="BR339" s="27"/>
      <c r="BS339" s="28"/>
      <c r="BT339" s="27"/>
      <c r="BU339" s="28"/>
      <c r="BV339" s="27"/>
      <c r="BW339" s="28"/>
      <c r="BX339" s="27"/>
      <c r="BY339" s="28"/>
      <c r="BZ339" s="27"/>
      <c r="CA339" s="28"/>
      <c r="CB339" s="27"/>
      <c r="CC339" s="28"/>
      <c r="CD339" s="27"/>
      <c r="CE339" s="26"/>
      <c r="CF339" s="27"/>
      <c r="CG339" s="26"/>
      <c r="CH339" s="27"/>
      <c r="CI339" s="26"/>
      <c r="CJ339" s="27"/>
      <c r="CK339" s="26"/>
      <c r="CL339" s="27"/>
      <c r="CM339" s="26"/>
      <c r="CN339" s="27"/>
      <c r="CO339" s="26"/>
      <c r="CP339" s="27"/>
      <c r="CQ339" s="30"/>
      <c r="CR339" s="31">
        <f t="shared" si="23"/>
        <v>54560</v>
      </c>
      <c r="CS339" s="31">
        <f t="shared" si="23"/>
        <v>50220</v>
      </c>
      <c r="CT339" s="32">
        <f t="shared" si="20"/>
        <v>4340</v>
      </c>
      <c r="CU339" s="3"/>
      <c r="CV339" s="3"/>
    </row>
    <row r="340" spans="1:100" ht="20.25" customHeight="1">
      <c r="A340" s="18">
        <v>169</v>
      </c>
      <c r="B340" s="48" t="s">
        <v>1115</v>
      </c>
      <c r="C340" s="20" t="s">
        <v>1116</v>
      </c>
      <c r="D340" s="20" t="s">
        <v>1460</v>
      </c>
      <c r="E340" s="20" t="s">
        <v>1457</v>
      </c>
      <c r="F340" s="126" t="s">
        <v>1117</v>
      </c>
      <c r="G340" s="213" t="s">
        <v>410</v>
      </c>
      <c r="H340" s="35" t="s">
        <v>1463</v>
      </c>
      <c r="I340" s="94">
        <v>6200</v>
      </c>
      <c r="J340" s="35"/>
      <c r="K340" s="38">
        <f t="shared" si="24"/>
        <v>0</v>
      </c>
      <c r="L340" s="11"/>
      <c r="M340" s="26">
        <v>1500</v>
      </c>
      <c r="N340" s="27">
        <v>1500</v>
      </c>
      <c r="O340" s="26">
        <v>1000</v>
      </c>
      <c r="P340" s="27">
        <v>1000</v>
      </c>
      <c r="Q340" s="26">
        <v>5000</v>
      </c>
      <c r="R340" s="27">
        <v>5000</v>
      </c>
      <c r="S340" s="26">
        <v>8000</v>
      </c>
      <c r="T340" s="27">
        <v>0</v>
      </c>
      <c r="U340" s="26"/>
      <c r="V340" s="27"/>
      <c r="W340" s="29">
        <v>4340</v>
      </c>
      <c r="X340" s="27">
        <v>0</v>
      </c>
      <c r="Y340" s="29">
        <v>4340</v>
      </c>
      <c r="Z340" s="27">
        <v>0</v>
      </c>
      <c r="AA340" s="29">
        <v>4340</v>
      </c>
      <c r="AB340" s="27">
        <f>8000+0</f>
        <v>8000</v>
      </c>
      <c r="AC340" s="29">
        <v>4340</v>
      </c>
      <c r="AD340" s="27">
        <v>10000</v>
      </c>
      <c r="AE340" s="29">
        <v>4340</v>
      </c>
      <c r="AF340" s="27"/>
      <c r="AG340" s="29">
        <v>4340</v>
      </c>
      <c r="AH340" s="27"/>
      <c r="AI340" s="29">
        <v>4340</v>
      </c>
      <c r="AJ340" s="27"/>
      <c r="AK340" s="29">
        <v>4340</v>
      </c>
      <c r="AL340" s="27"/>
      <c r="AM340" s="29">
        <v>4340</v>
      </c>
      <c r="AN340" s="27">
        <v>4340</v>
      </c>
      <c r="AO340" s="128"/>
      <c r="AP340" s="27"/>
      <c r="AQ340" s="128"/>
      <c r="AR340" s="27"/>
      <c r="AS340" s="128"/>
      <c r="AT340" s="27"/>
      <c r="AU340" s="28"/>
      <c r="AV340" s="27"/>
      <c r="AW340" s="28"/>
      <c r="AX340" s="27"/>
      <c r="AY340" s="28"/>
      <c r="AZ340" s="27"/>
      <c r="BA340" s="28"/>
      <c r="BB340" s="27"/>
      <c r="BC340" s="28"/>
      <c r="BD340" s="27"/>
      <c r="BE340" s="28"/>
      <c r="BF340" s="27"/>
      <c r="BG340" s="28"/>
      <c r="BH340" s="27"/>
      <c r="BI340" s="28"/>
      <c r="BJ340" s="27"/>
      <c r="BK340" s="28"/>
      <c r="BL340" s="27"/>
      <c r="BM340" s="28"/>
      <c r="BN340" s="27"/>
      <c r="BO340" s="28"/>
      <c r="BP340" s="27"/>
      <c r="BQ340" s="28"/>
      <c r="BR340" s="27"/>
      <c r="BS340" s="28"/>
      <c r="BT340" s="27"/>
      <c r="BU340" s="28"/>
      <c r="BV340" s="27"/>
      <c r="BW340" s="28"/>
      <c r="BX340" s="27"/>
      <c r="BY340" s="28"/>
      <c r="BZ340" s="27"/>
      <c r="CA340" s="28"/>
      <c r="CB340" s="27"/>
      <c r="CC340" s="28"/>
      <c r="CD340" s="27"/>
      <c r="CE340" s="26"/>
      <c r="CF340" s="27"/>
      <c r="CG340" s="26"/>
      <c r="CH340" s="27"/>
      <c r="CI340" s="26"/>
      <c r="CJ340" s="27"/>
      <c r="CK340" s="26"/>
      <c r="CL340" s="27"/>
      <c r="CM340" s="26"/>
      <c r="CN340" s="27"/>
      <c r="CO340" s="26"/>
      <c r="CP340" s="27"/>
      <c r="CQ340" s="30"/>
      <c r="CR340" s="31">
        <f t="shared" si="23"/>
        <v>54560</v>
      </c>
      <c r="CS340" s="31">
        <f t="shared" si="23"/>
        <v>29840</v>
      </c>
      <c r="CT340" s="32">
        <f t="shared" si="20"/>
        <v>24720</v>
      </c>
      <c r="CU340" s="3"/>
      <c r="CV340" s="3"/>
    </row>
    <row r="341" spans="1:100" ht="20.25" customHeight="1">
      <c r="A341" s="18">
        <v>170</v>
      </c>
      <c r="B341" s="48" t="s">
        <v>1118</v>
      </c>
      <c r="C341" s="20" t="s">
        <v>1119</v>
      </c>
      <c r="D341" s="20" t="s">
        <v>1460</v>
      </c>
      <c r="E341" s="20" t="s">
        <v>1457</v>
      </c>
      <c r="F341" s="126" t="s">
        <v>1120</v>
      </c>
      <c r="G341" s="33"/>
      <c r="H341" s="127"/>
      <c r="I341" s="94">
        <v>6600</v>
      </c>
      <c r="J341" s="127"/>
      <c r="K341" s="25">
        <f t="shared" si="24"/>
        <v>0</v>
      </c>
      <c r="L341" s="11"/>
      <c r="M341" s="26">
        <v>1500</v>
      </c>
      <c r="N341" s="27">
        <v>1500</v>
      </c>
      <c r="O341" s="26">
        <v>1000</v>
      </c>
      <c r="P341" s="27">
        <v>1000</v>
      </c>
      <c r="Q341" s="26">
        <v>5000</v>
      </c>
      <c r="R341" s="27">
        <v>5000</v>
      </c>
      <c r="S341" s="26">
        <v>8000</v>
      </c>
      <c r="T341" s="27">
        <v>0</v>
      </c>
      <c r="U341" s="26"/>
      <c r="V341" s="27"/>
      <c r="W341" s="29">
        <v>4620</v>
      </c>
      <c r="X341" s="27">
        <v>0</v>
      </c>
      <c r="Y341" s="29">
        <v>4620</v>
      </c>
      <c r="Z341" s="27">
        <v>0</v>
      </c>
      <c r="AA341" s="29">
        <v>4620</v>
      </c>
      <c r="AB341" s="27"/>
      <c r="AC341" s="29">
        <v>4620</v>
      </c>
      <c r="AD341" s="27">
        <v>17240</v>
      </c>
      <c r="AE341" s="29">
        <v>4620</v>
      </c>
      <c r="AF341" s="27">
        <v>13860</v>
      </c>
      <c r="AG341" s="29">
        <v>4620</v>
      </c>
      <c r="AH341" s="27"/>
      <c r="AI341" s="29">
        <v>4620</v>
      </c>
      <c r="AJ341" s="27">
        <v>9240</v>
      </c>
      <c r="AK341" s="29">
        <v>4620</v>
      </c>
      <c r="AL341" s="27"/>
      <c r="AM341" s="29">
        <v>4620</v>
      </c>
      <c r="AN341" s="27">
        <v>9240</v>
      </c>
      <c r="AO341" s="128"/>
      <c r="AP341" s="27"/>
      <c r="AQ341" s="128"/>
      <c r="AR341" s="27"/>
      <c r="AS341" s="128"/>
      <c r="AT341" s="27"/>
      <c r="AU341" s="28"/>
      <c r="AV341" s="27"/>
      <c r="AW341" s="28"/>
      <c r="AX341" s="27"/>
      <c r="AY341" s="28"/>
      <c r="AZ341" s="27"/>
      <c r="BA341" s="28"/>
      <c r="BB341" s="27"/>
      <c r="BC341" s="28"/>
      <c r="BD341" s="27"/>
      <c r="BE341" s="28"/>
      <c r="BF341" s="27"/>
      <c r="BG341" s="28"/>
      <c r="BH341" s="27"/>
      <c r="BI341" s="28"/>
      <c r="BJ341" s="27"/>
      <c r="BK341" s="28"/>
      <c r="BL341" s="27"/>
      <c r="BM341" s="28"/>
      <c r="BN341" s="27"/>
      <c r="BO341" s="28"/>
      <c r="BP341" s="27"/>
      <c r="BQ341" s="28"/>
      <c r="BR341" s="27"/>
      <c r="BS341" s="28"/>
      <c r="BT341" s="27"/>
      <c r="BU341" s="28"/>
      <c r="BV341" s="27"/>
      <c r="BW341" s="28"/>
      <c r="BX341" s="27"/>
      <c r="BY341" s="28"/>
      <c r="BZ341" s="27"/>
      <c r="CA341" s="28"/>
      <c r="CB341" s="27"/>
      <c r="CC341" s="28"/>
      <c r="CD341" s="27"/>
      <c r="CE341" s="26"/>
      <c r="CF341" s="27"/>
      <c r="CG341" s="26"/>
      <c r="CH341" s="27"/>
      <c r="CI341" s="26"/>
      <c r="CJ341" s="27"/>
      <c r="CK341" s="26"/>
      <c r="CL341" s="27"/>
      <c r="CM341" s="26"/>
      <c r="CN341" s="27"/>
      <c r="CO341" s="26"/>
      <c r="CP341" s="27"/>
      <c r="CQ341" s="30"/>
      <c r="CR341" s="31">
        <f t="shared" si="23"/>
        <v>57080</v>
      </c>
      <c r="CS341" s="31">
        <f t="shared" si="23"/>
        <v>57080</v>
      </c>
      <c r="CT341" s="32">
        <f t="shared" si="20"/>
        <v>0</v>
      </c>
      <c r="CU341" s="3"/>
      <c r="CV341" s="3"/>
    </row>
    <row r="342" spans="1:100" ht="20.25" customHeight="1">
      <c r="A342" s="18">
        <v>171</v>
      </c>
      <c r="B342" s="48" t="s">
        <v>1121</v>
      </c>
      <c r="C342" s="20" t="s">
        <v>1122</v>
      </c>
      <c r="D342" s="20" t="s">
        <v>1460</v>
      </c>
      <c r="E342" s="20" t="s">
        <v>1457</v>
      </c>
      <c r="F342" s="126" t="s">
        <v>1123</v>
      </c>
      <c r="G342" s="33"/>
      <c r="H342" s="127" t="s">
        <v>1468</v>
      </c>
      <c r="I342" s="94">
        <v>3300</v>
      </c>
      <c r="J342" s="127" t="s">
        <v>98</v>
      </c>
      <c r="K342" s="25">
        <f t="shared" si="24"/>
        <v>0</v>
      </c>
      <c r="L342" s="11"/>
      <c r="M342" s="26">
        <v>1500</v>
      </c>
      <c r="N342" s="27">
        <v>1500</v>
      </c>
      <c r="O342" s="26">
        <v>1000</v>
      </c>
      <c r="P342" s="27">
        <v>1000</v>
      </c>
      <c r="Q342" s="26">
        <v>5000</v>
      </c>
      <c r="R342" s="27">
        <v>5000</v>
      </c>
      <c r="S342" s="26">
        <v>8000</v>
      </c>
      <c r="T342" s="27">
        <v>0</v>
      </c>
      <c r="U342" s="26"/>
      <c r="V342" s="27"/>
      <c r="W342" s="29">
        <v>2310</v>
      </c>
      <c r="X342" s="133">
        <v>2310</v>
      </c>
      <c r="Y342" s="29">
        <v>2310</v>
      </c>
      <c r="Z342" s="27">
        <v>2310</v>
      </c>
      <c r="AA342" s="29">
        <v>2310</v>
      </c>
      <c r="AB342" s="27">
        <v>2310</v>
      </c>
      <c r="AC342" s="29">
        <v>2310</v>
      </c>
      <c r="AD342" s="27">
        <v>2310</v>
      </c>
      <c r="AE342" s="29">
        <v>2310</v>
      </c>
      <c r="AF342" s="27">
        <f>2310+8000</f>
        <v>10310</v>
      </c>
      <c r="AG342" s="29">
        <v>2310</v>
      </c>
      <c r="AH342" s="27">
        <v>2310</v>
      </c>
      <c r="AI342" s="29">
        <v>2310</v>
      </c>
      <c r="AJ342" s="27"/>
      <c r="AK342" s="29">
        <v>2310</v>
      </c>
      <c r="AL342" s="27">
        <v>2310</v>
      </c>
      <c r="AM342" s="29">
        <v>2310</v>
      </c>
      <c r="AN342" s="27">
        <v>1000</v>
      </c>
      <c r="AO342" s="128"/>
      <c r="AP342" s="27"/>
      <c r="AQ342" s="128"/>
      <c r="AR342" s="27"/>
      <c r="AS342" s="128"/>
      <c r="AT342" s="27"/>
      <c r="AU342" s="28"/>
      <c r="AV342" s="27"/>
      <c r="AW342" s="28"/>
      <c r="AX342" s="27"/>
      <c r="AY342" s="28"/>
      <c r="AZ342" s="27"/>
      <c r="BA342" s="28"/>
      <c r="BB342" s="27"/>
      <c r="BC342" s="28"/>
      <c r="BD342" s="27"/>
      <c r="BE342" s="28"/>
      <c r="BF342" s="27"/>
      <c r="BG342" s="28"/>
      <c r="BH342" s="27"/>
      <c r="BI342" s="28"/>
      <c r="BJ342" s="27"/>
      <c r="BK342" s="28"/>
      <c r="BL342" s="27"/>
      <c r="BM342" s="28"/>
      <c r="BN342" s="27"/>
      <c r="BO342" s="28"/>
      <c r="BP342" s="27"/>
      <c r="BQ342" s="28"/>
      <c r="BR342" s="27"/>
      <c r="BS342" s="28"/>
      <c r="BT342" s="27"/>
      <c r="BU342" s="28"/>
      <c r="BV342" s="27"/>
      <c r="BW342" s="28"/>
      <c r="BX342" s="27"/>
      <c r="BY342" s="28"/>
      <c r="BZ342" s="27"/>
      <c r="CA342" s="28"/>
      <c r="CB342" s="27"/>
      <c r="CC342" s="28"/>
      <c r="CD342" s="27"/>
      <c r="CE342" s="26"/>
      <c r="CF342" s="27"/>
      <c r="CG342" s="26"/>
      <c r="CH342" s="27"/>
      <c r="CI342" s="26"/>
      <c r="CJ342" s="27"/>
      <c r="CK342" s="26"/>
      <c r="CL342" s="27"/>
      <c r="CM342" s="26"/>
      <c r="CN342" s="27"/>
      <c r="CO342" s="26"/>
      <c r="CP342" s="27"/>
      <c r="CQ342" s="30"/>
      <c r="CR342" s="31">
        <f t="shared" si="23"/>
        <v>36290</v>
      </c>
      <c r="CS342" s="31">
        <f t="shared" si="23"/>
        <v>32670</v>
      </c>
      <c r="CT342" s="32">
        <f t="shared" si="20"/>
        <v>3620</v>
      </c>
      <c r="CU342" s="3"/>
      <c r="CV342" s="3"/>
    </row>
    <row r="343" spans="1:100" ht="20.25" customHeight="1">
      <c r="A343" s="18">
        <v>172</v>
      </c>
      <c r="B343" s="48" t="s">
        <v>1124</v>
      </c>
      <c r="C343" s="20" t="s">
        <v>1125</v>
      </c>
      <c r="D343" s="20" t="s">
        <v>1460</v>
      </c>
      <c r="E343" s="20" t="s">
        <v>1457</v>
      </c>
      <c r="F343" s="126" t="s">
        <v>1126</v>
      </c>
      <c r="G343" s="213" t="s">
        <v>410</v>
      </c>
      <c r="H343" s="35" t="s">
        <v>1463</v>
      </c>
      <c r="I343" s="94">
        <v>6200</v>
      </c>
      <c r="J343" s="35"/>
      <c r="K343" s="25">
        <f t="shared" si="24"/>
        <v>0</v>
      </c>
      <c r="L343" s="11"/>
      <c r="M343" s="26">
        <v>1500</v>
      </c>
      <c r="N343" s="27">
        <v>1500</v>
      </c>
      <c r="O343" s="26">
        <v>1000</v>
      </c>
      <c r="P343" s="27">
        <v>1000</v>
      </c>
      <c r="Q343" s="26">
        <v>5000</v>
      </c>
      <c r="R343" s="27">
        <v>5000</v>
      </c>
      <c r="S343" s="26">
        <v>8000</v>
      </c>
      <c r="T343" s="27">
        <f>0+0</f>
        <v>0</v>
      </c>
      <c r="U343" s="26"/>
      <c r="V343" s="27"/>
      <c r="W343" s="29">
        <v>4340</v>
      </c>
      <c r="X343" s="27">
        <f>8000+0</f>
        <v>8000</v>
      </c>
      <c r="Y343" s="29">
        <v>4340</v>
      </c>
      <c r="Z343" s="27">
        <v>9240</v>
      </c>
      <c r="AA343" s="29">
        <v>4340</v>
      </c>
      <c r="AB343" s="27">
        <v>0</v>
      </c>
      <c r="AC343" s="29">
        <v>4340</v>
      </c>
      <c r="AD343" s="27">
        <v>8120</v>
      </c>
      <c r="AE343" s="29">
        <v>4340</v>
      </c>
      <c r="AF343" s="27">
        <v>4340</v>
      </c>
      <c r="AG343" s="29">
        <v>4340</v>
      </c>
      <c r="AH343" s="27"/>
      <c r="AI343" s="29">
        <v>4340</v>
      </c>
      <c r="AJ343" s="27"/>
      <c r="AK343" s="29">
        <v>4340</v>
      </c>
      <c r="AL343" s="27"/>
      <c r="AM343" s="29">
        <v>4340</v>
      </c>
      <c r="AN343" s="27">
        <v>13020</v>
      </c>
      <c r="AO343" s="128"/>
      <c r="AP343" s="27"/>
      <c r="AQ343" s="128"/>
      <c r="AR343" s="27"/>
      <c r="AS343" s="128"/>
      <c r="AT343" s="27"/>
      <c r="AU343" s="28"/>
      <c r="AV343" s="27"/>
      <c r="AW343" s="28"/>
      <c r="AX343" s="27"/>
      <c r="AY343" s="28"/>
      <c r="AZ343" s="27"/>
      <c r="BA343" s="28"/>
      <c r="BB343" s="27"/>
      <c r="BC343" s="28"/>
      <c r="BD343" s="27"/>
      <c r="BE343" s="28"/>
      <c r="BF343" s="27"/>
      <c r="BG343" s="28"/>
      <c r="BH343" s="27"/>
      <c r="BI343" s="28"/>
      <c r="BJ343" s="27"/>
      <c r="BK343" s="28"/>
      <c r="BL343" s="27"/>
      <c r="BM343" s="28"/>
      <c r="BN343" s="27"/>
      <c r="BO343" s="28"/>
      <c r="BP343" s="27"/>
      <c r="BQ343" s="28"/>
      <c r="BR343" s="27"/>
      <c r="BS343" s="28"/>
      <c r="BT343" s="27"/>
      <c r="BU343" s="28"/>
      <c r="BV343" s="27"/>
      <c r="BW343" s="28"/>
      <c r="BX343" s="27"/>
      <c r="BY343" s="28"/>
      <c r="BZ343" s="27"/>
      <c r="CA343" s="28"/>
      <c r="CB343" s="27"/>
      <c r="CC343" s="28"/>
      <c r="CD343" s="27"/>
      <c r="CE343" s="26"/>
      <c r="CF343" s="27"/>
      <c r="CG343" s="26"/>
      <c r="CH343" s="27"/>
      <c r="CI343" s="26"/>
      <c r="CJ343" s="27"/>
      <c r="CK343" s="26"/>
      <c r="CL343" s="27"/>
      <c r="CM343" s="26"/>
      <c r="CN343" s="27"/>
      <c r="CO343" s="26"/>
      <c r="CP343" s="27"/>
      <c r="CQ343" s="30"/>
      <c r="CR343" s="31">
        <f t="shared" si="23"/>
        <v>54560</v>
      </c>
      <c r="CS343" s="31">
        <f t="shared" si="23"/>
        <v>50220</v>
      </c>
      <c r="CT343" s="32">
        <f t="shared" si="20"/>
        <v>4340</v>
      </c>
      <c r="CU343" s="3"/>
      <c r="CV343" s="3"/>
    </row>
    <row r="344" spans="1:100" ht="20.25" customHeight="1">
      <c r="A344" s="18">
        <v>173</v>
      </c>
      <c r="B344" s="48" t="s">
        <v>1127</v>
      </c>
      <c r="C344" s="20" t="s">
        <v>1128</v>
      </c>
      <c r="D344" s="20" t="s">
        <v>1460</v>
      </c>
      <c r="E344" s="20" t="s">
        <v>1457</v>
      </c>
      <c r="F344" s="126" t="s">
        <v>1129</v>
      </c>
      <c r="G344" s="213"/>
      <c r="H344" s="35"/>
      <c r="I344" s="94">
        <v>6600</v>
      </c>
      <c r="J344" s="35"/>
      <c r="K344" s="38">
        <f t="shared" si="24"/>
        <v>0</v>
      </c>
      <c r="L344" s="11"/>
      <c r="M344" s="26">
        <v>1500</v>
      </c>
      <c r="N344" s="27">
        <v>1500</v>
      </c>
      <c r="O344" s="26">
        <v>1000</v>
      </c>
      <c r="P344" s="27">
        <v>1000</v>
      </c>
      <c r="Q344" s="26">
        <v>5000</v>
      </c>
      <c r="R344" s="27">
        <v>5000</v>
      </c>
      <c r="S344" s="26">
        <v>8000</v>
      </c>
      <c r="T344" s="27">
        <f>0+0</f>
        <v>0</v>
      </c>
      <c r="U344" s="26"/>
      <c r="V344" s="27"/>
      <c r="W344" s="29">
        <v>4620</v>
      </c>
      <c r="X344" s="27">
        <v>0</v>
      </c>
      <c r="Y344" s="29">
        <v>4620</v>
      </c>
      <c r="Z344" s="27"/>
      <c r="AA344" s="29">
        <v>4620</v>
      </c>
      <c r="AB344" s="27"/>
      <c r="AC344" s="29">
        <v>4620</v>
      </c>
      <c r="AD344" s="27">
        <v>7000</v>
      </c>
      <c r="AE344" s="29">
        <v>4620</v>
      </c>
      <c r="AF344" s="27">
        <v>7000</v>
      </c>
      <c r="AG344" s="29">
        <v>4620</v>
      </c>
      <c r="AH344" s="27">
        <v>5000</v>
      </c>
      <c r="AI344" s="29">
        <v>4620</v>
      </c>
      <c r="AJ344" s="27">
        <v>5000</v>
      </c>
      <c r="AK344" s="29">
        <v>4620</v>
      </c>
      <c r="AL344" s="27"/>
      <c r="AM344" s="29">
        <v>4620</v>
      </c>
      <c r="AN344" s="27">
        <v>7300</v>
      </c>
      <c r="AO344" s="128"/>
      <c r="AP344" s="27"/>
      <c r="AQ344" s="128"/>
      <c r="AR344" s="27"/>
      <c r="AS344" s="128"/>
      <c r="AT344" s="27"/>
      <c r="AU344" s="28"/>
      <c r="AV344" s="27"/>
      <c r="AW344" s="28"/>
      <c r="AX344" s="27"/>
      <c r="AY344" s="28"/>
      <c r="AZ344" s="27"/>
      <c r="BA344" s="28"/>
      <c r="BB344" s="27"/>
      <c r="BC344" s="28"/>
      <c r="BD344" s="27"/>
      <c r="BE344" s="28"/>
      <c r="BF344" s="27"/>
      <c r="BG344" s="28"/>
      <c r="BH344" s="27"/>
      <c r="BI344" s="28"/>
      <c r="BJ344" s="27"/>
      <c r="BK344" s="28"/>
      <c r="BL344" s="27"/>
      <c r="BM344" s="28"/>
      <c r="BN344" s="27"/>
      <c r="BO344" s="28"/>
      <c r="BP344" s="27"/>
      <c r="BQ344" s="28"/>
      <c r="BR344" s="27"/>
      <c r="BS344" s="28"/>
      <c r="BT344" s="27"/>
      <c r="BU344" s="28"/>
      <c r="BV344" s="27"/>
      <c r="BW344" s="28"/>
      <c r="BX344" s="27"/>
      <c r="BY344" s="28"/>
      <c r="BZ344" s="27"/>
      <c r="CA344" s="28"/>
      <c r="CB344" s="27"/>
      <c r="CC344" s="28"/>
      <c r="CD344" s="27"/>
      <c r="CE344" s="26"/>
      <c r="CF344" s="27"/>
      <c r="CG344" s="26"/>
      <c r="CH344" s="27"/>
      <c r="CI344" s="26"/>
      <c r="CJ344" s="27"/>
      <c r="CK344" s="26"/>
      <c r="CL344" s="27"/>
      <c r="CM344" s="26"/>
      <c r="CN344" s="27"/>
      <c r="CO344" s="26"/>
      <c r="CP344" s="27"/>
      <c r="CQ344" s="30"/>
      <c r="CR344" s="31">
        <f t="shared" si="23"/>
        <v>57080</v>
      </c>
      <c r="CS344" s="31">
        <f t="shared" si="23"/>
        <v>38800</v>
      </c>
      <c r="CT344" s="32">
        <f t="shared" si="20"/>
        <v>18280</v>
      </c>
      <c r="CU344" s="3"/>
      <c r="CV344" s="3"/>
    </row>
    <row r="345" spans="1:100" ht="20.25" customHeight="1">
      <c r="A345" s="18">
        <v>174</v>
      </c>
      <c r="B345" s="48" t="s">
        <v>1130</v>
      </c>
      <c r="C345" s="20" t="s">
        <v>1131</v>
      </c>
      <c r="D345" s="20" t="s">
        <v>1460</v>
      </c>
      <c r="E345" s="20" t="s">
        <v>1457</v>
      </c>
      <c r="F345" s="126" t="s">
        <v>1132</v>
      </c>
      <c r="G345" s="213"/>
      <c r="H345" s="222" t="s">
        <v>136</v>
      </c>
      <c r="I345" s="94"/>
      <c r="J345" s="222" t="s">
        <v>136</v>
      </c>
      <c r="K345" s="25">
        <f t="shared" si="24"/>
        <v>0</v>
      </c>
      <c r="L345" s="11"/>
      <c r="M345" s="26">
        <v>1500</v>
      </c>
      <c r="N345" s="27">
        <v>1500</v>
      </c>
      <c r="O345" s="26">
        <v>1000</v>
      </c>
      <c r="P345" s="27">
        <v>1000</v>
      </c>
      <c r="Q345" s="26">
        <v>5000</v>
      </c>
      <c r="R345" s="27">
        <v>5000</v>
      </c>
      <c r="S345" s="26">
        <v>8000</v>
      </c>
      <c r="T345" s="27"/>
      <c r="U345" s="26"/>
      <c r="V345" s="27"/>
      <c r="W345" s="29">
        <v>4620</v>
      </c>
      <c r="X345" s="27">
        <v>0</v>
      </c>
      <c r="Y345" s="29">
        <v>4620</v>
      </c>
      <c r="Z345" s="27">
        <v>17240</v>
      </c>
      <c r="AA345" s="29">
        <v>4620</v>
      </c>
      <c r="AB345" s="27">
        <v>0</v>
      </c>
      <c r="AC345" s="29">
        <v>4620</v>
      </c>
      <c r="AD345" s="27">
        <v>9240</v>
      </c>
      <c r="AE345" s="29">
        <v>4620</v>
      </c>
      <c r="AF345" s="27">
        <v>4620</v>
      </c>
      <c r="AG345" s="29">
        <v>4620</v>
      </c>
      <c r="AH345" s="27"/>
      <c r="AI345" s="29"/>
      <c r="AJ345" s="27">
        <v>4620</v>
      </c>
      <c r="AK345" s="29"/>
      <c r="AL345" s="27"/>
      <c r="AM345" s="29"/>
      <c r="AN345" s="27"/>
      <c r="AO345" s="128"/>
      <c r="AP345" s="27"/>
      <c r="AQ345" s="128"/>
      <c r="AR345" s="27"/>
      <c r="AS345" s="128"/>
      <c r="AT345" s="27"/>
      <c r="AU345" s="28"/>
      <c r="AV345" s="27"/>
      <c r="AW345" s="28"/>
      <c r="AX345" s="27"/>
      <c r="AY345" s="28"/>
      <c r="AZ345" s="27"/>
      <c r="BA345" s="28"/>
      <c r="BB345" s="27"/>
      <c r="BC345" s="28"/>
      <c r="BD345" s="27"/>
      <c r="BE345" s="28"/>
      <c r="BF345" s="27"/>
      <c r="BG345" s="28"/>
      <c r="BH345" s="27"/>
      <c r="BI345" s="28"/>
      <c r="BJ345" s="27"/>
      <c r="BK345" s="28"/>
      <c r="BL345" s="27"/>
      <c r="BM345" s="28"/>
      <c r="BN345" s="27"/>
      <c r="BO345" s="28"/>
      <c r="BP345" s="27"/>
      <c r="BQ345" s="28"/>
      <c r="BR345" s="27"/>
      <c r="BS345" s="28"/>
      <c r="BT345" s="27"/>
      <c r="BU345" s="28"/>
      <c r="BV345" s="27"/>
      <c r="BW345" s="28"/>
      <c r="BX345" s="27"/>
      <c r="BY345" s="28"/>
      <c r="BZ345" s="27"/>
      <c r="CA345" s="28"/>
      <c r="CB345" s="27"/>
      <c r="CC345" s="28"/>
      <c r="CD345" s="27"/>
      <c r="CE345" s="26"/>
      <c r="CF345" s="27"/>
      <c r="CG345" s="26"/>
      <c r="CH345" s="27"/>
      <c r="CI345" s="26"/>
      <c r="CJ345" s="27"/>
      <c r="CK345" s="26"/>
      <c r="CL345" s="27"/>
      <c r="CM345" s="26"/>
      <c r="CN345" s="27"/>
      <c r="CO345" s="26"/>
      <c r="CP345" s="27"/>
      <c r="CQ345" s="30"/>
      <c r="CR345" s="31">
        <f t="shared" si="23"/>
        <v>43220</v>
      </c>
      <c r="CS345" s="31">
        <f t="shared" si="23"/>
        <v>43220</v>
      </c>
      <c r="CT345" s="32">
        <f t="shared" si="20"/>
        <v>0</v>
      </c>
      <c r="CU345" s="3"/>
      <c r="CV345" s="3"/>
    </row>
    <row r="346" spans="1:100" ht="20.25" customHeight="1">
      <c r="A346" s="18">
        <v>175</v>
      </c>
      <c r="B346" s="48" t="s">
        <v>1133</v>
      </c>
      <c r="C346" s="20" t="s">
        <v>1134</v>
      </c>
      <c r="D346" s="20" t="s">
        <v>1460</v>
      </c>
      <c r="E346" s="20" t="s">
        <v>1457</v>
      </c>
      <c r="F346" s="126" t="s">
        <v>1135</v>
      </c>
      <c r="G346" s="211"/>
      <c r="H346" s="127"/>
      <c r="I346" s="94">
        <v>6600</v>
      </c>
      <c r="J346" s="127"/>
      <c r="K346" s="25">
        <f t="shared" si="24"/>
        <v>0</v>
      </c>
      <c r="L346" s="11"/>
      <c r="M346" s="26">
        <v>1500</v>
      </c>
      <c r="N346" s="27">
        <v>1500</v>
      </c>
      <c r="O346" s="26">
        <v>1000</v>
      </c>
      <c r="P346" s="27">
        <v>1000</v>
      </c>
      <c r="Q346" s="26">
        <v>5000</v>
      </c>
      <c r="R346" s="27">
        <v>5000</v>
      </c>
      <c r="S346" s="26">
        <v>8000</v>
      </c>
      <c r="T346" s="27">
        <v>0</v>
      </c>
      <c r="U346" s="151"/>
      <c r="V346" s="27"/>
      <c r="W346" s="29">
        <v>4620</v>
      </c>
      <c r="X346" s="27">
        <v>0</v>
      </c>
      <c r="Y346" s="29">
        <v>4620</v>
      </c>
      <c r="Z346" s="27">
        <v>0</v>
      </c>
      <c r="AA346" s="29">
        <v>4620</v>
      </c>
      <c r="AB346" s="27">
        <v>0</v>
      </c>
      <c r="AC346" s="29">
        <v>4620</v>
      </c>
      <c r="AD346" s="27">
        <v>26480</v>
      </c>
      <c r="AE346" s="29">
        <v>4620</v>
      </c>
      <c r="AF346" s="27"/>
      <c r="AG346" s="29">
        <v>4620</v>
      </c>
      <c r="AH346" s="27"/>
      <c r="AI346" s="29">
        <v>4620</v>
      </c>
      <c r="AJ346" s="27"/>
      <c r="AK346" s="29">
        <v>4620</v>
      </c>
      <c r="AL346" s="27"/>
      <c r="AM346" s="29">
        <v>4620</v>
      </c>
      <c r="AN346" s="27"/>
      <c r="AO346" s="128"/>
      <c r="AP346" s="27"/>
      <c r="AQ346" s="128"/>
      <c r="AR346" s="27"/>
      <c r="AS346" s="128"/>
      <c r="AT346" s="27"/>
      <c r="AU346" s="28"/>
      <c r="AV346" s="27"/>
      <c r="AW346" s="28"/>
      <c r="AX346" s="27"/>
      <c r="AY346" s="28"/>
      <c r="AZ346" s="27"/>
      <c r="BA346" s="28"/>
      <c r="BB346" s="27"/>
      <c r="BC346" s="28"/>
      <c r="BD346" s="27"/>
      <c r="BE346" s="28"/>
      <c r="BF346" s="27"/>
      <c r="BG346" s="28"/>
      <c r="BH346" s="27"/>
      <c r="BI346" s="28"/>
      <c r="BJ346" s="27"/>
      <c r="BK346" s="28"/>
      <c r="BL346" s="27"/>
      <c r="BM346" s="28"/>
      <c r="BN346" s="27"/>
      <c r="BO346" s="28"/>
      <c r="BP346" s="27"/>
      <c r="BQ346" s="28"/>
      <c r="BR346" s="27"/>
      <c r="BS346" s="28"/>
      <c r="BT346" s="27"/>
      <c r="BU346" s="28"/>
      <c r="BV346" s="27"/>
      <c r="BW346" s="28"/>
      <c r="BX346" s="27"/>
      <c r="BY346" s="28"/>
      <c r="BZ346" s="27"/>
      <c r="CA346" s="28"/>
      <c r="CB346" s="27"/>
      <c r="CC346" s="28"/>
      <c r="CD346" s="27"/>
      <c r="CE346" s="26"/>
      <c r="CF346" s="27"/>
      <c r="CG346" s="26"/>
      <c r="CH346" s="27"/>
      <c r="CI346" s="26"/>
      <c r="CJ346" s="27"/>
      <c r="CK346" s="26"/>
      <c r="CL346" s="27"/>
      <c r="CM346" s="26"/>
      <c r="CN346" s="27"/>
      <c r="CO346" s="26"/>
      <c r="CP346" s="27"/>
      <c r="CQ346" s="30"/>
      <c r="CR346" s="31">
        <f t="shared" si="23"/>
        <v>57080</v>
      </c>
      <c r="CS346" s="31">
        <f t="shared" si="23"/>
        <v>33980</v>
      </c>
      <c r="CT346" s="32">
        <f t="shared" si="20"/>
        <v>23100</v>
      </c>
      <c r="CU346" s="3"/>
      <c r="CV346" s="3"/>
    </row>
    <row r="347" spans="1:100" ht="20.25" customHeight="1">
      <c r="A347" s="18">
        <v>176</v>
      </c>
      <c r="B347" s="48" t="s">
        <v>1136</v>
      </c>
      <c r="C347" s="20" t="s">
        <v>1137</v>
      </c>
      <c r="D347" s="20" t="s">
        <v>1460</v>
      </c>
      <c r="E347" s="20" t="s">
        <v>1457</v>
      </c>
      <c r="F347" s="126" t="s">
        <v>1138</v>
      </c>
      <c r="G347" s="33"/>
      <c r="H347" s="127"/>
      <c r="I347" s="94">
        <v>6600</v>
      </c>
      <c r="J347" s="127"/>
      <c r="K347" s="25">
        <f t="shared" si="24"/>
        <v>0</v>
      </c>
      <c r="L347" s="11"/>
      <c r="M347" s="26">
        <v>1500</v>
      </c>
      <c r="N347" s="27">
        <v>1500</v>
      </c>
      <c r="O347" s="26">
        <v>1000</v>
      </c>
      <c r="P347" s="27">
        <v>1000</v>
      </c>
      <c r="Q347" s="26">
        <v>5000</v>
      </c>
      <c r="R347" s="27">
        <v>5000</v>
      </c>
      <c r="S347" s="26">
        <v>8000</v>
      </c>
      <c r="T347" s="27">
        <v>0</v>
      </c>
      <c r="U347" s="26"/>
      <c r="V347" s="27"/>
      <c r="W347" s="29">
        <v>4620</v>
      </c>
      <c r="X347" s="27">
        <v>0</v>
      </c>
      <c r="Y347" s="29">
        <v>4620</v>
      </c>
      <c r="Z347" s="27">
        <v>0</v>
      </c>
      <c r="AA347" s="29">
        <v>4620</v>
      </c>
      <c r="AB347" s="27"/>
      <c r="AC347" s="29">
        <v>4620</v>
      </c>
      <c r="AD347" s="27">
        <v>14000</v>
      </c>
      <c r="AE347" s="29">
        <v>4620</v>
      </c>
      <c r="AF347" s="27"/>
      <c r="AG347" s="29">
        <v>4620</v>
      </c>
      <c r="AH347" s="27"/>
      <c r="AI347" s="29">
        <v>4620</v>
      </c>
      <c r="AJ347" s="27"/>
      <c r="AK347" s="29">
        <v>4620</v>
      </c>
      <c r="AL347" s="27"/>
      <c r="AM347" s="29">
        <v>4620</v>
      </c>
      <c r="AN347" s="27"/>
      <c r="AO347" s="128"/>
      <c r="AP347" s="27"/>
      <c r="AQ347" s="128"/>
      <c r="AR347" s="27"/>
      <c r="AS347" s="128"/>
      <c r="AT347" s="27"/>
      <c r="AU347" s="28"/>
      <c r="AV347" s="27"/>
      <c r="AW347" s="28"/>
      <c r="AX347" s="27"/>
      <c r="AY347" s="28"/>
      <c r="AZ347" s="27"/>
      <c r="BA347" s="28"/>
      <c r="BB347" s="27"/>
      <c r="BC347" s="28"/>
      <c r="BD347" s="27"/>
      <c r="BE347" s="28"/>
      <c r="BF347" s="27"/>
      <c r="BG347" s="28"/>
      <c r="BH347" s="27"/>
      <c r="BI347" s="28"/>
      <c r="BJ347" s="27"/>
      <c r="BK347" s="28"/>
      <c r="BL347" s="27"/>
      <c r="BM347" s="28"/>
      <c r="BN347" s="27"/>
      <c r="BO347" s="28"/>
      <c r="BP347" s="27"/>
      <c r="BQ347" s="28"/>
      <c r="BR347" s="27"/>
      <c r="BS347" s="28"/>
      <c r="BT347" s="27"/>
      <c r="BU347" s="28"/>
      <c r="BV347" s="27"/>
      <c r="BW347" s="28"/>
      <c r="BX347" s="27"/>
      <c r="BY347" s="28"/>
      <c r="BZ347" s="27"/>
      <c r="CA347" s="28"/>
      <c r="CB347" s="27"/>
      <c r="CC347" s="28"/>
      <c r="CD347" s="27"/>
      <c r="CE347" s="26"/>
      <c r="CF347" s="27"/>
      <c r="CG347" s="26"/>
      <c r="CH347" s="27"/>
      <c r="CI347" s="26"/>
      <c r="CJ347" s="27"/>
      <c r="CK347" s="26"/>
      <c r="CL347" s="27"/>
      <c r="CM347" s="26"/>
      <c r="CN347" s="27"/>
      <c r="CO347" s="26"/>
      <c r="CP347" s="27"/>
      <c r="CQ347" s="30"/>
      <c r="CR347" s="31">
        <f t="shared" si="23"/>
        <v>57080</v>
      </c>
      <c r="CS347" s="31">
        <f t="shared" si="23"/>
        <v>21500</v>
      </c>
      <c r="CT347" s="32">
        <f t="shared" si="20"/>
        <v>35580</v>
      </c>
      <c r="CU347" s="3"/>
      <c r="CV347" s="3"/>
    </row>
    <row r="348" spans="1:100" ht="20.25" customHeight="1">
      <c r="A348" s="41">
        <v>122</v>
      </c>
      <c r="B348" s="57" t="s">
        <v>414</v>
      </c>
      <c r="C348" s="42" t="s">
        <v>415</v>
      </c>
      <c r="D348" s="20" t="s">
        <v>1460</v>
      </c>
      <c r="E348" s="20" t="s">
        <v>1458</v>
      </c>
      <c r="F348" s="43" t="s">
        <v>416</v>
      </c>
      <c r="G348" s="221"/>
      <c r="H348" s="222" t="s">
        <v>136</v>
      </c>
      <c r="I348" s="23"/>
      <c r="J348" s="222" t="s">
        <v>136</v>
      </c>
      <c r="K348" s="25">
        <f>CT348</f>
        <v>0</v>
      </c>
      <c r="L348" s="11"/>
      <c r="M348" s="26">
        <v>1500</v>
      </c>
      <c r="N348" s="27">
        <v>1500</v>
      </c>
      <c r="O348" s="26">
        <v>1000</v>
      </c>
      <c r="P348" s="27">
        <v>1000</v>
      </c>
      <c r="Q348" s="26">
        <v>5000</v>
      </c>
      <c r="R348" s="27">
        <v>5000</v>
      </c>
      <c r="S348" s="26">
        <v>8000</v>
      </c>
      <c r="T348" s="27">
        <v>0</v>
      </c>
      <c r="U348" s="28"/>
      <c r="V348" s="27"/>
      <c r="W348" s="26"/>
      <c r="X348" s="27"/>
      <c r="Y348" s="29">
        <v>4620</v>
      </c>
      <c r="Z348" s="27">
        <v>12420</v>
      </c>
      <c r="AA348" s="29">
        <v>4620</v>
      </c>
      <c r="AB348" s="27">
        <v>4620</v>
      </c>
      <c r="AC348" s="29">
        <v>4620</v>
      </c>
      <c r="AD348" s="27">
        <v>4820</v>
      </c>
      <c r="AE348" s="29">
        <v>4620</v>
      </c>
      <c r="AF348" s="27">
        <v>4620</v>
      </c>
      <c r="AG348" s="29">
        <v>4620</v>
      </c>
      <c r="AH348" s="27">
        <v>4620</v>
      </c>
      <c r="AI348" s="29"/>
      <c r="AJ348" s="27"/>
      <c r="AK348" s="29"/>
      <c r="AL348" s="27"/>
      <c r="AM348" s="29"/>
      <c r="AN348" s="27"/>
      <c r="AO348" s="29"/>
      <c r="AP348" s="27"/>
      <c r="AQ348" s="28"/>
      <c r="AR348" s="27"/>
      <c r="AS348" s="28"/>
      <c r="AT348" s="27"/>
      <c r="AU348" s="28"/>
      <c r="AV348" s="27"/>
      <c r="AW348" s="28"/>
      <c r="AX348" s="27"/>
      <c r="AY348" s="28"/>
      <c r="AZ348" s="27"/>
      <c r="BA348" s="28"/>
      <c r="BB348" s="27"/>
      <c r="BC348" s="28"/>
      <c r="BD348" s="27"/>
      <c r="BE348" s="28"/>
      <c r="BF348" s="27"/>
      <c r="BG348" s="28"/>
      <c r="BH348" s="27"/>
      <c r="BI348" s="28"/>
      <c r="BJ348" s="27"/>
      <c r="BK348" s="28"/>
      <c r="BL348" s="27"/>
      <c r="BM348" s="28"/>
      <c r="BN348" s="27"/>
      <c r="BO348" s="28"/>
      <c r="BP348" s="27"/>
      <c r="BQ348" s="28"/>
      <c r="BR348" s="27"/>
      <c r="BS348" s="28"/>
      <c r="BT348" s="27"/>
      <c r="BU348" s="28"/>
      <c r="BV348" s="27"/>
      <c r="BW348" s="28"/>
      <c r="BX348" s="27"/>
      <c r="BY348" s="28"/>
      <c r="BZ348" s="27"/>
      <c r="CA348" s="28"/>
      <c r="CB348" s="27"/>
      <c r="CC348" s="28"/>
      <c r="CD348" s="27"/>
      <c r="CE348" s="26"/>
      <c r="CF348" s="27"/>
      <c r="CG348" s="26"/>
      <c r="CH348" s="27"/>
      <c r="CI348" s="26"/>
      <c r="CJ348" s="27"/>
      <c r="CK348" s="26"/>
      <c r="CL348" s="27"/>
      <c r="CM348" s="26"/>
      <c r="CN348" s="27"/>
      <c r="CO348" s="26"/>
      <c r="CP348" s="27"/>
      <c r="CQ348" s="30"/>
      <c r="CR348" s="31">
        <f t="shared" si="23"/>
        <v>38600</v>
      </c>
      <c r="CS348" s="31">
        <f t="shared" si="23"/>
        <v>38600</v>
      </c>
      <c r="CT348" s="32">
        <f t="shared" si="20"/>
        <v>0</v>
      </c>
      <c r="CU348" s="3"/>
      <c r="CV348" s="3"/>
    </row>
    <row r="349" spans="1:100" ht="20.25" customHeight="1">
      <c r="A349" s="18">
        <v>177</v>
      </c>
      <c r="B349" s="152" t="s">
        <v>1139</v>
      </c>
      <c r="C349" s="20" t="s">
        <v>1140</v>
      </c>
      <c r="D349" s="20" t="s">
        <v>1460</v>
      </c>
      <c r="E349" s="20" t="s">
        <v>1457</v>
      </c>
      <c r="F349" s="153" t="s">
        <v>1141</v>
      </c>
      <c r="G349" s="211"/>
      <c r="H349" s="127"/>
      <c r="I349" s="94">
        <v>6600</v>
      </c>
      <c r="J349" s="127"/>
      <c r="K349" s="38">
        <f>CV349</f>
        <v>0</v>
      </c>
      <c r="L349" s="11"/>
      <c r="M349" s="26">
        <v>1500</v>
      </c>
      <c r="N349" s="27">
        <v>1500</v>
      </c>
      <c r="O349" s="26">
        <v>1000</v>
      </c>
      <c r="P349" s="27">
        <v>1000</v>
      </c>
      <c r="Q349" s="26">
        <v>5000</v>
      </c>
      <c r="R349" s="27">
        <v>5000</v>
      </c>
      <c r="S349" s="26">
        <v>8000</v>
      </c>
      <c r="T349" s="27"/>
      <c r="U349" s="26"/>
      <c r="V349" s="27"/>
      <c r="W349" s="29">
        <v>4620</v>
      </c>
      <c r="X349" s="27"/>
      <c r="Y349" s="29">
        <v>4620</v>
      </c>
      <c r="Z349" s="27"/>
      <c r="AA349" s="29">
        <v>4620</v>
      </c>
      <c r="AB349" s="27"/>
      <c r="AC349" s="29">
        <v>4620</v>
      </c>
      <c r="AD349" s="27"/>
      <c r="AE349" s="29">
        <v>4620</v>
      </c>
      <c r="AF349" s="27"/>
      <c r="AG349" s="29">
        <v>4620</v>
      </c>
      <c r="AH349" s="27"/>
      <c r="AI349" s="29">
        <v>4620</v>
      </c>
      <c r="AJ349" s="27"/>
      <c r="AK349" s="29">
        <v>4620</v>
      </c>
      <c r="AL349" s="27"/>
      <c r="AM349" s="29">
        <v>4620</v>
      </c>
      <c r="AN349" s="27"/>
      <c r="AO349" s="128"/>
      <c r="AP349" s="27"/>
      <c r="AQ349" s="128"/>
      <c r="AR349" s="27"/>
      <c r="AS349" s="128"/>
      <c r="AT349" s="27"/>
      <c r="AU349" s="28"/>
      <c r="AV349" s="27"/>
      <c r="AW349" s="28"/>
      <c r="AX349" s="27"/>
      <c r="AY349" s="28"/>
      <c r="AZ349" s="27"/>
      <c r="BA349" s="28"/>
      <c r="BB349" s="27"/>
      <c r="BC349" s="28"/>
      <c r="BD349" s="27"/>
      <c r="BE349" s="28"/>
      <c r="BF349" s="27"/>
      <c r="BG349" s="28"/>
      <c r="BH349" s="27"/>
      <c r="BI349" s="28"/>
      <c r="BJ349" s="27"/>
      <c r="BK349" s="28"/>
      <c r="BL349" s="27"/>
      <c r="BM349" s="28"/>
      <c r="BN349" s="27"/>
      <c r="BO349" s="28"/>
      <c r="BP349" s="27"/>
      <c r="BQ349" s="28"/>
      <c r="BR349" s="27"/>
      <c r="BS349" s="28"/>
      <c r="BT349" s="27"/>
      <c r="BU349" s="28"/>
      <c r="BV349" s="27"/>
      <c r="BW349" s="28"/>
      <c r="BX349" s="27"/>
      <c r="BY349" s="28"/>
      <c r="BZ349" s="27"/>
      <c r="CA349" s="28"/>
      <c r="CB349" s="27"/>
      <c r="CC349" s="28"/>
      <c r="CD349" s="27"/>
      <c r="CE349" s="26"/>
      <c r="CF349" s="27"/>
      <c r="CG349" s="26"/>
      <c r="CH349" s="27"/>
      <c r="CI349" s="26"/>
      <c r="CJ349" s="27"/>
      <c r="CK349" s="26"/>
      <c r="CL349" s="27"/>
      <c r="CM349" s="26"/>
      <c r="CN349" s="27"/>
      <c r="CO349" s="26"/>
      <c r="CP349" s="27"/>
      <c r="CQ349" s="30"/>
      <c r="CR349" s="31">
        <f t="shared" si="23"/>
        <v>57080</v>
      </c>
      <c r="CS349" s="31">
        <f t="shared" si="23"/>
        <v>7500</v>
      </c>
      <c r="CT349" s="32">
        <f t="shared" si="20"/>
        <v>49580</v>
      </c>
      <c r="CU349" s="3"/>
      <c r="CV349" s="3"/>
    </row>
    <row r="350" spans="1:100" ht="20.25" customHeight="1">
      <c r="A350" s="18">
        <v>123</v>
      </c>
      <c r="B350" s="48" t="s">
        <v>417</v>
      </c>
      <c r="C350" s="20" t="s">
        <v>418</v>
      </c>
      <c r="D350" s="20" t="s">
        <v>1460</v>
      </c>
      <c r="E350" s="20" t="s">
        <v>1458</v>
      </c>
      <c r="F350" s="21" t="s">
        <v>419</v>
      </c>
      <c r="G350" s="212"/>
      <c r="H350" s="24"/>
      <c r="I350" s="23">
        <v>6600</v>
      </c>
      <c r="K350" s="25">
        <f>CT350</f>
        <v>0</v>
      </c>
      <c r="L350" s="11"/>
      <c r="M350" s="26">
        <v>1500</v>
      </c>
      <c r="N350" s="27">
        <v>1500</v>
      </c>
      <c r="O350" s="26">
        <v>1000</v>
      </c>
      <c r="P350" s="27">
        <v>1000</v>
      </c>
      <c r="Q350" s="26">
        <v>5000</v>
      </c>
      <c r="R350" s="27">
        <v>5000</v>
      </c>
      <c r="S350" s="26">
        <v>8000</v>
      </c>
      <c r="T350" s="27">
        <v>0</v>
      </c>
      <c r="U350" s="28"/>
      <c r="V350" s="27"/>
      <c r="W350" s="26"/>
      <c r="X350" s="27">
        <v>8000</v>
      </c>
      <c r="Y350" s="29">
        <v>4620</v>
      </c>
      <c r="Z350" s="27">
        <v>4620</v>
      </c>
      <c r="AA350" s="29">
        <v>4620</v>
      </c>
      <c r="AB350" s="27">
        <v>4620</v>
      </c>
      <c r="AC350" s="29">
        <v>4620</v>
      </c>
      <c r="AD350" s="27">
        <v>4620</v>
      </c>
      <c r="AE350" s="29">
        <v>4620</v>
      </c>
      <c r="AF350" s="27">
        <v>4620</v>
      </c>
      <c r="AG350" s="29">
        <v>4620</v>
      </c>
      <c r="AH350" s="27">
        <v>4620</v>
      </c>
      <c r="AI350" s="29">
        <v>4620</v>
      </c>
      <c r="AJ350" s="27">
        <v>4620</v>
      </c>
      <c r="AK350" s="29">
        <v>4620</v>
      </c>
      <c r="AL350" s="27">
        <v>4620</v>
      </c>
      <c r="AM350" s="29">
        <v>4620</v>
      </c>
      <c r="AN350" s="27">
        <v>4620</v>
      </c>
      <c r="AO350" s="29">
        <v>4620</v>
      </c>
      <c r="AP350" s="27">
        <v>4620</v>
      </c>
      <c r="AQ350" s="28"/>
      <c r="AR350" s="27"/>
      <c r="AS350" s="28"/>
      <c r="AT350" s="27"/>
      <c r="AU350" s="28"/>
      <c r="AV350" s="27"/>
      <c r="AW350" s="28"/>
      <c r="AX350" s="27"/>
      <c r="AY350" s="28"/>
      <c r="AZ350" s="27"/>
      <c r="BA350" s="28"/>
      <c r="BB350" s="27"/>
      <c r="BC350" s="28"/>
      <c r="BD350" s="27"/>
      <c r="BE350" s="28"/>
      <c r="BF350" s="27"/>
      <c r="BG350" s="28"/>
      <c r="BH350" s="27"/>
      <c r="BI350" s="28"/>
      <c r="BJ350" s="27"/>
      <c r="BK350" s="28"/>
      <c r="BL350" s="27"/>
      <c r="BM350" s="28"/>
      <c r="BN350" s="27"/>
      <c r="BO350" s="28"/>
      <c r="BP350" s="27"/>
      <c r="BQ350" s="28"/>
      <c r="BR350" s="27"/>
      <c r="BS350" s="28"/>
      <c r="BT350" s="27"/>
      <c r="BU350" s="28"/>
      <c r="BV350" s="27"/>
      <c r="BW350" s="28"/>
      <c r="BX350" s="27"/>
      <c r="BY350" s="28"/>
      <c r="BZ350" s="27"/>
      <c r="CA350" s="28"/>
      <c r="CB350" s="27"/>
      <c r="CC350" s="28"/>
      <c r="CD350" s="27"/>
      <c r="CE350" s="26"/>
      <c r="CF350" s="27"/>
      <c r="CG350" s="26"/>
      <c r="CH350" s="27"/>
      <c r="CI350" s="26"/>
      <c r="CJ350" s="27"/>
      <c r="CK350" s="26"/>
      <c r="CL350" s="27"/>
      <c r="CM350" s="26"/>
      <c r="CN350" s="27"/>
      <c r="CO350" s="26"/>
      <c r="CP350" s="27"/>
      <c r="CQ350" s="30"/>
      <c r="CR350" s="31">
        <f t="shared" si="23"/>
        <v>57080</v>
      </c>
      <c r="CS350" s="31">
        <f t="shared" si="23"/>
        <v>57080</v>
      </c>
      <c r="CT350" s="32">
        <f t="shared" si="20"/>
        <v>0</v>
      </c>
      <c r="CU350" s="3"/>
      <c r="CV350" s="3"/>
    </row>
    <row r="351" spans="1:100" ht="21.75" customHeight="1">
      <c r="A351" s="18">
        <v>124</v>
      </c>
      <c r="B351" s="48" t="s">
        <v>420</v>
      </c>
      <c r="C351" s="20" t="s">
        <v>421</v>
      </c>
      <c r="D351" s="20" t="s">
        <v>1460</v>
      </c>
      <c r="E351" s="20" t="s">
        <v>1458</v>
      </c>
      <c r="F351" s="21" t="s">
        <v>422</v>
      </c>
      <c r="G351" s="212"/>
      <c r="H351" s="226" t="s">
        <v>108</v>
      </c>
      <c r="I351" s="23">
        <v>3300</v>
      </c>
      <c r="J351" s="226" t="s">
        <v>108</v>
      </c>
      <c r="K351" s="25">
        <f>CT351</f>
        <v>0</v>
      </c>
      <c r="L351" s="11"/>
      <c r="M351" s="26">
        <v>1500</v>
      </c>
      <c r="N351" s="27">
        <v>1500</v>
      </c>
      <c r="O351" s="26">
        <v>1000</v>
      </c>
      <c r="P351" s="27">
        <v>1000</v>
      </c>
      <c r="Q351" s="26">
        <v>5000</v>
      </c>
      <c r="R351" s="27">
        <v>5000</v>
      </c>
      <c r="S351" s="26">
        <v>8000</v>
      </c>
      <c r="T351" s="27">
        <v>0</v>
      </c>
      <c r="U351" s="28"/>
      <c r="V351" s="27"/>
      <c r="W351" s="26"/>
      <c r="X351" s="27"/>
      <c r="Y351" s="29">
        <v>2310</v>
      </c>
      <c r="Z351" s="27">
        <f>8000+4620</f>
        <v>12620</v>
      </c>
      <c r="AA351" s="29">
        <v>2310</v>
      </c>
      <c r="AB351" s="27">
        <v>4620</v>
      </c>
      <c r="AC351" s="29">
        <v>2310</v>
      </c>
      <c r="AD351" s="27"/>
      <c r="AE351" s="29">
        <v>2310</v>
      </c>
      <c r="AF351" s="27"/>
      <c r="AG351" s="29">
        <v>2310</v>
      </c>
      <c r="AH351" s="27">
        <v>2310</v>
      </c>
      <c r="AI351" s="29">
        <v>2310</v>
      </c>
      <c r="AJ351" s="27">
        <v>2310</v>
      </c>
      <c r="AK351" s="29">
        <v>2310</v>
      </c>
      <c r="AL351" s="27"/>
      <c r="AM351" s="29">
        <v>2310</v>
      </c>
      <c r="AN351" s="27"/>
      <c r="AO351" s="29">
        <v>2310</v>
      </c>
      <c r="AP351" s="27">
        <v>6930</v>
      </c>
      <c r="AQ351" s="28"/>
      <c r="AR351" s="27"/>
      <c r="AS351" s="28"/>
      <c r="AT351" s="27"/>
      <c r="AU351" s="28"/>
      <c r="AV351" s="27"/>
      <c r="AW351" s="28"/>
      <c r="AX351" s="27"/>
      <c r="AY351" s="28"/>
      <c r="AZ351" s="27"/>
      <c r="BA351" s="28"/>
      <c r="BB351" s="27"/>
      <c r="BC351" s="28"/>
      <c r="BD351" s="27"/>
      <c r="BE351" s="28"/>
      <c r="BF351" s="27"/>
      <c r="BG351" s="28"/>
      <c r="BH351" s="27"/>
      <c r="BI351" s="28"/>
      <c r="BJ351" s="27"/>
      <c r="BK351" s="28"/>
      <c r="BL351" s="27"/>
      <c r="BM351" s="28"/>
      <c r="BN351" s="27"/>
      <c r="BO351" s="28"/>
      <c r="BP351" s="27"/>
      <c r="BQ351" s="28"/>
      <c r="BR351" s="27"/>
      <c r="BS351" s="28"/>
      <c r="BT351" s="27"/>
      <c r="BU351" s="28"/>
      <c r="BV351" s="27"/>
      <c r="BW351" s="28"/>
      <c r="BX351" s="27"/>
      <c r="BY351" s="28"/>
      <c r="BZ351" s="27"/>
      <c r="CA351" s="28"/>
      <c r="CB351" s="27"/>
      <c r="CC351" s="28"/>
      <c r="CD351" s="27"/>
      <c r="CE351" s="26"/>
      <c r="CF351" s="27"/>
      <c r="CG351" s="26"/>
      <c r="CH351" s="27"/>
      <c r="CI351" s="26"/>
      <c r="CJ351" s="27"/>
      <c r="CK351" s="26"/>
      <c r="CL351" s="27"/>
      <c r="CM351" s="26"/>
      <c r="CN351" s="27"/>
      <c r="CO351" s="26"/>
      <c r="CP351" s="27"/>
      <c r="CQ351" s="30"/>
      <c r="CR351" s="31">
        <f t="shared" si="23"/>
        <v>36290</v>
      </c>
      <c r="CS351" s="31">
        <f t="shared" si="23"/>
        <v>36290</v>
      </c>
      <c r="CT351" s="32">
        <f t="shared" si="20"/>
        <v>0</v>
      </c>
      <c r="CU351" s="3"/>
      <c r="CV351" s="3"/>
    </row>
    <row r="352" spans="1:100" ht="20.25" customHeight="1">
      <c r="A352" s="18">
        <v>125</v>
      </c>
      <c r="B352" s="48" t="s">
        <v>423</v>
      </c>
      <c r="C352" s="20" t="s">
        <v>424</v>
      </c>
      <c r="D352" s="20" t="s">
        <v>1460</v>
      </c>
      <c r="E352" s="20" t="s">
        <v>1458</v>
      </c>
      <c r="F352" s="21" t="s">
        <v>425</v>
      </c>
      <c r="G352" s="212"/>
      <c r="H352" s="24"/>
      <c r="I352" s="23">
        <v>6600</v>
      </c>
      <c r="K352" s="25">
        <f>CT352</f>
        <v>0</v>
      </c>
      <c r="L352" s="11"/>
      <c r="M352" s="26">
        <v>1500</v>
      </c>
      <c r="N352" s="27">
        <v>1500</v>
      </c>
      <c r="O352" s="26">
        <v>1000</v>
      </c>
      <c r="P352" s="27">
        <v>1000</v>
      </c>
      <c r="Q352" s="26">
        <v>5000</v>
      </c>
      <c r="R352" s="27">
        <v>5000</v>
      </c>
      <c r="S352" s="26">
        <v>8000</v>
      </c>
      <c r="T352" s="27">
        <v>0</v>
      </c>
      <c r="U352" s="28"/>
      <c r="V352" s="27"/>
      <c r="W352" s="26"/>
      <c r="X352" s="27"/>
      <c r="Y352" s="29">
        <v>4620</v>
      </c>
      <c r="Z352" s="27">
        <v>0</v>
      </c>
      <c r="AA352" s="29">
        <v>4620</v>
      </c>
      <c r="AB352" s="27">
        <v>0</v>
      </c>
      <c r="AC352" s="29">
        <v>4620</v>
      </c>
      <c r="AD352" s="27">
        <v>0</v>
      </c>
      <c r="AE352" s="29">
        <v>4620</v>
      </c>
      <c r="AF352" s="27">
        <v>26480</v>
      </c>
      <c r="AG352" s="29">
        <v>4620</v>
      </c>
      <c r="AH352" s="27"/>
      <c r="AI352" s="29">
        <v>4620</v>
      </c>
      <c r="AJ352" s="27"/>
      <c r="AK352" s="29">
        <v>4620</v>
      </c>
      <c r="AL352" s="27"/>
      <c r="AM352" s="29">
        <v>4620</v>
      </c>
      <c r="AN352" s="27"/>
      <c r="AO352" s="29">
        <v>4620</v>
      </c>
      <c r="AP352" s="27">
        <v>23100</v>
      </c>
      <c r="AQ352" s="28"/>
      <c r="AR352" s="27"/>
      <c r="AS352" s="28"/>
      <c r="AT352" s="27"/>
      <c r="AU352" s="28"/>
      <c r="AV352" s="27"/>
      <c r="AW352" s="28"/>
      <c r="AX352" s="27"/>
      <c r="AY352" s="28"/>
      <c r="AZ352" s="27"/>
      <c r="BA352" s="28"/>
      <c r="BB352" s="27"/>
      <c r="BC352" s="28"/>
      <c r="BD352" s="27"/>
      <c r="BE352" s="28"/>
      <c r="BF352" s="27"/>
      <c r="BG352" s="28"/>
      <c r="BH352" s="27"/>
      <c r="BI352" s="28"/>
      <c r="BJ352" s="27"/>
      <c r="BK352" s="28"/>
      <c r="BL352" s="27"/>
      <c r="BM352" s="28"/>
      <c r="BN352" s="27"/>
      <c r="BO352" s="28"/>
      <c r="BP352" s="27"/>
      <c r="BQ352" s="28"/>
      <c r="BR352" s="27"/>
      <c r="BS352" s="28"/>
      <c r="BT352" s="27"/>
      <c r="BU352" s="28"/>
      <c r="BV352" s="27"/>
      <c r="BW352" s="28"/>
      <c r="BX352" s="27"/>
      <c r="BY352" s="28"/>
      <c r="BZ352" s="27"/>
      <c r="CA352" s="28"/>
      <c r="CB352" s="27"/>
      <c r="CC352" s="28"/>
      <c r="CD352" s="27"/>
      <c r="CE352" s="26"/>
      <c r="CF352" s="27"/>
      <c r="CG352" s="26"/>
      <c r="CH352" s="27"/>
      <c r="CI352" s="26"/>
      <c r="CJ352" s="27"/>
      <c r="CK352" s="26"/>
      <c r="CL352" s="27"/>
      <c r="CM352" s="26"/>
      <c r="CN352" s="27"/>
      <c r="CO352" s="26"/>
      <c r="CP352" s="27"/>
      <c r="CQ352" s="30"/>
      <c r="CR352" s="31">
        <f t="shared" ref="CR352:CS383" si="25">CO352+CM352+CK352+CI352+CG352+CE352+CC352+CA352+BY352+BW352+BU352+BS352+BQ352+BO352+BM352+BK352+BI352+BG352+BE352+BC352+BA352+AY352+AW352+AU352+AS352+AQ352+AO352+AM352+AK352+AI352+AG352+AE352+AC352+AA352+Y352+W352+U352+Q352+O352+M352+S352</f>
        <v>57080</v>
      </c>
      <c r="CS352" s="31">
        <f t="shared" si="25"/>
        <v>57080</v>
      </c>
      <c r="CT352" s="32">
        <f t="shared" si="20"/>
        <v>0</v>
      </c>
      <c r="CU352" s="3"/>
      <c r="CV352" s="3"/>
    </row>
    <row r="353" spans="1:100" ht="20.25" customHeight="1">
      <c r="A353" s="18">
        <v>178</v>
      </c>
      <c r="B353" s="48" t="s">
        <v>790</v>
      </c>
      <c r="C353" s="20" t="s">
        <v>1142</v>
      </c>
      <c r="D353" s="20" t="s">
        <v>1460</v>
      </c>
      <c r="E353" s="20" t="s">
        <v>1457</v>
      </c>
      <c r="F353" s="126" t="s">
        <v>1143</v>
      </c>
      <c r="G353" s="211"/>
      <c r="H353" s="230" t="s">
        <v>1144</v>
      </c>
      <c r="I353" s="94">
        <v>3300</v>
      </c>
      <c r="J353" s="230" t="s">
        <v>1144</v>
      </c>
      <c r="K353" s="38">
        <f t="shared" ref="K353:K366" si="26">CV353</f>
        <v>0</v>
      </c>
      <c r="L353" s="11"/>
      <c r="M353" s="26">
        <v>1500</v>
      </c>
      <c r="N353" s="27">
        <v>1500</v>
      </c>
      <c r="O353" s="26">
        <v>1000</v>
      </c>
      <c r="P353" s="27">
        <v>1000</v>
      </c>
      <c r="Q353" s="26">
        <v>5000</v>
      </c>
      <c r="R353" s="27">
        <v>5000</v>
      </c>
      <c r="S353" s="26">
        <v>8000</v>
      </c>
      <c r="T353" s="27">
        <v>0</v>
      </c>
      <c r="U353" s="26"/>
      <c r="V353" s="27"/>
      <c r="W353" s="29">
        <v>2310</v>
      </c>
      <c r="X353" s="27">
        <v>0</v>
      </c>
      <c r="Y353" s="29">
        <v>2310</v>
      </c>
      <c r="Z353" s="27">
        <v>0</v>
      </c>
      <c r="AA353" s="29">
        <v>2310</v>
      </c>
      <c r="AB353" s="27">
        <v>0</v>
      </c>
      <c r="AC353" s="29">
        <v>2310</v>
      </c>
      <c r="AD353" s="27">
        <v>17240</v>
      </c>
      <c r="AE353" s="29">
        <v>2310</v>
      </c>
      <c r="AF353" s="27"/>
      <c r="AG353" s="29">
        <v>2310</v>
      </c>
      <c r="AH353" s="27"/>
      <c r="AI353" s="29">
        <v>2310</v>
      </c>
      <c r="AJ353" s="27"/>
      <c r="AK353" s="29">
        <v>2310</v>
      </c>
      <c r="AL353" s="27"/>
      <c r="AM353" s="29">
        <v>2310</v>
      </c>
      <c r="AN353" s="27"/>
      <c r="AO353" s="128"/>
      <c r="AP353" s="27"/>
      <c r="AQ353" s="128"/>
      <c r="AR353" s="27"/>
      <c r="AS353" s="128"/>
      <c r="AT353" s="27"/>
      <c r="AU353" s="28"/>
      <c r="AV353" s="27"/>
      <c r="AW353" s="28"/>
      <c r="AX353" s="27"/>
      <c r="AY353" s="28"/>
      <c r="AZ353" s="27"/>
      <c r="BA353" s="28"/>
      <c r="BB353" s="27"/>
      <c r="BC353" s="28"/>
      <c r="BD353" s="27"/>
      <c r="BE353" s="28"/>
      <c r="BF353" s="27"/>
      <c r="BG353" s="28"/>
      <c r="BH353" s="27"/>
      <c r="BI353" s="28"/>
      <c r="BJ353" s="27"/>
      <c r="BK353" s="28"/>
      <c r="BL353" s="27"/>
      <c r="BM353" s="28"/>
      <c r="BN353" s="27"/>
      <c r="BO353" s="28"/>
      <c r="BP353" s="27"/>
      <c r="BQ353" s="28"/>
      <c r="BR353" s="27"/>
      <c r="BS353" s="28"/>
      <c r="BT353" s="27"/>
      <c r="BU353" s="28"/>
      <c r="BV353" s="27"/>
      <c r="BW353" s="28"/>
      <c r="BX353" s="27"/>
      <c r="BY353" s="28"/>
      <c r="BZ353" s="27"/>
      <c r="CA353" s="28"/>
      <c r="CB353" s="27"/>
      <c r="CC353" s="28"/>
      <c r="CD353" s="27"/>
      <c r="CE353" s="26"/>
      <c r="CF353" s="27"/>
      <c r="CG353" s="26"/>
      <c r="CH353" s="27"/>
      <c r="CI353" s="26"/>
      <c r="CJ353" s="27"/>
      <c r="CK353" s="26"/>
      <c r="CL353" s="27"/>
      <c r="CM353" s="26"/>
      <c r="CN353" s="27"/>
      <c r="CO353" s="26"/>
      <c r="CP353" s="27"/>
      <c r="CQ353" s="30"/>
      <c r="CR353" s="31">
        <f t="shared" si="25"/>
        <v>36290</v>
      </c>
      <c r="CS353" s="31">
        <f t="shared" si="25"/>
        <v>24740</v>
      </c>
      <c r="CT353" s="32">
        <f t="shared" ref="CT353:CT416" si="27">CR353-CS353</f>
        <v>11550</v>
      </c>
      <c r="CU353" s="3"/>
      <c r="CV353" s="3"/>
    </row>
    <row r="354" spans="1:100" ht="20.25" customHeight="1">
      <c r="A354" s="18">
        <v>179</v>
      </c>
      <c r="B354" s="48" t="s">
        <v>1145</v>
      </c>
      <c r="C354" s="20" t="s">
        <v>1146</v>
      </c>
      <c r="D354" s="20" t="s">
        <v>1460</v>
      </c>
      <c r="E354" s="20" t="s">
        <v>1457</v>
      </c>
      <c r="F354" s="126" t="s">
        <v>1147</v>
      </c>
      <c r="G354" s="33"/>
      <c r="H354" s="35"/>
      <c r="I354" s="94">
        <v>6600</v>
      </c>
      <c r="J354" s="35"/>
      <c r="K354" s="25">
        <f t="shared" si="26"/>
        <v>0</v>
      </c>
      <c r="L354" s="11"/>
      <c r="M354" s="26">
        <v>1500</v>
      </c>
      <c r="N354" s="27">
        <v>1500</v>
      </c>
      <c r="O354" s="26">
        <v>1000</v>
      </c>
      <c r="P354" s="27">
        <v>1000</v>
      </c>
      <c r="Q354" s="26">
        <v>5000</v>
      </c>
      <c r="R354" s="27">
        <v>5000</v>
      </c>
      <c r="S354" s="26">
        <v>8000</v>
      </c>
      <c r="T354" s="27">
        <v>0</v>
      </c>
      <c r="U354" s="26"/>
      <c r="V354" s="27"/>
      <c r="W354" s="29">
        <v>4620</v>
      </c>
      <c r="X354" s="27">
        <v>0</v>
      </c>
      <c r="Y354" s="29">
        <v>4620</v>
      </c>
      <c r="Z354" s="27">
        <v>0</v>
      </c>
      <c r="AA354" s="29">
        <v>4620</v>
      </c>
      <c r="AB354" s="27">
        <v>0</v>
      </c>
      <c r="AC354" s="29">
        <v>4620</v>
      </c>
      <c r="AD354" s="27">
        <v>26480</v>
      </c>
      <c r="AE354" s="29">
        <v>4620</v>
      </c>
      <c r="AF354" s="27"/>
      <c r="AG354" s="29">
        <v>4620</v>
      </c>
      <c r="AH354" s="27"/>
      <c r="AI354" s="29">
        <v>4620</v>
      </c>
      <c r="AJ354" s="27"/>
      <c r="AK354" s="29">
        <v>4620</v>
      </c>
      <c r="AL354" s="27"/>
      <c r="AM354" s="29">
        <v>4620</v>
      </c>
      <c r="AN354" s="27"/>
      <c r="AO354" s="128"/>
      <c r="AP354" s="27"/>
      <c r="AQ354" s="128"/>
      <c r="AR354" s="27"/>
      <c r="AS354" s="128"/>
      <c r="AT354" s="27"/>
      <c r="AU354" s="28"/>
      <c r="AV354" s="27"/>
      <c r="AW354" s="28"/>
      <c r="AX354" s="27"/>
      <c r="AY354" s="28"/>
      <c r="AZ354" s="27"/>
      <c r="BA354" s="28"/>
      <c r="BB354" s="27"/>
      <c r="BC354" s="28"/>
      <c r="BD354" s="27"/>
      <c r="BE354" s="28"/>
      <c r="BF354" s="27"/>
      <c r="BG354" s="28"/>
      <c r="BH354" s="27"/>
      <c r="BI354" s="28"/>
      <c r="BJ354" s="27"/>
      <c r="BK354" s="28"/>
      <c r="BL354" s="27"/>
      <c r="BM354" s="28"/>
      <c r="BN354" s="27"/>
      <c r="BO354" s="28"/>
      <c r="BP354" s="27"/>
      <c r="BQ354" s="28"/>
      <c r="BR354" s="27"/>
      <c r="BS354" s="28"/>
      <c r="BT354" s="27"/>
      <c r="BU354" s="28"/>
      <c r="BV354" s="27"/>
      <c r="BW354" s="28"/>
      <c r="BX354" s="27"/>
      <c r="BY354" s="28"/>
      <c r="BZ354" s="27"/>
      <c r="CA354" s="28"/>
      <c r="CB354" s="27"/>
      <c r="CC354" s="28"/>
      <c r="CD354" s="27"/>
      <c r="CE354" s="26"/>
      <c r="CF354" s="27"/>
      <c r="CG354" s="26"/>
      <c r="CH354" s="27"/>
      <c r="CI354" s="26"/>
      <c r="CJ354" s="27"/>
      <c r="CK354" s="26"/>
      <c r="CL354" s="27"/>
      <c r="CM354" s="26"/>
      <c r="CN354" s="27"/>
      <c r="CO354" s="26"/>
      <c r="CP354" s="27"/>
      <c r="CQ354" s="30"/>
      <c r="CR354" s="31">
        <f t="shared" si="25"/>
        <v>57080</v>
      </c>
      <c r="CS354" s="31">
        <f t="shared" si="25"/>
        <v>33980</v>
      </c>
      <c r="CT354" s="32">
        <f t="shared" si="27"/>
        <v>23100</v>
      </c>
      <c r="CU354" s="3"/>
      <c r="CV354" s="3"/>
    </row>
    <row r="355" spans="1:100" ht="20.25" customHeight="1">
      <c r="A355" s="18">
        <v>180</v>
      </c>
      <c r="B355" s="48" t="s">
        <v>1148</v>
      </c>
      <c r="C355" s="20" t="s">
        <v>1149</v>
      </c>
      <c r="D355" s="20" t="s">
        <v>1460</v>
      </c>
      <c r="E355" s="20" t="s">
        <v>1457</v>
      </c>
      <c r="F355" s="126" t="s">
        <v>1150</v>
      </c>
      <c r="G355" s="212"/>
      <c r="H355" s="147"/>
      <c r="I355" s="94">
        <v>6600</v>
      </c>
      <c r="J355" s="127"/>
      <c r="K355" s="25">
        <f t="shared" si="26"/>
        <v>0</v>
      </c>
      <c r="L355" s="11"/>
      <c r="M355" s="26">
        <v>1500</v>
      </c>
      <c r="N355" s="27">
        <v>1500</v>
      </c>
      <c r="O355" s="26">
        <v>1000</v>
      </c>
      <c r="P355" s="27">
        <v>1000</v>
      </c>
      <c r="Q355" s="26">
        <v>5000</v>
      </c>
      <c r="R355" s="27">
        <v>5000</v>
      </c>
      <c r="S355" s="26">
        <v>8000</v>
      </c>
      <c r="T355" s="27">
        <v>0</v>
      </c>
      <c r="U355" s="26"/>
      <c r="V355" s="27"/>
      <c r="W355" s="29">
        <v>4620</v>
      </c>
      <c r="X355" s="27">
        <v>0</v>
      </c>
      <c r="Y355" s="29">
        <v>4620</v>
      </c>
      <c r="Z355" s="27">
        <v>0</v>
      </c>
      <c r="AA355" s="29">
        <v>4620</v>
      </c>
      <c r="AB355" s="27">
        <v>0</v>
      </c>
      <c r="AC355" s="29">
        <v>4620</v>
      </c>
      <c r="AD355" s="27">
        <v>26480</v>
      </c>
      <c r="AE355" s="29">
        <v>4620</v>
      </c>
      <c r="AF355" s="27"/>
      <c r="AG355" s="29">
        <v>4620</v>
      </c>
      <c r="AH355" s="27"/>
      <c r="AI355" s="29">
        <v>4620</v>
      </c>
      <c r="AJ355" s="27"/>
      <c r="AK355" s="29">
        <v>4620</v>
      </c>
      <c r="AL355" s="27"/>
      <c r="AM355" s="29">
        <v>4620</v>
      </c>
      <c r="AN355" s="27">
        <v>9240</v>
      </c>
      <c r="AO355" s="128"/>
      <c r="AP355" s="27"/>
      <c r="AQ355" s="128"/>
      <c r="AR355" s="27"/>
      <c r="AS355" s="128"/>
      <c r="AT355" s="27"/>
      <c r="AU355" s="28"/>
      <c r="AV355" s="27"/>
      <c r="AW355" s="28"/>
      <c r="AX355" s="27"/>
      <c r="AY355" s="28"/>
      <c r="AZ355" s="27"/>
      <c r="BA355" s="28"/>
      <c r="BB355" s="27"/>
      <c r="BC355" s="28"/>
      <c r="BD355" s="27"/>
      <c r="BE355" s="28"/>
      <c r="BF355" s="27"/>
      <c r="BG355" s="28"/>
      <c r="BH355" s="27"/>
      <c r="BI355" s="28"/>
      <c r="BJ355" s="27"/>
      <c r="BK355" s="28"/>
      <c r="BL355" s="27"/>
      <c r="BM355" s="28"/>
      <c r="BN355" s="27"/>
      <c r="BO355" s="28"/>
      <c r="BP355" s="27"/>
      <c r="BQ355" s="28"/>
      <c r="BR355" s="27"/>
      <c r="BS355" s="28"/>
      <c r="BT355" s="27"/>
      <c r="BU355" s="28"/>
      <c r="BV355" s="27"/>
      <c r="BW355" s="28"/>
      <c r="BX355" s="27"/>
      <c r="BY355" s="28"/>
      <c r="BZ355" s="27"/>
      <c r="CA355" s="28"/>
      <c r="CB355" s="27"/>
      <c r="CC355" s="28"/>
      <c r="CD355" s="27"/>
      <c r="CE355" s="26"/>
      <c r="CF355" s="27"/>
      <c r="CG355" s="26"/>
      <c r="CH355" s="27"/>
      <c r="CI355" s="26"/>
      <c r="CJ355" s="27"/>
      <c r="CK355" s="26"/>
      <c r="CL355" s="27"/>
      <c r="CM355" s="26"/>
      <c r="CN355" s="27"/>
      <c r="CO355" s="26"/>
      <c r="CP355" s="27"/>
      <c r="CQ355" s="30"/>
      <c r="CR355" s="31">
        <f t="shared" si="25"/>
        <v>57080</v>
      </c>
      <c r="CS355" s="31">
        <f t="shared" si="25"/>
        <v>43220</v>
      </c>
      <c r="CT355" s="32">
        <f t="shared" si="27"/>
        <v>13860</v>
      </c>
      <c r="CU355" s="3"/>
      <c r="CV355" s="3"/>
    </row>
    <row r="356" spans="1:100" ht="20.25" customHeight="1">
      <c r="A356" s="18">
        <v>181</v>
      </c>
      <c r="B356" s="48" t="s">
        <v>1151</v>
      </c>
      <c r="C356" s="20" t="s">
        <v>1152</v>
      </c>
      <c r="D356" s="20" t="s">
        <v>1460</v>
      </c>
      <c r="E356" s="20" t="s">
        <v>1457</v>
      </c>
      <c r="F356" s="126" t="s">
        <v>1150</v>
      </c>
      <c r="G356" s="212"/>
      <c r="H356" s="61"/>
      <c r="I356" s="94">
        <v>6600</v>
      </c>
      <c r="J356" s="61"/>
      <c r="K356" s="38">
        <f t="shared" si="26"/>
        <v>0</v>
      </c>
      <c r="L356" s="11"/>
      <c r="M356" s="26">
        <v>1500</v>
      </c>
      <c r="N356" s="27">
        <v>1500</v>
      </c>
      <c r="O356" s="26">
        <v>1000</v>
      </c>
      <c r="P356" s="27">
        <v>1000</v>
      </c>
      <c r="Q356" s="26">
        <v>5000</v>
      </c>
      <c r="R356" s="27">
        <v>5000</v>
      </c>
      <c r="S356" s="26">
        <v>8000</v>
      </c>
      <c r="T356" s="27"/>
      <c r="U356" s="26"/>
      <c r="V356" s="27"/>
      <c r="W356" s="29">
        <v>4620</v>
      </c>
      <c r="X356" s="27">
        <v>0</v>
      </c>
      <c r="Y356" s="29">
        <v>4620</v>
      </c>
      <c r="Z356" s="27">
        <v>0</v>
      </c>
      <c r="AA356" s="29">
        <v>4620</v>
      </c>
      <c r="AB356" s="27">
        <v>0</v>
      </c>
      <c r="AC356" s="29">
        <v>4620</v>
      </c>
      <c r="AD356" s="27">
        <v>18480</v>
      </c>
      <c r="AE356" s="29">
        <v>4620</v>
      </c>
      <c r="AF356" s="27"/>
      <c r="AG356" s="29">
        <v>4620</v>
      </c>
      <c r="AH356" s="27"/>
      <c r="AI356" s="29">
        <v>4620</v>
      </c>
      <c r="AJ356" s="27"/>
      <c r="AK356" s="29">
        <v>4620</v>
      </c>
      <c r="AL356" s="27"/>
      <c r="AM356" s="29">
        <v>4620</v>
      </c>
      <c r="AN356" s="27"/>
      <c r="AO356" s="128"/>
      <c r="AP356" s="27"/>
      <c r="AQ356" s="128"/>
      <c r="AR356" s="27"/>
      <c r="AS356" s="128"/>
      <c r="AT356" s="27"/>
      <c r="AU356" s="28"/>
      <c r="AV356" s="27"/>
      <c r="AW356" s="28"/>
      <c r="AX356" s="27"/>
      <c r="AY356" s="28"/>
      <c r="AZ356" s="27"/>
      <c r="BA356" s="28"/>
      <c r="BB356" s="27"/>
      <c r="BC356" s="28"/>
      <c r="BD356" s="27"/>
      <c r="BE356" s="28"/>
      <c r="BF356" s="27"/>
      <c r="BG356" s="28"/>
      <c r="BH356" s="27"/>
      <c r="BI356" s="28"/>
      <c r="BJ356" s="27"/>
      <c r="BK356" s="28"/>
      <c r="BL356" s="27"/>
      <c r="BM356" s="28"/>
      <c r="BN356" s="27"/>
      <c r="BO356" s="28"/>
      <c r="BP356" s="27"/>
      <c r="BQ356" s="28"/>
      <c r="BR356" s="27"/>
      <c r="BS356" s="28"/>
      <c r="BT356" s="27"/>
      <c r="BU356" s="28"/>
      <c r="BV356" s="27"/>
      <c r="BW356" s="28"/>
      <c r="BX356" s="27"/>
      <c r="BY356" s="28"/>
      <c r="BZ356" s="27"/>
      <c r="CA356" s="28"/>
      <c r="CB356" s="27"/>
      <c r="CC356" s="28"/>
      <c r="CD356" s="27"/>
      <c r="CE356" s="26"/>
      <c r="CF356" s="27"/>
      <c r="CG356" s="26"/>
      <c r="CH356" s="27"/>
      <c r="CI356" s="26"/>
      <c r="CJ356" s="27"/>
      <c r="CK356" s="26"/>
      <c r="CL356" s="27"/>
      <c r="CM356" s="26"/>
      <c r="CN356" s="27"/>
      <c r="CO356" s="26"/>
      <c r="CP356" s="27"/>
      <c r="CQ356" s="30"/>
      <c r="CR356" s="31">
        <f t="shared" si="25"/>
        <v>57080</v>
      </c>
      <c r="CS356" s="31">
        <f t="shared" si="25"/>
        <v>25980</v>
      </c>
      <c r="CT356" s="32">
        <f t="shared" si="27"/>
        <v>31100</v>
      </c>
      <c r="CU356" s="3"/>
      <c r="CV356" s="3"/>
    </row>
    <row r="357" spans="1:100" ht="20.25" customHeight="1">
      <c r="A357" s="18">
        <v>182</v>
      </c>
      <c r="B357" s="48" t="s">
        <v>1153</v>
      </c>
      <c r="C357" s="20" t="s">
        <v>1154</v>
      </c>
      <c r="D357" s="20" t="s">
        <v>1460</v>
      </c>
      <c r="E357" s="20" t="s">
        <v>1457</v>
      </c>
      <c r="F357" s="126" t="s">
        <v>1155</v>
      </c>
      <c r="G357" s="156"/>
      <c r="H357" s="127"/>
      <c r="I357" s="94">
        <v>6600</v>
      </c>
      <c r="J357" s="127"/>
      <c r="K357" s="38">
        <f t="shared" si="26"/>
        <v>0</v>
      </c>
      <c r="L357" s="11"/>
      <c r="M357" s="26">
        <v>1500</v>
      </c>
      <c r="N357" s="27">
        <v>1500</v>
      </c>
      <c r="O357" s="26">
        <v>1000</v>
      </c>
      <c r="P357" s="27">
        <v>1000</v>
      </c>
      <c r="Q357" s="26">
        <v>5000</v>
      </c>
      <c r="R357" s="27">
        <v>5000</v>
      </c>
      <c r="S357" s="26">
        <v>8000</v>
      </c>
      <c r="T357" s="27">
        <v>0</v>
      </c>
      <c r="U357" s="26"/>
      <c r="V357" s="27"/>
      <c r="W357" s="29">
        <v>4620</v>
      </c>
      <c r="X357" s="27">
        <v>0</v>
      </c>
      <c r="Y357" s="29">
        <v>4620</v>
      </c>
      <c r="Z357" s="27">
        <v>0</v>
      </c>
      <c r="AA357" s="29">
        <v>4620</v>
      </c>
      <c r="AB357" s="27">
        <v>0</v>
      </c>
      <c r="AC357" s="29">
        <v>4620</v>
      </c>
      <c r="AD357" s="27">
        <v>26480</v>
      </c>
      <c r="AE357" s="29">
        <v>4620</v>
      </c>
      <c r="AF357" s="27"/>
      <c r="AG357" s="29">
        <v>4620</v>
      </c>
      <c r="AH357" s="27"/>
      <c r="AI357" s="29">
        <v>4620</v>
      </c>
      <c r="AJ357" s="27"/>
      <c r="AK357" s="29">
        <v>4620</v>
      </c>
      <c r="AL357" s="27"/>
      <c r="AM357" s="29">
        <v>4620</v>
      </c>
      <c r="AN357" s="27">
        <v>23100</v>
      </c>
      <c r="AO357" s="128"/>
      <c r="AP357" s="27"/>
      <c r="AQ357" s="128"/>
      <c r="AR357" s="27"/>
      <c r="AS357" s="128"/>
      <c r="AT357" s="27"/>
      <c r="AU357" s="28"/>
      <c r="AV357" s="27"/>
      <c r="AW357" s="28"/>
      <c r="AX357" s="27"/>
      <c r="AY357" s="28"/>
      <c r="AZ357" s="27"/>
      <c r="BA357" s="28"/>
      <c r="BB357" s="27"/>
      <c r="BC357" s="28"/>
      <c r="BD357" s="27"/>
      <c r="BE357" s="28"/>
      <c r="BF357" s="27"/>
      <c r="BG357" s="28"/>
      <c r="BH357" s="27"/>
      <c r="BI357" s="28"/>
      <c r="BJ357" s="27"/>
      <c r="BK357" s="28"/>
      <c r="BL357" s="27"/>
      <c r="BM357" s="28"/>
      <c r="BN357" s="27"/>
      <c r="BO357" s="28"/>
      <c r="BP357" s="27"/>
      <c r="BQ357" s="28"/>
      <c r="BR357" s="27"/>
      <c r="BS357" s="28"/>
      <c r="BT357" s="27"/>
      <c r="BU357" s="28"/>
      <c r="BV357" s="27"/>
      <c r="BW357" s="28"/>
      <c r="BX357" s="27"/>
      <c r="BY357" s="28"/>
      <c r="BZ357" s="27"/>
      <c r="CA357" s="28"/>
      <c r="CB357" s="27"/>
      <c r="CC357" s="28"/>
      <c r="CD357" s="27"/>
      <c r="CE357" s="26"/>
      <c r="CF357" s="27"/>
      <c r="CG357" s="26"/>
      <c r="CH357" s="27"/>
      <c r="CI357" s="26"/>
      <c r="CJ357" s="27"/>
      <c r="CK357" s="26"/>
      <c r="CL357" s="27"/>
      <c r="CM357" s="26"/>
      <c r="CN357" s="27"/>
      <c r="CO357" s="26"/>
      <c r="CP357" s="27"/>
      <c r="CQ357" s="30"/>
      <c r="CR357" s="31">
        <f t="shared" si="25"/>
        <v>57080</v>
      </c>
      <c r="CS357" s="31">
        <f t="shared" si="25"/>
        <v>57080</v>
      </c>
      <c r="CT357" s="32">
        <f t="shared" si="27"/>
        <v>0</v>
      </c>
      <c r="CU357" s="3"/>
      <c r="CV357" s="3"/>
    </row>
    <row r="358" spans="1:100" ht="20.25" customHeight="1">
      <c r="A358" s="18">
        <v>183</v>
      </c>
      <c r="B358" s="197" t="s">
        <v>1156</v>
      </c>
      <c r="C358" s="20" t="s">
        <v>1157</v>
      </c>
      <c r="D358" s="20" t="s">
        <v>1460</v>
      </c>
      <c r="E358" s="20" t="s">
        <v>1457</v>
      </c>
      <c r="F358" s="126" t="s">
        <v>1158</v>
      </c>
      <c r="G358" s="221"/>
      <c r="H358" s="222" t="s">
        <v>136</v>
      </c>
      <c r="I358" s="94"/>
      <c r="J358" s="222" t="s">
        <v>136</v>
      </c>
      <c r="K358" s="25">
        <f t="shared" si="26"/>
        <v>0</v>
      </c>
      <c r="L358" s="11"/>
      <c r="M358" s="26">
        <v>1500</v>
      </c>
      <c r="N358" s="27">
        <v>1500</v>
      </c>
      <c r="O358" s="26">
        <v>1000</v>
      </c>
      <c r="P358" s="27">
        <v>1000</v>
      </c>
      <c r="Q358" s="26">
        <v>5000</v>
      </c>
      <c r="R358" s="27">
        <v>5000</v>
      </c>
      <c r="S358" s="26">
        <v>8000</v>
      </c>
      <c r="T358" s="27">
        <v>0</v>
      </c>
      <c r="U358" s="26"/>
      <c r="V358" s="27"/>
      <c r="W358" s="29">
        <v>4620</v>
      </c>
      <c r="X358" s="27">
        <v>0</v>
      </c>
      <c r="Y358" s="29">
        <v>4620</v>
      </c>
      <c r="Z358" s="27"/>
      <c r="AA358" s="29">
        <v>4620</v>
      </c>
      <c r="AB358" s="27"/>
      <c r="AC358" s="29">
        <v>4620</v>
      </c>
      <c r="AD358" s="27"/>
      <c r="AE358" s="29">
        <v>4620</v>
      </c>
      <c r="AF358" s="27">
        <f>15100+16000</f>
        <v>31100</v>
      </c>
      <c r="AG358" s="29"/>
      <c r="AH358" s="27"/>
      <c r="AI358" s="29"/>
      <c r="AJ358" s="27"/>
      <c r="AK358" s="29"/>
      <c r="AL358" s="27"/>
      <c r="AM358" s="29"/>
      <c r="AN358" s="27"/>
      <c r="AO358" s="128"/>
      <c r="AP358" s="27"/>
      <c r="AQ358" s="128"/>
      <c r="AR358" s="27"/>
      <c r="AS358" s="128"/>
      <c r="AT358" s="27"/>
      <c r="AU358" s="28"/>
      <c r="AV358" s="27"/>
      <c r="AW358" s="28"/>
      <c r="AX358" s="27"/>
      <c r="AY358" s="28"/>
      <c r="AZ358" s="27"/>
      <c r="BA358" s="28"/>
      <c r="BB358" s="27"/>
      <c r="BC358" s="28"/>
      <c r="BD358" s="27"/>
      <c r="BE358" s="28"/>
      <c r="BF358" s="27"/>
      <c r="BG358" s="28"/>
      <c r="BH358" s="27"/>
      <c r="BI358" s="28"/>
      <c r="BJ358" s="27"/>
      <c r="BK358" s="28"/>
      <c r="BL358" s="27"/>
      <c r="BM358" s="28"/>
      <c r="BN358" s="27"/>
      <c r="BO358" s="28"/>
      <c r="BP358" s="27"/>
      <c r="BQ358" s="28"/>
      <c r="BR358" s="27"/>
      <c r="BS358" s="28"/>
      <c r="BT358" s="27"/>
      <c r="BU358" s="28"/>
      <c r="BV358" s="27"/>
      <c r="BW358" s="28"/>
      <c r="BX358" s="27"/>
      <c r="BY358" s="28"/>
      <c r="BZ358" s="27"/>
      <c r="CA358" s="28"/>
      <c r="CB358" s="27"/>
      <c r="CC358" s="28"/>
      <c r="CD358" s="27"/>
      <c r="CE358" s="26"/>
      <c r="CF358" s="27"/>
      <c r="CG358" s="26"/>
      <c r="CH358" s="27"/>
      <c r="CI358" s="26"/>
      <c r="CJ358" s="27"/>
      <c r="CK358" s="26"/>
      <c r="CL358" s="27"/>
      <c r="CM358" s="26"/>
      <c r="CN358" s="27"/>
      <c r="CO358" s="26"/>
      <c r="CP358" s="27"/>
      <c r="CQ358" s="30"/>
      <c r="CR358" s="31">
        <f t="shared" si="25"/>
        <v>38600</v>
      </c>
      <c r="CS358" s="31">
        <f t="shared" si="25"/>
        <v>38600</v>
      </c>
      <c r="CT358" s="32">
        <f t="shared" si="27"/>
        <v>0</v>
      </c>
      <c r="CU358" s="3"/>
      <c r="CV358" s="3"/>
    </row>
    <row r="359" spans="1:100" ht="20.25" customHeight="1">
      <c r="A359" s="18">
        <v>184</v>
      </c>
      <c r="B359" s="48" t="s">
        <v>1159</v>
      </c>
      <c r="C359" s="20" t="s">
        <v>1160</v>
      </c>
      <c r="D359" s="20" t="s">
        <v>1460</v>
      </c>
      <c r="E359" s="20" t="s">
        <v>1457</v>
      </c>
      <c r="F359" s="126" t="s">
        <v>1161</v>
      </c>
      <c r="G359" s="33"/>
      <c r="H359" s="127"/>
      <c r="I359" s="94">
        <v>6600</v>
      </c>
      <c r="J359" s="127"/>
      <c r="K359" s="25">
        <f t="shared" si="26"/>
        <v>0</v>
      </c>
      <c r="L359" s="11"/>
      <c r="M359" s="26">
        <v>1500</v>
      </c>
      <c r="N359" s="27">
        <v>1500</v>
      </c>
      <c r="O359" s="26">
        <v>1000</v>
      </c>
      <c r="P359" s="27">
        <v>1000</v>
      </c>
      <c r="Q359" s="26">
        <v>5000</v>
      </c>
      <c r="R359" s="27">
        <v>5000</v>
      </c>
      <c r="S359" s="26">
        <v>8000</v>
      </c>
      <c r="T359" s="27">
        <v>0</v>
      </c>
      <c r="U359" s="26"/>
      <c r="V359" s="27"/>
      <c r="W359" s="29">
        <v>4620</v>
      </c>
      <c r="X359" s="27"/>
      <c r="Y359" s="29">
        <v>4620</v>
      </c>
      <c r="Z359" s="27"/>
      <c r="AA359" s="29">
        <v>4620</v>
      </c>
      <c r="AB359" s="27"/>
      <c r="AC359" s="29">
        <v>4620</v>
      </c>
      <c r="AD359" s="27">
        <v>5500</v>
      </c>
      <c r="AE359" s="29">
        <v>4620</v>
      </c>
      <c r="AF359" s="27"/>
      <c r="AG359" s="29">
        <v>4620</v>
      </c>
      <c r="AH359" s="27">
        <v>20000</v>
      </c>
      <c r="AI359" s="29">
        <v>4620</v>
      </c>
      <c r="AJ359" s="27"/>
      <c r="AK359" s="29">
        <v>4620</v>
      </c>
      <c r="AL359" s="27"/>
      <c r="AM359" s="29">
        <v>4620</v>
      </c>
      <c r="AN359" s="27">
        <v>19460</v>
      </c>
      <c r="AO359" s="128"/>
      <c r="AP359" s="27"/>
      <c r="AQ359" s="128"/>
      <c r="AR359" s="27"/>
      <c r="AS359" s="128"/>
      <c r="AT359" s="27"/>
      <c r="AU359" s="28"/>
      <c r="AV359" s="27"/>
      <c r="AW359" s="28"/>
      <c r="AX359" s="27"/>
      <c r="AY359" s="28"/>
      <c r="AZ359" s="27"/>
      <c r="BA359" s="28"/>
      <c r="BB359" s="27"/>
      <c r="BC359" s="28"/>
      <c r="BD359" s="27"/>
      <c r="BE359" s="28"/>
      <c r="BF359" s="27"/>
      <c r="BG359" s="28"/>
      <c r="BH359" s="27"/>
      <c r="BI359" s="28"/>
      <c r="BJ359" s="27"/>
      <c r="BK359" s="28"/>
      <c r="BL359" s="27"/>
      <c r="BM359" s="28"/>
      <c r="BN359" s="27"/>
      <c r="BO359" s="28"/>
      <c r="BP359" s="27"/>
      <c r="BQ359" s="28"/>
      <c r="BR359" s="27"/>
      <c r="BS359" s="28"/>
      <c r="BT359" s="27"/>
      <c r="BU359" s="28"/>
      <c r="BV359" s="27"/>
      <c r="BW359" s="28"/>
      <c r="BX359" s="27"/>
      <c r="BY359" s="28"/>
      <c r="BZ359" s="27"/>
      <c r="CA359" s="28"/>
      <c r="CB359" s="27"/>
      <c r="CC359" s="28"/>
      <c r="CD359" s="27"/>
      <c r="CE359" s="26"/>
      <c r="CF359" s="27"/>
      <c r="CG359" s="26"/>
      <c r="CH359" s="27"/>
      <c r="CI359" s="26"/>
      <c r="CJ359" s="27"/>
      <c r="CK359" s="26"/>
      <c r="CL359" s="27"/>
      <c r="CM359" s="26"/>
      <c r="CN359" s="27"/>
      <c r="CO359" s="26"/>
      <c r="CP359" s="27"/>
      <c r="CQ359" s="30"/>
      <c r="CR359" s="31">
        <f t="shared" si="25"/>
        <v>57080</v>
      </c>
      <c r="CS359" s="31">
        <f t="shared" si="25"/>
        <v>52460</v>
      </c>
      <c r="CT359" s="32">
        <f t="shared" si="27"/>
        <v>4620</v>
      </c>
      <c r="CU359" s="3"/>
      <c r="CV359" s="3"/>
    </row>
    <row r="360" spans="1:100" ht="20.25" customHeight="1">
      <c r="A360" s="18">
        <v>185</v>
      </c>
      <c r="B360" s="48" t="s">
        <v>1162</v>
      </c>
      <c r="C360" s="20" t="s">
        <v>1163</v>
      </c>
      <c r="D360" s="20" t="s">
        <v>1460</v>
      </c>
      <c r="E360" s="20" t="s">
        <v>1457</v>
      </c>
      <c r="F360" s="126" t="s">
        <v>1164</v>
      </c>
      <c r="G360" s="213" t="s">
        <v>410</v>
      </c>
      <c r="H360" s="35" t="s">
        <v>1463</v>
      </c>
      <c r="I360" s="94">
        <v>6200</v>
      </c>
      <c r="J360" s="35"/>
      <c r="K360" s="25">
        <f t="shared" si="26"/>
        <v>0</v>
      </c>
      <c r="L360" s="11"/>
      <c r="M360" s="26">
        <v>1500</v>
      </c>
      <c r="N360" s="27">
        <v>1500</v>
      </c>
      <c r="O360" s="26">
        <v>1000</v>
      </c>
      <c r="P360" s="27">
        <v>1000</v>
      </c>
      <c r="Q360" s="26">
        <v>5000</v>
      </c>
      <c r="R360" s="27">
        <v>5000</v>
      </c>
      <c r="S360" s="26">
        <v>8000</v>
      </c>
      <c r="T360" s="27"/>
      <c r="U360" s="26"/>
      <c r="V360" s="27"/>
      <c r="W360" s="29">
        <v>4340</v>
      </c>
      <c r="X360" s="27"/>
      <c r="Y360" s="29">
        <v>4340</v>
      </c>
      <c r="Z360" s="27">
        <v>0</v>
      </c>
      <c r="AA360" s="29">
        <v>4340</v>
      </c>
      <c r="AB360" s="27">
        <v>0</v>
      </c>
      <c r="AC360" s="29">
        <v>4340</v>
      </c>
      <c r="AD360" s="27">
        <v>16400</v>
      </c>
      <c r="AE360" s="29">
        <v>4340</v>
      </c>
      <c r="AF360" s="27">
        <v>8680</v>
      </c>
      <c r="AG360" s="29">
        <v>4340</v>
      </c>
      <c r="AH360" s="27">
        <v>4340</v>
      </c>
      <c r="AI360" s="29">
        <v>4340</v>
      </c>
      <c r="AJ360" s="27"/>
      <c r="AK360" s="29">
        <v>4340</v>
      </c>
      <c r="AL360" s="27"/>
      <c r="AM360" s="29">
        <v>4340</v>
      </c>
      <c r="AN360" s="27">
        <v>8680</v>
      </c>
      <c r="AO360" s="128"/>
      <c r="AP360" s="27"/>
      <c r="AQ360" s="128"/>
      <c r="AR360" s="27"/>
      <c r="AS360" s="128"/>
      <c r="AT360" s="27"/>
      <c r="AU360" s="28"/>
      <c r="AV360" s="27"/>
      <c r="AW360" s="28"/>
      <c r="AX360" s="27"/>
      <c r="AY360" s="28"/>
      <c r="AZ360" s="27"/>
      <c r="BA360" s="28"/>
      <c r="BB360" s="27"/>
      <c r="BC360" s="28"/>
      <c r="BD360" s="27"/>
      <c r="BE360" s="28"/>
      <c r="BF360" s="27"/>
      <c r="BG360" s="28"/>
      <c r="BH360" s="27"/>
      <c r="BI360" s="28"/>
      <c r="BJ360" s="27"/>
      <c r="BK360" s="28"/>
      <c r="BL360" s="27"/>
      <c r="BM360" s="28"/>
      <c r="BN360" s="27"/>
      <c r="BO360" s="28"/>
      <c r="BP360" s="27"/>
      <c r="BQ360" s="28"/>
      <c r="BR360" s="27"/>
      <c r="BS360" s="28"/>
      <c r="BT360" s="27"/>
      <c r="BU360" s="28"/>
      <c r="BV360" s="27"/>
      <c r="BW360" s="28"/>
      <c r="BX360" s="27"/>
      <c r="BY360" s="28"/>
      <c r="BZ360" s="27"/>
      <c r="CA360" s="28"/>
      <c r="CB360" s="27"/>
      <c r="CC360" s="28"/>
      <c r="CD360" s="27"/>
      <c r="CE360" s="26"/>
      <c r="CF360" s="27"/>
      <c r="CG360" s="26"/>
      <c r="CH360" s="27"/>
      <c r="CI360" s="26"/>
      <c r="CJ360" s="27"/>
      <c r="CK360" s="26"/>
      <c r="CL360" s="27"/>
      <c r="CM360" s="26"/>
      <c r="CN360" s="27"/>
      <c r="CO360" s="26"/>
      <c r="CP360" s="27"/>
      <c r="CQ360" s="30"/>
      <c r="CR360" s="31">
        <f t="shared" si="25"/>
        <v>54560</v>
      </c>
      <c r="CS360" s="31">
        <f t="shared" si="25"/>
        <v>45600</v>
      </c>
      <c r="CT360" s="32">
        <f t="shared" si="27"/>
        <v>8960</v>
      </c>
      <c r="CU360" s="3"/>
      <c r="CV360" s="3"/>
    </row>
    <row r="361" spans="1:100" ht="20.25" customHeight="1">
      <c r="A361" s="18">
        <v>186</v>
      </c>
      <c r="B361" s="159" t="s">
        <v>1165</v>
      </c>
      <c r="C361" s="20" t="s">
        <v>1166</v>
      </c>
      <c r="D361" s="20" t="s">
        <v>1460</v>
      </c>
      <c r="E361" s="20" t="s">
        <v>1457</v>
      </c>
      <c r="F361" s="126" t="s">
        <v>1167</v>
      </c>
      <c r="G361" s="211"/>
      <c r="H361" s="127"/>
      <c r="I361" s="94">
        <v>6600</v>
      </c>
      <c r="J361" s="127"/>
      <c r="K361" s="38">
        <f t="shared" si="26"/>
        <v>0</v>
      </c>
      <c r="L361" s="11"/>
      <c r="M361" s="26">
        <v>1500</v>
      </c>
      <c r="N361" s="27">
        <v>1500</v>
      </c>
      <c r="O361" s="26">
        <v>1000</v>
      </c>
      <c r="P361" s="27">
        <v>1000</v>
      </c>
      <c r="Q361" s="26">
        <v>5000</v>
      </c>
      <c r="R361" s="27">
        <v>5000</v>
      </c>
      <c r="S361" s="26">
        <v>8000</v>
      </c>
      <c r="T361" s="27">
        <v>0</v>
      </c>
      <c r="U361" s="26"/>
      <c r="V361" s="27"/>
      <c r="W361" s="29">
        <v>4620</v>
      </c>
      <c r="X361" s="27">
        <v>0</v>
      </c>
      <c r="Y361" s="29">
        <v>4620</v>
      </c>
      <c r="Z361" s="27">
        <f>2310+0</f>
        <v>2310</v>
      </c>
      <c r="AA361" s="29">
        <v>4620</v>
      </c>
      <c r="AB361" s="27">
        <v>0</v>
      </c>
      <c r="AC361" s="29">
        <v>4620</v>
      </c>
      <c r="AD361" s="27">
        <v>9930</v>
      </c>
      <c r="AE361" s="29">
        <v>4620</v>
      </c>
      <c r="AF361" s="27">
        <v>2310</v>
      </c>
      <c r="AG361" s="29">
        <v>4620</v>
      </c>
      <c r="AH361" s="27">
        <v>2310</v>
      </c>
      <c r="AI361" s="29">
        <v>4620</v>
      </c>
      <c r="AJ361" s="27"/>
      <c r="AK361" s="29">
        <v>4620</v>
      </c>
      <c r="AL361" s="27"/>
      <c r="AM361" s="29">
        <v>4620</v>
      </c>
      <c r="AN361" s="27">
        <v>6930</v>
      </c>
      <c r="AO361" s="128"/>
      <c r="AP361" s="27"/>
      <c r="AQ361" s="128"/>
      <c r="AR361" s="27"/>
      <c r="AS361" s="128"/>
      <c r="AT361" s="27"/>
      <c r="AU361" s="28"/>
      <c r="AV361" s="27"/>
      <c r="AW361" s="28"/>
      <c r="AX361" s="27"/>
      <c r="AY361" s="28"/>
      <c r="AZ361" s="27"/>
      <c r="BA361" s="28"/>
      <c r="BB361" s="27"/>
      <c r="BC361" s="28"/>
      <c r="BD361" s="27"/>
      <c r="BE361" s="28"/>
      <c r="BF361" s="27"/>
      <c r="BG361" s="28"/>
      <c r="BH361" s="27"/>
      <c r="BI361" s="28"/>
      <c r="BJ361" s="27"/>
      <c r="BK361" s="28"/>
      <c r="BL361" s="27"/>
      <c r="BM361" s="28"/>
      <c r="BN361" s="27"/>
      <c r="BO361" s="28"/>
      <c r="BP361" s="27"/>
      <c r="BQ361" s="28"/>
      <c r="BR361" s="27"/>
      <c r="BS361" s="28"/>
      <c r="BT361" s="27"/>
      <c r="BU361" s="28"/>
      <c r="BV361" s="27"/>
      <c r="BW361" s="28"/>
      <c r="BX361" s="27"/>
      <c r="BY361" s="28"/>
      <c r="BZ361" s="27"/>
      <c r="CA361" s="28"/>
      <c r="CB361" s="27"/>
      <c r="CC361" s="28"/>
      <c r="CD361" s="27"/>
      <c r="CE361" s="26"/>
      <c r="CF361" s="27"/>
      <c r="CG361" s="26"/>
      <c r="CH361" s="27"/>
      <c r="CI361" s="26"/>
      <c r="CJ361" s="27"/>
      <c r="CK361" s="26"/>
      <c r="CL361" s="27"/>
      <c r="CM361" s="26"/>
      <c r="CN361" s="27"/>
      <c r="CO361" s="26"/>
      <c r="CP361" s="27"/>
      <c r="CQ361" s="30"/>
      <c r="CR361" s="31">
        <f t="shared" si="25"/>
        <v>57080</v>
      </c>
      <c r="CS361" s="49">
        <f t="shared" si="25"/>
        <v>31290</v>
      </c>
      <c r="CT361" s="32">
        <f t="shared" si="27"/>
        <v>25790</v>
      </c>
      <c r="CU361" s="3"/>
      <c r="CV361" s="3"/>
    </row>
    <row r="362" spans="1:100" ht="20.25" customHeight="1">
      <c r="A362" s="18">
        <v>187</v>
      </c>
      <c r="B362" s="48" t="s">
        <v>1168</v>
      </c>
      <c r="C362" s="20" t="s">
        <v>1169</v>
      </c>
      <c r="D362" s="20" t="s">
        <v>1460</v>
      </c>
      <c r="E362" s="20" t="s">
        <v>1457</v>
      </c>
      <c r="F362" s="126" t="s">
        <v>1170</v>
      </c>
      <c r="G362" s="33"/>
      <c r="H362" s="127"/>
      <c r="I362" s="94">
        <v>6600</v>
      </c>
      <c r="J362" s="127"/>
      <c r="K362" s="38">
        <f t="shared" si="26"/>
        <v>0</v>
      </c>
      <c r="L362" s="11"/>
      <c r="M362" s="26">
        <v>1500</v>
      </c>
      <c r="N362" s="27">
        <v>1500</v>
      </c>
      <c r="O362" s="26">
        <v>1000</v>
      </c>
      <c r="P362" s="27">
        <v>1000</v>
      </c>
      <c r="Q362" s="26">
        <v>5000</v>
      </c>
      <c r="R362" s="27">
        <v>5000</v>
      </c>
      <c r="S362" s="26">
        <v>8000</v>
      </c>
      <c r="T362" s="27">
        <v>0</v>
      </c>
      <c r="U362" s="26"/>
      <c r="V362" s="27"/>
      <c r="W362" s="29">
        <v>4620</v>
      </c>
      <c r="X362" s="27"/>
      <c r="Y362" s="29">
        <v>4620</v>
      </c>
      <c r="Z362" s="27"/>
      <c r="AA362" s="29">
        <v>4620</v>
      </c>
      <c r="AB362" s="27"/>
      <c r="AC362" s="29">
        <v>4620</v>
      </c>
      <c r="AD362" s="27">
        <v>5000</v>
      </c>
      <c r="AE362" s="29">
        <v>4620</v>
      </c>
      <c r="AF362" s="27"/>
      <c r="AG362" s="29">
        <v>4620</v>
      </c>
      <c r="AH362" s="27"/>
      <c r="AI362" s="29">
        <v>4620</v>
      </c>
      <c r="AJ362" s="27"/>
      <c r="AK362" s="29">
        <v>4620</v>
      </c>
      <c r="AL362" s="27"/>
      <c r="AM362" s="29">
        <v>4620</v>
      </c>
      <c r="AN362" s="96"/>
      <c r="AO362" s="128"/>
      <c r="AP362" s="27"/>
      <c r="AQ362" s="128"/>
      <c r="AR362" s="27"/>
      <c r="AS362" s="128"/>
      <c r="AT362" s="27"/>
      <c r="AU362" s="28"/>
      <c r="AV362" s="27"/>
      <c r="AW362" s="28"/>
      <c r="AX362" s="27"/>
      <c r="AY362" s="28"/>
      <c r="AZ362" s="27"/>
      <c r="BA362" s="28"/>
      <c r="BB362" s="27"/>
      <c r="BC362" s="28"/>
      <c r="BD362" s="27"/>
      <c r="BE362" s="28"/>
      <c r="BF362" s="27"/>
      <c r="BG362" s="28"/>
      <c r="BH362" s="27"/>
      <c r="BI362" s="28"/>
      <c r="BJ362" s="27"/>
      <c r="BK362" s="28"/>
      <c r="BL362" s="27"/>
      <c r="BM362" s="28"/>
      <c r="BN362" s="27"/>
      <c r="BO362" s="28"/>
      <c r="BP362" s="27"/>
      <c r="BQ362" s="28"/>
      <c r="BR362" s="27"/>
      <c r="BS362" s="28"/>
      <c r="BT362" s="27"/>
      <c r="BU362" s="28"/>
      <c r="BV362" s="27"/>
      <c r="BW362" s="28"/>
      <c r="BX362" s="27"/>
      <c r="BY362" s="28"/>
      <c r="BZ362" s="27"/>
      <c r="CA362" s="28"/>
      <c r="CB362" s="27"/>
      <c r="CC362" s="28"/>
      <c r="CD362" s="27"/>
      <c r="CE362" s="26"/>
      <c r="CF362" s="27"/>
      <c r="CG362" s="26"/>
      <c r="CH362" s="27"/>
      <c r="CI362" s="26"/>
      <c r="CJ362" s="27"/>
      <c r="CK362" s="26"/>
      <c r="CL362" s="27"/>
      <c r="CM362" s="26"/>
      <c r="CN362" s="27"/>
      <c r="CO362" s="26"/>
      <c r="CP362" s="27"/>
      <c r="CQ362" s="30"/>
      <c r="CR362" s="31">
        <f t="shared" si="25"/>
        <v>57080</v>
      </c>
      <c r="CS362" s="31">
        <f t="shared" si="25"/>
        <v>12500</v>
      </c>
      <c r="CT362" s="32">
        <f t="shared" si="27"/>
        <v>44580</v>
      </c>
      <c r="CU362" s="3"/>
      <c r="CV362" s="3"/>
    </row>
    <row r="363" spans="1:100" ht="20.25" customHeight="1">
      <c r="A363" s="18">
        <v>188</v>
      </c>
      <c r="B363" s="48" t="s">
        <v>1171</v>
      </c>
      <c r="C363" s="20" t="s">
        <v>1172</v>
      </c>
      <c r="D363" s="20" t="s">
        <v>1460</v>
      </c>
      <c r="E363" s="20" t="s">
        <v>1457</v>
      </c>
      <c r="F363" s="126" t="s">
        <v>1173</v>
      </c>
      <c r="G363" s="33"/>
      <c r="H363" s="127"/>
      <c r="I363" s="94">
        <v>6600</v>
      </c>
      <c r="J363" s="127"/>
      <c r="K363" s="38">
        <f t="shared" si="26"/>
        <v>0</v>
      </c>
      <c r="L363" s="11"/>
      <c r="M363" s="26">
        <v>1500</v>
      </c>
      <c r="N363" s="27">
        <v>1500</v>
      </c>
      <c r="O363" s="26">
        <v>1000</v>
      </c>
      <c r="P363" s="27">
        <v>1000</v>
      </c>
      <c r="Q363" s="26">
        <v>5000</v>
      </c>
      <c r="R363" s="27">
        <v>5000</v>
      </c>
      <c r="S363" s="26">
        <v>8000</v>
      </c>
      <c r="T363" s="27">
        <v>0</v>
      </c>
      <c r="U363" s="26"/>
      <c r="V363" s="27"/>
      <c r="W363" s="29">
        <v>4620</v>
      </c>
      <c r="X363" s="27"/>
      <c r="Y363" s="29">
        <v>4620</v>
      </c>
      <c r="Z363" s="27"/>
      <c r="AA363" s="29">
        <v>4620</v>
      </c>
      <c r="AB363" s="27"/>
      <c r="AC363" s="29">
        <v>4620</v>
      </c>
      <c r="AD363" s="27">
        <v>8000</v>
      </c>
      <c r="AE363" s="29">
        <v>4620</v>
      </c>
      <c r="AF363" s="27">
        <v>9240</v>
      </c>
      <c r="AG363" s="29">
        <v>4620</v>
      </c>
      <c r="AH363" s="27">
        <v>18480</v>
      </c>
      <c r="AI363" s="29">
        <v>4620</v>
      </c>
      <c r="AJ363" s="27"/>
      <c r="AK363" s="29">
        <v>4620</v>
      </c>
      <c r="AL363" s="27">
        <v>4620</v>
      </c>
      <c r="AM363" s="29">
        <v>4620</v>
      </c>
      <c r="AN363" s="27"/>
      <c r="AO363" s="128"/>
      <c r="AP363" s="27"/>
      <c r="AQ363" s="128"/>
      <c r="AR363" s="27"/>
      <c r="AS363" s="128"/>
      <c r="AT363" s="27"/>
      <c r="AU363" s="28"/>
      <c r="AV363" s="27"/>
      <c r="AW363" s="28"/>
      <c r="AX363" s="27"/>
      <c r="AY363" s="28"/>
      <c r="AZ363" s="27"/>
      <c r="BA363" s="28"/>
      <c r="BB363" s="27"/>
      <c r="BC363" s="28"/>
      <c r="BD363" s="27"/>
      <c r="BE363" s="28"/>
      <c r="BF363" s="27"/>
      <c r="BG363" s="28"/>
      <c r="BH363" s="27"/>
      <c r="BI363" s="28"/>
      <c r="BJ363" s="27"/>
      <c r="BK363" s="28"/>
      <c r="BL363" s="27"/>
      <c r="BM363" s="28"/>
      <c r="BN363" s="27"/>
      <c r="BO363" s="28"/>
      <c r="BP363" s="27"/>
      <c r="BQ363" s="28"/>
      <c r="BR363" s="27"/>
      <c r="BS363" s="28"/>
      <c r="BT363" s="27"/>
      <c r="BU363" s="28"/>
      <c r="BV363" s="27"/>
      <c r="BW363" s="28"/>
      <c r="BX363" s="27"/>
      <c r="BY363" s="28"/>
      <c r="BZ363" s="27"/>
      <c r="CA363" s="28"/>
      <c r="CB363" s="27"/>
      <c r="CC363" s="28"/>
      <c r="CD363" s="27"/>
      <c r="CE363" s="26"/>
      <c r="CF363" s="27"/>
      <c r="CG363" s="26"/>
      <c r="CH363" s="27"/>
      <c r="CI363" s="26"/>
      <c r="CJ363" s="27"/>
      <c r="CK363" s="26"/>
      <c r="CL363" s="27"/>
      <c r="CM363" s="26"/>
      <c r="CN363" s="27"/>
      <c r="CO363" s="26"/>
      <c r="CP363" s="27"/>
      <c r="CQ363" s="30"/>
      <c r="CR363" s="31">
        <f t="shared" si="25"/>
        <v>57080</v>
      </c>
      <c r="CS363" s="31">
        <f t="shared" si="25"/>
        <v>47840</v>
      </c>
      <c r="CT363" s="32">
        <f t="shared" si="27"/>
        <v>9240</v>
      </c>
      <c r="CU363" s="3"/>
      <c r="CV363" s="3"/>
    </row>
    <row r="364" spans="1:100" ht="20.25" customHeight="1">
      <c r="A364" s="18">
        <v>189</v>
      </c>
      <c r="B364" s="48" t="s">
        <v>1174</v>
      </c>
      <c r="C364" s="20" t="s">
        <v>1175</v>
      </c>
      <c r="D364" s="20" t="s">
        <v>1460</v>
      </c>
      <c r="E364" s="20" t="s">
        <v>1457</v>
      </c>
      <c r="F364" s="126" t="s">
        <v>1176</v>
      </c>
      <c r="G364" s="52"/>
      <c r="H364" s="127"/>
      <c r="I364" s="94">
        <v>6600</v>
      </c>
      <c r="J364" s="127"/>
      <c r="K364" s="38">
        <f t="shared" si="26"/>
        <v>0</v>
      </c>
      <c r="L364" s="11"/>
      <c r="M364" s="26">
        <v>1500</v>
      </c>
      <c r="N364" s="27">
        <v>1500</v>
      </c>
      <c r="O364" s="26">
        <v>1000</v>
      </c>
      <c r="P364" s="27">
        <v>1000</v>
      </c>
      <c r="Q364" s="26">
        <v>5000</v>
      </c>
      <c r="R364" s="27">
        <v>5000</v>
      </c>
      <c r="S364" s="26">
        <v>8000</v>
      </c>
      <c r="T364" s="27">
        <v>0</v>
      </c>
      <c r="U364" s="26"/>
      <c r="V364" s="27"/>
      <c r="W364" s="29">
        <v>4620</v>
      </c>
      <c r="X364" s="27">
        <v>0</v>
      </c>
      <c r="Y364" s="29">
        <v>4620</v>
      </c>
      <c r="Z364" s="27">
        <v>0</v>
      </c>
      <c r="AA364" s="29">
        <v>4620</v>
      </c>
      <c r="AB364" s="27">
        <v>0</v>
      </c>
      <c r="AC364" s="29">
        <v>4620</v>
      </c>
      <c r="AD364" s="27">
        <v>26480</v>
      </c>
      <c r="AE364" s="29">
        <v>4620</v>
      </c>
      <c r="AF364" s="27"/>
      <c r="AG364" s="29">
        <v>4620</v>
      </c>
      <c r="AH364" s="27">
        <v>4620</v>
      </c>
      <c r="AI364" s="29">
        <v>4620</v>
      </c>
      <c r="AJ364" s="27"/>
      <c r="AK364" s="29">
        <v>4620</v>
      </c>
      <c r="AL364" s="27">
        <v>9240</v>
      </c>
      <c r="AM364" s="29">
        <v>4620</v>
      </c>
      <c r="AN364" s="27"/>
      <c r="AO364" s="128"/>
      <c r="AP364" s="27"/>
      <c r="AQ364" s="128"/>
      <c r="AR364" s="27"/>
      <c r="AS364" s="128"/>
      <c r="AT364" s="27"/>
      <c r="AU364" s="28"/>
      <c r="AV364" s="27"/>
      <c r="AW364" s="28"/>
      <c r="AX364" s="27"/>
      <c r="AY364" s="28"/>
      <c r="AZ364" s="27"/>
      <c r="BA364" s="28"/>
      <c r="BB364" s="27"/>
      <c r="BC364" s="28"/>
      <c r="BD364" s="27"/>
      <c r="BE364" s="28"/>
      <c r="BF364" s="27"/>
      <c r="BG364" s="28"/>
      <c r="BH364" s="27"/>
      <c r="BI364" s="28"/>
      <c r="BJ364" s="27"/>
      <c r="BK364" s="28"/>
      <c r="BL364" s="27"/>
      <c r="BM364" s="28"/>
      <c r="BN364" s="27"/>
      <c r="BO364" s="28"/>
      <c r="BP364" s="27"/>
      <c r="BQ364" s="28"/>
      <c r="BR364" s="27"/>
      <c r="BS364" s="28"/>
      <c r="BT364" s="27"/>
      <c r="BU364" s="28"/>
      <c r="BV364" s="27"/>
      <c r="BW364" s="28"/>
      <c r="BX364" s="27"/>
      <c r="BY364" s="28"/>
      <c r="BZ364" s="27"/>
      <c r="CA364" s="28"/>
      <c r="CB364" s="27"/>
      <c r="CC364" s="28"/>
      <c r="CD364" s="27"/>
      <c r="CE364" s="26"/>
      <c r="CF364" s="27"/>
      <c r="CG364" s="26"/>
      <c r="CH364" s="27"/>
      <c r="CI364" s="26"/>
      <c r="CJ364" s="27"/>
      <c r="CK364" s="26"/>
      <c r="CL364" s="27"/>
      <c r="CM364" s="26"/>
      <c r="CN364" s="27"/>
      <c r="CO364" s="26"/>
      <c r="CP364" s="27"/>
      <c r="CQ364" s="30"/>
      <c r="CR364" s="31">
        <f t="shared" si="25"/>
        <v>57080</v>
      </c>
      <c r="CS364" s="31">
        <f t="shared" si="25"/>
        <v>47840</v>
      </c>
      <c r="CT364" s="32">
        <f t="shared" si="27"/>
        <v>9240</v>
      </c>
      <c r="CU364" s="3"/>
      <c r="CV364" s="3"/>
    </row>
    <row r="365" spans="1:100" ht="20.25" customHeight="1">
      <c r="A365" s="18">
        <v>190</v>
      </c>
      <c r="B365" s="48" t="s">
        <v>1177</v>
      </c>
      <c r="C365" s="20" t="s">
        <v>1178</v>
      </c>
      <c r="D365" s="20" t="s">
        <v>1460</v>
      </c>
      <c r="E365" s="20" t="s">
        <v>1457</v>
      </c>
      <c r="F365" s="126" t="s">
        <v>1179</v>
      </c>
      <c r="G365" s="33"/>
      <c r="H365" s="127"/>
      <c r="I365" s="94">
        <v>6600</v>
      </c>
      <c r="J365" s="127"/>
      <c r="K365" s="38">
        <f t="shared" si="26"/>
        <v>0</v>
      </c>
      <c r="L365" s="11"/>
      <c r="M365" s="26">
        <v>1500</v>
      </c>
      <c r="N365" s="27">
        <v>1500</v>
      </c>
      <c r="O365" s="26">
        <v>1000</v>
      </c>
      <c r="P365" s="27">
        <v>1000</v>
      </c>
      <c r="Q365" s="26">
        <v>5000</v>
      </c>
      <c r="R365" s="27">
        <v>5000</v>
      </c>
      <c r="S365" s="26">
        <v>8000</v>
      </c>
      <c r="T365" s="27">
        <v>0</v>
      </c>
      <c r="U365" s="26"/>
      <c r="V365" s="27"/>
      <c r="W365" s="29">
        <v>4620</v>
      </c>
      <c r="X365" s="27">
        <v>0</v>
      </c>
      <c r="Y365" s="29">
        <v>4620</v>
      </c>
      <c r="Z365" s="27">
        <f>4620+0</f>
        <v>4620</v>
      </c>
      <c r="AA365" s="29">
        <v>4620</v>
      </c>
      <c r="AB365" s="27">
        <f>4620+0</f>
        <v>4620</v>
      </c>
      <c r="AC365" s="29">
        <v>4620</v>
      </c>
      <c r="AD365" s="27">
        <v>12620</v>
      </c>
      <c r="AE365" s="29">
        <v>4620</v>
      </c>
      <c r="AF365" s="27">
        <v>4620</v>
      </c>
      <c r="AG365" s="29">
        <v>4620</v>
      </c>
      <c r="AH365" s="27">
        <v>9240</v>
      </c>
      <c r="AI365" s="29">
        <v>4620</v>
      </c>
      <c r="AJ365" s="27"/>
      <c r="AK365" s="29">
        <v>4620</v>
      </c>
      <c r="AL365" s="27"/>
      <c r="AM365" s="29">
        <v>4620</v>
      </c>
      <c r="AN365" s="27">
        <v>9240</v>
      </c>
      <c r="AO365" s="128"/>
      <c r="AP365" s="27"/>
      <c r="AQ365" s="128"/>
      <c r="AR365" s="27"/>
      <c r="AS365" s="128"/>
      <c r="AT365" s="27"/>
      <c r="AU365" s="28"/>
      <c r="AV365" s="27"/>
      <c r="AW365" s="28"/>
      <c r="AX365" s="27"/>
      <c r="AY365" s="28"/>
      <c r="AZ365" s="27"/>
      <c r="BA365" s="28"/>
      <c r="BB365" s="27"/>
      <c r="BC365" s="28"/>
      <c r="BD365" s="27"/>
      <c r="BE365" s="28"/>
      <c r="BF365" s="27"/>
      <c r="BG365" s="28"/>
      <c r="BH365" s="27"/>
      <c r="BI365" s="28"/>
      <c r="BJ365" s="27"/>
      <c r="BK365" s="28"/>
      <c r="BL365" s="27"/>
      <c r="BM365" s="28"/>
      <c r="BN365" s="27"/>
      <c r="BO365" s="28"/>
      <c r="BP365" s="27"/>
      <c r="BQ365" s="28"/>
      <c r="BR365" s="27"/>
      <c r="BS365" s="28"/>
      <c r="BT365" s="27"/>
      <c r="BU365" s="28"/>
      <c r="BV365" s="27"/>
      <c r="BW365" s="28"/>
      <c r="BX365" s="27"/>
      <c r="BY365" s="28"/>
      <c r="BZ365" s="27"/>
      <c r="CA365" s="28"/>
      <c r="CB365" s="27"/>
      <c r="CC365" s="28"/>
      <c r="CD365" s="27"/>
      <c r="CE365" s="26"/>
      <c r="CF365" s="27"/>
      <c r="CG365" s="26"/>
      <c r="CH365" s="27"/>
      <c r="CI365" s="26"/>
      <c r="CJ365" s="27"/>
      <c r="CK365" s="26"/>
      <c r="CL365" s="27"/>
      <c r="CM365" s="26"/>
      <c r="CN365" s="27"/>
      <c r="CO365" s="26"/>
      <c r="CP365" s="27"/>
      <c r="CQ365" s="30"/>
      <c r="CR365" s="31">
        <f t="shared" si="25"/>
        <v>57080</v>
      </c>
      <c r="CS365" s="31">
        <f t="shared" si="25"/>
        <v>52460</v>
      </c>
      <c r="CT365" s="32">
        <f t="shared" si="27"/>
        <v>4620</v>
      </c>
      <c r="CU365" s="3"/>
      <c r="CV365" s="3"/>
    </row>
    <row r="366" spans="1:100" ht="20.25" customHeight="1">
      <c r="A366" s="18">
        <v>191</v>
      </c>
      <c r="B366" s="48" t="s">
        <v>1180</v>
      </c>
      <c r="C366" s="20" t="s">
        <v>1181</v>
      </c>
      <c r="D366" s="20" t="s">
        <v>1460</v>
      </c>
      <c r="E366" s="20" t="s">
        <v>1457</v>
      </c>
      <c r="F366" s="126" t="s">
        <v>1182</v>
      </c>
      <c r="G366" s="213" t="s">
        <v>410</v>
      </c>
      <c r="H366" s="35" t="s">
        <v>1463</v>
      </c>
      <c r="I366" s="94">
        <v>6200</v>
      </c>
      <c r="J366" s="35"/>
      <c r="K366" s="25">
        <f t="shared" si="26"/>
        <v>0</v>
      </c>
      <c r="L366" s="11"/>
      <c r="M366" s="26">
        <v>1500</v>
      </c>
      <c r="N366" s="27">
        <v>1500</v>
      </c>
      <c r="O366" s="26">
        <v>1000</v>
      </c>
      <c r="P366" s="27">
        <v>1000</v>
      </c>
      <c r="Q366" s="26">
        <v>5000</v>
      </c>
      <c r="R366" s="27">
        <v>5000</v>
      </c>
      <c r="S366" s="26">
        <v>8000</v>
      </c>
      <c r="T366" s="27">
        <v>0</v>
      </c>
      <c r="U366" s="26"/>
      <c r="V366" s="27"/>
      <c r="W366" s="29">
        <v>4340</v>
      </c>
      <c r="X366" s="27">
        <v>0</v>
      </c>
      <c r="Y366" s="29">
        <v>4340</v>
      </c>
      <c r="Z366" s="27">
        <f>12620+4620</f>
        <v>17240</v>
      </c>
      <c r="AA366" s="29">
        <v>4340</v>
      </c>
      <c r="AB366" s="27">
        <v>0</v>
      </c>
      <c r="AC366" s="29">
        <v>4340</v>
      </c>
      <c r="AD366" s="27">
        <v>8120</v>
      </c>
      <c r="AE366" s="29">
        <v>4340</v>
      </c>
      <c r="AF366" s="27"/>
      <c r="AG366" s="29">
        <v>4340</v>
      </c>
      <c r="AH366" s="27"/>
      <c r="AI366" s="29">
        <v>4340</v>
      </c>
      <c r="AJ366" s="27"/>
      <c r="AK366" s="29">
        <v>4340</v>
      </c>
      <c r="AL366" s="27"/>
      <c r="AM366" s="29">
        <v>4340</v>
      </c>
      <c r="AN366" s="27">
        <v>17360</v>
      </c>
      <c r="AO366" s="128"/>
      <c r="AP366" s="27"/>
      <c r="AQ366" s="128"/>
      <c r="AR366" s="27"/>
      <c r="AS366" s="128"/>
      <c r="AT366" s="27"/>
      <c r="AU366" s="28"/>
      <c r="AV366" s="27"/>
      <c r="AW366" s="28"/>
      <c r="AX366" s="27"/>
      <c r="AY366" s="28"/>
      <c r="AZ366" s="27"/>
      <c r="BA366" s="28"/>
      <c r="BB366" s="27"/>
      <c r="BC366" s="28"/>
      <c r="BD366" s="27"/>
      <c r="BE366" s="28"/>
      <c r="BF366" s="27"/>
      <c r="BG366" s="28"/>
      <c r="BH366" s="27"/>
      <c r="BI366" s="28"/>
      <c r="BJ366" s="27"/>
      <c r="BK366" s="28"/>
      <c r="BL366" s="27"/>
      <c r="BM366" s="28"/>
      <c r="BN366" s="27"/>
      <c r="BO366" s="28"/>
      <c r="BP366" s="27"/>
      <c r="BQ366" s="28"/>
      <c r="BR366" s="27"/>
      <c r="BS366" s="28"/>
      <c r="BT366" s="27"/>
      <c r="BU366" s="28"/>
      <c r="BV366" s="27"/>
      <c r="BW366" s="28"/>
      <c r="BX366" s="27"/>
      <c r="BY366" s="28"/>
      <c r="BZ366" s="27"/>
      <c r="CA366" s="28"/>
      <c r="CB366" s="27"/>
      <c r="CC366" s="28"/>
      <c r="CD366" s="27"/>
      <c r="CE366" s="26"/>
      <c r="CF366" s="27"/>
      <c r="CG366" s="26"/>
      <c r="CH366" s="27"/>
      <c r="CI366" s="26"/>
      <c r="CJ366" s="27"/>
      <c r="CK366" s="26"/>
      <c r="CL366" s="27"/>
      <c r="CM366" s="26"/>
      <c r="CN366" s="27"/>
      <c r="CO366" s="26"/>
      <c r="CP366" s="27"/>
      <c r="CQ366" s="30"/>
      <c r="CR366" s="31">
        <f t="shared" si="25"/>
        <v>54560</v>
      </c>
      <c r="CS366" s="31">
        <f t="shared" si="25"/>
        <v>50220</v>
      </c>
      <c r="CT366" s="32">
        <f t="shared" si="27"/>
        <v>4340</v>
      </c>
      <c r="CU366" s="3"/>
      <c r="CV366" s="3"/>
    </row>
    <row r="367" spans="1:100" ht="20.25" customHeight="1">
      <c r="A367" s="18">
        <v>126</v>
      </c>
      <c r="B367" s="48" t="s">
        <v>426</v>
      </c>
      <c r="C367" s="20" t="s">
        <v>427</v>
      </c>
      <c r="D367" s="20" t="s">
        <v>1460</v>
      </c>
      <c r="E367" s="20" t="s">
        <v>1458</v>
      </c>
      <c r="F367" s="21" t="s">
        <v>428</v>
      </c>
      <c r="G367" s="33"/>
      <c r="H367" s="35"/>
      <c r="I367" s="23">
        <v>6600</v>
      </c>
      <c r="J367" s="35"/>
      <c r="K367" s="25">
        <f>CT367</f>
        <v>12620</v>
      </c>
      <c r="L367" s="11"/>
      <c r="M367" s="26">
        <v>1500</v>
      </c>
      <c r="N367" s="27">
        <v>1500</v>
      </c>
      <c r="O367" s="26">
        <v>1000</v>
      </c>
      <c r="P367" s="27">
        <v>1000</v>
      </c>
      <c r="Q367" s="26">
        <v>5000</v>
      </c>
      <c r="R367" s="27">
        <v>5000</v>
      </c>
      <c r="S367" s="26">
        <v>8000</v>
      </c>
      <c r="T367" s="27"/>
      <c r="U367" s="28"/>
      <c r="V367" s="27"/>
      <c r="W367" s="26"/>
      <c r="X367" s="27"/>
      <c r="Y367" s="29">
        <v>4620</v>
      </c>
      <c r="Z367" s="27">
        <v>4620</v>
      </c>
      <c r="AA367" s="29">
        <v>4620</v>
      </c>
      <c r="AB367" s="27">
        <v>4620</v>
      </c>
      <c r="AC367" s="29">
        <v>4620</v>
      </c>
      <c r="AD367" s="27">
        <v>4620</v>
      </c>
      <c r="AE367" s="29">
        <v>4620</v>
      </c>
      <c r="AF367" s="27">
        <v>4620</v>
      </c>
      <c r="AG367" s="29">
        <v>4620</v>
      </c>
      <c r="AH367" s="27">
        <v>4620</v>
      </c>
      <c r="AI367" s="29">
        <v>4620</v>
      </c>
      <c r="AJ367" s="27">
        <v>4620</v>
      </c>
      <c r="AK367" s="29">
        <v>4620</v>
      </c>
      <c r="AL367" s="27">
        <v>4620</v>
      </c>
      <c r="AM367" s="29">
        <v>4620</v>
      </c>
      <c r="AN367" s="27"/>
      <c r="AO367" s="29">
        <v>4620</v>
      </c>
      <c r="AP367" s="27">
        <v>4620</v>
      </c>
      <c r="AQ367" s="28"/>
      <c r="AR367" s="27"/>
      <c r="AS367" s="28"/>
      <c r="AT367" s="27"/>
      <c r="AU367" s="28"/>
      <c r="AV367" s="27"/>
      <c r="AW367" s="28"/>
      <c r="AX367" s="27"/>
      <c r="AY367" s="28"/>
      <c r="AZ367" s="27"/>
      <c r="BA367" s="28"/>
      <c r="BB367" s="27"/>
      <c r="BC367" s="28"/>
      <c r="BD367" s="27"/>
      <c r="BE367" s="28"/>
      <c r="BF367" s="27"/>
      <c r="BG367" s="28"/>
      <c r="BH367" s="27"/>
      <c r="BI367" s="28"/>
      <c r="BJ367" s="27"/>
      <c r="BK367" s="28"/>
      <c r="BL367" s="27"/>
      <c r="BM367" s="28"/>
      <c r="BN367" s="27"/>
      <c r="BO367" s="28"/>
      <c r="BP367" s="27"/>
      <c r="BQ367" s="28"/>
      <c r="BR367" s="27"/>
      <c r="BS367" s="28"/>
      <c r="BT367" s="27"/>
      <c r="BU367" s="28"/>
      <c r="BV367" s="27"/>
      <c r="BW367" s="28"/>
      <c r="BX367" s="27"/>
      <c r="BY367" s="28"/>
      <c r="BZ367" s="27"/>
      <c r="CA367" s="28"/>
      <c r="CB367" s="27"/>
      <c r="CC367" s="28"/>
      <c r="CD367" s="27"/>
      <c r="CE367" s="26"/>
      <c r="CF367" s="27"/>
      <c r="CG367" s="26"/>
      <c r="CH367" s="27"/>
      <c r="CI367" s="26"/>
      <c r="CJ367" s="27"/>
      <c r="CK367" s="26"/>
      <c r="CL367" s="27"/>
      <c r="CM367" s="26"/>
      <c r="CN367" s="27"/>
      <c r="CO367" s="26"/>
      <c r="CP367" s="27"/>
      <c r="CQ367" s="30"/>
      <c r="CR367" s="31">
        <f t="shared" si="25"/>
        <v>57080</v>
      </c>
      <c r="CS367" s="31">
        <f t="shared" si="25"/>
        <v>44460</v>
      </c>
      <c r="CT367" s="32">
        <f t="shared" si="27"/>
        <v>12620</v>
      </c>
      <c r="CU367" s="3"/>
      <c r="CV367" s="3"/>
    </row>
    <row r="368" spans="1:100" ht="20.25" customHeight="1">
      <c r="A368" s="18">
        <v>192</v>
      </c>
      <c r="B368" s="48" t="s">
        <v>1183</v>
      </c>
      <c r="C368" s="20" t="s">
        <v>1184</v>
      </c>
      <c r="D368" s="20" t="s">
        <v>1460</v>
      </c>
      <c r="E368" s="20" t="s">
        <v>1457</v>
      </c>
      <c r="F368" s="126" t="s">
        <v>1185</v>
      </c>
      <c r="G368" s="132" t="s">
        <v>410</v>
      </c>
      <c r="H368" s="24" t="s">
        <v>1463</v>
      </c>
      <c r="I368" s="94">
        <v>6200</v>
      </c>
      <c r="K368" s="25">
        <f>CV368</f>
        <v>0</v>
      </c>
      <c r="L368" s="11"/>
      <c r="M368" s="26">
        <v>1500</v>
      </c>
      <c r="N368" s="27">
        <v>1500</v>
      </c>
      <c r="O368" s="26">
        <v>1000</v>
      </c>
      <c r="P368" s="27">
        <v>1000</v>
      </c>
      <c r="Q368" s="26">
        <v>5000</v>
      </c>
      <c r="R368" s="27">
        <v>5000</v>
      </c>
      <c r="S368" s="26">
        <v>8000</v>
      </c>
      <c r="T368" s="27">
        <v>0</v>
      </c>
      <c r="U368" s="26"/>
      <c r="V368" s="27"/>
      <c r="W368" s="29">
        <v>4340</v>
      </c>
      <c r="X368" s="27">
        <v>12620</v>
      </c>
      <c r="Y368" s="29">
        <v>4340</v>
      </c>
      <c r="Z368" s="27">
        <v>0</v>
      </c>
      <c r="AA368" s="29">
        <v>4340</v>
      </c>
      <c r="AB368" s="27">
        <v>0</v>
      </c>
      <c r="AC368" s="29">
        <v>4340</v>
      </c>
      <c r="AD368" s="27">
        <v>13860</v>
      </c>
      <c r="AE368" s="29">
        <v>4340</v>
      </c>
      <c r="AF368" s="27"/>
      <c r="AG368" s="29">
        <v>4340</v>
      </c>
      <c r="AH368" s="27"/>
      <c r="AI368" s="29">
        <v>4340</v>
      </c>
      <c r="AJ368" s="27"/>
      <c r="AK368" s="29">
        <v>4340</v>
      </c>
      <c r="AL368" s="27"/>
      <c r="AM368" s="29">
        <v>4340</v>
      </c>
      <c r="AN368" s="27">
        <v>18480</v>
      </c>
      <c r="AO368" s="128"/>
      <c r="AP368" s="27"/>
      <c r="AQ368" s="128"/>
      <c r="AR368" s="27"/>
      <c r="AS368" s="128"/>
      <c r="AT368" s="27"/>
      <c r="AU368" s="28"/>
      <c r="AV368" s="27"/>
      <c r="AW368" s="28"/>
      <c r="AX368" s="27"/>
      <c r="AY368" s="28"/>
      <c r="AZ368" s="27"/>
      <c r="BA368" s="28"/>
      <c r="BB368" s="27"/>
      <c r="BC368" s="28"/>
      <c r="BD368" s="27"/>
      <c r="BE368" s="28"/>
      <c r="BF368" s="27"/>
      <c r="BG368" s="28"/>
      <c r="BH368" s="27"/>
      <c r="BI368" s="28"/>
      <c r="BJ368" s="27"/>
      <c r="BK368" s="28"/>
      <c r="BL368" s="27"/>
      <c r="BM368" s="28"/>
      <c r="BN368" s="27"/>
      <c r="BO368" s="28"/>
      <c r="BP368" s="27"/>
      <c r="BQ368" s="28"/>
      <c r="BR368" s="27"/>
      <c r="BS368" s="28"/>
      <c r="BT368" s="27"/>
      <c r="BU368" s="28"/>
      <c r="BV368" s="27"/>
      <c r="BW368" s="28"/>
      <c r="BX368" s="27"/>
      <c r="BY368" s="28"/>
      <c r="BZ368" s="27"/>
      <c r="CA368" s="28"/>
      <c r="CB368" s="27"/>
      <c r="CC368" s="28"/>
      <c r="CD368" s="27"/>
      <c r="CE368" s="26"/>
      <c r="CF368" s="27"/>
      <c r="CG368" s="26"/>
      <c r="CH368" s="27"/>
      <c r="CI368" s="26"/>
      <c r="CJ368" s="27"/>
      <c r="CK368" s="26"/>
      <c r="CL368" s="27"/>
      <c r="CM368" s="26"/>
      <c r="CN368" s="27"/>
      <c r="CO368" s="26"/>
      <c r="CP368" s="27"/>
      <c r="CQ368" s="30"/>
      <c r="CR368" s="31">
        <f t="shared" si="25"/>
        <v>54560</v>
      </c>
      <c r="CS368" s="31">
        <f t="shared" si="25"/>
        <v>52460</v>
      </c>
      <c r="CT368" s="32">
        <f t="shared" si="27"/>
        <v>2100</v>
      </c>
      <c r="CU368" s="3"/>
      <c r="CV368" s="3"/>
    </row>
    <row r="369" spans="1:100" ht="20.25" customHeight="1">
      <c r="A369" s="18">
        <v>127</v>
      </c>
      <c r="B369" s="48" t="s">
        <v>429</v>
      </c>
      <c r="C369" s="20" t="s">
        <v>430</v>
      </c>
      <c r="D369" s="20" t="s">
        <v>1460</v>
      </c>
      <c r="E369" s="20" t="s">
        <v>1458</v>
      </c>
      <c r="F369" s="21" t="s">
        <v>431</v>
      </c>
      <c r="G369" s="211" t="s">
        <v>45</v>
      </c>
      <c r="H369" s="35" t="s">
        <v>1463</v>
      </c>
      <c r="I369" s="23">
        <v>6200</v>
      </c>
      <c r="J369" s="35"/>
      <c r="K369" s="25">
        <f>CT369</f>
        <v>-2520</v>
      </c>
      <c r="L369" s="11"/>
      <c r="M369" s="26">
        <v>1500</v>
      </c>
      <c r="N369" s="27">
        <v>1500</v>
      </c>
      <c r="O369" s="26">
        <v>1000</v>
      </c>
      <c r="P369" s="27">
        <v>1000</v>
      </c>
      <c r="Q369" s="26">
        <v>5000</v>
      </c>
      <c r="R369" s="27">
        <v>5000</v>
      </c>
      <c r="S369" s="26">
        <v>8000</v>
      </c>
      <c r="T369" s="27">
        <v>0</v>
      </c>
      <c r="U369" s="28"/>
      <c r="V369" s="27"/>
      <c r="W369" s="26"/>
      <c r="X369" s="27"/>
      <c r="Y369" s="29">
        <v>4340</v>
      </c>
      <c r="Z369" s="27">
        <f>4620+8000</f>
        <v>12620</v>
      </c>
      <c r="AA369" s="29">
        <v>4340</v>
      </c>
      <c r="AB369" s="27">
        <v>4620</v>
      </c>
      <c r="AC369" s="29">
        <v>4340</v>
      </c>
      <c r="AD369" s="27">
        <v>4620</v>
      </c>
      <c r="AE369" s="29">
        <v>4340</v>
      </c>
      <c r="AF369" s="27">
        <v>4620</v>
      </c>
      <c r="AG369" s="29">
        <v>4340</v>
      </c>
      <c r="AH369" s="27">
        <v>4620</v>
      </c>
      <c r="AI369" s="29">
        <v>4340</v>
      </c>
      <c r="AJ369" s="27">
        <v>4620</v>
      </c>
      <c r="AK369" s="29">
        <v>4340</v>
      </c>
      <c r="AL369" s="27">
        <v>4620</v>
      </c>
      <c r="AM369" s="29">
        <v>4340</v>
      </c>
      <c r="AN369" s="27"/>
      <c r="AO369" s="29">
        <v>4340</v>
      </c>
      <c r="AP369" s="27">
        <v>9240</v>
      </c>
      <c r="AQ369" s="28"/>
      <c r="AR369" s="27"/>
      <c r="AS369" s="28"/>
      <c r="AT369" s="27"/>
      <c r="AU369" s="28"/>
      <c r="AV369" s="27"/>
      <c r="AW369" s="28"/>
      <c r="AX369" s="27"/>
      <c r="AY369" s="28"/>
      <c r="AZ369" s="27"/>
      <c r="BA369" s="28"/>
      <c r="BB369" s="27"/>
      <c r="BC369" s="28"/>
      <c r="BD369" s="27"/>
      <c r="BE369" s="28"/>
      <c r="BF369" s="27"/>
      <c r="BG369" s="28"/>
      <c r="BH369" s="27"/>
      <c r="BI369" s="28"/>
      <c r="BJ369" s="27"/>
      <c r="BK369" s="28"/>
      <c r="BL369" s="27"/>
      <c r="BM369" s="28"/>
      <c r="BN369" s="27"/>
      <c r="BO369" s="28"/>
      <c r="BP369" s="27"/>
      <c r="BQ369" s="28"/>
      <c r="BR369" s="27"/>
      <c r="BS369" s="28"/>
      <c r="BT369" s="27"/>
      <c r="BU369" s="28"/>
      <c r="BV369" s="27"/>
      <c r="BW369" s="28"/>
      <c r="BX369" s="27"/>
      <c r="BY369" s="28"/>
      <c r="BZ369" s="27"/>
      <c r="CA369" s="28"/>
      <c r="CB369" s="27"/>
      <c r="CC369" s="28"/>
      <c r="CD369" s="27"/>
      <c r="CE369" s="26"/>
      <c r="CF369" s="27"/>
      <c r="CG369" s="26"/>
      <c r="CH369" s="27"/>
      <c r="CI369" s="26"/>
      <c r="CJ369" s="27"/>
      <c r="CK369" s="26"/>
      <c r="CL369" s="27"/>
      <c r="CM369" s="26"/>
      <c r="CN369" s="27"/>
      <c r="CO369" s="26"/>
      <c r="CP369" s="27"/>
      <c r="CQ369" s="30"/>
      <c r="CR369" s="31">
        <f t="shared" si="25"/>
        <v>54560</v>
      </c>
      <c r="CS369" s="49">
        <f t="shared" si="25"/>
        <v>57080</v>
      </c>
      <c r="CT369" s="32">
        <f t="shared" si="27"/>
        <v>-2520</v>
      </c>
      <c r="CU369" s="3"/>
      <c r="CV369" s="3"/>
    </row>
    <row r="370" spans="1:100" ht="20.25" customHeight="1">
      <c r="A370" s="18">
        <v>193</v>
      </c>
      <c r="B370" s="48" t="s">
        <v>1186</v>
      </c>
      <c r="C370" s="20" t="s">
        <v>1187</v>
      </c>
      <c r="D370" s="20" t="s">
        <v>1460</v>
      </c>
      <c r="E370" s="20" t="s">
        <v>1457</v>
      </c>
      <c r="F370" s="126" t="s">
        <v>1188</v>
      </c>
      <c r="G370" s="132" t="s">
        <v>410</v>
      </c>
      <c r="H370" s="24" t="s">
        <v>1463</v>
      </c>
      <c r="I370" s="94">
        <v>6200</v>
      </c>
      <c r="K370" s="25">
        <f>CV370</f>
        <v>0</v>
      </c>
      <c r="L370" s="11"/>
      <c r="M370" s="26">
        <v>1500</v>
      </c>
      <c r="N370" s="27">
        <v>1500</v>
      </c>
      <c r="O370" s="26">
        <v>1000</v>
      </c>
      <c r="P370" s="27">
        <v>1000</v>
      </c>
      <c r="Q370" s="26">
        <v>5000</v>
      </c>
      <c r="R370" s="27">
        <v>5000</v>
      </c>
      <c r="S370" s="26">
        <v>8000</v>
      </c>
      <c r="T370" s="27"/>
      <c r="U370" s="26"/>
      <c r="V370" s="27"/>
      <c r="W370" s="29">
        <v>4340</v>
      </c>
      <c r="X370" s="27">
        <v>0</v>
      </c>
      <c r="Y370" s="29">
        <v>4340</v>
      </c>
      <c r="Z370" s="27">
        <v>0</v>
      </c>
      <c r="AA370" s="29">
        <v>4340</v>
      </c>
      <c r="AB370" s="27">
        <v>13020</v>
      </c>
      <c r="AC370" s="29">
        <v>4340</v>
      </c>
      <c r="AD370" s="27">
        <v>4340</v>
      </c>
      <c r="AE370" s="29">
        <v>4340</v>
      </c>
      <c r="AF370" s="27"/>
      <c r="AG370" s="29">
        <v>4340</v>
      </c>
      <c r="AH370" s="27"/>
      <c r="AI370" s="29">
        <v>4340</v>
      </c>
      <c r="AJ370" s="27"/>
      <c r="AK370" s="29">
        <v>4340</v>
      </c>
      <c r="AL370" s="27"/>
      <c r="AM370" s="29">
        <v>4340</v>
      </c>
      <c r="AN370" s="27">
        <v>8680</v>
      </c>
      <c r="AO370" s="128"/>
      <c r="AP370" s="27"/>
      <c r="AQ370" s="128"/>
      <c r="AR370" s="27"/>
      <c r="AS370" s="128"/>
      <c r="AT370" s="27"/>
      <c r="AU370" s="28"/>
      <c r="AV370" s="27"/>
      <c r="AW370" s="28"/>
      <c r="AX370" s="27"/>
      <c r="AY370" s="28"/>
      <c r="AZ370" s="27"/>
      <c r="BA370" s="28"/>
      <c r="BB370" s="27"/>
      <c r="BC370" s="28"/>
      <c r="BD370" s="27"/>
      <c r="BE370" s="28"/>
      <c r="BF370" s="27"/>
      <c r="BG370" s="28"/>
      <c r="BH370" s="27"/>
      <c r="BI370" s="28"/>
      <c r="BJ370" s="27"/>
      <c r="BK370" s="28"/>
      <c r="BL370" s="27"/>
      <c r="BM370" s="28"/>
      <c r="BN370" s="27"/>
      <c r="BO370" s="28"/>
      <c r="BP370" s="27"/>
      <c r="BQ370" s="28"/>
      <c r="BR370" s="27"/>
      <c r="BS370" s="28"/>
      <c r="BT370" s="27"/>
      <c r="BU370" s="28"/>
      <c r="BV370" s="27"/>
      <c r="BW370" s="28"/>
      <c r="BX370" s="27"/>
      <c r="BY370" s="28"/>
      <c r="BZ370" s="27"/>
      <c r="CA370" s="28"/>
      <c r="CB370" s="27"/>
      <c r="CC370" s="28"/>
      <c r="CD370" s="27"/>
      <c r="CE370" s="26"/>
      <c r="CF370" s="27"/>
      <c r="CG370" s="26"/>
      <c r="CH370" s="27"/>
      <c r="CI370" s="26"/>
      <c r="CJ370" s="27"/>
      <c r="CK370" s="26"/>
      <c r="CL370" s="27"/>
      <c r="CM370" s="26"/>
      <c r="CN370" s="27"/>
      <c r="CO370" s="26"/>
      <c r="CP370" s="27"/>
      <c r="CQ370" s="30"/>
      <c r="CR370" s="31">
        <f t="shared" si="25"/>
        <v>54560</v>
      </c>
      <c r="CS370" s="31">
        <f t="shared" si="25"/>
        <v>33540</v>
      </c>
      <c r="CT370" s="32">
        <f t="shared" si="27"/>
        <v>21020</v>
      </c>
      <c r="CU370" s="3"/>
      <c r="CV370" s="3"/>
    </row>
    <row r="371" spans="1:100" ht="20.25" customHeight="1">
      <c r="A371" s="18">
        <v>194</v>
      </c>
      <c r="B371" s="48" t="s">
        <v>1189</v>
      </c>
      <c r="C371" s="20" t="s">
        <v>1190</v>
      </c>
      <c r="D371" s="20" t="s">
        <v>1460</v>
      </c>
      <c r="E371" s="20" t="s">
        <v>1457</v>
      </c>
      <c r="F371" s="126" t="s">
        <v>1191</v>
      </c>
      <c r="G371" s="213"/>
      <c r="H371" s="35"/>
      <c r="I371" s="94">
        <v>6600</v>
      </c>
      <c r="J371" s="35"/>
      <c r="K371" s="25">
        <f>CV371</f>
        <v>0</v>
      </c>
      <c r="L371" s="11"/>
      <c r="M371" s="26">
        <v>1500</v>
      </c>
      <c r="N371" s="27">
        <v>1500</v>
      </c>
      <c r="O371" s="26">
        <v>1000</v>
      </c>
      <c r="P371" s="27">
        <v>1000</v>
      </c>
      <c r="Q371" s="26">
        <v>5000</v>
      </c>
      <c r="R371" s="27">
        <v>5000</v>
      </c>
      <c r="S371" s="26">
        <v>8000</v>
      </c>
      <c r="T371" s="27"/>
      <c r="U371" s="26"/>
      <c r="V371" s="27"/>
      <c r="W371" s="29">
        <v>4620</v>
      </c>
      <c r="X371" s="27"/>
      <c r="Y371" s="29">
        <v>4620</v>
      </c>
      <c r="Z371" s="27"/>
      <c r="AA371" s="29">
        <v>4620</v>
      </c>
      <c r="AB371" s="27"/>
      <c r="AC371" s="29">
        <v>4620</v>
      </c>
      <c r="AD371" s="27"/>
      <c r="AE371" s="29">
        <v>4620</v>
      </c>
      <c r="AF371" s="27"/>
      <c r="AG371" s="29">
        <v>4620</v>
      </c>
      <c r="AH371" s="27"/>
      <c r="AI371" s="29">
        <v>4620</v>
      </c>
      <c r="AJ371" s="27"/>
      <c r="AK371" s="29">
        <v>4620</v>
      </c>
      <c r="AL371" s="27"/>
      <c r="AM371" s="29">
        <v>4620</v>
      </c>
      <c r="AN371" s="27">
        <v>4620</v>
      </c>
      <c r="AO371" s="128"/>
      <c r="AP371" s="27"/>
      <c r="AQ371" s="128"/>
      <c r="AR371" s="27"/>
      <c r="AS371" s="128"/>
      <c r="AT371" s="27"/>
      <c r="AU371" s="28"/>
      <c r="AV371" s="27"/>
      <c r="AW371" s="28"/>
      <c r="AX371" s="27"/>
      <c r="AY371" s="28"/>
      <c r="AZ371" s="27"/>
      <c r="BA371" s="28"/>
      <c r="BB371" s="27"/>
      <c r="BC371" s="28"/>
      <c r="BD371" s="27"/>
      <c r="BE371" s="28"/>
      <c r="BF371" s="27"/>
      <c r="BG371" s="28"/>
      <c r="BH371" s="27"/>
      <c r="BI371" s="28"/>
      <c r="BJ371" s="27"/>
      <c r="BK371" s="28"/>
      <c r="BL371" s="27"/>
      <c r="BM371" s="28"/>
      <c r="BN371" s="27"/>
      <c r="BO371" s="28"/>
      <c r="BP371" s="27"/>
      <c r="BQ371" s="28"/>
      <c r="BR371" s="27"/>
      <c r="BS371" s="28"/>
      <c r="BT371" s="27"/>
      <c r="BU371" s="28"/>
      <c r="BV371" s="27"/>
      <c r="BW371" s="28"/>
      <c r="BX371" s="27"/>
      <c r="BY371" s="28"/>
      <c r="BZ371" s="27"/>
      <c r="CA371" s="28"/>
      <c r="CB371" s="27"/>
      <c r="CC371" s="28"/>
      <c r="CD371" s="27"/>
      <c r="CE371" s="26"/>
      <c r="CF371" s="27"/>
      <c r="CG371" s="26"/>
      <c r="CH371" s="27"/>
      <c r="CI371" s="26"/>
      <c r="CJ371" s="27"/>
      <c r="CK371" s="26"/>
      <c r="CL371" s="27"/>
      <c r="CM371" s="26"/>
      <c r="CN371" s="27"/>
      <c r="CO371" s="26"/>
      <c r="CP371" s="27"/>
      <c r="CQ371" s="30"/>
      <c r="CR371" s="31">
        <f t="shared" si="25"/>
        <v>57080</v>
      </c>
      <c r="CS371" s="31">
        <f t="shared" si="25"/>
        <v>12120</v>
      </c>
      <c r="CT371" s="32">
        <f t="shared" si="27"/>
        <v>44960</v>
      </c>
      <c r="CU371" s="3"/>
      <c r="CV371" s="3"/>
    </row>
    <row r="372" spans="1:100" ht="20.25" customHeight="1">
      <c r="A372" s="18">
        <v>195</v>
      </c>
      <c r="B372" s="48" t="s">
        <v>1192</v>
      </c>
      <c r="C372" s="20" t="s">
        <v>1193</v>
      </c>
      <c r="D372" s="20" t="s">
        <v>1460</v>
      </c>
      <c r="E372" s="20" t="s">
        <v>1457</v>
      </c>
      <c r="F372" s="126" t="s">
        <v>1194</v>
      </c>
      <c r="G372" s="132"/>
      <c r="H372" s="24"/>
      <c r="I372" s="94">
        <v>6600</v>
      </c>
      <c r="K372" s="25">
        <f>CV372</f>
        <v>0</v>
      </c>
      <c r="L372" s="11"/>
      <c r="M372" s="26">
        <v>1500</v>
      </c>
      <c r="N372" s="27">
        <v>1500</v>
      </c>
      <c r="O372" s="26">
        <v>1000</v>
      </c>
      <c r="P372" s="27">
        <v>1000</v>
      </c>
      <c r="Q372" s="26">
        <v>5000</v>
      </c>
      <c r="R372" s="27">
        <v>5000</v>
      </c>
      <c r="S372" s="26">
        <v>8000</v>
      </c>
      <c r="T372" s="27">
        <v>0</v>
      </c>
      <c r="U372" s="26"/>
      <c r="V372" s="27"/>
      <c r="W372" s="29">
        <v>4620</v>
      </c>
      <c r="X372" s="27">
        <v>0</v>
      </c>
      <c r="Y372" s="29">
        <v>4620</v>
      </c>
      <c r="Z372" s="27">
        <v>0</v>
      </c>
      <c r="AA372" s="29">
        <v>4620</v>
      </c>
      <c r="AB372" s="27">
        <v>0</v>
      </c>
      <c r="AC372" s="29">
        <v>4620</v>
      </c>
      <c r="AD372" s="27">
        <v>18480</v>
      </c>
      <c r="AE372" s="29">
        <v>4620</v>
      </c>
      <c r="AF372" s="27">
        <v>8000</v>
      </c>
      <c r="AG372" s="29">
        <v>4620</v>
      </c>
      <c r="AH372" s="27"/>
      <c r="AI372" s="29">
        <v>4620</v>
      </c>
      <c r="AJ372" s="27"/>
      <c r="AK372" s="29">
        <v>4620</v>
      </c>
      <c r="AL372" s="27"/>
      <c r="AM372" s="29">
        <v>4620</v>
      </c>
      <c r="AN372" s="27">
        <v>9240</v>
      </c>
      <c r="AO372" s="128"/>
      <c r="AP372" s="27"/>
      <c r="AQ372" s="128"/>
      <c r="AR372" s="27"/>
      <c r="AS372" s="128"/>
      <c r="AT372" s="27"/>
      <c r="AU372" s="28"/>
      <c r="AV372" s="27"/>
      <c r="AW372" s="28"/>
      <c r="AX372" s="27"/>
      <c r="AY372" s="28"/>
      <c r="AZ372" s="27"/>
      <c r="BA372" s="28"/>
      <c r="BB372" s="27"/>
      <c r="BC372" s="28"/>
      <c r="BD372" s="27"/>
      <c r="BE372" s="28"/>
      <c r="BF372" s="27"/>
      <c r="BG372" s="28"/>
      <c r="BH372" s="27"/>
      <c r="BI372" s="28"/>
      <c r="BJ372" s="27"/>
      <c r="BK372" s="28"/>
      <c r="BL372" s="27"/>
      <c r="BM372" s="28"/>
      <c r="BN372" s="27"/>
      <c r="BO372" s="28"/>
      <c r="BP372" s="27"/>
      <c r="BQ372" s="28"/>
      <c r="BR372" s="27"/>
      <c r="BS372" s="28"/>
      <c r="BT372" s="27"/>
      <c r="BU372" s="28"/>
      <c r="BV372" s="27"/>
      <c r="BW372" s="28"/>
      <c r="BX372" s="27"/>
      <c r="BY372" s="28"/>
      <c r="BZ372" s="27"/>
      <c r="CA372" s="28"/>
      <c r="CB372" s="27"/>
      <c r="CC372" s="28"/>
      <c r="CD372" s="27"/>
      <c r="CE372" s="26"/>
      <c r="CF372" s="27"/>
      <c r="CG372" s="26"/>
      <c r="CH372" s="27"/>
      <c r="CI372" s="26"/>
      <c r="CJ372" s="27"/>
      <c r="CK372" s="26"/>
      <c r="CL372" s="27"/>
      <c r="CM372" s="26"/>
      <c r="CN372" s="27"/>
      <c r="CO372" s="26"/>
      <c r="CP372" s="27"/>
      <c r="CQ372" s="30"/>
      <c r="CR372" s="31">
        <f t="shared" si="25"/>
        <v>57080</v>
      </c>
      <c r="CS372" s="31">
        <f t="shared" si="25"/>
        <v>43220</v>
      </c>
      <c r="CT372" s="32">
        <f t="shared" si="27"/>
        <v>13860</v>
      </c>
      <c r="CU372" s="3"/>
      <c r="CV372" s="3"/>
    </row>
    <row r="373" spans="1:100" ht="20.25" customHeight="1">
      <c r="A373" s="18">
        <v>128</v>
      </c>
      <c r="B373" s="48" t="s">
        <v>432</v>
      </c>
      <c r="C373" s="20" t="s">
        <v>433</v>
      </c>
      <c r="D373" s="20" t="s">
        <v>1460</v>
      </c>
      <c r="E373" s="20" t="s">
        <v>1458</v>
      </c>
      <c r="F373" s="21" t="s">
        <v>434</v>
      </c>
      <c r="G373" s="211"/>
      <c r="H373" s="35"/>
      <c r="I373" s="23">
        <v>6600</v>
      </c>
      <c r="J373" s="35"/>
      <c r="K373" s="25">
        <f>CT373</f>
        <v>4620</v>
      </c>
      <c r="L373" s="11"/>
      <c r="M373" s="26">
        <v>1500</v>
      </c>
      <c r="N373" s="27">
        <v>1500</v>
      </c>
      <c r="O373" s="26">
        <v>1000</v>
      </c>
      <c r="P373" s="27">
        <v>1000</v>
      </c>
      <c r="Q373" s="26">
        <v>5000</v>
      </c>
      <c r="R373" s="27">
        <v>5000</v>
      </c>
      <c r="S373" s="26">
        <v>8000</v>
      </c>
      <c r="T373" s="27">
        <v>0</v>
      </c>
      <c r="U373" s="28"/>
      <c r="V373" s="27"/>
      <c r="W373" s="26"/>
      <c r="X373" s="27"/>
      <c r="Y373" s="29">
        <v>4620</v>
      </c>
      <c r="Z373" s="27">
        <v>0</v>
      </c>
      <c r="AA373" s="29">
        <v>4620</v>
      </c>
      <c r="AB373" s="27">
        <v>0</v>
      </c>
      <c r="AC373" s="29">
        <v>4620</v>
      </c>
      <c r="AD373" s="27">
        <v>0</v>
      </c>
      <c r="AE373" s="29">
        <v>4620</v>
      </c>
      <c r="AF373" s="27">
        <v>26480</v>
      </c>
      <c r="AG373" s="29">
        <v>4620</v>
      </c>
      <c r="AH373" s="27"/>
      <c r="AI373" s="29">
        <v>4620</v>
      </c>
      <c r="AJ373" s="27"/>
      <c r="AK373" s="29">
        <v>4620</v>
      </c>
      <c r="AL373" s="27"/>
      <c r="AM373" s="29">
        <v>4620</v>
      </c>
      <c r="AN373" s="27"/>
      <c r="AO373" s="29">
        <v>4620</v>
      </c>
      <c r="AP373" s="27">
        <v>18480</v>
      </c>
      <c r="AQ373" s="28"/>
      <c r="AR373" s="27"/>
      <c r="AS373" s="28"/>
      <c r="AT373" s="27"/>
      <c r="AU373" s="28"/>
      <c r="AV373" s="27"/>
      <c r="AW373" s="28"/>
      <c r="AX373" s="27"/>
      <c r="AY373" s="28"/>
      <c r="AZ373" s="27"/>
      <c r="BA373" s="28"/>
      <c r="BB373" s="27"/>
      <c r="BC373" s="28"/>
      <c r="BD373" s="27"/>
      <c r="BE373" s="28"/>
      <c r="BF373" s="27"/>
      <c r="BG373" s="28"/>
      <c r="BH373" s="27"/>
      <c r="BI373" s="28"/>
      <c r="BJ373" s="27"/>
      <c r="BK373" s="28"/>
      <c r="BL373" s="27"/>
      <c r="BM373" s="28"/>
      <c r="BN373" s="27"/>
      <c r="BO373" s="28"/>
      <c r="BP373" s="27"/>
      <c r="BQ373" s="28"/>
      <c r="BR373" s="27"/>
      <c r="BS373" s="28"/>
      <c r="BT373" s="27"/>
      <c r="BU373" s="28"/>
      <c r="BV373" s="27"/>
      <c r="BW373" s="28"/>
      <c r="BX373" s="27"/>
      <c r="BY373" s="28"/>
      <c r="BZ373" s="27"/>
      <c r="CA373" s="28"/>
      <c r="CB373" s="27"/>
      <c r="CC373" s="28"/>
      <c r="CD373" s="27"/>
      <c r="CE373" s="26"/>
      <c r="CF373" s="27"/>
      <c r="CG373" s="26"/>
      <c r="CH373" s="27"/>
      <c r="CI373" s="26"/>
      <c r="CJ373" s="27"/>
      <c r="CK373" s="26"/>
      <c r="CL373" s="27"/>
      <c r="CM373" s="26"/>
      <c r="CN373" s="27"/>
      <c r="CO373" s="26"/>
      <c r="CP373" s="27"/>
      <c r="CQ373" s="30"/>
      <c r="CR373" s="31">
        <f t="shared" si="25"/>
        <v>57080</v>
      </c>
      <c r="CS373" s="31">
        <f t="shared" si="25"/>
        <v>52460</v>
      </c>
      <c r="CT373" s="32">
        <f t="shared" si="27"/>
        <v>4620</v>
      </c>
      <c r="CU373" s="3"/>
      <c r="CV373" s="3"/>
    </row>
    <row r="374" spans="1:100" ht="20.25" customHeight="1">
      <c r="A374" s="18">
        <v>196</v>
      </c>
      <c r="B374" s="48" t="s">
        <v>1195</v>
      </c>
      <c r="C374" s="20" t="s">
        <v>1196</v>
      </c>
      <c r="D374" s="20" t="s">
        <v>1460</v>
      </c>
      <c r="E374" s="20" t="s">
        <v>1457</v>
      </c>
      <c r="F374" s="126" t="s">
        <v>1197</v>
      </c>
      <c r="G374" s="213"/>
      <c r="H374" s="35"/>
      <c r="I374" s="94">
        <v>6600</v>
      </c>
      <c r="J374" s="35"/>
      <c r="K374" s="25">
        <f>CV374</f>
        <v>0</v>
      </c>
      <c r="L374" s="11"/>
      <c r="M374" s="26">
        <v>1500</v>
      </c>
      <c r="N374" s="27">
        <v>1500</v>
      </c>
      <c r="O374" s="26">
        <v>1000</v>
      </c>
      <c r="P374" s="27">
        <v>1000</v>
      </c>
      <c r="Q374" s="26">
        <v>5000</v>
      </c>
      <c r="R374" s="27">
        <v>5000</v>
      </c>
      <c r="S374" s="26">
        <v>8000</v>
      </c>
      <c r="T374" s="27">
        <v>8000</v>
      </c>
      <c r="U374" s="26"/>
      <c r="V374" s="27"/>
      <c r="W374" s="29">
        <v>4620</v>
      </c>
      <c r="X374" s="27">
        <v>0</v>
      </c>
      <c r="Y374" s="29">
        <v>4620</v>
      </c>
      <c r="Z374" s="27">
        <v>0</v>
      </c>
      <c r="AA374" s="29">
        <v>4620</v>
      </c>
      <c r="AB374" s="27">
        <v>0</v>
      </c>
      <c r="AC374" s="29">
        <v>4620</v>
      </c>
      <c r="AD374" s="27">
        <v>18480</v>
      </c>
      <c r="AE374" s="29">
        <v>4620</v>
      </c>
      <c r="AF374" s="27"/>
      <c r="AG374" s="29">
        <v>4620</v>
      </c>
      <c r="AH374" s="27"/>
      <c r="AI374" s="29">
        <v>4620</v>
      </c>
      <c r="AJ374" s="27"/>
      <c r="AK374" s="29">
        <v>4620</v>
      </c>
      <c r="AL374" s="27"/>
      <c r="AM374" s="29">
        <v>4620</v>
      </c>
      <c r="AN374" s="27">
        <v>18480</v>
      </c>
      <c r="AO374" s="128"/>
      <c r="AP374" s="27"/>
      <c r="AQ374" s="128"/>
      <c r="AR374" s="27"/>
      <c r="AS374" s="128"/>
      <c r="AT374" s="27"/>
      <c r="AU374" s="28"/>
      <c r="AV374" s="27"/>
      <c r="AW374" s="28"/>
      <c r="AX374" s="27"/>
      <c r="AY374" s="28"/>
      <c r="AZ374" s="27"/>
      <c r="BA374" s="28"/>
      <c r="BB374" s="27"/>
      <c r="BC374" s="28"/>
      <c r="BD374" s="27"/>
      <c r="BE374" s="28"/>
      <c r="BF374" s="27"/>
      <c r="BG374" s="28"/>
      <c r="BH374" s="27"/>
      <c r="BI374" s="28"/>
      <c r="BJ374" s="27"/>
      <c r="BK374" s="28"/>
      <c r="BL374" s="27"/>
      <c r="BM374" s="28"/>
      <c r="BN374" s="27"/>
      <c r="BO374" s="28"/>
      <c r="BP374" s="27"/>
      <c r="BQ374" s="28"/>
      <c r="BR374" s="27"/>
      <c r="BS374" s="28"/>
      <c r="BT374" s="27"/>
      <c r="BU374" s="28"/>
      <c r="BV374" s="27"/>
      <c r="BW374" s="28"/>
      <c r="BX374" s="27"/>
      <c r="BY374" s="28"/>
      <c r="BZ374" s="27"/>
      <c r="CA374" s="28"/>
      <c r="CB374" s="27"/>
      <c r="CC374" s="28"/>
      <c r="CD374" s="27"/>
      <c r="CE374" s="26"/>
      <c r="CF374" s="27"/>
      <c r="CG374" s="26"/>
      <c r="CH374" s="27"/>
      <c r="CI374" s="26"/>
      <c r="CJ374" s="27"/>
      <c r="CK374" s="26"/>
      <c r="CL374" s="27"/>
      <c r="CM374" s="26"/>
      <c r="CN374" s="27"/>
      <c r="CO374" s="26"/>
      <c r="CP374" s="27"/>
      <c r="CQ374" s="30"/>
      <c r="CR374" s="31">
        <f t="shared" si="25"/>
        <v>57080</v>
      </c>
      <c r="CS374" s="31">
        <f t="shared" si="25"/>
        <v>52460</v>
      </c>
      <c r="CT374" s="32">
        <f t="shared" si="27"/>
        <v>4620</v>
      </c>
      <c r="CU374" s="3"/>
      <c r="CV374" s="3"/>
    </row>
    <row r="375" spans="1:100" ht="20.25" customHeight="1">
      <c r="A375" s="18">
        <v>129</v>
      </c>
      <c r="B375" s="48" t="s">
        <v>435</v>
      </c>
      <c r="C375" s="20" t="s">
        <v>436</v>
      </c>
      <c r="D375" s="20" t="s">
        <v>1460</v>
      </c>
      <c r="E375" s="20" t="s">
        <v>1458</v>
      </c>
      <c r="F375" s="21" t="s">
        <v>437</v>
      </c>
      <c r="G375" s="211" t="s">
        <v>45</v>
      </c>
      <c r="H375" s="35" t="s">
        <v>1463</v>
      </c>
      <c r="I375" s="23">
        <v>6200</v>
      </c>
      <c r="J375" s="35"/>
      <c r="K375" s="25">
        <f>CT375</f>
        <v>0</v>
      </c>
      <c r="L375" s="11"/>
      <c r="M375" s="26">
        <v>1500</v>
      </c>
      <c r="N375" s="27">
        <v>1500</v>
      </c>
      <c r="O375" s="26">
        <v>1000</v>
      </c>
      <c r="P375" s="27">
        <v>1000</v>
      </c>
      <c r="Q375" s="26">
        <v>5000</v>
      </c>
      <c r="R375" s="27">
        <v>5000</v>
      </c>
      <c r="S375" s="26">
        <v>8000</v>
      </c>
      <c r="T375" s="27">
        <v>0</v>
      </c>
      <c r="U375" s="28"/>
      <c r="V375" s="27"/>
      <c r="W375" s="26"/>
      <c r="X375" s="27">
        <v>8000</v>
      </c>
      <c r="Y375" s="29">
        <v>4340</v>
      </c>
      <c r="Z375" s="27">
        <v>4690</v>
      </c>
      <c r="AA375" s="29">
        <v>4340</v>
      </c>
      <c r="AB375" s="27">
        <v>4670</v>
      </c>
      <c r="AC375" s="29">
        <v>4340</v>
      </c>
      <c r="AD375" s="27">
        <v>4620</v>
      </c>
      <c r="AE375" s="29">
        <v>4340</v>
      </c>
      <c r="AF375" s="27">
        <v>3380</v>
      </c>
      <c r="AG375" s="29">
        <v>4340</v>
      </c>
      <c r="AH375" s="27">
        <v>4340</v>
      </c>
      <c r="AI375" s="29">
        <v>4340</v>
      </c>
      <c r="AJ375" s="27">
        <v>4340</v>
      </c>
      <c r="AK375" s="29">
        <v>4340</v>
      </c>
      <c r="AL375" s="27">
        <v>4340</v>
      </c>
      <c r="AM375" s="29">
        <v>4340</v>
      </c>
      <c r="AN375" s="27">
        <v>4340</v>
      </c>
      <c r="AO375" s="29">
        <v>4340</v>
      </c>
      <c r="AP375" s="27">
        <v>4340</v>
      </c>
      <c r="AQ375" s="28"/>
      <c r="AR375" s="27"/>
      <c r="AS375" s="28"/>
      <c r="AT375" s="27"/>
      <c r="AU375" s="28"/>
      <c r="AV375" s="27"/>
      <c r="AW375" s="28"/>
      <c r="AX375" s="27"/>
      <c r="AY375" s="28"/>
      <c r="AZ375" s="27"/>
      <c r="BA375" s="28"/>
      <c r="BB375" s="27"/>
      <c r="BC375" s="28"/>
      <c r="BD375" s="27"/>
      <c r="BE375" s="28"/>
      <c r="BF375" s="27"/>
      <c r="BG375" s="28"/>
      <c r="BH375" s="27"/>
      <c r="BI375" s="28"/>
      <c r="BJ375" s="27"/>
      <c r="BK375" s="28"/>
      <c r="BL375" s="27"/>
      <c r="BM375" s="28"/>
      <c r="BN375" s="27"/>
      <c r="BO375" s="28"/>
      <c r="BP375" s="27"/>
      <c r="BQ375" s="28"/>
      <c r="BR375" s="27"/>
      <c r="BS375" s="28"/>
      <c r="BT375" s="27"/>
      <c r="BU375" s="28"/>
      <c r="BV375" s="27"/>
      <c r="BW375" s="28"/>
      <c r="BX375" s="27"/>
      <c r="BY375" s="28"/>
      <c r="BZ375" s="27"/>
      <c r="CA375" s="28"/>
      <c r="CB375" s="27"/>
      <c r="CC375" s="28"/>
      <c r="CD375" s="27"/>
      <c r="CE375" s="26"/>
      <c r="CF375" s="27"/>
      <c r="CG375" s="26"/>
      <c r="CH375" s="27"/>
      <c r="CI375" s="26"/>
      <c r="CJ375" s="27"/>
      <c r="CK375" s="26"/>
      <c r="CL375" s="27"/>
      <c r="CM375" s="26"/>
      <c r="CN375" s="27"/>
      <c r="CO375" s="26"/>
      <c r="CP375" s="27"/>
      <c r="CQ375" s="30"/>
      <c r="CR375" s="31">
        <f t="shared" si="25"/>
        <v>54560</v>
      </c>
      <c r="CS375" s="31">
        <f t="shared" si="25"/>
        <v>54560</v>
      </c>
      <c r="CT375" s="32">
        <f t="shared" si="27"/>
        <v>0</v>
      </c>
      <c r="CU375" s="3"/>
      <c r="CV375" s="3"/>
    </row>
    <row r="376" spans="1:100" ht="20.25" customHeight="1">
      <c r="A376" s="18">
        <v>197</v>
      </c>
      <c r="B376" s="48" t="s">
        <v>1198</v>
      </c>
      <c r="C376" s="20" t="s">
        <v>1199</v>
      </c>
      <c r="D376" s="20" t="s">
        <v>1460</v>
      </c>
      <c r="E376" s="20" t="s">
        <v>1457</v>
      </c>
      <c r="F376" s="126" t="s">
        <v>1200</v>
      </c>
      <c r="G376" s="213" t="s">
        <v>410</v>
      </c>
      <c r="H376" s="35" t="s">
        <v>1463</v>
      </c>
      <c r="I376" s="94">
        <v>6200</v>
      </c>
      <c r="J376" s="35"/>
      <c r="K376" s="38">
        <f>CV376</f>
        <v>0</v>
      </c>
      <c r="L376" s="11"/>
      <c r="M376" s="26">
        <v>1500</v>
      </c>
      <c r="N376" s="27">
        <v>1500</v>
      </c>
      <c r="O376" s="26">
        <v>1000</v>
      </c>
      <c r="P376" s="27">
        <v>1000</v>
      </c>
      <c r="Q376" s="26">
        <v>5000</v>
      </c>
      <c r="R376" s="27">
        <v>5000</v>
      </c>
      <c r="S376" s="26">
        <v>8000</v>
      </c>
      <c r="T376" s="27"/>
      <c r="U376" s="26"/>
      <c r="V376" s="27"/>
      <c r="W376" s="29">
        <v>4340</v>
      </c>
      <c r="X376" s="27">
        <v>0</v>
      </c>
      <c r="Y376" s="29">
        <v>4340</v>
      </c>
      <c r="Z376" s="27">
        <v>0</v>
      </c>
      <c r="AA376" s="29">
        <v>4340</v>
      </c>
      <c r="AB376" s="27"/>
      <c r="AC376" s="29">
        <v>4340</v>
      </c>
      <c r="AD376" s="27">
        <v>5360</v>
      </c>
      <c r="AE376" s="29">
        <v>4340</v>
      </c>
      <c r="AF376" s="27"/>
      <c r="AG376" s="29">
        <v>4340</v>
      </c>
      <c r="AH376" s="27"/>
      <c r="AI376" s="29">
        <v>4340</v>
      </c>
      <c r="AJ376" s="27"/>
      <c r="AK376" s="29">
        <v>4340</v>
      </c>
      <c r="AL376" s="27"/>
      <c r="AM376" s="29">
        <v>4340</v>
      </c>
      <c r="AN376" s="27"/>
      <c r="AO376" s="128"/>
      <c r="AP376" s="27"/>
      <c r="AQ376" s="128"/>
      <c r="AR376" s="27"/>
      <c r="AS376" s="128"/>
      <c r="AT376" s="27"/>
      <c r="AU376" s="28"/>
      <c r="AV376" s="27"/>
      <c r="AW376" s="28"/>
      <c r="AX376" s="27"/>
      <c r="AY376" s="28"/>
      <c r="AZ376" s="27"/>
      <c r="BA376" s="28"/>
      <c r="BB376" s="27"/>
      <c r="BC376" s="28"/>
      <c r="BD376" s="27"/>
      <c r="BE376" s="28"/>
      <c r="BF376" s="27"/>
      <c r="BG376" s="28"/>
      <c r="BH376" s="27"/>
      <c r="BI376" s="28"/>
      <c r="BJ376" s="27"/>
      <c r="BK376" s="28"/>
      <c r="BL376" s="27"/>
      <c r="BM376" s="28"/>
      <c r="BN376" s="27"/>
      <c r="BO376" s="28"/>
      <c r="BP376" s="27"/>
      <c r="BQ376" s="28"/>
      <c r="BR376" s="27"/>
      <c r="BS376" s="28"/>
      <c r="BT376" s="27"/>
      <c r="BU376" s="28"/>
      <c r="BV376" s="27"/>
      <c r="BW376" s="28"/>
      <c r="BX376" s="27"/>
      <c r="BY376" s="28"/>
      <c r="BZ376" s="27"/>
      <c r="CA376" s="28"/>
      <c r="CB376" s="27"/>
      <c r="CC376" s="28"/>
      <c r="CD376" s="27"/>
      <c r="CE376" s="26"/>
      <c r="CF376" s="27"/>
      <c r="CG376" s="26"/>
      <c r="CH376" s="27"/>
      <c r="CI376" s="26"/>
      <c r="CJ376" s="27"/>
      <c r="CK376" s="26"/>
      <c r="CL376" s="27"/>
      <c r="CM376" s="26"/>
      <c r="CN376" s="27"/>
      <c r="CO376" s="26"/>
      <c r="CP376" s="27"/>
      <c r="CQ376" s="30"/>
      <c r="CR376" s="31">
        <f t="shared" si="25"/>
        <v>54560</v>
      </c>
      <c r="CS376" s="31">
        <f t="shared" si="25"/>
        <v>12860</v>
      </c>
      <c r="CT376" s="32">
        <f t="shared" si="27"/>
        <v>41700</v>
      </c>
      <c r="CU376" s="3"/>
      <c r="CV376" s="3"/>
    </row>
    <row r="377" spans="1:100" ht="20.25" customHeight="1">
      <c r="A377" s="18">
        <v>198</v>
      </c>
      <c r="B377" s="48" t="s">
        <v>1201</v>
      </c>
      <c r="C377" s="20" t="s">
        <v>1202</v>
      </c>
      <c r="D377" s="20" t="s">
        <v>1460</v>
      </c>
      <c r="E377" s="20" t="s">
        <v>1457</v>
      </c>
      <c r="F377" s="126" t="s">
        <v>1203</v>
      </c>
      <c r="G377" s="33"/>
      <c r="H377" s="127"/>
      <c r="I377" s="94">
        <v>6600</v>
      </c>
      <c r="J377" s="127"/>
      <c r="K377" s="25">
        <f>CV377</f>
        <v>0</v>
      </c>
      <c r="L377" s="11"/>
      <c r="M377" s="26">
        <v>1500</v>
      </c>
      <c r="N377" s="27">
        <v>1500</v>
      </c>
      <c r="O377" s="26">
        <v>1000</v>
      </c>
      <c r="P377" s="27">
        <v>1000</v>
      </c>
      <c r="Q377" s="26">
        <v>5000</v>
      </c>
      <c r="R377" s="27">
        <v>5000</v>
      </c>
      <c r="S377" s="26">
        <v>8000</v>
      </c>
      <c r="T377" s="27"/>
      <c r="U377" s="26"/>
      <c r="V377" s="27"/>
      <c r="W377" s="29">
        <v>4620</v>
      </c>
      <c r="X377" s="27"/>
      <c r="Y377" s="29">
        <v>4620</v>
      </c>
      <c r="Z377" s="27"/>
      <c r="AA377" s="29">
        <v>4620</v>
      </c>
      <c r="AB377" s="27"/>
      <c r="AC377" s="29">
        <v>4620</v>
      </c>
      <c r="AD377" s="27"/>
      <c r="AE377" s="29">
        <v>4620</v>
      </c>
      <c r="AF377" s="27"/>
      <c r="AG377" s="29">
        <v>4620</v>
      </c>
      <c r="AH377" s="27"/>
      <c r="AI377" s="29">
        <v>4620</v>
      </c>
      <c r="AJ377" s="27"/>
      <c r="AK377" s="29">
        <v>4620</v>
      </c>
      <c r="AL377" s="27"/>
      <c r="AM377" s="29">
        <v>4620</v>
      </c>
      <c r="AN377" s="27"/>
      <c r="AO377" s="128"/>
      <c r="AP377" s="27"/>
      <c r="AQ377" s="128"/>
      <c r="AR377" s="27"/>
      <c r="AS377" s="128"/>
      <c r="AT377" s="27"/>
      <c r="AU377" s="28"/>
      <c r="AV377" s="27"/>
      <c r="AW377" s="28"/>
      <c r="AX377" s="27"/>
      <c r="AY377" s="28"/>
      <c r="AZ377" s="27"/>
      <c r="BA377" s="28"/>
      <c r="BB377" s="27"/>
      <c r="BC377" s="28"/>
      <c r="BD377" s="27"/>
      <c r="BE377" s="28"/>
      <c r="BF377" s="27"/>
      <c r="BG377" s="28"/>
      <c r="BH377" s="27"/>
      <c r="BI377" s="28"/>
      <c r="BJ377" s="27"/>
      <c r="BK377" s="28"/>
      <c r="BL377" s="27"/>
      <c r="BM377" s="28"/>
      <c r="BN377" s="27"/>
      <c r="BO377" s="28"/>
      <c r="BP377" s="27"/>
      <c r="BQ377" s="28"/>
      <c r="BR377" s="27"/>
      <c r="BS377" s="28"/>
      <c r="BT377" s="27"/>
      <c r="BU377" s="28"/>
      <c r="BV377" s="27"/>
      <c r="BW377" s="28"/>
      <c r="BX377" s="27"/>
      <c r="BY377" s="28"/>
      <c r="BZ377" s="27"/>
      <c r="CA377" s="28"/>
      <c r="CB377" s="27"/>
      <c r="CC377" s="28"/>
      <c r="CD377" s="27"/>
      <c r="CE377" s="26"/>
      <c r="CF377" s="27"/>
      <c r="CG377" s="26"/>
      <c r="CH377" s="27"/>
      <c r="CI377" s="26"/>
      <c r="CJ377" s="27"/>
      <c r="CK377" s="26"/>
      <c r="CL377" s="27"/>
      <c r="CM377" s="26"/>
      <c r="CN377" s="27"/>
      <c r="CO377" s="26"/>
      <c r="CP377" s="27"/>
      <c r="CQ377" s="30"/>
      <c r="CR377" s="31">
        <f t="shared" si="25"/>
        <v>57080</v>
      </c>
      <c r="CS377" s="31">
        <f t="shared" si="25"/>
        <v>7500</v>
      </c>
      <c r="CT377" s="32">
        <f t="shared" si="27"/>
        <v>49580</v>
      </c>
      <c r="CU377" s="3"/>
      <c r="CV377" s="3"/>
    </row>
    <row r="378" spans="1:100" ht="20.25" customHeight="1">
      <c r="A378" s="18">
        <v>199</v>
      </c>
      <c r="B378" s="48" t="s">
        <v>1204</v>
      </c>
      <c r="C378" s="20" t="s">
        <v>1205</v>
      </c>
      <c r="D378" s="20" t="s">
        <v>1460</v>
      </c>
      <c r="E378" s="20" t="s">
        <v>1457</v>
      </c>
      <c r="F378" s="126" t="s">
        <v>1206</v>
      </c>
      <c r="G378" s="33"/>
      <c r="H378" s="127" t="s">
        <v>1468</v>
      </c>
      <c r="I378" s="94">
        <v>3300</v>
      </c>
      <c r="J378" s="127" t="s">
        <v>98</v>
      </c>
      <c r="K378" s="25">
        <f>CV378</f>
        <v>0</v>
      </c>
      <c r="L378" s="11"/>
      <c r="M378" s="26">
        <v>1500</v>
      </c>
      <c r="N378" s="27">
        <v>1500</v>
      </c>
      <c r="O378" s="26">
        <v>1000</v>
      </c>
      <c r="P378" s="27">
        <v>1000</v>
      </c>
      <c r="Q378" s="26">
        <v>5000</v>
      </c>
      <c r="R378" s="27">
        <f>3500+0</f>
        <v>3500</v>
      </c>
      <c r="S378" s="26">
        <v>8000</v>
      </c>
      <c r="T378" s="27"/>
      <c r="U378" s="26"/>
      <c r="V378" s="27"/>
      <c r="W378" s="29">
        <v>2310</v>
      </c>
      <c r="X378" s="27">
        <v>0</v>
      </c>
      <c r="Y378" s="29">
        <v>2310</v>
      </c>
      <c r="Z378" s="27">
        <v>0</v>
      </c>
      <c r="AA378" s="29">
        <v>2310</v>
      </c>
      <c r="AB378" s="27">
        <v>0</v>
      </c>
      <c r="AC378" s="29">
        <v>2310</v>
      </c>
      <c r="AD378" s="27">
        <v>10740</v>
      </c>
      <c r="AE378" s="29">
        <v>2310</v>
      </c>
      <c r="AF378" s="27"/>
      <c r="AG378" s="29">
        <v>2310</v>
      </c>
      <c r="AH378" s="27"/>
      <c r="AI378" s="29">
        <v>2310</v>
      </c>
      <c r="AJ378" s="27"/>
      <c r="AK378" s="29">
        <v>2310</v>
      </c>
      <c r="AL378" s="27"/>
      <c r="AM378" s="29">
        <v>2310</v>
      </c>
      <c r="AN378" s="27">
        <v>11550</v>
      </c>
      <c r="AO378" s="128"/>
      <c r="AP378" s="27"/>
      <c r="AQ378" s="128"/>
      <c r="AR378" s="27"/>
      <c r="AS378" s="128"/>
      <c r="AT378" s="27"/>
      <c r="AU378" s="28"/>
      <c r="AV378" s="27"/>
      <c r="AW378" s="28"/>
      <c r="AX378" s="27"/>
      <c r="AY378" s="28"/>
      <c r="AZ378" s="27"/>
      <c r="BA378" s="28"/>
      <c r="BB378" s="27"/>
      <c r="BC378" s="28"/>
      <c r="BD378" s="27"/>
      <c r="BE378" s="28"/>
      <c r="BF378" s="27"/>
      <c r="BG378" s="28"/>
      <c r="BH378" s="27"/>
      <c r="BI378" s="28"/>
      <c r="BJ378" s="27"/>
      <c r="BK378" s="28"/>
      <c r="BL378" s="27"/>
      <c r="BM378" s="28"/>
      <c r="BN378" s="27"/>
      <c r="BO378" s="28"/>
      <c r="BP378" s="27"/>
      <c r="BQ378" s="28"/>
      <c r="BR378" s="27"/>
      <c r="BS378" s="28"/>
      <c r="BT378" s="27"/>
      <c r="BU378" s="28"/>
      <c r="BV378" s="27"/>
      <c r="BW378" s="28"/>
      <c r="BX378" s="27"/>
      <c r="BY378" s="28"/>
      <c r="BZ378" s="27"/>
      <c r="CA378" s="28"/>
      <c r="CB378" s="27"/>
      <c r="CC378" s="28"/>
      <c r="CD378" s="27"/>
      <c r="CE378" s="26"/>
      <c r="CF378" s="27"/>
      <c r="CG378" s="26"/>
      <c r="CH378" s="27"/>
      <c r="CI378" s="26"/>
      <c r="CJ378" s="27"/>
      <c r="CK378" s="26"/>
      <c r="CL378" s="27"/>
      <c r="CM378" s="26"/>
      <c r="CN378" s="27"/>
      <c r="CO378" s="26"/>
      <c r="CP378" s="27"/>
      <c r="CQ378" s="30"/>
      <c r="CR378" s="31">
        <f t="shared" si="25"/>
        <v>36290</v>
      </c>
      <c r="CS378" s="31">
        <f t="shared" si="25"/>
        <v>28290</v>
      </c>
      <c r="CT378" s="32">
        <f t="shared" si="27"/>
        <v>8000</v>
      </c>
      <c r="CU378" s="3"/>
      <c r="CV378" s="3"/>
    </row>
    <row r="379" spans="1:100" ht="20.25" customHeight="1">
      <c r="A379" s="18">
        <v>200</v>
      </c>
      <c r="B379" s="48" t="s">
        <v>1207</v>
      </c>
      <c r="C379" s="20" t="s">
        <v>1208</v>
      </c>
      <c r="D379" s="20" t="s">
        <v>1460</v>
      </c>
      <c r="E379" s="20" t="s">
        <v>1457</v>
      </c>
      <c r="F379" s="126" t="s">
        <v>1209</v>
      </c>
      <c r="G379" s="213" t="s">
        <v>410</v>
      </c>
      <c r="H379" s="35" t="s">
        <v>1463</v>
      </c>
      <c r="I379" s="94">
        <v>6200</v>
      </c>
      <c r="J379" s="127"/>
      <c r="K379" s="25">
        <f>CV379</f>
        <v>0</v>
      </c>
      <c r="L379" s="11"/>
      <c r="M379" s="26">
        <v>1500</v>
      </c>
      <c r="N379" s="27">
        <v>1500</v>
      </c>
      <c r="O379" s="26">
        <v>1000</v>
      </c>
      <c r="P379" s="27">
        <v>1000</v>
      </c>
      <c r="Q379" s="26">
        <v>5000</v>
      </c>
      <c r="R379" s="27">
        <v>5000</v>
      </c>
      <c r="S379" s="26">
        <v>8000</v>
      </c>
      <c r="T379" s="27">
        <v>0</v>
      </c>
      <c r="U379" s="26"/>
      <c r="V379" s="27"/>
      <c r="W379" s="29">
        <v>4340</v>
      </c>
      <c r="X379" s="27">
        <v>0</v>
      </c>
      <c r="Y379" s="29">
        <v>4340</v>
      </c>
      <c r="Z379" s="27">
        <v>0</v>
      </c>
      <c r="AA379" s="29">
        <v>4340</v>
      </c>
      <c r="AB379" s="27">
        <v>13020</v>
      </c>
      <c r="AC379" s="29">
        <v>4340</v>
      </c>
      <c r="AD379" s="27">
        <v>12340</v>
      </c>
      <c r="AE379" s="29">
        <v>4340</v>
      </c>
      <c r="AF379" s="27">
        <v>4340</v>
      </c>
      <c r="AG379" s="29">
        <v>4340</v>
      </c>
      <c r="AH379" s="27"/>
      <c r="AI379" s="29">
        <v>4340</v>
      </c>
      <c r="AJ379" s="27"/>
      <c r="AK379" s="29">
        <v>4340</v>
      </c>
      <c r="AL379" s="27"/>
      <c r="AM379" s="29">
        <v>4340</v>
      </c>
      <c r="AN379" s="27">
        <v>17360</v>
      </c>
      <c r="AO379" s="128"/>
      <c r="AP379" s="27"/>
      <c r="AQ379" s="128"/>
      <c r="AR379" s="27"/>
      <c r="AS379" s="128"/>
      <c r="AT379" s="27"/>
      <c r="AU379" s="28"/>
      <c r="AV379" s="27"/>
      <c r="AW379" s="28"/>
      <c r="AX379" s="27"/>
      <c r="AY379" s="28"/>
      <c r="AZ379" s="27"/>
      <c r="BA379" s="28"/>
      <c r="BB379" s="27"/>
      <c r="BC379" s="28"/>
      <c r="BD379" s="27"/>
      <c r="BE379" s="28"/>
      <c r="BF379" s="27"/>
      <c r="BG379" s="28"/>
      <c r="BH379" s="27"/>
      <c r="BI379" s="28"/>
      <c r="BJ379" s="27"/>
      <c r="BK379" s="28"/>
      <c r="BL379" s="27"/>
      <c r="BM379" s="28"/>
      <c r="BN379" s="27"/>
      <c r="BO379" s="28"/>
      <c r="BP379" s="27"/>
      <c r="BQ379" s="28"/>
      <c r="BR379" s="27"/>
      <c r="BS379" s="28"/>
      <c r="BT379" s="27"/>
      <c r="BU379" s="28"/>
      <c r="BV379" s="27"/>
      <c r="BW379" s="28"/>
      <c r="BX379" s="27"/>
      <c r="BY379" s="28"/>
      <c r="BZ379" s="27"/>
      <c r="CA379" s="28"/>
      <c r="CB379" s="27"/>
      <c r="CC379" s="28"/>
      <c r="CD379" s="27"/>
      <c r="CE379" s="26"/>
      <c r="CF379" s="27"/>
      <c r="CG379" s="26"/>
      <c r="CH379" s="27"/>
      <c r="CI379" s="26"/>
      <c r="CJ379" s="27"/>
      <c r="CK379" s="26"/>
      <c r="CL379" s="27"/>
      <c r="CM379" s="26"/>
      <c r="CN379" s="27"/>
      <c r="CO379" s="26"/>
      <c r="CP379" s="27"/>
      <c r="CQ379" s="30"/>
      <c r="CR379" s="31">
        <f t="shared" si="25"/>
        <v>54560</v>
      </c>
      <c r="CS379" s="31">
        <f t="shared" si="25"/>
        <v>54560</v>
      </c>
      <c r="CT379" s="32">
        <f t="shared" si="27"/>
        <v>0</v>
      </c>
      <c r="CU379" s="3"/>
      <c r="CV379" s="3"/>
    </row>
    <row r="380" spans="1:100" ht="20.25" customHeight="1">
      <c r="A380" s="18">
        <v>130</v>
      </c>
      <c r="B380" s="48" t="s">
        <v>438</v>
      </c>
      <c r="C380" s="20" t="s">
        <v>439</v>
      </c>
      <c r="D380" s="20" t="s">
        <v>1460</v>
      </c>
      <c r="E380" s="20" t="s">
        <v>1458</v>
      </c>
      <c r="F380" s="21" t="s">
        <v>440</v>
      </c>
      <c r="G380" s="33"/>
      <c r="H380" s="35"/>
      <c r="I380" s="23">
        <v>6600</v>
      </c>
      <c r="J380" s="35"/>
      <c r="K380" s="25">
        <f>CT380</f>
        <v>40580</v>
      </c>
      <c r="L380" s="11"/>
      <c r="M380" s="26">
        <v>1500</v>
      </c>
      <c r="N380" s="27">
        <v>1500</v>
      </c>
      <c r="O380" s="26">
        <v>1000</v>
      </c>
      <c r="P380" s="27">
        <v>1000</v>
      </c>
      <c r="Q380" s="26">
        <v>5000</v>
      </c>
      <c r="R380" s="27">
        <v>5000</v>
      </c>
      <c r="S380" s="26">
        <v>8000</v>
      </c>
      <c r="T380" s="27"/>
      <c r="U380" s="28"/>
      <c r="V380" s="27"/>
      <c r="W380" s="26"/>
      <c r="X380" s="27"/>
      <c r="Y380" s="29">
        <v>4620</v>
      </c>
      <c r="Z380" s="27">
        <v>0</v>
      </c>
      <c r="AA380" s="29">
        <v>4620</v>
      </c>
      <c r="AB380" s="27"/>
      <c r="AC380" s="29">
        <v>4620</v>
      </c>
      <c r="AD380" s="27"/>
      <c r="AE380" s="29">
        <v>4620</v>
      </c>
      <c r="AF380" s="27">
        <v>5000</v>
      </c>
      <c r="AG380" s="29">
        <v>4620</v>
      </c>
      <c r="AH380" s="27"/>
      <c r="AI380" s="29">
        <v>4620</v>
      </c>
      <c r="AJ380" s="27"/>
      <c r="AK380" s="29">
        <v>4620</v>
      </c>
      <c r="AL380" s="27"/>
      <c r="AM380" s="29">
        <v>4620</v>
      </c>
      <c r="AN380" s="27"/>
      <c r="AO380" s="29">
        <v>4620</v>
      </c>
      <c r="AP380" s="27">
        <v>4000</v>
      </c>
      <c r="AQ380" s="28"/>
      <c r="AR380" s="27"/>
      <c r="AS380" s="28"/>
      <c r="AT380" s="27"/>
      <c r="AU380" s="28"/>
      <c r="AV380" s="27"/>
      <c r="AW380" s="28"/>
      <c r="AX380" s="27"/>
      <c r="AY380" s="28"/>
      <c r="AZ380" s="27"/>
      <c r="BA380" s="28"/>
      <c r="BB380" s="27"/>
      <c r="BC380" s="28"/>
      <c r="BD380" s="27"/>
      <c r="BE380" s="28"/>
      <c r="BF380" s="27"/>
      <c r="BG380" s="28"/>
      <c r="BH380" s="27"/>
      <c r="BI380" s="28"/>
      <c r="BJ380" s="27"/>
      <c r="BK380" s="28"/>
      <c r="BL380" s="27"/>
      <c r="BM380" s="28"/>
      <c r="BN380" s="27"/>
      <c r="BO380" s="28"/>
      <c r="BP380" s="27"/>
      <c r="BQ380" s="28"/>
      <c r="BR380" s="27"/>
      <c r="BS380" s="28"/>
      <c r="BT380" s="27"/>
      <c r="BU380" s="28"/>
      <c r="BV380" s="27"/>
      <c r="BW380" s="28"/>
      <c r="BX380" s="27"/>
      <c r="BY380" s="28"/>
      <c r="BZ380" s="27"/>
      <c r="CA380" s="28"/>
      <c r="CB380" s="27"/>
      <c r="CC380" s="28"/>
      <c r="CD380" s="27"/>
      <c r="CE380" s="26"/>
      <c r="CF380" s="27"/>
      <c r="CG380" s="26"/>
      <c r="CH380" s="27"/>
      <c r="CI380" s="26"/>
      <c r="CJ380" s="27"/>
      <c r="CK380" s="26"/>
      <c r="CL380" s="27"/>
      <c r="CM380" s="26"/>
      <c r="CN380" s="27"/>
      <c r="CO380" s="26"/>
      <c r="CP380" s="27"/>
      <c r="CQ380" s="30"/>
      <c r="CR380" s="31">
        <f t="shared" si="25"/>
        <v>57080</v>
      </c>
      <c r="CS380" s="31">
        <f t="shared" si="25"/>
        <v>16500</v>
      </c>
      <c r="CT380" s="32">
        <f t="shared" si="27"/>
        <v>40580</v>
      </c>
      <c r="CU380" s="3"/>
      <c r="CV380" s="3"/>
    </row>
    <row r="381" spans="1:100" ht="20.25" customHeight="1">
      <c r="A381" s="18">
        <v>131</v>
      </c>
      <c r="B381" s="48" t="s">
        <v>441</v>
      </c>
      <c r="C381" s="20" t="s">
        <v>442</v>
      </c>
      <c r="D381" s="20" t="s">
        <v>1460</v>
      </c>
      <c r="E381" s="20" t="s">
        <v>1458</v>
      </c>
      <c r="F381" s="21" t="s">
        <v>443</v>
      </c>
      <c r="G381" s="208"/>
      <c r="H381" s="35"/>
      <c r="I381" s="23">
        <v>6600</v>
      </c>
      <c r="J381" s="35"/>
      <c r="K381" s="25">
        <f>CT381</f>
        <v>12620</v>
      </c>
      <c r="L381" s="11"/>
      <c r="M381" s="26">
        <v>1500</v>
      </c>
      <c r="N381" s="27">
        <v>1500</v>
      </c>
      <c r="O381" s="26">
        <v>1000</v>
      </c>
      <c r="P381" s="27">
        <v>1000</v>
      </c>
      <c r="Q381" s="26">
        <v>5000</v>
      </c>
      <c r="R381" s="27">
        <v>5000</v>
      </c>
      <c r="S381" s="26">
        <v>8000</v>
      </c>
      <c r="T381" s="27"/>
      <c r="U381" s="28"/>
      <c r="V381" s="27"/>
      <c r="W381" s="26"/>
      <c r="X381" s="27"/>
      <c r="Y381" s="29">
        <v>4620</v>
      </c>
      <c r="Z381" s="27">
        <v>0</v>
      </c>
      <c r="AA381" s="29">
        <v>4620</v>
      </c>
      <c r="AB381" s="27">
        <v>0</v>
      </c>
      <c r="AC381" s="29">
        <v>4620</v>
      </c>
      <c r="AD381" s="27">
        <v>13860</v>
      </c>
      <c r="AE381" s="29">
        <v>4620</v>
      </c>
      <c r="AF381" s="27">
        <v>4620</v>
      </c>
      <c r="AG381" s="29">
        <v>4620</v>
      </c>
      <c r="AH381" s="27"/>
      <c r="AI381" s="29">
        <v>4620</v>
      </c>
      <c r="AJ381" s="27"/>
      <c r="AK381" s="29">
        <v>4620</v>
      </c>
      <c r="AL381" s="27"/>
      <c r="AM381" s="29">
        <v>4620</v>
      </c>
      <c r="AN381" s="27"/>
      <c r="AO381" s="29">
        <v>4620</v>
      </c>
      <c r="AP381" s="27">
        <v>18480</v>
      </c>
      <c r="AQ381" s="28"/>
      <c r="AR381" s="27"/>
      <c r="AS381" s="28"/>
      <c r="AT381" s="27"/>
      <c r="AU381" s="28"/>
      <c r="AV381" s="27"/>
      <c r="AW381" s="28"/>
      <c r="AX381" s="27"/>
      <c r="AY381" s="28"/>
      <c r="AZ381" s="27"/>
      <c r="BA381" s="28"/>
      <c r="BB381" s="27"/>
      <c r="BC381" s="28"/>
      <c r="BD381" s="27"/>
      <c r="BE381" s="28"/>
      <c r="BF381" s="27"/>
      <c r="BG381" s="28"/>
      <c r="BH381" s="27"/>
      <c r="BI381" s="28"/>
      <c r="BJ381" s="27"/>
      <c r="BK381" s="28"/>
      <c r="BL381" s="27"/>
      <c r="BM381" s="28"/>
      <c r="BN381" s="27"/>
      <c r="BO381" s="28"/>
      <c r="BP381" s="27"/>
      <c r="BQ381" s="28"/>
      <c r="BR381" s="27"/>
      <c r="BS381" s="28"/>
      <c r="BT381" s="27"/>
      <c r="BU381" s="28"/>
      <c r="BV381" s="27"/>
      <c r="BW381" s="28"/>
      <c r="BX381" s="27"/>
      <c r="BY381" s="28"/>
      <c r="BZ381" s="27"/>
      <c r="CA381" s="28"/>
      <c r="CB381" s="27"/>
      <c r="CC381" s="28"/>
      <c r="CD381" s="27"/>
      <c r="CE381" s="26"/>
      <c r="CF381" s="27"/>
      <c r="CG381" s="26"/>
      <c r="CH381" s="27"/>
      <c r="CI381" s="26"/>
      <c r="CJ381" s="27"/>
      <c r="CK381" s="26"/>
      <c r="CL381" s="27"/>
      <c r="CM381" s="26"/>
      <c r="CN381" s="27"/>
      <c r="CO381" s="26"/>
      <c r="CP381" s="27"/>
      <c r="CQ381" s="30"/>
      <c r="CR381" s="31">
        <f t="shared" si="25"/>
        <v>57080</v>
      </c>
      <c r="CS381" s="31">
        <f t="shared" si="25"/>
        <v>44460</v>
      </c>
      <c r="CT381" s="32">
        <f t="shared" si="27"/>
        <v>12620</v>
      </c>
      <c r="CU381" s="3"/>
      <c r="CV381" s="3"/>
    </row>
    <row r="382" spans="1:100" ht="20.25" customHeight="1">
      <c r="A382" s="18">
        <v>201</v>
      </c>
      <c r="B382" s="48" t="s">
        <v>1210</v>
      </c>
      <c r="C382" s="20" t="s">
        <v>1211</v>
      </c>
      <c r="D382" s="20" t="s">
        <v>1460</v>
      </c>
      <c r="E382" s="20" t="s">
        <v>1457</v>
      </c>
      <c r="F382" s="126" t="s">
        <v>1212</v>
      </c>
      <c r="G382" s="212"/>
      <c r="H382" s="147"/>
      <c r="I382" s="94">
        <v>6600</v>
      </c>
      <c r="J382" s="147"/>
      <c r="K382" s="25">
        <f>CV382</f>
        <v>0</v>
      </c>
      <c r="L382" s="11"/>
      <c r="M382" s="26">
        <v>1500</v>
      </c>
      <c r="N382" s="27">
        <v>1500</v>
      </c>
      <c r="O382" s="26">
        <v>1000</v>
      </c>
      <c r="P382" s="27">
        <v>1000</v>
      </c>
      <c r="Q382" s="26">
        <v>5000</v>
      </c>
      <c r="R382" s="27">
        <v>5000</v>
      </c>
      <c r="S382" s="26">
        <v>8000</v>
      </c>
      <c r="T382" s="27">
        <v>0</v>
      </c>
      <c r="U382" s="26"/>
      <c r="V382" s="27"/>
      <c r="W382" s="29">
        <v>4620</v>
      </c>
      <c r="X382" s="27">
        <v>0</v>
      </c>
      <c r="Y382" s="29">
        <v>4620</v>
      </c>
      <c r="Z382" s="27"/>
      <c r="AA382" s="29">
        <v>4620</v>
      </c>
      <c r="AB382" s="27"/>
      <c r="AC382" s="29">
        <v>4620</v>
      </c>
      <c r="AD382" s="27">
        <v>10680</v>
      </c>
      <c r="AE382" s="29">
        <v>4620</v>
      </c>
      <c r="AF382" s="27"/>
      <c r="AG382" s="29">
        <v>4620</v>
      </c>
      <c r="AH382" s="27"/>
      <c r="AI382" s="29">
        <v>4620</v>
      </c>
      <c r="AJ382" s="27"/>
      <c r="AK382" s="29">
        <v>4620</v>
      </c>
      <c r="AL382" s="27"/>
      <c r="AM382" s="29">
        <v>4620</v>
      </c>
      <c r="AN382" s="27">
        <v>5680</v>
      </c>
      <c r="AO382" s="128"/>
      <c r="AP382" s="27"/>
      <c r="AQ382" s="128"/>
      <c r="AR382" s="27"/>
      <c r="AS382" s="128"/>
      <c r="AT382" s="27"/>
      <c r="AU382" s="28"/>
      <c r="AV382" s="27"/>
      <c r="AW382" s="28"/>
      <c r="AX382" s="27"/>
      <c r="AY382" s="28"/>
      <c r="AZ382" s="27"/>
      <c r="BA382" s="28"/>
      <c r="BB382" s="27"/>
      <c r="BC382" s="28"/>
      <c r="BD382" s="27"/>
      <c r="BE382" s="28"/>
      <c r="BF382" s="27"/>
      <c r="BG382" s="28"/>
      <c r="BH382" s="27"/>
      <c r="BI382" s="28"/>
      <c r="BJ382" s="27"/>
      <c r="BK382" s="28"/>
      <c r="BL382" s="27"/>
      <c r="BM382" s="28"/>
      <c r="BN382" s="27"/>
      <c r="BO382" s="28"/>
      <c r="BP382" s="27"/>
      <c r="BQ382" s="28"/>
      <c r="BR382" s="27"/>
      <c r="BS382" s="28"/>
      <c r="BT382" s="27"/>
      <c r="BU382" s="28"/>
      <c r="BV382" s="27"/>
      <c r="BW382" s="28"/>
      <c r="BX382" s="27"/>
      <c r="BY382" s="28"/>
      <c r="BZ382" s="27"/>
      <c r="CA382" s="28"/>
      <c r="CB382" s="27"/>
      <c r="CC382" s="28"/>
      <c r="CD382" s="27"/>
      <c r="CE382" s="26"/>
      <c r="CF382" s="27"/>
      <c r="CG382" s="26"/>
      <c r="CH382" s="27"/>
      <c r="CI382" s="26"/>
      <c r="CJ382" s="27"/>
      <c r="CK382" s="26"/>
      <c r="CL382" s="27"/>
      <c r="CM382" s="26"/>
      <c r="CN382" s="27"/>
      <c r="CO382" s="26"/>
      <c r="CP382" s="27"/>
      <c r="CQ382" s="30"/>
      <c r="CR382" s="31">
        <f t="shared" si="25"/>
        <v>57080</v>
      </c>
      <c r="CS382" s="31">
        <f t="shared" si="25"/>
        <v>23860</v>
      </c>
      <c r="CT382" s="32">
        <f t="shared" si="27"/>
        <v>33220</v>
      </c>
      <c r="CU382" s="3"/>
      <c r="CV382" s="3"/>
    </row>
    <row r="383" spans="1:100" ht="20.25" customHeight="1">
      <c r="A383" s="18">
        <v>132</v>
      </c>
      <c r="B383" s="48" t="s">
        <v>444</v>
      </c>
      <c r="C383" s="20" t="s">
        <v>445</v>
      </c>
      <c r="D383" s="20" t="s">
        <v>1460</v>
      </c>
      <c r="E383" s="20" t="s">
        <v>1458</v>
      </c>
      <c r="F383" s="21" t="s">
        <v>446</v>
      </c>
      <c r="G383" s="33"/>
      <c r="H383" s="35" t="s">
        <v>108</v>
      </c>
      <c r="I383" s="23">
        <v>4600</v>
      </c>
      <c r="J383" s="35" t="s">
        <v>108</v>
      </c>
      <c r="K383" s="25">
        <f>CT383</f>
        <v>6440</v>
      </c>
      <c r="L383" s="11"/>
      <c r="M383" s="26">
        <v>1500</v>
      </c>
      <c r="N383" s="27">
        <v>1500</v>
      </c>
      <c r="O383" s="26">
        <v>1000</v>
      </c>
      <c r="P383" s="27">
        <v>1000</v>
      </c>
      <c r="Q383" s="26">
        <v>5000</v>
      </c>
      <c r="R383" s="27">
        <v>5000</v>
      </c>
      <c r="S383" s="26">
        <v>8000</v>
      </c>
      <c r="T383" s="27">
        <v>0</v>
      </c>
      <c r="U383" s="28"/>
      <c r="V383" s="27"/>
      <c r="W383" s="26"/>
      <c r="X383" s="27"/>
      <c r="Y383" s="29">
        <v>3220</v>
      </c>
      <c r="Z383" s="27">
        <v>0</v>
      </c>
      <c r="AA383" s="29">
        <v>3220</v>
      </c>
      <c r="AB383" s="27">
        <f>3220+0</f>
        <v>3220</v>
      </c>
      <c r="AC383" s="29">
        <v>3220</v>
      </c>
      <c r="AD383" s="27">
        <f>3220+0</f>
        <v>3220</v>
      </c>
      <c r="AE383" s="29">
        <v>3220</v>
      </c>
      <c r="AF383" s="27">
        <v>11220</v>
      </c>
      <c r="AG383" s="29">
        <v>3220</v>
      </c>
      <c r="AH383" s="27"/>
      <c r="AI383" s="29">
        <v>3220</v>
      </c>
      <c r="AJ383" s="27">
        <f>6440+3220</f>
        <v>9660</v>
      </c>
      <c r="AK383" s="29">
        <v>3220</v>
      </c>
      <c r="AL383" s="27"/>
      <c r="AM383" s="29">
        <v>3220</v>
      </c>
      <c r="AN383" s="27"/>
      <c r="AO383" s="29">
        <v>3220</v>
      </c>
      <c r="AP383" s="27">
        <v>3220</v>
      </c>
      <c r="AQ383" s="28"/>
      <c r="AR383" s="27"/>
      <c r="AS383" s="28"/>
      <c r="AT383" s="27"/>
      <c r="AU383" s="28"/>
      <c r="AV383" s="27"/>
      <c r="AW383" s="28"/>
      <c r="AX383" s="27"/>
      <c r="AY383" s="28"/>
      <c r="AZ383" s="27"/>
      <c r="BA383" s="28"/>
      <c r="BB383" s="27"/>
      <c r="BC383" s="28"/>
      <c r="BD383" s="27"/>
      <c r="BE383" s="28"/>
      <c r="BF383" s="27"/>
      <c r="BG383" s="28"/>
      <c r="BH383" s="27"/>
      <c r="BI383" s="28"/>
      <c r="BJ383" s="27"/>
      <c r="BK383" s="28"/>
      <c r="BL383" s="27"/>
      <c r="BM383" s="28"/>
      <c r="BN383" s="27"/>
      <c r="BO383" s="28"/>
      <c r="BP383" s="27"/>
      <c r="BQ383" s="28"/>
      <c r="BR383" s="27"/>
      <c r="BS383" s="28"/>
      <c r="BT383" s="27"/>
      <c r="BU383" s="28"/>
      <c r="BV383" s="27"/>
      <c r="BW383" s="28"/>
      <c r="BX383" s="27"/>
      <c r="BY383" s="28"/>
      <c r="BZ383" s="27"/>
      <c r="CA383" s="28"/>
      <c r="CB383" s="27"/>
      <c r="CC383" s="28"/>
      <c r="CD383" s="27"/>
      <c r="CE383" s="26"/>
      <c r="CF383" s="27"/>
      <c r="CG383" s="26"/>
      <c r="CH383" s="27"/>
      <c r="CI383" s="26"/>
      <c r="CJ383" s="27"/>
      <c r="CK383" s="26"/>
      <c r="CL383" s="27"/>
      <c r="CM383" s="26"/>
      <c r="CN383" s="27"/>
      <c r="CO383" s="26"/>
      <c r="CP383" s="27"/>
      <c r="CQ383" s="30"/>
      <c r="CR383" s="31">
        <f t="shared" si="25"/>
        <v>44480</v>
      </c>
      <c r="CS383" s="49">
        <f t="shared" si="25"/>
        <v>38040</v>
      </c>
      <c r="CT383" s="32">
        <f t="shared" si="27"/>
        <v>6440</v>
      </c>
      <c r="CU383" s="3"/>
      <c r="CV383" s="3"/>
    </row>
    <row r="384" spans="1:100" ht="20.25" customHeight="1">
      <c r="A384" s="18">
        <v>202</v>
      </c>
      <c r="B384" s="48" t="s">
        <v>1213</v>
      </c>
      <c r="C384" s="20" t="s">
        <v>1214</v>
      </c>
      <c r="D384" s="20" t="s">
        <v>1460</v>
      </c>
      <c r="E384" s="20" t="s">
        <v>1457</v>
      </c>
      <c r="F384" s="126" t="s">
        <v>1215</v>
      </c>
      <c r="G384" s="33"/>
      <c r="H384" s="127"/>
      <c r="I384" s="94">
        <v>6600</v>
      </c>
      <c r="J384" s="127"/>
      <c r="K384" s="25">
        <f>CV384</f>
        <v>0</v>
      </c>
      <c r="L384" s="11"/>
      <c r="M384" s="26">
        <v>1500</v>
      </c>
      <c r="N384" s="27">
        <v>1500</v>
      </c>
      <c r="O384" s="26">
        <v>1000</v>
      </c>
      <c r="P384" s="27">
        <v>1000</v>
      </c>
      <c r="Q384" s="26">
        <v>5000</v>
      </c>
      <c r="R384" s="27">
        <v>5000</v>
      </c>
      <c r="S384" s="26">
        <v>8000</v>
      </c>
      <c r="T384" s="27">
        <v>0</v>
      </c>
      <c r="U384" s="26"/>
      <c r="V384" s="27"/>
      <c r="W384" s="29">
        <v>4620</v>
      </c>
      <c r="X384" s="27">
        <v>0</v>
      </c>
      <c r="Y384" s="29">
        <v>4620</v>
      </c>
      <c r="Z384" s="27">
        <f>4620+0</f>
        <v>4620</v>
      </c>
      <c r="AA384" s="29">
        <v>4620</v>
      </c>
      <c r="AB384" s="27"/>
      <c r="AC384" s="29">
        <v>4620</v>
      </c>
      <c r="AD384" s="27">
        <v>10000</v>
      </c>
      <c r="AE384" s="29">
        <v>4620</v>
      </c>
      <c r="AF384" s="27"/>
      <c r="AG384" s="29">
        <v>4620</v>
      </c>
      <c r="AH384" s="27"/>
      <c r="AI384" s="29">
        <v>4620</v>
      </c>
      <c r="AJ384" s="27"/>
      <c r="AK384" s="29">
        <v>4620</v>
      </c>
      <c r="AL384" s="27"/>
      <c r="AM384" s="29">
        <v>4620</v>
      </c>
      <c r="AN384" s="27">
        <v>10000</v>
      </c>
      <c r="AO384" s="128"/>
      <c r="AP384" s="27"/>
      <c r="AQ384" s="128"/>
      <c r="AR384" s="27"/>
      <c r="AS384" s="128"/>
      <c r="AT384" s="27"/>
      <c r="AU384" s="28"/>
      <c r="AV384" s="27"/>
      <c r="AW384" s="28"/>
      <c r="AX384" s="27"/>
      <c r="AY384" s="28"/>
      <c r="AZ384" s="27"/>
      <c r="BA384" s="28"/>
      <c r="BB384" s="27"/>
      <c r="BC384" s="28"/>
      <c r="BD384" s="27"/>
      <c r="BE384" s="28"/>
      <c r="BF384" s="27"/>
      <c r="BG384" s="28"/>
      <c r="BH384" s="27"/>
      <c r="BI384" s="28"/>
      <c r="BJ384" s="27"/>
      <c r="BK384" s="28"/>
      <c r="BL384" s="27"/>
      <c r="BM384" s="28"/>
      <c r="BN384" s="27"/>
      <c r="BO384" s="28"/>
      <c r="BP384" s="27"/>
      <c r="BQ384" s="28"/>
      <c r="BR384" s="27"/>
      <c r="BS384" s="28"/>
      <c r="BT384" s="27"/>
      <c r="BU384" s="28"/>
      <c r="BV384" s="27"/>
      <c r="BW384" s="28"/>
      <c r="BX384" s="27"/>
      <c r="BY384" s="28"/>
      <c r="BZ384" s="27"/>
      <c r="CA384" s="28"/>
      <c r="CB384" s="27"/>
      <c r="CC384" s="28"/>
      <c r="CD384" s="27"/>
      <c r="CE384" s="26"/>
      <c r="CF384" s="27"/>
      <c r="CG384" s="26"/>
      <c r="CH384" s="27"/>
      <c r="CI384" s="26"/>
      <c r="CJ384" s="27"/>
      <c r="CK384" s="26"/>
      <c r="CL384" s="27"/>
      <c r="CM384" s="26"/>
      <c r="CN384" s="27"/>
      <c r="CO384" s="26"/>
      <c r="CP384" s="27"/>
      <c r="CQ384" s="30"/>
      <c r="CR384" s="31">
        <f t="shared" ref="CR384:CS415" si="28">CO384+CM384+CK384+CI384+CG384+CE384+CC384+CA384+BY384+BW384+BU384+BS384+BQ384+BO384+BM384+BK384+BI384+BG384+BE384+BC384+BA384+AY384+AW384+AU384+AS384+AQ384+AO384+AM384+AK384+AI384+AG384+AE384+AC384+AA384+Y384+W384+U384+Q384+O384+M384+S384</f>
        <v>57080</v>
      </c>
      <c r="CS384" s="31">
        <f t="shared" si="28"/>
        <v>32120</v>
      </c>
      <c r="CT384" s="32">
        <f t="shared" si="27"/>
        <v>24960</v>
      </c>
      <c r="CU384" s="3"/>
      <c r="CV384" s="3"/>
    </row>
    <row r="385" spans="1:100" ht="20.25" customHeight="1">
      <c r="A385" s="18">
        <v>133</v>
      </c>
      <c r="B385" s="48" t="s">
        <v>447</v>
      </c>
      <c r="C385" s="20" t="s">
        <v>448</v>
      </c>
      <c r="D385" s="20" t="s">
        <v>1460</v>
      </c>
      <c r="E385" s="20" t="s">
        <v>1458</v>
      </c>
      <c r="F385" s="21" t="s">
        <v>449</v>
      </c>
      <c r="G385" s="212"/>
      <c r="H385" s="24"/>
      <c r="I385" s="23">
        <v>6600</v>
      </c>
      <c r="K385" s="25">
        <f>CT385</f>
        <v>31580</v>
      </c>
      <c r="L385" s="11"/>
      <c r="M385" s="26">
        <v>1500</v>
      </c>
      <c r="N385" s="27">
        <v>1500</v>
      </c>
      <c r="O385" s="26">
        <v>1000</v>
      </c>
      <c r="P385" s="27">
        <v>1000</v>
      </c>
      <c r="Q385" s="26">
        <v>5000</v>
      </c>
      <c r="R385" s="27">
        <v>5000</v>
      </c>
      <c r="S385" s="26">
        <v>8000</v>
      </c>
      <c r="T385" s="27">
        <v>0</v>
      </c>
      <c r="U385" s="28"/>
      <c r="V385" s="27"/>
      <c r="W385" s="26"/>
      <c r="X385" s="27"/>
      <c r="Y385" s="29">
        <v>4620</v>
      </c>
      <c r="Z385" s="27">
        <v>0</v>
      </c>
      <c r="AA385" s="29">
        <v>4620</v>
      </c>
      <c r="AB385" s="27"/>
      <c r="AC385" s="29">
        <v>4620</v>
      </c>
      <c r="AD385" s="27"/>
      <c r="AE385" s="29">
        <v>4620</v>
      </c>
      <c r="AF385" s="27">
        <v>13000</v>
      </c>
      <c r="AG385" s="29">
        <v>4620</v>
      </c>
      <c r="AH385" s="27"/>
      <c r="AI385" s="29">
        <v>4620</v>
      </c>
      <c r="AJ385" s="27"/>
      <c r="AK385" s="29">
        <v>4620</v>
      </c>
      <c r="AL385" s="27"/>
      <c r="AM385" s="29">
        <v>4620</v>
      </c>
      <c r="AN385" s="27"/>
      <c r="AO385" s="29">
        <v>4620</v>
      </c>
      <c r="AP385" s="27">
        <v>5000</v>
      </c>
      <c r="AQ385" s="28"/>
      <c r="AR385" s="27"/>
      <c r="AS385" s="28"/>
      <c r="AT385" s="27"/>
      <c r="AU385" s="28"/>
      <c r="AV385" s="27"/>
      <c r="AW385" s="28"/>
      <c r="AX385" s="27"/>
      <c r="AY385" s="28"/>
      <c r="AZ385" s="27"/>
      <c r="BA385" s="28"/>
      <c r="BB385" s="27"/>
      <c r="BC385" s="28"/>
      <c r="BD385" s="27"/>
      <c r="BE385" s="28"/>
      <c r="BF385" s="27"/>
      <c r="BG385" s="28"/>
      <c r="BH385" s="27"/>
      <c r="BI385" s="28"/>
      <c r="BJ385" s="27"/>
      <c r="BK385" s="28"/>
      <c r="BL385" s="27"/>
      <c r="BM385" s="28"/>
      <c r="BN385" s="27"/>
      <c r="BO385" s="28"/>
      <c r="BP385" s="27"/>
      <c r="BQ385" s="28"/>
      <c r="BR385" s="27"/>
      <c r="BS385" s="28"/>
      <c r="BT385" s="27"/>
      <c r="BU385" s="28"/>
      <c r="BV385" s="27"/>
      <c r="BW385" s="28"/>
      <c r="BX385" s="27"/>
      <c r="BY385" s="28"/>
      <c r="BZ385" s="27"/>
      <c r="CA385" s="28"/>
      <c r="CB385" s="27"/>
      <c r="CC385" s="28"/>
      <c r="CD385" s="27"/>
      <c r="CE385" s="26"/>
      <c r="CF385" s="27"/>
      <c r="CG385" s="26"/>
      <c r="CH385" s="27"/>
      <c r="CI385" s="26"/>
      <c r="CJ385" s="27"/>
      <c r="CK385" s="26"/>
      <c r="CL385" s="27"/>
      <c r="CM385" s="26"/>
      <c r="CN385" s="27"/>
      <c r="CO385" s="26"/>
      <c r="CP385" s="27"/>
      <c r="CQ385" s="30"/>
      <c r="CR385" s="31">
        <f t="shared" si="28"/>
        <v>57080</v>
      </c>
      <c r="CS385" s="31">
        <f t="shared" si="28"/>
        <v>25500</v>
      </c>
      <c r="CT385" s="32">
        <f t="shared" si="27"/>
        <v>31580</v>
      </c>
      <c r="CU385" s="3"/>
      <c r="CV385" s="3"/>
    </row>
    <row r="386" spans="1:100" ht="20.25" customHeight="1">
      <c r="A386" s="18">
        <v>134</v>
      </c>
      <c r="B386" s="48" t="s">
        <v>450</v>
      </c>
      <c r="C386" s="20" t="s">
        <v>451</v>
      </c>
      <c r="D386" s="20" t="s">
        <v>1460</v>
      </c>
      <c r="E386" s="20" t="s">
        <v>1458</v>
      </c>
      <c r="F386" s="21" t="s">
        <v>452</v>
      </c>
      <c r="G386" s="211"/>
      <c r="H386" s="35"/>
      <c r="I386" s="23">
        <v>6600</v>
      </c>
      <c r="J386" s="35"/>
      <c r="K386" s="25">
        <f>CT386</f>
        <v>4620</v>
      </c>
      <c r="L386" s="11"/>
      <c r="M386" s="26">
        <v>1500</v>
      </c>
      <c r="N386" s="27">
        <v>1500</v>
      </c>
      <c r="O386" s="26">
        <v>1000</v>
      </c>
      <c r="P386" s="27">
        <v>1000</v>
      </c>
      <c r="Q386" s="26">
        <v>5000</v>
      </c>
      <c r="R386" s="27">
        <v>5000</v>
      </c>
      <c r="S386" s="26">
        <v>8000</v>
      </c>
      <c r="T386" s="27">
        <v>0</v>
      </c>
      <c r="U386" s="28"/>
      <c r="V386" s="27"/>
      <c r="W386" s="26"/>
      <c r="X386" s="27"/>
      <c r="Y386" s="29">
        <v>4620</v>
      </c>
      <c r="Z386" s="27">
        <v>0</v>
      </c>
      <c r="AA386" s="29">
        <v>4620</v>
      </c>
      <c r="AB386" s="27">
        <v>0</v>
      </c>
      <c r="AC386" s="29">
        <v>4620</v>
      </c>
      <c r="AD386" s="27">
        <v>0</v>
      </c>
      <c r="AE386" s="29">
        <v>4620</v>
      </c>
      <c r="AF386" s="27">
        <v>26480</v>
      </c>
      <c r="AG386" s="29">
        <v>4620</v>
      </c>
      <c r="AH386" s="27"/>
      <c r="AI386" s="29">
        <v>4620</v>
      </c>
      <c r="AJ386" s="27"/>
      <c r="AK386" s="29">
        <v>4620</v>
      </c>
      <c r="AL386" s="27"/>
      <c r="AM386" s="29">
        <v>4620</v>
      </c>
      <c r="AN386" s="27">
        <v>18480</v>
      </c>
      <c r="AO386" s="29">
        <v>4620</v>
      </c>
      <c r="AP386" s="27"/>
      <c r="AQ386" s="28"/>
      <c r="AR386" s="27"/>
      <c r="AS386" s="28"/>
      <c r="AT386" s="27"/>
      <c r="AU386" s="28"/>
      <c r="AV386" s="27"/>
      <c r="AW386" s="28"/>
      <c r="AX386" s="27"/>
      <c r="AY386" s="28"/>
      <c r="AZ386" s="27"/>
      <c r="BA386" s="28"/>
      <c r="BB386" s="27"/>
      <c r="BC386" s="28"/>
      <c r="BD386" s="27"/>
      <c r="BE386" s="28"/>
      <c r="BF386" s="27"/>
      <c r="BG386" s="28"/>
      <c r="BH386" s="27"/>
      <c r="BI386" s="28"/>
      <c r="BJ386" s="27"/>
      <c r="BK386" s="28"/>
      <c r="BL386" s="27"/>
      <c r="BM386" s="28"/>
      <c r="BN386" s="27"/>
      <c r="BO386" s="28"/>
      <c r="BP386" s="27"/>
      <c r="BQ386" s="28"/>
      <c r="BR386" s="27"/>
      <c r="BS386" s="28"/>
      <c r="BT386" s="27"/>
      <c r="BU386" s="28"/>
      <c r="BV386" s="27"/>
      <c r="BW386" s="28"/>
      <c r="BX386" s="27"/>
      <c r="BY386" s="28"/>
      <c r="BZ386" s="27"/>
      <c r="CA386" s="28"/>
      <c r="CB386" s="27"/>
      <c r="CC386" s="28"/>
      <c r="CD386" s="27"/>
      <c r="CE386" s="26"/>
      <c r="CF386" s="27"/>
      <c r="CG386" s="26"/>
      <c r="CH386" s="27"/>
      <c r="CI386" s="26"/>
      <c r="CJ386" s="27"/>
      <c r="CK386" s="26"/>
      <c r="CL386" s="27"/>
      <c r="CM386" s="26"/>
      <c r="CN386" s="27"/>
      <c r="CO386" s="26"/>
      <c r="CP386" s="27"/>
      <c r="CQ386" s="30"/>
      <c r="CR386" s="31">
        <f t="shared" si="28"/>
        <v>57080</v>
      </c>
      <c r="CS386" s="31">
        <f t="shared" si="28"/>
        <v>52460</v>
      </c>
      <c r="CT386" s="32">
        <f t="shared" si="27"/>
        <v>4620</v>
      </c>
      <c r="CU386" s="3"/>
      <c r="CV386" s="3"/>
    </row>
    <row r="387" spans="1:100" ht="20.25" customHeight="1">
      <c r="A387" s="18">
        <v>203</v>
      </c>
      <c r="B387" s="48" t="s">
        <v>1216</v>
      </c>
      <c r="C387" s="20" t="s">
        <v>1217</v>
      </c>
      <c r="D387" s="20" t="s">
        <v>1460</v>
      </c>
      <c r="E387" s="20" t="s">
        <v>1457</v>
      </c>
      <c r="F387" s="126" t="s">
        <v>1218</v>
      </c>
      <c r="G387" s="210"/>
      <c r="H387" s="127"/>
      <c r="I387" s="94">
        <v>6600</v>
      </c>
      <c r="J387" s="127"/>
      <c r="K387" s="25">
        <f t="shared" ref="K387:K394" si="29">CV387</f>
        <v>0</v>
      </c>
      <c r="L387" s="11"/>
      <c r="M387" s="26">
        <v>1500</v>
      </c>
      <c r="N387" s="27">
        <v>1500</v>
      </c>
      <c r="O387" s="26">
        <v>1000</v>
      </c>
      <c r="P387" s="27">
        <v>1000</v>
      </c>
      <c r="Q387" s="26">
        <v>5000</v>
      </c>
      <c r="R387" s="27">
        <v>5000</v>
      </c>
      <c r="S387" s="26">
        <v>8000</v>
      </c>
      <c r="T387" s="27">
        <v>0</v>
      </c>
      <c r="U387" s="26"/>
      <c r="V387" s="27"/>
      <c r="W387" s="29">
        <v>4620</v>
      </c>
      <c r="X387" s="133">
        <v>4620</v>
      </c>
      <c r="Y387" s="29">
        <v>4620</v>
      </c>
      <c r="Z387" s="27">
        <v>0</v>
      </c>
      <c r="AA387" s="29">
        <v>4620</v>
      </c>
      <c r="AB387" s="27">
        <v>0</v>
      </c>
      <c r="AC387" s="29">
        <v>4620</v>
      </c>
      <c r="AD387" s="27">
        <v>21860</v>
      </c>
      <c r="AE387" s="29">
        <v>4620</v>
      </c>
      <c r="AF387" s="27"/>
      <c r="AG387" s="29">
        <v>4620</v>
      </c>
      <c r="AH387" s="27"/>
      <c r="AI387" s="29">
        <v>4620</v>
      </c>
      <c r="AJ387" s="27"/>
      <c r="AK387" s="29">
        <v>4620</v>
      </c>
      <c r="AL387" s="27">
        <v>13860</v>
      </c>
      <c r="AM387" s="29">
        <v>4620</v>
      </c>
      <c r="AN387" s="27"/>
      <c r="AO387" s="128"/>
      <c r="AP387" s="27"/>
      <c r="AQ387" s="128"/>
      <c r="AR387" s="27"/>
      <c r="AS387" s="128"/>
      <c r="AT387" s="27"/>
      <c r="AU387" s="28"/>
      <c r="AV387" s="27"/>
      <c r="AW387" s="28"/>
      <c r="AX387" s="27"/>
      <c r="AY387" s="28"/>
      <c r="AZ387" s="27"/>
      <c r="BA387" s="28"/>
      <c r="BB387" s="27"/>
      <c r="BC387" s="28"/>
      <c r="BD387" s="27"/>
      <c r="BE387" s="28"/>
      <c r="BF387" s="27"/>
      <c r="BG387" s="28"/>
      <c r="BH387" s="27"/>
      <c r="BI387" s="28"/>
      <c r="BJ387" s="27"/>
      <c r="BK387" s="28"/>
      <c r="BL387" s="27"/>
      <c r="BM387" s="28"/>
      <c r="BN387" s="27"/>
      <c r="BO387" s="28"/>
      <c r="BP387" s="27"/>
      <c r="BQ387" s="28"/>
      <c r="BR387" s="27"/>
      <c r="BS387" s="28"/>
      <c r="BT387" s="27"/>
      <c r="BU387" s="28"/>
      <c r="BV387" s="27"/>
      <c r="BW387" s="28"/>
      <c r="BX387" s="27"/>
      <c r="BY387" s="28"/>
      <c r="BZ387" s="27"/>
      <c r="CA387" s="28"/>
      <c r="CB387" s="27"/>
      <c r="CC387" s="28"/>
      <c r="CD387" s="27"/>
      <c r="CE387" s="26"/>
      <c r="CF387" s="27"/>
      <c r="CG387" s="26"/>
      <c r="CH387" s="27"/>
      <c r="CI387" s="26"/>
      <c r="CJ387" s="27"/>
      <c r="CK387" s="26"/>
      <c r="CL387" s="27"/>
      <c r="CM387" s="26"/>
      <c r="CN387" s="27"/>
      <c r="CO387" s="26"/>
      <c r="CP387" s="27"/>
      <c r="CQ387" s="30"/>
      <c r="CR387" s="31">
        <f t="shared" si="28"/>
        <v>57080</v>
      </c>
      <c r="CS387" s="31">
        <f t="shared" si="28"/>
        <v>47840</v>
      </c>
      <c r="CT387" s="32">
        <f t="shared" si="27"/>
        <v>9240</v>
      </c>
      <c r="CU387" s="3"/>
      <c r="CV387" s="3"/>
    </row>
    <row r="388" spans="1:100" ht="20.25" customHeight="1">
      <c r="A388" s="18">
        <v>204</v>
      </c>
      <c r="B388" s="48" t="s">
        <v>1219</v>
      </c>
      <c r="C388" s="20" t="s">
        <v>1220</v>
      </c>
      <c r="D388" s="20" t="s">
        <v>1460</v>
      </c>
      <c r="E388" s="20" t="s">
        <v>1457</v>
      </c>
      <c r="F388" s="126" t="s">
        <v>1221</v>
      </c>
      <c r="G388" s="33"/>
      <c r="H388" s="127"/>
      <c r="I388" s="94">
        <v>6600</v>
      </c>
      <c r="J388" s="127"/>
      <c r="K388" s="25">
        <f t="shared" si="29"/>
        <v>0</v>
      </c>
      <c r="L388" s="11"/>
      <c r="M388" s="26">
        <v>1500</v>
      </c>
      <c r="N388" s="27">
        <v>1500</v>
      </c>
      <c r="O388" s="26">
        <v>1000</v>
      </c>
      <c r="P388" s="27">
        <v>1000</v>
      </c>
      <c r="Q388" s="26">
        <v>5000</v>
      </c>
      <c r="R388" s="27">
        <v>5000</v>
      </c>
      <c r="S388" s="26">
        <v>8000</v>
      </c>
      <c r="T388" s="27">
        <v>0</v>
      </c>
      <c r="U388" s="26"/>
      <c r="V388" s="27"/>
      <c r="W388" s="29">
        <v>4620</v>
      </c>
      <c r="X388" s="27">
        <v>0</v>
      </c>
      <c r="Y388" s="29">
        <v>4620</v>
      </c>
      <c r="Z388" s="27">
        <v>0</v>
      </c>
      <c r="AA388" s="29">
        <v>4620</v>
      </c>
      <c r="AB388" s="27">
        <v>0</v>
      </c>
      <c r="AC388" s="29">
        <v>4620</v>
      </c>
      <c r="AD388" s="27">
        <v>26480</v>
      </c>
      <c r="AE388" s="29">
        <v>4620</v>
      </c>
      <c r="AF388" s="27"/>
      <c r="AG388" s="29">
        <v>4620</v>
      </c>
      <c r="AH388" s="27"/>
      <c r="AI388" s="29">
        <v>4620</v>
      </c>
      <c r="AJ388" s="27"/>
      <c r="AK388" s="29">
        <v>4620</v>
      </c>
      <c r="AL388" s="27"/>
      <c r="AM388" s="29">
        <v>4620</v>
      </c>
      <c r="AN388" s="27">
        <v>20000</v>
      </c>
      <c r="AO388" s="128"/>
      <c r="AP388" s="27"/>
      <c r="AQ388" s="128"/>
      <c r="AR388" s="27"/>
      <c r="AS388" s="128"/>
      <c r="AT388" s="27"/>
      <c r="AU388" s="28"/>
      <c r="AV388" s="27"/>
      <c r="AW388" s="28"/>
      <c r="AX388" s="27"/>
      <c r="AY388" s="28"/>
      <c r="AZ388" s="27"/>
      <c r="BA388" s="28"/>
      <c r="BB388" s="27"/>
      <c r="BC388" s="28"/>
      <c r="BD388" s="27"/>
      <c r="BE388" s="28"/>
      <c r="BF388" s="27"/>
      <c r="BG388" s="28"/>
      <c r="BH388" s="27"/>
      <c r="BI388" s="28"/>
      <c r="BJ388" s="27"/>
      <c r="BK388" s="28"/>
      <c r="BL388" s="27"/>
      <c r="BM388" s="28"/>
      <c r="BN388" s="27"/>
      <c r="BO388" s="28"/>
      <c r="BP388" s="27"/>
      <c r="BQ388" s="28"/>
      <c r="BR388" s="27"/>
      <c r="BS388" s="28"/>
      <c r="BT388" s="27"/>
      <c r="BU388" s="28"/>
      <c r="BV388" s="27"/>
      <c r="BW388" s="28"/>
      <c r="BX388" s="27"/>
      <c r="BY388" s="28"/>
      <c r="BZ388" s="27"/>
      <c r="CA388" s="28"/>
      <c r="CB388" s="27"/>
      <c r="CC388" s="28"/>
      <c r="CD388" s="27"/>
      <c r="CE388" s="26"/>
      <c r="CF388" s="27"/>
      <c r="CG388" s="26"/>
      <c r="CH388" s="27"/>
      <c r="CI388" s="26"/>
      <c r="CJ388" s="27"/>
      <c r="CK388" s="26"/>
      <c r="CL388" s="27"/>
      <c r="CM388" s="26"/>
      <c r="CN388" s="27"/>
      <c r="CO388" s="26"/>
      <c r="CP388" s="27"/>
      <c r="CQ388" s="30"/>
      <c r="CR388" s="31">
        <f t="shared" si="28"/>
        <v>57080</v>
      </c>
      <c r="CS388" s="31">
        <f t="shared" si="28"/>
        <v>53980</v>
      </c>
      <c r="CT388" s="32">
        <f t="shared" si="27"/>
        <v>3100</v>
      </c>
      <c r="CU388" s="3"/>
      <c r="CV388" s="3"/>
    </row>
    <row r="389" spans="1:100" ht="20.25" customHeight="1">
      <c r="A389" s="18">
        <v>205</v>
      </c>
      <c r="B389" s="48" t="s">
        <v>1222</v>
      </c>
      <c r="C389" s="20" t="s">
        <v>1223</v>
      </c>
      <c r="D389" s="20" t="s">
        <v>1460</v>
      </c>
      <c r="E389" s="20" t="s">
        <v>1457</v>
      </c>
      <c r="F389" s="126" t="s">
        <v>1224</v>
      </c>
      <c r="G389" s="212"/>
      <c r="H389" s="147"/>
      <c r="I389" s="94">
        <v>6600</v>
      </c>
      <c r="J389" s="147"/>
      <c r="K389" s="25">
        <f t="shared" si="29"/>
        <v>0</v>
      </c>
      <c r="L389" s="11"/>
      <c r="M389" s="26">
        <v>1500</v>
      </c>
      <c r="N389" s="27">
        <v>1500</v>
      </c>
      <c r="O389" s="26">
        <v>1000</v>
      </c>
      <c r="P389" s="27">
        <v>1000</v>
      </c>
      <c r="Q389" s="26">
        <v>5000</v>
      </c>
      <c r="R389" s="27">
        <v>5000</v>
      </c>
      <c r="S389" s="26">
        <v>8000</v>
      </c>
      <c r="T389" s="27"/>
      <c r="U389" s="26"/>
      <c r="V389" s="27"/>
      <c r="W389" s="29">
        <v>4620</v>
      </c>
      <c r="X389" s="27"/>
      <c r="Y389" s="29">
        <v>4620</v>
      </c>
      <c r="Z389" s="27"/>
      <c r="AA389" s="29">
        <v>4620</v>
      </c>
      <c r="AB389" s="27"/>
      <c r="AC389" s="29">
        <v>4620</v>
      </c>
      <c r="AD389" s="27"/>
      <c r="AE389" s="29">
        <v>4620</v>
      </c>
      <c r="AF389" s="27"/>
      <c r="AG389" s="29">
        <v>4620</v>
      </c>
      <c r="AH389" s="27"/>
      <c r="AI389" s="29">
        <v>4620</v>
      </c>
      <c r="AJ389" s="27"/>
      <c r="AK389" s="29">
        <v>4620</v>
      </c>
      <c r="AL389" s="27"/>
      <c r="AM389" s="29">
        <v>4620</v>
      </c>
      <c r="AN389" s="27"/>
      <c r="AO389" s="128"/>
      <c r="AP389" s="27"/>
      <c r="AQ389" s="128"/>
      <c r="AR389" s="27"/>
      <c r="AS389" s="128"/>
      <c r="AT389" s="27"/>
      <c r="AU389" s="28"/>
      <c r="AV389" s="27"/>
      <c r="AW389" s="28"/>
      <c r="AX389" s="27"/>
      <c r="AY389" s="28"/>
      <c r="AZ389" s="27"/>
      <c r="BA389" s="28"/>
      <c r="BB389" s="27"/>
      <c r="BC389" s="28"/>
      <c r="BD389" s="27"/>
      <c r="BE389" s="28"/>
      <c r="BF389" s="27"/>
      <c r="BG389" s="28"/>
      <c r="BH389" s="27"/>
      <c r="BI389" s="28"/>
      <c r="BJ389" s="27"/>
      <c r="BK389" s="28"/>
      <c r="BL389" s="27"/>
      <c r="BM389" s="28"/>
      <c r="BN389" s="27"/>
      <c r="BO389" s="28"/>
      <c r="BP389" s="27"/>
      <c r="BQ389" s="28"/>
      <c r="BR389" s="27"/>
      <c r="BS389" s="28"/>
      <c r="BT389" s="27"/>
      <c r="BU389" s="28"/>
      <c r="BV389" s="27"/>
      <c r="BW389" s="28"/>
      <c r="BX389" s="27"/>
      <c r="BY389" s="28"/>
      <c r="BZ389" s="27"/>
      <c r="CA389" s="28"/>
      <c r="CB389" s="27"/>
      <c r="CC389" s="28"/>
      <c r="CD389" s="27"/>
      <c r="CE389" s="26"/>
      <c r="CF389" s="27"/>
      <c r="CG389" s="26"/>
      <c r="CH389" s="27"/>
      <c r="CI389" s="26"/>
      <c r="CJ389" s="27"/>
      <c r="CK389" s="26"/>
      <c r="CL389" s="27"/>
      <c r="CM389" s="26"/>
      <c r="CN389" s="27"/>
      <c r="CO389" s="26"/>
      <c r="CP389" s="27"/>
      <c r="CQ389" s="30"/>
      <c r="CR389" s="31">
        <f t="shared" si="28"/>
        <v>57080</v>
      </c>
      <c r="CS389" s="31">
        <f t="shared" si="28"/>
        <v>7500</v>
      </c>
      <c r="CT389" s="32">
        <f t="shared" si="27"/>
        <v>49580</v>
      </c>
      <c r="CU389" s="3"/>
      <c r="CV389" s="3"/>
    </row>
    <row r="390" spans="1:100" ht="21.75" customHeight="1">
      <c r="A390" s="18">
        <v>206</v>
      </c>
      <c r="B390" s="48" t="s">
        <v>1225</v>
      </c>
      <c r="C390" s="20" t="s">
        <v>1226</v>
      </c>
      <c r="D390" s="20" t="s">
        <v>1460</v>
      </c>
      <c r="E390" s="20" t="s">
        <v>1457</v>
      </c>
      <c r="F390" s="126" t="s">
        <v>1227</v>
      </c>
      <c r="G390" s="209" t="s">
        <v>410</v>
      </c>
      <c r="H390" s="226" t="s">
        <v>1463</v>
      </c>
      <c r="I390" s="94">
        <v>6200</v>
      </c>
      <c r="J390" s="214"/>
      <c r="K390" s="25">
        <f t="shared" si="29"/>
        <v>0</v>
      </c>
      <c r="L390" s="11"/>
      <c r="M390" s="26">
        <v>1500</v>
      </c>
      <c r="N390" s="27">
        <v>1500</v>
      </c>
      <c r="O390" s="26">
        <v>1000</v>
      </c>
      <c r="P390" s="27">
        <v>1000</v>
      </c>
      <c r="Q390" s="26">
        <v>5000</v>
      </c>
      <c r="R390" s="27">
        <v>5000</v>
      </c>
      <c r="S390" s="26">
        <v>8000</v>
      </c>
      <c r="T390" s="27"/>
      <c r="U390" s="26"/>
      <c r="V390" s="27"/>
      <c r="W390" s="29">
        <v>4340</v>
      </c>
      <c r="X390" s="27">
        <v>0</v>
      </c>
      <c r="Y390" s="29">
        <v>4340</v>
      </c>
      <c r="Z390" s="27">
        <v>0</v>
      </c>
      <c r="AA390" s="29">
        <v>4340</v>
      </c>
      <c r="AB390" s="27"/>
      <c r="AC390" s="29">
        <v>4340</v>
      </c>
      <c r="AD390" s="27">
        <f>8000+9240</f>
        <v>17240</v>
      </c>
      <c r="AE390" s="29">
        <v>4340</v>
      </c>
      <c r="AF390" s="27"/>
      <c r="AG390" s="29">
        <v>4340</v>
      </c>
      <c r="AH390" s="27"/>
      <c r="AI390" s="29">
        <v>4340</v>
      </c>
      <c r="AJ390" s="27"/>
      <c r="AK390" s="29">
        <v>4340</v>
      </c>
      <c r="AL390" s="27"/>
      <c r="AM390" s="29">
        <v>4340</v>
      </c>
      <c r="AN390" s="27"/>
      <c r="AO390" s="128"/>
      <c r="AP390" s="27"/>
      <c r="AQ390" s="128"/>
      <c r="AR390" s="27"/>
      <c r="AS390" s="128"/>
      <c r="AT390" s="27"/>
      <c r="AU390" s="28"/>
      <c r="AV390" s="27"/>
      <c r="AW390" s="28"/>
      <c r="AX390" s="27"/>
      <c r="AY390" s="28"/>
      <c r="AZ390" s="27"/>
      <c r="BA390" s="28"/>
      <c r="BB390" s="27"/>
      <c r="BC390" s="28"/>
      <c r="BD390" s="27"/>
      <c r="BE390" s="28"/>
      <c r="BF390" s="27"/>
      <c r="BG390" s="28"/>
      <c r="BH390" s="27"/>
      <c r="BI390" s="28"/>
      <c r="BJ390" s="27"/>
      <c r="BK390" s="28"/>
      <c r="BL390" s="27"/>
      <c r="BM390" s="28"/>
      <c r="BN390" s="27"/>
      <c r="BO390" s="28"/>
      <c r="BP390" s="27"/>
      <c r="BQ390" s="28"/>
      <c r="BR390" s="27"/>
      <c r="BS390" s="28"/>
      <c r="BT390" s="27"/>
      <c r="BU390" s="28"/>
      <c r="BV390" s="27"/>
      <c r="BW390" s="28"/>
      <c r="BX390" s="27"/>
      <c r="BY390" s="28"/>
      <c r="BZ390" s="27"/>
      <c r="CA390" s="28"/>
      <c r="CB390" s="27"/>
      <c r="CC390" s="28"/>
      <c r="CD390" s="27"/>
      <c r="CE390" s="26"/>
      <c r="CF390" s="27"/>
      <c r="CG390" s="26"/>
      <c r="CH390" s="27"/>
      <c r="CI390" s="26"/>
      <c r="CJ390" s="27"/>
      <c r="CK390" s="26"/>
      <c r="CL390" s="27"/>
      <c r="CM390" s="26"/>
      <c r="CN390" s="27"/>
      <c r="CO390" s="26"/>
      <c r="CP390" s="27"/>
      <c r="CQ390" s="30"/>
      <c r="CR390" s="31">
        <f t="shared" si="28"/>
        <v>54560</v>
      </c>
      <c r="CS390" s="31">
        <f t="shared" si="28"/>
        <v>24740</v>
      </c>
      <c r="CT390" s="32">
        <f t="shared" si="27"/>
        <v>29820</v>
      </c>
      <c r="CU390" s="3"/>
      <c r="CV390" s="3"/>
    </row>
    <row r="391" spans="1:100" ht="20.25" customHeight="1">
      <c r="A391" s="18">
        <v>207</v>
      </c>
      <c r="B391" s="48" t="s">
        <v>1228</v>
      </c>
      <c r="C391" s="20" t="s">
        <v>1229</v>
      </c>
      <c r="D391" s="20" t="s">
        <v>1460</v>
      </c>
      <c r="E391" s="20" t="s">
        <v>1457</v>
      </c>
      <c r="F391" s="126" t="s">
        <v>1230</v>
      </c>
      <c r="G391" s="33"/>
      <c r="H391" s="127"/>
      <c r="I391" s="94">
        <v>6600</v>
      </c>
      <c r="J391" s="127"/>
      <c r="K391" s="25">
        <f t="shared" si="29"/>
        <v>0</v>
      </c>
      <c r="L391" s="11"/>
      <c r="M391" s="26">
        <v>1500</v>
      </c>
      <c r="N391" s="27">
        <v>1500</v>
      </c>
      <c r="O391" s="26">
        <v>1000</v>
      </c>
      <c r="P391" s="27">
        <v>1000</v>
      </c>
      <c r="Q391" s="26">
        <v>5000</v>
      </c>
      <c r="R391" s="27">
        <v>5000</v>
      </c>
      <c r="S391" s="26">
        <v>8000</v>
      </c>
      <c r="T391" s="27">
        <v>0</v>
      </c>
      <c r="U391" s="26"/>
      <c r="V391" s="27"/>
      <c r="W391" s="29">
        <v>4620</v>
      </c>
      <c r="X391" s="27">
        <v>0</v>
      </c>
      <c r="Y391" s="29">
        <v>4620</v>
      </c>
      <c r="Z391" s="27">
        <v>0</v>
      </c>
      <c r="AA391" s="29">
        <v>4620</v>
      </c>
      <c r="AB391" s="27"/>
      <c r="AC391" s="29">
        <v>4620</v>
      </c>
      <c r="AD391" s="27">
        <f>9240+8000</f>
        <v>17240</v>
      </c>
      <c r="AE391" s="29">
        <v>4620</v>
      </c>
      <c r="AF391" s="27"/>
      <c r="AG391" s="29">
        <v>4620</v>
      </c>
      <c r="AH391" s="27"/>
      <c r="AI391" s="29">
        <v>4620</v>
      </c>
      <c r="AJ391" s="27"/>
      <c r="AK391" s="29">
        <v>4620</v>
      </c>
      <c r="AL391" s="27"/>
      <c r="AM391" s="29">
        <v>4620</v>
      </c>
      <c r="AN391" s="27">
        <v>13860</v>
      </c>
      <c r="AO391" s="128"/>
      <c r="AP391" s="27"/>
      <c r="AQ391" s="128"/>
      <c r="AR391" s="27"/>
      <c r="AS391" s="128"/>
      <c r="AT391" s="27"/>
      <c r="AU391" s="28"/>
      <c r="AV391" s="27"/>
      <c r="AW391" s="28"/>
      <c r="AX391" s="27"/>
      <c r="AY391" s="28"/>
      <c r="AZ391" s="27"/>
      <c r="BA391" s="28"/>
      <c r="BB391" s="27"/>
      <c r="BC391" s="28"/>
      <c r="BD391" s="27"/>
      <c r="BE391" s="28"/>
      <c r="BF391" s="27"/>
      <c r="BG391" s="28"/>
      <c r="BH391" s="27"/>
      <c r="BI391" s="28"/>
      <c r="BJ391" s="27"/>
      <c r="BK391" s="28"/>
      <c r="BL391" s="27"/>
      <c r="BM391" s="28"/>
      <c r="BN391" s="27"/>
      <c r="BO391" s="28"/>
      <c r="BP391" s="27"/>
      <c r="BQ391" s="28"/>
      <c r="BR391" s="27"/>
      <c r="BS391" s="28"/>
      <c r="BT391" s="27"/>
      <c r="BU391" s="28"/>
      <c r="BV391" s="27"/>
      <c r="BW391" s="28"/>
      <c r="BX391" s="27"/>
      <c r="BY391" s="28"/>
      <c r="BZ391" s="27"/>
      <c r="CA391" s="28"/>
      <c r="CB391" s="27"/>
      <c r="CC391" s="28"/>
      <c r="CD391" s="27"/>
      <c r="CE391" s="26"/>
      <c r="CF391" s="27"/>
      <c r="CG391" s="26"/>
      <c r="CH391" s="27"/>
      <c r="CI391" s="26"/>
      <c r="CJ391" s="27"/>
      <c r="CK391" s="26"/>
      <c r="CL391" s="27"/>
      <c r="CM391" s="26"/>
      <c r="CN391" s="27"/>
      <c r="CO391" s="26"/>
      <c r="CP391" s="27"/>
      <c r="CQ391" s="30"/>
      <c r="CR391" s="31">
        <f t="shared" si="28"/>
        <v>57080</v>
      </c>
      <c r="CS391" s="31">
        <f t="shared" si="28"/>
        <v>38600</v>
      </c>
      <c r="CT391" s="32">
        <f t="shared" si="27"/>
        <v>18480</v>
      </c>
      <c r="CU391" s="3"/>
      <c r="CV391" s="3"/>
    </row>
    <row r="392" spans="1:100" ht="20.25" customHeight="1">
      <c r="A392" s="18">
        <v>208</v>
      </c>
      <c r="B392" s="48" t="s">
        <v>1231</v>
      </c>
      <c r="C392" s="20" t="s">
        <v>1232</v>
      </c>
      <c r="D392" s="20" t="s">
        <v>1460</v>
      </c>
      <c r="E392" s="20" t="s">
        <v>1457</v>
      </c>
      <c r="F392" s="126" t="s">
        <v>1233</v>
      </c>
      <c r="G392" s="213" t="s">
        <v>410</v>
      </c>
      <c r="H392" s="35" t="s">
        <v>1463</v>
      </c>
      <c r="I392" s="94">
        <v>6200</v>
      </c>
      <c r="J392" s="35"/>
      <c r="K392" s="25">
        <f t="shared" si="29"/>
        <v>0</v>
      </c>
      <c r="L392" s="11"/>
      <c r="M392" s="26">
        <v>1500</v>
      </c>
      <c r="N392" s="27">
        <v>1500</v>
      </c>
      <c r="O392" s="26">
        <v>1000</v>
      </c>
      <c r="P392" s="27">
        <v>1000</v>
      </c>
      <c r="Q392" s="26">
        <v>5000</v>
      </c>
      <c r="R392" s="27">
        <v>5000</v>
      </c>
      <c r="S392" s="26">
        <v>8000</v>
      </c>
      <c r="T392" s="27">
        <v>0</v>
      </c>
      <c r="U392" s="26"/>
      <c r="V392" s="27"/>
      <c r="W392" s="29">
        <v>4340</v>
      </c>
      <c r="X392" s="27">
        <v>0</v>
      </c>
      <c r="Y392" s="29">
        <v>4340</v>
      </c>
      <c r="Z392" s="27">
        <f>4620+0</f>
        <v>4620</v>
      </c>
      <c r="AA392" s="29">
        <v>4340</v>
      </c>
      <c r="AB392" s="27">
        <v>0</v>
      </c>
      <c r="AC392" s="29">
        <v>4340</v>
      </c>
      <c r="AD392" s="27">
        <v>21860</v>
      </c>
      <c r="AE392" s="29">
        <v>4340</v>
      </c>
      <c r="AF392" s="27"/>
      <c r="AG392" s="29">
        <v>4340</v>
      </c>
      <c r="AH392" s="27"/>
      <c r="AI392" s="29">
        <v>4340</v>
      </c>
      <c r="AJ392" s="27"/>
      <c r="AK392" s="29">
        <v>4340</v>
      </c>
      <c r="AL392" s="27"/>
      <c r="AM392" s="29">
        <v>4340</v>
      </c>
      <c r="AN392" s="27">
        <v>10580</v>
      </c>
      <c r="AO392" s="128"/>
      <c r="AP392" s="27"/>
      <c r="AQ392" s="128"/>
      <c r="AR392" s="27"/>
      <c r="AS392" s="128"/>
      <c r="AT392" s="27"/>
      <c r="AU392" s="28"/>
      <c r="AV392" s="27"/>
      <c r="AW392" s="28"/>
      <c r="AX392" s="27"/>
      <c r="AY392" s="28"/>
      <c r="AZ392" s="27"/>
      <c r="BA392" s="28"/>
      <c r="BB392" s="27"/>
      <c r="BC392" s="28"/>
      <c r="BD392" s="27"/>
      <c r="BE392" s="28"/>
      <c r="BF392" s="27"/>
      <c r="BG392" s="28"/>
      <c r="BH392" s="27"/>
      <c r="BI392" s="28"/>
      <c r="BJ392" s="27"/>
      <c r="BK392" s="28"/>
      <c r="BL392" s="27"/>
      <c r="BM392" s="28"/>
      <c r="BN392" s="27"/>
      <c r="BO392" s="28"/>
      <c r="BP392" s="27"/>
      <c r="BQ392" s="28"/>
      <c r="BR392" s="27"/>
      <c r="BS392" s="28"/>
      <c r="BT392" s="27"/>
      <c r="BU392" s="28"/>
      <c r="BV392" s="27"/>
      <c r="BW392" s="28"/>
      <c r="BX392" s="27"/>
      <c r="BY392" s="28"/>
      <c r="BZ392" s="27"/>
      <c r="CA392" s="28"/>
      <c r="CB392" s="27"/>
      <c r="CC392" s="28"/>
      <c r="CD392" s="27"/>
      <c r="CE392" s="26"/>
      <c r="CF392" s="27"/>
      <c r="CG392" s="26"/>
      <c r="CH392" s="27"/>
      <c r="CI392" s="26"/>
      <c r="CJ392" s="27"/>
      <c r="CK392" s="26"/>
      <c r="CL392" s="27"/>
      <c r="CM392" s="26"/>
      <c r="CN392" s="27"/>
      <c r="CO392" s="26"/>
      <c r="CP392" s="27"/>
      <c r="CQ392" s="30"/>
      <c r="CR392" s="31">
        <f t="shared" si="28"/>
        <v>54560</v>
      </c>
      <c r="CS392" s="31">
        <f t="shared" si="28"/>
        <v>44560</v>
      </c>
      <c r="CT392" s="32">
        <f t="shared" si="27"/>
        <v>10000</v>
      </c>
      <c r="CU392" s="3"/>
      <c r="CV392" s="3"/>
    </row>
    <row r="393" spans="1:100" ht="20.25" customHeight="1">
      <c r="A393" s="18">
        <v>209</v>
      </c>
      <c r="B393" s="48" t="s">
        <v>1234</v>
      </c>
      <c r="C393" s="20" t="s">
        <v>1235</v>
      </c>
      <c r="D393" s="20" t="s">
        <v>1460</v>
      </c>
      <c r="E393" s="20" t="s">
        <v>1457</v>
      </c>
      <c r="F393" s="126" t="s">
        <v>1236</v>
      </c>
      <c r="G393" s="213" t="s">
        <v>410</v>
      </c>
      <c r="H393" s="35" t="s">
        <v>1463</v>
      </c>
      <c r="I393" s="94">
        <v>6200</v>
      </c>
      <c r="J393" s="35"/>
      <c r="K393" s="25">
        <f t="shared" si="29"/>
        <v>0</v>
      </c>
      <c r="L393" s="11"/>
      <c r="M393" s="26">
        <v>1500</v>
      </c>
      <c r="N393" s="27">
        <v>1500</v>
      </c>
      <c r="O393" s="26">
        <v>1000</v>
      </c>
      <c r="P393" s="27">
        <v>1000</v>
      </c>
      <c r="Q393" s="26">
        <v>5000</v>
      </c>
      <c r="R393" s="27">
        <v>5000</v>
      </c>
      <c r="S393" s="26">
        <v>8000</v>
      </c>
      <c r="T393" s="27">
        <v>8000</v>
      </c>
      <c r="U393" s="26"/>
      <c r="V393" s="27"/>
      <c r="W393" s="29">
        <v>4340</v>
      </c>
      <c r="X393" s="27">
        <v>4620</v>
      </c>
      <c r="Y393" s="29">
        <v>4340</v>
      </c>
      <c r="Z393" s="27">
        <v>0</v>
      </c>
      <c r="AA393" s="29">
        <v>4340</v>
      </c>
      <c r="AB393" s="27">
        <f>8400+0</f>
        <v>8400</v>
      </c>
      <c r="AC393" s="29">
        <v>4340</v>
      </c>
      <c r="AD393" s="27">
        <v>4340</v>
      </c>
      <c r="AE393" s="29">
        <v>4340</v>
      </c>
      <c r="AF393" s="27">
        <v>4340</v>
      </c>
      <c r="AG393" s="29">
        <v>4340</v>
      </c>
      <c r="AH393" s="27"/>
      <c r="AI393" s="29">
        <v>4340</v>
      </c>
      <c r="AJ393" s="27"/>
      <c r="AK393" s="29">
        <v>4340</v>
      </c>
      <c r="AL393" s="27">
        <v>13020</v>
      </c>
      <c r="AM393" s="29">
        <v>4340</v>
      </c>
      <c r="AN393" s="27">
        <v>4340</v>
      </c>
      <c r="AO393" s="128"/>
      <c r="AP393" s="27"/>
      <c r="AQ393" s="128"/>
      <c r="AR393" s="27"/>
      <c r="AS393" s="128"/>
      <c r="AT393" s="27"/>
      <c r="AU393" s="28"/>
      <c r="AV393" s="27"/>
      <c r="AW393" s="28"/>
      <c r="AX393" s="27"/>
      <c r="AY393" s="28"/>
      <c r="AZ393" s="27"/>
      <c r="BA393" s="28"/>
      <c r="BB393" s="27"/>
      <c r="BC393" s="28"/>
      <c r="BD393" s="27"/>
      <c r="BE393" s="28"/>
      <c r="BF393" s="27"/>
      <c r="BG393" s="28"/>
      <c r="BH393" s="27"/>
      <c r="BI393" s="28"/>
      <c r="BJ393" s="27"/>
      <c r="BK393" s="28"/>
      <c r="BL393" s="27"/>
      <c r="BM393" s="28"/>
      <c r="BN393" s="27"/>
      <c r="BO393" s="28"/>
      <c r="BP393" s="27"/>
      <c r="BQ393" s="28"/>
      <c r="BR393" s="27"/>
      <c r="BS393" s="28"/>
      <c r="BT393" s="27"/>
      <c r="BU393" s="28"/>
      <c r="BV393" s="27"/>
      <c r="BW393" s="28"/>
      <c r="BX393" s="27"/>
      <c r="BY393" s="28"/>
      <c r="BZ393" s="27"/>
      <c r="CA393" s="28"/>
      <c r="CB393" s="27"/>
      <c r="CC393" s="28"/>
      <c r="CD393" s="27"/>
      <c r="CE393" s="26"/>
      <c r="CF393" s="27"/>
      <c r="CG393" s="26"/>
      <c r="CH393" s="27"/>
      <c r="CI393" s="26"/>
      <c r="CJ393" s="27"/>
      <c r="CK393" s="26"/>
      <c r="CL393" s="27"/>
      <c r="CM393" s="26"/>
      <c r="CN393" s="27"/>
      <c r="CO393" s="26"/>
      <c r="CP393" s="27"/>
      <c r="CQ393" s="30"/>
      <c r="CR393" s="31">
        <f t="shared" si="28"/>
        <v>54560</v>
      </c>
      <c r="CS393" s="31">
        <f t="shared" si="28"/>
        <v>54560</v>
      </c>
      <c r="CT393" s="32">
        <f t="shared" si="27"/>
        <v>0</v>
      </c>
      <c r="CU393" s="3"/>
      <c r="CV393" s="3"/>
    </row>
    <row r="394" spans="1:100" ht="20.25" customHeight="1">
      <c r="A394" s="18">
        <v>210</v>
      </c>
      <c r="B394" s="54" t="s">
        <v>1237</v>
      </c>
      <c r="C394" s="20" t="s">
        <v>1238</v>
      </c>
      <c r="D394" s="20" t="s">
        <v>1460</v>
      </c>
      <c r="E394" s="20" t="s">
        <v>1457</v>
      </c>
      <c r="F394" s="126" t="s">
        <v>1239</v>
      </c>
      <c r="G394" s="213"/>
      <c r="H394" s="35"/>
      <c r="I394" s="94">
        <v>6600</v>
      </c>
      <c r="J394" s="35"/>
      <c r="K394" s="25">
        <f t="shared" si="29"/>
        <v>0</v>
      </c>
      <c r="L394" s="11"/>
      <c r="M394" s="26">
        <v>1500</v>
      </c>
      <c r="N394" s="27">
        <v>1500</v>
      </c>
      <c r="O394" s="26">
        <v>1000</v>
      </c>
      <c r="P394" s="27">
        <v>1000</v>
      </c>
      <c r="Q394" s="26">
        <v>5000</v>
      </c>
      <c r="R394" s="27">
        <v>5000</v>
      </c>
      <c r="S394" s="26">
        <v>8000</v>
      </c>
      <c r="T394" s="27">
        <v>0</v>
      </c>
      <c r="U394" s="26"/>
      <c r="V394" s="27"/>
      <c r="W394" s="29">
        <v>4620</v>
      </c>
      <c r="X394" s="27">
        <v>0</v>
      </c>
      <c r="Y394" s="29">
        <v>4620</v>
      </c>
      <c r="Z394" s="27">
        <f>4620+0</f>
        <v>4620</v>
      </c>
      <c r="AA394" s="29">
        <v>4620</v>
      </c>
      <c r="AB394" s="27">
        <v>0</v>
      </c>
      <c r="AC394" s="29">
        <v>4620</v>
      </c>
      <c r="AD394" s="27">
        <v>17240</v>
      </c>
      <c r="AE394" s="29">
        <v>4620</v>
      </c>
      <c r="AF394" s="27">
        <v>13860</v>
      </c>
      <c r="AG394" s="29">
        <v>4620</v>
      </c>
      <c r="AH394" s="27">
        <v>0</v>
      </c>
      <c r="AI394" s="29">
        <v>4620</v>
      </c>
      <c r="AJ394" s="27">
        <v>0</v>
      </c>
      <c r="AK394" s="29">
        <v>4620</v>
      </c>
      <c r="AL394" s="27"/>
      <c r="AM394" s="29">
        <v>4620</v>
      </c>
      <c r="AN394" s="27">
        <v>4620</v>
      </c>
      <c r="AO394" s="128"/>
      <c r="AP394" s="27"/>
      <c r="AQ394" s="128"/>
      <c r="AR394" s="27"/>
      <c r="AS394" s="128"/>
      <c r="AT394" s="27"/>
      <c r="AU394" s="28"/>
      <c r="AV394" s="27"/>
      <c r="AW394" s="28"/>
      <c r="AX394" s="27"/>
      <c r="AY394" s="28"/>
      <c r="AZ394" s="27"/>
      <c r="BA394" s="28"/>
      <c r="BB394" s="27"/>
      <c r="BC394" s="28"/>
      <c r="BD394" s="27"/>
      <c r="BE394" s="28"/>
      <c r="BF394" s="27"/>
      <c r="BG394" s="28"/>
      <c r="BH394" s="27"/>
      <c r="BI394" s="28"/>
      <c r="BJ394" s="27"/>
      <c r="BK394" s="28"/>
      <c r="BL394" s="27"/>
      <c r="BM394" s="28"/>
      <c r="BN394" s="27"/>
      <c r="BO394" s="28"/>
      <c r="BP394" s="27"/>
      <c r="BQ394" s="28"/>
      <c r="BR394" s="27"/>
      <c r="BS394" s="28"/>
      <c r="BT394" s="27"/>
      <c r="BU394" s="28"/>
      <c r="BV394" s="27"/>
      <c r="BW394" s="28"/>
      <c r="BX394" s="27"/>
      <c r="BY394" s="28"/>
      <c r="BZ394" s="27"/>
      <c r="CA394" s="28"/>
      <c r="CB394" s="27"/>
      <c r="CC394" s="28"/>
      <c r="CD394" s="27"/>
      <c r="CE394" s="26"/>
      <c r="CF394" s="27"/>
      <c r="CG394" s="26"/>
      <c r="CH394" s="27"/>
      <c r="CI394" s="26"/>
      <c r="CJ394" s="27"/>
      <c r="CK394" s="26"/>
      <c r="CL394" s="27"/>
      <c r="CM394" s="26"/>
      <c r="CN394" s="27"/>
      <c r="CO394" s="26"/>
      <c r="CP394" s="27"/>
      <c r="CQ394" s="30"/>
      <c r="CR394" s="31">
        <f t="shared" si="28"/>
        <v>57080</v>
      </c>
      <c r="CS394" s="31">
        <f t="shared" si="28"/>
        <v>47840</v>
      </c>
      <c r="CT394" s="32">
        <f t="shared" si="27"/>
        <v>9240</v>
      </c>
      <c r="CU394" s="3"/>
      <c r="CV394" s="3"/>
    </row>
    <row r="395" spans="1:100" ht="20.25" customHeight="1">
      <c r="A395" s="18">
        <v>135</v>
      </c>
      <c r="B395" s="48" t="s">
        <v>453</v>
      </c>
      <c r="C395" s="20" t="s">
        <v>454</v>
      </c>
      <c r="D395" s="20" t="s">
        <v>1460</v>
      </c>
      <c r="E395" s="20" t="s">
        <v>1458</v>
      </c>
      <c r="F395" s="58" t="s">
        <v>455</v>
      </c>
      <c r="G395" s="33" t="s">
        <v>456</v>
      </c>
      <c r="H395" s="127" t="s">
        <v>1467</v>
      </c>
      <c r="I395" s="23">
        <v>0</v>
      </c>
      <c r="J395" s="34" t="s">
        <v>64</v>
      </c>
      <c r="K395" s="25">
        <f>CT395</f>
        <v>5500</v>
      </c>
      <c r="L395" s="11"/>
      <c r="M395" s="26">
        <v>1500</v>
      </c>
      <c r="N395" s="27">
        <v>1500</v>
      </c>
      <c r="O395" s="26">
        <v>1000</v>
      </c>
      <c r="P395" s="27">
        <v>1000</v>
      </c>
      <c r="Q395" s="26">
        <v>5000</v>
      </c>
      <c r="R395" s="27">
        <v>5000</v>
      </c>
      <c r="S395" s="26">
        <v>8000</v>
      </c>
      <c r="T395" s="27">
        <v>2500</v>
      </c>
      <c r="U395" s="28"/>
      <c r="V395" s="27"/>
      <c r="W395" s="26"/>
      <c r="X395" s="27"/>
      <c r="Y395" s="29">
        <v>0</v>
      </c>
      <c r="Z395" s="27"/>
      <c r="AA395" s="29">
        <v>0</v>
      </c>
      <c r="AB395" s="27"/>
      <c r="AC395" s="29">
        <v>0</v>
      </c>
      <c r="AD395" s="27"/>
      <c r="AE395" s="29">
        <v>0</v>
      </c>
      <c r="AF395" s="27"/>
      <c r="AG395" s="29">
        <v>0</v>
      </c>
      <c r="AH395" s="27"/>
      <c r="AI395" s="29">
        <v>0</v>
      </c>
      <c r="AJ395" s="27"/>
      <c r="AK395" s="29">
        <v>0</v>
      </c>
      <c r="AL395" s="27"/>
      <c r="AM395" s="29">
        <v>0</v>
      </c>
      <c r="AN395" s="27"/>
      <c r="AO395" s="29">
        <v>0</v>
      </c>
      <c r="AP395" s="27"/>
      <c r="AQ395" s="28"/>
      <c r="AR395" s="27"/>
      <c r="AS395" s="28"/>
      <c r="AT395" s="27"/>
      <c r="AU395" s="28"/>
      <c r="AV395" s="27"/>
      <c r="AW395" s="28"/>
      <c r="AX395" s="27"/>
      <c r="AY395" s="28"/>
      <c r="AZ395" s="27"/>
      <c r="BA395" s="28"/>
      <c r="BB395" s="27"/>
      <c r="BC395" s="28"/>
      <c r="BD395" s="27"/>
      <c r="BE395" s="28"/>
      <c r="BF395" s="27"/>
      <c r="BG395" s="28"/>
      <c r="BH395" s="27"/>
      <c r="BI395" s="28"/>
      <c r="BJ395" s="27"/>
      <c r="BK395" s="28"/>
      <c r="BL395" s="27"/>
      <c r="BM395" s="28"/>
      <c r="BN395" s="27"/>
      <c r="BO395" s="28"/>
      <c r="BP395" s="27"/>
      <c r="BQ395" s="28"/>
      <c r="BR395" s="27"/>
      <c r="BS395" s="28"/>
      <c r="BT395" s="27"/>
      <c r="BU395" s="28"/>
      <c r="BV395" s="27"/>
      <c r="BW395" s="28"/>
      <c r="BX395" s="27"/>
      <c r="BY395" s="28"/>
      <c r="BZ395" s="27"/>
      <c r="CA395" s="28"/>
      <c r="CB395" s="27"/>
      <c r="CC395" s="28"/>
      <c r="CD395" s="27"/>
      <c r="CE395" s="26"/>
      <c r="CF395" s="27"/>
      <c r="CG395" s="26"/>
      <c r="CH395" s="27"/>
      <c r="CI395" s="26"/>
      <c r="CJ395" s="27"/>
      <c r="CK395" s="26"/>
      <c r="CL395" s="27"/>
      <c r="CM395" s="26"/>
      <c r="CN395" s="27"/>
      <c r="CO395" s="26"/>
      <c r="CP395" s="27"/>
      <c r="CQ395" s="30"/>
      <c r="CR395" s="31">
        <f t="shared" si="28"/>
        <v>15500</v>
      </c>
      <c r="CS395" s="31">
        <f t="shared" si="28"/>
        <v>10000</v>
      </c>
      <c r="CT395" s="32">
        <f t="shared" si="27"/>
        <v>5500</v>
      </c>
      <c r="CU395" s="3"/>
      <c r="CV395" s="3"/>
    </row>
    <row r="396" spans="1:100" ht="20.25" customHeight="1">
      <c r="A396" s="18">
        <v>136</v>
      </c>
      <c r="B396" s="48" t="s">
        <v>457</v>
      </c>
      <c r="C396" s="20" t="s">
        <v>458</v>
      </c>
      <c r="D396" s="20" t="s">
        <v>1460</v>
      </c>
      <c r="E396" s="20" t="s">
        <v>1458</v>
      </c>
      <c r="F396" s="21" t="s">
        <v>459</v>
      </c>
      <c r="G396" s="210"/>
      <c r="H396" s="35"/>
      <c r="I396" s="23">
        <v>6600</v>
      </c>
      <c r="J396" s="35"/>
      <c r="K396" s="25">
        <f>CT396</f>
        <v>4620</v>
      </c>
      <c r="L396" s="11"/>
      <c r="M396" s="26">
        <v>1500</v>
      </c>
      <c r="N396" s="27">
        <v>1500</v>
      </c>
      <c r="O396" s="26">
        <v>1000</v>
      </c>
      <c r="P396" s="27">
        <v>1000</v>
      </c>
      <c r="Q396" s="26">
        <v>5000</v>
      </c>
      <c r="R396" s="27">
        <v>5000</v>
      </c>
      <c r="S396" s="26">
        <v>8000</v>
      </c>
      <c r="T396" s="27"/>
      <c r="U396" s="28"/>
      <c r="V396" s="27"/>
      <c r="W396" s="26"/>
      <c r="X396" s="27">
        <v>0</v>
      </c>
      <c r="Y396" s="29">
        <v>4620</v>
      </c>
      <c r="Z396" s="27">
        <v>0</v>
      </c>
      <c r="AA396" s="29">
        <v>4620</v>
      </c>
      <c r="AB396" s="27">
        <v>17240</v>
      </c>
      <c r="AC396" s="29">
        <v>4620</v>
      </c>
      <c r="AD396" s="27">
        <v>0</v>
      </c>
      <c r="AE396" s="29">
        <v>4620</v>
      </c>
      <c r="AF396" s="27">
        <v>9240</v>
      </c>
      <c r="AG396" s="29">
        <v>4620</v>
      </c>
      <c r="AH396" s="27"/>
      <c r="AI396" s="29">
        <v>4620</v>
      </c>
      <c r="AJ396" s="27">
        <v>9240</v>
      </c>
      <c r="AK396" s="29">
        <v>4620</v>
      </c>
      <c r="AL396" s="27"/>
      <c r="AM396" s="29">
        <v>4620</v>
      </c>
      <c r="AN396" s="27">
        <v>9240</v>
      </c>
      <c r="AO396" s="29">
        <v>4620</v>
      </c>
      <c r="AP396" s="27"/>
      <c r="AQ396" s="28"/>
      <c r="AR396" s="27"/>
      <c r="AS396" s="28"/>
      <c r="AT396" s="27"/>
      <c r="AU396" s="28"/>
      <c r="AV396" s="27"/>
      <c r="AW396" s="28"/>
      <c r="AX396" s="27"/>
      <c r="AY396" s="28"/>
      <c r="AZ396" s="27"/>
      <c r="BA396" s="28"/>
      <c r="BB396" s="27"/>
      <c r="BC396" s="28"/>
      <c r="BD396" s="27"/>
      <c r="BE396" s="28"/>
      <c r="BF396" s="27"/>
      <c r="BG396" s="28"/>
      <c r="BH396" s="27"/>
      <c r="BI396" s="28"/>
      <c r="BJ396" s="27"/>
      <c r="BK396" s="28"/>
      <c r="BL396" s="27"/>
      <c r="BM396" s="28"/>
      <c r="BN396" s="27"/>
      <c r="BO396" s="28"/>
      <c r="BP396" s="27"/>
      <c r="BQ396" s="28"/>
      <c r="BR396" s="27"/>
      <c r="BS396" s="28"/>
      <c r="BT396" s="27"/>
      <c r="BU396" s="28"/>
      <c r="BV396" s="27"/>
      <c r="BW396" s="28"/>
      <c r="BX396" s="27"/>
      <c r="BY396" s="28"/>
      <c r="BZ396" s="27"/>
      <c r="CA396" s="28"/>
      <c r="CB396" s="27"/>
      <c r="CC396" s="28"/>
      <c r="CD396" s="27"/>
      <c r="CE396" s="26"/>
      <c r="CF396" s="27"/>
      <c r="CG396" s="26"/>
      <c r="CH396" s="27"/>
      <c r="CI396" s="26"/>
      <c r="CJ396" s="27"/>
      <c r="CK396" s="26"/>
      <c r="CL396" s="27"/>
      <c r="CM396" s="26"/>
      <c r="CN396" s="27"/>
      <c r="CO396" s="26"/>
      <c r="CP396" s="27"/>
      <c r="CQ396" s="30"/>
      <c r="CR396" s="31">
        <f t="shared" si="28"/>
        <v>57080</v>
      </c>
      <c r="CS396" s="31">
        <f t="shared" si="28"/>
        <v>52460</v>
      </c>
      <c r="CT396" s="32">
        <f t="shared" si="27"/>
        <v>4620</v>
      </c>
      <c r="CU396" s="3"/>
      <c r="CV396" s="3"/>
    </row>
    <row r="397" spans="1:100" ht="20.25" customHeight="1">
      <c r="A397" s="18">
        <v>211</v>
      </c>
      <c r="B397" s="48" t="s">
        <v>1240</v>
      </c>
      <c r="C397" s="20" t="s">
        <v>1241</v>
      </c>
      <c r="D397" s="20" t="s">
        <v>1460</v>
      </c>
      <c r="E397" s="20" t="s">
        <v>1457</v>
      </c>
      <c r="F397" s="126" t="s">
        <v>1242</v>
      </c>
      <c r="G397" s="33"/>
      <c r="H397" s="127"/>
      <c r="I397" s="94">
        <v>6600</v>
      </c>
      <c r="J397" s="127"/>
      <c r="K397" s="25">
        <f>CV397</f>
        <v>0</v>
      </c>
      <c r="L397" s="11"/>
      <c r="M397" s="26">
        <v>1500</v>
      </c>
      <c r="N397" s="27">
        <v>1500</v>
      </c>
      <c r="O397" s="26">
        <v>1000</v>
      </c>
      <c r="P397" s="27">
        <v>1000</v>
      </c>
      <c r="Q397" s="26">
        <v>5000</v>
      </c>
      <c r="R397" s="27">
        <v>5000</v>
      </c>
      <c r="S397" s="26">
        <v>8000</v>
      </c>
      <c r="T397" s="27">
        <v>0</v>
      </c>
      <c r="U397" s="26"/>
      <c r="V397" s="27"/>
      <c r="W397" s="29">
        <v>4620</v>
      </c>
      <c r="X397" s="27"/>
      <c r="Y397" s="29">
        <v>4620</v>
      </c>
      <c r="Z397" s="27"/>
      <c r="AA397" s="29">
        <v>4620</v>
      </c>
      <c r="AB397" s="27"/>
      <c r="AC397" s="29">
        <v>4620</v>
      </c>
      <c r="AD397" s="27">
        <v>8000</v>
      </c>
      <c r="AE397" s="29">
        <v>4620</v>
      </c>
      <c r="AF397" s="27"/>
      <c r="AG397" s="29">
        <v>4620</v>
      </c>
      <c r="AH397" s="27"/>
      <c r="AI397" s="29">
        <v>4620</v>
      </c>
      <c r="AJ397" s="27"/>
      <c r="AK397" s="29">
        <v>4620</v>
      </c>
      <c r="AL397" s="27"/>
      <c r="AM397" s="29">
        <v>4620</v>
      </c>
      <c r="AN397" s="27"/>
      <c r="AO397" s="128"/>
      <c r="AP397" s="27"/>
      <c r="AQ397" s="128"/>
      <c r="AR397" s="27"/>
      <c r="AS397" s="128"/>
      <c r="AT397" s="27"/>
      <c r="AU397" s="28"/>
      <c r="AV397" s="27"/>
      <c r="AW397" s="28"/>
      <c r="AX397" s="27"/>
      <c r="AY397" s="28"/>
      <c r="AZ397" s="27"/>
      <c r="BA397" s="28"/>
      <c r="BB397" s="27"/>
      <c r="BC397" s="28"/>
      <c r="BD397" s="27"/>
      <c r="BE397" s="28"/>
      <c r="BF397" s="27"/>
      <c r="BG397" s="28"/>
      <c r="BH397" s="27"/>
      <c r="BI397" s="28"/>
      <c r="BJ397" s="27"/>
      <c r="BK397" s="28"/>
      <c r="BL397" s="27"/>
      <c r="BM397" s="28"/>
      <c r="BN397" s="27"/>
      <c r="BO397" s="28"/>
      <c r="BP397" s="27"/>
      <c r="BQ397" s="28"/>
      <c r="BR397" s="27"/>
      <c r="BS397" s="28"/>
      <c r="BT397" s="27"/>
      <c r="BU397" s="28"/>
      <c r="BV397" s="27"/>
      <c r="BW397" s="28"/>
      <c r="BX397" s="27"/>
      <c r="BY397" s="28"/>
      <c r="BZ397" s="27"/>
      <c r="CA397" s="28"/>
      <c r="CB397" s="27"/>
      <c r="CC397" s="28"/>
      <c r="CD397" s="27"/>
      <c r="CE397" s="26"/>
      <c r="CF397" s="27"/>
      <c r="CG397" s="26"/>
      <c r="CH397" s="27"/>
      <c r="CI397" s="26"/>
      <c r="CJ397" s="27"/>
      <c r="CK397" s="26"/>
      <c r="CL397" s="27"/>
      <c r="CM397" s="26"/>
      <c r="CN397" s="27"/>
      <c r="CO397" s="26"/>
      <c r="CP397" s="27"/>
      <c r="CQ397" s="30"/>
      <c r="CR397" s="31">
        <f t="shared" si="28"/>
        <v>57080</v>
      </c>
      <c r="CS397" s="31">
        <f t="shared" si="28"/>
        <v>15500</v>
      </c>
      <c r="CT397" s="32">
        <f t="shared" si="27"/>
        <v>41580</v>
      </c>
      <c r="CU397" s="3"/>
      <c r="CV397" s="3"/>
    </row>
    <row r="398" spans="1:100" ht="20.25" customHeight="1">
      <c r="A398" s="18">
        <v>137</v>
      </c>
      <c r="B398" s="48" t="s">
        <v>460</v>
      </c>
      <c r="C398" s="20" t="s">
        <v>461</v>
      </c>
      <c r="D398" s="20" t="s">
        <v>1460</v>
      </c>
      <c r="E398" s="20" t="s">
        <v>1458</v>
      </c>
      <c r="F398" s="21" t="s">
        <v>462</v>
      </c>
      <c r="G398" s="22"/>
      <c r="H398" s="24"/>
      <c r="I398" s="23">
        <v>6600</v>
      </c>
      <c r="K398" s="38">
        <f>CT398</f>
        <v>4620</v>
      </c>
      <c r="L398" s="11"/>
      <c r="M398" s="26">
        <v>1500</v>
      </c>
      <c r="N398" s="27">
        <v>1500</v>
      </c>
      <c r="O398" s="26">
        <v>1000</v>
      </c>
      <c r="P398" s="27">
        <v>1000</v>
      </c>
      <c r="Q398" s="26">
        <v>5000</v>
      </c>
      <c r="R398" s="27">
        <v>5000</v>
      </c>
      <c r="S398" s="26">
        <v>8000</v>
      </c>
      <c r="T398" s="27">
        <v>0</v>
      </c>
      <c r="U398" s="28"/>
      <c r="V398" s="27"/>
      <c r="W398" s="26"/>
      <c r="X398" s="27"/>
      <c r="Y398" s="29">
        <v>4620</v>
      </c>
      <c r="Z398" s="27">
        <v>10620</v>
      </c>
      <c r="AA398" s="29">
        <v>4620</v>
      </c>
      <c r="AB398" s="27">
        <v>0</v>
      </c>
      <c r="AC398" s="29">
        <v>4620</v>
      </c>
      <c r="AD398" s="27">
        <f>6620+0</f>
        <v>6620</v>
      </c>
      <c r="AE398" s="29">
        <v>4620</v>
      </c>
      <c r="AF398" s="27">
        <v>9240</v>
      </c>
      <c r="AG398" s="29">
        <v>4620</v>
      </c>
      <c r="AH398" s="27"/>
      <c r="AI398" s="29">
        <v>4620</v>
      </c>
      <c r="AJ398" s="27"/>
      <c r="AK398" s="29">
        <v>4620</v>
      </c>
      <c r="AL398" s="27"/>
      <c r="AM398" s="29">
        <v>4620</v>
      </c>
      <c r="AN398" s="27"/>
      <c r="AO398" s="29">
        <v>4620</v>
      </c>
      <c r="AP398" s="27">
        <v>18480</v>
      </c>
      <c r="AQ398" s="28"/>
      <c r="AR398" s="27"/>
      <c r="AS398" s="28"/>
      <c r="AT398" s="27"/>
      <c r="AU398" s="28"/>
      <c r="AV398" s="27"/>
      <c r="AW398" s="28"/>
      <c r="AX398" s="27"/>
      <c r="AY398" s="28"/>
      <c r="AZ398" s="27"/>
      <c r="BA398" s="28"/>
      <c r="BB398" s="27"/>
      <c r="BC398" s="28"/>
      <c r="BD398" s="27"/>
      <c r="BE398" s="28"/>
      <c r="BF398" s="27"/>
      <c r="BG398" s="28"/>
      <c r="BH398" s="27"/>
      <c r="BI398" s="28"/>
      <c r="BJ398" s="27"/>
      <c r="BK398" s="28"/>
      <c r="BL398" s="27"/>
      <c r="BM398" s="28"/>
      <c r="BN398" s="27"/>
      <c r="BO398" s="28"/>
      <c r="BP398" s="27"/>
      <c r="BQ398" s="28"/>
      <c r="BR398" s="27"/>
      <c r="BS398" s="28"/>
      <c r="BT398" s="27"/>
      <c r="BU398" s="28"/>
      <c r="BV398" s="27"/>
      <c r="BW398" s="28"/>
      <c r="BX398" s="27"/>
      <c r="BY398" s="28"/>
      <c r="BZ398" s="27"/>
      <c r="CA398" s="28"/>
      <c r="CB398" s="27"/>
      <c r="CC398" s="28"/>
      <c r="CD398" s="27"/>
      <c r="CE398" s="26"/>
      <c r="CF398" s="27"/>
      <c r="CG398" s="26"/>
      <c r="CH398" s="27"/>
      <c r="CI398" s="26"/>
      <c r="CJ398" s="27"/>
      <c r="CK398" s="26"/>
      <c r="CL398" s="27"/>
      <c r="CM398" s="26"/>
      <c r="CN398" s="27"/>
      <c r="CO398" s="26"/>
      <c r="CP398" s="27"/>
      <c r="CQ398" s="30"/>
      <c r="CR398" s="31">
        <f t="shared" si="28"/>
        <v>57080</v>
      </c>
      <c r="CS398" s="31">
        <f t="shared" si="28"/>
        <v>52460</v>
      </c>
      <c r="CT398" s="32">
        <f t="shared" si="27"/>
        <v>4620</v>
      </c>
      <c r="CU398" s="3"/>
      <c r="CV398" s="3"/>
    </row>
    <row r="399" spans="1:100" ht="20.25" customHeight="1">
      <c r="A399" s="18">
        <v>138</v>
      </c>
      <c r="B399" s="48" t="s">
        <v>463</v>
      </c>
      <c r="C399" s="20" t="s">
        <v>464</v>
      </c>
      <c r="D399" s="20" t="s">
        <v>1460</v>
      </c>
      <c r="E399" s="20" t="s">
        <v>1458</v>
      </c>
      <c r="F399" s="21" t="s">
        <v>465</v>
      </c>
      <c r="G399" s="211" t="s">
        <v>45</v>
      </c>
      <c r="H399" s="35" t="s">
        <v>1463</v>
      </c>
      <c r="I399" s="23">
        <v>6200</v>
      </c>
      <c r="J399" s="35"/>
      <c r="K399" s="25">
        <f>CT399</f>
        <v>0</v>
      </c>
      <c r="L399" s="11"/>
      <c r="M399" s="26">
        <v>1500</v>
      </c>
      <c r="N399" s="27">
        <v>1500</v>
      </c>
      <c r="O399" s="26">
        <v>1000</v>
      </c>
      <c r="P399" s="27">
        <v>1000</v>
      </c>
      <c r="Q399" s="26">
        <v>5000</v>
      </c>
      <c r="R399" s="27">
        <v>5000</v>
      </c>
      <c r="S399" s="26">
        <v>8000</v>
      </c>
      <c r="T399" s="27">
        <v>0</v>
      </c>
      <c r="U399" s="28"/>
      <c r="V399" s="27"/>
      <c r="W399" s="26"/>
      <c r="X399" s="27"/>
      <c r="Y399" s="29">
        <v>4340</v>
      </c>
      <c r="Z399" s="27">
        <v>12620</v>
      </c>
      <c r="AA399" s="29">
        <v>4340</v>
      </c>
      <c r="AB399" s="27">
        <v>4620</v>
      </c>
      <c r="AC399" s="29">
        <v>4340</v>
      </c>
      <c r="AD399" s="27">
        <v>4620</v>
      </c>
      <c r="AE399" s="29">
        <v>4340</v>
      </c>
      <c r="AF399" s="27">
        <v>4620</v>
      </c>
      <c r="AG399" s="29">
        <v>4340</v>
      </c>
      <c r="AH399" s="27">
        <v>4620</v>
      </c>
      <c r="AI399" s="29">
        <v>4340</v>
      </c>
      <c r="AJ399" s="27">
        <v>4620</v>
      </c>
      <c r="AK399" s="29">
        <v>4340</v>
      </c>
      <c r="AL399" s="27">
        <v>2660</v>
      </c>
      <c r="AM399" s="29">
        <v>4340</v>
      </c>
      <c r="AN399" s="27">
        <v>4340</v>
      </c>
      <c r="AO399" s="29">
        <v>4340</v>
      </c>
      <c r="AP399" s="27">
        <v>4340</v>
      </c>
      <c r="AQ399" s="28"/>
      <c r="AR399" s="27"/>
      <c r="AS399" s="28"/>
      <c r="AT399" s="27"/>
      <c r="AU399" s="28"/>
      <c r="AV399" s="27"/>
      <c r="AW399" s="28"/>
      <c r="AX399" s="27"/>
      <c r="AY399" s="28"/>
      <c r="AZ399" s="27"/>
      <c r="BA399" s="28"/>
      <c r="BB399" s="27"/>
      <c r="BC399" s="28"/>
      <c r="BD399" s="27"/>
      <c r="BE399" s="28"/>
      <c r="BF399" s="27"/>
      <c r="BG399" s="28"/>
      <c r="BH399" s="27"/>
      <c r="BI399" s="28"/>
      <c r="BJ399" s="27"/>
      <c r="BK399" s="28"/>
      <c r="BL399" s="27"/>
      <c r="BM399" s="28"/>
      <c r="BN399" s="27"/>
      <c r="BO399" s="28"/>
      <c r="BP399" s="27"/>
      <c r="BQ399" s="28"/>
      <c r="BR399" s="27"/>
      <c r="BS399" s="28"/>
      <c r="BT399" s="27"/>
      <c r="BU399" s="28"/>
      <c r="BV399" s="27"/>
      <c r="BW399" s="28"/>
      <c r="BX399" s="27"/>
      <c r="BY399" s="28"/>
      <c r="BZ399" s="27"/>
      <c r="CA399" s="28"/>
      <c r="CB399" s="27"/>
      <c r="CC399" s="28"/>
      <c r="CD399" s="27"/>
      <c r="CE399" s="26"/>
      <c r="CF399" s="27"/>
      <c r="CG399" s="26"/>
      <c r="CH399" s="27"/>
      <c r="CI399" s="26"/>
      <c r="CJ399" s="27"/>
      <c r="CK399" s="26"/>
      <c r="CL399" s="27"/>
      <c r="CM399" s="26"/>
      <c r="CN399" s="27"/>
      <c r="CO399" s="26"/>
      <c r="CP399" s="27"/>
      <c r="CQ399" s="30"/>
      <c r="CR399" s="31">
        <f t="shared" si="28"/>
        <v>54560</v>
      </c>
      <c r="CS399" s="31">
        <f t="shared" si="28"/>
        <v>54560</v>
      </c>
      <c r="CT399" s="32">
        <f t="shared" si="27"/>
        <v>0</v>
      </c>
      <c r="CU399" s="3"/>
      <c r="CV399" s="3"/>
    </row>
    <row r="400" spans="1:100" ht="20.25" customHeight="1">
      <c r="A400" s="18">
        <v>139</v>
      </c>
      <c r="B400" s="48" t="s">
        <v>466</v>
      </c>
      <c r="C400" s="20" t="s">
        <v>467</v>
      </c>
      <c r="D400" s="20" t="s">
        <v>1460</v>
      </c>
      <c r="E400" s="20" t="s">
        <v>1458</v>
      </c>
      <c r="F400" s="21" t="s">
        <v>468</v>
      </c>
      <c r="G400" s="211" t="s">
        <v>45</v>
      </c>
      <c r="H400" s="35" t="s">
        <v>1463</v>
      </c>
      <c r="I400" s="23">
        <v>6200</v>
      </c>
      <c r="J400" s="35"/>
      <c r="K400" s="25">
        <f>CT400</f>
        <v>0</v>
      </c>
      <c r="L400" s="11"/>
      <c r="M400" s="26">
        <v>1500</v>
      </c>
      <c r="N400" s="27">
        <v>1500</v>
      </c>
      <c r="O400" s="26">
        <v>1000</v>
      </c>
      <c r="P400" s="27">
        <v>1000</v>
      </c>
      <c r="Q400" s="26">
        <v>5000</v>
      </c>
      <c r="R400" s="27">
        <v>5000</v>
      </c>
      <c r="S400" s="26">
        <v>8000</v>
      </c>
      <c r="T400" s="27">
        <v>0</v>
      </c>
      <c r="U400" s="28"/>
      <c r="V400" s="27"/>
      <c r="W400" s="26"/>
      <c r="X400" s="27"/>
      <c r="Y400" s="29">
        <v>4340</v>
      </c>
      <c r="Z400" s="27">
        <v>12620</v>
      </c>
      <c r="AA400" s="29">
        <v>4340</v>
      </c>
      <c r="AB400" s="27">
        <v>4620</v>
      </c>
      <c r="AC400" s="29">
        <v>4340</v>
      </c>
      <c r="AD400" s="27">
        <v>4620</v>
      </c>
      <c r="AE400" s="29">
        <v>4340</v>
      </c>
      <c r="AF400" s="27">
        <v>4620</v>
      </c>
      <c r="AG400" s="29">
        <v>4340</v>
      </c>
      <c r="AH400" s="27">
        <v>4620</v>
      </c>
      <c r="AI400" s="29">
        <v>4340</v>
      </c>
      <c r="AJ400" s="27">
        <v>4620</v>
      </c>
      <c r="AK400" s="29">
        <v>4340</v>
      </c>
      <c r="AL400" s="27">
        <v>2660</v>
      </c>
      <c r="AM400" s="29">
        <v>4340</v>
      </c>
      <c r="AN400" s="27">
        <v>4340</v>
      </c>
      <c r="AO400" s="29">
        <v>4340</v>
      </c>
      <c r="AP400" s="27">
        <v>4340</v>
      </c>
      <c r="AQ400" s="28"/>
      <c r="AR400" s="27"/>
      <c r="AS400" s="28"/>
      <c r="AT400" s="27"/>
      <c r="AU400" s="28"/>
      <c r="AV400" s="27"/>
      <c r="AW400" s="28"/>
      <c r="AX400" s="27"/>
      <c r="AY400" s="28"/>
      <c r="AZ400" s="27"/>
      <c r="BA400" s="28"/>
      <c r="BB400" s="27"/>
      <c r="BC400" s="28"/>
      <c r="BD400" s="27"/>
      <c r="BE400" s="28"/>
      <c r="BF400" s="27"/>
      <c r="BG400" s="28"/>
      <c r="BH400" s="27"/>
      <c r="BI400" s="28"/>
      <c r="BJ400" s="27"/>
      <c r="BK400" s="28"/>
      <c r="BL400" s="27"/>
      <c r="BM400" s="28"/>
      <c r="BN400" s="27"/>
      <c r="BO400" s="28"/>
      <c r="BP400" s="27"/>
      <c r="BQ400" s="28"/>
      <c r="BR400" s="27"/>
      <c r="BS400" s="28"/>
      <c r="BT400" s="27"/>
      <c r="BU400" s="28"/>
      <c r="BV400" s="27"/>
      <c r="BW400" s="28"/>
      <c r="BX400" s="27"/>
      <c r="BY400" s="28"/>
      <c r="BZ400" s="27"/>
      <c r="CA400" s="28"/>
      <c r="CB400" s="27"/>
      <c r="CC400" s="28"/>
      <c r="CD400" s="27"/>
      <c r="CE400" s="26"/>
      <c r="CF400" s="27"/>
      <c r="CG400" s="26"/>
      <c r="CH400" s="27"/>
      <c r="CI400" s="26"/>
      <c r="CJ400" s="27"/>
      <c r="CK400" s="26"/>
      <c r="CL400" s="27"/>
      <c r="CM400" s="26"/>
      <c r="CN400" s="27"/>
      <c r="CO400" s="26"/>
      <c r="CP400" s="27"/>
      <c r="CQ400" s="30"/>
      <c r="CR400" s="31">
        <f t="shared" si="28"/>
        <v>54560</v>
      </c>
      <c r="CS400" s="31">
        <f t="shared" si="28"/>
        <v>54560</v>
      </c>
      <c r="CT400" s="32">
        <f t="shared" si="27"/>
        <v>0</v>
      </c>
      <c r="CU400" s="3"/>
      <c r="CV400" s="3"/>
    </row>
    <row r="401" spans="1:100" ht="20.25" customHeight="1">
      <c r="A401" s="18">
        <v>212</v>
      </c>
      <c r="B401" s="48" t="s">
        <v>1243</v>
      </c>
      <c r="C401" s="20" t="s">
        <v>1244</v>
      </c>
      <c r="D401" s="20" t="s">
        <v>1460</v>
      </c>
      <c r="E401" s="20" t="s">
        <v>1457</v>
      </c>
      <c r="F401" s="126" t="s">
        <v>1245</v>
      </c>
      <c r="G401" s="33"/>
      <c r="H401" s="127"/>
      <c r="I401" s="94">
        <v>6600</v>
      </c>
      <c r="J401" s="127"/>
      <c r="K401" s="25">
        <f>CV401</f>
        <v>0</v>
      </c>
      <c r="L401" s="11"/>
      <c r="M401" s="26">
        <v>1500</v>
      </c>
      <c r="N401" s="27">
        <v>1500</v>
      </c>
      <c r="O401" s="26">
        <v>1000</v>
      </c>
      <c r="P401" s="27">
        <v>1000</v>
      </c>
      <c r="Q401" s="26">
        <v>5000</v>
      </c>
      <c r="R401" s="27">
        <v>5000</v>
      </c>
      <c r="S401" s="26">
        <v>8000</v>
      </c>
      <c r="T401" s="27">
        <v>0</v>
      </c>
      <c r="U401" s="26"/>
      <c r="V401" s="27"/>
      <c r="W401" s="29">
        <v>4620</v>
      </c>
      <c r="X401" s="27">
        <v>0</v>
      </c>
      <c r="Y401" s="29">
        <v>4620</v>
      </c>
      <c r="Z401" s="27"/>
      <c r="AA401" s="29">
        <v>4620</v>
      </c>
      <c r="AB401" s="27"/>
      <c r="AC401" s="29">
        <v>4620</v>
      </c>
      <c r="AD401" s="27">
        <v>10000</v>
      </c>
      <c r="AE401" s="29">
        <v>4620</v>
      </c>
      <c r="AF401" s="27">
        <v>16480</v>
      </c>
      <c r="AG401" s="29">
        <v>4620</v>
      </c>
      <c r="AH401" s="27"/>
      <c r="AI401" s="29">
        <v>4620</v>
      </c>
      <c r="AJ401" s="27"/>
      <c r="AK401" s="29">
        <v>4620</v>
      </c>
      <c r="AL401" s="27"/>
      <c r="AM401" s="29">
        <v>4620</v>
      </c>
      <c r="AN401" s="27">
        <v>23100</v>
      </c>
      <c r="AO401" s="128"/>
      <c r="AP401" s="27"/>
      <c r="AQ401" s="128"/>
      <c r="AR401" s="27"/>
      <c r="AS401" s="128"/>
      <c r="AT401" s="27"/>
      <c r="AU401" s="28"/>
      <c r="AV401" s="27"/>
      <c r="AW401" s="28"/>
      <c r="AX401" s="27"/>
      <c r="AY401" s="28"/>
      <c r="AZ401" s="27"/>
      <c r="BA401" s="28"/>
      <c r="BB401" s="27"/>
      <c r="BC401" s="28"/>
      <c r="BD401" s="27"/>
      <c r="BE401" s="28"/>
      <c r="BF401" s="27"/>
      <c r="BG401" s="28"/>
      <c r="BH401" s="27"/>
      <c r="BI401" s="28"/>
      <c r="BJ401" s="27"/>
      <c r="BK401" s="28"/>
      <c r="BL401" s="27"/>
      <c r="BM401" s="28"/>
      <c r="BN401" s="27"/>
      <c r="BO401" s="28"/>
      <c r="BP401" s="27"/>
      <c r="BQ401" s="28"/>
      <c r="BR401" s="27"/>
      <c r="BS401" s="28"/>
      <c r="BT401" s="27"/>
      <c r="BU401" s="28"/>
      <c r="BV401" s="27"/>
      <c r="BW401" s="28"/>
      <c r="BX401" s="27"/>
      <c r="BY401" s="28"/>
      <c r="BZ401" s="27"/>
      <c r="CA401" s="28"/>
      <c r="CB401" s="27"/>
      <c r="CC401" s="28"/>
      <c r="CD401" s="27"/>
      <c r="CE401" s="26"/>
      <c r="CF401" s="27"/>
      <c r="CG401" s="26"/>
      <c r="CH401" s="27"/>
      <c r="CI401" s="26"/>
      <c r="CJ401" s="27"/>
      <c r="CK401" s="26"/>
      <c r="CL401" s="27"/>
      <c r="CM401" s="26"/>
      <c r="CN401" s="27"/>
      <c r="CO401" s="26"/>
      <c r="CP401" s="27"/>
      <c r="CQ401" s="30"/>
      <c r="CR401" s="31">
        <f t="shared" si="28"/>
        <v>57080</v>
      </c>
      <c r="CS401" s="31">
        <f t="shared" si="28"/>
        <v>57080</v>
      </c>
      <c r="CT401" s="32">
        <f t="shared" si="27"/>
        <v>0</v>
      </c>
      <c r="CU401" s="3"/>
      <c r="CV401" s="3"/>
    </row>
    <row r="402" spans="1:100" ht="20.25" customHeight="1">
      <c r="A402" s="18">
        <v>140</v>
      </c>
      <c r="B402" s="48" t="s">
        <v>469</v>
      </c>
      <c r="C402" s="20" t="s">
        <v>470</v>
      </c>
      <c r="D402" s="20" t="s">
        <v>1460</v>
      </c>
      <c r="E402" s="20" t="s">
        <v>1458</v>
      </c>
      <c r="F402" s="21" t="s">
        <v>471</v>
      </c>
      <c r="G402" s="210"/>
      <c r="H402" s="35"/>
      <c r="I402" s="23">
        <v>6600</v>
      </c>
      <c r="J402" s="35"/>
      <c r="K402" s="25">
        <f>CT402</f>
        <v>15620</v>
      </c>
      <c r="L402" s="11"/>
      <c r="M402" s="26">
        <v>1500</v>
      </c>
      <c r="N402" s="27">
        <v>1500</v>
      </c>
      <c r="O402" s="26">
        <v>1000</v>
      </c>
      <c r="P402" s="27">
        <v>1000</v>
      </c>
      <c r="Q402" s="26">
        <v>5000</v>
      </c>
      <c r="R402" s="27">
        <v>5000</v>
      </c>
      <c r="S402" s="26">
        <v>8000</v>
      </c>
      <c r="T402" s="27">
        <v>0</v>
      </c>
      <c r="U402" s="28"/>
      <c r="V402" s="27"/>
      <c r="W402" s="26"/>
      <c r="X402" s="27"/>
      <c r="Y402" s="29">
        <v>4620</v>
      </c>
      <c r="Z402" s="27"/>
      <c r="AA402" s="29">
        <v>4620</v>
      </c>
      <c r="AB402" s="27"/>
      <c r="AC402" s="29">
        <v>4620</v>
      </c>
      <c r="AD402" s="27"/>
      <c r="AE402" s="29">
        <v>4620</v>
      </c>
      <c r="AF402" s="27">
        <v>3000</v>
      </c>
      <c r="AG402" s="29">
        <v>4620</v>
      </c>
      <c r="AH402" s="27"/>
      <c r="AI402" s="29">
        <v>4620</v>
      </c>
      <c r="AJ402" s="27"/>
      <c r="AK402" s="29">
        <v>4620</v>
      </c>
      <c r="AL402" s="27"/>
      <c r="AM402" s="29">
        <v>4620</v>
      </c>
      <c r="AN402" s="27"/>
      <c r="AO402" s="29">
        <v>4620</v>
      </c>
      <c r="AP402" s="27">
        <v>30960</v>
      </c>
      <c r="AQ402" s="28"/>
      <c r="AR402" s="27"/>
      <c r="AS402" s="28"/>
      <c r="AT402" s="27"/>
      <c r="AU402" s="28"/>
      <c r="AV402" s="27"/>
      <c r="AW402" s="28"/>
      <c r="AX402" s="27"/>
      <c r="AY402" s="28"/>
      <c r="AZ402" s="27"/>
      <c r="BA402" s="28"/>
      <c r="BB402" s="27"/>
      <c r="BC402" s="28"/>
      <c r="BD402" s="27"/>
      <c r="BE402" s="28"/>
      <c r="BF402" s="27"/>
      <c r="BG402" s="28"/>
      <c r="BH402" s="27"/>
      <c r="BI402" s="28"/>
      <c r="BJ402" s="27"/>
      <c r="BK402" s="28"/>
      <c r="BL402" s="27"/>
      <c r="BM402" s="28"/>
      <c r="BN402" s="27"/>
      <c r="BO402" s="28"/>
      <c r="BP402" s="27"/>
      <c r="BQ402" s="28"/>
      <c r="BR402" s="27"/>
      <c r="BS402" s="28"/>
      <c r="BT402" s="27"/>
      <c r="BU402" s="28"/>
      <c r="BV402" s="27"/>
      <c r="BW402" s="28"/>
      <c r="BX402" s="27"/>
      <c r="BY402" s="28"/>
      <c r="BZ402" s="27"/>
      <c r="CA402" s="28"/>
      <c r="CB402" s="27"/>
      <c r="CC402" s="28"/>
      <c r="CD402" s="27"/>
      <c r="CE402" s="26"/>
      <c r="CF402" s="27"/>
      <c r="CG402" s="26"/>
      <c r="CH402" s="27"/>
      <c r="CI402" s="26"/>
      <c r="CJ402" s="27"/>
      <c r="CK402" s="26"/>
      <c r="CL402" s="27"/>
      <c r="CM402" s="26"/>
      <c r="CN402" s="27"/>
      <c r="CO402" s="26"/>
      <c r="CP402" s="27"/>
      <c r="CQ402" s="30"/>
      <c r="CR402" s="31">
        <f t="shared" si="28"/>
        <v>57080</v>
      </c>
      <c r="CS402" s="31">
        <f t="shared" si="28"/>
        <v>41460</v>
      </c>
      <c r="CT402" s="32">
        <f t="shared" si="27"/>
        <v>15620</v>
      </c>
      <c r="CU402" s="3"/>
      <c r="CV402" s="3"/>
    </row>
    <row r="403" spans="1:100" ht="20.25" customHeight="1">
      <c r="A403" s="18">
        <v>213</v>
      </c>
      <c r="B403" s="48" t="s">
        <v>1246</v>
      </c>
      <c r="C403" s="20" t="s">
        <v>1247</v>
      </c>
      <c r="D403" s="20" t="s">
        <v>1460</v>
      </c>
      <c r="E403" s="20" t="s">
        <v>1457</v>
      </c>
      <c r="F403" s="126" t="s">
        <v>1248</v>
      </c>
      <c r="G403" s="33"/>
      <c r="H403" s="127" t="s">
        <v>680</v>
      </c>
      <c r="I403" s="94">
        <v>3700</v>
      </c>
      <c r="J403" s="127" t="s">
        <v>680</v>
      </c>
      <c r="K403" s="25">
        <f>CV403</f>
        <v>0</v>
      </c>
      <c r="L403" s="11"/>
      <c r="M403" s="26">
        <v>1500</v>
      </c>
      <c r="N403" s="27">
        <v>1500</v>
      </c>
      <c r="O403" s="26">
        <v>1000</v>
      </c>
      <c r="P403" s="27">
        <v>1000</v>
      </c>
      <c r="Q403" s="26">
        <v>5000</v>
      </c>
      <c r="R403" s="27">
        <v>5000</v>
      </c>
      <c r="S403" s="26">
        <v>8000</v>
      </c>
      <c r="T403" s="27">
        <f>0+0</f>
        <v>0</v>
      </c>
      <c r="U403" s="26"/>
      <c r="V403" s="27"/>
      <c r="W403" s="29">
        <v>2590</v>
      </c>
      <c r="X403" s="27">
        <v>2590</v>
      </c>
      <c r="Y403" s="29">
        <v>2590</v>
      </c>
      <c r="Z403" s="27">
        <v>6590</v>
      </c>
      <c r="AA403" s="29">
        <v>2590</v>
      </c>
      <c r="AB403" s="27">
        <v>4590</v>
      </c>
      <c r="AC403" s="29">
        <v>2590</v>
      </c>
      <c r="AD403" s="27">
        <v>4590</v>
      </c>
      <c r="AE403" s="29">
        <v>2590</v>
      </c>
      <c r="AF403" s="27"/>
      <c r="AG403" s="29">
        <v>2590</v>
      </c>
      <c r="AH403" s="27">
        <v>2590</v>
      </c>
      <c r="AI403" s="29">
        <v>2590</v>
      </c>
      <c r="AJ403" s="27"/>
      <c r="AK403" s="29">
        <v>2590</v>
      </c>
      <c r="AL403" s="27">
        <v>2590</v>
      </c>
      <c r="AM403" s="29">
        <v>2590</v>
      </c>
      <c r="AN403" s="27">
        <v>2590</v>
      </c>
      <c r="AO403" s="128"/>
      <c r="AP403" s="27"/>
      <c r="AQ403" s="128"/>
      <c r="AR403" s="27"/>
      <c r="AS403" s="128"/>
      <c r="AT403" s="27"/>
      <c r="AU403" s="28"/>
      <c r="AV403" s="27"/>
      <c r="AW403" s="28"/>
      <c r="AX403" s="27"/>
      <c r="AY403" s="28"/>
      <c r="AZ403" s="27"/>
      <c r="BA403" s="28"/>
      <c r="BB403" s="27"/>
      <c r="BC403" s="28"/>
      <c r="BD403" s="27"/>
      <c r="BE403" s="28"/>
      <c r="BF403" s="27"/>
      <c r="BG403" s="28"/>
      <c r="BH403" s="27"/>
      <c r="BI403" s="28"/>
      <c r="BJ403" s="27"/>
      <c r="BK403" s="28"/>
      <c r="BL403" s="27"/>
      <c r="BM403" s="28"/>
      <c r="BN403" s="27"/>
      <c r="BO403" s="28"/>
      <c r="BP403" s="27"/>
      <c r="BQ403" s="28"/>
      <c r="BR403" s="27"/>
      <c r="BS403" s="28"/>
      <c r="BT403" s="27"/>
      <c r="BU403" s="28"/>
      <c r="BV403" s="27"/>
      <c r="BW403" s="28"/>
      <c r="BX403" s="27"/>
      <c r="BY403" s="28"/>
      <c r="BZ403" s="27"/>
      <c r="CA403" s="28"/>
      <c r="CB403" s="27"/>
      <c r="CC403" s="28"/>
      <c r="CD403" s="27"/>
      <c r="CE403" s="26"/>
      <c r="CF403" s="27"/>
      <c r="CG403" s="26"/>
      <c r="CH403" s="27"/>
      <c r="CI403" s="26"/>
      <c r="CJ403" s="27"/>
      <c r="CK403" s="26"/>
      <c r="CL403" s="27"/>
      <c r="CM403" s="26"/>
      <c r="CN403" s="27"/>
      <c r="CO403" s="26"/>
      <c r="CP403" s="27"/>
      <c r="CQ403" s="30"/>
      <c r="CR403" s="31">
        <f t="shared" si="28"/>
        <v>38810</v>
      </c>
      <c r="CS403" s="31">
        <f t="shared" si="28"/>
        <v>33630</v>
      </c>
      <c r="CT403" s="32">
        <f t="shared" si="27"/>
        <v>5180</v>
      </c>
      <c r="CU403" s="3"/>
      <c r="CV403" s="3"/>
    </row>
    <row r="404" spans="1:100" ht="20.25" customHeight="1">
      <c r="A404" s="18">
        <v>141</v>
      </c>
      <c r="B404" s="48" t="s">
        <v>472</v>
      </c>
      <c r="C404" s="20" t="s">
        <v>473</v>
      </c>
      <c r="D404" s="20" t="s">
        <v>1460</v>
      </c>
      <c r="E404" s="20" t="s">
        <v>1458</v>
      </c>
      <c r="F404" s="21" t="s">
        <v>474</v>
      </c>
      <c r="G404" s="33"/>
      <c r="H404" s="35"/>
      <c r="I404" s="23">
        <v>6600</v>
      </c>
      <c r="J404" s="35"/>
      <c r="K404" s="25">
        <f>CT404</f>
        <v>19580</v>
      </c>
      <c r="L404" s="11"/>
      <c r="M404" s="26">
        <v>1500</v>
      </c>
      <c r="N404" s="27">
        <v>1500</v>
      </c>
      <c r="O404" s="26">
        <v>1000</v>
      </c>
      <c r="P404" s="27">
        <v>1000</v>
      </c>
      <c r="Q404" s="26">
        <v>5000</v>
      </c>
      <c r="R404" s="27">
        <v>5000</v>
      </c>
      <c r="S404" s="26">
        <v>8000</v>
      </c>
      <c r="T404" s="27"/>
      <c r="U404" s="28"/>
      <c r="V404" s="27"/>
      <c r="W404" s="26"/>
      <c r="X404" s="27"/>
      <c r="Y404" s="29">
        <v>4620</v>
      </c>
      <c r="Z404" s="27">
        <v>0</v>
      </c>
      <c r="AA404" s="29">
        <v>4620</v>
      </c>
      <c r="AB404" s="27">
        <v>0</v>
      </c>
      <c r="AC404" s="29">
        <v>4620</v>
      </c>
      <c r="AD404" s="27"/>
      <c r="AE404" s="29">
        <v>4620</v>
      </c>
      <c r="AF404" s="27">
        <v>10000</v>
      </c>
      <c r="AG404" s="29">
        <v>4620</v>
      </c>
      <c r="AH404" s="27"/>
      <c r="AI404" s="29">
        <v>4620</v>
      </c>
      <c r="AJ404" s="27"/>
      <c r="AK404" s="29">
        <v>4620</v>
      </c>
      <c r="AL404" s="27"/>
      <c r="AM404" s="29">
        <v>4620</v>
      </c>
      <c r="AN404" s="27"/>
      <c r="AO404" s="29">
        <v>4620</v>
      </c>
      <c r="AP404" s="27">
        <v>20000</v>
      </c>
      <c r="AQ404" s="28"/>
      <c r="AR404" s="27"/>
      <c r="AS404" s="28"/>
      <c r="AT404" s="27"/>
      <c r="AU404" s="28"/>
      <c r="AV404" s="27"/>
      <c r="AW404" s="28"/>
      <c r="AX404" s="27"/>
      <c r="AY404" s="28"/>
      <c r="AZ404" s="27"/>
      <c r="BA404" s="28"/>
      <c r="BB404" s="27"/>
      <c r="BC404" s="28"/>
      <c r="BD404" s="27"/>
      <c r="BE404" s="28"/>
      <c r="BF404" s="27"/>
      <c r="BG404" s="28"/>
      <c r="BH404" s="27"/>
      <c r="BI404" s="28"/>
      <c r="BJ404" s="27"/>
      <c r="BK404" s="28"/>
      <c r="BL404" s="27"/>
      <c r="BM404" s="28"/>
      <c r="BN404" s="27"/>
      <c r="BO404" s="28"/>
      <c r="BP404" s="27"/>
      <c r="BQ404" s="28"/>
      <c r="BR404" s="27"/>
      <c r="BS404" s="28"/>
      <c r="BT404" s="27"/>
      <c r="BU404" s="28"/>
      <c r="BV404" s="27"/>
      <c r="BW404" s="28"/>
      <c r="BX404" s="27"/>
      <c r="BY404" s="28"/>
      <c r="BZ404" s="27"/>
      <c r="CA404" s="28"/>
      <c r="CB404" s="27"/>
      <c r="CC404" s="28"/>
      <c r="CD404" s="27"/>
      <c r="CE404" s="26"/>
      <c r="CF404" s="27"/>
      <c r="CG404" s="26"/>
      <c r="CH404" s="27"/>
      <c r="CI404" s="26"/>
      <c r="CJ404" s="27"/>
      <c r="CK404" s="26"/>
      <c r="CL404" s="27"/>
      <c r="CM404" s="26"/>
      <c r="CN404" s="27"/>
      <c r="CO404" s="26"/>
      <c r="CP404" s="27"/>
      <c r="CQ404" s="30"/>
      <c r="CR404" s="31">
        <f t="shared" si="28"/>
        <v>57080</v>
      </c>
      <c r="CS404" s="49">
        <f t="shared" si="28"/>
        <v>37500</v>
      </c>
      <c r="CT404" s="32">
        <f t="shared" si="27"/>
        <v>19580</v>
      </c>
      <c r="CU404" s="3"/>
      <c r="CV404" s="3"/>
    </row>
    <row r="405" spans="1:100" ht="20.25" customHeight="1">
      <c r="A405" s="18">
        <v>214</v>
      </c>
      <c r="B405" s="48" t="s">
        <v>1249</v>
      </c>
      <c r="C405" s="20" t="s">
        <v>1250</v>
      </c>
      <c r="D405" s="20" t="s">
        <v>1460</v>
      </c>
      <c r="E405" s="20" t="s">
        <v>1457</v>
      </c>
      <c r="F405" s="126" t="s">
        <v>1251</v>
      </c>
      <c r="G405" s="210"/>
      <c r="H405" s="127"/>
      <c r="I405" s="94">
        <v>6600</v>
      </c>
      <c r="J405" s="127"/>
      <c r="K405" s="25">
        <f t="shared" ref="K405:K411" si="30">CV405</f>
        <v>0</v>
      </c>
      <c r="L405" s="11"/>
      <c r="M405" s="26">
        <v>1500</v>
      </c>
      <c r="N405" s="27">
        <v>1500</v>
      </c>
      <c r="O405" s="26">
        <v>1000</v>
      </c>
      <c r="P405" s="27">
        <v>1000</v>
      </c>
      <c r="Q405" s="26">
        <v>5000</v>
      </c>
      <c r="R405" s="27">
        <v>5000</v>
      </c>
      <c r="S405" s="26">
        <v>8000</v>
      </c>
      <c r="T405" s="27">
        <v>8000</v>
      </c>
      <c r="U405" s="26"/>
      <c r="V405" s="27"/>
      <c r="W405" s="29">
        <v>4620</v>
      </c>
      <c r="X405" s="27"/>
      <c r="Y405" s="29">
        <v>4620</v>
      </c>
      <c r="Z405" s="27">
        <v>9240</v>
      </c>
      <c r="AA405" s="29">
        <v>4620</v>
      </c>
      <c r="AB405" s="27">
        <v>0</v>
      </c>
      <c r="AC405" s="29">
        <v>4620</v>
      </c>
      <c r="AD405" s="27">
        <v>9240</v>
      </c>
      <c r="AE405" s="29">
        <v>4620</v>
      </c>
      <c r="AF405" s="27"/>
      <c r="AG405" s="29">
        <v>4620</v>
      </c>
      <c r="AH405" s="27"/>
      <c r="AI405" s="29">
        <v>4620</v>
      </c>
      <c r="AJ405" s="27"/>
      <c r="AK405" s="29">
        <v>4620</v>
      </c>
      <c r="AL405" s="27">
        <v>18480</v>
      </c>
      <c r="AM405" s="29">
        <v>4620</v>
      </c>
      <c r="AN405" s="27"/>
      <c r="AO405" s="128"/>
      <c r="AP405" s="27"/>
      <c r="AQ405" s="128"/>
      <c r="AR405" s="27"/>
      <c r="AS405" s="128"/>
      <c r="AT405" s="27"/>
      <c r="AU405" s="28"/>
      <c r="AV405" s="27"/>
      <c r="AW405" s="28"/>
      <c r="AX405" s="27"/>
      <c r="AY405" s="28"/>
      <c r="AZ405" s="27"/>
      <c r="BA405" s="28"/>
      <c r="BB405" s="27"/>
      <c r="BC405" s="28"/>
      <c r="BD405" s="27"/>
      <c r="BE405" s="28"/>
      <c r="BF405" s="27"/>
      <c r="BG405" s="28"/>
      <c r="BH405" s="27"/>
      <c r="BI405" s="28"/>
      <c r="BJ405" s="27"/>
      <c r="BK405" s="28"/>
      <c r="BL405" s="27"/>
      <c r="BM405" s="28"/>
      <c r="BN405" s="27"/>
      <c r="BO405" s="28"/>
      <c r="BP405" s="27"/>
      <c r="BQ405" s="28"/>
      <c r="BR405" s="27"/>
      <c r="BS405" s="28"/>
      <c r="BT405" s="27"/>
      <c r="BU405" s="28"/>
      <c r="BV405" s="27"/>
      <c r="BW405" s="28"/>
      <c r="BX405" s="27"/>
      <c r="BY405" s="28"/>
      <c r="BZ405" s="27"/>
      <c r="CA405" s="28"/>
      <c r="CB405" s="27"/>
      <c r="CC405" s="28"/>
      <c r="CD405" s="27"/>
      <c r="CE405" s="26"/>
      <c r="CF405" s="27"/>
      <c r="CG405" s="26"/>
      <c r="CH405" s="27"/>
      <c r="CI405" s="26"/>
      <c r="CJ405" s="27"/>
      <c r="CK405" s="26"/>
      <c r="CL405" s="27"/>
      <c r="CM405" s="26"/>
      <c r="CN405" s="27"/>
      <c r="CO405" s="26"/>
      <c r="CP405" s="27"/>
      <c r="CQ405" s="30"/>
      <c r="CR405" s="31">
        <f t="shared" si="28"/>
        <v>57080</v>
      </c>
      <c r="CS405" s="31">
        <f t="shared" si="28"/>
        <v>52460</v>
      </c>
      <c r="CT405" s="32">
        <f t="shared" si="27"/>
        <v>4620</v>
      </c>
      <c r="CU405" s="3"/>
      <c r="CV405" s="3"/>
    </row>
    <row r="406" spans="1:100" ht="20.25" customHeight="1">
      <c r="A406" s="18">
        <v>215</v>
      </c>
      <c r="B406" s="54" t="s">
        <v>1252</v>
      </c>
      <c r="C406" s="20" t="s">
        <v>1253</v>
      </c>
      <c r="D406" s="20" t="s">
        <v>1460</v>
      </c>
      <c r="E406" s="20" t="s">
        <v>1457</v>
      </c>
      <c r="F406" s="126" t="s">
        <v>1254</v>
      </c>
      <c r="G406" s="33"/>
      <c r="H406" s="127"/>
      <c r="I406" s="94">
        <v>6600</v>
      </c>
      <c r="J406" s="127"/>
      <c r="K406" s="25">
        <f t="shared" si="30"/>
        <v>0</v>
      </c>
      <c r="L406" s="11"/>
      <c r="M406" s="26">
        <v>1500</v>
      </c>
      <c r="N406" s="27">
        <v>1500</v>
      </c>
      <c r="O406" s="26">
        <v>1000</v>
      </c>
      <c r="P406" s="27">
        <v>1000</v>
      </c>
      <c r="Q406" s="26">
        <v>5000</v>
      </c>
      <c r="R406" s="27">
        <v>5000</v>
      </c>
      <c r="S406" s="26">
        <v>8000</v>
      </c>
      <c r="T406" s="27">
        <v>0</v>
      </c>
      <c r="U406" s="26"/>
      <c r="V406" s="27"/>
      <c r="W406" s="29">
        <v>4620</v>
      </c>
      <c r="X406" s="27">
        <v>0</v>
      </c>
      <c r="Y406" s="29">
        <v>4620</v>
      </c>
      <c r="Z406" s="27"/>
      <c r="AA406" s="29">
        <v>4620</v>
      </c>
      <c r="AB406" s="27"/>
      <c r="AC406" s="29">
        <v>4620</v>
      </c>
      <c r="AD406" s="27">
        <v>10000</v>
      </c>
      <c r="AE406" s="29">
        <v>4620</v>
      </c>
      <c r="AF406" s="27"/>
      <c r="AG406" s="29">
        <v>4620</v>
      </c>
      <c r="AH406" s="27"/>
      <c r="AI406" s="29">
        <v>4620</v>
      </c>
      <c r="AJ406" s="27"/>
      <c r="AK406" s="29">
        <v>4620</v>
      </c>
      <c r="AL406" s="27"/>
      <c r="AM406" s="29">
        <v>4620</v>
      </c>
      <c r="AN406" s="27"/>
      <c r="AO406" s="128"/>
      <c r="AP406" s="27"/>
      <c r="AQ406" s="128"/>
      <c r="AR406" s="27"/>
      <c r="AS406" s="128"/>
      <c r="AT406" s="27"/>
      <c r="AU406" s="28"/>
      <c r="AV406" s="27"/>
      <c r="AW406" s="28"/>
      <c r="AX406" s="27"/>
      <c r="AY406" s="28"/>
      <c r="AZ406" s="27"/>
      <c r="BA406" s="28"/>
      <c r="BB406" s="27"/>
      <c r="BC406" s="28"/>
      <c r="BD406" s="27"/>
      <c r="BE406" s="28"/>
      <c r="BF406" s="27"/>
      <c r="BG406" s="28"/>
      <c r="BH406" s="27"/>
      <c r="BI406" s="28"/>
      <c r="BJ406" s="27"/>
      <c r="BK406" s="28"/>
      <c r="BL406" s="27"/>
      <c r="BM406" s="28"/>
      <c r="BN406" s="27"/>
      <c r="BO406" s="28"/>
      <c r="BP406" s="27"/>
      <c r="BQ406" s="28"/>
      <c r="BR406" s="27"/>
      <c r="BS406" s="28"/>
      <c r="BT406" s="27"/>
      <c r="BU406" s="28"/>
      <c r="BV406" s="27"/>
      <c r="BW406" s="28"/>
      <c r="BX406" s="27"/>
      <c r="BY406" s="28"/>
      <c r="BZ406" s="27"/>
      <c r="CA406" s="28"/>
      <c r="CB406" s="27"/>
      <c r="CC406" s="28"/>
      <c r="CD406" s="27"/>
      <c r="CE406" s="26"/>
      <c r="CF406" s="27"/>
      <c r="CG406" s="26"/>
      <c r="CH406" s="27"/>
      <c r="CI406" s="26"/>
      <c r="CJ406" s="27"/>
      <c r="CK406" s="26"/>
      <c r="CL406" s="27"/>
      <c r="CM406" s="26"/>
      <c r="CN406" s="27"/>
      <c r="CO406" s="26"/>
      <c r="CP406" s="27"/>
      <c r="CQ406" s="30"/>
      <c r="CR406" s="31">
        <f t="shared" si="28"/>
        <v>57080</v>
      </c>
      <c r="CS406" s="31">
        <f t="shared" si="28"/>
        <v>17500</v>
      </c>
      <c r="CT406" s="32">
        <f t="shared" si="27"/>
        <v>39580</v>
      </c>
      <c r="CU406" s="3"/>
      <c r="CV406" s="3"/>
    </row>
    <row r="407" spans="1:100" ht="20.25" customHeight="1">
      <c r="A407" s="18">
        <v>216</v>
      </c>
      <c r="B407" s="48" t="s">
        <v>1255</v>
      </c>
      <c r="C407" s="20" t="s">
        <v>1256</v>
      </c>
      <c r="D407" s="20" t="s">
        <v>1460</v>
      </c>
      <c r="E407" s="20" t="s">
        <v>1457</v>
      </c>
      <c r="F407" s="126" t="s">
        <v>1257</v>
      </c>
      <c r="G407" s="208"/>
      <c r="H407" s="147" t="s">
        <v>1468</v>
      </c>
      <c r="I407" s="94">
        <v>3300</v>
      </c>
      <c r="J407" s="127" t="s">
        <v>98</v>
      </c>
      <c r="K407" s="25">
        <f t="shared" si="30"/>
        <v>0</v>
      </c>
      <c r="L407" s="11"/>
      <c r="M407" s="26">
        <v>1500</v>
      </c>
      <c r="N407" s="27">
        <v>1500</v>
      </c>
      <c r="O407" s="26">
        <v>1000</v>
      </c>
      <c r="P407" s="27">
        <v>1000</v>
      </c>
      <c r="Q407" s="26">
        <v>5000</v>
      </c>
      <c r="R407" s="27">
        <v>5000</v>
      </c>
      <c r="S407" s="26">
        <v>8000</v>
      </c>
      <c r="T407" s="27">
        <v>0</v>
      </c>
      <c r="U407" s="26"/>
      <c r="V407" s="27"/>
      <c r="W407" s="29">
        <v>2310</v>
      </c>
      <c r="X407" s="27">
        <v>0</v>
      </c>
      <c r="Y407" s="29">
        <v>2310</v>
      </c>
      <c r="Z407" s="27">
        <v>0</v>
      </c>
      <c r="AA407" s="29">
        <v>2310</v>
      </c>
      <c r="AB407" s="27">
        <v>0</v>
      </c>
      <c r="AC407" s="29">
        <v>2310</v>
      </c>
      <c r="AD407" s="27">
        <f>8000+9240</f>
        <v>17240</v>
      </c>
      <c r="AE407" s="29">
        <v>2310</v>
      </c>
      <c r="AF407" s="27"/>
      <c r="AG407" s="29">
        <v>2310</v>
      </c>
      <c r="AH407" s="27"/>
      <c r="AI407" s="29">
        <v>2310</v>
      </c>
      <c r="AJ407" s="27"/>
      <c r="AK407" s="29">
        <v>2310</v>
      </c>
      <c r="AL407" s="27"/>
      <c r="AM407" s="29">
        <v>2310</v>
      </c>
      <c r="AN407" s="27">
        <v>11550</v>
      </c>
      <c r="AO407" s="128"/>
      <c r="AP407" s="27"/>
      <c r="AQ407" s="128"/>
      <c r="AR407" s="27"/>
      <c r="AS407" s="128"/>
      <c r="AT407" s="27"/>
      <c r="AU407" s="28"/>
      <c r="AV407" s="27"/>
      <c r="AW407" s="28"/>
      <c r="AX407" s="27"/>
      <c r="AY407" s="28"/>
      <c r="AZ407" s="27"/>
      <c r="BA407" s="28"/>
      <c r="BB407" s="27"/>
      <c r="BC407" s="28"/>
      <c r="BD407" s="27"/>
      <c r="BE407" s="28"/>
      <c r="BF407" s="27"/>
      <c r="BG407" s="28"/>
      <c r="BH407" s="27"/>
      <c r="BI407" s="28"/>
      <c r="BJ407" s="27"/>
      <c r="BK407" s="28"/>
      <c r="BL407" s="27"/>
      <c r="BM407" s="28"/>
      <c r="BN407" s="27"/>
      <c r="BO407" s="28"/>
      <c r="BP407" s="27"/>
      <c r="BQ407" s="28"/>
      <c r="BR407" s="27"/>
      <c r="BS407" s="28"/>
      <c r="BT407" s="27"/>
      <c r="BU407" s="28"/>
      <c r="BV407" s="27"/>
      <c r="BW407" s="28"/>
      <c r="BX407" s="27"/>
      <c r="BY407" s="28"/>
      <c r="BZ407" s="27"/>
      <c r="CA407" s="28"/>
      <c r="CB407" s="27"/>
      <c r="CC407" s="28"/>
      <c r="CD407" s="27"/>
      <c r="CE407" s="26"/>
      <c r="CF407" s="27"/>
      <c r="CG407" s="26"/>
      <c r="CH407" s="27"/>
      <c r="CI407" s="26"/>
      <c r="CJ407" s="27"/>
      <c r="CK407" s="26"/>
      <c r="CL407" s="27"/>
      <c r="CM407" s="26"/>
      <c r="CN407" s="27"/>
      <c r="CO407" s="26"/>
      <c r="CP407" s="27"/>
      <c r="CQ407" s="30"/>
      <c r="CR407" s="31">
        <f t="shared" si="28"/>
        <v>36290</v>
      </c>
      <c r="CS407" s="31">
        <f t="shared" si="28"/>
        <v>36290</v>
      </c>
      <c r="CT407" s="32">
        <f t="shared" si="27"/>
        <v>0</v>
      </c>
      <c r="CU407" s="3"/>
      <c r="CV407" s="3"/>
    </row>
    <row r="408" spans="1:100" ht="20.25" customHeight="1">
      <c r="A408" s="18">
        <v>217</v>
      </c>
      <c r="B408" s="48" t="s">
        <v>1258</v>
      </c>
      <c r="C408" s="20" t="s">
        <v>1259</v>
      </c>
      <c r="D408" s="20" t="s">
        <v>1460</v>
      </c>
      <c r="E408" s="20" t="s">
        <v>1457</v>
      </c>
      <c r="F408" s="126" t="s">
        <v>1260</v>
      </c>
      <c r="G408" s="213" t="s">
        <v>410</v>
      </c>
      <c r="H408" s="35" t="s">
        <v>1463</v>
      </c>
      <c r="I408" s="94">
        <v>6200</v>
      </c>
      <c r="J408" s="127"/>
      <c r="K408" s="25">
        <f t="shared" si="30"/>
        <v>0</v>
      </c>
      <c r="L408" s="11"/>
      <c r="M408" s="26">
        <v>1500</v>
      </c>
      <c r="N408" s="27">
        <v>1500</v>
      </c>
      <c r="O408" s="26">
        <v>1000</v>
      </c>
      <c r="P408" s="27">
        <v>1000</v>
      </c>
      <c r="Q408" s="26">
        <v>5000</v>
      </c>
      <c r="R408" s="27">
        <v>5000</v>
      </c>
      <c r="S408" s="26">
        <v>8000</v>
      </c>
      <c r="T408" s="27">
        <v>0</v>
      </c>
      <c r="U408" s="26"/>
      <c r="V408" s="27"/>
      <c r="W408" s="29">
        <v>4340</v>
      </c>
      <c r="X408" s="27">
        <v>0</v>
      </c>
      <c r="Y408" s="29">
        <v>4340</v>
      </c>
      <c r="Z408" s="27">
        <v>0</v>
      </c>
      <c r="AA408" s="29">
        <v>4340</v>
      </c>
      <c r="AB408" s="27">
        <v>0</v>
      </c>
      <c r="AC408" s="29">
        <v>4340</v>
      </c>
      <c r="AD408" s="27">
        <v>26480</v>
      </c>
      <c r="AE408" s="29">
        <v>4340</v>
      </c>
      <c r="AF408" s="27"/>
      <c r="AG408" s="29">
        <v>4340</v>
      </c>
      <c r="AH408" s="27"/>
      <c r="AI408" s="29">
        <v>4340</v>
      </c>
      <c r="AJ408" s="27"/>
      <c r="AK408" s="29">
        <v>4340</v>
      </c>
      <c r="AL408" s="27"/>
      <c r="AM408" s="29">
        <v>4340</v>
      </c>
      <c r="AN408" s="27">
        <v>20580</v>
      </c>
      <c r="AO408" s="128"/>
      <c r="AP408" s="27"/>
      <c r="AQ408" s="128"/>
      <c r="AR408" s="27"/>
      <c r="AS408" s="128"/>
      <c r="AT408" s="27"/>
      <c r="AU408" s="28"/>
      <c r="AV408" s="27"/>
      <c r="AW408" s="28"/>
      <c r="AX408" s="27"/>
      <c r="AY408" s="28"/>
      <c r="AZ408" s="27"/>
      <c r="BA408" s="28"/>
      <c r="BB408" s="27"/>
      <c r="BC408" s="28"/>
      <c r="BD408" s="27"/>
      <c r="BE408" s="28"/>
      <c r="BF408" s="27"/>
      <c r="BG408" s="28"/>
      <c r="BH408" s="27"/>
      <c r="BI408" s="28"/>
      <c r="BJ408" s="27"/>
      <c r="BK408" s="28"/>
      <c r="BL408" s="27"/>
      <c r="BM408" s="28"/>
      <c r="BN408" s="27"/>
      <c r="BO408" s="28"/>
      <c r="BP408" s="27"/>
      <c r="BQ408" s="28"/>
      <c r="BR408" s="27"/>
      <c r="BS408" s="28"/>
      <c r="BT408" s="27"/>
      <c r="BU408" s="28"/>
      <c r="BV408" s="27"/>
      <c r="BW408" s="28"/>
      <c r="BX408" s="27"/>
      <c r="BY408" s="28"/>
      <c r="BZ408" s="27"/>
      <c r="CA408" s="28"/>
      <c r="CB408" s="27"/>
      <c r="CC408" s="28"/>
      <c r="CD408" s="27"/>
      <c r="CE408" s="26"/>
      <c r="CF408" s="27"/>
      <c r="CG408" s="26"/>
      <c r="CH408" s="27"/>
      <c r="CI408" s="26"/>
      <c r="CJ408" s="27"/>
      <c r="CK408" s="26"/>
      <c r="CL408" s="27"/>
      <c r="CM408" s="26"/>
      <c r="CN408" s="27"/>
      <c r="CO408" s="26"/>
      <c r="CP408" s="27"/>
      <c r="CQ408" s="30"/>
      <c r="CR408" s="31">
        <f t="shared" si="28"/>
        <v>54560</v>
      </c>
      <c r="CS408" s="31">
        <f t="shared" si="28"/>
        <v>54560</v>
      </c>
      <c r="CT408" s="32">
        <f t="shared" si="27"/>
        <v>0</v>
      </c>
      <c r="CU408" s="3"/>
      <c r="CV408" s="3"/>
    </row>
    <row r="409" spans="1:100" ht="21.75" customHeight="1">
      <c r="A409" s="18">
        <v>218</v>
      </c>
      <c r="B409" s="48" t="s">
        <v>1261</v>
      </c>
      <c r="C409" s="20" t="s">
        <v>1262</v>
      </c>
      <c r="D409" s="20" t="s">
        <v>1460</v>
      </c>
      <c r="E409" s="20" t="s">
        <v>1457</v>
      </c>
      <c r="F409" s="126" t="s">
        <v>1263</v>
      </c>
      <c r="G409" s="216"/>
      <c r="H409" s="214"/>
      <c r="I409" s="94">
        <v>6600</v>
      </c>
      <c r="J409" s="214"/>
      <c r="K409" s="38">
        <f t="shared" si="30"/>
        <v>0</v>
      </c>
      <c r="L409" s="11"/>
      <c r="M409" s="26">
        <v>1500</v>
      </c>
      <c r="N409" s="27">
        <v>1500</v>
      </c>
      <c r="O409" s="26">
        <v>1000</v>
      </c>
      <c r="P409" s="27">
        <v>1000</v>
      </c>
      <c r="Q409" s="26">
        <v>5000</v>
      </c>
      <c r="R409" s="27">
        <v>5000</v>
      </c>
      <c r="S409" s="26">
        <v>8000</v>
      </c>
      <c r="T409" s="27">
        <v>0</v>
      </c>
      <c r="U409" s="26"/>
      <c r="V409" s="27"/>
      <c r="W409" s="29">
        <v>4620</v>
      </c>
      <c r="X409" s="27">
        <v>0</v>
      </c>
      <c r="Y409" s="29">
        <v>4620</v>
      </c>
      <c r="Z409" s="27">
        <v>0</v>
      </c>
      <c r="AA409" s="29">
        <v>4620</v>
      </c>
      <c r="AB409" s="27">
        <v>0</v>
      </c>
      <c r="AC409" s="29">
        <v>4620</v>
      </c>
      <c r="AD409" s="27">
        <v>26480</v>
      </c>
      <c r="AE409" s="29">
        <v>4620</v>
      </c>
      <c r="AF409" s="27"/>
      <c r="AG409" s="29">
        <v>4620</v>
      </c>
      <c r="AH409" s="27">
        <v>4620</v>
      </c>
      <c r="AI409" s="29">
        <v>4620</v>
      </c>
      <c r="AJ409" s="27"/>
      <c r="AK409" s="29">
        <v>4620</v>
      </c>
      <c r="AL409" s="27"/>
      <c r="AM409" s="29">
        <v>4620</v>
      </c>
      <c r="AN409" s="27">
        <v>9240</v>
      </c>
      <c r="AO409" s="128"/>
      <c r="AP409" s="27"/>
      <c r="AQ409" s="128"/>
      <c r="AR409" s="27"/>
      <c r="AS409" s="128"/>
      <c r="AT409" s="27"/>
      <c r="AU409" s="28"/>
      <c r="AV409" s="27"/>
      <c r="AW409" s="28"/>
      <c r="AX409" s="27"/>
      <c r="AY409" s="28"/>
      <c r="AZ409" s="27"/>
      <c r="BA409" s="28"/>
      <c r="BB409" s="27"/>
      <c r="BC409" s="28"/>
      <c r="BD409" s="27"/>
      <c r="BE409" s="28"/>
      <c r="BF409" s="27"/>
      <c r="BG409" s="28"/>
      <c r="BH409" s="27"/>
      <c r="BI409" s="28"/>
      <c r="BJ409" s="27"/>
      <c r="BK409" s="28"/>
      <c r="BL409" s="27"/>
      <c r="BM409" s="28"/>
      <c r="BN409" s="27"/>
      <c r="BO409" s="28"/>
      <c r="BP409" s="27"/>
      <c r="BQ409" s="28"/>
      <c r="BR409" s="27"/>
      <c r="BS409" s="28"/>
      <c r="BT409" s="27"/>
      <c r="BU409" s="28"/>
      <c r="BV409" s="27"/>
      <c r="BW409" s="28"/>
      <c r="BX409" s="27"/>
      <c r="BY409" s="28"/>
      <c r="BZ409" s="27"/>
      <c r="CA409" s="28"/>
      <c r="CB409" s="27"/>
      <c r="CC409" s="28"/>
      <c r="CD409" s="27"/>
      <c r="CE409" s="26"/>
      <c r="CF409" s="27"/>
      <c r="CG409" s="26"/>
      <c r="CH409" s="27"/>
      <c r="CI409" s="26"/>
      <c r="CJ409" s="27"/>
      <c r="CK409" s="26"/>
      <c r="CL409" s="27"/>
      <c r="CM409" s="26"/>
      <c r="CN409" s="27"/>
      <c r="CO409" s="26"/>
      <c r="CP409" s="27"/>
      <c r="CQ409" s="30"/>
      <c r="CR409" s="31">
        <f t="shared" si="28"/>
        <v>57080</v>
      </c>
      <c r="CS409" s="31">
        <f t="shared" si="28"/>
        <v>47840</v>
      </c>
      <c r="CT409" s="32">
        <f t="shared" si="27"/>
        <v>9240</v>
      </c>
      <c r="CU409" s="3"/>
      <c r="CV409" s="3"/>
    </row>
    <row r="410" spans="1:100" ht="20.25" customHeight="1">
      <c r="A410" s="18">
        <v>219</v>
      </c>
      <c r="B410" s="48" t="s">
        <v>1216</v>
      </c>
      <c r="C410" s="20" t="s">
        <v>1264</v>
      </c>
      <c r="D410" s="20" t="s">
        <v>1460</v>
      </c>
      <c r="E410" s="20" t="s">
        <v>1457</v>
      </c>
      <c r="F410" s="126" t="s">
        <v>1265</v>
      </c>
      <c r="G410" s="33"/>
      <c r="H410" s="127"/>
      <c r="I410" s="94">
        <v>6600</v>
      </c>
      <c r="J410" s="127"/>
      <c r="K410" s="25">
        <f t="shared" si="30"/>
        <v>0</v>
      </c>
      <c r="L410" s="11"/>
      <c r="M410" s="26">
        <v>1500</v>
      </c>
      <c r="N410" s="27">
        <v>1500</v>
      </c>
      <c r="O410" s="26">
        <v>1000</v>
      </c>
      <c r="P410" s="27">
        <v>1000</v>
      </c>
      <c r="Q410" s="26">
        <v>5000</v>
      </c>
      <c r="R410" s="27">
        <v>5000</v>
      </c>
      <c r="S410" s="26">
        <v>8000</v>
      </c>
      <c r="T410" s="27">
        <v>0</v>
      </c>
      <c r="U410" s="26"/>
      <c r="V410" s="27"/>
      <c r="W410" s="29">
        <v>4620</v>
      </c>
      <c r="X410" s="27">
        <v>0</v>
      </c>
      <c r="Y410" s="29">
        <v>4620</v>
      </c>
      <c r="Z410" s="27">
        <v>0</v>
      </c>
      <c r="AA410" s="29">
        <v>4620</v>
      </c>
      <c r="AB410" s="27">
        <v>13860</v>
      </c>
      <c r="AC410" s="29">
        <v>4620</v>
      </c>
      <c r="AD410" s="27">
        <v>12620</v>
      </c>
      <c r="AE410" s="29">
        <v>4620</v>
      </c>
      <c r="AF410" s="27"/>
      <c r="AG410" s="29">
        <v>4620</v>
      </c>
      <c r="AH410" s="27"/>
      <c r="AI410" s="29">
        <v>4620</v>
      </c>
      <c r="AJ410" s="27"/>
      <c r="AK410" s="29">
        <v>4620</v>
      </c>
      <c r="AL410" s="27">
        <v>13860</v>
      </c>
      <c r="AM410" s="29">
        <v>4620</v>
      </c>
      <c r="AN410" s="27">
        <v>9240</v>
      </c>
      <c r="AO410" s="128"/>
      <c r="AP410" s="27"/>
      <c r="AQ410" s="128"/>
      <c r="AR410" s="27"/>
      <c r="AS410" s="128"/>
      <c r="AT410" s="27"/>
      <c r="AU410" s="28"/>
      <c r="AV410" s="27"/>
      <c r="AW410" s="28"/>
      <c r="AX410" s="27"/>
      <c r="AY410" s="28"/>
      <c r="AZ410" s="27"/>
      <c r="BA410" s="28"/>
      <c r="BB410" s="27"/>
      <c r="BC410" s="28"/>
      <c r="BD410" s="27"/>
      <c r="BE410" s="28"/>
      <c r="BF410" s="27"/>
      <c r="BG410" s="28"/>
      <c r="BH410" s="27"/>
      <c r="BI410" s="28"/>
      <c r="BJ410" s="27"/>
      <c r="BK410" s="28"/>
      <c r="BL410" s="27"/>
      <c r="BM410" s="28"/>
      <c r="BN410" s="27"/>
      <c r="BO410" s="28"/>
      <c r="BP410" s="27"/>
      <c r="BQ410" s="28"/>
      <c r="BR410" s="27"/>
      <c r="BS410" s="28"/>
      <c r="BT410" s="27"/>
      <c r="BU410" s="28"/>
      <c r="BV410" s="27"/>
      <c r="BW410" s="28"/>
      <c r="BX410" s="27"/>
      <c r="BY410" s="28"/>
      <c r="BZ410" s="27"/>
      <c r="CA410" s="28"/>
      <c r="CB410" s="27"/>
      <c r="CC410" s="28"/>
      <c r="CD410" s="27"/>
      <c r="CE410" s="26"/>
      <c r="CF410" s="27"/>
      <c r="CG410" s="26"/>
      <c r="CH410" s="27"/>
      <c r="CI410" s="26"/>
      <c r="CJ410" s="27"/>
      <c r="CK410" s="26"/>
      <c r="CL410" s="27"/>
      <c r="CM410" s="26"/>
      <c r="CN410" s="27"/>
      <c r="CO410" s="26"/>
      <c r="CP410" s="27"/>
      <c r="CQ410" s="30"/>
      <c r="CR410" s="31">
        <f t="shared" si="28"/>
        <v>57080</v>
      </c>
      <c r="CS410" s="31">
        <f t="shared" si="28"/>
        <v>57080</v>
      </c>
      <c r="CT410" s="32">
        <f t="shared" si="27"/>
        <v>0</v>
      </c>
      <c r="CU410" s="3"/>
      <c r="CV410" s="3"/>
    </row>
    <row r="411" spans="1:100" ht="20.25" customHeight="1">
      <c r="A411" s="18">
        <v>220</v>
      </c>
      <c r="B411" s="48" t="s">
        <v>1266</v>
      </c>
      <c r="C411" s="20" t="s">
        <v>1267</v>
      </c>
      <c r="D411" s="20" t="s">
        <v>1460</v>
      </c>
      <c r="E411" s="20" t="s">
        <v>1457</v>
      </c>
      <c r="F411" s="126" t="s">
        <v>1268</v>
      </c>
      <c r="G411" s="33"/>
      <c r="H411" s="127"/>
      <c r="I411" s="94">
        <v>6600</v>
      </c>
      <c r="J411" s="127"/>
      <c r="K411" s="25">
        <f t="shared" si="30"/>
        <v>0</v>
      </c>
      <c r="L411" s="11"/>
      <c r="M411" s="26">
        <v>1500</v>
      </c>
      <c r="N411" s="27">
        <v>1500</v>
      </c>
      <c r="O411" s="26">
        <v>1000</v>
      </c>
      <c r="P411" s="27">
        <v>1000</v>
      </c>
      <c r="Q411" s="26">
        <v>5000</v>
      </c>
      <c r="R411" s="27">
        <v>5000</v>
      </c>
      <c r="S411" s="26">
        <v>8000</v>
      </c>
      <c r="T411" s="27">
        <v>8000</v>
      </c>
      <c r="U411" s="26"/>
      <c r="V411" s="27"/>
      <c r="W411" s="29">
        <v>4620</v>
      </c>
      <c r="X411" s="27">
        <v>0</v>
      </c>
      <c r="Y411" s="29">
        <v>4620</v>
      </c>
      <c r="Z411" s="27">
        <v>0</v>
      </c>
      <c r="AA411" s="29">
        <v>4620</v>
      </c>
      <c r="AB411" s="27">
        <v>0</v>
      </c>
      <c r="AC411" s="29">
        <v>4620</v>
      </c>
      <c r="AD411" s="27">
        <v>18480</v>
      </c>
      <c r="AE411" s="29">
        <v>4620</v>
      </c>
      <c r="AF411" s="27"/>
      <c r="AG411" s="29">
        <v>4620</v>
      </c>
      <c r="AH411" s="27"/>
      <c r="AI411" s="29">
        <v>4620</v>
      </c>
      <c r="AJ411" s="27"/>
      <c r="AK411" s="29">
        <v>4620</v>
      </c>
      <c r="AL411" s="27"/>
      <c r="AM411" s="29">
        <v>4620</v>
      </c>
      <c r="AN411" s="27">
        <v>18480</v>
      </c>
      <c r="AO411" s="128"/>
      <c r="AP411" s="27"/>
      <c r="AQ411" s="128"/>
      <c r="AR411" s="27"/>
      <c r="AS411" s="128"/>
      <c r="AT411" s="27"/>
      <c r="AU411" s="28"/>
      <c r="AV411" s="27"/>
      <c r="AW411" s="28"/>
      <c r="AX411" s="27"/>
      <c r="AY411" s="28"/>
      <c r="AZ411" s="27"/>
      <c r="BA411" s="28"/>
      <c r="BB411" s="27"/>
      <c r="BC411" s="28"/>
      <c r="BD411" s="27"/>
      <c r="BE411" s="28"/>
      <c r="BF411" s="27"/>
      <c r="BG411" s="28"/>
      <c r="BH411" s="27"/>
      <c r="BI411" s="28"/>
      <c r="BJ411" s="27"/>
      <c r="BK411" s="28"/>
      <c r="BL411" s="27"/>
      <c r="BM411" s="28"/>
      <c r="BN411" s="27"/>
      <c r="BO411" s="28"/>
      <c r="BP411" s="27"/>
      <c r="BQ411" s="28"/>
      <c r="BR411" s="27"/>
      <c r="BS411" s="28"/>
      <c r="BT411" s="27"/>
      <c r="BU411" s="28"/>
      <c r="BV411" s="27"/>
      <c r="BW411" s="28"/>
      <c r="BX411" s="27"/>
      <c r="BY411" s="28"/>
      <c r="BZ411" s="27"/>
      <c r="CA411" s="28"/>
      <c r="CB411" s="27"/>
      <c r="CC411" s="28"/>
      <c r="CD411" s="27"/>
      <c r="CE411" s="26"/>
      <c r="CF411" s="27"/>
      <c r="CG411" s="26"/>
      <c r="CH411" s="27"/>
      <c r="CI411" s="26"/>
      <c r="CJ411" s="27"/>
      <c r="CK411" s="26"/>
      <c r="CL411" s="27"/>
      <c r="CM411" s="26"/>
      <c r="CN411" s="27"/>
      <c r="CO411" s="26"/>
      <c r="CP411" s="27"/>
      <c r="CQ411" s="30"/>
      <c r="CR411" s="31">
        <f t="shared" si="28"/>
        <v>57080</v>
      </c>
      <c r="CS411" s="31">
        <f t="shared" si="28"/>
        <v>52460</v>
      </c>
      <c r="CT411" s="32">
        <f t="shared" si="27"/>
        <v>4620</v>
      </c>
      <c r="CU411" s="3"/>
      <c r="CV411" s="3"/>
    </row>
    <row r="412" spans="1:100" ht="20.25" customHeight="1">
      <c r="A412" s="18">
        <v>142</v>
      </c>
      <c r="B412" s="48" t="s">
        <v>475</v>
      </c>
      <c r="C412" s="20" t="s">
        <v>476</v>
      </c>
      <c r="D412" s="20" t="s">
        <v>1460</v>
      </c>
      <c r="E412" s="20" t="s">
        <v>1458</v>
      </c>
      <c r="F412" s="21" t="s">
        <v>477</v>
      </c>
      <c r="G412" s="33"/>
      <c r="H412" s="24"/>
      <c r="I412" s="23">
        <v>6600</v>
      </c>
      <c r="K412" s="25">
        <f>CT412</f>
        <v>0</v>
      </c>
      <c r="L412" s="11"/>
      <c r="M412" s="26">
        <v>1500</v>
      </c>
      <c r="N412" s="27">
        <v>1500</v>
      </c>
      <c r="O412" s="26">
        <v>1000</v>
      </c>
      <c r="P412" s="27">
        <v>1000</v>
      </c>
      <c r="Q412" s="26">
        <v>5000</v>
      </c>
      <c r="R412" s="27">
        <v>5000</v>
      </c>
      <c r="S412" s="26">
        <v>8000</v>
      </c>
      <c r="T412" s="27">
        <v>0</v>
      </c>
      <c r="U412" s="28"/>
      <c r="V412" s="27"/>
      <c r="W412" s="26"/>
      <c r="X412" s="27"/>
      <c r="Y412" s="29">
        <v>4620</v>
      </c>
      <c r="Z412" s="27">
        <v>0</v>
      </c>
      <c r="AA412" s="29">
        <v>4620</v>
      </c>
      <c r="AB412" s="27"/>
      <c r="AC412" s="29">
        <v>4620</v>
      </c>
      <c r="AD412" s="27"/>
      <c r="AE412" s="29">
        <v>4620</v>
      </c>
      <c r="AF412" s="27">
        <f>12480+14000</f>
        <v>26480</v>
      </c>
      <c r="AG412" s="29">
        <v>4620</v>
      </c>
      <c r="AH412" s="27"/>
      <c r="AI412" s="29">
        <v>4620</v>
      </c>
      <c r="AJ412" s="27"/>
      <c r="AK412" s="29">
        <v>4620</v>
      </c>
      <c r="AL412" s="27"/>
      <c r="AM412" s="29">
        <v>4620</v>
      </c>
      <c r="AN412" s="27">
        <v>13860</v>
      </c>
      <c r="AO412" s="29">
        <v>4620</v>
      </c>
      <c r="AP412" s="27">
        <v>9240</v>
      </c>
      <c r="AQ412" s="28"/>
      <c r="AR412" s="27"/>
      <c r="AS412" s="28"/>
      <c r="AT412" s="27"/>
      <c r="AU412" s="28"/>
      <c r="AV412" s="27"/>
      <c r="AW412" s="28"/>
      <c r="AX412" s="27"/>
      <c r="AY412" s="28"/>
      <c r="AZ412" s="27"/>
      <c r="BA412" s="28"/>
      <c r="BB412" s="27"/>
      <c r="BC412" s="28"/>
      <c r="BD412" s="27"/>
      <c r="BE412" s="28"/>
      <c r="BF412" s="27"/>
      <c r="BG412" s="28"/>
      <c r="BH412" s="27"/>
      <c r="BI412" s="28"/>
      <c r="BJ412" s="27"/>
      <c r="BK412" s="28"/>
      <c r="BL412" s="27"/>
      <c r="BM412" s="28"/>
      <c r="BN412" s="27"/>
      <c r="BO412" s="28"/>
      <c r="BP412" s="27"/>
      <c r="BQ412" s="28"/>
      <c r="BR412" s="27"/>
      <c r="BS412" s="28"/>
      <c r="BT412" s="27"/>
      <c r="BU412" s="28"/>
      <c r="BV412" s="27"/>
      <c r="BW412" s="28"/>
      <c r="BX412" s="27"/>
      <c r="BY412" s="28"/>
      <c r="BZ412" s="27"/>
      <c r="CA412" s="28"/>
      <c r="CB412" s="27"/>
      <c r="CC412" s="28"/>
      <c r="CD412" s="27"/>
      <c r="CE412" s="26"/>
      <c r="CF412" s="27"/>
      <c r="CG412" s="26"/>
      <c r="CH412" s="27"/>
      <c r="CI412" s="26"/>
      <c r="CJ412" s="27"/>
      <c r="CK412" s="26"/>
      <c r="CL412" s="27"/>
      <c r="CM412" s="26"/>
      <c r="CN412" s="27"/>
      <c r="CO412" s="26"/>
      <c r="CP412" s="27"/>
      <c r="CQ412" s="30"/>
      <c r="CR412" s="31">
        <f t="shared" si="28"/>
        <v>57080</v>
      </c>
      <c r="CS412" s="31">
        <f t="shared" si="28"/>
        <v>57080</v>
      </c>
      <c r="CT412" s="32">
        <f t="shared" si="27"/>
        <v>0</v>
      </c>
      <c r="CU412" s="3"/>
      <c r="CV412" s="3"/>
    </row>
    <row r="413" spans="1:100" ht="20.25" customHeight="1">
      <c r="A413" s="18">
        <v>221</v>
      </c>
      <c r="B413" s="48" t="s">
        <v>1269</v>
      </c>
      <c r="C413" s="20" t="s">
        <v>1270</v>
      </c>
      <c r="D413" s="20" t="s">
        <v>1460</v>
      </c>
      <c r="E413" s="20" t="s">
        <v>1457</v>
      </c>
      <c r="F413" s="126" t="s">
        <v>1271</v>
      </c>
      <c r="G413" s="213" t="s">
        <v>410</v>
      </c>
      <c r="H413" s="35" t="s">
        <v>1463</v>
      </c>
      <c r="I413" s="94">
        <v>6200</v>
      </c>
      <c r="J413" s="127"/>
      <c r="K413" s="25">
        <f>CV413</f>
        <v>0</v>
      </c>
      <c r="L413" s="11"/>
      <c r="M413" s="26">
        <v>1500</v>
      </c>
      <c r="N413" s="27">
        <v>1500</v>
      </c>
      <c r="O413" s="26">
        <v>1000</v>
      </c>
      <c r="P413" s="27">
        <v>1000</v>
      </c>
      <c r="Q413" s="26">
        <v>5000</v>
      </c>
      <c r="R413" s="27">
        <v>5000</v>
      </c>
      <c r="S413" s="26">
        <v>8000</v>
      </c>
      <c r="T413" s="27"/>
      <c r="U413" s="26"/>
      <c r="V413" s="27"/>
      <c r="W413" s="29">
        <v>4340</v>
      </c>
      <c r="X413" s="133">
        <v>4620</v>
      </c>
      <c r="Y413" s="29">
        <v>4340</v>
      </c>
      <c r="Z413" s="27">
        <v>6570</v>
      </c>
      <c r="AA413" s="29">
        <v>4340</v>
      </c>
      <c r="AB413" s="27">
        <v>0</v>
      </c>
      <c r="AC413" s="29">
        <v>4340</v>
      </c>
      <c r="AD413" s="27">
        <v>7290</v>
      </c>
      <c r="AE413" s="29">
        <v>4340</v>
      </c>
      <c r="AF413" s="27">
        <v>12620</v>
      </c>
      <c r="AG413" s="29">
        <v>4340</v>
      </c>
      <c r="AH413" s="27"/>
      <c r="AI413" s="29">
        <v>4340</v>
      </c>
      <c r="AJ413" s="27"/>
      <c r="AK413" s="29">
        <v>4340</v>
      </c>
      <c r="AL413" s="27">
        <v>11620</v>
      </c>
      <c r="AM413" s="29">
        <v>4340</v>
      </c>
      <c r="AN413" s="27">
        <v>4340</v>
      </c>
      <c r="AO413" s="128"/>
      <c r="AP413" s="27"/>
      <c r="AQ413" s="128"/>
      <c r="AR413" s="27"/>
      <c r="AS413" s="128"/>
      <c r="AT413" s="27"/>
      <c r="AU413" s="28"/>
      <c r="AV413" s="27"/>
      <c r="AW413" s="28"/>
      <c r="AX413" s="27"/>
      <c r="AY413" s="28"/>
      <c r="AZ413" s="27"/>
      <c r="BA413" s="28"/>
      <c r="BB413" s="27"/>
      <c r="BC413" s="28"/>
      <c r="BD413" s="27"/>
      <c r="BE413" s="28"/>
      <c r="BF413" s="27"/>
      <c r="BG413" s="28"/>
      <c r="BH413" s="27"/>
      <c r="BI413" s="28"/>
      <c r="BJ413" s="27"/>
      <c r="BK413" s="28"/>
      <c r="BL413" s="27"/>
      <c r="BM413" s="28"/>
      <c r="BN413" s="27"/>
      <c r="BO413" s="28"/>
      <c r="BP413" s="27"/>
      <c r="BQ413" s="28"/>
      <c r="BR413" s="27"/>
      <c r="BS413" s="28"/>
      <c r="BT413" s="27"/>
      <c r="BU413" s="28"/>
      <c r="BV413" s="27"/>
      <c r="BW413" s="28"/>
      <c r="BX413" s="27"/>
      <c r="BY413" s="28"/>
      <c r="BZ413" s="27"/>
      <c r="CA413" s="28"/>
      <c r="CB413" s="27"/>
      <c r="CC413" s="28"/>
      <c r="CD413" s="27"/>
      <c r="CE413" s="26"/>
      <c r="CF413" s="27"/>
      <c r="CG413" s="26"/>
      <c r="CH413" s="27"/>
      <c r="CI413" s="26"/>
      <c r="CJ413" s="27"/>
      <c r="CK413" s="26"/>
      <c r="CL413" s="27"/>
      <c r="CM413" s="26"/>
      <c r="CN413" s="27"/>
      <c r="CO413" s="26"/>
      <c r="CP413" s="27"/>
      <c r="CQ413" s="30"/>
      <c r="CR413" s="31">
        <f t="shared" si="28"/>
        <v>54560</v>
      </c>
      <c r="CS413" s="31">
        <f t="shared" si="28"/>
        <v>54560</v>
      </c>
      <c r="CT413" s="32">
        <f t="shared" si="27"/>
        <v>0</v>
      </c>
      <c r="CU413" s="3"/>
      <c r="CV413" s="3"/>
    </row>
    <row r="414" spans="1:100" ht="20.25" customHeight="1">
      <c r="A414" s="18">
        <v>143</v>
      </c>
      <c r="B414" s="48" t="s">
        <v>478</v>
      </c>
      <c r="C414" s="20" t="s">
        <v>479</v>
      </c>
      <c r="D414" s="20" t="s">
        <v>1460</v>
      </c>
      <c r="E414" s="20" t="s">
        <v>1458</v>
      </c>
      <c r="F414" s="21" t="s">
        <v>480</v>
      </c>
      <c r="G414" s="212"/>
      <c r="H414" s="24"/>
      <c r="I414" s="23">
        <v>6600</v>
      </c>
      <c r="K414" s="25">
        <f>CT414</f>
        <v>14860</v>
      </c>
      <c r="L414" s="11"/>
      <c r="M414" s="26">
        <v>1500</v>
      </c>
      <c r="N414" s="27">
        <v>1500</v>
      </c>
      <c r="O414" s="26">
        <v>1000</v>
      </c>
      <c r="P414" s="27">
        <v>1000</v>
      </c>
      <c r="Q414" s="26">
        <v>5000</v>
      </c>
      <c r="R414" s="27">
        <v>5000</v>
      </c>
      <c r="S414" s="26">
        <v>8000</v>
      </c>
      <c r="T414" s="27">
        <v>0</v>
      </c>
      <c r="U414" s="28"/>
      <c r="V414" s="27"/>
      <c r="W414" s="26"/>
      <c r="X414" s="27"/>
      <c r="Y414" s="29">
        <v>4620</v>
      </c>
      <c r="Z414" s="27">
        <v>4620</v>
      </c>
      <c r="AA414" s="29">
        <v>4620</v>
      </c>
      <c r="AB414" s="27">
        <v>4620</v>
      </c>
      <c r="AC414" s="29">
        <v>4620</v>
      </c>
      <c r="AD414" s="27">
        <v>0</v>
      </c>
      <c r="AE414" s="29">
        <v>4620</v>
      </c>
      <c r="AF414" s="27">
        <v>16240</v>
      </c>
      <c r="AG414" s="29">
        <v>4620</v>
      </c>
      <c r="AH414" s="27"/>
      <c r="AI414" s="29">
        <v>4620</v>
      </c>
      <c r="AJ414" s="27"/>
      <c r="AK414" s="29">
        <v>4620</v>
      </c>
      <c r="AL414" s="27"/>
      <c r="AM414" s="29">
        <v>4620</v>
      </c>
      <c r="AN414" s="27"/>
      <c r="AO414" s="29">
        <v>4620</v>
      </c>
      <c r="AP414" s="27">
        <v>9240</v>
      </c>
      <c r="AQ414" s="28"/>
      <c r="AR414" s="27"/>
      <c r="AS414" s="28"/>
      <c r="AT414" s="27"/>
      <c r="AU414" s="28"/>
      <c r="AV414" s="27"/>
      <c r="AW414" s="28"/>
      <c r="AX414" s="27"/>
      <c r="AY414" s="28"/>
      <c r="AZ414" s="27"/>
      <c r="BA414" s="28"/>
      <c r="BB414" s="27"/>
      <c r="BC414" s="28"/>
      <c r="BD414" s="27"/>
      <c r="BE414" s="28"/>
      <c r="BF414" s="27"/>
      <c r="BG414" s="28"/>
      <c r="BH414" s="27"/>
      <c r="BI414" s="28"/>
      <c r="BJ414" s="27"/>
      <c r="BK414" s="28"/>
      <c r="BL414" s="27"/>
      <c r="BM414" s="28"/>
      <c r="BN414" s="27"/>
      <c r="BO414" s="28"/>
      <c r="BP414" s="27"/>
      <c r="BQ414" s="28"/>
      <c r="BR414" s="27"/>
      <c r="BS414" s="28"/>
      <c r="BT414" s="27"/>
      <c r="BU414" s="28"/>
      <c r="BV414" s="27"/>
      <c r="BW414" s="28"/>
      <c r="BX414" s="27"/>
      <c r="BY414" s="28"/>
      <c r="BZ414" s="27"/>
      <c r="CA414" s="28"/>
      <c r="CB414" s="27"/>
      <c r="CC414" s="28"/>
      <c r="CD414" s="27"/>
      <c r="CE414" s="26"/>
      <c r="CF414" s="27"/>
      <c r="CG414" s="26"/>
      <c r="CH414" s="27"/>
      <c r="CI414" s="26"/>
      <c r="CJ414" s="27"/>
      <c r="CK414" s="26"/>
      <c r="CL414" s="27"/>
      <c r="CM414" s="26"/>
      <c r="CN414" s="27"/>
      <c r="CO414" s="26"/>
      <c r="CP414" s="27"/>
      <c r="CQ414" s="30"/>
      <c r="CR414" s="31">
        <f t="shared" si="28"/>
        <v>57080</v>
      </c>
      <c r="CS414" s="31">
        <f t="shared" si="28"/>
        <v>42220</v>
      </c>
      <c r="CT414" s="32">
        <f t="shared" si="27"/>
        <v>14860</v>
      </c>
      <c r="CU414" s="3"/>
      <c r="CV414" s="3"/>
    </row>
    <row r="415" spans="1:100" ht="20.25" customHeight="1">
      <c r="A415" s="18">
        <v>222</v>
      </c>
      <c r="B415" s="48" t="s">
        <v>1272</v>
      </c>
      <c r="C415" s="20" t="s">
        <v>1273</v>
      </c>
      <c r="D415" s="20" t="s">
        <v>1460</v>
      </c>
      <c r="E415" s="20" t="s">
        <v>1457</v>
      </c>
      <c r="F415" s="126" t="s">
        <v>1274</v>
      </c>
      <c r="G415" s="212"/>
      <c r="H415" s="147"/>
      <c r="I415" s="94">
        <v>6600</v>
      </c>
      <c r="J415" s="147"/>
      <c r="K415" s="25">
        <f>CV415</f>
        <v>0</v>
      </c>
      <c r="L415" s="11"/>
      <c r="M415" s="26">
        <v>1500</v>
      </c>
      <c r="N415" s="27">
        <v>1500</v>
      </c>
      <c r="O415" s="26">
        <v>1000</v>
      </c>
      <c r="P415" s="27">
        <v>1000</v>
      </c>
      <c r="Q415" s="26">
        <v>5000</v>
      </c>
      <c r="R415" s="27">
        <v>5000</v>
      </c>
      <c r="S415" s="26">
        <v>8000</v>
      </c>
      <c r="T415" s="27">
        <v>0</v>
      </c>
      <c r="U415" s="26"/>
      <c r="V415" s="27"/>
      <c r="W415" s="29">
        <v>4620</v>
      </c>
      <c r="X415" s="27">
        <v>0</v>
      </c>
      <c r="Y415" s="29">
        <v>4620</v>
      </c>
      <c r="Z415" s="27"/>
      <c r="AA415" s="29">
        <v>4620</v>
      </c>
      <c r="AB415" s="27"/>
      <c r="AC415" s="29">
        <v>4620</v>
      </c>
      <c r="AD415" s="27">
        <v>10000</v>
      </c>
      <c r="AE415" s="29">
        <v>4620</v>
      </c>
      <c r="AF415" s="27"/>
      <c r="AG415" s="29">
        <v>4620</v>
      </c>
      <c r="AH415" s="27"/>
      <c r="AI415" s="29">
        <v>4620</v>
      </c>
      <c r="AJ415" s="27"/>
      <c r="AK415" s="29">
        <v>4620</v>
      </c>
      <c r="AL415" s="27"/>
      <c r="AM415" s="29">
        <v>4620</v>
      </c>
      <c r="AN415" s="27"/>
      <c r="AO415" s="128"/>
      <c r="AP415" s="27"/>
      <c r="AQ415" s="128"/>
      <c r="AR415" s="27"/>
      <c r="AS415" s="128"/>
      <c r="AT415" s="27"/>
      <c r="AU415" s="28"/>
      <c r="AV415" s="27"/>
      <c r="AW415" s="28"/>
      <c r="AX415" s="27"/>
      <c r="AY415" s="28"/>
      <c r="AZ415" s="27"/>
      <c r="BA415" s="28"/>
      <c r="BB415" s="27"/>
      <c r="BC415" s="28"/>
      <c r="BD415" s="27"/>
      <c r="BE415" s="28"/>
      <c r="BF415" s="27"/>
      <c r="BG415" s="28"/>
      <c r="BH415" s="27"/>
      <c r="BI415" s="28"/>
      <c r="BJ415" s="27"/>
      <c r="BK415" s="28"/>
      <c r="BL415" s="27"/>
      <c r="BM415" s="28"/>
      <c r="BN415" s="27"/>
      <c r="BO415" s="28"/>
      <c r="BP415" s="27"/>
      <c r="BQ415" s="28"/>
      <c r="BR415" s="27"/>
      <c r="BS415" s="28"/>
      <c r="BT415" s="27"/>
      <c r="BU415" s="28"/>
      <c r="BV415" s="27"/>
      <c r="BW415" s="28"/>
      <c r="BX415" s="27"/>
      <c r="BY415" s="28"/>
      <c r="BZ415" s="27"/>
      <c r="CA415" s="28"/>
      <c r="CB415" s="27"/>
      <c r="CC415" s="28"/>
      <c r="CD415" s="27"/>
      <c r="CE415" s="26"/>
      <c r="CF415" s="27"/>
      <c r="CG415" s="26"/>
      <c r="CH415" s="27"/>
      <c r="CI415" s="26"/>
      <c r="CJ415" s="27"/>
      <c r="CK415" s="26"/>
      <c r="CL415" s="27"/>
      <c r="CM415" s="26"/>
      <c r="CN415" s="27"/>
      <c r="CO415" s="26"/>
      <c r="CP415" s="27"/>
      <c r="CQ415" s="30"/>
      <c r="CR415" s="31">
        <f t="shared" si="28"/>
        <v>57080</v>
      </c>
      <c r="CS415" s="31">
        <f t="shared" si="28"/>
        <v>17500</v>
      </c>
      <c r="CT415" s="32">
        <f t="shared" si="27"/>
        <v>39580</v>
      </c>
      <c r="CU415" s="3"/>
      <c r="CV415" s="3"/>
    </row>
    <row r="416" spans="1:100" ht="20.25" customHeight="1">
      <c r="A416" s="18">
        <v>223</v>
      </c>
      <c r="B416" s="48" t="s">
        <v>1275</v>
      </c>
      <c r="C416" s="20" t="s">
        <v>1276</v>
      </c>
      <c r="D416" s="20" t="s">
        <v>1460</v>
      </c>
      <c r="E416" s="20" t="s">
        <v>1457</v>
      </c>
      <c r="F416" s="126" t="s">
        <v>1277</v>
      </c>
      <c r="G416" s="212"/>
      <c r="H416" s="147"/>
      <c r="I416" s="94">
        <v>6600</v>
      </c>
      <c r="J416" s="147"/>
      <c r="K416" s="25">
        <f>CV416</f>
        <v>0</v>
      </c>
      <c r="L416" s="11"/>
      <c r="M416" s="26">
        <v>1500</v>
      </c>
      <c r="N416" s="27">
        <v>1500</v>
      </c>
      <c r="O416" s="26">
        <v>1000</v>
      </c>
      <c r="P416" s="27">
        <v>1000</v>
      </c>
      <c r="Q416" s="26">
        <v>5000</v>
      </c>
      <c r="R416" s="27">
        <v>5000</v>
      </c>
      <c r="S416" s="26">
        <v>8000</v>
      </c>
      <c r="T416" s="27">
        <v>0</v>
      </c>
      <c r="U416" s="26"/>
      <c r="V416" s="27"/>
      <c r="W416" s="29">
        <v>4620</v>
      </c>
      <c r="X416" s="27">
        <v>0</v>
      </c>
      <c r="Y416" s="29">
        <v>4620</v>
      </c>
      <c r="Z416" s="27">
        <v>0</v>
      </c>
      <c r="AA416" s="29">
        <v>4620</v>
      </c>
      <c r="AB416" s="27">
        <v>21860</v>
      </c>
      <c r="AC416" s="29">
        <v>4620</v>
      </c>
      <c r="AD416" s="27">
        <v>4620</v>
      </c>
      <c r="AE416" s="29">
        <v>4620</v>
      </c>
      <c r="AF416" s="27"/>
      <c r="AG416" s="29">
        <v>4620</v>
      </c>
      <c r="AH416" s="27"/>
      <c r="AI416" s="29">
        <v>4620</v>
      </c>
      <c r="AJ416" s="27"/>
      <c r="AK416" s="29">
        <v>4620</v>
      </c>
      <c r="AL416" s="27"/>
      <c r="AM416" s="29">
        <v>4620</v>
      </c>
      <c r="AN416" s="27">
        <v>13860</v>
      </c>
      <c r="AO416" s="128"/>
      <c r="AP416" s="27"/>
      <c r="AQ416" s="128"/>
      <c r="AR416" s="27"/>
      <c r="AS416" s="128"/>
      <c r="AT416" s="27"/>
      <c r="AU416" s="28"/>
      <c r="AV416" s="27"/>
      <c r="AW416" s="28"/>
      <c r="AX416" s="27"/>
      <c r="AY416" s="28"/>
      <c r="AZ416" s="27"/>
      <c r="BA416" s="28"/>
      <c r="BB416" s="27"/>
      <c r="BC416" s="28"/>
      <c r="BD416" s="27"/>
      <c r="BE416" s="28"/>
      <c r="BF416" s="27"/>
      <c r="BG416" s="28"/>
      <c r="BH416" s="27"/>
      <c r="BI416" s="28"/>
      <c r="BJ416" s="27"/>
      <c r="BK416" s="28"/>
      <c r="BL416" s="27"/>
      <c r="BM416" s="28"/>
      <c r="BN416" s="27"/>
      <c r="BO416" s="28"/>
      <c r="BP416" s="27"/>
      <c r="BQ416" s="28"/>
      <c r="BR416" s="27"/>
      <c r="BS416" s="28"/>
      <c r="BT416" s="27"/>
      <c r="BU416" s="28"/>
      <c r="BV416" s="27"/>
      <c r="BW416" s="28"/>
      <c r="BX416" s="27"/>
      <c r="BY416" s="28"/>
      <c r="BZ416" s="27"/>
      <c r="CA416" s="28"/>
      <c r="CB416" s="27"/>
      <c r="CC416" s="28"/>
      <c r="CD416" s="27"/>
      <c r="CE416" s="26"/>
      <c r="CF416" s="27"/>
      <c r="CG416" s="26"/>
      <c r="CH416" s="27"/>
      <c r="CI416" s="26"/>
      <c r="CJ416" s="27"/>
      <c r="CK416" s="26"/>
      <c r="CL416" s="27"/>
      <c r="CM416" s="26"/>
      <c r="CN416" s="27"/>
      <c r="CO416" s="26"/>
      <c r="CP416" s="27"/>
      <c r="CQ416" s="30"/>
      <c r="CR416" s="31">
        <f t="shared" ref="CR416:CS442" si="31">CO416+CM416+CK416+CI416+CG416+CE416+CC416+CA416+BY416+BW416+BU416+BS416+BQ416+BO416+BM416+BK416+BI416+BG416+BE416+BC416+BA416+AY416+AW416+AU416+AS416+AQ416+AO416+AM416+AK416+AI416+AG416+AE416+AC416+AA416+Y416+W416+U416+Q416+O416+M416+S416</f>
        <v>57080</v>
      </c>
      <c r="CS416" s="31">
        <f t="shared" si="31"/>
        <v>47840</v>
      </c>
      <c r="CT416" s="32">
        <f t="shared" si="27"/>
        <v>9240</v>
      </c>
      <c r="CU416" s="3"/>
      <c r="CV416" s="3"/>
    </row>
    <row r="417" spans="1:100" ht="20.25" customHeight="1">
      <c r="A417" s="18">
        <v>224</v>
      </c>
      <c r="B417" s="48" t="s">
        <v>1278</v>
      </c>
      <c r="C417" s="20" t="s">
        <v>1279</v>
      </c>
      <c r="D417" s="20" t="s">
        <v>1460</v>
      </c>
      <c r="E417" s="20" t="s">
        <v>1457</v>
      </c>
      <c r="F417" s="126" t="s">
        <v>1280</v>
      </c>
      <c r="G417" s="33"/>
      <c r="H417" s="127"/>
      <c r="I417" s="94">
        <v>6600</v>
      </c>
      <c r="J417" s="127"/>
      <c r="K417" s="25">
        <f>CV417</f>
        <v>0</v>
      </c>
      <c r="L417" s="11"/>
      <c r="M417" s="26">
        <v>1500</v>
      </c>
      <c r="N417" s="27">
        <v>1500</v>
      </c>
      <c r="O417" s="26">
        <v>1000</v>
      </c>
      <c r="P417" s="27">
        <v>1000</v>
      </c>
      <c r="Q417" s="26">
        <v>5000</v>
      </c>
      <c r="R417" s="27">
        <v>5000</v>
      </c>
      <c r="S417" s="26">
        <v>8000</v>
      </c>
      <c r="T417" s="27">
        <v>8000</v>
      </c>
      <c r="U417" s="26"/>
      <c r="V417" s="27"/>
      <c r="W417" s="29">
        <v>4620</v>
      </c>
      <c r="X417" s="27">
        <v>4620</v>
      </c>
      <c r="Y417" s="29">
        <v>4620</v>
      </c>
      <c r="Z417" s="27">
        <v>4620</v>
      </c>
      <c r="AA417" s="29">
        <v>4620</v>
      </c>
      <c r="AB417" s="27">
        <v>4620</v>
      </c>
      <c r="AC417" s="29">
        <v>4620</v>
      </c>
      <c r="AD417" s="27">
        <v>4620</v>
      </c>
      <c r="AE417" s="29">
        <v>4620</v>
      </c>
      <c r="AF417" s="27"/>
      <c r="AG417" s="29">
        <v>4620</v>
      </c>
      <c r="AH417" s="27">
        <v>9240</v>
      </c>
      <c r="AI417" s="29">
        <v>4620</v>
      </c>
      <c r="AJ417" s="27"/>
      <c r="AK417" s="29">
        <v>4620</v>
      </c>
      <c r="AL417" s="27">
        <v>9240</v>
      </c>
      <c r="AM417" s="29">
        <v>4620</v>
      </c>
      <c r="AN417" s="27">
        <v>4620</v>
      </c>
      <c r="AO417" s="128"/>
      <c r="AP417" s="27"/>
      <c r="AQ417" s="128"/>
      <c r="AR417" s="27"/>
      <c r="AS417" s="128"/>
      <c r="AT417" s="27"/>
      <c r="AU417" s="28"/>
      <c r="AV417" s="27"/>
      <c r="AW417" s="28"/>
      <c r="AX417" s="27"/>
      <c r="AY417" s="28"/>
      <c r="AZ417" s="27"/>
      <c r="BA417" s="28"/>
      <c r="BB417" s="27"/>
      <c r="BC417" s="28"/>
      <c r="BD417" s="27"/>
      <c r="BE417" s="28"/>
      <c r="BF417" s="27"/>
      <c r="BG417" s="28"/>
      <c r="BH417" s="27"/>
      <c r="BI417" s="28"/>
      <c r="BJ417" s="27"/>
      <c r="BK417" s="28"/>
      <c r="BL417" s="27"/>
      <c r="BM417" s="28"/>
      <c r="BN417" s="27"/>
      <c r="BO417" s="28"/>
      <c r="BP417" s="27"/>
      <c r="BQ417" s="28"/>
      <c r="BR417" s="27"/>
      <c r="BS417" s="28"/>
      <c r="BT417" s="27"/>
      <c r="BU417" s="28"/>
      <c r="BV417" s="27"/>
      <c r="BW417" s="28"/>
      <c r="BX417" s="27"/>
      <c r="BY417" s="28"/>
      <c r="BZ417" s="27"/>
      <c r="CA417" s="28"/>
      <c r="CB417" s="27"/>
      <c r="CC417" s="28"/>
      <c r="CD417" s="27"/>
      <c r="CE417" s="26"/>
      <c r="CF417" s="27"/>
      <c r="CG417" s="26"/>
      <c r="CH417" s="27"/>
      <c r="CI417" s="26"/>
      <c r="CJ417" s="27"/>
      <c r="CK417" s="26"/>
      <c r="CL417" s="27"/>
      <c r="CM417" s="26"/>
      <c r="CN417" s="27"/>
      <c r="CO417" s="26"/>
      <c r="CP417" s="27"/>
      <c r="CQ417" s="30"/>
      <c r="CR417" s="31">
        <f t="shared" si="31"/>
        <v>57080</v>
      </c>
      <c r="CS417" s="31">
        <f t="shared" si="31"/>
        <v>57080</v>
      </c>
      <c r="CT417" s="32">
        <f t="shared" ref="CT417:CT442" si="32">CR417-CS417</f>
        <v>0</v>
      </c>
      <c r="CU417" s="3"/>
      <c r="CV417" s="3"/>
    </row>
    <row r="418" spans="1:100" ht="20.25" customHeight="1">
      <c r="A418" s="18">
        <v>225</v>
      </c>
      <c r="B418" s="48" t="s">
        <v>1281</v>
      </c>
      <c r="C418" s="20" t="s">
        <v>1282</v>
      </c>
      <c r="D418" s="20" t="s">
        <v>1460</v>
      </c>
      <c r="E418" s="20" t="s">
        <v>1457</v>
      </c>
      <c r="F418" s="126" t="s">
        <v>1283</v>
      </c>
      <c r="G418" s="33"/>
      <c r="H418" s="127"/>
      <c r="I418" s="94">
        <v>6600</v>
      </c>
      <c r="J418" s="127"/>
      <c r="K418" s="25">
        <f>CV418</f>
        <v>0</v>
      </c>
      <c r="L418" s="11"/>
      <c r="M418" s="26">
        <v>1500</v>
      </c>
      <c r="N418" s="27">
        <v>1500</v>
      </c>
      <c r="O418" s="26">
        <v>1000</v>
      </c>
      <c r="P418" s="27">
        <v>1000</v>
      </c>
      <c r="Q418" s="26">
        <v>5000</v>
      </c>
      <c r="R418" s="27">
        <v>5000</v>
      </c>
      <c r="S418" s="26">
        <v>8000</v>
      </c>
      <c r="T418" s="27">
        <v>0</v>
      </c>
      <c r="U418" s="26"/>
      <c r="V418" s="27"/>
      <c r="W418" s="29">
        <v>4620</v>
      </c>
      <c r="X418" s="27">
        <v>0</v>
      </c>
      <c r="Y418" s="29">
        <v>4620</v>
      </c>
      <c r="Z418" s="27">
        <v>0</v>
      </c>
      <c r="AA418" s="29">
        <v>4620</v>
      </c>
      <c r="AB418" s="27"/>
      <c r="AC418" s="29">
        <v>4620</v>
      </c>
      <c r="AD418" s="27">
        <v>17240</v>
      </c>
      <c r="AE418" s="29">
        <v>4620</v>
      </c>
      <c r="AF418" s="27">
        <v>9240</v>
      </c>
      <c r="AG418" s="29">
        <v>4620</v>
      </c>
      <c r="AH418" s="27"/>
      <c r="AI418" s="29">
        <v>4620</v>
      </c>
      <c r="AJ418" s="27">
        <v>9240</v>
      </c>
      <c r="AK418" s="29">
        <v>4620</v>
      </c>
      <c r="AL418" s="27"/>
      <c r="AM418" s="29">
        <v>4620</v>
      </c>
      <c r="AN418" s="27">
        <v>9240</v>
      </c>
      <c r="AO418" s="128"/>
      <c r="AP418" s="27"/>
      <c r="AQ418" s="128"/>
      <c r="AR418" s="27"/>
      <c r="AS418" s="128"/>
      <c r="AT418" s="27"/>
      <c r="AU418" s="28"/>
      <c r="AV418" s="27"/>
      <c r="AW418" s="28"/>
      <c r="AX418" s="27"/>
      <c r="AY418" s="28"/>
      <c r="AZ418" s="27"/>
      <c r="BA418" s="28"/>
      <c r="BB418" s="27"/>
      <c r="BC418" s="28"/>
      <c r="BD418" s="27"/>
      <c r="BE418" s="28"/>
      <c r="BF418" s="27"/>
      <c r="BG418" s="28"/>
      <c r="BH418" s="27"/>
      <c r="BI418" s="28"/>
      <c r="BJ418" s="27"/>
      <c r="BK418" s="28"/>
      <c r="BL418" s="27"/>
      <c r="BM418" s="28"/>
      <c r="BN418" s="27"/>
      <c r="BO418" s="28"/>
      <c r="BP418" s="27"/>
      <c r="BQ418" s="28"/>
      <c r="BR418" s="27"/>
      <c r="BS418" s="28"/>
      <c r="BT418" s="27"/>
      <c r="BU418" s="28"/>
      <c r="BV418" s="27"/>
      <c r="BW418" s="28"/>
      <c r="BX418" s="27"/>
      <c r="BY418" s="28"/>
      <c r="BZ418" s="27"/>
      <c r="CA418" s="28"/>
      <c r="CB418" s="27"/>
      <c r="CC418" s="28"/>
      <c r="CD418" s="27"/>
      <c r="CE418" s="26"/>
      <c r="CF418" s="27"/>
      <c r="CG418" s="26"/>
      <c r="CH418" s="27"/>
      <c r="CI418" s="26"/>
      <c r="CJ418" s="27"/>
      <c r="CK418" s="26"/>
      <c r="CL418" s="27"/>
      <c r="CM418" s="26"/>
      <c r="CN418" s="27"/>
      <c r="CO418" s="26"/>
      <c r="CP418" s="27"/>
      <c r="CQ418" s="30"/>
      <c r="CR418" s="31">
        <f t="shared" si="31"/>
        <v>57080</v>
      </c>
      <c r="CS418" s="31">
        <f t="shared" si="31"/>
        <v>52460</v>
      </c>
      <c r="CT418" s="32">
        <f t="shared" si="32"/>
        <v>4620</v>
      </c>
      <c r="CU418" s="3"/>
      <c r="CV418" s="3"/>
    </row>
    <row r="419" spans="1:100" ht="20.25" customHeight="1">
      <c r="A419" s="18">
        <v>144</v>
      </c>
      <c r="B419" s="48" t="s">
        <v>481</v>
      </c>
      <c r="C419" s="20" t="s">
        <v>482</v>
      </c>
      <c r="D419" s="20" t="s">
        <v>1460</v>
      </c>
      <c r="E419" s="20" t="s">
        <v>1458</v>
      </c>
      <c r="F419" s="21" t="s">
        <v>483</v>
      </c>
      <c r="G419" s="33"/>
      <c r="H419" s="127" t="s">
        <v>410</v>
      </c>
      <c r="I419" s="23">
        <v>6200</v>
      </c>
      <c r="J419" s="127" t="s">
        <v>410</v>
      </c>
      <c r="K419" s="38">
        <f>CT419</f>
        <v>0</v>
      </c>
      <c r="L419" s="11"/>
      <c r="M419" s="26">
        <v>1500</v>
      </c>
      <c r="N419" s="27">
        <v>1500</v>
      </c>
      <c r="O419" s="26">
        <v>1000</v>
      </c>
      <c r="P419" s="27">
        <v>1000</v>
      </c>
      <c r="Q419" s="26">
        <v>5000</v>
      </c>
      <c r="R419" s="27">
        <f>3000+0</f>
        <v>3000</v>
      </c>
      <c r="S419" s="26">
        <v>8000</v>
      </c>
      <c r="T419" s="27"/>
      <c r="U419" s="28"/>
      <c r="V419" s="27"/>
      <c r="W419" s="26"/>
      <c r="X419" s="27"/>
      <c r="Y419" s="29">
        <v>4340</v>
      </c>
      <c r="Z419" s="27">
        <v>0</v>
      </c>
      <c r="AA419" s="29">
        <v>4340</v>
      </c>
      <c r="AB419" s="27"/>
      <c r="AC419" s="29">
        <v>4340</v>
      </c>
      <c r="AD419" s="27"/>
      <c r="AE419" s="29">
        <v>4340</v>
      </c>
      <c r="AF419" s="27">
        <v>7120</v>
      </c>
      <c r="AG419" s="29">
        <v>4340</v>
      </c>
      <c r="AH419" s="27">
        <v>12620</v>
      </c>
      <c r="AI419" s="29">
        <v>4340</v>
      </c>
      <c r="AJ419" s="27"/>
      <c r="AK419" s="29">
        <v>4340</v>
      </c>
      <c r="AL419" s="27"/>
      <c r="AM419" s="29">
        <v>4340</v>
      </c>
      <c r="AN419" s="27">
        <v>24980</v>
      </c>
      <c r="AO419" s="29">
        <v>4340</v>
      </c>
      <c r="AP419" s="27">
        <v>4340</v>
      </c>
      <c r="AQ419" s="28"/>
      <c r="AR419" s="27"/>
      <c r="AS419" s="28"/>
      <c r="AT419" s="27"/>
      <c r="AU419" s="28"/>
      <c r="AV419" s="27"/>
      <c r="AW419" s="28"/>
      <c r="AX419" s="27"/>
      <c r="AY419" s="28"/>
      <c r="AZ419" s="27"/>
      <c r="BA419" s="28"/>
      <c r="BB419" s="27"/>
      <c r="BC419" s="28"/>
      <c r="BD419" s="27"/>
      <c r="BE419" s="28"/>
      <c r="BF419" s="27"/>
      <c r="BG419" s="28"/>
      <c r="BH419" s="27"/>
      <c r="BI419" s="28"/>
      <c r="BJ419" s="27"/>
      <c r="BK419" s="28"/>
      <c r="BL419" s="27"/>
      <c r="BM419" s="28"/>
      <c r="BN419" s="27"/>
      <c r="BO419" s="28"/>
      <c r="BP419" s="27"/>
      <c r="BQ419" s="28"/>
      <c r="BR419" s="27"/>
      <c r="BS419" s="28"/>
      <c r="BT419" s="27"/>
      <c r="BU419" s="28"/>
      <c r="BV419" s="27"/>
      <c r="BW419" s="28"/>
      <c r="BX419" s="27"/>
      <c r="BY419" s="28"/>
      <c r="BZ419" s="27"/>
      <c r="CA419" s="28"/>
      <c r="CB419" s="27"/>
      <c r="CC419" s="28"/>
      <c r="CD419" s="27"/>
      <c r="CE419" s="26"/>
      <c r="CF419" s="27"/>
      <c r="CG419" s="26"/>
      <c r="CH419" s="27"/>
      <c r="CI419" s="26"/>
      <c r="CJ419" s="27"/>
      <c r="CK419" s="26"/>
      <c r="CL419" s="27"/>
      <c r="CM419" s="26"/>
      <c r="CN419" s="27"/>
      <c r="CO419" s="26"/>
      <c r="CP419" s="27"/>
      <c r="CQ419" s="30"/>
      <c r="CR419" s="31">
        <f t="shared" si="31"/>
        <v>54560</v>
      </c>
      <c r="CS419" s="31">
        <f t="shared" si="31"/>
        <v>54560</v>
      </c>
      <c r="CT419" s="32">
        <f t="shared" si="32"/>
        <v>0</v>
      </c>
      <c r="CU419" s="3"/>
      <c r="CV419" s="3"/>
    </row>
    <row r="420" spans="1:100" ht="20.25" customHeight="1">
      <c r="A420" s="18">
        <v>145</v>
      </c>
      <c r="B420" s="48" t="s">
        <v>484</v>
      </c>
      <c r="C420" s="20" t="s">
        <v>485</v>
      </c>
      <c r="D420" s="20" t="s">
        <v>1460</v>
      </c>
      <c r="E420" s="20" t="s">
        <v>1458</v>
      </c>
      <c r="F420" s="21" t="s">
        <v>486</v>
      </c>
      <c r="G420" s="33"/>
      <c r="H420" s="35"/>
      <c r="I420" s="23">
        <v>6600</v>
      </c>
      <c r="J420" s="35"/>
      <c r="K420" s="38">
        <f>CT420</f>
        <v>23100</v>
      </c>
      <c r="L420" s="11"/>
      <c r="M420" s="26">
        <v>1500</v>
      </c>
      <c r="N420" s="27">
        <v>1500</v>
      </c>
      <c r="O420" s="26">
        <v>1000</v>
      </c>
      <c r="P420" s="27">
        <v>1000</v>
      </c>
      <c r="Q420" s="26">
        <v>5000</v>
      </c>
      <c r="R420" s="27">
        <v>5000</v>
      </c>
      <c r="S420" s="26">
        <v>8000</v>
      </c>
      <c r="T420" s="27">
        <v>0</v>
      </c>
      <c r="U420" s="28"/>
      <c r="V420" s="27"/>
      <c r="W420" s="26"/>
      <c r="X420" s="27"/>
      <c r="Y420" s="29">
        <v>4620</v>
      </c>
      <c r="Z420" s="27">
        <v>0</v>
      </c>
      <c r="AA420" s="29">
        <v>4620</v>
      </c>
      <c r="AB420" s="27">
        <v>12620</v>
      </c>
      <c r="AC420" s="29">
        <v>4620</v>
      </c>
      <c r="AD420" s="27"/>
      <c r="AE420" s="29">
        <v>4620</v>
      </c>
      <c r="AF420" s="27"/>
      <c r="AG420" s="29">
        <v>4620</v>
      </c>
      <c r="AH420" s="27">
        <v>13860</v>
      </c>
      <c r="AI420" s="29">
        <v>4620</v>
      </c>
      <c r="AJ420" s="27"/>
      <c r="AK420" s="29">
        <v>4620</v>
      </c>
      <c r="AL420" s="27"/>
      <c r="AM420" s="29">
        <v>4620</v>
      </c>
      <c r="AN420" s="27"/>
      <c r="AO420" s="29">
        <v>4620</v>
      </c>
      <c r="AP420" s="27"/>
      <c r="AQ420" s="28"/>
      <c r="AR420" s="27"/>
      <c r="AS420" s="28"/>
      <c r="AT420" s="27"/>
      <c r="AU420" s="28"/>
      <c r="AV420" s="27"/>
      <c r="AW420" s="28"/>
      <c r="AX420" s="27"/>
      <c r="AY420" s="28"/>
      <c r="AZ420" s="27"/>
      <c r="BA420" s="28"/>
      <c r="BB420" s="27"/>
      <c r="BC420" s="28"/>
      <c r="BD420" s="27"/>
      <c r="BE420" s="28"/>
      <c r="BF420" s="27"/>
      <c r="BG420" s="28"/>
      <c r="BH420" s="27"/>
      <c r="BI420" s="28"/>
      <c r="BJ420" s="27"/>
      <c r="BK420" s="28"/>
      <c r="BL420" s="27"/>
      <c r="BM420" s="28"/>
      <c r="BN420" s="27"/>
      <c r="BO420" s="28"/>
      <c r="BP420" s="27"/>
      <c r="BQ420" s="28"/>
      <c r="BR420" s="27"/>
      <c r="BS420" s="28"/>
      <c r="BT420" s="27"/>
      <c r="BU420" s="28"/>
      <c r="BV420" s="27"/>
      <c r="BW420" s="28"/>
      <c r="BX420" s="27"/>
      <c r="BY420" s="28"/>
      <c r="BZ420" s="27"/>
      <c r="CA420" s="28"/>
      <c r="CB420" s="27"/>
      <c r="CC420" s="28"/>
      <c r="CD420" s="27"/>
      <c r="CE420" s="26"/>
      <c r="CF420" s="27"/>
      <c r="CG420" s="26"/>
      <c r="CH420" s="27"/>
      <c r="CI420" s="26"/>
      <c r="CJ420" s="27"/>
      <c r="CK420" s="26"/>
      <c r="CL420" s="27"/>
      <c r="CM420" s="26"/>
      <c r="CN420" s="27"/>
      <c r="CO420" s="26"/>
      <c r="CP420" s="27"/>
      <c r="CQ420" s="30"/>
      <c r="CR420" s="31">
        <f t="shared" si="31"/>
        <v>57080</v>
      </c>
      <c r="CS420" s="31">
        <f t="shared" si="31"/>
        <v>33980</v>
      </c>
      <c r="CT420" s="32">
        <f t="shared" si="32"/>
        <v>23100</v>
      </c>
      <c r="CU420" s="3"/>
      <c r="CV420" s="3"/>
    </row>
    <row r="421" spans="1:100" ht="20.25" customHeight="1">
      <c r="A421" s="18">
        <v>146</v>
      </c>
      <c r="B421" s="48" t="s">
        <v>487</v>
      </c>
      <c r="C421" s="20" t="s">
        <v>488</v>
      </c>
      <c r="D421" s="20" t="s">
        <v>1460</v>
      </c>
      <c r="E421" s="20" t="s">
        <v>1458</v>
      </c>
      <c r="F421" s="21" t="s">
        <v>489</v>
      </c>
      <c r="G421" s="37"/>
      <c r="H421" s="35"/>
      <c r="I421" s="23">
        <v>6600</v>
      </c>
      <c r="J421" s="35"/>
      <c r="K421" s="38">
        <f>CT421</f>
        <v>13860</v>
      </c>
      <c r="L421" s="11"/>
      <c r="M421" s="26">
        <v>1500</v>
      </c>
      <c r="N421" s="27">
        <v>1500</v>
      </c>
      <c r="O421" s="26">
        <v>1000</v>
      </c>
      <c r="P421" s="27">
        <v>1000</v>
      </c>
      <c r="Q421" s="26">
        <v>5000</v>
      </c>
      <c r="R421" s="27">
        <v>5000</v>
      </c>
      <c r="S421" s="26">
        <v>8000</v>
      </c>
      <c r="T421" s="27">
        <v>0</v>
      </c>
      <c r="U421" s="28"/>
      <c r="V421" s="27"/>
      <c r="W421" s="26"/>
      <c r="X421" s="27"/>
      <c r="Y421" s="29">
        <v>4620</v>
      </c>
      <c r="Z421" s="27">
        <v>0</v>
      </c>
      <c r="AA421" s="29">
        <v>4620</v>
      </c>
      <c r="AB421" s="27">
        <v>0</v>
      </c>
      <c r="AC421" s="29">
        <v>4620</v>
      </c>
      <c r="AD421" s="27">
        <v>12620</v>
      </c>
      <c r="AE421" s="29">
        <v>4620</v>
      </c>
      <c r="AF421" s="27">
        <v>9240</v>
      </c>
      <c r="AG421" s="29">
        <v>4620</v>
      </c>
      <c r="AH421" s="27">
        <v>4620</v>
      </c>
      <c r="AI421" s="29">
        <v>4620</v>
      </c>
      <c r="AJ421" s="27"/>
      <c r="AK421" s="29">
        <v>4620</v>
      </c>
      <c r="AL421" s="27">
        <v>9240</v>
      </c>
      <c r="AM421" s="29">
        <v>4620</v>
      </c>
      <c r="AN421" s="27"/>
      <c r="AO421" s="29">
        <v>4620</v>
      </c>
      <c r="AP421" s="27"/>
      <c r="AQ421" s="28"/>
      <c r="AR421" s="27"/>
      <c r="AS421" s="28"/>
      <c r="AT421" s="27"/>
      <c r="AU421" s="28"/>
      <c r="AV421" s="27"/>
      <c r="AW421" s="28"/>
      <c r="AX421" s="27"/>
      <c r="AY421" s="28"/>
      <c r="AZ421" s="27"/>
      <c r="BA421" s="28"/>
      <c r="BB421" s="27"/>
      <c r="BC421" s="28"/>
      <c r="BD421" s="27"/>
      <c r="BE421" s="28"/>
      <c r="BF421" s="27"/>
      <c r="BG421" s="28"/>
      <c r="BH421" s="27"/>
      <c r="BI421" s="28"/>
      <c r="BJ421" s="27"/>
      <c r="BK421" s="28"/>
      <c r="BL421" s="27"/>
      <c r="BM421" s="28"/>
      <c r="BN421" s="27"/>
      <c r="BO421" s="28"/>
      <c r="BP421" s="27"/>
      <c r="BQ421" s="28"/>
      <c r="BR421" s="27"/>
      <c r="BS421" s="28"/>
      <c r="BT421" s="27"/>
      <c r="BU421" s="28"/>
      <c r="BV421" s="27"/>
      <c r="BW421" s="28"/>
      <c r="BX421" s="27"/>
      <c r="BY421" s="28"/>
      <c r="BZ421" s="27"/>
      <c r="CA421" s="28"/>
      <c r="CB421" s="27"/>
      <c r="CC421" s="28"/>
      <c r="CD421" s="27"/>
      <c r="CE421" s="26"/>
      <c r="CF421" s="27"/>
      <c r="CG421" s="26"/>
      <c r="CH421" s="27"/>
      <c r="CI421" s="26"/>
      <c r="CJ421" s="27"/>
      <c r="CK421" s="26"/>
      <c r="CL421" s="27"/>
      <c r="CM421" s="26"/>
      <c r="CN421" s="27"/>
      <c r="CO421" s="26"/>
      <c r="CP421" s="27"/>
      <c r="CQ421" s="30"/>
      <c r="CR421" s="31">
        <f t="shared" si="31"/>
        <v>57080</v>
      </c>
      <c r="CS421" s="31">
        <f t="shared" si="31"/>
        <v>43220</v>
      </c>
      <c r="CT421" s="32">
        <f t="shared" si="32"/>
        <v>13860</v>
      </c>
      <c r="CU421" s="3"/>
      <c r="CV421" s="3"/>
    </row>
    <row r="422" spans="1:100" ht="20.25" customHeight="1">
      <c r="A422" s="18">
        <v>147</v>
      </c>
      <c r="B422" s="48" t="s">
        <v>490</v>
      </c>
      <c r="C422" s="20" t="s">
        <v>491</v>
      </c>
      <c r="D422" s="20" t="s">
        <v>1460</v>
      </c>
      <c r="E422" s="20" t="s">
        <v>1458</v>
      </c>
      <c r="F422" s="21" t="s">
        <v>492</v>
      </c>
      <c r="G422" s="211"/>
      <c r="H422" s="35"/>
      <c r="I422" s="23">
        <v>6600</v>
      </c>
      <c r="J422" s="35"/>
      <c r="K422" s="38">
        <f>CT422</f>
        <v>4620</v>
      </c>
      <c r="L422" s="11"/>
      <c r="M422" s="26">
        <v>1500</v>
      </c>
      <c r="N422" s="27">
        <v>1500</v>
      </c>
      <c r="O422" s="26">
        <v>1000</v>
      </c>
      <c r="P422" s="27">
        <v>1000</v>
      </c>
      <c r="Q422" s="26">
        <v>5000</v>
      </c>
      <c r="R422" s="27">
        <v>5000</v>
      </c>
      <c r="S422" s="26">
        <v>8000</v>
      </c>
      <c r="T422" s="27">
        <v>0</v>
      </c>
      <c r="U422" s="28"/>
      <c r="V422" s="27"/>
      <c r="W422" s="26"/>
      <c r="X422" s="27"/>
      <c r="Y422" s="29">
        <v>4620</v>
      </c>
      <c r="Z422" s="27">
        <v>0</v>
      </c>
      <c r="AA422" s="29">
        <v>4620</v>
      </c>
      <c r="AB422" s="27">
        <v>0</v>
      </c>
      <c r="AC422" s="29">
        <v>4620</v>
      </c>
      <c r="AD422" s="27">
        <v>0</v>
      </c>
      <c r="AE422" s="29">
        <v>4620</v>
      </c>
      <c r="AF422" s="27">
        <v>26480</v>
      </c>
      <c r="AG422" s="29">
        <v>4620</v>
      </c>
      <c r="AH422" s="27"/>
      <c r="AI422" s="29">
        <v>4620</v>
      </c>
      <c r="AJ422" s="27"/>
      <c r="AK422" s="29">
        <v>4620</v>
      </c>
      <c r="AL422" s="27"/>
      <c r="AM422" s="29">
        <v>4620</v>
      </c>
      <c r="AN422" s="27"/>
      <c r="AO422" s="29">
        <v>4620</v>
      </c>
      <c r="AP422" s="27">
        <v>18480</v>
      </c>
      <c r="AQ422" s="28"/>
      <c r="AR422" s="27"/>
      <c r="AS422" s="28"/>
      <c r="AT422" s="27"/>
      <c r="AU422" s="28"/>
      <c r="AV422" s="27"/>
      <c r="AW422" s="28"/>
      <c r="AX422" s="27"/>
      <c r="AY422" s="28"/>
      <c r="AZ422" s="27"/>
      <c r="BA422" s="28"/>
      <c r="BB422" s="27"/>
      <c r="BC422" s="28"/>
      <c r="BD422" s="27"/>
      <c r="BE422" s="28"/>
      <c r="BF422" s="27"/>
      <c r="BG422" s="28"/>
      <c r="BH422" s="27"/>
      <c r="BI422" s="28"/>
      <c r="BJ422" s="27"/>
      <c r="BK422" s="28"/>
      <c r="BL422" s="27"/>
      <c r="BM422" s="28"/>
      <c r="BN422" s="27"/>
      <c r="BO422" s="28"/>
      <c r="BP422" s="27"/>
      <c r="BQ422" s="28"/>
      <c r="BR422" s="27"/>
      <c r="BS422" s="28"/>
      <c r="BT422" s="27"/>
      <c r="BU422" s="28"/>
      <c r="BV422" s="27"/>
      <c r="BW422" s="28"/>
      <c r="BX422" s="27"/>
      <c r="BY422" s="28"/>
      <c r="BZ422" s="27"/>
      <c r="CA422" s="28"/>
      <c r="CB422" s="27"/>
      <c r="CC422" s="28"/>
      <c r="CD422" s="27"/>
      <c r="CE422" s="26"/>
      <c r="CF422" s="27"/>
      <c r="CG422" s="26"/>
      <c r="CH422" s="27"/>
      <c r="CI422" s="26"/>
      <c r="CJ422" s="27"/>
      <c r="CK422" s="26"/>
      <c r="CL422" s="27"/>
      <c r="CM422" s="26"/>
      <c r="CN422" s="27"/>
      <c r="CO422" s="26"/>
      <c r="CP422" s="27"/>
      <c r="CQ422" s="30"/>
      <c r="CR422" s="31">
        <f t="shared" si="31"/>
        <v>57080</v>
      </c>
      <c r="CS422" s="31">
        <f t="shared" si="31"/>
        <v>52460</v>
      </c>
      <c r="CT422" s="32">
        <f t="shared" si="32"/>
        <v>4620</v>
      </c>
      <c r="CU422" s="3"/>
      <c r="CV422" s="3"/>
    </row>
    <row r="423" spans="1:100" ht="20.25" customHeight="1">
      <c r="A423" s="18">
        <v>148</v>
      </c>
      <c r="B423" s="50" t="s">
        <v>493</v>
      </c>
      <c r="C423" s="20" t="s">
        <v>494</v>
      </c>
      <c r="D423" s="20" t="s">
        <v>1460</v>
      </c>
      <c r="E423" s="20" t="s">
        <v>1458</v>
      </c>
      <c r="F423" s="51" t="s">
        <v>495</v>
      </c>
      <c r="G423" s="211"/>
      <c r="H423" s="35"/>
      <c r="I423" s="23">
        <v>6600</v>
      </c>
      <c r="J423" s="35"/>
      <c r="K423" s="38">
        <f>CT423</f>
        <v>27720</v>
      </c>
      <c r="L423" s="11"/>
      <c r="M423" s="26">
        <v>1500</v>
      </c>
      <c r="N423" s="27">
        <v>1500</v>
      </c>
      <c r="O423" s="26">
        <v>1000</v>
      </c>
      <c r="P423" s="27">
        <v>1000</v>
      </c>
      <c r="Q423" s="26">
        <v>5000</v>
      </c>
      <c r="R423" s="27">
        <v>5000</v>
      </c>
      <c r="S423" s="26">
        <v>8000</v>
      </c>
      <c r="T423" s="27">
        <v>0</v>
      </c>
      <c r="U423" s="28"/>
      <c r="V423" s="27"/>
      <c r="W423" s="26"/>
      <c r="X423" s="27"/>
      <c r="Y423" s="29">
        <v>4620</v>
      </c>
      <c r="Z423" s="27">
        <v>0</v>
      </c>
      <c r="AA423" s="29">
        <v>4620</v>
      </c>
      <c r="AB423" s="27">
        <v>0</v>
      </c>
      <c r="AC423" s="29">
        <v>4620</v>
      </c>
      <c r="AD423" s="27">
        <v>0</v>
      </c>
      <c r="AE423" s="29">
        <v>4620</v>
      </c>
      <c r="AF423" s="27">
        <v>21860</v>
      </c>
      <c r="AG423" s="29">
        <v>4620</v>
      </c>
      <c r="AH423" s="27"/>
      <c r="AI423" s="29">
        <v>4620</v>
      </c>
      <c r="AJ423" s="27"/>
      <c r="AK423" s="29">
        <v>4620</v>
      </c>
      <c r="AL423" s="27"/>
      <c r="AM423" s="29">
        <v>4620</v>
      </c>
      <c r="AN423" s="27"/>
      <c r="AO423" s="29">
        <v>4620</v>
      </c>
      <c r="AP423" s="27"/>
      <c r="AQ423" s="28"/>
      <c r="AR423" s="27"/>
      <c r="AS423" s="28"/>
      <c r="AT423" s="27"/>
      <c r="AU423" s="28"/>
      <c r="AV423" s="27"/>
      <c r="AW423" s="28"/>
      <c r="AX423" s="27"/>
      <c r="AY423" s="28"/>
      <c r="AZ423" s="27"/>
      <c r="BA423" s="28"/>
      <c r="BB423" s="27"/>
      <c r="BC423" s="28"/>
      <c r="BD423" s="27"/>
      <c r="BE423" s="28"/>
      <c r="BF423" s="27"/>
      <c r="BG423" s="28"/>
      <c r="BH423" s="27"/>
      <c r="BI423" s="28"/>
      <c r="BJ423" s="27"/>
      <c r="BK423" s="28"/>
      <c r="BL423" s="27"/>
      <c r="BM423" s="28"/>
      <c r="BN423" s="27"/>
      <c r="BO423" s="28"/>
      <c r="BP423" s="27"/>
      <c r="BQ423" s="28"/>
      <c r="BR423" s="27"/>
      <c r="BS423" s="28"/>
      <c r="BT423" s="27"/>
      <c r="BU423" s="28"/>
      <c r="BV423" s="27"/>
      <c r="BW423" s="28"/>
      <c r="BX423" s="27"/>
      <c r="BY423" s="28"/>
      <c r="BZ423" s="27"/>
      <c r="CA423" s="28"/>
      <c r="CB423" s="27"/>
      <c r="CC423" s="28"/>
      <c r="CD423" s="27"/>
      <c r="CE423" s="26"/>
      <c r="CF423" s="27"/>
      <c r="CG423" s="26"/>
      <c r="CH423" s="27"/>
      <c r="CI423" s="26"/>
      <c r="CJ423" s="27"/>
      <c r="CK423" s="26"/>
      <c r="CL423" s="27"/>
      <c r="CM423" s="26"/>
      <c r="CN423" s="27"/>
      <c r="CO423" s="26"/>
      <c r="CP423" s="27"/>
      <c r="CQ423" s="30"/>
      <c r="CR423" s="31">
        <f t="shared" si="31"/>
        <v>57080</v>
      </c>
      <c r="CS423" s="31">
        <f t="shared" si="31"/>
        <v>29360</v>
      </c>
      <c r="CT423" s="32">
        <f t="shared" si="32"/>
        <v>27720</v>
      </c>
      <c r="CU423" s="3"/>
      <c r="CV423" s="3"/>
    </row>
    <row r="424" spans="1:100" ht="20.25" customHeight="1">
      <c r="A424" s="18">
        <v>226</v>
      </c>
      <c r="B424" s="48" t="s">
        <v>1284</v>
      </c>
      <c r="C424" s="20" t="s">
        <v>1285</v>
      </c>
      <c r="D424" s="20" t="s">
        <v>1460</v>
      </c>
      <c r="E424" s="20" t="s">
        <v>1457</v>
      </c>
      <c r="F424" s="126" t="s">
        <v>1286</v>
      </c>
      <c r="G424" s="37"/>
      <c r="H424" s="127"/>
      <c r="I424" s="94">
        <v>6600</v>
      </c>
      <c r="J424" s="127"/>
      <c r="K424" s="38">
        <f t="shared" ref="K424:K431" si="33">CV424</f>
        <v>0</v>
      </c>
      <c r="L424" s="11"/>
      <c r="M424" s="26">
        <v>1500</v>
      </c>
      <c r="N424" s="27">
        <v>1500</v>
      </c>
      <c r="O424" s="26">
        <v>1000</v>
      </c>
      <c r="P424" s="27">
        <v>1000</v>
      </c>
      <c r="Q424" s="26">
        <v>5000</v>
      </c>
      <c r="R424" s="27">
        <v>5000</v>
      </c>
      <c r="S424" s="26">
        <v>8000</v>
      </c>
      <c r="T424" s="27">
        <v>0</v>
      </c>
      <c r="U424" s="26"/>
      <c r="V424" s="27"/>
      <c r="W424" s="29">
        <v>4620</v>
      </c>
      <c r="X424" s="27">
        <v>0</v>
      </c>
      <c r="Y424" s="29">
        <v>4620</v>
      </c>
      <c r="Z424" s="27">
        <v>4620</v>
      </c>
      <c r="AA424" s="29">
        <v>4620</v>
      </c>
      <c r="AB424" s="27">
        <f>4620+0</f>
        <v>4620</v>
      </c>
      <c r="AC424" s="29">
        <v>4620</v>
      </c>
      <c r="AD424" s="27">
        <f>4620+12620</f>
        <v>17240</v>
      </c>
      <c r="AE424" s="29">
        <v>4620</v>
      </c>
      <c r="AF424" s="27"/>
      <c r="AG424" s="29">
        <v>4620</v>
      </c>
      <c r="AH424" s="27"/>
      <c r="AI424" s="29">
        <v>4620</v>
      </c>
      <c r="AJ424" s="27"/>
      <c r="AK424" s="29">
        <v>4620</v>
      </c>
      <c r="AL424" s="27">
        <v>13860</v>
      </c>
      <c r="AM424" s="29">
        <v>4620</v>
      </c>
      <c r="AN424" s="27">
        <v>9240</v>
      </c>
      <c r="AO424" s="128"/>
      <c r="AP424" s="27"/>
      <c r="AQ424" s="128"/>
      <c r="AR424" s="27"/>
      <c r="AS424" s="128"/>
      <c r="AT424" s="27"/>
      <c r="AU424" s="28"/>
      <c r="AV424" s="27"/>
      <c r="AW424" s="28"/>
      <c r="AX424" s="27"/>
      <c r="AY424" s="28"/>
      <c r="AZ424" s="27"/>
      <c r="BA424" s="28"/>
      <c r="BB424" s="27"/>
      <c r="BC424" s="28"/>
      <c r="BD424" s="27"/>
      <c r="BE424" s="28"/>
      <c r="BF424" s="27"/>
      <c r="BG424" s="28"/>
      <c r="BH424" s="27"/>
      <c r="BI424" s="28"/>
      <c r="BJ424" s="27"/>
      <c r="BK424" s="28"/>
      <c r="BL424" s="27"/>
      <c r="BM424" s="28"/>
      <c r="BN424" s="27"/>
      <c r="BO424" s="28"/>
      <c r="BP424" s="27"/>
      <c r="BQ424" s="28"/>
      <c r="BR424" s="27"/>
      <c r="BS424" s="28"/>
      <c r="BT424" s="27"/>
      <c r="BU424" s="28"/>
      <c r="BV424" s="27"/>
      <c r="BW424" s="28"/>
      <c r="BX424" s="27"/>
      <c r="BY424" s="28"/>
      <c r="BZ424" s="27"/>
      <c r="CA424" s="28"/>
      <c r="CB424" s="27"/>
      <c r="CC424" s="28"/>
      <c r="CD424" s="27"/>
      <c r="CE424" s="26"/>
      <c r="CF424" s="27"/>
      <c r="CG424" s="26"/>
      <c r="CH424" s="27"/>
      <c r="CI424" s="26"/>
      <c r="CJ424" s="27"/>
      <c r="CK424" s="26"/>
      <c r="CL424" s="27"/>
      <c r="CM424" s="26"/>
      <c r="CN424" s="27"/>
      <c r="CO424" s="26"/>
      <c r="CP424" s="27"/>
      <c r="CQ424" s="30"/>
      <c r="CR424" s="31">
        <f t="shared" si="31"/>
        <v>57080</v>
      </c>
      <c r="CS424" s="31">
        <f t="shared" si="31"/>
        <v>57080</v>
      </c>
      <c r="CT424" s="32">
        <f t="shared" si="32"/>
        <v>0</v>
      </c>
      <c r="CU424" s="3"/>
      <c r="CV424" s="3"/>
    </row>
    <row r="425" spans="1:100" ht="20.25" customHeight="1">
      <c r="A425" s="18">
        <v>227</v>
      </c>
      <c r="B425" s="48" t="s">
        <v>1287</v>
      </c>
      <c r="C425" s="20" t="s">
        <v>1288</v>
      </c>
      <c r="D425" s="20" t="s">
        <v>1460</v>
      </c>
      <c r="E425" s="20" t="s">
        <v>1457</v>
      </c>
      <c r="F425" s="126" t="s">
        <v>1289</v>
      </c>
      <c r="G425" s="22"/>
      <c r="H425" s="147"/>
      <c r="I425" s="94">
        <v>6600</v>
      </c>
      <c r="J425" s="147"/>
      <c r="K425" s="38">
        <f t="shared" si="33"/>
        <v>0</v>
      </c>
      <c r="L425" s="11"/>
      <c r="M425" s="26">
        <v>1500</v>
      </c>
      <c r="N425" s="27">
        <v>1500</v>
      </c>
      <c r="O425" s="26">
        <v>1000</v>
      </c>
      <c r="P425" s="27">
        <v>1000</v>
      </c>
      <c r="Q425" s="26">
        <v>5000</v>
      </c>
      <c r="R425" s="27">
        <v>5000</v>
      </c>
      <c r="S425" s="26">
        <v>8000</v>
      </c>
      <c r="T425" s="27">
        <v>0</v>
      </c>
      <c r="U425" s="26"/>
      <c r="V425" s="27"/>
      <c r="W425" s="29">
        <v>4620</v>
      </c>
      <c r="X425" s="27">
        <v>0</v>
      </c>
      <c r="Y425" s="29">
        <v>4620</v>
      </c>
      <c r="Z425" s="27">
        <f>4620+0</f>
        <v>4620</v>
      </c>
      <c r="AA425" s="29">
        <v>4620</v>
      </c>
      <c r="AB425" s="27">
        <v>0</v>
      </c>
      <c r="AC425" s="29">
        <v>4620</v>
      </c>
      <c r="AD425" s="27">
        <v>17240</v>
      </c>
      <c r="AE425" s="29">
        <v>4620</v>
      </c>
      <c r="AF425" s="27"/>
      <c r="AG425" s="29">
        <v>4620</v>
      </c>
      <c r="AH425" s="27">
        <v>9240</v>
      </c>
      <c r="AI425" s="29">
        <v>4620</v>
      </c>
      <c r="AJ425" s="27"/>
      <c r="AK425" s="29">
        <v>4620</v>
      </c>
      <c r="AL425" s="27"/>
      <c r="AM425" s="29">
        <v>4620</v>
      </c>
      <c r="AN425" s="27">
        <v>9240</v>
      </c>
      <c r="AO425" s="128"/>
      <c r="AP425" s="27"/>
      <c r="AQ425" s="128"/>
      <c r="AR425" s="27"/>
      <c r="AS425" s="128"/>
      <c r="AT425" s="27"/>
      <c r="AU425" s="28"/>
      <c r="AV425" s="27"/>
      <c r="AW425" s="28"/>
      <c r="AX425" s="27"/>
      <c r="AY425" s="28"/>
      <c r="AZ425" s="27"/>
      <c r="BA425" s="28"/>
      <c r="BB425" s="27"/>
      <c r="BC425" s="28"/>
      <c r="BD425" s="27"/>
      <c r="BE425" s="28"/>
      <c r="BF425" s="27"/>
      <c r="BG425" s="28"/>
      <c r="BH425" s="27"/>
      <c r="BI425" s="28"/>
      <c r="BJ425" s="27"/>
      <c r="BK425" s="28"/>
      <c r="BL425" s="27"/>
      <c r="BM425" s="28"/>
      <c r="BN425" s="27"/>
      <c r="BO425" s="28"/>
      <c r="BP425" s="27"/>
      <c r="BQ425" s="28"/>
      <c r="BR425" s="27"/>
      <c r="BS425" s="28"/>
      <c r="BT425" s="27"/>
      <c r="BU425" s="28"/>
      <c r="BV425" s="27"/>
      <c r="BW425" s="28"/>
      <c r="BX425" s="27"/>
      <c r="BY425" s="28"/>
      <c r="BZ425" s="27"/>
      <c r="CA425" s="28"/>
      <c r="CB425" s="27"/>
      <c r="CC425" s="28"/>
      <c r="CD425" s="27"/>
      <c r="CE425" s="26"/>
      <c r="CF425" s="27"/>
      <c r="CG425" s="26"/>
      <c r="CH425" s="27"/>
      <c r="CI425" s="26"/>
      <c r="CJ425" s="27"/>
      <c r="CK425" s="26"/>
      <c r="CL425" s="27"/>
      <c r="CM425" s="26"/>
      <c r="CN425" s="27"/>
      <c r="CO425" s="26"/>
      <c r="CP425" s="27"/>
      <c r="CQ425" s="30"/>
      <c r="CR425" s="31">
        <f t="shared" si="31"/>
        <v>57080</v>
      </c>
      <c r="CS425" s="31">
        <f t="shared" si="31"/>
        <v>47840</v>
      </c>
      <c r="CT425" s="32">
        <f t="shared" si="32"/>
        <v>9240</v>
      </c>
      <c r="CU425" s="3"/>
      <c r="CV425" s="3"/>
    </row>
    <row r="426" spans="1:100" ht="20.25" customHeight="1">
      <c r="A426" s="18">
        <v>228</v>
      </c>
      <c r="B426" s="48" t="s">
        <v>1290</v>
      </c>
      <c r="C426" s="20" t="s">
        <v>1291</v>
      </c>
      <c r="D426" s="20" t="s">
        <v>1460</v>
      </c>
      <c r="E426" s="20" t="s">
        <v>1457</v>
      </c>
      <c r="F426" s="126" t="s">
        <v>1292</v>
      </c>
      <c r="G426" s="22"/>
      <c r="H426" s="147"/>
      <c r="I426" s="94">
        <v>6600</v>
      </c>
      <c r="J426" s="147"/>
      <c r="K426" s="38">
        <f t="shared" si="33"/>
        <v>0</v>
      </c>
      <c r="L426" s="11"/>
      <c r="M426" s="26">
        <v>1500</v>
      </c>
      <c r="N426" s="27">
        <v>1500</v>
      </c>
      <c r="O426" s="26">
        <v>1000</v>
      </c>
      <c r="P426" s="27">
        <v>1000</v>
      </c>
      <c r="Q426" s="26">
        <v>5000</v>
      </c>
      <c r="R426" s="27">
        <v>5000</v>
      </c>
      <c r="S426" s="26">
        <v>8000</v>
      </c>
      <c r="T426" s="27">
        <v>0</v>
      </c>
      <c r="U426" s="26"/>
      <c r="V426" s="27"/>
      <c r="W426" s="29">
        <v>4620</v>
      </c>
      <c r="X426" s="27">
        <v>0</v>
      </c>
      <c r="Y426" s="29">
        <v>4620</v>
      </c>
      <c r="Z426" s="27">
        <v>0</v>
      </c>
      <c r="AA426" s="29">
        <v>4620</v>
      </c>
      <c r="AB426" s="27"/>
      <c r="AC426" s="29">
        <v>4620</v>
      </c>
      <c r="AD426" s="27">
        <v>13000</v>
      </c>
      <c r="AE426" s="29">
        <v>4620</v>
      </c>
      <c r="AF426" s="27"/>
      <c r="AG426" s="29">
        <v>4620</v>
      </c>
      <c r="AH426" s="27"/>
      <c r="AI426" s="29">
        <v>4620</v>
      </c>
      <c r="AJ426" s="27"/>
      <c r="AK426" s="29">
        <v>4620</v>
      </c>
      <c r="AL426" s="27"/>
      <c r="AM426" s="29">
        <v>4620</v>
      </c>
      <c r="AN426" s="27"/>
      <c r="AO426" s="128"/>
      <c r="AP426" s="27"/>
      <c r="AQ426" s="128"/>
      <c r="AR426" s="27"/>
      <c r="AS426" s="128"/>
      <c r="AT426" s="27"/>
      <c r="AU426" s="28"/>
      <c r="AV426" s="27"/>
      <c r="AW426" s="28"/>
      <c r="AX426" s="27"/>
      <c r="AY426" s="28"/>
      <c r="AZ426" s="27"/>
      <c r="BA426" s="28"/>
      <c r="BB426" s="27"/>
      <c r="BC426" s="28"/>
      <c r="BD426" s="27"/>
      <c r="BE426" s="28"/>
      <c r="BF426" s="27"/>
      <c r="BG426" s="28"/>
      <c r="BH426" s="27"/>
      <c r="BI426" s="28"/>
      <c r="BJ426" s="27"/>
      <c r="BK426" s="28"/>
      <c r="BL426" s="27"/>
      <c r="BM426" s="28"/>
      <c r="BN426" s="27"/>
      <c r="BO426" s="28"/>
      <c r="BP426" s="27"/>
      <c r="BQ426" s="28"/>
      <c r="BR426" s="27"/>
      <c r="BS426" s="28"/>
      <c r="BT426" s="27"/>
      <c r="BU426" s="28"/>
      <c r="BV426" s="27"/>
      <c r="BW426" s="28"/>
      <c r="BX426" s="27"/>
      <c r="BY426" s="28"/>
      <c r="BZ426" s="27"/>
      <c r="CA426" s="28"/>
      <c r="CB426" s="27"/>
      <c r="CC426" s="28"/>
      <c r="CD426" s="27"/>
      <c r="CE426" s="26"/>
      <c r="CF426" s="27"/>
      <c r="CG426" s="26"/>
      <c r="CH426" s="27"/>
      <c r="CI426" s="26"/>
      <c r="CJ426" s="27"/>
      <c r="CK426" s="26"/>
      <c r="CL426" s="27"/>
      <c r="CM426" s="26"/>
      <c r="CN426" s="27"/>
      <c r="CO426" s="26"/>
      <c r="CP426" s="27"/>
      <c r="CQ426" s="30"/>
      <c r="CR426" s="31">
        <f t="shared" si="31"/>
        <v>57080</v>
      </c>
      <c r="CS426" s="31">
        <f t="shared" si="31"/>
        <v>20500</v>
      </c>
      <c r="CT426" s="32">
        <f t="shared" si="32"/>
        <v>36580</v>
      </c>
      <c r="CU426" s="3"/>
      <c r="CV426" s="3"/>
    </row>
    <row r="427" spans="1:100" ht="20.25" customHeight="1">
      <c r="A427" s="18">
        <v>229</v>
      </c>
      <c r="B427" s="48" t="s">
        <v>1293</v>
      </c>
      <c r="C427" s="20" t="s">
        <v>1294</v>
      </c>
      <c r="D427" s="20" t="s">
        <v>1460</v>
      </c>
      <c r="E427" s="20" t="s">
        <v>1457</v>
      </c>
      <c r="F427" s="126" t="s">
        <v>1295</v>
      </c>
      <c r="G427" s="211"/>
      <c r="H427" s="127"/>
      <c r="I427" s="94">
        <v>6600</v>
      </c>
      <c r="J427" s="127"/>
      <c r="K427" s="38">
        <f t="shared" si="33"/>
        <v>0</v>
      </c>
      <c r="L427" s="11"/>
      <c r="M427" s="26">
        <v>1500</v>
      </c>
      <c r="N427" s="27">
        <v>1500</v>
      </c>
      <c r="O427" s="26">
        <v>1000</v>
      </c>
      <c r="P427" s="27">
        <v>1000</v>
      </c>
      <c r="Q427" s="26">
        <v>5000</v>
      </c>
      <c r="R427" s="27">
        <v>5000</v>
      </c>
      <c r="S427" s="26">
        <v>8000</v>
      </c>
      <c r="T427" s="27"/>
      <c r="U427" s="26"/>
      <c r="V427" s="27"/>
      <c r="W427" s="29">
        <v>4620</v>
      </c>
      <c r="X427" s="133">
        <v>4620</v>
      </c>
      <c r="Y427" s="29">
        <v>4620</v>
      </c>
      <c r="Z427" s="27">
        <v>4620</v>
      </c>
      <c r="AA427" s="29">
        <v>4620</v>
      </c>
      <c r="AB427" s="27">
        <v>4620</v>
      </c>
      <c r="AC427" s="29">
        <v>4620</v>
      </c>
      <c r="AD427" s="27">
        <v>4620</v>
      </c>
      <c r="AE427" s="29">
        <v>4620</v>
      </c>
      <c r="AF427" s="27">
        <v>8000</v>
      </c>
      <c r="AG427" s="29">
        <v>4620</v>
      </c>
      <c r="AH427" s="27"/>
      <c r="AI427" s="29">
        <v>4620</v>
      </c>
      <c r="AJ427" s="27">
        <v>4620</v>
      </c>
      <c r="AK427" s="29">
        <v>4620</v>
      </c>
      <c r="AL427" s="27"/>
      <c r="AM427" s="29">
        <v>4620</v>
      </c>
      <c r="AN427" s="27">
        <v>13860</v>
      </c>
      <c r="AO427" s="128"/>
      <c r="AP427" s="27"/>
      <c r="AQ427" s="128"/>
      <c r="AR427" s="27"/>
      <c r="AS427" s="128"/>
      <c r="AT427" s="27"/>
      <c r="AU427" s="28"/>
      <c r="AV427" s="27"/>
      <c r="AW427" s="28"/>
      <c r="AX427" s="27"/>
      <c r="AY427" s="28"/>
      <c r="AZ427" s="27"/>
      <c r="BA427" s="28"/>
      <c r="BB427" s="27"/>
      <c r="BC427" s="28"/>
      <c r="BD427" s="27"/>
      <c r="BE427" s="28"/>
      <c r="BF427" s="27"/>
      <c r="BG427" s="28"/>
      <c r="BH427" s="27"/>
      <c r="BI427" s="28"/>
      <c r="BJ427" s="27"/>
      <c r="BK427" s="28"/>
      <c r="BL427" s="27"/>
      <c r="BM427" s="28"/>
      <c r="BN427" s="27"/>
      <c r="BO427" s="28"/>
      <c r="BP427" s="27"/>
      <c r="BQ427" s="28"/>
      <c r="BR427" s="27"/>
      <c r="BS427" s="28"/>
      <c r="BT427" s="27"/>
      <c r="BU427" s="28"/>
      <c r="BV427" s="27"/>
      <c r="BW427" s="28"/>
      <c r="BX427" s="27"/>
      <c r="BY427" s="28"/>
      <c r="BZ427" s="27"/>
      <c r="CA427" s="28"/>
      <c r="CB427" s="27"/>
      <c r="CC427" s="28"/>
      <c r="CD427" s="27"/>
      <c r="CE427" s="26"/>
      <c r="CF427" s="27"/>
      <c r="CG427" s="26"/>
      <c r="CH427" s="27"/>
      <c r="CI427" s="26"/>
      <c r="CJ427" s="27"/>
      <c r="CK427" s="26"/>
      <c r="CL427" s="27"/>
      <c r="CM427" s="26"/>
      <c r="CN427" s="27"/>
      <c r="CO427" s="26"/>
      <c r="CP427" s="27"/>
      <c r="CQ427" s="30"/>
      <c r="CR427" s="31">
        <f t="shared" si="31"/>
        <v>57080</v>
      </c>
      <c r="CS427" s="31">
        <f t="shared" si="31"/>
        <v>52460</v>
      </c>
      <c r="CT427" s="32">
        <f t="shared" si="32"/>
        <v>4620</v>
      </c>
      <c r="CU427" s="3"/>
      <c r="CV427" s="3"/>
    </row>
    <row r="428" spans="1:100" ht="20.25" customHeight="1">
      <c r="A428" s="18">
        <v>230</v>
      </c>
      <c r="B428" s="48" t="s">
        <v>1296</v>
      </c>
      <c r="C428" s="20" t="s">
        <v>1297</v>
      </c>
      <c r="D428" s="20" t="s">
        <v>1460</v>
      </c>
      <c r="E428" s="20" t="s">
        <v>1457</v>
      </c>
      <c r="F428" s="126" t="s">
        <v>1298</v>
      </c>
      <c r="G428" s="211"/>
      <c r="H428" s="127"/>
      <c r="I428" s="94">
        <v>6600</v>
      </c>
      <c r="J428" s="127"/>
      <c r="K428" s="38">
        <f t="shared" si="33"/>
        <v>0</v>
      </c>
      <c r="L428" s="11"/>
      <c r="M428" s="26">
        <v>1500</v>
      </c>
      <c r="N428" s="27">
        <v>1500</v>
      </c>
      <c r="O428" s="26">
        <v>1000</v>
      </c>
      <c r="P428" s="27">
        <v>1000</v>
      </c>
      <c r="Q428" s="26">
        <v>5000</v>
      </c>
      <c r="R428" s="27">
        <v>5000</v>
      </c>
      <c r="S428" s="26">
        <v>8000</v>
      </c>
      <c r="T428" s="27"/>
      <c r="U428" s="26"/>
      <c r="V428" s="27"/>
      <c r="W428" s="29">
        <v>4620</v>
      </c>
      <c r="X428" s="27"/>
      <c r="Y428" s="29">
        <v>4620</v>
      </c>
      <c r="Z428" s="27"/>
      <c r="AA428" s="29">
        <v>4620</v>
      </c>
      <c r="AB428" s="27"/>
      <c r="AC428" s="29">
        <v>4620</v>
      </c>
      <c r="AD428" s="27"/>
      <c r="AE428" s="29">
        <v>4620</v>
      </c>
      <c r="AF428" s="27"/>
      <c r="AG428" s="29">
        <v>4620</v>
      </c>
      <c r="AH428" s="27"/>
      <c r="AI428" s="29">
        <v>4620</v>
      </c>
      <c r="AJ428" s="27"/>
      <c r="AK428" s="29">
        <v>4620</v>
      </c>
      <c r="AL428" s="27"/>
      <c r="AM428" s="29">
        <v>4620</v>
      </c>
      <c r="AN428" s="27"/>
      <c r="AO428" s="128"/>
      <c r="AP428" s="27"/>
      <c r="AQ428" s="128"/>
      <c r="AR428" s="27"/>
      <c r="AS428" s="128"/>
      <c r="AT428" s="27"/>
      <c r="AU428" s="28"/>
      <c r="AV428" s="27"/>
      <c r="AW428" s="28"/>
      <c r="AX428" s="27"/>
      <c r="AY428" s="28"/>
      <c r="AZ428" s="27"/>
      <c r="BA428" s="28"/>
      <c r="BB428" s="27"/>
      <c r="BC428" s="28"/>
      <c r="BD428" s="27"/>
      <c r="BE428" s="28"/>
      <c r="BF428" s="27"/>
      <c r="BG428" s="28"/>
      <c r="BH428" s="27"/>
      <c r="BI428" s="28"/>
      <c r="BJ428" s="27"/>
      <c r="BK428" s="28"/>
      <c r="BL428" s="27"/>
      <c r="BM428" s="28"/>
      <c r="BN428" s="27"/>
      <c r="BO428" s="28"/>
      <c r="BP428" s="59"/>
      <c r="BQ428" s="28"/>
      <c r="BR428" s="27"/>
      <c r="BS428" s="28"/>
      <c r="BT428" s="27"/>
      <c r="BU428" s="28"/>
      <c r="BV428" s="27"/>
      <c r="BW428" s="28"/>
      <c r="BX428" s="27"/>
      <c r="BY428" s="28"/>
      <c r="BZ428" s="27"/>
      <c r="CA428" s="28"/>
      <c r="CB428" s="27"/>
      <c r="CC428" s="28"/>
      <c r="CD428" s="27"/>
      <c r="CE428" s="26"/>
      <c r="CF428" s="27"/>
      <c r="CG428" s="26"/>
      <c r="CH428" s="27"/>
      <c r="CI428" s="26"/>
      <c r="CJ428" s="27"/>
      <c r="CK428" s="26"/>
      <c r="CL428" s="27"/>
      <c r="CM428" s="26"/>
      <c r="CN428" s="27"/>
      <c r="CO428" s="26"/>
      <c r="CP428" s="27"/>
      <c r="CQ428" s="30"/>
      <c r="CR428" s="31">
        <f t="shared" si="31"/>
        <v>57080</v>
      </c>
      <c r="CS428" s="31">
        <f t="shared" si="31"/>
        <v>7500</v>
      </c>
      <c r="CT428" s="32">
        <f t="shared" si="32"/>
        <v>49580</v>
      </c>
      <c r="CU428" s="3"/>
      <c r="CV428" s="3"/>
    </row>
    <row r="429" spans="1:100" ht="20.25" customHeight="1">
      <c r="A429" s="18">
        <v>231</v>
      </c>
      <c r="B429" s="48" t="s">
        <v>1299</v>
      </c>
      <c r="C429" s="20" t="s">
        <v>1300</v>
      </c>
      <c r="D429" s="20" t="s">
        <v>1460</v>
      </c>
      <c r="E429" s="20" t="s">
        <v>1457</v>
      </c>
      <c r="F429" s="126" t="s">
        <v>1301</v>
      </c>
      <c r="G429" s="211"/>
      <c r="H429" s="127"/>
      <c r="I429" s="94">
        <v>6600</v>
      </c>
      <c r="J429" s="127"/>
      <c r="K429" s="38">
        <f t="shared" si="33"/>
        <v>0</v>
      </c>
      <c r="L429" s="11"/>
      <c r="M429" s="26">
        <v>1500</v>
      </c>
      <c r="N429" s="27">
        <v>1500</v>
      </c>
      <c r="O429" s="26">
        <v>1000</v>
      </c>
      <c r="P429" s="27">
        <v>1000</v>
      </c>
      <c r="Q429" s="26">
        <v>5000</v>
      </c>
      <c r="R429" s="27">
        <v>5000</v>
      </c>
      <c r="S429" s="26">
        <v>8000</v>
      </c>
      <c r="T429" s="27"/>
      <c r="U429" s="26"/>
      <c r="V429" s="27"/>
      <c r="W429" s="29">
        <v>4620</v>
      </c>
      <c r="X429" s="27">
        <v>0</v>
      </c>
      <c r="Y429" s="29">
        <v>4620</v>
      </c>
      <c r="Z429" s="27">
        <v>0</v>
      </c>
      <c r="AA429" s="29">
        <v>4620</v>
      </c>
      <c r="AB429" s="27">
        <v>0</v>
      </c>
      <c r="AC429" s="29">
        <v>4620</v>
      </c>
      <c r="AD429" s="27">
        <v>18480</v>
      </c>
      <c r="AE429" s="29">
        <v>4620</v>
      </c>
      <c r="AF429" s="27">
        <v>8000</v>
      </c>
      <c r="AG429" s="29">
        <v>4620</v>
      </c>
      <c r="AH429" s="27"/>
      <c r="AI429" s="29">
        <v>4620</v>
      </c>
      <c r="AJ429" s="27"/>
      <c r="AK429" s="29">
        <v>4620</v>
      </c>
      <c r="AL429" s="27"/>
      <c r="AM429" s="29">
        <v>4620</v>
      </c>
      <c r="AN429" s="27">
        <v>18480</v>
      </c>
      <c r="AO429" s="128"/>
      <c r="AP429" s="27"/>
      <c r="AQ429" s="128"/>
      <c r="AR429" s="27"/>
      <c r="AS429" s="128"/>
      <c r="AT429" s="27"/>
      <c r="AU429" s="28"/>
      <c r="AV429" s="27"/>
      <c r="AW429" s="28"/>
      <c r="AX429" s="27"/>
      <c r="AY429" s="28"/>
      <c r="AZ429" s="27"/>
      <c r="BA429" s="28"/>
      <c r="BB429" s="27"/>
      <c r="BC429" s="28"/>
      <c r="BD429" s="27"/>
      <c r="BE429" s="28"/>
      <c r="BF429" s="27"/>
      <c r="BG429" s="28"/>
      <c r="BH429" s="27"/>
      <c r="BI429" s="28"/>
      <c r="BJ429" s="27"/>
      <c r="BK429" s="28"/>
      <c r="BL429" s="27"/>
      <c r="BM429" s="28"/>
      <c r="BN429" s="27"/>
      <c r="BO429" s="28"/>
      <c r="BP429" s="27"/>
      <c r="BQ429" s="28"/>
      <c r="BR429" s="27"/>
      <c r="BS429" s="28"/>
      <c r="BT429" s="27"/>
      <c r="BU429" s="28"/>
      <c r="BV429" s="27"/>
      <c r="BW429" s="28"/>
      <c r="BX429" s="27"/>
      <c r="BY429" s="28"/>
      <c r="BZ429" s="27"/>
      <c r="CA429" s="28"/>
      <c r="CB429" s="27"/>
      <c r="CC429" s="28"/>
      <c r="CD429" s="27"/>
      <c r="CE429" s="26"/>
      <c r="CF429" s="27"/>
      <c r="CG429" s="26"/>
      <c r="CH429" s="27"/>
      <c r="CI429" s="26"/>
      <c r="CJ429" s="27"/>
      <c r="CK429" s="26"/>
      <c r="CL429" s="27"/>
      <c r="CM429" s="26"/>
      <c r="CN429" s="27"/>
      <c r="CO429" s="26"/>
      <c r="CP429" s="27"/>
      <c r="CQ429" s="30"/>
      <c r="CR429" s="31">
        <f t="shared" si="31"/>
        <v>57080</v>
      </c>
      <c r="CS429" s="31">
        <f t="shared" si="31"/>
        <v>52460</v>
      </c>
      <c r="CT429" s="32">
        <f t="shared" si="32"/>
        <v>4620</v>
      </c>
      <c r="CU429" s="3"/>
      <c r="CV429" s="3"/>
    </row>
    <row r="430" spans="1:100" ht="20.25" customHeight="1">
      <c r="A430" s="18">
        <v>232</v>
      </c>
      <c r="B430" s="48" t="s">
        <v>1302</v>
      </c>
      <c r="C430" s="20" t="s">
        <v>1303</v>
      </c>
      <c r="D430" s="20" t="s">
        <v>1460</v>
      </c>
      <c r="E430" s="20" t="s">
        <v>1457</v>
      </c>
      <c r="F430" s="126" t="s">
        <v>1304</v>
      </c>
      <c r="G430" s="211"/>
      <c r="H430" s="127"/>
      <c r="I430" s="94">
        <v>6600</v>
      </c>
      <c r="J430" s="127"/>
      <c r="K430" s="38">
        <f t="shared" si="33"/>
        <v>0</v>
      </c>
      <c r="L430" s="11"/>
      <c r="M430" s="26">
        <v>1500</v>
      </c>
      <c r="N430" s="27">
        <v>1500</v>
      </c>
      <c r="O430" s="26">
        <v>1000</v>
      </c>
      <c r="P430" s="27">
        <v>1000</v>
      </c>
      <c r="Q430" s="26">
        <v>5000</v>
      </c>
      <c r="R430" s="27">
        <v>5000</v>
      </c>
      <c r="S430" s="26">
        <v>8000</v>
      </c>
      <c r="T430" s="27">
        <v>0</v>
      </c>
      <c r="U430" s="26"/>
      <c r="V430" s="27"/>
      <c r="W430" s="29">
        <v>4620</v>
      </c>
      <c r="X430" s="27">
        <v>0</v>
      </c>
      <c r="Y430" s="29">
        <v>4620</v>
      </c>
      <c r="Z430" s="27">
        <f>4620+0</f>
        <v>4620</v>
      </c>
      <c r="AA430" s="29">
        <v>4620</v>
      </c>
      <c r="AB430" s="27">
        <v>0</v>
      </c>
      <c r="AC430" s="29">
        <v>4620</v>
      </c>
      <c r="AD430" s="27">
        <v>21860</v>
      </c>
      <c r="AE430" s="29">
        <v>4620</v>
      </c>
      <c r="AF430" s="27"/>
      <c r="AG430" s="29">
        <v>4620</v>
      </c>
      <c r="AH430" s="27"/>
      <c r="AI430" s="29">
        <v>4620</v>
      </c>
      <c r="AJ430" s="27"/>
      <c r="AK430" s="29">
        <v>4620</v>
      </c>
      <c r="AL430" s="27"/>
      <c r="AM430" s="29">
        <v>4620</v>
      </c>
      <c r="AN430" s="27">
        <v>18480</v>
      </c>
      <c r="AO430" s="128"/>
      <c r="AP430" s="27"/>
      <c r="AQ430" s="128"/>
      <c r="AR430" s="27"/>
      <c r="AS430" s="128"/>
      <c r="AT430" s="27"/>
      <c r="AU430" s="28"/>
      <c r="AV430" s="27"/>
      <c r="AW430" s="28"/>
      <c r="AX430" s="27"/>
      <c r="AY430" s="28"/>
      <c r="AZ430" s="27"/>
      <c r="BA430" s="28"/>
      <c r="BB430" s="27"/>
      <c r="BC430" s="28"/>
      <c r="BD430" s="27"/>
      <c r="BE430" s="28"/>
      <c r="BF430" s="27"/>
      <c r="BG430" s="28"/>
      <c r="BH430" s="27"/>
      <c r="BI430" s="28"/>
      <c r="BJ430" s="27"/>
      <c r="BK430" s="28"/>
      <c r="BL430" s="27"/>
      <c r="BM430" s="28"/>
      <c r="BN430" s="27"/>
      <c r="BO430" s="28"/>
      <c r="BP430" s="27"/>
      <c r="BQ430" s="28"/>
      <c r="BR430" s="27"/>
      <c r="BS430" s="28"/>
      <c r="BT430" s="27"/>
      <c r="BU430" s="28"/>
      <c r="BV430" s="27"/>
      <c r="BW430" s="28"/>
      <c r="BX430" s="27"/>
      <c r="BY430" s="28"/>
      <c r="BZ430" s="27"/>
      <c r="CA430" s="28"/>
      <c r="CB430" s="27"/>
      <c r="CC430" s="28"/>
      <c r="CD430" s="27"/>
      <c r="CE430" s="26"/>
      <c r="CF430" s="27"/>
      <c r="CG430" s="26"/>
      <c r="CH430" s="27"/>
      <c r="CI430" s="26"/>
      <c r="CJ430" s="27"/>
      <c r="CK430" s="26"/>
      <c r="CL430" s="27"/>
      <c r="CM430" s="26"/>
      <c r="CN430" s="27"/>
      <c r="CO430" s="26"/>
      <c r="CP430" s="27"/>
      <c r="CQ430" s="30"/>
      <c r="CR430" s="31">
        <f t="shared" si="31"/>
        <v>57080</v>
      </c>
      <c r="CS430" s="31">
        <f t="shared" si="31"/>
        <v>52460</v>
      </c>
      <c r="CT430" s="32">
        <f t="shared" si="32"/>
        <v>4620</v>
      </c>
      <c r="CU430" s="3"/>
      <c r="CV430" s="3"/>
    </row>
    <row r="431" spans="1:100" ht="20.25" customHeight="1">
      <c r="A431" s="18">
        <v>233</v>
      </c>
      <c r="B431" s="48" t="s">
        <v>1305</v>
      </c>
      <c r="C431" s="20" t="s">
        <v>1306</v>
      </c>
      <c r="D431" s="20" t="s">
        <v>1460</v>
      </c>
      <c r="E431" s="20" t="s">
        <v>1457</v>
      </c>
      <c r="F431" s="126" t="s">
        <v>1307</v>
      </c>
      <c r="G431" s="211"/>
      <c r="H431" s="53"/>
      <c r="I431" s="94">
        <v>6600</v>
      </c>
      <c r="J431" s="53"/>
      <c r="K431" s="38">
        <f t="shared" si="33"/>
        <v>0</v>
      </c>
      <c r="L431" s="11"/>
      <c r="M431" s="26">
        <v>1500</v>
      </c>
      <c r="N431" s="27">
        <v>1500</v>
      </c>
      <c r="O431" s="26">
        <v>1000</v>
      </c>
      <c r="P431" s="27">
        <v>1000</v>
      </c>
      <c r="Q431" s="26">
        <v>5000</v>
      </c>
      <c r="R431" s="27">
        <v>5000</v>
      </c>
      <c r="S431" s="26">
        <v>8000</v>
      </c>
      <c r="T431" s="27">
        <v>0</v>
      </c>
      <c r="U431" s="26"/>
      <c r="V431" s="27"/>
      <c r="W431" s="29">
        <v>4620</v>
      </c>
      <c r="X431" s="27">
        <v>0</v>
      </c>
      <c r="Y431" s="29">
        <v>4620</v>
      </c>
      <c r="Z431" s="27">
        <v>0</v>
      </c>
      <c r="AA431" s="29">
        <v>4620</v>
      </c>
      <c r="AB431" s="27">
        <v>0</v>
      </c>
      <c r="AC431" s="29">
        <v>4620</v>
      </c>
      <c r="AD431" s="27">
        <v>26480</v>
      </c>
      <c r="AE431" s="29">
        <v>4620</v>
      </c>
      <c r="AF431" s="27"/>
      <c r="AG431" s="29">
        <v>4620</v>
      </c>
      <c r="AH431" s="27"/>
      <c r="AI431" s="29">
        <v>4620</v>
      </c>
      <c r="AJ431" s="27"/>
      <c r="AK431" s="29">
        <v>4620</v>
      </c>
      <c r="AL431" s="27"/>
      <c r="AM431" s="29">
        <v>4620</v>
      </c>
      <c r="AN431" s="27">
        <v>13860</v>
      </c>
      <c r="AO431" s="128"/>
      <c r="AP431" s="27"/>
      <c r="AQ431" s="128"/>
      <c r="AR431" s="27"/>
      <c r="AS431" s="128"/>
      <c r="AT431" s="27"/>
      <c r="AU431" s="28"/>
      <c r="AV431" s="27"/>
      <c r="AW431" s="28"/>
      <c r="AX431" s="27"/>
      <c r="AY431" s="28"/>
      <c r="AZ431" s="27"/>
      <c r="BA431" s="28"/>
      <c r="BB431" s="27"/>
      <c r="BC431" s="28"/>
      <c r="BD431" s="27"/>
      <c r="BE431" s="28"/>
      <c r="BF431" s="27"/>
      <c r="BG431" s="28"/>
      <c r="BH431" s="27"/>
      <c r="BI431" s="28"/>
      <c r="BJ431" s="27"/>
      <c r="BK431" s="28"/>
      <c r="BL431" s="27"/>
      <c r="BM431" s="28"/>
      <c r="BN431" s="27"/>
      <c r="BO431" s="28"/>
      <c r="BP431" s="27"/>
      <c r="BQ431" s="28"/>
      <c r="BR431" s="27"/>
      <c r="BS431" s="28"/>
      <c r="BT431" s="27"/>
      <c r="BU431" s="28"/>
      <c r="BV431" s="27"/>
      <c r="BW431" s="28"/>
      <c r="BX431" s="27"/>
      <c r="BY431" s="28"/>
      <c r="BZ431" s="27"/>
      <c r="CA431" s="28"/>
      <c r="CB431" s="27"/>
      <c r="CC431" s="28"/>
      <c r="CD431" s="27"/>
      <c r="CE431" s="26"/>
      <c r="CF431" s="27"/>
      <c r="CG431" s="26"/>
      <c r="CH431" s="27"/>
      <c r="CI431" s="26"/>
      <c r="CJ431" s="27"/>
      <c r="CK431" s="26"/>
      <c r="CL431" s="27"/>
      <c r="CM431" s="26"/>
      <c r="CN431" s="27"/>
      <c r="CO431" s="26"/>
      <c r="CP431" s="27"/>
      <c r="CQ431" s="30"/>
      <c r="CR431" s="31">
        <f t="shared" si="31"/>
        <v>57080</v>
      </c>
      <c r="CS431" s="31">
        <f t="shared" si="31"/>
        <v>47840</v>
      </c>
      <c r="CT431" s="32">
        <f t="shared" si="32"/>
        <v>9240</v>
      </c>
      <c r="CU431" s="3"/>
      <c r="CV431" s="3"/>
    </row>
    <row r="432" spans="1:100" ht="20.25" customHeight="1">
      <c r="A432" s="18">
        <v>149</v>
      </c>
      <c r="B432" s="48" t="s">
        <v>496</v>
      </c>
      <c r="C432" s="20" t="s">
        <v>497</v>
      </c>
      <c r="D432" s="20" t="s">
        <v>1460</v>
      </c>
      <c r="E432" s="20" t="s">
        <v>1458</v>
      </c>
      <c r="F432" s="21" t="s">
        <v>498</v>
      </c>
      <c r="G432" s="211"/>
      <c r="H432" s="35"/>
      <c r="I432" s="23">
        <v>6600</v>
      </c>
      <c r="J432" s="35"/>
      <c r="K432" s="38">
        <f>CT432</f>
        <v>27720</v>
      </c>
      <c r="L432" s="11"/>
      <c r="M432" s="26">
        <v>1500</v>
      </c>
      <c r="N432" s="27">
        <v>1500</v>
      </c>
      <c r="O432" s="26">
        <v>1000</v>
      </c>
      <c r="P432" s="27">
        <v>0</v>
      </c>
      <c r="Q432" s="26">
        <v>5000</v>
      </c>
      <c r="R432" s="27">
        <v>0</v>
      </c>
      <c r="S432" s="26">
        <v>8000</v>
      </c>
      <c r="T432" s="27">
        <v>0</v>
      </c>
      <c r="U432" s="28"/>
      <c r="V432" s="27"/>
      <c r="W432" s="26"/>
      <c r="X432" s="27"/>
      <c r="Y432" s="29">
        <v>4620</v>
      </c>
      <c r="Z432" s="27">
        <v>18620</v>
      </c>
      <c r="AA432" s="29">
        <v>4620</v>
      </c>
      <c r="AB432" s="27"/>
      <c r="AC432" s="29">
        <v>4620</v>
      </c>
      <c r="AD432" s="27">
        <v>0</v>
      </c>
      <c r="AE432" s="29">
        <v>4620</v>
      </c>
      <c r="AF432" s="27">
        <v>9240</v>
      </c>
      <c r="AG432" s="29">
        <v>4620</v>
      </c>
      <c r="AH432" s="27"/>
      <c r="AI432" s="29">
        <v>4620</v>
      </c>
      <c r="AJ432" s="27"/>
      <c r="AK432" s="29">
        <v>4620</v>
      </c>
      <c r="AL432" s="27"/>
      <c r="AM432" s="29">
        <v>4620</v>
      </c>
      <c r="AN432" s="27"/>
      <c r="AO432" s="29">
        <v>4620</v>
      </c>
      <c r="AP432" s="27"/>
      <c r="AQ432" s="28"/>
      <c r="AR432" s="27"/>
      <c r="AS432" s="28"/>
      <c r="AT432" s="27"/>
      <c r="AU432" s="28"/>
      <c r="AV432" s="27"/>
      <c r="AW432" s="28"/>
      <c r="AX432" s="27"/>
      <c r="AY432" s="28"/>
      <c r="AZ432" s="27"/>
      <c r="BA432" s="28"/>
      <c r="BB432" s="27"/>
      <c r="BC432" s="28"/>
      <c r="BD432" s="27"/>
      <c r="BE432" s="28"/>
      <c r="BF432" s="27"/>
      <c r="BG432" s="28"/>
      <c r="BH432" s="27"/>
      <c r="BI432" s="28"/>
      <c r="BJ432" s="27"/>
      <c r="BK432" s="28"/>
      <c r="BL432" s="27"/>
      <c r="BM432" s="28"/>
      <c r="BN432" s="27"/>
      <c r="BO432" s="28"/>
      <c r="BP432" s="27"/>
      <c r="BQ432" s="28"/>
      <c r="BR432" s="27"/>
      <c r="BS432" s="28"/>
      <c r="BT432" s="27"/>
      <c r="BU432" s="28"/>
      <c r="BV432" s="27"/>
      <c r="BW432" s="28"/>
      <c r="BX432" s="27"/>
      <c r="BY432" s="28"/>
      <c r="BZ432" s="27"/>
      <c r="CA432" s="28"/>
      <c r="CB432" s="27"/>
      <c r="CC432" s="28"/>
      <c r="CD432" s="27"/>
      <c r="CE432" s="26"/>
      <c r="CF432" s="27"/>
      <c r="CG432" s="26"/>
      <c r="CH432" s="27"/>
      <c r="CI432" s="26"/>
      <c r="CJ432" s="27"/>
      <c r="CK432" s="26"/>
      <c r="CL432" s="27"/>
      <c r="CM432" s="26"/>
      <c r="CN432" s="27"/>
      <c r="CO432" s="26"/>
      <c r="CP432" s="27"/>
      <c r="CQ432" s="30"/>
      <c r="CR432" s="31">
        <f t="shared" si="31"/>
        <v>57080</v>
      </c>
      <c r="CS432" s="31">
        <f t="shared" si="31"/>
        <v>29360</v>
      </c>
      <c r="CT432" s="32">
        <f t="shared" si="32"/>
        <v>27720</v>
      </c>
      <c r="CU432" s="3"/>
      <c r="CV432" s="3"/>
    </row>
    <row r="433" spans="1:100" ht="20.25" customHeight="1">
      <c r="A433" s="18">
        <v>234</v>
      </c>
      <c r="B433" s="48" t="s">
        <v>1308</v>
      </c>
      <c r="C433" s="20" t="s">
        <v>1309</v>
      </c>
      <c r="D433" s="20" t="s">
        <v>1460</v>
      </c>
      <c r="E433" s="20" t="s">
        <v>1457</v>
      </c>
      <c r="F433" s="126" t="s">
        <v>1310</v>
      </c>
      <c r="G433" s="37"/>
      <c r="H433" s="127"/>
      <c r="I433" s="94">
        <v>6600</v>
      </c>
      <c r="J433" s="127"/>
      <c r="K433" s="38">
        <f>CV433</f>
        <v>0</v>
      </c>
      <c r="L433" s="11"/>
      <c r="M433" s="26">
        <v>1500</v>
      </c>
      <c r="N433" s="27">
        <v>1500</v>
      </c>
      <c r="O433" s="26">
        <v>1000</v>
      </c>
      <c r="P433" s="27">
        <v>1000</v>
      </c>
      <c r="Q433" s="26">
        <v>5000</v>
      </c>
      <c r="R433" s="27">
        <v>5000</v>
      </c>
      <c r="S433" s="26">
        <v>8000</v>
      </c>
      <c r="T433" s="27">
        <v>0</v>
      </c>
      <c r="U433" s="26"/>
      <c r="V433" s="27"/>
      <c r="W433" s="29">
        <v>4620</v>
      </c>
      <c r="X433" s="27">
        <f>4620+8000</f>
        <v>12620</v>
      </c>
      <c r="Y433" s="29">
        <v>4620</v>
      </c>
      <c r="Z433" s="27">
        <v>4620</v>
      </c>
      <c r="AA433" s="29">
        <v>4620</v>
      </c>
      <c r="AB433" s="27">
        <v>4620</v>
      </c>
      <c r="AC433" s="29">
        <v>4620</v>
      </c>
      <c r="AD433" s="27">
        <v>4620</v>
      </c>
      <c r="AE433" s="29">
        <v>4620</v>
      </c>
      <c r="AF433" s="27">
        <v>4620</v>
      </c>
      <c r="AG433" s="29">
        <v>4620</v>
      </c>
      <c r="AH433" s="27">
        <v>4620</v>
      </c>
      <c r="AI433" s="29">
        <v>4620</v>
      </c>
      <c r="AJ433" s="27"/>
      <c r="AK433" s="29">
        <v>4620</v>
      </c>
      <c r="AL433" s="27"/>
      <c r="AM433" s="29">
        <v>4620</v>
      </c>
      <c r="AN433" s="27">
        <f>4620+4620+4620</f>
        <v>13860</v>
      </c>
      <c r="AO433" s="128"/>
      <c r="AP433" s="27"/>
      <c r="AQ433" s="128"/>
      <c r="AR433" s="27"/>
      <c r="AS433" s="128"/>
      <c r="AT433" s="27"/>
      <c r="AU433" s="28"/>
      <c r="AV433" s="27"/>
      <c r="AW433" s="28"/>
      <c r="AX433" s="27"/>
      <c r="AY433" s="28"/>
      <c r="AZ433" s="27"/>
      <c r="BA433" s="28"/>
      <c r="BB433" s="27"/>
      <c r="BC433" s="28"/>
      <c r="BD433" s="27"/>
      <c r="BE433" s="28"/>
      <c r="BF433" s="27"/>
      <c r="BG433" s="28"/>
      <c r="BH433" s="27"/>
      <c r="BI433" s="28"/>
      <c r="BJ433" s="27"/>
      <c r="BK433" s="28"/>
      <c r="BL433" s="27"/>
      <c r="BM433" s="28"/>
      <c r="BN433" s="27"/>
      <c r="BO433" s="28"/>
      <c r="BP433" s="27"/>
      <c r="BQ433" s="28"/>
      <c r="BR433" s="27"/>
      <c r="BS433" s="28"/>
      <c r="BT433" s="27"/>
      <c r="BU433" s="28"/>
      <c r="BV433" s="27"/>
      <c r="BW433" s="28"/>
      <c r="BX433" s="27"/>
      <c r="BY433" s="28"/>
      <c r="BZ433" s="27"/>
      <c r="CA433" s="28"/>
      <c r="CB433" s="27"/>
      <c r="CC433" s="28"/>
      <c r="CD433" s="27"/>
      <c r="CE433" s="26"/>
      <c r="CF433" s="27"/>
      <c r="CG433" s="26"/>
      <c r="CH433" s="27"/>
      <c r="CI433" s="26"/>
      <c r="CJ433" s="27"/>
      <c r="CK433" s="26"/>
      <c r="CL433" s="27"/>
      <c r="CM433" s="26"/>
      <c r="CN433" s="27"/>
      <c r="CO433" s="26"/>
      <c r="CP433" s="27"/>
      <c r="CQ433" s="30"/>
      <c r="CR433" s="31">
        <f t="shared" si="31"/>
        <v>57080</v>
      </c>
      <c r="CS433" s="31">
        <f t="shared" si="31"/>
        <v>57080</v>
      </c>
      <c r="CT433" s="32">
        <f t="shared" si="32"/>
        <v>0</v>
      </c>
      <c r="CU433" s="3"/>
      <c r="CV433" s="3"/>
    </row>
    <row r="434" spans="1:100" ht="20.25" customHeight="1">
      <c r="A434" s="18">
        <v>235</v>
      </c>
      <c r="B434" s="48" t="s">
        <v>1311</v>
      </c>
      <c r="C434" s="20" t="s">
        <v>1312</v>
      </c>
      <c r="D434" s="20" t="s">
        <v>1460</v>
      </c>
      <c r="E434" s="20" t="s">
        <v>1457</v>
      </c>
      <c r="F434" s="126" t="s">
        <v>1313</v>
      </c>
      <c r="G434" s="37"/>
      <c r="H434" s="127"/>
      <c r="I434" s="94">
        <v>6600</v>
      </c>
      <c r="J434" s="127"/>
      <c r="K434" s="38">
        <f>CV434</f>
        <v>0</v>
      </c>
      <c r="L434" s="11"/>
      <c r="M434" s="26">
        <v>1500</v>
      </c>
      <c r="N434" s="27">
        <v>1500</v>
      </c>
      <c r="O434" s="26">
        <v>1000</v>
      </c>
      <c r="P434" s="27">
        <v>1000</v>
      </c>
      <c r="Q434" s="26">
        <v>5000</v>
      </c>
      <c r="R434" s="27">
        <v>5000</v>
      </c>
      <c r="S434" s="26">
        <v>8000</v>
      </c>
      <c r="T434" s="27">
        <v>0</v>
      </c>
      <c r="U434" s="26"/>
      <c r="V434" s="27"/>
      <c r="W434" s="29">
        <v>4620</v>
      </c>
      <c r="X434" s="27">
        <v>0</v>
      </c>
      <c r="Y434" s="29">
        <v>4620</v>
      </c>
      <c r="Z434" s="27">
        <v>0</v>
      </c>
      <c r="AA434" s="29">
        <v>4620</v>
      </c>
      <c r="AB434" s="27">
        <v>0</v>
      </c>
      <c r="AC434" s="29">
        <v>4620</v>
      </c>
      <c r="AD434" s="27">
        <v>21860</v>
      </c>
      <c r="AE434" s="29">
        <v>4620</v>
      </c>
      <c r="AF434" s="27"/>
      <c r="AG434" s="29">
        <v>4620</v>
      </c>
      <c r="AH434" s="27"/>
      <c r="AI434" s="29">
        <v>4620</v>
      </c>
      <c r="AJ434" s="27"/>
      <c r="AK434" s="29">
        <v>4620</v>
      </c>
      <c r="AL434" s="27"/>
      <c r="AM434" s="29">
        <v>4620</v>
      </c>
      <c r="AN434" s="27"/>
      <c r="AO434" s="128"/>
      <c r="AP434" s="27"/>
      <c r="AQ434" s="128"/>
      <c r="AR434" s="27"/>
      <c r="AS434" s="128"/>
      <c r="AT434" s="27"/>
      <c r="AU434" s="28"/>
      <c r="AV434" s="27"/>
      <c r="AW434" s="28"/>
      <c r="AX434" s="27"/>
      <c r="AY434" s="28"/>
      <c r="AZ434" s="27"/>
      <c r="BA434" s="28"/>
      <c r="BB434" s="27"/>
      <c r="BC434" s="28"/>
      <c r="BD434" s="27"/>
      <c r="BE434" s="28"/>
      <c r="BF434" s="27"/>
      <c r="BG434" s="28"/>
      <c r="BH434" s="27"/>
      <c r="BI434" s="28"/>
      <c r="BJ434" s="27"/>
      <c r="BK434" s="28"/>
      <c r="BL434" s="27"/>
      <c r="BM434" s="28"/>
      <c r="BN434" s="27"/>
      <c r="BO434" s="28"/>
      <c r="BP434" s="27"/>
      <c r="BQ434" s="28"/>
      <c r="BR434" s="27"/>
      <c r="BS434" s="28"/>
      <c r="BT434" s="27"/>
      <c r="BU434" s="28"/>
      <c r="BV434" s="27"/>
      <c r="BW434" s="28"/>
      <c r="BX434" s="27"/>
      <c r="BY434" s="28"/>
      <c r="BZ434" s="27"/>
      <c r="CA434" s="28"/>
      <c r="CB434" s="27"/>
      <c r="CC434" s="28"/>
      <c r="CD434" s="27"/>
      <c r="CE434" s="26"/>
      <c r="CF434" s="27"/>
      <c r="CG434" s="26"/>
      <c r="CH434" s="27"/>
      <c r="CI434" s="26"/>
      <c r="CJ434" s="27"/>
      <c r="CK434" s="26"/>
      <c r="CL434" s="27"/>
      <c r="CM434" s="26"/>
      <c r="CN434" s="27"/>
      <c r="CO434" s="26"/>
      <c r="CP434" s="27"/>
      <c r="CQ434" s="30"/>
      <c r="CR434" s="31">
        <f t="shared" si="31"/>
        <v>57080</v>
      </c>
      <c r="CS434" s="31">
        <f t="shared" si="31"/>
        <v>29360</v>
      </c>
      <c r="CT434" s="32">
        <f t="shared" si="32"/>
        <v>27720</v>
      </c>
      <c r="CU434" s="3"/>
      <c r="CV434" s="3"/>
    </row>
    <row r="435" spans="1:100" ht="20.25" customHeight="1">
      <c r="A435" s="18">
        <v>150</v>
      </c>
      <c r="B435" s="48" t="s">
        <v>499</v>
      </c>
      <c r="C435" s="20" t="s">
        <v>500</v>
      </c>
      <c r="D435" s="20" t="s">
        <v>1460</v>
      </c>
      <c r="E435" s="20" t="s">
        <v>1458</v>
      </c>
      <c r="F435" s="21" t="s">
        <v>501</v>
      </c>
      <c r="G435" s="37"/>
      <c r="H435" s="222" t="s">
        <v>136</v>
      </c>
      <c r="I435" s="23"/>
      <c r="J435" s="222" t="s">
        <v>136</v>
      </c>
      <c r="K435" s="38">
        <f>CT435</f>
        <v>0</v>
      </c>
      <c r="L435" s="11"/>
      <c r="M435" s="26">
        <v>1500</v>
      </c>
      <c r="N435" s="27">
        <v>1500</v>
      </c>
      <c r="O435" s="26">
        <v>1000</v>
      </c>
      <c r="P435" s="27">
        <v>1000</v>
      </c>
      <c r="Q435" s="26">
        <v>5000</v>
      </c>
      <c r="R435" s="27">
        <v>5000</v>
      </c>
      <c r="S435" s="26">
        <v>8000</v>
      </c>
      <c r="T435" s="27">
        <f>0+0</f>
        <v>0</v>
      </c>
      <c r="U435" s="28"/>
      <c r="V435" s="27"/>
      <c r="W435" s="26"/>
      <c r="X435" s="27"/>
      <c r="Y435" s="29">
        <v>4620</v>
      </c>
      <c r="Z435" s="27">
        <v>4620</v>
      </c>
      <c r="AA435" s="29">
        <v>4620</v>
      </c>
      <c r="AB435" s="27">
        <v>4620</v>
      </c>
      <c r="AC435" s="29">
        <v>4620</v>
      </c>
      <c r="AD435" s="27">
        <v>4620</v>
      </c>
      <c r="AE435" s="29">
        <v>4620</v>
      </c>
      <c r="AF435" s="27">
        <v>6620</v>
      </c>
      <c r="AG435" s="29">
        <v>4620</v>
      </c>
      <c r="AH435" s="27">
        <v>10620</v>
      </c>
      <c r="AI435" s="29">
        <v>4620</v>
      </c>
      <c r="AJ435" s="27">
        <v>4620</v>
      </c>
      <c r="AK435" s="29"/>
      <c r="AL435" s="27"/>
      <c r="AM435" s="29"/>
      <c r="AN435" s="27"/>
      <c r="AO435" s="29"/>
      <c r="AP435" s="27"/>
      <c r="AQ435" s="28"/>
      <c r="AR435" s="27"/>
      <c r="AS435" s="28"/>
      <c r="AT435" s="27"/>
      <c r="AU435" s="28"/>
      <c r="AV435" s="27"/>
      <c r="AW435" s="28"/>
      <c r="AX435" s="27"/>
      <c r="AY435" s="28"/>
      <c r="AZ435" s="27"/>
      <c r="BA435" s="28"/>
      <c r="BB435" s="27"/>
      <c r="BC435" s="28"/>
      <c r="BD435" s="27"/>
      <c r="BE435" s="28"/>
      <c r="BF435" s="27"/>
      <c r="BG435" s="28"/>
      <c r="BH435" s="27"/>
      <c r="BI435" s="28"/>
      <c r="BJ435" s="27"/>
      <c r="BK435" s="28"/>
      <c r="BL435" s="27"/>
      <c r="BM435" s="28"/>
      <c r="BN435" s="27"/>
      <c r="BO435" s="28"/>
      <c r="BP435" s="27"/>
      <c r="BQ435" s="28"/>
      <c r="BR435" s="27"/>
      <c r="BS435" s="28"/>
      <c r="BT435" s="27"/>
      <c r="BU435" s="28"/>
      <c r="BV435" s="27"/>
      <c r="BW435" s="28"/>
      <c r="BX435" s="27"/>
      <c r="BY435" s="28"/>
      <c r="BZ435" s="27"/>
      <c r="CA435" s="28"/>
      <c r="CB435" s="27"/>
      <c r="CC435" s="28"/>
      <c r="CD435" s="27"/>
      <c r="CE435" s="26"/>
      <c r="CF435" s="27"/>
      <c r="CG435" s="26"/>
      <c r="CH435" s="27"/>
      <c r="CI435" s="26"/>
      <c r="CJ435" s="27"/>
      <c r="CK435" s="26"/>
      <c r="CL435" s="27"/>
      <c r="CM435" s="26"/>
      <c r="CN435" s="27"/>
      <c r="CO435" s="26"/>
      <c r="CP435" s="27"/>
      <c r="CQ435" s="30"/>
      <c r="CR435" s="31">
        <f t="shared" si="31"/>
        <v>43220</v>
      </c>
      <c r="CS435" s="31">
        <f t="shared" si="31"/>
        <v>43220</v>
      </c>
      <c r="CT435" s="32">
        <f t="shared" si="32"/>
        <v>0</v>
      </c>
      <c r="CU435" s="3"/>
      <c r="CV435" s="3"/>
    </row>
    <row r="436" spans="1:100" ht="20.25" customHeight="1">
      <c r="A436" s="18">
        <v>236</v>
      </c>
      <c r="B436" s="48" t="s">
        <v>1314</v>
      </c>
      <c r="C436" s="20" t="s">
        <v>1315</v>
      </c>
      <c r="D436" s="20" t="s">
        <v>1460</v>
      </c>
      <c r="E436" s="20" t="s">
        <v>1457</v>
      </c>
      <c r="F436" s="126" t="s">
        <v>1316</v>
      </c>
      <c r="G436" s="37"/>
      <c r="H436" s="127"/>
      <c r="I436" s="94">
        <v>6600</v>
      </c>
      <c r="J436" s="127"/>
      <c r="K436" s="38">
        <f>CV436</f>
        <v>0</v>
      </c>
      <c r="L436" s="11"/>
      <c r="M436" s="26">
        <v>1500</v>
      </c>
      <c r="N436" s="27">
        <v>1500</v>
      </c>
      <c r="O436" s="26">
        <v>1000</v>
      </c>
      <c r="P436" s="27">
        <v>1000</v>
      </c>
      <c r="Q436" s="26">
        <v>5000</v>
      </c>
      <c r="R436" s="27">
        <v>0</v>
      </c>
      <c r="S436" s="26">
        <v>8000</v>
      </c>
      <c r="T436" s="27">
        <v>0</v>
      </c>
      <c r="U436" s="26"/>
      <c r="V436" s="27"/>
      <c r="W436" s="29">
        <v>4620</v>
      </c>
      <c r="X436" s="27">
        <v>0</v>
      </c>
      <c r="Y436" s="29">
        <v>4620</v>
      </c>
      <c r="Z436" s="27">
        <v>0</v>
      </c>
      <c r="AA436" s="29">
        <v>4620</v>
      </c>
      <c r="AB436" s="27">
        <f>17620+0</f>
        <v>17620</v>
      </c>
      <c r="AC436" s="29">
        <v>4620</v>
      </c>
      <c r="AD436" s="27">
        <v>13860</v>
      </c>
      <c r="AE436" s="29">
        <v>4620</v>
      </c>
      <c r="AF436" s="27"/>
      <c r="AG436" s="29">
        <v>4620</v>
      </c>
      <c r="AH436" s="27"/>
      <c r="AI436" s="29">
        <v>4620</v>
      </c>
      <c r="AJ436" s="27"/>
      <c r="AK436" s="29">
        <v>4620</v>
      </c>
      <c r="AL436" s="27"/>
      <c r="AM436" s="29">
        <v>4620</v>
      </c>
      <c r="AN436" s="27"/>
      <c r="AO436" s="128"/>
      <c r="AP436" s="27"/>
      <c r="AQ436" s="128"/>
      <c r="AR436" s="27"/>
      <c r="AS436" s="128"/>
      <c r="AT436" s="27"/>
      <c r="AU436" s="28"/>
      <c r="AV436" s="27"/>
      <c r="AW436" s="28"/>
      <c r="AX436" s="27"/>
      <c r="AY436" s="28"/>
      <c r="AZ436" s="27"/>
      <c r="BA436" s="28"/>
      <c r="BB436" s="27"/>
      <c r="BC436" s="28"/>
      <c r="BD436" s="27"/>
      <c r="BE436" s="28"/>
      <c r="BF436" s="27"/>
      <c r="BG436" s="28"/>
      <c r="BH436" s="27"/>
      <c r="BI436" s="28"/>
      <c r="BJ436" s="27"/>
      <c r="BK436" s="28"/>
      <c r="BL436" s="27"/>
      <c r="BM436" s="28"/>
      <c r="BN436" s="27"/>
      <c r="BO436" s="28"/>
      <c r="BP436" s="27"/>
      <c r="BQ436" s="28"/>
      <c r="BR436" s="27"/>
      <c r="BS436" s="28"/>
      <c r="BT436" s="27"/>
      <c r="BU436" s="28"/>
      <c r="BV436" s="27"/>
      <c r="BW436" s="28"/>
      <c r="BX436" s="27"/>
      <c r="BY436" s="28"/>
      <c r="BZ436" s="27"/>
      <c r="CA436" s="28"/>
      <c r="CB436" s="27"/>
      <c r="CC436" s="28"/>
      <c r="CD436" s="27"/>
      <c r="CE436" s="26"/>
      <c r="CF436" s="27"/>
      <c r="CG436" s="26"/>
      <c r="CH436" s="27"/>
      <c r="CI436" s="26"/>
      <c r="CJ436" s="27"/>
      <c r="CK436" s="26"/>
      <c r="CL436" s="27"/>
      <c r="CM436" s="26"/>
      <c r="CN436" s="27"/>
      <c r="CO436" s="26"/>
      <c r="CP436" s="27"/>
      <c r="CQ436" s="30"/>
      <c r="CR436" s="31">
        <f t="shared" si="31"/>
        <v>57080</v>
      </c>
      <c r="CS436" s="31">
        <f t="shared" si="31"/>
        <v>33980</v>
      </c>
      <c r="CT436" s="32">
        <f t="shared" si="32"/>
        <v>23100</v>
      </c>
      <c r="CU436" s="3"/>
      <c r="CV436" s="3"/>
    </row>
    <row r="437" spans="1:100" ht="21.75" customHeight="1">
      <c r="A437" s="18">
        <v>237</v>
      </c>
      <c r="B437" s="48" t="s">
        <v>1317</v>
      </c>
      <c r="C437" s="20" t="s">
        <v>1318</v>
      </c>
      <c r="D437" s="20" t="s">
        <v>1460</v>
      </c>
      <c r="E437" s="20" t="s">
        <v>1457</v>
      </c>
      <c r="F437" s="126" t="s">
        <v>1319</v>
      </c>
      <c r="G437" s="37"/>
      <c r="H437" s="214"/>
      <c r="I437" s="94">
        <v>6600</v>
      </c>
      <c r="J437" s="214"/>
      <c r="K437" s="38">
        <f>CV437</f>
        <v>0</v>
      </c>
      <c r="L437" s="11"/>
      <c r="M437" s="26">
        <v>1500</v>
      </c>
      <c r="N437" s="27">
        <v>1500</v>
      </c>
      <c r="O437" s="26">
        <v>1000</v>
      </c>
      <c r="P437" s="27">
        <v>1000</v>
      </c>
      <c r="Q437" s="26">
        <v>5000</v>
      </c>
      <c r="R437" s="27">
        <v>5000</v>
      </c>
      <c r="S437" s="26">
        <v>8000</v>
      </c>
      <c r="T437" s="27">
        <v>0</v>
      </c>
      <c r="U437" s="26"/>
      <c r="V437" s="27"/>
      <c r="W437" s="29">
        <v>4620</v>
      </c>
      <c r="X437" s="27">
        <v>0</v>
      </c>
      <c r="Y437" s="29">
        <v>4620</v>
      </c>
      <c r="Z437" s="27">
        <v>0</v>
      </c>
      <c r="AA437" s="29">
        <v>4620</v>
      </c>
      <c r="AB437" s="27"/>
      <c r="AC437" s="29">
        <v>4620</v>
      </c>
      <c r="AD437" s="27">
        <v>14000</v>
      </c>
      <c r="AE437" s="29">
        <v>4620</v>
      </c>
      <c r="AF437" s="27"/>
      <c r="AG437" s="29">
        <v>4620</v>
      </c>
      <c r="AH437" s="27"/>
      <c r="AI437" s="29">
        <v>4620</v>
      </c>
      <c r="AJ437" s="27"/>
      <c r="AK437" s="29">
        <v>4620</v>
      </c>
      <c r="AL437" s="27"/>
      <c r="AM437" s="29">
        <v>4620</v>
      </c>
      <c r="AN437" s="27">
        <v>13860</v>
      </c>
      <c r="AO437" s="128"/>
      <c r="AP437" s="27"/>
      <c r="AQ437" s="128"/>
      <c r="AR437" s="27"/>
      <c r="AS437" s="128"/>
      <c r="AT437" s="27"/>
      <c r="AU437" s="28"/>
      <c r="AV437" s="27"/>
      <c r="AW437" s="28"/>
      <c r="AX437" s="27"/>
      <c r="AY437" s="28"/>
      <c r="AZ437" s="27"/>
      <c r="BA437" s="28"/>
      <c r="BB437" s="27"/>
      <c r="BC437" s="28"/>
      <c r="BD437" s="27"/>
      <c r="BE437" s="28"/>
      <c r="BF437" s="27"/>
      <c r="BG437" s="28"/>
      <c r="BH437" s="27"/>
      <c r="BI437" s="28"/>
      <c r="BJ437" s="27"/>
      <c r="BK437" s="28"/>
      <c r="BL437" s="27"/>
      <c r="BM437" s="28"/>
      <c r="BN437" s="27"/>
      <c r="BO437" s="28"/>
      <c r="BP437" s="27"/>
      <c r="BQ437" s="28"/>
      <c r="BR437" s="27"/>
      <c r="BS437" s="28"/>
      <c r="BT437" s="27"/>
      <c r="BU437" s="28"/>
      <c r="BV437" s="27"/>
      <c r="BW437" s="28"/>
      <c r="BX437" s="27"/>
      <c r="BY437" s="28"/>
      <c r="BZ437" s="27"/>
      <c r="CA437" s="28"/>
      <c r="CB437" s="27"/>
      <c r="CC437" s="28"/>
      <c r="CD437" s="27"/>
      <c r="CE437" s="26"/>
      <c r="CF437" s="27"/>
      <c r="CG437" s="26"/>
      <c r="CH437" s="27"/>
      <c r="CI437" s="26"/>
      <c r="CJ437" s="27"/>
      <c r="CK437" s="26"/>
      <c r="CL437" s="27"/>
      <c r="CM437" s="26"/>
      <c r="CN437" s="27"/>
      <c r="CO437" s="26"/>
      <c r="CP437" s="27"/>
      <c r="CQ437" s="30"/>
      <c r="CR437" s="31">
        <f t="shared" si="31"/>
        <v>57080</v>
      </c>
      <c r="CS437" s="31">
        <f t="shared" si="31"/>
        <v>35360</v>
      </c>
      <c r="CT437" s="32">
        <f t="shared" si="32"/>
        <v>21720</v>
      </c>
      <c r="CU437" s="3"/>
      <c r="CV437" s="3"/>
    </row>
    <row r="438" spans="1:100" ht="20.25" customHeight="1">
      <c r="A438" s="18">
        <v>238</v>
      </c>
      <c r="B438" s="48" t="s">
        <v>1320</v>
      </c>
      <c r="C438" s="20" t="s">
        <v>1321</v>
      </c>
      <c r="D438" s="20" t="s">
        <v>1460</v>
      </c>
      <c r="E438" s="20" t="s">
        <v>1457</v>
      </c>
      <c r="F438" s="126" t="s">
        <v>1322</v>
      </c>
      <c r="G438" s="37"/>
      <c r="H438" s="127"/>
      <c r="I438" s="94">
        <v>6600</v>
      </c>
      <c r="J438" s="127"/>
      <c r="K438" s="38">
        <f>CV438</f>
        <v>0</v>
      </c>
      <c r="L438" s="11"/>
      <c r="M438" s="26">
        <v>1500</v>
      </c>
      <c r="N438" s="27">
        <v>1500</v>
      </c>
      <c r="O438" s="26">
        <v>1000</v>
      </c>
      <c r="P438" s="27">
        <v>1000</v>
      </c>
      <c r="Q438" s="26">
        <v>5000</v>
      </c>
      <c r="R438" s="27">
        <v>5000</v>
      </c>
      <c r="S438" s="26">
        <v>8000</v>
      </c>
      <c r="T438" s="27"/>
      <c r="U438" s="26"/>
      <c r="V438" s="27"/>
      <c r="W438" s="29">
        <v>4620</v>
      </c>
      <c r="X438" s="27">
        <v>4620</v>
      </c>
      <c r="Y438" s="29">
        <v>4620</v>
      </c>
      <c r="Z438" s="27">
        <v>0</v>
      </c>
      <c r="AA438" s="29">
        <v>4620</v>
      </c>
      <c r="AB438" s="27">
        <v>0</v>
      </c>
      <c r="AC438" s="29">
        <v>4620</v>
      </c>
      <c r="AD438" s="27">
        <v>9240</v>
      </c>
      <c r="AE438" s="29">
        <v>4620</v>
      </c>
      <c r="AF438" s="27">
        <v>12620</v>
      </c>
      <c r="AG438" s="29">
        <v>4620</v>
      </c>
      <c r="AH438" s="27"/>
      <c r="AI438" s="29">
        <v>4620</v>
      </c>
      <c r="AJ438" s="27"/>
      <c r="AK438" s="29">
        <v>4620</v>
      </c>
      <c r="AL438" s="27">
        <v>9240</v>
      </c>
      <c r="AM438" s="29">
        <v>4620</v>
      </c>
      <c r="AN438" s="27">
        <v>9240</v>
      </c>
      <c r="AO438" s="128"/>
      <c r="AP438" s="27"/>
      <c r="AQ438" s="128"/>
      <c r="AR438" s="27"/>
      <c r="AS438" s="128"/>
      <c r="AT438" s="27"/>
      <c r="AU438" s="28"/>
      <c r="AV438" s="27"/>
      <c r="AW438" s="28"/>
      <c r="AX438" s="27"/>
      <c r="AY438" s="28"/>
      <c r="AZ438" s="27"/>
      <c r="BA438" s="28"/>
      <c r="BB438" s="27"/>
      <c r="BC438" s="28"/>
      <c r="BD438" s="27"/>
      <c r="BE438" s="28"/>
      <c r="BF438" s="27"/>
      <c r="BG438" s="28"/>
      <c r="BH438" s="27"/>
      <c r="BI438" s="28"/>
      <c r="BJ438" s="27"/>
      <c r="BK438" s="28"/>
      <c r="BL438" s="27"/>
      <c r="BM438" s="28"/>
      <c r="BN438" s="27"/>
      <c r="BO438" s="28"/>
      <c r="BP438" s="27"/>
      <c r="BQ438" s="28"/>
      <c r="BR438" s="27"/>
      <c r="BS438" s="28"/>
      <c r="BT438" s="27"/>
      <c r="BU438" s="28"/>
      <c r="BV438" s="27"/>
      <c r="BW438" s="28"/>
      <c r="BX438" s="27"/>
      <c r="BY438" s="28"/>
      <c r="BZ438" s="27"/>
      <c r="CA438" s="28"/>
      <c r="CB438" s="27"/>
      <c r="CC438" s="28"/>
      <c r="CD438" s="27"/>
      <c r="CE438" s="26"/>
      <c r="CF438" s="27"/>
      <c r="CG438" s="26"/>
      <c r="CH438" s="27"/>
      <c r="CI438" s="26"/>
      <c r="CJ438" s="27"/>
      <c r="CK438" s="26"/>
      <c r="CL438" s="27"/>
      <c r="CM438" s="26"/>
      <c r="CN438" s="27"/>
      <c r="CO438" s="26"/>
      <c r="CP438" s="27"/>
      <c r="CQ438" s="30"/>
      <c r="CR438" s="31">
        <f t="shared" si="31"/>
        <v>57080</v>
      </c>
      <c r="CS438" s="49">
        <f t="shared" si="31"/>
        <v>52460</v>
      </c>
      <c r="CT438" s="32">
        <f t="shared" si="32"/>
        <v>4620</v>
      </c>
      <c r="CU438" s="3"/>
      <c r="CV438" s="3"/>
    </row>
    <row r="439" spans="1:100" ht="20.25" customHeight="1">
      <c r="A439" s="18">
        <v>151</v>
      </c>
      <c r="B439" s="48" t="s">
        <v>502</v>
      </c>
      <c r="C439" s="20" t="s">
        <v>503</v>
      </c>
      <c r="D439" s="20" t="s">
        <v>1460</v>
      </c>
      <c r="E439" s="20" t="s">
        <v>1458</v>
      </c>
      <c r="F439" s="21" t="s">
        <v>504</v>
      </c>
      <c r="G439" s="37"/>
      <c r="H439" s="127" t="s">
        <v>1468</v>
      </c>
      <c r="I439" s="23">
        <v>3300</v>
      </c>
      <c r="J439" s="34" t="s">
        <v>98</v>
      </c>
      <c r="K439" s="38">
        <f>CT439</f>
        <v>0</v>
      </c>
      <c r="L439" s="11"/>
      <c r="M439" s="26">
        <v>1500</v>
      </c>
      <c r="N439" s="27">
        <v>1500</v>
      </c>
      <c r="O439" s="26">
        <v>1000</v>
      </c>
      <c r="P439" s="27">
        <v>1000</v>
      </c>
      <c r="Q439" s="26">
        <v>5000</v>
      </c>
      <c r="R439" s="27">
        <v>5000</v>
      </c>
      <c r="S439" s="26">
        <v>8000</v>
      </c>
      <c r="T439" s="27">
        <v>0</v>
      </c>
      <c r="U439" s="28"/>
      <c r="V439" s="27"/>
      <c r="W439" s="26"/>
      <c r="X439" s="27"/>
      <c r="Y439" s="29">
        <v>2310</v>
      </c>
      <c r="Z439" s="27">
        <v>0</v>
      </c>
      <c r="AA439" s="29">
        <v>2310</v>
      </c>
      <c r="AB439" s="27">
        <v>0</v>
      </c>
      <c r="AC439" s="29">
        <v>2310</v>
      </c>
      <c r="AD439" s="27">
        <v>0</v>
      </c>
      <c r="AE439" s="29">
        <v>2310</v>
      </c>
      <c r="AF439" s="27">
        <v>17240</v>
      </c>
      <c r="AG439" s="29">
        <v>2310</v>
      </c>
      <c r="AH439" s="27"/>
      <c r="AI439" s="29">
        <v>2310</v>
      </c>
      <c r="AJ439" s="27"/>
      <c r="AK439" s="29">
        <v>2310</v>
      </c>
      <c r="AL439" s="27"/>
      <c r="AM439" s="29">
        <v>2310</v>
      </c>
      <c r="AN439" s="27"/>
      <c r="AO439" s="29">
        <v>2310</v>
      </c>
      <c r="AP439" s="27">
        <v>11550</v>
      </c>
      <c r="AQ439" s="28"/>
      <c r="AR439" s="27"/>
      <c r="AS439" s="28"/>
      <c r="AT439" s="27"/>
      <c r="AU439" s="28"/>
      <c r="AV439" s="27"/>
      <c r="AW439" s="28"/>
      <c r="AX439" s="27"/>
      <c r="AY439" s="28"/>
      <c r="AZ439" s="27"/>
      <c r="BA439" s="28"/>
      <c r="BB439" s="27"/>
      <c r="BC439" s="28"/>
      <c r="BD439" s="27"/>
      <c r="BE439" s="28"/>
      <c r="BF439" s="27"/>
      <c r="BG439" s="28"/>
      <c r="BH439" s="27"/>
      <c r="BI439" s="28"/>
      <c r="BJ439" s="27"/>
      <c r="BK439" s="28"/>
      <c r="BL439" s="27"/>
      <c r="BM439" s="28"/>
      <c r="BN439" s="27"/>
      <c r="BO439" s="28"/>
      <c r="BP439" s="27"/>
      <c r="BQ439" s="28"/>
      <c r="BR439" s="27"/>
      <c r="BS439" s="28"/>
      <c r="BT439" s="27"/>
      <c r="BU439" s="28"/>
      <c r="BV439" s="27"/>
      <c r="BW439" s="28"/>
      <c r="BX439" s="27"/>
      <c r="BY439" s="28"/>
      <c r="BZ439" s="27"/>
      <c r="CA439" s="28"/>
      <c r="CB439" s="27"/>
      <c r="CC439" s="28"/>
      <c r="CD439" s="27"/>
      <c r="CE439" s="26"/>
      <c r="CF439" s="27"/>
      <c r="CG439" s="26"/>
      <c r="CH439" s="27"/>
      <c r="CI439" s="26"/>
      <c r="CJ439" s="27"/>
      <c r="CK439" s="26"/>
      <c r="CL439" s="27"/>
      <c r="CM439" s="26"/>
      <c r="CN439" s="27"/>
      <c r="CO439" s="26"/>
      <c r="CP439" s="27"/>
      <c r="CQ439" s="30"/>
      <c r="CR439" s="31">
        <f t="shared" si="31"/>
        <v>36290</v>
      </c>
      <c r="CS439" s="31">
        <f t="shared" si="31"/>
        <v>36290</v>
      </c>
      <c r="CT439" s="32">
        <f t="shared" si="32"/>
        <v>0</v>
      </c>
      <c r="CU439" s="3"/>
      <c r="CV439" s="3"/>
    </row>
    <row r="440" spans="1:100" ht="20.25" customHeight="1">
      <c r="A440" s="18">
        <v>152</v>
      </c>
      <c r="B440" s="54" t="s">
        <v>505</v>
      </c>
      <c r="C440" s="20" t="s">
        <v>506</v>
      </c>
      <c r="D440" s="20" t="s">
        <v>1460</v>
      </c>
      <c r="E440" s="20" t="s">
        <v>1458</v>
      </c>
      <c r="F440" s="60" t="s">
        <v>507</v>
      </c>
      <c r="G440" s="37"/>
      <c r="H440" s="35"/>
      <c r="I440" s="23">
        <v>6600</v>
      </c>
      <c r="J440" s="35"/>
      <c r="K440" s="38">
        <f>CT440</f>
        <v>45580</v>
      </c>
      <c r="L440" s="11"/>
      <c r="M440" s="26">
        <v>1500</v>
      </c>
      <c r="N440" s="27">
        <v>1500</v>
      </c>
      <c r="O440" s="26">
        <v>1000</v>
      </c>
      <c r="P440" s="27">
        <v>0</v>
      </c>
      <c r="Q440" s="26">
        <v>5000</v>
      </c>
      <c r="R440" s="27">
        <v>0</v>
      </c>
      <c r="S440" s="26">
        <v>8000</v>
      </c>
      <c r="T440" s="27">
        <v>0</v>
      </c>
      <c r="U440" s="28"/>
      <c r="V440" s="27"/>
      <c r="W440" s="26"/>
      <c r="X440" s="27"/>
      <c r="Y440" s="29">
        <v>4620</v>
      </c>
      <c r="Z440" s="27"/>
      <c r="AA440" s="29">
        <v>4620</v>
      </c>
      <c r="AB440" s="27"/>
      <c r="AC440" s="29">
        <v>4620</v>
      </c>
      <c r="AD440" s="27"/>
      <c r="AE440" s="29">
        <v>4620</v>
      </c>
      <c r="AF440" s="27">
        <v>10000</v>
      </c>
      <c r="AG440" s="29">
        <v>4620</v>
      </c>
      <c r="AH440" s="27"/>
      <c r="AI440" s="29">
        <v>4620</v>
      </c>
      <c r="AJ440" s="27"/>
      <c r="AK440" s="29">
        <v>4620</v>
      </c>
      <c r="AL440" s="27"/>
      <c r="AM440" s="29">
        <v>4620</v>
      </c>
      <c r="AN440" s="27"/>
      <c r="AO440" s="29">
        <v>4620</v>
      </c>
      <c r="AP440" s="27"/>
      <c r="AQ440" s="28"/>
      <c r="AR440" s="27"/>
      <c r="AS440" s="28"/>
      <c r="AT440" s="27"/>
      <c r="AU440" s="28"/>
      <c r="AV440" s="27"/>
      <c r="AW440" s="28"/>
      <c r="AX440" s="27"/>
      <c r="AY440" s="28"/>
      <c r="AZ440" s="27"/>
      <c r="BA440" s="28"/>
      <c r="BB440" s="27"/>
      <c r="BC440" s="28"/>
      <c r="BD440" s="27"/>
      <c r="BE440" s="28"/>
      <c r="BF440" s="27"/>
      <c r="BG440" s="28"/>
      <c r="BH440" s="27"/>
      <c r="BI440" s="28"/>
      <c r="BJ440" s="27"/>
      <c r="BK440" s="28"/>
      <c r="BL440" s="27"/>
      <c r="BM440" s="28"/>
      <c r="BN440" s="27"/>
      <c r="BO440" s="28"/>
      <c r="BP440" s="27"/>
      <c r="BQ440" s="28"/>
      <c r="BR440" s="27"/>
      <c r="BS440" s="28"/>
      <c r="BT440" s="27"/>
      <c r="BU440" s="28"/>
      <c r="BV440" s="27"/>
      <c r="BW440" s="28"/>
      <c r="BX440" s="27"/>
      <c r="BY440" s="28"/>
      <c r="BZ440" s="27"/>
      <c r="CA440" s="28"/>
      <c r="CB440" s="27"/>
      <c r="CC440" s="28"/>
      <c r="CD440" s="27"/>
      <c r="CE440" s="26"/>
      <c r="CF440" s="27"/>
      <c r="CG440" s="26"/>
      <c r="CH440" s="27"/>
      <c r="CI440" s="26"/>
      <c r="CJ440" s="27"/>
      <c r="CK440" s="26"/>
      <c r="CL440" s="27"/>
      <c r="CM440" s="26"/>
      <c r="CN440" s="27"/>
      <c r="CO440" s="26"/>
      <c r="CP440" s="27"/>
      <c r="CQ440" s="30"/>
      <c r="CR440" s="31">
        <f t="shared" si="31"/>
        <v>57080</v>
      </c>
      <c r="CS440" s="31">
        <f t="shared" si="31"/>
        <v>11500</v>
      </c>
      <c r="CT440" s="32">
        <f t="shared" si="32"/>
        <v>45580</v>
      </c>
      <c r="CU440" s="3"/>
      <c r="CV440" s="3"/>
    </row>
    <row r="441" spans="1:100" ht="21.75" customHeight="1">
      <c r="A441" s="18">
        <v>239</v>
      </c>
      <c r="B441" s="48" t="s">
        <v>1323</v>
      </c>
      <c r="C441" s="20" t="s">
        <v>1324</v>
      </c>
      <c r="D441" s="20" t="s">
        <v>1460</v>
      </c>
      <c r="E441" s="20" t="s">
        <v>1457</v>
      </c>
      <c r="F441" s="126" t="s">
        <v>1325</v>
      </c>
      <c r="G441" s="37"/>
      <c r="H441" s="214" t="s">
        <v>1468</v>
      </c>
      <c r="I441" s="94">
        <v>3300</v>
      </c>
      <c r="J441" s="214" t="s">
        <v>98</v>
      </c>
      <c r="K441" s="38">
        <f>CV441</f>
        <v>0</v>
      </c>
      <c r="L441" s="11"/>
      <c r="M441" s="26">
        <v>1500</v>
      </c>
      <c r="N441" s="27">
        <v>1500</v>
      </c>
      <c r="O441" s="26">
        <v>1000</v>
      </c>
      <c r="P441" s="27">
        <v>1000</v>
      </c>
      <c r="Q441" s="26">
        <v>5000</v>
      </c>
      <c r="R441" s="27">
        <v>5000</v>
      </c>
      <c r="S441" s="26">
        <v>8000</v>
      </c>
      <c r="T441" s="27"/>
      <c r="U441" s="26"/>
      <c r="V441" s="27"/>
      <c r="W441" s="29">
        <v>2310</v>
      </c>
      <c r="X441" s="27">
        <v>0</v>
      </c>
      <c r="Y441" s="29">
        <v>2310</v>
      </c>
      <c r="Z441" s="27">
        <v>0</v>
      </c>
      <c r="AA441" s="29">
        <v>2310</v>
      </c>
      <c r="AB441" s="27">
        <v>0</v>
      </c>
      <c r="AC441" s="29">
        <v>2310</v>
      </c>
      <c r="AD441" s="27">
        <f>4620+4620</f>
        <v>9240</v>
      </c>
      <c r="AE441" s="29">
        <v>2310</v>
      </c>
      <c r="AF441" s="27"/>
      <c r="AG441" s="29">
        <v>2310</v>
      </c>
      <c r="AH441" s="27"/>
      <c r="AI441" s="29">
        <v>2310</v>
      </c>
      <c r="AJ441" s="27"/>
      <c r="AK441" s="29">
        <v>2310</v>
      </c>
      <c r="AL441" s="27"/>
      <c r="AM441" s="29">
        <v>2310</v>
      </c>
      <c r="AN441" s="27">
        <v>14930</v>
      </c>
      <c r="AO441" s="128"/>
      <c r="AP441" s="27"/>
      <c r="AQ441" s="128"/>
      <c r="AR441" s="27"/>
      <c r="AS441" s="128"/>
      <c r="AT441" s="27"/>
      <c r="AU441" s="28"/>
      <c r="AV441" s="27"/>
      <c r="AW441" s="28"/>
      <c r="AX441" s="27"/>
      <c r="AY441" s="28"/>
      <c r="AZ441" s="27"/>
      <c r="BA441" s="28"/>
      <c r="BB441" s="27"/>
      <c r="BC441" s="28"/>
      <c r="BD441" s="27"/>
      <c r="BE441" s="28"/>
      <c r="BF441" s="27"/>
      <c r="BG441" s="28"/>
      <c r="BH441" s="27"/>
      <c r="BI441" s="28"/>
      <c r="BJ441" s="27"/>
      <c r="BK441" s="28"/>
      <c r="BL441" s="27"/>
      <c r="BM441" s="28"/>
      <c r="BN441" s="27"/>
      <c r="BO441" s="28"/>
      <c r="BP441" s="27"/>
      <c r="BQ441" s="28"/>
      <c r="BR441" s="27"/>
      <c r="BS441" s="28"/>
      <c r="BT441" s="27"/>
      <c r="BU441" s="28"/>
      <c r="BV441" s="27"/>
      <c r="BW441" s="28"/>
      <c r="BX441" s="27"/>
      <c r="BY441" s="28"/>
      <c r="BZ441" s="27"/>
      <c r="CA441" s="28"/>
      <c r="CB441" s="27"/>
      <c r="CC441" s="28"/>
      <c r="CD441" s="27"/>
      <c r="CE441" s="26"/>
      <c r="CF441" s="27"/>
      <c r="CG441" s="26"/>
      <c r="CH441" s="27"/>
      <c r="CI441" s="26"/>
      <c r="CJ441" s="27"/>
      <c r="CK441" s="26"/>
      <c r="CL441" s="27"/>
      <c r="CM441" s="26"/>
      <c r="CN441" s="27"/>
      <c r="CO441" s="26"/>
      <c r="CP441" s="27"/>
      <c r="CQ441" s="30"/>
      <c r="CR441" s="31">
        <f t="shared" si="31"/>
        <v>36290</v>
      </c>
      <c r="CS441" s="31">
        <f t="shared" si="31"/>
        <v>31670</v>
      </c>
      <c r="CT441" s="32">
        <f t="shared" si="32"/>
        <v>4620</v>
      </c>
      <c r="CU441" s="3"/>
      <c r="CV441" s="3"/>
    </row>
    <row r="442" spans="1:100" ht="20.25" customHeight="1">
      <c r="A442" s="18">
        <v>240</v>
      </c>
      <c r="B442" s="48" t="s">
        <v>1326</v>
      </c>
      <c r="C442" s="20" t="s">
        <v>1327</v>
      </c>
      <c r="D442" s="20" t="s">
        <v>1460</v>
      </c>
      <c r="E442" s="20" t="s">
        <v>1457</v>
      </c>
      <c r="F442" s="126" t="s">
        <v>1328</v>
      </c>
      <c r="G442" s="37"/>
      <c r="H442" s="127"/>
      <c r="I442" s="94">
        <v>6600</v>
      </c>
      <c r="J442" s="127"/>
      <c r="K442" s="38">
        <f>CV442</f>
        <v>0</v>
      </c>
      <c r="L442" s="11"/>
      <c r="M442" s="26">
        <v>1500</v>
      </c>
      <c r="N442" s="27">
        <v>1500</v>
      </c>
      <c r="O442" s="26">
        <v>1000</v>
      </c>
      <c r="P442" s="27">
        <v>1000</v>
      </c>
      <c r="Q442" s="26">
        <v>5000</v>
      </c>
      <c r="R442" s="27">
        <v>5000</v>
      </c>
      <c r="S442" s="26">
        <v>8000</v>
      </c>
      <c r="T442" s="27"/>
      <c r="U442" s="26"/>
      <c r="V442" s="27"/>
      <c r="W442" s="29">
        <v>4620</v>
      </c>
      <c r="X442" s="27"/>
      <c r="Y442" s="29">
        <v>4620</v>
      </c>
      <c r="Z442" s="27"/>
      <c r="AA442" s="29">
        <v>4620</v>
      </c>
      <c r="AB442" s="27"/>
      <c r="AC442" s="29">
        <v>4620</v>
      </c>
      <c r="AD442" s="27"/>
      <c r="AE442" s="29">
        <v>4620</v>
      </c>
      <c r="AF442" s="27"/>
      <c r="AG442" s="29">
        <v>4620</v>
      </c>
      <c r="AH442" s="27"/>
      <c r="AI442" s="29">
        <v>4620</v>
      </c>
      <c r="AJ442" s="27"/>
      <c r="AK442" s="29">
        <v>4620</v>
      </c>
      <c r="AL442" s="27"/>
      <c r="AM442" s="29">
        <v>4620</v>
      </c>
      <c r="AN442" s="27"/>
      <c r="AO442" s="128"/>
      <c r="AP442" s="27"/>
      <c r="AQ442" s="128"/>
      <c r="AR442" s="27"/>
      <c r="AS442" s="128"/>
      <c r="AT442" s="27"/>
      <c r="AU442" s="28"/>
      <c r="AV442" s="27"/>
      <c r="AW442" s="28"/>
      <c r="AX442" s="27"/>
      <c r="AY442" s="28"/>
      <c r="AZ442" s="27"/>
      <c r="BA442" s="28"/>
      <c r="BB442" s="27"/>
      <c r="BC442" s="28"/>
      <c r="BD442" s="27"/>
      <c r="BE442" s="28"/>
      <c r="BF442" s="27"/>
      <c r="BG442" s="28"/>
      <c r="BH442" s="27"/>
      <c r="BI442" s="28"/>
      <c r="BJ442" s="27"/>
      <c r="BK442" s="28"/>
      <c r="BL442" s="27"/>
      <c r="BM442" s="28"/>
      <c r="BN442" s="27"/>
      <c r="BO442" s="28"/>
      <c r="BP442" s="27"/>
      <c r="BQ442" s="28"/>
      <c r="BR442" s="27"/>
      <c r="BS442" s="28"/>
      <c r="BT442" s="27"/>
      <c r="BU442" s="28"/>
      <c r="BV442" s="27"/>
      <c r="BW442" s="28"/>
      <c r="BX442" s="27"/>
      <c r="BY442" s="28"/>
      <c r="BZ442" s="27"/>
      <c r="CA442" s="28"/>
      <c r="CB442" s="27"/>
      <c r="CC442" s="28"/>
      <c r="CD442" s="27"/>
      <c r="CE442" s="26"/>
      <c r="CF442" s="27"/>
      <c r="CG442" s="26"/>
      <c r="CH442" s="27"/>
      <c r="CI442" s="26"/>
      <c r="CJ442" s="27"/>
      <c r="CK442" s="26"/>
      <c r="CL442" s="27"/>
      <c r="CM442" s="26"/>
      <c r="CN442" s="27"/>
      <c r="CO442" s="26"/>
      <c r="CP442" s="27"/>
      <c r="CQ442" s="30"/>
      <c r="CR442" s="31">
        <f t="shared" si="31"/>
        <v>57080</v>
      </c>
      <c r="CS442" s="31">
        <f t="shared" si="31"/>
        <v>7500</v>
      </c>
      <c r="CT442" s="32">
        <f t="shared" si="32"/>
        <v>49580</v>
      </c>
      <c r="CU442" s="3"/>
      <c r="CV442" s="3"/>
    </row>
    <row r="443" spans="1:100" ht="20.25" customHeight="1">
      <c r="A443" s="18">
        <v>153</v>
      </c>
      <c r="B443" s="48" t="s">
        <v>508</v>
      </c>
      <c r="C443" s="164" t="s">
        <v>509</v>
      </c>
      <c r="D443" s="20" t="s">
        <v>1460</v>
      </c>
      <c r="E443" s="20" t="s">
        <v>1458</v>
      </c>
      <c r="F443" s="21" t="s">
        <v>510</v>
      </c>
      <c r="G443" s="216"/>
      <c r="H443" s="35"/>
      <c r="I443" s="23">
        <v>6600</v>
      </c>
      <c r="J443" s="35"/>
      <c r="K443" s="38">
        <f>CT443</f>
        <v>9240</v>
      </c>
      <c r="L443" s="11"/>
      <c r="M443" s="26">
        <v>1500</v>
      </c>
      <c r="N443" s="27">
        <v>1500</v>
      </c>
      <c r="O443" s="26">
        <v>1000</v>
      </c>
      <c r="P443" s="27">
        <v>1000</v>
      </c>
      <c r="Q443" s="26">
        <v>5000</v>
      </c>
      <c r="R443" s="27">
        <v>5000</v>
      </c>
      <c r="S443" s="26">
        <v>8000</v>
      </c>
      <c r="T443" s="27"/>
      <c r="U443" s="28"/>
      <c r="V443" s="27"/>
      <c r="W443" s="26"/>
      <c r="X443" s="27"/>
      <c r="Y443" s="29">
        <v>4620</v>
      </c>
      <c r="Z443" s="27"/>
      <c r="AA443" s="29">
        <v>4620</v>
      </c>
      <c r="AB443" s="27"/>
      <c r="AC443" s="29">
        <v>4620</v>
      </c>
      <c r="AD443" s="27"/>
      <c r="AE443" s="29">
        <v>4620</v>
      </c>
      <c r="AF443" s="27">
        <v>25000</v>
      </c>
      <c r="AG443" s="29">
        <v>4620</v>
      </c>
      <c r="AH443" s="27"/>
      <c r="AI443" s="29">
        <v>4620</v>
      </c>
      <c r="AJ443" s="27"/>
      <c r="AK443" s="29">
        <v>4620</v>
      </c>
      <c r="AL443" s="27"/>
      <c r="AM443" s="29">
        <v>4620</v>
      </c>
      <c r="AN443" s="27"/>
      <c r="AO443" s="29">
        <v>4620</v>
      </c>
      <c r="AP443" s="27">
        <v>15340</v>
      </c>
      <c r="AQ443" s="28"/>
      <c r="AR443" s="27"/>
      <c r="AS443" s="28"/>
      <c r="AT443" s="27"/>
      <c r="AU443" s="28"/>
      <c r="AV443" s="27"/>
      <c r="AW443" s="28"/>
      <c r="AX443" s="27"/>
      <c r="AY443" s="28"/>
      <c r="AZ443" s="27"/>
      <c r="BA443" s="28"/>
      <c r="BB443" s="27"/>
      <c r="BC443" s="28"/>
      <c r="BD443" s="27"/>
      <c r="BE443" s="28"/>
      <c r="BF443" s="27"/>
      <c r="BG443" s="28"/>
      <c r="BH443" s="27"/>
      <c r="BI443" s="28"/>
      <c r="BJ443" s="27"/>
      <c r="BK443" s="28"/>
      <c r="BL443" s="27"/>
      <c r="BM443" s="28"/>
      <c r="BN443" s="27"/>
      <c r="BO443" s="28"/>
      <c r="BP443" s="27"/>
      <c r="BQ443" s="28"/>
      <c r="BR443" s="27"/>
      <c r="BS443" s="28"/>
      <c r="BT443" s="27"/>
      <c r="BU443" s="28"/>
      <c r="BV443" s="27"/>
      <c r="BW443" s="28"/>
      <c r="BX443" s="27"/>
      <c r="BY443" s="28"/>
      <c r="BZ443" s="27"/>
      <c r="CA443" s="28"/>
      <c r="CB443" s="27"/>
      <c r="CC443" s="28"/>
      <c r="CD443" s="27"/>
      <c r="CE443" s="26"/>
      <c r="CF443" s="27"/>
      <c r="CG443" s="26"/>
      <c r="CH443" s="27"/>
      <c r="CI443" s="26"/>
      <c r="CJ443" s="27"/>
      <c r="CK443" s="26"/>
      <c r="CL443" s="27"/>
      <c r="CM443" s="26"/>
      <c r="CN443" s="27"/>
      <c r="CO443" s="26"/>
      <c r="CP443" s="27"/>
      <c r="CQ443" s="30"/>
      <c r="CR443" s="31">
        <f t="shared" ref="CR443:CS460" si="34">CO443+CM443+CK443+CI443+CG443+CE443+CC443+CA443+BY443+BW443+BU443+BS443+BQ443+BO443+BM443+BK443+BI443+BG443+BE443+BC443+BA443+AY443+AW443+AU443+AS443+AQ443+AO443+AM443+AK443+AI443+AG443+AE443+AC443+AA443+Y443+W443+U443+Q443+O443+M443+S443</f>
        <v>57080</v>
      </c>
      <c r="CS443" s="31">
        <f t="shared" si="34"/>
        <v>47840</v>
      </c>
      <c r="CT443" s="32">
        <f>CR443-CS443</f>
        <v>9240</v>
      </c>
      <c r="CU443" s="3"/>
      <c r="CV443" s="3"/>
    </row>
    <row r="444" spans="1:100" ht="20.25" customHeight="1">
      <c r="A444" s="18">
        <v>241</v>
      </c>
      <c r="B444" s="48" t="s">
        <v>1329</v>
      </c>
      <c r="C444" s="164" t="s">
        <v>1330</v>
      </c>
      <c r="D444" s="20" t="s">
        <v>1460</v>
      </c>
      <c r="E444" s="20" t="s">
        <v>1457</v>
      </c>
      <c r="F444" s="126" t="s">
        <v>1331</v>
      </c>
      <c r="G444" s="216"/>
      <c r="H444" s="127"/>
      <c r="I444" s="94">
        <v>6600</v>
      </c>
      <c r="J444" s="127"/>
      <c r="K444" s="38">
        <f t="shared" ref="K444:K451" si="35">CV444</f>
        <v>0</v>
      </c>
      <c r="L444" s="11"/>
      <c r="M444" s="26">
        <v>1500</v>
      </c>
      <c r="N444" s="27">
        <v>1500</v>
      </c>
      <c r="O444" s="26">
        <v>1000</v>
      </c>
      <c r="P444" s="27">
        <v>1000</v>
      </c>
      <c r="Q444" s="26">
        <v>5000</v>
      </c>
      <c r="R444" s="27">
        <v>5000</v>
      </c>
      <c r="S444" s="26">
        <v>8000</v>
      </c>
      <c r="T444" s="130">
        <v>0</v>
      </c>
      <c r="U444" s="26"/>
      <c r="V444" s="27"/>
      <c r="W444" s="29">
        <v>4620</v>
      </c>
      <c r="X444" s="130">
        <v>12620</v>
      </c>
      <c r="Y444" s="29">
        <v>4620</v>
      </c>
      <c r="Z444" s="27"/>
      <c r="AA444" s="29">
        <v>4620</v>
      </c>
      <c r="AB444" s="27"/>
      <c r="AC444" s="29">
        <v>4620</v>
      </c>
      <c r="AD444" s="27">
        <v>13860</v>
      </c>
      <c r="AE444" s="29">
        <v>4620</v>
      </c>
      <c r="AF444" s="27"/>
      <c r="AG444" s="29">
        <v>4620</v>
      </c>
      <c r="AH444" s="27"/>
      <c r="AI444" s="29">
        <v>4620</v>
      </c>
      <c r="AJ444" s="27"/>
      <c r="AK444" s="29">
        <v>4620</v>
      </c>
      <c r="AL444" s="27"/>
      <c r="AM444" s="29">
        <v>4620</v>
      </c>
      <c r="AN444" s="27"/>
      <c r="AO444" s="128"/>
      <c r="AP444" s="27"/>
      <c r="AQ444" s="128"/>
      <c r="AR444" s="27"/>
      <c r="AS444" s="128"/>
      <c r="AT444" s="27"/>
      <c r="AU444" s="28"/>
      <c r="AV444" s="27"/>
      <c r="AW444" s="28"/>
      <c r="AX444" s="27"/>
      <c r="AY444" s="28"/>
      <c r="AZ444" s="27"/>
      <c r="BA444" s="28"/>
      <c r="BB444" s="27"/>
      <c r="BC444" s="28"/>
      <c r="BD444" s="27"/>
      <c r="BE444" s="28"/>
      <c r="BF444" s="27"/>
      <c r="BG444" s="28"/>
      <c r="BH444" s="27"/>
      <c r="BI444" s="28"/>
      <c r="BJ444" s="27"/>
      <c r="BK444" s="28"/>
      <c r="BL444" s="27"/>
      <c r="BM444" s="28"/>
      <c r="BN444" s="27"/>
      <c r="BO444" s="28"/>
      <c r="BP444" s="27"/>
      <c r="BQ444" s="28"/>
      <c r="BR444" s="27"/>
      <c r="BS444" s="28"/>
      <c r="BT444" s="27"/>
      <c r="BU444" s="28"/>
      <c r="BV444" s="27"/>
      <c r="BW444" s="28"/>
      <c r="BX444" s="27"/>
      <c r="BY444" s="28"/>
      <c r="BZ444" s="27"/>
      <c r="CA444" s="28"/>
      <c r="CB444" s="27"/>
      <c r="CC444" s="28"/>
      <c r="CD444" s="27"/>
      <c r="CE444" s="26"/>
      <c r="CF444" s="27"/>
      <c r="CG444" s="26"/>
      <c r="CH444" s="27"/>
      <c r="CI444" s="26"/>
      <c r="CJ444" s="27"/>
      <c r="CK444" s="26"/>
      <c r="CL444" s="27"/>
      <c r="CM444" s="26"/>
      <c r="CN444" s="27"/>
      <c r="CO444" s="26"/>
      <c r="CP444" s="27"/>
      <c r="CQ444" s="30"/>
      <c r="CR444" s="31">
        <f t="shared" si="34"/>
        <v>57080</v>
      </c>
      <c r="CS444" s="31">
        <f t="shared" si="34"/>
        <v>33980</v>
      </c>
      <c r="CT444" s="32">
        <f t="shared" ref="CT444:CT460" si="36">CR444-CS444</f>
        <v>23100</v>
      </c>
      <c r="CU444" s="3"/>
      <c r="CV444" s="3"/>
    </row>
    <row r="445" spans="1:100" ht="20.25" customHeight="1">
      <c r="A445" s="18">
        <v>242</v>
      </c>
      <c r="B445" s="48" t="s">
        <v>1332</v>
      </c>
      <c r="C445" s="164" t="s">
        <v>1333</v>
      </c>
      <c r="D445" s="20" t="s">
        <v>1460</v>
      </c>
      <c r="E445" s="20" t="s">
        <v>1457</v>
      </c>
      <c r="F445" s="126" t="s">
        <v>1334</v>
      </c>
      <c r="G445" s="219"/>
      <c r="H445" s="147"/>
      <c r="I445" s="94">
        <v>6600</v>
      </c>
      <c r="J445" s="127"/>
      <c r="K445" s="38">
        <f t="shared" si="35"/>
        <v>0</v>
      </c>
      <c r="L445" s="11"/>
      <c r="M445" s="26">
        <v>1500</v>
      </c>
      <c r="N445" s="27">
        <v>1500</v>
      </c>
      <c r="O445" s="26">
        <v>1000</v>
      </c>
      <c r="P445" s="27">
        <v>1000</v>
      </c>
      <c r="Q445" s="26">
        <v>5000</v>
      </c>
      <c r="R445" s="27">
        <v>5000</v>
      </c>
      <c r="S445" s="26">
        <v>8000</v>
      </c>
      <c r="T445" s="27">
        <v>0</v>
      </c>
      <c r="U445" s="26"/>
      <c r="V445" s="27"/>
      <c r="W445" s="29">
        <v>4620</v>
      </c>
      <c r="X445" s="27">
        <v>12620</v>
      </c>
      <c r="Y445" s="29">
        <v>4620</v>
      </c>
      <c r="Z445" s="27">
        <v>4620</v>
      </c>
      <c r="AA445" s="29">
        <v>4620</v>
      </c>
      <c r="AB445" s="27">
        <v>0</v>
      </c>
      <c r="AC445" s="29">
        <v>4620</v>
      </c>
      <c r="AD445" s="27">
        <v>9240</v>
      </c>
      <c r="AE445" s="29">
        <v>4620</v>
      </c>
      <c r="AF445" s="27"/>
      <c r="AG445" s="29">
        <v>4620</v>
      </c>
      <c r="AH445" s="27">
        <v>4620</v>
      </c>
      <c r="AI445" s="29">
        <v>4620</v>
      </c>
      <c r="AJ445" s="27"/>
      <c r="AK445" s="29">
        <v>4620</v>
      </c>
      <c r="AL445" s="27"/>
      <c r="AM445" s="29">
        <v>4620</v>
      </c>
      <c r="AN445" s="27"/>
      <c r="AO445" s="128"/>
      <c r="AP445" s="27"/>
      <c r="AQ445" s="128"/>
      <c r="AR445" s="27"/>
      <c r="AS445" s="128"/>
      <c r="AT445" s="27"/>
      <c r="AU445" s="28"/>
      <c r="AV445" s="27"/>
      <c r="AW445" s="28"/>
      <c r="AX445" s="27"/>
      <c r="AY445" s="28"/>
      <c r="AZ445" s="27"/>
      <c r="BA445" s="28"/>
      <c r="BB445" s="27"/>
      <c r="BC445" s="28"/>
      <c r="BD445" s="27"/>
      <c r="BE445" s="28"/>
      <c r="BF445" s="27"/>
      <c r="BG445" s="28"/>
      <c r="BH445" s="27"/>
      <c r="BI445" s="28"/>
      <c r="BJ445" s="27"/>
      <c r="BK445" s="28"/>
      <c r="BL445" s="27"/>
      <c r="BM445" s="28"/>
      <c r="BN445" s="27"/>
      <c r="BO445" s="28"/>
      <c r="BP445" s="27"/>
      <c r="BQ445" s="28"/>
      <c r="BR445" s="27"/>
      <c r="BS445" s="28"/>
      <c r="BT445" s="27"/>
      <c r="BU445" s="28"/>
      <c r="BV445" s="27"/>
      <c r="BW445" s="28"/>
      <c r="BX445" s="27"/>
      <c r="BY445" s="28"/>
      <c r="BZ445" s="27"/>
      <c r="CA445" s="28"/>
      <c r="CB445" s="27"/>
      <c r="CC445" s="28"/>
      <c r="CD445" s="27"/>
      <c r="CE445" s="26"/>
      <c r="CF445" s="27"/>
      <c r="CG445" s="26"/>
      <c r="CH445" s="27"/>
      <c r="CI445" s="26"/>
      <c r="CJ445" s="27"/>
      <c r="CK445" s="26"/>
      <c r="CL445" s="27"/>
      <c r="CM445" s="26"/>
      <c r="CN445" s="27"/>
      <c r="CO445" s="26"/>
      <c r="CP445" s="27"/>
      <c r="CQ445" s="30"/>
      <c r="CR445" s="31">
        <f t="shared" si="34"/>
        <v>57080</v>
      </c>
      <c r="CS445" s="31">
        <f t="shared" si="34"/>
        <v>38600</v>
      </c>
      <c r="CT445" s="32">
        <f t="shared" si="36"/>
        <v>18480</v>
      </c>
      <c r="CU445" s="3"/>
      <c r="CV445" s="3"/>
    </row>
    <row r="446" spans="1:100" ht="20.25" customHeight="1">
      <c r="A446" s="18">
        <v>243</v>
      </c>
      <c r="B446" s="48" t="s">
        <v>1335</v>
      </c>
      <c r="C446" s="164" t="s">
        <v>1336</v>
      </c>
      <c r="D446" s="20" t="s">
        <v>1460</v>
      </c>
      <c r="E446" s="20" t="s">
        <v>1457</v>
      </c>
      <c r="F446" s="126" t="s">
        <v>1337</v>
      </c>
      <c r="G446" s="216"/>
      <c r="H446" s="127" t="s">
        <v>680</v>
      </c>
      <c r="I446" s="94">
        <v>3300</v>
      </c>
      <c r="J446" s="127" t="s">
        <v>680</v>
      </c>
      <c r="K446" s="38">
        <f t="shared" si="35"/>
        <v>0</v>
      </c>
      <c r="L446" s="11"/>
      <c r="M446" s="26">
        <v>1500</v>
      </c>
      <c r="N446" s="27">
        <v>1500</v>
      </c>
      <c r="O446" s="26">
        <v>1000</v>
      </c>
      <c r="P446" s="27">
        <v>1000</v>
      </c>
      <c r="Q446" s="26">
        <v>5000</v>
      </c>
      <c r="R446" s="27">
        <v>5000</v>
      </c>
      <c r="S446" s="26">
        <v>8000</v>
      </c>
      <c r="T446" s="27"/>
      <c r="U446" s="26"/>
      <c r="V446" s="27"/>
      <c r="W446" s="29">
        <v>2310</v>
      </c>
      <c r="X446" s="27"/>
      <c r="Y446" s="29">
        <v>2310</v>
      </c>
      <c r="Z446" s="27"/>
      <c r="AA446" s="29">
        <v>2310</v>
      </c>
      <c r="AB446" s="27"/>
      <c r="AC446" s="29">
        <v>2310</v>
      </c>
      <c r="AD446" s="27"/>
      <c r="AE446" s="29">
        <v>2310</v>
      </c>
      <c r="AF446" s="27">
        <v>10000</v>
      </c>
      <c r="AG446" s="29">
        <v>2310</v>
      </c>
      <c r="AH446" s="27"/>
      <c r="AI446" s="29">
        <v>2310</v>
      </c>
      <c r="AJ446" s="27"/>
      <c r="AK446" s="29">
        <v>2310</v>
      </c>
      <c r="AL446" s="27"/>
      <c r="AM446" s="29">
        <v>2310</v>
      </c>
      <c r="AN446" s="27"/>
      <c r="AO446" s="128"/>
      <c r="AP446" s="27"/>
      <c r="AQ446" s="128"/>
      <c r="AR446" s="27"/>
      <c r="AS446" s="128"/>
      <c r="AT446" s="27"/>
      <c r="AU446" s="28"/>
      <c r="AV446" s="27"/>
      <c r="AW446" s="28"/>
      <c r="AX446" s="27"/>
      <c r="AY446" s="28"/>
      <c r="AZ446" s="27"/>
      <c r="BA446" s="28"/>
      <c r="BB446" s="27"/>
      <c r="BC446" s="28"/>
      <c r="BD446" s="27"/>
      <c r="BE446" s="28"/>
      <c r="BF446" s="27"/>
      <c r="BG446" s="28"/>
      <c r="BH446" s="27"/>
      <c r="BI446" s="28"/>
      <c r="BJ446" s="27"/>
      <c r="BK446" s="28"/>
      <c r="BL446" s="27"/>
      <c r="BM446" s="28"/>
      <c r="BN446" s="27"/>
      <c r="BO446" s="28"/>
      <c r="BP446" s="27"/>
      <c r="BQ446" s="28"/>
      <c r="BR446" s="27"/>
      <c r="BS446" s="28"/>
      <c r="BT446" s="27"/>
      <c r="BU446" s="28"/>
      <c r="BV446" s="27"/>
      <c r="BW446" s="28"/>
      <c r="BX446" s="27"/>
      <c r="BY446" s="28"/>
      <c r="BZ446" s="27"/>
      <c r="CA446" s="28"/>
      <c r="CB446" s="27"/>
      <c r="CC446" s="28"/>
      <c r="CD446" s="27"/>
      <c r="CE446" s="26"/>
      <c r="CF446" s="27"/>
      <c r="CG446" s="26"/>
      <c r="CH446" s="27"/>
      <c r="CI446" s="26"/>
      <c r="CJ446" s="27"/>
      <c r="CK446" s="26"/>
      <c r="CL446" s="27"/>
      <c r="CM446" s="26"/>
      <c r="CN446" s="27"/>
      <c r="CO446" s="26"/>
      <c r="CP446" s="27"/>
      <c r="CQ446" s="30"/>
      <c r="CR446" s="31">
        <f t="shared" si="34"/>
        <v>36290</v>
      </c>
      <c r="CS446" s="31">
        <f t="shared" si="34"/>
        <v>17500</v>
      </c>
      <c r="CT446" s="32">
        <f t="shared" si="36"/>
        <v>18790</v>
      </c>
      <c r="CU446" s="3"/>
      <c r="CV446" s="3"/>
    </row>
    <row r="447" spans="1:100" ht="20.25" customHeight="1">
      <c r="A447" s="18">
        <v>244</v>
      </c>
      <c r="B447" s="48" t="s">
        <v>1338</v>
      </c>
      <c r="C447" s="164" t="s">
        <v>1339</v>
      </c>
      <c r="D447" s="20" t="s">
        <v>1460</v>
      </c>
      <c r="E447" s="20" t="s">
        <v>1457</v>
      </c>
      <c r="F447" s="126" t="s">
        <v>1340</v>
      </c>
      <c r="G447" s="216"/>
      <c r="H447" s="127" t="s">
        <v>680</v>
      </c>
      <c r="I447" s="94">
        <v>3300</v>
      </c>
      <c r="J447" s="127" t="s">
        <v>680</v>
      </c>
      <c r="K447" s="38">
        <f t="shared" si="35"/>
        <v>0</v>
      </c>
      <c r="L447" s="11"/>
      <c r="M447" s="26">
        <v>1500</v>
      </c>
      <c r="N447" s="27">
        <v>1500</v>
      </c>
      <c r="O447" s="26">
        <v>1000</v>
      </c>
      <c r="P447" s="27">
        <v>1000</v>
      </c>
      <c r="Q447" s="26">
        <v>5000</v>
      </c>
      <c r="R447" s="27">
        <v>3500</v>
      </c>
      <c r="S447" s="26">
        <v>8000</v>
      </c>
      <c r="T447" s="27"/>
      <c r="U447" s="26"/>
      <c r="V447" s="27"/>
      <c r="W447" s="29">
        <v>2310</v>
      </c>
      <c r="X447" s="27">
        <v>0</v>
      </c>
      <c r="Y447" s="29">
        <v>2310</v>
      </c>
      <c r="Z447" s="27">
        <v>0</v>
      </c>
      <c r="AA447" s="29">
        <v>2310</v>
      </c>
      <c r="AB447" s="27">
        <f>4620+11810</f>
        <v>16430</v>
      </c>
      <c r="AC447" s="29">
        <v>2310</v>
      </c>
      <c r="AD447" s="27">
        <v>2310</v>
      </c>
      <c r="AE447" s="29">
        <v>2310</v>
      </c>
      <c r="AF447" s="27">
        <v>2310</v>
      </c>
      <c r="AG447" s="29">
        <v>2310</v>
      </c>
      <c r="AH447" s="27"/>
      <c r="AI447" s="29">
        <v>2310</v>
      </c>
      <c r="AJ447" s="27"/>
      <c r="AK447" s="29">
        <v>2310</v>
      </c>
      <c r="AL447" s="27">
        <v>6930</v>
      </c>
      <c r="AM447" s="29">
        <v>2310</v>
      </c>
      <c r="AN447" s="27">
        <v>2310</v>
      </c>
      <c r="AO447" s="128"/>
      <c r="AP447" s="27"/>
      <c r="AQ447" s="128"/>
      <c r="AR447" s="27"/>
      <c r="AS447" s="128"/>
      <c r="AT447" s="27"/>
      <c r="AU447" s="28"/>
      <c r="AV447" s="27"/>
      <c r="AW447" s="28"/>
      <c r="AX447" s="27"/>
      <c r="AY447" s="28"/>
      <c r="AZ447" s="27"/>
      <c r="BA447" s="28"/>
      <c r="BB447" s="27"/>
      <c r="BC447" s="28"/>
      <c r="BD447" s="27"/>
      <c r="BE447" s="28"/>
      <c r="BF447" s="27"/>
      <c r="BG447" s="28"/>
      <c r="BH447" s="27"/>
      <c r="BI447" s="28"/>
      <c r="BJ447" s="27"/>
      <c r="BK447" s="28"/>
      <c r="BL447" s="27"/>
      <c r="BM447" s="28"/>
      <c r="BN447" s="27"/>
      <c r="BO447" s="28"/>
      <c r="BP447" s="27"/>
      <c r="BQ447" s="28"/>
      <c r="BR447" s="27"/>
      <c r="BS447" s="28"/>
      <c r="BT447" s="27"/>
      <c r="BU447" s="28"/>
      <c r="BV447" s="27"/>
      <c r="BW447" s="28"/>
      <c r="BX447" s="27"/>
      <c r="BY447" s="28"/>
      <c r="BZ447" s="27"/>
      <c r="CA447" s="28"/>
      <c r="CB447" s="27"/>
      <c r="CC447" s="28"/>
      <c r="CD447" s="27"/>
      <c r="CE447" s="26"/>
      <c r="CF447" s="27"/>
      <c r="CG447" s="26"/>
      <c r="CH447" s="27"/>
      <c r="CI447" s="26"/>
      <c r="CJ447" s="27"/>
      <c r="CK447" s="26"/>
      <c r="CL447" s="27"/>
      <c r="CM447" s="26"/>
      <c r="CN447" s="27"/>
      <c r="CO447" s="26"/>
      <c r="CP447" s="27"/>
      <c r="CQ447" s="30"/>
      <c r="CR447" s="31">
        <f t="shared" si="34"/>
        <v>36290</v>
      </c>
      <c r="CS447" s="31">
        <f t="shared" si="34"/>
        <v>36290</v>
      </c>
      <c r="CT447" s="32">
        <f t="shared" si="36"/>
        <v>0</v>
      </c>
      <c r="CU447" s="3"/>
      <c r="CV447" s="3"/>
    </row>
    <row r="448" spans="1:100" ht="20.25" customHeight="1">
      <c r="A448" s="18">
        <v>245</v>
      </c>
      <c r="B448" s="48" t="s">
        <v>1341</v>
      </c>
      <c r="C448" s="164" t="s">
        <v>1342</v>
      </c>
      <c r="D448" s="20" t="s">
        <v>1460</v>
      </c>
      <c r="E448" s="20" t="s">
        <v>1457</v>
      </c>
      <c r="F448" s="126" t="s">
        <v>1343</v>
      </c>
      <c r="G448" s="216"/>
      <c r="H448" s="222" t="s">
        <v>136</v>
      </c>
      <c r="I448" s="94"/>
      <c r="J448" s="222" t="s">
        <v>136</v>
      </c>
      <c r="K448" s="38">
        <f t="shared" si="35"/>
        <v>0</v>
      </c>
      <c r="L448" s="11"/>
      <c r="M448" s="26">
        <v>1500</v>
      </c>
      <c r="N448" s="27">
        <v>1500</v>
      </c>
      <c r="O448" s="26">
        <v>1000</v>
      </c>
      <c r="P448" s="27">
        <v>1000</v>
      </c>
      <c r="Q448" s="26">
        <v>5000</v>
      </c>
      <c r="R448" s="27">
        <v>5000</v>
      </c>
      <c r="S448" s="26">
        <v>8000</v>
      </c>
      <c r="T448" s="27">
        <v>0</v>
      </c>
      <c r="U448" s="26"/>
      <c r="V448" s="27"/>
      <c r="W448" s="29">
        <v>4620</v>
      </c>
      <c r="X448" s="27">
        <v>10000</v>
      </c>
      <c r="Y448" s="29">
        <v>4620</v>
      </c>
      <c r="Z448" s="27">
        <v>4620</v>
      </c>
      <c r="AA448" s="29">
        <v>4620</v>
      </c>
      <c r="AB448" s="27">
        <v>0</v>
      </c>
      <c r="AC448" s="29">
        <v>4620</v>
      </c>
      <c r="AD448" s="27">
        <v>11860</v>
      </c>
      <c r="AE448" s="29">
        <v>4620</v>
      </c>
      <c r="AF448" s="27"/>
      <c r="AG448" s="29">
        <v>4620</v>
      </c>
      <c r="AH448" s="27"/>
      <c r="AI448" s="29"/>
      <c r="AJ448" s="27">
        <v>9240</v>
      </c>
      <c r="AK448" s="29"/>
      <c r="AL448" s="27"/>
      <c r="AM448" s="29"/>
      <c r="AN448" s="27"/>
      <c r="AO448" s="128"/>
      <c r="AP448" s="27"/>
      <c r="AQ448" s="128"/>
      <c r="AR448" s="27"/>
      <c r="AS448" s="128"/>
      <c r="AT448" s="27"/>
      <c r="AU448" s="28"/>
      <c r="AV448" s="27"/>
      <c r="AW448" s="28"/>
      <c r="AX448" s="27"/>
      <c r="AY448" s="28"/>
      <c r="AZ448" s="27"/>
      <c r="BA448" s="28"/>
      <c r="BB448" s="27"/>
      <c r="BC448" s="28"/>
      <c r="BD448" s="27"/>
      <c r="BE448" s="28"/>
      <c r="BF448" s="27"/>
      <c r="BG448" s="28"/>
      <c r="BH448" s="27"/>
      <c r="BI448" s="28"/>
      <c r="BJ448" s="27"/>
      <c r="BK448" s="28"/>
      <c r="BL448" s="27"/>
      <c r="BM448" s="28"/>
      <c r="BN448" s="27"/>
      <c r="BO448" s="28"/>
      <c r="BP448" s="27"/>
      <c r="BQ448" s="28"/>
      <c r="BR448" s="27"/>
      <c r="BS448" s="28"/>
      <c r="BT448" s="27"/>
      <c r="BU448" s="28"/>
      <c r="BV448" s="27"/>
      <c r="BW448" s="28"/>
      <c r="BX448" s="27"/>
      <c r="BY448" s="28"/>
      <c r="BZ448" s="27"/>
      <c r="CA448" s="28"/>
      <c r="CB448" s="27"/>
      <c r="CC448" s="28"/>
      <c r="CD448" s="27"/>
      <c r="CE448" s="26"/>
      <c r="CF448" s="27"/>
      <c r="CG448" s="26"/>
      <c r="CH448" s="27"/>
      <c r="CI448" s="26"/>
      <c r="CJ448" s="27"/>
      <c r="CK448" s="26"/>
      <c r="CL448" s="27"/>
      <c r="CM448" s="26"/>
      <c r="CN448" s="27"/>
      <c r="CO448" s="26"/>
      <c r="CP448" s="27"/>
      <c r="CQ448" s="30"/>
      <c r="CR448" s="31">
        <f t="shared" si="34"/>
        <v>43220</v>
      </c>
      <c r="CS448" s="31">
        <f t="shared" si="34"/>
        <v>43220</v>
      </c>
      <c r="CT448" s="32">
        <f t="shared" si="36"/>
        <v>0</v>
      </c>
      <c r="CU448" s="3"/>
      <c r="CV448" s="3"/>
    </row>
    <row r="449" spans="1:100" ht="21.75" customHeight="1">
      <c r="A449" s="18">
        <v>246</v>
      </c>
      <c r="B449" s="48" t="s">
        <v>1344</v>
      </c>
      <c r="C449" s="164" t="s">
        <v>1345</v>
      </c>
      <c r="D449" s="20" t="s">
        <v>1460</v>
      </c>
      <c r="E449" s="20" t="s">
        <v>1457</v>
      </c>
      <c r="F449" s="126" t="s">
        <v>1346</v>
      </c>
      <c r="G449" s="217" t="s">
        <v>410</v>
      </c>
      <c r="H449" s="35" t="s">
        <v>1463</v>
      </c>
      <c r="I449" s="94">
        <v>6200</v>
      </c>
      <c r="J449" s="35"/>
      <c r="K449" s="38">
        <f t="shared" si="35"/>
        <v>0</v>
      </c>
      <c r="L449" s="11"/>
      <c r="M449" s="26">
        <v>1500</v>
      </c>
      <c r="N449" s="27">
        <v>1500</v>
      </c>
      <c r="O449" s="26">
        <v>1000</v>
      </c>
      <c r="P449" s="27">
        <v>1000</v>
      </c>
      <c r="Q449" s="26">
        <v>5000</v>
      </c>
      <c r="R449" s="27">
        <v>5000</v>
      </c>
      <c r="S449" s="26">
        <v>8000</v>
      </c>
      <c r="T449" s="27"/>
      <c r="U449" s="26"/>
      <c r="V449" s="27"/>
      <c r="W449" s="29">
        <v>4340</v>
      </c>
      <c r="X449" s="27"/>
      <c r="Y449" s="29">
        <v>4340</v>
      </c>
      <c r="Z449" s="27"/>
      <c r="AA449" s="29">
        <v>4340</v>
      </c>
      <c r="AB449" s="27"/>
      <c r="AC449" s="29">
        <v>4340</v>
      </c>
      <c r="AD449" s="27"/>
      <c r="AE449" s="29">
        <v>4340</v>
      </c>
      <c r="AF449" s="27"/>
      <c r="AG449" s="29">
        <v>4340</v>
      </c>
      <c r="AH449" s="27"/>
      <c r="AI449" s="29">
        <v>4340</v>
      </c>
      <c r="AJ449" s="27"/>
      <c r="AK449" s="29">
        <v>4340</v>
      </c>
      <c r="AL449" s="27"/>
      <c r="AM449" s="29">
        <v>4340</v>
      </c>
      <c r="AN449" s="27"/>
      <c r="AO449" s="128"/>
      <c r="AP449" s="27"/>
      <c r="AQ449" s="128"/>
      <c r="AR449" s="27"/>
      <c r="AS449" s="128"/>
      <c r="AT449" s="27"/>
      <c r="AU449" s="28"/>
      <c r="AV449" s="27"/>
      <c r="AW449" s="28"/>
      <c r="AX449" s="27"/>
      <c r="AY449" s="28"/>
      <c r="AZ449" s="27"/>
      <c r="BA449" s="28"/>
      <c r="BB449" s="27"/>
      <c r="BC449" s="28"/>
      <c r="BD449" s="27"/>
      <c r="BE449" s="28"/>
      <c r="BF449" s="27"/>
      <c r="BG449" s="28"/>
      <c r="BH449" s="27"/>
      <c r="BI449" s="28"/>
      <c r="BJ449" s="27"/>
      <c r="BK449" s="28"/>
      <c r="BL449" s="27"/>
      <c r="BM449" s="28"/>
      <c r="BN449" s="27"/>
      <c r="BO449" s="28"/>
      <c r="BP449" s="27"/>
      <c r="BQ449" s="28"/>
      <c r="BR449" s="27"/>
      <c r="BS449" s="28"/>
      <c r="BT449" s="27"/>
      <c r="BU449" s="28"/>
      <c r="BV449" s="27"/>
      <c r="BW449" s="28"/>
      <c r="BX449" s="27"/>
      <c r="BY449" s="28"/>
      <c r="BZ449" s="27"/>
      <c r="CA449" s="28"/>
      <c r="CB449" s="27"/>
      <c r="CC449" s="28"/>
      <c r="CD449" s="27"/>
      <c r="CE449" s="26"/>
      <c r="CF449" s="27"/>
      <c r="CG449" s="26"/>
      <c r="CH449" s="27"/>
      <c r="CI449" s="26"/>
      <c r="CJ449" s="27"/>
      <c r="CK449" s="26"/>
      <c r="CL449" s="27"/>
      <c r="CM449" s="26"/>
      <c r="CN449" s="27"/>
      <c r="CO449" s="26"/>
      <c r="CP449" s="27"/>
      <c r="CQ449" s="30"/>
      <c r="CR449" s="31">
        <f t="shared" si="34"/>
        <v>54560</v>
      </c>
      <c r="CS449" s="31">
        <f t="shared" si="34"/>
        <v>7500</v>
      </c>
      <c r="CT449" s="32">
        <f t="shared" si="36"/>
        <v>47060</v>
      </c>
      <c r="CU449" s="3"/>
      <c r="CV449" s="3"/>
    </row>
    <row r="450" spans="1:100" ht="20.25" customHeight="1">
      <c r="A450" s="18">
        <v>247</v>
      </c>
      <c r="B450" s="48" t="s">
        <v>1347</v>
      </c>
      <c r="C450" s="164" t="s">
        <v>1348</v>
      </c>
      <c r="D450" s="20" t="s">
        <v>1460</v>
      </c>
      <c r="E450" s="20" t="s">
        <v>1457</v>
      </c>
      <c r="F450" s="126" t="s">
        <v>1349</v>
      </c>
      <c r="G450" s="216"/>
      <c r="H450" s="127"/>
      <c r="I450" s="94">
        <v>6600</v>
      </c>
      <c r="J450" s="127"/>
      <c r="K450" s="38">
        <f t="shared" si="35"/>
        <v>0</v>
      </c>
      <c r="L450" s="11"/>
      <c r="M450" s="26">
        <v>1500</v>
      </c>
      <c r="N450" s="27">
        <v>1500</v>
      </c>
      <c r="O450" s="26">
        <v>1000</v>
      </c>
      <c r="P450" s="27">
        <v>1000</v>
      </c>
      <c r="Q450" s="26">
        <v>5000</v>
      </c>
      <c r="R450" s="27">
        <v>5000</v>
      </c>
      <c r="S450" s="26">
        <v>8000</v>
      </c>
      <c r="T450" s="27">
        <v>8000</v>
      </c>
      <c r="U450" s="26"/>
      <c r="V450" s="27"/>
      <c r="W450" s="29">
        <v>4620</v>
      </c>
      <c r="X450" s="27">
        <v>0</v>
      </c>
      <c r="Y450" s="29">
        <v>4620</v>
      </c>
      <c r="Z450" s="27">
        <v>0</v>
      </c>
      <c r="AA450" s="29">
        <v>4620</v>
      </c>
      <c r="AB450" s="27">
        <v>0</v>
      </c>
      <c r="AC450" s="29">
        <v>4620</v>
      </c>
      <c r="AD450" s="27">
        <v>18480</v>
      </c>
      <c r="AE450" s="29">
        <v>4620</v>
      </c>
      <c r="AF450" s="27"/>
      <c r="AG450" s="29">
        <v>4620</v>
      </c>
      <c r="AH450" s="27"/>
      <c r="AI450" s="29">
        <v>4620</v>
      </c>
      <c r="AJ450" s="27"/>
      <c r="AK450" s="29">
        <v>4620</v>
      </c>
      <c r="AL450" s="27"/>
      <c r="AM450" s="29">
        <v>4620</v>
      </c>
      <c r="AN450" s="27">
        <v>9240</v>
      </c>
      <c r="AO450" s="128"/>
      <c r="AP450" s="27"/>
      <c r="AQ450" s="128"/>
      <c r="AR450" s="27"/>
      <c r="AS450" s="128"/>
      <c r="AT450" s="27"/>
      <c r="AU450" s="28"/>
      <c r="AV450" s="27"/>
      <c r="AW450" s="28"/>
      <c r="AX450" s="27"/>
      <c r="AY450" s="28"/>
      <c r="AZ450" s="27"/>
      <c r="BA450" s="28"/>
      <c r="BB450" s="27"/>
      <c r="BC450" s="28"/>
      <c r="BD450" s="27"/>
      <c r="BE450" s="28"/>
      <c r="BF450" s="27"/>
      <c r="BG450" s="28"/>
      <c r="BH450" s="27"/>
      <c r="BI450" s="28"/>
      <c r="BJ450" s="27"/>
      <c r="BK450" s="28"/>
      <c r="BL450" s="27"/>
      <c r="BM450" s="28"/>
      <c r="BN450" s="27"/>
      <c r="BO450" s="28"/>
      <c r="BP450" s="27"/>
      <c r="BQ450" s="28"/>
      <c r="BR450" s="27"/>
      <c r="BS450" s="28"/>
      <c r="BT450" s="27"/>
      <c r="BU450" s="28"/>
      <c r="BV450" s="27"/>
      <c r="BW450" s="28"/>
      <c r="BX450" s="27"/>
      <c r="BY450" s="28"/>
      <c r="BZ450" s="27"/>
      <c r="CA450" s="28"/>
      <c r="CB450" s="27"/>
      <c r="CC450" s="28"/>
      <c r="CD450" s="27"/>
      <c r="CE450" s="26"/>
      <c r="CF450" s="27"/>
      <c r="CG450" s="26"/>
      <c r="CH450" s="27"/>
      <c r="CI450" s="26"/>
      <c r="CJ450" s="27"/>
      <c r="CK450" s="26"/>
      <c r="CL450" s="27"/>
      <c r="CM450" s="26"/>
      <c r="CN450" s="27"/>
      <c r="CO450" s="26"/>
      <c r="CP450" s="27"/>
      <c r="CQ450" s="30"/>
      <c r="CR450" s="31">
        <f t="shared" si="34"/>
        <v>57080</v>
      </c>
      <c r="CS450" s="31">
        <f t="shared" si="34"/>
        <v>43220</v>
      </c>
      <c r="CT450" s="32">
        <f t="shared" si="36"/>
        <v>13860</v>
      </c>
      <c r="CU450" s="3"/>
      <c r="CV450" s="3"/>
    </row>
    <row r="451" spans="1:100" ht="20.25" customHeight="1">
      <c r="A451" s="18">
        <v>248</v>
      </c>
      <c r="B451" s="48" t="s">
        <v>1180</v>
      </c>
      <c r="C451" s="164" t="s">
        <v>1350</v>
      </c>
      <c r="D451" s="20" t="s">
        <v>1460</v>
      </c>
      <c r="E451" s="20" t="s">
        <v>1457</v>
      </c>
      <c r="F451" s="126" t="s">
        <v>1351</v>
      </c>
      <c r="G451" s="22"/>
      <c r="H451" s="147"/>
      <c r="I451" s="94">
        <v>6600</v>
      </c>
      <c r="J451" s="147"/>
      <c r="K451" s="38">
        <f t="shared" si="35"/>
        <v>0</v>
      </c>
      <c r="L451" s="11"/>
      <c r="M451" s="26">
        <v>1500</v>
      </c>
      <c r="N451" s="27">
        <v>1500</v>
      </c>
      <c r="O451" s="26">
        <v>1000</v>
      </c>
      <c r="P451" s="27">
        <v>1000</v>
      </c>
      <c r="Q451" s="26">
        <v>5000</v>
      </c>
      <c r="R451" s="27">
        <v>5000</v>
      </c>
      <c r="S451" s="26">
        <v>8000</v>
      </c>
      <c r="T451" s="27">
        <v>0</v>
      </c>
      <c r="U451" s="26"/>
      <c r="V451" s="27"/>
      <c r="W451" s="29">
        <v>4620</v>
      </c>
      <c r="X451" s="27">
        <v>0</v>
      </c>
      <c r="Y451" s="29">
        <v>4620</v>
      </c>
      <c r="Z451" s="27">
        <v>0</v>
      </c>
      <c r="AA451" s="29">
        <v>4620</v>
      </c>
      <c r="AB451" s="27">
        <v>0</v>
      </c>
      <c r="AC451" s="29">
        <v>4620</v>
      </c>
      <c r="AD451" s="27">
        <v>20000</v>
      </c>
      <c r="AE451" s="29">
        <v>4620</v>
      </c>
      <c r="AF451" s="27"/>
      <c r="AG451" s="29">
        <v>4620</v>
      </c>
      <c r="AH451" s="27"/>
      <c r="AI451" s="29">
        <v>4620</v>
      </c>
      <c r="AJ451" s="27"/>
      <c r="AK451" s="29">
        <v>4620</v>
      </c>
      <c r="AL451" s="27"/>
      <c r="AM451" s="29">
        <v>4620</v>
      </c>
      <c r="AN451" s="27"/>
      <c r="AO451" s="128"/>
      <c r="AP451" s="27"/>
      <c r="AQ451" s="128"/>
      <c r="AR451" s="27"/>
      <c r="AS451" s="128"/>
      <c r="AT451" s="27"/>
      <c r="AU451" s="28"/>
      <c r="AV451" s="27"/>
      <c r="AW451" s="28"/>
      <c r="AX451" s="27"/>
      <c r="AY451" s="28"/>
      <c r="AZ451" s="27"/>
      <c r="BA451" s="28"/>
      <c r="BB451" s="27"/>
      <c r="BC451" s="28"/>
      <c r="BD451" s="27"/>
      <c r="BE451" s="28"/>
      <c r="BF451" s="27"/>
      <c r="BG451" s="28"/>
      <c r="BH451" s="27"/>
      <c r="BI451" s="28"/>
      <c r="BJ451" s="27"/>
      <c r="BK451" s="28"/>
      <c r="BL451" s="27"/>
      <c r="BM451" s="28"/>
      <c r="BN451" s="27"/>
      <c r="BO451" s="28"/>
      <c r="BP451" s="27"/>
      <c r="BQ451" s="28"/>
      <c r="BR451" s="27"/>
      <c r="BS451" s="28"/>
      <c r="BT451" s="27"/>
      <c r="BU451" s="28"/>
      <c r="BV451" s="27"/>
      <c r="BW451" s="28"/>
      <c r="BX451" s="27"/>
      <c r="BY451" s="28"/>
      <c r="BZ451" s="27"/>
      <c r="CA451" s="28"/>
      <c r="CB451" s="27"/>
      <c r="CC451" s="28"/>
      <c r="CD451" s="27"/>
      <c r="CE451" s="26"/>
      <c r="CF451" s="27"/>
      <c r="CG451" s="26"/>
      <c r="CH451" s="27"/>
      <c r="CI451" s="26"/>
      <c r="CJ451" s="27"/>
      <c r="CK451" s="26"/>
      <c r="CL451" s="27"/>
      <c r="CM451" s="26"/>
      <c r="CN451" s="27"/>
      <c r="CO451" s="26"/>
      <c r="CP451" s="27"/>
      <c r="CQ451" s="30"/>
      <c r="CR451" s="31">
        <f t="shared" si="34"/>
        <v>57080</v>
      </c>
      <c r="CS451" s="31">
        <f t="shared" si="34"/>
        <v>27500</v>
      </c>
      <c r="CT451" s="32">
        <f t="shared" si="36"/>
        <v>29580</v>
      </c>
      <c r="CU451" s="3"/>
      <c r="CV451" s="3"/>
    </row>
    <row r="452" spans="1:100" ht="20.25" customHeight="1">
      <c r="A452" s="18">
        <v>154</v>
      </c>
      <c r="B452" s="48" t="s">
        <v>511</v>
      </c>
      <c r="C452" s="164" t="s">
        <v>512</v>
      </c>
      <c r="D452" s="20" t="s">
        <v>1460</v>
      </c>
      <c r="E452" s="20" t="s">
        <v>1458</v>
      </c>
      <c r="F452" s="21" t="s">
        <v>513</v>
      </c>
      <c r="G452" s="216"/>
      <c r="H452" s="222" t="s">
        <v>136</v>
      </c>
      <c r="I452" s="23"/>
      <c r="J452" s="222" t="s">
        <v>136</v>
      </c>
      <c r="K452" s="38">
        <f>CT452</f>
        <v>0</v>
      </c>
      <c r="L452" s="11"/>
      <c r="M452" s="26">
        <v>1500</v>
      </c>
      <c r="N452" s="27">
        <v>1500</v>
      </c>
      <c r="O452" s="26">
        <v>1000</v>
      </c>
      <c r="P452" s="27">
        <v>1000</v>
      </c>
      <c r="Q452" s="26">
        <v>5000</v>
      </c>
      <c r="R452" s="27">
        <v>5000</v>
      </c>
      <c r="S452" s="26">
        <v>8000</v>
      </c>
      <c r="T452" s="27">
        <v>0</v>
      </c>
      <c r="U452" s="28"/>
      <c r="V452" s="27"/>
      <c r="W452" s="26"/>
      <c r="X452" s="27"/>
      <c r="Y452" s="29">
        <v>4620</v>
      </c>
      <c r="Z452" s="27">
        <v>0</v>
      </c>
      <c r="AA452" s="29">
        <v>4620</v>
      </c>
      <c r="AB452" s="27">
        <v>17240</v>
      </c>
      <c r="AC452" s="29">
        <v>4620</v>
      </c>
      <c r="AD452" s="27">
        <v>4620</v>
      </c>
      <c r="AE452" s="29">
        <v>4620</v>
      </c>
      <c r="AF452" s="27">
        <v>4620</v>
      </c>
      <c r="AG452" s="29">
        <v>4620</v>
      </c>
      <c r="AH452" s="27">
        <v>4620</v>
      </c>
      <c r="AI452" s="29">
        <v>4620</v>
      </c>
      <c r="AJ452" s="27">
        <v>4620</v>
      </c>
      <c r="AK452" s="29"/>
      <c r="AL452" s="27"/>
      <c r="AM452" s="29"/>
      <c r="AN452" s="27"/>
      <c r="AO452" s="29"/>
      <c r="AP452" s="27"/>
      <c r="AQ452" s="28"/>
      <c r="AR452" s="27"/>
      <c r="AS452" s="28"/>
      <c r="AT452" s="27"/>
      <c r="AU452" s="28"/>
      <c r="AV452" s="27"/>
      <c r="AW452" s="28"/>
      <c r="AX452" s="27"/>
      <c r="AY452" s="28"/>
      <c r="AZ452" s="27"/>
      <c r="BA452" s="28"/>
      <c r="BB452" s="27"/>
      <c r="BC452" s="28"/>
      <c r="BD452" s="27"/>
      <c r="BE452" s="28"/>
      <c r="BF452" s="27"/>
      <c r="BG452" s="28"/>
      <c r="BH452" s="27"/>
      <c r="BI452" s="28"/>
      <c r="BJ452" s="27"/>
      <c r="BK452" s="28"/>
      <c r="BL452" s="27"/>
      <c r="BM452" s="28"/>
      <c r="BN452" s="27"/>
      <c r="BO452" s="28"/>
      <c r="BP452" s="27"/>
      <c r="BQ452" s="28"/>
      <c r="BR452" s="27"/>
      <c r="BS452" s="28"/>
      <c r="BT452" s="27"/>
      <c r="BU452" s="28"/>
      <c r="BV452" s="27"/>
      <c r="BW452" s="28"/>
      <c r="BX452" s="27"/>
      <c r="BY452" s="28"/>
      <c r="BZ452" s="27"/>
      <c r="CA452" s="28"/>
      <c r="CB452" s="27"/>
      <c r="CC452" s="28"/>
      <c r="CD452" s="27"/>
      <c r="CE452" s="26"/>
      <c r="CF452" s="27"/>
      <c r="CG452" s="26"/>
      <c r="CH452" s="27"/>
      <c r="CI452" s="26"/>
      <c r="CJ452" s="27"/>
      <c r="CK452" s="26"/>
      <c r="CL452" s="27"/>
      <c r="CM452" s="26"/>
      <c r="CN452" s="27"/>
      <c r="CO452" s="26"/>
      <c r="CP452" s="27"/>
      <c r="CQ452" s="30"/>
      <c r="CR452" s="31">
        <f t="shared" si="34"/>
        <v>43220</v>
      </c>
      <c r="CS452" s="31">
        <f t="shared" si="34"/>
        <v>43220</v>
      </c>
      <c r="CT452" s="32">
        <f t="shared" si="36"/>
        <v>0</v>
      </c>
      <c r="CU452" s="3"/>
      <c r="CV452" s="3"/>
    </row>
    <row r="453" spans="1:100" ht="20.25" customHeight="1">
      <c r="A453" s="18">
        <v>155</v>
      </c>
      <c r="B453" s="48" t="s">
        <v>514</v>
      </c>
      <c r="C453" s="164" t="s">
        <v>515</v>
      </c>
      <c r="D453" s="20" t="s">
        <v>1460</v>
      </c>
      <c r="E453" s="20" t="s">
        <v>1458</v>
      </c>
      <c r="F453" s="21" t="s">
        <v>516</v>
      </c>
      <c r="G453" s="216"/>
      <c r="H453" s="35"/>
      <c r="I453" s="23">
        <v>6600</v>
      </c>
      <c r="J453" s="35"/>
      <c r="K453" s="38">
        <f>CT453</f>
        <v>23100</v>
      </c>
      <c r="L453" s="11"/>
      <c r="M453" s="26">
        <v>1500</v>
      </c>
      <c r="N453" s="27">
        <v>1500</v>
      </c>
      <c r="O453" s="26">
        <v>1000</v>
      </c>
      <c r="P453" s="27">
        <v>1000</v>
      </c>
      <c r="Q453" s="26">
        <v>5000</v>
      </c>
      <c r="R453" s="27">
        <v>5000</v>
      </c>
      <c r="S453" s="26">
        <v>8000</v>
      </c>
      <c r="T453" s="27">
        <v>0</v>
      </c>
      <c r="U453" s="28"/>
      <c r="V453" s="27"/>
      <c r="W453" s="26"/>
      <c r="X453" s="27"/>
      <c r="Y453" s="29">
        <v>4620</v>
      </c>
      <c r="Z453" s="27">
        <v>0</v>
      </c>
      <c r="AA453" s="29">
        <v>4620</v>
      </c>
      <c r="AB453" s="27">
        <v>0</v>
      </c>
      <c r="AC453" s="29">
        <v>4620</v>
      </c>
      <c r="AD453" s="27">
        <v>0</v>
      </c>
      <c r="AE453" s="29">
        <v>4620</v>
      </c>
      <c r="AF453" s="27">
        <v>26480</v>
      </c>
      <c r="AG453" s="29">
        <v>4620</v>
      </c>
      <c r="AH453" s="27"/>
      <c r="AI453" s="29">
        <v>4620</v>
      </c>
      <c r="AJ453" s="27"/>
      <c r="AK453" s="29">
        <v>4620</v>
      </c>
      <c r="AL453" s="27"/>
      <c r="AM453" s="29">
        <v>4620</v>
      </c>
      <c r="AN453" s="27"/>
      <c r="AO453" s="29">
        <v>4620</v>
      </c>
      <c r="AP453" s="27"/>
      <c r="AQ453" s="28"/>
      <c r="AR453" s="27"/>
      <c r="AS453" s="28"/>
      <c r="AT453" s="27"/>
      <c r="AU453" s="28"/>
      <c r="AV453" s="27"/>
      <c r="AW453" s="28"/>
      <c r="AX453" s="27"/>
      <c r="AY453" s="28"/>
      <c r="AZ453" s="27"/>
      <c r="BA453" s="28"/>
      <c r="BB453" s="27"/>
      <c r="BC453" s="28"/>
      <c r="BD453" s="27"/>
      <c r="BE453" s="28"/>
      <c r="BF453" s="27"/>
      <c r="BG453" s="28"/>
      <c r="BH453" s="27"/>
      <c r="BI453" s="28"/>
      <c r="BJ453" s="27"/>
      <c r="BK453" s="28"/>
      <c r="BL453" s="27"/>
      <c r="BM453" s="28"/>
      <c r="BN453" s="27"/>
      <c r="BO453" s="28"/>
      <c r="BP453" s="27"/>
      <c r="BQ453" s="28"/>
      <c r="BR453" s="27"/>
      <c r="BS453" s="28"/>
      <c r="BT453" s="27"/>
      <c r="BU453" s="28"/>
      <c r="BV453" s="27"/>
      <c r="BW453" s="28"/>
      <c r="BX453" s="27"/>
      <c r="BY453" s="28"/>
      <c r="BZ453" s="27"/>
      <c r="CA453" s="28"/>
      <c r="CB453" s="27"/>
      <c r="CC453" s="28"/>
      <c r="CD453" s="27"/>
      <c r="CE453" s="26"/>
      <c r="CF453" s="27"/>
      <c r="CG453" s="26"/>
      <c r="CH453" s="27"/>
      <c r="CI453" s="26"/>
      <c r="CJ453" s="27"/>
      <c r="CK453" s="26"/>
      <c r="CL453" s="27"/>
      <c r="CM453" s="26"/>
      <c r="CN453" s="27"/>
      <c r="CO453" s="26"/>
      <c r="CP453" s="27"/>
      <c r="CQ453" s="30"/>
      <c r="CR453" s="31">
        <f t="shared" si="34"/>
        <v>57080</v>
      </c>
      <c r="CS453" s="31">
        <f t="shared" si="34"/>
        <v>33980</v>
      </c>
      <c r="CT453" s="32">
        <f t="shared" si="36"/>
        <v>23100</v>
      </c>
      <c r="CU453" s="3"/>
      <c r="CV453" s="3"/>
    </row>
    <row r="454" spans="1:100" ht="20.25" customHeight="1">
      <c r="A454" s="18">
        <v>249</v>
      </c>
      <c r="B454" s="48" t="s">
        <v>1352</v>
      </c>
      <c r="C454" s="164" t="s">
        <v>1353</v>
      </c>
      <c r="D454" s="20" t="s">
        <v>1460</v>
      </c>
      <c r="E454" s="20" t="s">
        <v>1457</v>
      </c>
      <c r="F454" s="126" t="s">
        <v>1354</v>
      </c>
      <c r="G454" s="216"/>
      <c r="H454" s="127"/>
      <c r="I454" s="94">
        <v>6600</v>
      </c>
      <c r="J454" s="127"/>
      <c r="K454" s="38">
        <f t="shared" ref="K454:K460" si="37">CV454</f>
        <v>0</v>
      </c>
      <c r="L454" s="11"/>
      <c r="M454" s="26">
        <v>1500</v>
      </c>
      <c r="N454" s="27">
        <v>1500</v>
      </c>
      <c r="O454" s="26">
        <v>1000</v>
      </c>
      <c r="P454" s="27">
        <v>1000</v>
      </c>
      <c r="Q454" s="26">
        <v>5000</v>
      </c>
      <c r="R454" s="27">
        <v>5000</v>
      </c>
      <c r="S454" s="26">
        <v>8000</v>
      </c>
      <c r="T454" s="27">
        <v>0</v>
      </c>
      <c r="U454" s="26"/>
      <c r="V454" s="27"/>
      <c r="W454" s="29">
        <v>4620</v>
      </c>
      <c r="X454" s="27">
        <v>0</v>
      </c>
      <c r="Y454" s="29">
        <v>4620</v>
      </c>
      <c r="Z454" s="27">
        <v>9240</v>
      </c>
      <c r="AA454" s="29">
        <v>4620</v>
      </c>
      <c r="AB454" s="27">
        <v>0</v>
      </c>
      <c r="AC454" s="29">
        <v>4620</v>
      </c>
      <c r="AD454" s="27">
        <v>9240</v>
      </c>
      <c r="AE454" s="29">
        <v>4620</v>
      </c>
      <c r="AF454" s="27">
        <v>8000</v>
      </c>
      <c r="AG454" s="29">
        <v>4620</v>
      </c>
      <c r="AH454" s="27"/>
      <c r="AI454" s="29">
        <v>4620</v>
      </c>
      <c r="AJ454" s="27"/>
      <c r="AK454" s="29">
        <v>4620</v>
      </c>
      <c r="AL454" s="27"/>
      <c r="AM454" s="29">
        <v>4620</v>
      </c>
      <c r="AN454" s="27"/>
      <c r="AO454" s="128"/>
      <c r="AP454" s="27"/>
      <c r="AQ454" s="128"/>
      <c r="AR454" s="27"/>
      <c r="AS454" s="128"/>
      <c r="AT454" s="27"/>
      <c r="AU454" s="28"/>
      <c r="AV454" s="27"/>
      <c r="AW454" s="28"/>
      <c r="AX454" s="27"/>
      <c r="AY454" s="28"/>
      <c r="AZ454" s="27"/>
      <c r="BA454" s="28"/>
      <c r="BB454" s="27"/>
      <c r="BC454" s="28"/>
      <c r="BD454" s="27"/>
      <c r="BE454" s="28"/>
      <c r="BF454" s="27"/>
      <c r="BG454" s="28"/>
      <c r="BH454" s="27"/>
      <c r="BI454" s="28"/>
      <c r="BJ454" s="27"/>
      <c r="BK454" s="28"/>
      <c r="BL454" s="27"/>
      <c r="BM454" s="28"/>
      <c r="BN454" s="27"/>
      <c r="BO454" s="28"/>
      <c r="BP454" s="27"/>
      <c r="BQ454" s="28"/>
      <c r="BR454" s="27"/>
      <c r="BS454" s="28"/>
      <c r="BT454" s="27"/>
      <c r="BU454" s="28"/>
      <c r="BV454" s="27"/>
      <c r="BW454" s="28"/>
      <c r="BX454" s="27"/>
      <c r="BY454" s="28"/>
      <c r="BZ454" s="27"/>
      <c r="CA454" s="28"/>
      <c r="CB454" s="27"/>
      <c r="CC454" s="28"/>
      <c r="CD454" s="27"/>
      <c r="CE454" s="26"/>
      <c r="CF454" s="27"/>
      <c r="CG454" s="26"/>
      <c r="CH454" s="27"/>
      <c r="CI454" s="26"/>
      <c r="CJ454" s="27"/>
      <c r="CK454" s="26"/>
      <c r="CL454" s="27"/>
      <c r="CM454" s="26"/>
      <c r="CN454" s="27"/>
      <c r="CO454" s="26"/>
      <c r="CP454" s="27"/>
      <c r="CQ454" s="30"/>
      <c r="CR454" s="31">
        <f t="shared" si="34"/>
        <v>57080</v>
      </c>
      <c r="CS454" s="31">
        <f t="shared" si="34"/>
        <v>33980</v>
      </c>
      <c r="CT454" s="32">
        <f t="shared" si="36"/>
        <v>23100</v>
      </c>
      <c r="CU454" s="3"/>
      <c r="CV454" s="3"/>
    </row>
    <row r="455" spans="1:100" ht="20.25" customHeight="1">
      <c r="A455" s="18">
        <v>250</v>
      </c>
      <c r="B455" s="48" t="s">
        <v>1355</v>
      </c>
      <c r="C455" s="164" t="s">
        <v>1356</v>
      </c>
      <c r="D455" s="20" t="s">
        <v>1460</v>
      </c>
      <c r="E455" s="20" t="s">
        <v>1457</v>
      </c>
      <c r="F455" s="126" t="s">
        <v>1357</v>
      </c>
      <c r="G455" s="216"/>
      <c r="H455" s="127"/>
      <c r="I455" s="94">
        <v>6600</v>
      </c>
      <c r="J455" s="127"/>
      <c r="K455" s="38">
        <f t="shared" si="37"/>
        <v>0</v>
      </c>
      <c r="L455" s="11"/>
      <c r="M455" s="26">
        <v>1500</v>
      </c>
      <c r="N455" s="27">
        <v>1500</v>
      </c>
      <c r="O455" s="26">
        <v>1000</v>
      </c>
      <c r="P455" s="27">
        <v>1000</v>
      </c>
      <c r="Q455" s="26">
        <v>5000</v>
      </c>
      <c r="R455" s="27">
        <v>5000</v>
      </c>
      <c r="S455" s="26">
        <v>8000</v>
      </c>
      <c r="T455" s="27"/>
      <c r="U455" s="26"/>
      <c r="V455" s="27"/>
      <c r="W455" s="29">
        <v>4620</v>
      </c>
      <c r="X455" s="27"/>
      <c r="Y455" s="29">
        <v>4620</v>
      </c>
      <c r="Z455" s="27"/>
      <c r="AA455" s="29">
        <v>4620</v>
      </c>
      <c r="AB455" s="27"/>
      <c r="AC455" s="29">
        <v>4620</v>
      </c>
      <c r="AD455" s="27"/>
      <c r="AE455" s="29">
        <v>4620</v>
      </c>
      <c r="AF455" s="27"/>
      <c r="AG455" s="29">
        <v>4620</v>
      </c>
      <c r="AH455" s="27"/>
      <c r="AI455" s="29">
        <v>4620</v>
      </c>
      <c r="AJ455" s="27"/>
      <c r="AK455" s="29">
        <v>4620</v>
      </c>
      <c r="AL455" s="27"/>
      <c r="AM455" s="29">
        <v>4620</v>
      </c>
      <c r="AN455" s="27"/>
      <c r="AO455" s="128"/>
      <c r="AP455" s="27"/>
      <c r="AQ455" s="128"/>
      <c r="AR455" s="27"/>
      <c r="AS455" s="128"/>
      <c r="AT455" s="27"/>
      <c r="AU455" s="28"/>
      <c r="AV455" s="27"/>
      <c r="AW455" s="28"/>
      <c r="AX455" s="27"/>
      <c r="AY455" s="28"/>
      <c r="AZ455" s="27"/>
      <c r="BA455" s="28"/>
      <c r="BB455" s="27"/>
      <c r="BC455" s="28"/>
      <c r="BD455" s="27"/>
      <c r="BE455" s="28"/>
      <c r="BF455" s="27"/>
      <c r="BG455" s="28"/>
      <c r="BH455" s="27"/>
      <c r="BI455" s="28"/>
      <c r="BJ455" s="27"/>
      <c r="BK455" s="28"/>
      <c r="BL455" s="27"/>
      <c r="BM455" s="28"/>
      <c r="BN455" s="27"/>
      <c r="BO455" s="28"/>
      <c r="BP455" s="27"/>
      <c r="BQ455" s="28"/>
      <c r="BR455" s="27"/>
      <c r="BS455" s="28"/>
      <c r="BT455" s="27"/>
      <c r="BU455" s="28"/>
      <c r="BV455" s="27"/>
      <c r="BW455" s="28"/>
      <c r="BX455" s="27"/>
      <c r="BY455" s="28"/>
      <c r="BZ455" s="27"/>
      <c r="CA455" s="28"/>
      <c r="CB455" s="27"/>
      <c r="CC455" s="28"/>
      <c r="CD455" s="27"/>
      <c r="CE455" s="26"/>
      <c r="CF455" s="27"/>
      <c r="CG455" s="26"/>
      <c r="CH455" s="27"/>
      <c r="CI455" s="26"/>
      <c r="CJ455" s="27"/>
      <c r="CK455" s="26"/>
      <c r="CL455" s="27"/>
      <c r="CM455" s="26"/>
      <c r="CN455" s="27"/>
      <c r="CO455" s="26"/>
      <c r="CP455" s="27"/>
      <c r="CQ455" s="30"/>
      <c r="CR455" s="31">
        <f t="shared" si="34"/>
        <v>57080</v>
      </c>
      <c r="CS455" s="31">
        <f t="shared" si="34"/>
        <v>7500</v>
      </c>
      <c r="CT455" s="32">
        <f t="shared" si="36"/>
        <v>49580</v>
      </c>
      <c r="CU455" s="3"/>
      <c r="CV455" s="3"/>
    </row>
    <row r="456" spans="1:100" ht="20.25" customHeight="1">
      <c r="A456" s="18">
        <v>251</v>
      </c>
      <c r="B456" s="36" t="s">
        <v>1358</v>
      </c>
      <c r="C456" s="164" t="s">
        <v>1359</v>
      </c>
      <c r="D456" s="20" t="s">
        <v>1460</v>
      </c>
      <c r="E456" s="20" t="s">
        <v>1457</v>
      </c>
      <c r="F456" s="202"/>
      <c r="G456" s="216"/>
      <c r="H456" s="127"/>
      <c r="I456" s="94">
        <v>6600</v>
      </c>
      <c r="J456" s="127"/>
      <c r="K456" s="38">
        <f t="shared" si="37"/>
        <v>0</v>
      </c>
      <c r="L456" s="11"/>
      <c r="M456" s="26">
        <v>1500</v>
      </c>
      <c r="N456" s="27">
        <v>1500</v>
      </c>
      <c r="O456" s="26">
        <v>1000</v>
      </c>
      <c r="P456" s="27">
        <v>1000</v>
      </c>
      <c r="Q456" s="26">
        <v>5000</v>
      </c>
      <c r="R456" s="27">
        <v>5000</v>
      </c>
      <c r="S456" s="26">
        <v>8000</v>
      </c>
      <c r="T456" s="27">
        <f>4500+0</f>
        <v>4500</v>
      </c>
      <c r="U456" s="26"/>
      <c r="V456" s="27"/>
      <c r="W456" s="29">
        <v>4620</v>
      </c>
      <c r="X456" s="27">
        <v>0</v>
      </c>
      <c r="Y456" s="29">
        <v>4620</v>
      </c>
      <c r="Z456" s="27">
        <v>0</v>
      </c>
      <c r="AA456" s="29">
        <v>4620</v>
      </c>
      <c r="AB456" s="27">
        <v>0</v>
      </c>
      <c r="AC456" s="29">
        <v>4620</v>
      </c>
      <c r="AD456" s="27">
        <v>21980</v>
      </c>
      <c r="AE456" s="29">
        <v>4620</v>
      </c>
      <c r="AF456" s="27"/>
      <c r="AG456" s="29">
        <v>4620</v>
      </c>
      <c r="AH456" s="27"/>
      <c r="AI456" s="29">
        <v>4620</v>
      </c>
      <c r="AJ456" s="27">
        <v>13860</v>
      </c>
      <c r="AK456" s="29">
        <v>4620</v>
      </c>
      <c r="AL456" s="27"/>
      <c r="AM456" s="29">
        <v>4620</v>
      </c>
      <c r="AN456" s="27">
        <v>9240</v>
      </c>
      <c r="AO456" s="128"/>
      <c r="AP456" s="27"/>
      <c r="AQ456" s="128"/>
      <c r="AR456" s="27"/>
      <c r="AS456" s="128"/>
      <c r="AT456" s="27"/>
      <c r="AU456" s="28"/>
      <c r="AV456" s="27"/>
      <c r="AW456" s="28"/>
      <c r="AX456" s="27"/>
      <c r="AY456" s="28"/>
      <c r="AZ456" s="27"/>
      <c r="BA456" s="28"/>
      <c r="BB456" s="27"/>
      <c r="BC456" s="28"/>
      <c r="BD456" s="27"/>
      <c r="BE456" s="28"/>
      <c r="BF456" s="27"/>
      <c r="BG456" s="28"/>
      <c r="BH456" s="27"/>
      <c r="BI456" s="28"/>
      <c r="BJ456" s="27"/>
      <c r="BK456" s="28"/>
      <c r="BL456" s="27"/>
      <c r="BM456" s="28"/>
      <c r="BN456" s="27"/>
      <c r="BO456" s="28"/>
      <c r="BP456" s="27"/>
      <c r="BQ456" s="28"/>
      <c r="BR456" s="27"/>
      <c r="BS456" s="28"/>
      <c r="BT456" s="27"/>
      <c r="BU456" s="28"/>
      <c r="BV456" s="27"/>
      <c r="BW456" s="28"/>
      <c r="BX456" s="27"/>
      <c r="BY456" s="28"/>
      <c r="BZ456" s="27"/>
      <c r="CA456" s="28"/>
      <c r="CB456" s="27"/>
      <c r="CC456" s="28"/>
      <c r="CD456" s="27"/>
      <c r="CE456" s="26"/>
      <c r="CF456" s="27"/>
      <c r="CG456" s="26"/>
      <c r="CH456" s="27"/>
      <c r="CI456" s="26"/>
      <c r="CJ456" s="27"/>
      <c r="CK456" s="26"/>
      <c r="CL456" s="27"/>
      <c r="CM456" s="26"/>
      <c r="CN456" s="27"/>
      <c r="CO456" s="26"/>
      <c r="CP456" s="27"/>
      <c r="CQ456" s="30"/>
      <c r="CR456" s="31">
        <f t="shared" si="34"/>
        <v>57080</v>
      </c>
      <c r="CS456" s="31">
        <f t="shared" si="34"/>
        <v>57080</v>
      </c>
      <c r="CT456" s="32">
        <f t="shared" si="36"/>
        <v>0</v>
      </c>
      <c r="CU456" s="3"/>
      <c r="CV456" s="3"/>
    </row>
    <row r="457" spans="1:100" ht="20.25" customHeight="1">
      <c r="A457" s="18">
        <v>252</v>
      </c>
      <c r="B457" s="36" t="s">
        <v>1360</v>
      </c>
      <c r="C457" s="164" t="s">
        <v>1361</v>
      </c>
      <c r="D457" s="20" t="s">
        <v>1460</v>
      </c>
      <c r="E457" s="20" t="s">
        <v>1457</v>
      </c>
      <c r="F457" s="202"/>
      <c r="G457" s="216"/>
      <c r="H457" s="127"/>
      <c r="I457" s="94">
        <v>6600</v>
      </c>
      <c r="J457" s="127"/>
      <c r="K457" s="38">
        <f t="shared" si="37"/>
        <v>0</v>
      </c>
      <c r="L457" s="11"/>
      <c r="M457" s="26">
        <v>1500</v>
      </c>
      <c r="N457" s="27">
        <v>1500</v>
      </c>
      <c r="O457" s="26">
        <v>1000</v>
      </c>
      <c r="P457" s="27">
        <v>1000</v>
      </c>
      <c r="Q457" s="26">
        <v>5000</v>
      </c>
      <c r="R457" s="27">
        <v>5000</v>
      </c>
      <c r="S457" s="26">
        <v>8000</v>
      </c>
      <c r="T457" s="27">
        <f>1500+0</f>
        <v>1500</v>
      </c>
      <c r="U457" s="26"/>
      <c r="V457" s="27"/>
      <c r="W457" s="29">
        <v>4620</v>
      </c>
      <c r="X457" s="27">
        <v>0</v>
      </c>
      <c r="Y457" s="29">
        <v>4620</v>
      </c>
      <c r="Z457" s="27"/>
      <c r="AA457" s="29">
        <v>4620</v>
      </c>
      <c r="AB457" s="27"/>
      <c r="AC457" s="29">
        <v>4620</v>
      </c>
      <c r="AD457" s="27">
        <v>11120</v>
      </c>
      <c r="AE457" s="29">
        <v>4620</v>
      </c>
      <c r="AF457" s="27"/>
      <c r="AG457" s="29">
        <v>4620</v>
      </c>
      <c r="AH457" s="27"/>
      <c r="AI457" s="29">
        <v>4620</v>
      </c>
      <c r="AJ457" s="27"/>
      <c r="AK457" s="29">
        <v>4620</v>
      </c>
      <c r="AL457" s="27"/>
      <c r="AM457" s="29">
        <v>4620</v>
      </c>
      <c r="AN457" s="27">
        <v>18480</v>
      </c>
      <c r="AO457" s="128"/>
      <c r="AP457" s="27"/>
      <c r="AQ457" s="128"/>
      <c r="AR457" s="27"/>
      <c r="AS457" s="128"/>
      <c r="AT457" s="27"/>
      <c r="AU457" s="28"/>
      <c r="AV457" s="27"/>
      <c r="AW457" s="28"/>
      <c r="AX457" s="27"/>
      <c r="AY457" s="28"/>
      <c r="AZ457" s="27"/>
      <c r="BA457" s="28"/>
      <c r="BB457" s="27"/>
      <c r="BC457" s="28"/>
      <c r="BD457" s="27"/>
      <c r="BE457" s="28"/>
      <c r="BF457" s="27"/>
      <c r="BG457" s="28"/>
      <c r="BH457" s="27"/>
      <c r="BI457" s="28"/>
      <c r="BJ457" s="27"/>
      <c r="BK457" s="28"/>
      <c r="BL457" s="27"/>
      <c r="BM457" s="28"/>
      <c r="BN457" s="27"/>
      <c r="BO457" s="28"/>
      <c r="BP457" s="27"/>
      <c r="BQ457" s="28"/>
      <c r="BR457" s="27"/>
      <c r="BS457" s="28"/>
      <c r="BT457" s="27"/>
      <c r="BU457" s="28"/>
      <c r="BV457" s="27"/>
      <c r="BW457" s="28"/>
      <c r="BX457" s="27"/>
      <c r="BY457" s="28"/>
      <c r="BZ457" s="27"/>
      <c r="CA457" s="28"/>
      <c r="CB457" s="27"/>
      <c r="CC457" s="28"/>
      <c r="CD457" s="27"/>
      <c r="CE457" s="26"/>
      <c r="CF457" s="27"/>
      <c r="CG457" s="26"/>
      <c r="CH457" s="27"/>
      <c r="CI457" s="26"/>
      <c r="CJ457" s="27"/>
      <c r="CK457" s="26"/>
      <c r="CL457" s="27"/>
      <c r="CM457" s="26"/>
      <c r="CN457" s="27"/>
      <c r="CO457" s="26"/>
      <c r="CP457" s="27"/>
      <c r="CQ457" s="30"/>
      <c r="CR457" s="31">
        <f t="shared" si="34"/>
        <v>57080</v>
      </c>
      <c r="CS457" s="31">
        <f t="shared" si="34"/>
        <v>38600</v>
      </c>
      <c r="CT457" s="32">
        <f t="shared" si="36"/>
        <v>18480</v>
      </c>
      <c r="CU457" s="3"/>
      <c r="CV457" s="3"/>
    </row>
    <row r="458" spans="1:100" ht="20.25" customHeight="1">
      <c r="A458" s="18">
        <v>253</v>
      </c>
      <c r="B458" s="36" t="s">
        <v>1362</v>
      </c>
      <c r="C458" s="164" t="s">
        <v>1363</v>
      </c>
      <c r="D458" s="20" t="s">
        <v>1460</v>
      </c>
      <c r="E458" s="20" t="s">
        <v>1457</v>
      </c>
      <c r="F458" s="202" t="s">
        <v>1364</v>
      </c>
      <c r="G458" s="216"/>
      <c r="H458" s="127"/>
      <c r="I458" s="94">
        <v>6600</v>
      </c>
      <c r="J458" s="127"/>
      <c r="K458" s="38">
        <f t="shared" si="37"/>
        <v>0</v>
      </c>
      <c r="L458" s="11"/>
      <c r="M458" s="26">
        <v>1500</v>
      </c>
      <c r="N458" s="27">
        <v>1500</v>
      </c>
      <c r="O458" s="26">
        <v>1000</v>
      </c>
      <c r="P458" s="27">
        <v>1000</v>
      </c>
      <c r="Q458" s="26">
        <v>5000</v>
      </c>
      <c r="R458" s="27">
        <v>5000</v>
      </c>
      <c r="S458" s="26">
        <v>8000</v>
      </c>
      <c r="T458" s="27">
        <v>0</v>
      </c>
      <c r="U458" s="26"/>
      <c r="V458" s="27"/>
      <c r="W458" s="29">
        <v>4620</v>
      </c>
      <c r="X458" s="27">
        <v>4620</v>
      </c>
      <c r="Y458" s="29">
        <v>4620</v>
      </c>
      <c r="Z458" s="27">
        <v>0</v>
      </c>
      <c r="AA458" s="29">
        <v>4620</v>
      </c>
      <c r="AB458" s="27">
        <v>21860</v>
      </c>
      <c r="AC458" s="29">
        <v>4620</v>
      </c>
      <c r="AD458" s="27">
        <v>0</v>
      </c>
      <c r="AE458" s="29">
        <v>4620</v>
      </c>
      <c r="AF458" s="27"/>
      <c r="AG458" s="29">
        <v>4620</v>
      </c>
      <c r="AH458" s="27"/>
      <c r="AI458" s="29">
        <v>4620</v>
      </c>
      <c r="AJ458" s="27">
        <v>18480</v>
      </c>
      <c r="AK458" s="29">
        <v>4620</v>
      </c>
      <c r="AL458" s="27"/>
      <c r="AM458" s="29">
        <v>4620</v>
      </c>
      <c r="AN458" s="27">
        <v>9240</v>
      </c>
      <c r="AO458" s="128"/>
      <c r="AP458" s="27"/>
      <c r="AQ458" s="128"/>
      <c r="AR458" s="27"/>
      <c r="AS458" s="128"/>
      <c r="AT458" s="27"/>
      <c r="AU458" s="28"/>
      <c r="AV458" s="27"/>
      <c r="AW458" s="28"/>
      <c r="AX458" s="27"/>
      <c r="AY458" s="28"/>
      <c r="AZ458" s="27"/>
      <c r="BA458" s="28"/>
      <c r="BB458" s="27"/>
      <c r="BC458" s="28"/>
      <c r="BD458" s="27"/>
      <c r="BE458" s="28"/>
      <c r="BF458" s="27"/>
      <c r="BG458" s="28"/>
      <c r="BH458" s="27"/>
      <c r="BI458" s="28"/>
      <c r="BJ458" s="27"/>
      <c r="BK458" s="28"/>
      <c r="BL458" s="27"/>
      <c r="BM458" s="28"/>
      <c r="BN458" s="27"/>
      <c r="BO458" s="28"/>
      <c r="BP458" s="27"/>
      <c r="BQ458" s="28"/>
      <c r="BR458" s="27"/>
      <c r="BS458" s="28"/>
      <c r="BT458" s="27"/>
      <c r="BU458" s="28"/>
      <c r="BV458" s="27"/>
      <c r="BW458" s="28"/>
      <c r="BX458" s="27"/>
      <c r="BY458" s="28"/>
      <c r="BZ458" s="27"/>
      <c r="CA458" s="28"/>
      <c r="CB458" s="27"/>
      <c r="CC458" s="28"/>
      <c r="CD458" s="27"/>
      <c r="CE458" s="26"/>
      <c r="CF458" s="27"/>
      <c r="CG458" s="26"/>
      <c r="CH458" s="27"/>
      <c r="CI458" s="26"/>
      <c r="CJ458" s="27"/>
      <c r="CK458" s="26"/>
      <c r="CL458" s="27"/>
      <c r="CM458" s="26"/>
      <c r="CN458" s="27"/>
      <c r="CO458" s="26"/>
      <c r="CP458" s="27"/>
      <c r="CQ458" s="30"/>
      <c r="CR458" s="31">
        <f t="shared" si="34"/>
        <v>57080</v>
      </c>
      <c r="CS458" s="31">
        <f t="shared" si="34"/>
        <v>61700</v>
      </c>
      <c r="CT458" s="32">
        <f t="shared" si="36"/>
        <v>-4620</v>
      </c>
      <c r="CU458" s="3"/>
      <c r="CV458" s="3"/>
    </row>
    <row r="459" spans="1:100" ht="20.25" customHeight="1">
      <c r="A459" s="18">
        <v>254</v>
      </c>
      <c r="B459" s="36" t="s">
        <v>1365</v>
      </c>
      <c r="C459" s="164" t="s">
        <v>1366</v>
      </c>
      <c r="D459" s="20" t="s">
        <v>1460</v>
      </c>
      <c r="E459" s="20" t="s">
        <v>1457</v>
      </c>
      <c r="F459" s="202" t="s">
        <v>1367</v>
      </c>
      <c r="G459" s="216"/>
      <c r="H459" s="127"/>
      <c r="I459" s="94">
        <v>6600</v>
      </c>
      <c r="J459" s="127"/>
      <c r="K459" s="38">
        <f t="shared" si="37"/>
        <v>0</v>
      </c>
      <c r="L459" s="233"/>
      <c r="M459" s="26">
        <v>1500</v>
      </c>
      <c r="N459" s="27">
        <v>1500</v>
      </c>
      <c r="O459" s="26">
        <v>1000</v>
      </c>
      <c r="P459" s="27">
        <v>1000</v>
      </c>
      <c r="Q459" s="26">
        <v>5000</v>
      </c>
      <c r="R459" s="27">
        <v>5000</v>
      </c>
      <c r="S459" s="26">
        <v>8000</v>
      </c>
      <c r="T459" s="27">
        <v>190</v>
      </c>
      <c r="U459" s="26"/>
      <c r="V459" s="27"/>
      <c r="W459" s="29"/>
      <c r="X459" s="27"/>
      <c r="Y459" s="29"/>
      <c r="Z459" s="27"/>
      <c r="AA459" s="29"/>
      <c r="AB459" s="27"/>
      <c r="AC459" s="29"/>
      <c r="AD459" s="27"/>
      <c r="AE459" s="29"/>
      <c r="AF459" s="27"/>
      <c r="AG459" s="29"/>
      <c r="AH459" s="27"/>
      <c r="AI459" s="29">
        <v>2310</v>
      </c>
      <c r="AJ459" s="27"/>
      <c r="AK459" s="29">
        <v>2310</v>
      </c>
      <c r="AL459" s="27"/>
      <c r="AM459" s="29">
        <v>2310</v>
      </c>
      <c r="AN459" s="27"/>
      <c r="AO459" s="128"/>
      <c r="AP459" s="27"/>
      <c r="AQ459" s="128"/>
      <c r="AR459" s="27"/>
      <c r="AS459" s="128"/>
      <c r="AT459" s="27"/>
      <c r="AU459" s="28"/>
      <c r="AV459" s="27"/>
      <c r="AW459" s="28"/>
      <c r="AX459" s="27"/>
      <c r="AY459" s="28"/>
      <c r="AZ459" s="27"/>
      <c r="BA459" s="28"/>
      <c r="BB459" s="27"/>
      <c r="BC459" s="28"/>
      <c r="BD459" s="27"/>
      <c r="BE459" s="28"/>
      <c r="BF459" s="27"/>
      <c r="BG459" s="28"/>
      <c r="BH459" s="27"/>
      <c r="BI459" s="28"/>
      <c r="BJ459" s="27"/>
      <c r="BK459" s="28"/>
      <c r="BL459" s="27"/>
      <c r="BM459" s="28"/>
      <c r="BN459" s="27"/>
      <c r="BO459" s="28"/>
      <c r="BP459" s="27"/>
      <c r="BQ459" s="28"/>
      <c r="BR459" s="27"/>
      <c r="BS459" s="28"/>
      <c r="BT459" s="27"/>
      <c r="BU459" s="28"/>
      <c r="BV459" s="27"/>
      <c r="BW459" s="28"/>
      <c r="BX459" s="27"/>
      <c r="BY459" s="28"/>
      <c r="BZ459" s="27"/>
      <c r="CA459" s="28"/>
      <c r="CB459" s="27"/>
      <c r="CC459" s="28"/>
      <c r="CD459" s="27"/>
      <c r="CE459" s="28"/>
      <c r="CF459" s="27"/>
      <c r="CG459" s="28"/>
      <c r="CH459" s="27"/>
      <c r="CI459" s="28"/>
      <c r="CJ459" s="27"/>
      <c r="CK459" s="28"/>
      <c r="CL459" s="27"/>
      <c r="CM459" s="26"/>
      <c r="CN459" s="27"/>
      <c r="CO459" s="26"/>
      <c r="CP459" s="27"/>
      <c r="CQ459" s="30"/>
      <c r="CR459" s="31">
        <f t="shared" si="34"/>
        <v>22430</v>
      </c>
      <c r="CS459" s="31">
        <f t="shared" si="34"/>
        <v>7690</v>
      </c>
      <c r="CT459" s="32">
        <f t="shared" si="36"/>
        <v>14740</v>
      </c>
      <c r="CU459" s="3"/>
      <c r="CV459" s="3"/>
    </row>
    <row r="460" spans="1:100" ht="20.25" customHeight="1">
      <c r="A460" s="18">
        <v>255</v>
      </c>
      <c r="B460" s="36" t="s">
        <v>1368</v>
      </c>
      <c r="C460" s="62" t="s">
        <v>1369</v>
      </c>
      <c r="D460" s="20" t="s">
        <v>1460</v>
      </c>
      <c r="E460" s="20" t="s">
        <v>1457</v>
      </c>
      <c r="F460" s="203" t="s">
        <v>1370</v>
      </c>
      <c r="G460" s="64"/>
      <c r="H460" s="147"/>
      <c r="I460" s="102">
        <v>6600</v>
      </c>
      <c r="J460" s="147"/>
      <c r="K460" s="38">
        <f t="shared" si="37"/>
        <v>0</v>
      </c>
      <c r="L460" s="66"/>
      <c r="M460" s="67">
        <v>1500</v>
      </c>
      <c r="N460" s="68">
        <v>1500</v>
      </c>
      <c r="O460" s="67">
        <v>1000</v>
      </c>
      <c r="P460" s="68">
        <v>1000</v>
      </c>
      <c r="Q460" s="67">
        <v>5000</v>
      </c>
      <c r="R460" s="68">
        <v>5000</v>
      </c>
      <c r="S460" s="67">
        <v>8000</v>
      </c>
      <c r="T460" s="68">
        <v>8000</v>
      </c>
      <c r="U460" s="67"/>
      <c r="V460" s="68"/>
      <c r="W460" s="70"/>
      <c r="X460" s="68"/>
      <c r="Y460" s="70"/>
      <c r="Z460" s="68"/>
      <c r="AA460" s="235"/>
      <c r="AB460" s="68"/>
      <c r="AC460" s="235"/>
      <c r="AD460" s="68"/>
      <c r="AE460" s="235"/>
      <c r="AF460" s="68"/>
      <c r="AG460" s="235"/>
      <c r="AH460" s="68"/>
      <c r="AI460" s="235"/>
      <c r="AJ460" s="71"/>
      <c r="AK460" s="235">
        <v>4620</v>
      </c>
      <c r="AL460" s="68">
        <v>4620</v>
      </c>
      <c r="AM460" s="235">
        <v>4620</v>
      </c>
      <c r="AN460" s="68">
        <v>4620</v>
      </c>
      <c r="AO460" s="236"/>
      <c r="AP460" s="68"/>
      <c r="AQ460" s="236"/>
      <c r="AR460" s="68"/>
      <c r="AS460" s="236"/>
      <c r="AT460" s="68"/>
      <c r="AU460" s="69"/>
      <c r="AV460" s="72"/>
      <c r="AW460" s="69"/>
      <c r="AX460" s="72"/>
      <c r="AY460" s="69"/>
      <c r="AZ460" s="72"/>
      <c r="BA460" s="69"/>
      <c r="BB460" s="72"/>
      <c r="BC460" s="69"/>
      <c r="BD460" s="72"/>
      <c r="BE460" s="69"/>
      <c r="BF460" s="72"/>
      <c r="BG460" s="69"/>
      <c r="BH460" s="72"/>
      <c r="BI460" s="69"/>
      <c r="BJ460" s="72"/>
      <c r="BK460" s="69"/>
      <c r="BL460" s="72"/>
      <c r="BM460" s="69"/>
      <c r="BN460" s="72"/>
      <c r="BO460" s="69"/>
      <c r="BP460" s="72"/>
      <c r="BQ460" s="69"/>
      <c r="BR460" s="72"/>
      <c r="BS460" s="69"/>
      <c r="BT460" s="72"/>
      <c r="BU460" s="69"/>
      <c r="BV460" s="72"/>
      <c r="BW460" s="69"/>
      <c r="BX460" s="72"/>
      <c r="BY460" s="69"/>
      <c r="BZ460" s="72"/>
      <c r="CA460" s="69"/>
      <c r="CB460" s="72"/>
      <c r="CC460" s="69"/>
      <c r="CD460" s="72"/>
      <c r="CE460" s="73"/>
      <c r="CF460" s="72"/>
      <c r="CG460" s="73"/>
      <c r="CH460" s="72"/>
      <c r="CI460" s="73"/>
      <c r="CJ460" s="72"/>
      <c r="CK460" s="73"/>
      <c r="CL460" s="72"/>
      <c r="CM460" s="73"/>
      <c r="CN460" s="72"/>
      <c r="CO460" s="73"/>
      <c r="CP460" s="72"/>
      <c r="CQ460" s="74"/>
      <c r="CR460" s="31">
        <f t="shared" si="34"/>
        <v>24740</v>
      </c>
      <c r="CS460" s="31">
        <f t="shared" si="34"/>
        <v>24740</v>
      </c>
      <c r="CT460" s="32">
        <f t="shared" si="36"/>
        <v>0</v>
      </c>
      <c r="CU460" s="3"/>
      <c r="CV460" s="3"/>
    </row>
    <row r="461" spans="1:100">
      <c r="H461" s="24"/>
    </row>
    <row r="462" spans="1:100">
      <c r="H462" s="24"/>
    </row>
    <row r="463" spans="1:100">
      <c r="H463" s="24"/>
    </row>
    <row r="464" spans="1:100">
      <c r="H464" s="24"/>
    </row>
    <row r="465" spans="8:8">
      <c r="H465" s="24"/>
    </row>
    <row r="466" spans="8:8">
      <c r="H466" s="24"/>
    </row>
    <row r="467" spans="8:8">
      <c r="H467" s="24"/>
    </row>
    <row r="468" spans="8:8">
      <c r="H468" s="24"/>
    </row>
    <row r="469" spans="8:8">
      <c r="H469" s="24"/>
    </row>
    <row r="470" spans="8:8">
      <c r="H470" s="24"/>
    </row>
    <row r="471" spans="8:8">
      <c r="H471" s="24"/>
    </row>
    <row r="472" spans="8:8">
      <c r="H472" s="24"/>
    </row>
    <row r="473" spans="8:8">
      <c r="H473" s="24"/>
    </row>
    <row r="474" spans="8:8">
      <c r="H474" s="24"/>
    </row>
    <row r="475" spans="8:8">
      <c r="H475" s="24"/>
    </row>
    <row r="476" spans="8:8">
      <c r="H476" s="24"/>
    </row>
    <row r="477" spans="8:8">
      <c r="H477" s="24"/>
    </row>
    <row r="478" spans="8:8">
      <c r="H478" s="24"/>
    </row>
    <row r="479" spans="8:8">
      <c r="H479" s="24"/>
    </row>
    <row r="480" spans="8:8">
      <c r="H480" s="24"/>
    </row>
    <row r="481" spans="8:8">
      <c r="H481" s="24"/>
    </row>
    <row r="482" spans="8:8">
      <c r="H482" s="24"/>
    </row>
    <row r="483" spans="8:8">
      <c r="H483" s="24"/>
    </row>
    <row r="484" spans="8:8">
      <c r="H484" s="24"/>
    </row>
    <row r="485" spans="8:8">
      <c r="H485" s="24"/>
    </row>
    <row r="486" spans="8:8">
      <c r="H486" s="24"/>
    </row>
    <row r="487" spans="8:8">
      <c r="H487" s="24"/>
    </row>
    <row r="488" spans="8:8">
      <c r="H488" s="24"/>
    </row>
    <row r="489" spans="8:8">
      <c r="H489" s="24"/>
    </row>
    <row r="490" spans="8:8">
      <c r="H490" s="24"/>
    </row>
    <row r="491" spans="8:8">
      <c r="H491" s="24"/>
    </row>
    <row r="492" spans="8:8">
      <c r="H492" s="24"/>
    </row>
    <row r="493" spans="8:8">
      <c r="H493" s="24"/>
    </row>
    <row r="494" spans="8:8">
      <c r="H494" s="24"/>
    </row>
    <row r="495" spans="8:8">
      <c r="H495" s="24"/>
    </row>
    <row r="496" spans="8:8">
      <c r="H496" s="24"/>
    </row>
    <row r="497" spans="8:8">
      <c r="H497" s="24"/>
    </row>
    <row r="498" spans="8:8">
      <c r="H498" s="24"/>
    </row>
    <row r="499" spans="8:8">
      <c r="H499" s="24"/>
    </row>
    <row r="500" spans="8:8">
      <c r="H500" s="24"/>
    </row>
    <row r="501" spans="8:8">
      <c r="H501" s="24"/>
    </row>
    <row r="502" spans="8:8">
      <c r="H502" s="24"/>
    </row>
    <row r="503" spans="8:8">
      <c r="H503" s="24"/>
    </row>
    <row r="504" spans="8:8">
      <c r="H504" s="24"/>
    </row>
    <row r="505" spans="8:8">
      <c r="H505" s="24"/>
    </row>
    <row r="506" spans="8:8">
      <c r="H506" s="24"/>
    </row>
    <row r="507" spans="8:8">
      <c r="H507" s="24"/>
    </row>
    <row r="508" spans="8:8">
      <c r="H508" s="24"/>
    </row>
    <row r="509" spans="8:8">
      <c r="H509" s="24"/>
    </row>
    <row r="510" spans="8:8">
      <c r="H510" s="24"/>
    </row>
    <row r="511" spans="8:8">
      <c r="H511" s="24"/>
    </row>
    <row r="512" spans="8:8">
      <c r="H512" s="24"/>
    </row>
    <row r="513" spans="8:8">
      <c r="H513" s="24"/>
    </row>
    <row r="514" spans="8:8">
      <c r="H514" s="24"/>
    </row>
    <row r="515" spans="8:8">
      <c r="H515" s="24"/>
    </row>
    <row r="516" spans="8:8">
      <c r="H516" s="24"/>
    </row>
    <row r="517" spans="8:8">
      <c r="H517" s="24"/>
    </row>
    <row r="518" spans="8:8">
      <c r="H518" s="24"/>
    </row>
    <row r="519" spans="8:8">
      <c r="H519" s="24"/>
    </row>
    <row r="520" spans="8:8">
      <c r="H520" s="24"/>
    </row>
    <row r="521" spans="8:8">
      <c r="H521" s="24"/>
    </row>
    <row r="522" spans="8:8">
      <c r="H522" s="24"/>
    </row>
    <row r="523" spans="8:8">
      <c r="H523" s="24"/>
    </row>
    <row r="524" spans="8:8">
      <c r="H524" s="24"/>
    </row>
    <row r="525" spans="8:8">
      <c r="H525" s="24"/>
    </row>
    <row r="526" spans="8:8">
      <c r="H526" s="24"/>
    </row>
    <row r="527" spans="8:8">
      <c r="H527" s="24"/>
    </row>
    <row r="528" spans="8:8">
      <c r="H528" s="24"/>
    </row>
    <row r="529" spans="8:8">
      <c r="H529" s="24"/>
    </row>
    <row r="530" spans="8:8">
      <c r="H530" s="24"/>
    </row>
    <row r="531" spans="8:8">
      <c r="H531" s="24"/>
    </row>
    <row r="532" spans="8:8">
      <c r="H532" s="24"/>
    </row>
    <row r="533" spans="8:8">
      <c r="H533" s="24"/>
    </row>
    <row r="534" spans="8:8">
      <c r="H534" s="24"/>
    </row>
    <row r="535" spans="8:8">
      <c r="H535" s="24"/>
    </row>
    <row r="536" spans="8:8">
      <c r="H536" s="24"/>
    </row>
    <row r="537" spans="8:8">
      <c r="H537" s="24"/>
    </row>
    <row r="538" spans="8:8">
      <c r="H538" s="24"/>
    </row>
    <row r="539" spans="8:8">
      <c r="H539" s="24"/>
    </row>
    <row r="540" spans="8:8">
      <c r="H540" s="24"/>
    </row>
    <row r="541" spans="8:8">
      <c r="H541" s="24"/>
    </row>
    <row r="542" spans="8:8">
      <c r="H542" s="24"/>
    </row>
    <row r="543" spans="8:8">
      <c r="H543" s="24"/>
    </row>
    <row r="544" spans="8:8">
      <c r="H544" s="24"/>
    </row>
    <row r="545" spans="8:8">
      <c r="H545" s="24"/>
    </row>
    <row r="546" spans="8:8">
      <c r="H546" s="24"/>
    </row>
    <row r="547" spans="8:8">
      <c r="H547" s="24"/>
    </row>
    <row r="548" spans="8:8">
      <c r="H548" s="24"/>
    </row>
    <row r="549" spans="8:8">
      <c r="H549" s="24"/>
    </row>
    <row r="550" spans="8:8">
      <c r="H550" s="24"/>
    </row>
    <row r="551" spans="8:8">
      <c r="H551" s="24"/>
    </row>
    <row r="552" spans="8:8">
      <c r="H552" s="24"/>
    </row>
    <row r="553" spans="8:8">
      <c r="H553" s="24"/>
    </row>
    <row r="554" spans="8:8">
      <c r="H554" s="24"/>
    </row>
    <row r="555" spans="8:8">
      <c r="H555" s="24"/>
    </row>
    <row r="556" spans="8:8">
      <c r="H556" s="24"/>
    </row>
    <row r="557" spans="8:8">
      <c r="H557" s="24"/>
    </row>
    <row r="558" spans="8:8">
      <c r="H558" s="24"/>
    </row>
    <row r="559" spans="8:8">
      <c r="H559" s="24"/>
    </row>
    <row r="560" spans="8:8">
      <c r="H560" s="24"/>
    </row>
    <row r="561" spans="8:8">
      <c r="H561" s="24"/>
    </row>
    <row r="562" spans="8:8">
      <c r="H562" s="24"/>
    </row>
    <row r="563" spans="8:8">
      <c r="H563" s="24"/>
    </row>
    <row r="564" spans="8:8">
      <c r="H564" s="24"/>
    </row>
    <row r="565" spans="8:8">
      <c r="H565" s="24"/>
    </row>
    <row r="566" spans="8:8">
      <c r="H566" s="24"/>
    </row>
    <row r="567" spans="8:8">
      <c r="H567" s="24"/>
    </row>
    <row r="568" spans="8:8">
      <c r="H568" s="24"/>
    </row>
    <row r="569" spans="8:8">
      <c r="H569" s="24"/>
    </row>
    <row r="570" spans="8:8">
      <c r="H570" s="24"/>
    </row>
    <row r="571" spans="8:8">
      <c r="H571" s="24"/>
    </row>
    <row r="572" spans="8:8">
      <c r="H572" s="24"/>
    </row>
    <row r="573" spans="8:8">
      <c r="H573" s="24"/>
    </row>
    <row r="574" spans="8:8">
      <c r="H574" s="24"/>
    </row>
    <row r="575" spans="8:8">
      <c r="H575" s="24"/>
    </row>
    <row r="576" spans="8:8">
      <c r="H576" s="24"/>
    </row>
    <row r="577" spans="8:8">
      <c r="H577" s="24"/>
    </row>
    <row r="578" spans="8:8">
      <c r="H578" s="24"/>
    </row>
    <row r="579" spans="8:8">
      <c r="H579" s="24"/>
    </row>
    <row r="580" spans="8:8">
      <c r="H580" s="24"/>
    </row>
    <row r="581" spans="8:8">
      <c r="H581" s="24"/>
    </row>
    <row r="582" spans="8:8">
      <c r="H582" s="24"/>
    </row>
    <row r="583" spans="8:8">
      <c r="H583" s="24"/>
    </row>
    <row r="584" spans="8:8">
      <c r="H584" s="24"/>
    </row>
    <row r="585" spans="8:8">
      <c r="H585" s="24"/>
    </row>
    <row r="586" spans="8:8">
      <c r="H586" s="24"/>
    </row>
    <row r="587" spans="8:8">
      <c r="H587" s="24"/>
    </row>
    <row r="588" spans="8:8">
      <c r="H588" s="24"/>
    </row>
    <row r="589" spans="8:8">
      <c r="H589" s="24"/>
    </row>
    <row r="590" spans="8:8">
      <c r="H590" s="24"/>
    </row>
    <row r="591" spans="8:8">
      <c r="H591" s="24"/>
    </row>
    <row r="592" spans="8:8">
      <c r="H592" s="24"/>
    </row>
    <row r="593" spans="8:8">
      <c r="H593" s="24"/>
    </row>
    <row r="594" spans="8:8">
      <c r="H594" s="24"/>
    </row>
    <row r="595" spans="8:8">
      <c r="H595" s="24"/>
    </row>
    <row r="596" spans="8:8">
      <c r="H596" s="24"/>
    </row>
    <row r="597" spans="8:8">
      <c r="H597" s="24"/>
    </row>
    <row r="598" spans="8:8">
      <c r="H598" s="24"/>
    </row>
    <row r="599" spans="8:8">
      <c r="H599" s="24"/>
    </row>
    <row r="600" spans="8:8">
      <c r="H600" s="24"/>
    </row>
    <row r="601" spans="8:8">
      <c r="H601" s="24"/>
    </row>
    <row r="602" spans="8:8">
      <c r="H602" s="24"/>
    </row>
    <row r="603" spans="8:8">
      <c r="H603" s="24"/>
    </row>
    <row r="604" spans="8:8">
      <c r="H604" s="24"/>
    </row>
    <row r="605" spans="8:8">
      <c r="H605" s="24"/>
    </row>
    <row r="606" spans="8:8">
      <c r="H606" s="24"/>
    </row>
    <row r="607" spans="8:8">
      <c r="H607" s="24"/>
    </row>
    <row r="608" spans="8:8">
      <c r="H608" s="24"/>
    </row>
    <row r="609" spans="8:8">
      <c r="H609" s="24"/>
    </row>
    <row r="610" spans="8:8">
      <c r="H610" s="24"/>
    </row>
    <row r="611" spans="8:8">
      <c r="H611" s="24"/>
    </row>
    <row r="612" spans="8:8">
      <c r="H612" s="24"/>
    </row>
    <row r="613" spans="8:8">
      <c r="H613" s="24"/>
    </row>
    <row r="614" spans="8:8">
      <c r="H614" s="24"/>
    </row>
  </sheetData>
  <autoFilter ref="A4:AT460">
    <sortState ref="A5:AT460">
      <sortCondition ref="D5:D460"/>
      <sortCondition ref="C5:C460"/>
    </sortState>
  </autoFilter>
  <mergeCells count="53">
    <mergeCell ref="S1:T2"/>
    <mergeCell ref="A1:K2"/>
    <mergeCell ref="L1:L2"/>
    <mergeCell ref="M1:N2"/>
    <mergeCell ref="O1:P2"/>
    <mergeCell ref="Q1:R2"/>
    <mergeCell ref="AV1:BA1"/>
    <mergeCell ref="U1:V2"/>
    <mergeCell ref="W1:X2"/>
    <mergeCell ref="Y1:Z2"/>
    <mergeCell ref="AA1:AB2"/>
    <mergeCell ref="AC1:AD2"/>
    <mergeCell ref="AE1:AF2"/>
    <mergeCell ref="AG1:AH2"/>
    <mergeCell ref="AI1:AJ2"/>
    <mergeCell ref="AK1:AL2"/>
    <mergeCell ref="AM1:AN2"/>
    <mergeCell ref="AU1:AU2"/>
    <mergeCell ref="CT1:CT4"/>
    <mergeCell ref="BF2:BG2"/>
    <mergeCell ref="BH2:BI2"/>
    <mergeCell ref="BJ2:BK2"/>
    <mergeCell ref="BL2:BM2"/>
    <mergeCell ref="BY2:BZ2"/>
    <mergeCell ref="CU1:CU4"/>
    <mergeCell ref="CV1:CV4"/>
    <mergeCell ref="AO2:AP2"/>
    <mergeCell ref="AQ2:AR2"/>
    <mergeCell ref="AS2:AT2"/>
    <mergeCell ref="AV2:AW2"/>
    <mergeCell ref="AX2:AY2"/>
    <mergeCell ref="AZ2:BA2"/>
    <mergeCell ref="BB2:BC2"/>
    <mergeCell ref="BD2:BE2"/>
    <mergeCell ref="BB1:BS1"/>
    <mergeCell ref="BT1:BT4"/>
    <mergeCell ref="BU1:BZ1"/>
    <mergeCell ref="CA1:CR1"/>
    <mergeCell ref="CS1:CS4"/>
    <mergeCell ref="BN2:BO2"/>
    <mergeCell ref="BP2:BQ2"/>
    <mergeCell ref="BR2:BS2"/>
    <mergeCell ref="BU2:BV2"/>
    <mergeCell ref="BW2:BX2"/>
    <mergeCell ref="CM2:CN2"/>
    <mergeCell ref="CO2:CP2"/>
    <mergeCell ref="CQ2:CR2"/>
    <mergeCell ref="CA2:CB2"/>
    <mergeCell ref="CC2:CD2"/>
    <mergeCell ref="CE2:CF2"/>
    <mergeCell ref="CG2:CH2"/>
    <mergeCell ref="CI2:CJ2"/>
    <mergeCell ref="CK2:CL2"/>
  </mergeCells>
  <pageMargins left="0.75" right="0.75" top="1" bottom="1" header="0.5" footer="0.5"/>
  <pageSetup scale="90"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sheetPr>
    <tabColor indexed="40"/>
  </sheetPr>
  <dimension ref="A1:FL617"/>
  <sheetViews>
    <sheetView tabSelected="1" zoomScale="90" zoomScaleNormal="90" workbookViewId="0">
      <selection activeCell="J10" sqref="J10"/>
    </sheetView>
  </sheetViews>
  <sheetFormatPr defaultRowHeight="20.25"/>
  <cols>
    <col min="1" max="1" width="7.5703125" style="109" customWidth="1"/>
    <col min="2" max="2" width="27" style="110" customWidth="1"/>
    <col min="3" max="3" width="15.7109375" style="62" customWidth="1"/>
    <col min="4" max="4" width="9.85546875" style="62" bestFit="1" customWidth="1"/>
    <col min="5" max="5" width="7.85546875" style="62" bestFit="1" customWidth="1"/>
    <col min="6" max="6" width="17.42578125" style="111" hidden="1" customWidth="1"/>
    <col min="7" max="7" width="13.85546875" style="62" hidden="1" customWidth="1"/>
    <col min="8" max="8" width="31.28515625" style="62" hidden="1" customWidth="1"/>
    <col min="9" max="9" width="15.140625" style="112" customWidth="1"/>
    <col min="10" max="10" width="14.5703125" style="24" customWidth="1"/>
    <col min="11" max="11" width="12.5703125" style="24" customWidth="1"/>
    <col min="12" max="12" width="15.5703125" style="113" customWidth="1"/>
    <col min="13" max="13" width="12.7109375" style="3" customWidth="1"/>
    <col min="14" max="14" width="13.28515625" style="3" customWidth="1"/>
    <col min="15" max="15" width="10.85546875" style="3" customWidth="1"/>
    <col min="16" max="17" width="13.28515625" style="3" customWidth="1"/>
    <col min="18" max="18" width="1.42578125" style="3" customWidth="1"/>
    <col min="19" max="20" width="10.140625" style="3" customWidth="1"/>
    <col min="21" max="23" width="8.42578125" style="3" customWidth="1"/>
    <col min="24" max="47" width="8.7109375" style="3" customWidth="1"/>
    <col min="48" max="48" width="13.28515625" style="3" customWidth="1"/>
    <col min="49" max="49" width="2" style="3" customWidth="1"/>
    <col min="50" max="80" width="7.7109375" style="3" customWidth="1"/>
    <col min="81" max="81" width="12.7109375" style="3" customWidth="1"/>
    <col min="82" max="83" width="11.7109375" style="3" customWidth="1"/>
    <col min="84" max="84" width="11.5703125" style="3" customWidth="1"/>
    <col min="85" max="87" width="11.7109375" style="3" customWidth="1"/>
    <col min="88" max="88" width="11.140625" style="3" customWidth="1"/>
    <col min="89" max="89" width="15.42578125" style="3" customWidth="1"/>
    <col min="90" max="90" width="11.7109375" style="3" customWidth="1"/>
    <col min="91" max="97" width="12.42578125" style="3" customWidth="1"/>
    <col min="98" max="98" width="13.28515625" style="3" customWidth="1"/>
    <col min="99" max="110" width="12.42578125" style="3" customWidth="1"/>
    <col min="111" max="113" width="12.42578125" style="3" hidden="1" customWidth="1"/>
    <col min="114" max="114" width="12.140625" style="3" hidden="1" customWidth="1"/>
    <col min="115" max="115" width="0.7109375" style="3" hidden="1" customWidth="1"/>
    <col min="116" max="138" width="12.42578125" style="3" hidden="1" customWidth="1"/>
    <col min="139" max="139" width="12.140625" style="3" hidden="1" customWidth="1"/>
    <col min="140" max="140" width="0.5703125" style="3" hidden="1" customWidth="1"/>
    <col min="141" max="163" width="12.42578125" style="3" hidden="1" customWidth="1"/>
    <col min="164" max="164" width="13.140625" style="3" hidden="1" customWidth="1"/>
    <col min="165" max="165" width="0.5703125" style="3" customWidth="1"/>
    <col min="166" max="166" width="18.7109375" style="116" customWidth="1"/>
    <col min="167" max="167" width="16.28515625" style="116" customWidth="1"/>
    <col min="168" max="168" width="20.7109375" style="116" customWidth="1"/>
    <col min="169" max="327" width="9.140625" style="3"/>
    <col min="328" max="328" width="7.5703125" style="3" customWidth="1"/>
    <col min="329" max="329" width="27" style="3" customWidth="1"/>
    <col min="330" max="330" width="15.7109375" style="3" customWidth="1"/>
    <col min="331" max="331" width="17.42578125" style="3" customWidth="1"/>
    <col min="332" max="332" width="13.85546875" style="3" customWidth="1"/>
    <col min="333" max="333" width="15.140625" style="3" customWidth="1"/>
    <col min="334" max="334" width="14.5703125" style="3" customWidth="1"/>
    <col min="335" max="335" width="20" style="3" customWidth="1"/>
    <col min="336" max="336" width="0.42578125" style="3" customWidth="1"/>
    <col min="337" max="339" width="11.7109375" style="3" customWidth="1"/>
    <col min="340" max="340" width="11.5703125" style="3" customWidth="1"/>
    <col min="341" max="343" width="11.7109375" style="3" customWidth="1"/>
    <col min="344" max="344" width="11.140625" style="3" customWidth="1"/>
    <col min="345" max="345" width="15.42578125" style="3" customWidth="1"/>
    <col min="346" max="346" width="11.7109375" style="3" customWidth="1"/>
    <col min="347" max="353" width="12.42578125" style="3" customWidth="1"/>
    <col min="354" max="354" width="13.28515625" style="3" customWidth="1"/>
    <col min="355" max="364" width="12.42578125" style="3" customWidth="1"/>
    <col min="365" max="420" width="0" style="3" hidden="1" customWidth="1"/>
    <col min="421" max="421" width="0.5703125" style="3" customWidth="1"/>
    <col min="422" max="422" width="18.7109375" style="3" customWidth="1"/>
    <col min="423" max="423" width="16.28515625" style="3" customWidth="1"/>
    <col min="424" max="424" width="20.7109375" style="3" customWidth="1"/>
    <col min="425" max="583" width="9.140625" style="3"/>
    <col min="584" max="584" width="7.5703125" style="3" customWidth="1"/>
    <col min="585" max="585" width="27" style="3" customWidth="1"/>
    <col min="586" max="586" width="15.7109375" style="3" customWidth="1"/>
    <col min="587" max="587" width="17.42578125" style="3" customWidth="1"/>
    <col min="588" max="588" width="13.85546875" style="3" customWidth="1"/>
    <col min="589" max="589" width="15.140625" style="3" customWidth="1"/>
    <col min="590" max="590" width="14.5703125" style="3" customWidth="1"/>
    <col min="591" max="591" width="20" style="3" customWidth="1"/>
    <col min="592" max="592" width="0.42578125" style="3" customWidth="1"/>
    <col min="593" max="595" width="11.7109375" style="3" customWidth="1"/>
    <col min="596" max="596" width="11.5703125" style="3" customWidth="1"/>
    <col min="597" max="599" width="11.7109375" style="3" customWidth="1"/>
    <col min="600" max="600" width="11.140625" style="3" customWidth="1"/>
    <col min="601" max="601" width="15.42578125" style="3" customWidth="1"/>
    <col min="602" max="602" width="11.7109375" style="3" customWidth="1"/>
    <col min="603" max="609" width="12.42578125" style="3" customWidth="1"/>
    <col min="610" max="610" width="13.28515625" style="3" customWidth="1"/>
    <col min="611" max="620" width="12.42578125" style="3" customWidth="1"/>
    <col min="621" max="676" width="0" style="3" hidden="1" customWidth="1"/>
    <col min="677" max="677" width="0.5703125" style="3" customWidth="1"/>
    <col min="678" max="678" width="18.7109375" style="3" customWidth="1"/>
    <col min="679" max="679" width="16.28515625" style="3" customWidth="1"/>
    <col min="680" max="680" width="20.7109375" style="3" customWidth="1"/>
    <col min="681" max="839" width="9.140625" style="3"/>
    <col min="840" max="840" width="7.5703125" style="3" customWidth="1"/>
    <col min="841" max="841" width="27" style="3" customWidth="1"/>
    <col min="842" max="842" width="15.7109375" style="3" customWidth="1"/>
    <col min="843" max="843" width="17.42578125" style="3" customWidth="1"/>
    <col min="844" max="844" width="13.85546875" style="3" customWidth="1"/>
    <col min="845" max="845" width="15.140625" style="3" customWidth="1"/>
    <col min="846" max="846" width="14.5703125" style="3" customWidth="1"/>
    <col min="847" max="847" width="20" style="3" customWidth="1"/>
    <col min="848" max="848" width="0.42578125" style="3" customWidth="1"/>
    <col min="849" max="851" width="11.7109375" style="3" customWidth="1"/>
    <col min="852" max="852" width="11.5703125" style="3" customWidth="1"/>
    <col min="853" max="855" width="11.7109375" style="3" customWidth="1"/>
    <col min="856" max="856" width="11.140625" style="3" customWidth="1"/>
    <col min="857" max="857" width="15.42578125" style="3" customWidth="1"/>
    <col min="858" max="858" width="11.7109375" style="3" customWidth="1"/>
    <col min="859" max="865" width="12.42578125" style="3" customWidth="1"/>
    <col min="866" max="866" width="13.28515625" style="3" customWidth="1"/>
    <col min="867" max="876" width="12.42578125" style="3" customWidth="1"/>
    <col min="877" max="932" width="0" style="3" hidden="1" customWidth="1"/>
    <col min="933" max="933" width="0.5703125" style="3" customWidth="1"/>
    <col min="934" max="934" width="18.7109375" style="3" customWidth="1"/>
    <col min="935" max="935" width="16.28515625" style="3" customWidth="1"/>
    <col min="936" max="936" width="20.7109375" style="3" customWidth="1"/>
    <col min="937" max="1095" width="9.140625" style="3"/>
    <col min="1096" max="1096" width="7.5703125" style="3" customWidth="1"/>
    <col min="1097" max="1097" width="27" style="3" customWidth="1"/>
    <col min="1098" max="1098" width="15.7109375" style="3" customWidth="1"/>
    <col min="1099" max="1099" width="17.42578125" style="3" customWidth="1"/>
    <col min="1100" max="1100" width="13.85546875" style="3" customWidth="1"/>
    <col min="1101" max="1101" width="15.140625" style="3" customWidth="1"/>
    <col min="1102" max="1102" width="14.5703125" style="3" customWidth="1"/>
    <col min="1103" max="1103" width="20" style="3" customWidth="1"/>
    <col min="1104" max="1104" width="0.42578125" style="3" customWidth="1"/>
    <col min="1105" max="1107" width="11.7109375" style="3" customWidth="1"/>
    <col min="1108" max="1108" width="11.5703125" style="3" customWidth="1"/>
    <col min="1109" max="1111" width="11.7109375" style="3" customWidth="1"/>
    <col min="1112" max="1112" width="11.140625" style="3" customWidth="1"/>
    <col min="1113" max="1113" width="15.42578125" style="3" customWidth="1"/>
    <col min="1114" max="1114" width="11.7109375" style="3" customWidth="1"/>
    <col min="1115" max="1121" width="12.42578125" style="3" customWidth="1"/>
    <col min="1122" max="1122" width="13.28515625" style="3" customWidth="1"/>
    <col min="1123" max="1132" width="12.42578125" style="3" customWidth="1"/>
    <col min="1133" max="1188" width="0" style="3" hidden="1" customWidth="1"/>
    <col min="1189" max="1189" width="0.5703125" style="3" customWidth="1"/>
    <col min="1190" max="1190" width="18.7109375" style="3" customWidth="1"/>
    <col min="1191" max="1191" width="16.28515625" style="3" customWidth="1"/>
    <col min="1192" max="1192" width="20.7109375" style="3" customWidth="1"/>
    <col min="1193" max="1351" width="9.140625" style="3"/>
    <col min="1352" max="1352" width="7.5703125" style="3" customWidth="1"/>
    <col min="1353" max="1353" width="27" style="3" customWidth="1"/>
    <col min="1354" max="1354" width="15.7109375" style="3" customWidth="1"/>
    <col min="1355" max="1355" width="17.42578125" style="3" customWidth="1"/>
    <col min="1356" max="1356" width="13.85546875" style="3" customWidth="1"/>
    <col min="1357" max="1357" width="15.140625" style="3" customWidth="1"/>
    <col min="1358" max="1358" width="14.5703125" style="3" customWidth="1"/>
    <col min="1359" max="1359" width="20" style="3" customWidth="1"/>
    <col min="1360" max="1360" width="0.42578125" style="3" customWidth="1"/>
    <col min="1361" max="1363" width="11.7109375" style="3" customWidth="1"/>
    <col min="1364" max="1364" width="11.5703125" style="3" customWidth="1"/>
    <col min="1365" max="1367" width="11.7109375" style="3" customWidth="1"/>
    <col min="1368" max="1368" width="11.140625" style="3" customWidth="1"/>
    <col min="1369" max="1369" width="15.42578125" style="3" customWidth="1"/>
    <col min="1370" max="1370" width="11.7109375" style="3" customWidth="1"/>
    <col min="1371" max="1377" width="12.42578125" style="3" customWidth="1"/>
    <col min="1378" max="1378" width="13.28515625" style="3" customWidth="1"/>
    <col min="1379" max="1388" width="12.42578125" style="3" customWidth="1"/>
    <col min="1389" max="1444" width="0" style="3" hidden="1" customWidth="1"/>
    <col min="1445" max="1445" width="0.5703125" style="3" customWidth="1"/>
    <col min="1446" max="1446" width="18.7109375" style="3" customWidth="1"/>
    <col min="1447" max="1447" width="16.28515625" style="3" customWidth="1"/>
    <col min="1448" max="1448" width="20.7109375" style="3" customWidth="1"/>
    <col min="1449" max="1607" width="9.140625" style="3"/>
    <col min="1608" max="1608" width="7.5703125" style="3" customWidth="1"/>
    <col min="1609" max="1609" width="27" style="3" customWidth="1"/>
    <col min="1610" max="1610" width="15.7109375" style="3" customWidth="1"/>
    <col min="1611" max="1611" width="17.42578125" style="3" customWidth="1"/>
    <col min="1612" max="1612" width="13.85546875" style="3" customWidth="1"/>
    <col min="1613" max="1613" width="15.140625" style="3" customWidth="1"/>
    <col min="1614" max="1614" width="14.5703125" style="3" customWidth="1"/>
    <col min="1615" max="1615" width="20" style="3" customWidth="1"/>
    <col min="1616" max="1616" width="0.42578125" style="3" customWidth="1"/>
    <col min="1617" max="1619" width="11.7109375" style="3" customWidth="1"/>
    <col min="1620" max="1620" width="11.5703125" style="3" customWidth="1"/>
    <col min="1621" max="1623" width="11.7109375" style="3" customWidth="1"/>
    <col min="1624" max="1624" width="11.140625" style="3" customWidth="1"/>
    <col min="1625" max="1625" width="15.42578125" style="3" customWidth="1"/>
    <col min="1626" max="1626" width="11.7109375" style="3" customWidth="1"/>
    <col min="1627" max="1633" width="12.42578125" style="3" customWidth="1"/>
    <col min="1634" max="1634" width="13.28515625" style="3" customWidth="1"/>
    <col min="1635" max="1644" width="12.42578125" style="3" customWidth="1"/>
    <col min="1645" max="1700" width="0" style="3" hidden="1" customWidth="1"/>
    <col min="1701" max="1701" width="0.5703125" style="3" customWidth="1"/>
    <col min="1702" max="1702" width="18.7109375" style="3" customWidth="1"/>
    <col min="1703" max="1703" width="16.28515625" style="3" customWidth="1"/>
    <col min="1704" max="1704" width="20.7109375" style="3" customWidth="1"/>
    <col min="1705" max="1863" width="9.140625" style="3"/>
    <col min="1864" max="1864" width="7.5703125" style="3" customWidth="1"/>
    <col min="1865" max="1865" width="27" style="3" customWidth="1"/>
    <col min="1866" max="1866" width="15.7109375" style="3" customWidth="1"/>
    <col min="1867" max="1867" width="17.42578125" style="3" customWidth="1"/>
    <col min="1868" max="1868" width="13.85546875" style="3" customWidth="1"/>
    <col min="1869" max="1869" width="15.140625" style="3" customWidth="1"/>
    <col min="1870" max="1870" width="14.5703125" style="3" customWidth="1"/>
    <col min="1871" max="1871" width="20" style="3" customWidth="1"/>
    <col min="1872" max="1872" width="0.42578125" style="3" customWidth="1"/>
    <col min="1873" max="1875" width="11.7109375" style="3" customWidth="1"/>
    <col min="1876" max="1876" width="11.5703125" style="3" customWidth="1"/>
    <col min="1877" max="1879" width="11.7109375" style="3" customWidth="1"/>
    <col min="1880" max="1880" width="11.140625" style="3" customWidth="1"/>
    <col min="1881" max="1881" width="15.42578125" style="3" customWidth="1"/>
    <col min="1882" max="1882" width="11.7109375" style="3" customWidth="1"/>
    <col min="1883" max="1889" width="12.42578125" style="3" customWidth="1"/>
    <col min="1890" max="1890" width="13.28515625" style="3" customWidth="1"/>
    <col min="1891" max="1900" width="12.42578125" style="3" customWidth="1"/>
    <col min="1901" max="1956" width="0" style="3" hidden="1" customWidth="1"/>
    <col min="1957" max="1957" width="0.5703125" style="3" customWidth="1"/>
    <col min="1958" max="1958" width="18.7109375" style="3" customWidth="1"/>
    <col min="1959" max="1959" width="16.28515625" style="3" customWidth="1"/>
    <col min="1960" max="1960" width="20.7109375" style="3" customWidth="1"/>
    <col min="1961" max="2119" width="9.140625" style="3"/>
    <col min="2120" max="2120" width="7.5703125" style="3" customWidth="1"/>
    <col min="2121" max="2121" width="27" style="3" customWidth="1"/>
    <col min="2122" max="2122" width="15.7109375" style="3" customWidth="1"/>
    <col min="2123" max="2123" width="17.42578125" style="3" customWidth="1"/>
    <col min="2124" max="2124" width="13.85546875" style="3" customWidth="1"/>
    <col min="2125" max="2125" width="15.140625" style="3" customWidth="1"/>
    <col min="2126" max="2126" width="14.5703125" style="3" customWidth="1"/>
    <col min="2127" max="2127" width="20" style="3" customWidth="1"/>
    <col min="2128" max="2128" width="0.42578125" style="3" customWidth="1"/>
    <col min="2129" max="2131" width="11.7109375" style="3" customWidth="1"/>
    <col min="2132" max="2132" width="11.5703125" style="3" customWidth="1"/>
    <col min="2133" max="2135" width="11.7109375" style="3" customWidth="1"/>
    <col min="2136" max="2136" width="11.140625" style="3" customWidth="1"/>
    <col min="2137" max="2137" width="15.42578125" style="3" customWidth="1"/>
    <col min="2138" max="2138" width="11.7109375" style="3" customWidth="1"/>
    <col min="2139" max="2145" width="12.42578125" style="3" customWidth="1"/>
    <col min="2146" max="2146" width="13.28515625" style="3" customWidth="1"/>
    <col min="2147" max="2156" width="12.42578125" style="3" customWidth="1"/>
    <col min="2157" max="2212" width="0" style="3" hidden="1" customWidth="1"/>
    <col min="2213" max="2213" width="0.5703125" style="3" customWidth="1"/>
    <col min="2214" max="2214" width="18.7109375" style="3" customWidth="1"/>
    <col min="2215" max="2215" width="16.28515625" style="3" customWidth="1"/>
    <col min="2216" max="2216" width="20.7109375" style="3" customWidth="1"/>
    <col min="2217" max="2375" width="9.140625" style="3"/>
    <col min="2376" max="2376" width="7.5703125" style="3" customWidth="1"/>
    <col min="2377" max="2377" width="27" style="3" customWidth="1"/>
    <col min="2378" max="2378" width="15.7109375" style="3" customWidth="1"/>
    <col min="2379" max="2379" width="17.42578125" style="3" customWidth="1"/>
    <col min="2380" max="2380" width="13.85546875" style="3" customWidth="1"/>
    <col min="2381" max="2381" width="15.140625" style="3" customWidth="1"/>
    <col min="2382" max="2382" width="14.5703125" style="3" customWidth="1"/>
    <col min="2383" max="2383" width="20" style="3" customWidth="1"/>
    <col min="2384" max="2384" width="0.42578125" style="3" customWidth="1"/>
    <col min="2385" max="2387" width="11.7109375" style="3" customWidth="1"/>
    <col min="2388" max="2388" width="11.5703125" style="3" customWidth="1"/>
    <col min="2389" max="2391" width="11.7109375" style="3" customWidth="1"/>
    <col min="2392" max="2392" width="11.140625" style="3" customWidth="1"/>
    <col min="2393" max="2393" width="15.42578125" style="3" customWidth="1"/>
    <col min="2394" max="2394" width="11.7109375" style="3" customWidth="1"/>
    <col min="2395" max="2401" width="12.42578125" style="3" customWidth="1"/>
    <col min="2402" max="2402" width="13.28515625" style="3" customWidth="1"/>
    <col min="2403" max="2412" width="12.42578125" style="3" customWidth="1"/>
    <col min="2413" max="2468" width="0" style="3" hidden="1" customWidth="1"/>
    <col min="2469" max="2469" width="0.5703125" style="3" customWidth="1"/>
    <col min="2470" max="2470" width="18.7109375" style="3" customWidth="1"/>
    <col min="2471" max="2471" width="16.28515625" style="3" customWidth="1"/>
    <col min="2472" max="2472" width="20.7109375" style="3" customWidth="1"/>
    <col min="2473" max="2631" width="9.140625" style="3"/>
    <col min="2632" max="2632" width="7.5703125" style="3" customWidth="1"/>
    <col min="2633" max="2633" width="27" style="3" customWidth="1"/>
    <col min="2634" max="2634" width="15.7109375" style="3" customWidth="1"/>
    <col min="2635" max="2635" width="17.42578125" style="3" customWidth="1"/>
    <col min="2636" max="2636" width="13.85546875" style="3" customWidth="1"/>
    <col min="2637" max="2637" width="15.140625" style="3" customWidth="1"/>
    <col min="2638" max="2638" width="14.5703125" style="3" customWidth="1"/>
    <col min="2639" max="2639" width="20" style="3" customWidth="1"/>
    <col min="2640" max="2640" width="0.42578125" style="3" customWidth="1"/>
    <col min="2641" max="2643" width="11.7109375" style="3" customWidth="1"/>
    <col min="2644" max="2644" width="11.5703125" style="3" customWidth="1"/>
    <col min="2645" max="2647" width="11.7109375" style="3" customWidth="1"/>
    <col min="2648" max="2648" width="11.140625" style="3" customWidth="1"/>
    <col min="2649" max="2649" width="15.42578125" style="3" customWidth="1"/>
    <col min="2650" max="2650" width="11.7109375" style="3" customWidth="1"/>
    <col min="2651" max="2657" width="12.42578125" style="3" customWidth="1"/>
    <col min="2658" max="2658" width="13.28515625" style="3" customWidth="1"/>
    <col min="2659" max="2668" width="12.42578125" style="3" customWidth="1"/>
    <col min="2669" max="2724" width="0" style="3" hidden="1" customWidth="1"/>
    <col min="2725" max="2725" width="0.5703125" style="3" customWidth="1"/>
    <col min="2726" max="2726" width="18.7109375" style="3" customWidth="1"/>
    <col min="2727" max="2727" width="16.28515625" style="3" customWidth="1"/>
    <col min="2728" max="2728" width="20.7109375" style="3" customWidth="1"/>
    <col min="2729" max="2887" width="9.140625" style="3"/>
    <col min="2888" max="2888" width="7.5703125" style="3" customWidth="1"/>
    <col min="2889" max="2889" width="27" style="3" customWidth="1"/>
    <col min="2890" max="2890" width="15.7109375" style="3" customWidth="1"/>
    <col min="2891" max="2891" width="17.42578125" style="3" customWidth="1"/>
    <col min="2892" max="2892" width="13.85546875" style="3" customWidth="1"/>
    <col min="2893" max="2893" width="15.140625" style="3" customWidth="1"/>
    <col min="2894" max="2894" width="14.5703125" style="3" customWidth="1"/>
    <col min="2895" max="2895" width="20" style="3" customWidth="1"/>
    <col min="2896" max="2896" width="0.42578125" style="3" customWidth="1"/>
    <col min="2897" max="2899" width="11.7109375" style="3" customWidth="1"/>
    <col min="2900" max="2900" width="11.5703125" style="3" customWidth="1"/>
    <col min="2901" max="2903" width="11.7109375" style="3" customWidth="1"/>
    <col min="2904" max="2904" width="11.140625" style="3" customWidth="1"/>
    <col min="2905" max="2905" width="15.42578125" style="3" customWidth="1"/>
    <col min="2906" max="2906" width="11.7109375" style="3" customWidth="1"/>
    <col min="2907" max="2913" width="12.42578125" style="3" customWidth="1"/>
    <col min="2914" max="2914" width="13.28515625" style="3" customWidth="1"/>
    <col min="2915" max="2924" width="12.42578125" style="3" customWidth="1"/>
    <col min="2925" max="2980" width="0" style="3" hidden="1" customWidth="1"/>
    <col min="2981" max="2981" width="0.5703125" style="3" customWidth="1"/>
    <col min="2982" max="2982" width="18.7109375" style="3" customWidth="1"/>
    <col min="2983" max="2983" width="16.28515625" style="3" customWidth="1"/>
    <col min="2984" max="2984" width="20.7109375" style="3" customWidth="1"/>
    <col min="2985" max="3143" width="9.140625" style="3"/>
    <col min="3144" max="3144" width="7.5703125" style="3" customWidth="1"/>
    <col min="3145" max="3145" width="27" style="3" customWidth="1"/>
    <col min="3146" max="3146" width="15.7109375" style="3" customWidth="1"/>
    <col min="3147" max="3147" width="17.42578125" style="3" customWidth="1"/>
    <col min="3148" max="3148" width="13.85546875" style="3" customWidth="1"/>
    <col min="3149" max="3149" width="15.140625" style="3" customWidth="1"/>
    <col min="3150" max="3150" width="14.5703125" style="3" customWidth="1"/>
    <col min="3151" max="3151" width="20" style="3" customWidth="1"/>
    <col min="3152" max="3152" width="0.42578125" style="3" customWidth="1"/>
    <col min="3153" max="3155" width="11.7109375" style="3" customWidth="1"/>
    <col min="3156" max="3156" width="11.5703125" style="3" customWidth="1"/>
    <col min="3157" max="3159" width="11.7109375" style="3" customWidth="1"/>
    <col min="3160" max="3160" width="11.140625" style="3" customWidth="1"/>
    <col min="3161" max="3161" width="15.42578125" style="3" customWidth="1"/>
    <col min="3162" max="3162" width="11.7109375" style="3" customWidth="1"/>
    <col min="3163" max="3169" width="12.42578125" style="3" customWidth="1"/>
    <col min="3170" max="3170" width="13.28515625" style="3" customWidth="1"/>
    <col min="3171" max="3180" width="12.42578125" style="3" customWidth="1"/>
    <col min="3181" max="3236" width="0" style="3" hidden="1" customWidth="1"/>
    <col min="3237" max="3237" width="0.5703125" style="3" customWidth="1"/>
    <col min="3238" max="3238" width="18.7109375" style="3" customWidth="1"/>
    <col min="3239" max="3239" width="16.28515625" style="3" customWidth="1"/>
    <col min="3240" max="3240" width="20.7109375" style="3" customWidth="1"/>
    <col min="3241" max="3399" width="9.140625" style="3"/>
    <col min="3400" max="3400" width="7.5703125" style="3" customWidth="1"/>
    <col min="3401" max="3401" width="27" style="3" customWidth="1"/>
    <col min="3402" max="3402" width="15.7109375" style="3" customWidth="1"/>
    <col min="3403" max="3403" width="17.42578125" style="3" customWidth="1"/>
    <col min="3404" max="3404" width="13.85546875" style="3" customWidth="1"/>
    <col min="3405" max="3405" width="15.140625" style="3" customWidth="1"/>
    <col min="3406" max="3406" width="14.5703125" style="3" customWidth="1"/>
    <col min="3407" max="3407" width="20" style="3" customWidth="1"/>
    <col min="3408" max="3408" width="0.42578125" style="3" customWidth="1"/>
    <col min="3409" max="3411" width="11.7109375" style="3" customWidth="1"/>
    <col min="3412" max="3412" width="11.5703125" style="3" customWidth="1"/>
    <col min="3413" max="3415" width="11.7109375" style="3" customWidth="1"/>
    <col min="3416" max="3416" width="11.140625" style="3" customWidth="1"/>
    <col min="3417" max="3417" width="15.42578125" style="3" customWidth="1"/>
    <col min="3418" max="3418" width="11.7109375" style="3" customWidth="1"/>
    <col min="3419" max="3425" width="12.42578125" style="3" customWidth="1"/>
    <col min="3426" max="3426" width="13.28515625" style="3" customWidth="1"/>
    <col min="3427" max="3436" width="12.42578125" style="3" customWidth="1"/>
    <col min="3437" max="3492" width="0" style="3" hidden="1" customWidth="1"/>
    <col min="3493" max="3493" width="0.5703125" style="3" customWidth="1"/>
    <col min="3494" max="3494" width="18.7109375" style="3" customWidth="1"/>
    <col min="3495" max="3495" width="16.28515625" style="3" customWidth="1"/>
    <col min="3496" max="3496" width="20.7109375" style="3" customWidth="1"/>
    <col min="3497" max="3655" width="9.140625" style="3"/>
    <col min="3656" max="3656" width="7.5703125" style="3" customWidth="1"/>
    <col min="3657" max="3657" width="27" style="3" customWidth="1"/>
    <col min="3658" max="3658" width="15.7109375" style="3" customWidth="1"/>
    <col min="3659" max="3659" width="17.42578125" style="3" customWidth="1"/>
    <col min="3660" max="3660" width="13.85546875" style="3" customWidth="1"/>
    <col min="3661" max="3661" width="15.140625" style="3" customWidth="1"/>
    <col min="3662" max="3662" width="14.5703125" style="3" customWidth="1"/>
    <col min="3663" max="3663" width="20" style="3" customWidth="1"/>
    <col min="3664" max="3664" width="0.42578125" style="3" customWidth="1"/>
    <col min="3665" max="3667" width="11.7109375" style="3" customWidth="1"/>
    <col min="3668" max="3668" width="11.5703125" style="3" customWidth="1"/>
    <col min="3669" max="3671" width="11.7109375" style="3" customWidth="1"/>
    <col min="3672" max="3672" width="11.140625" style="3" customWidth="1"/>
    <col min="3673" max="3673" width="15.42578125" style="3" customWidth="1"/>
    <col min="3674" max="3674" width="11.7109375" style="3" customWidth="1"/>
    <col min="3675" max="3681" width="12.42578125" style="3" customWidth="1"/>
    <col min="3682" max="3682" width="13.28515625" style="3" customWidth="1"/>
    <col min="3683" max="3692" width="12.42578125" style="3" customWidth="1"/>
    <col min="3693" max="3748" width="0" style="3" hidden="1" customWidth="1"/>
    <col min="3749" max="3749" width="0.5703125" style="3" customWidth="1"/>
    <col min="3750" max="3750" width="18.7109375" style="3" customWidth="1"/>
    <col min="3751" max="3751" width="16.28515625" style="3" customWidth="1"/>
    <col min="3752" max="3752" width="20.7109375" style="3" customWidth="1"/>
    <col min="3753" max="3911" width="9.140625" style="3"/>
    <col min="3912" max="3912" width="7.5703125" style="3" customWidth="1"/>
    <col min="3913" max="3913" width="27" style="3" customWidth="1"/>
    <col min="3914" max="3914" width="15.7109375" style="3" customWidth="1"/>
    <col min="3915" max="3915" width="17.42578125" style="3" customWidth="1"/>
    <col min="3916" max="3916" width="13.85546875" style="3" customWidth="1"/>
    <col min="3917" max="3917" width="15.140625" style="3" customWidth="1"/>
    <col min="3918" max="3918" width="14.5703125" style="3" customWidth="1"/>
    <col min="3919" max="3919" width="20" style="3" customWidth="1"/>
    <col min="3920" max="3920" width="0.42578125" style="3" customWidth="1"/>
    <col min="3921" max="3923" width="11.7109375" style="3" customWidth="1"/>
    <col min="3924" max="3924" width="11.5703125" style="3" customWidth="1"/>
    <col min="3925" max="3927" width="11.7109375" style="3" customWidth="1"/>
    <col min="3928" max="3928" width="11.140625" style="3" customWidth="1"/>
    <col min="3929" max="3929" width="15.42578125" style="3" customWidth="1"/>
    <col min="3930" max="3930" width="11.7109375" style="3" customWidth="1"/>
    <col min="3931" max="3937" width="12.42578125" style="3" customWidth="1"/>
    <col min="3938" max="3938" width="13.28515625" style="3" customWidth="1"/>
    <col min="3939" max="3948" width="12.42578125" style="3" customWidth="1"/>
    <col min="3949" max="4004" width="0" style="3" hidden="1" customWidth="1"/>
    <col min="4005" max="4005" width="0.5703125" style="3" customWidth="1"/>
    <col min="4006" max="4006" width="18.7109375" style="3" customWidth="1"/>
    <col min="4007" max="4007" width="16.28515625" style="3" customWidth="1"/>
    <col min="4008" max="4008" width="20.7109375" style="3" customWidth="1"/>
    <col min="4009" max="4167" width="9.140625" style="3"/>
    <col min="4168" max="4168" width="7.5703125" style="3" customWidth="1"/>
    <col min="4169" max="4169" width="27" style="3" customWidth="1"/>
    <col min="4170" max="4170" width="15.7109375" style="3" customWidth="1"/>
    <col min="4171" max="4171" width="17.42578125" style="3" customWidth="1"/>
    <col min="4172" max="4172" width="13.85546875" style="3" customWidth="1"/>
    <col min="4173" max="4173" width="15.140625" style="3" customWidth="1"/>
    <col min="4174" max="4174" width="14.5703125" style="3" customWidth="1"/>
    <col min="4175" max="4175" width="20" style="3" customWidth="1"/>
    <col min="4176" max="4176" width="0.42578125" style="3" customWidth="1"/>
    <col min="4177" max="4179" width="11.7109375" style="3" customWidth="1"/>
    <col min="4180" max="4180" width="11.5703125" style="3" customWidth="1"/>
    <col min="4181" max="4183" width="11.7109375" style="3" customWidth="1"/>
    <col min="4184" max="4184" width="11.140625" style="3" customWidth="1"/>
    <col min="4185" max="4185" width="15.42578125" style="3" customWidth="1"/>
    <col min="4186" max="4186" width="11.7109375" style="3" customWidth="1"/>
    <col min="4187" max="4193" width="12.42578125" style="3" customWidth="1"/>
    <col min="4194" max="4194" width="13.28515625" style="3" customWidth="1"/>
    <col min="4195" max="4204" width="12.42578125" style="3" customWidth="1"/>
    <col min="4205" max="4260" width="0" style="3" hidden="1" customWidth="1"/>
    <col min="4261" max="4261" width="0.5703125" style="3" customWidth="1"/>
    <col min="4262" max="4262" width="18.7109375" style="3" customWidth="1"/>
    <col min="4263" max="4263" width="16.28515625" style="3" customWidth="1"/>
    <col min="4264" max="4264" width="20.7109375" style="3" customWidth="1"/>
    <col min="4265" max="4423" width="9.140625" style="3"/>
    <col min="4424" max="4424" width="7.5703125" style="3" customWidth="1"/>
    <col min="4425" max="4425" width="27" style="3" customWidth="1"/>
    <col min="4426" max="4426" width="15.7109375" style="3" customWidth="1"/>
    <col min="4427" max="4427" width="17.42578125" style="3" customWidth="1"/>
    <col min="4428" max="4428" width="13.85546875" style="3" customWidth="1"/>
    <col min="4429" max="4429" width="15.140625" style="3" customWidth="1"/>
    <col min="4430" max="4430" width="14.5703125" style="3" customWidth="1"/>
    <col min="4431" max="4431" width="20" style="3" customWidth="1"/>
    <col min="4432" max="4432" width="0.42578125" style="3" customWidth="1"/>
    <col min="4433" max="4435" width="11.7109375" style="3" customWidth="1"/>
    <col min="4436" max="4436" width="11.5703125" style="3" customWidth="1"/>
    <col min="4437" max="4439" width="11.7109375" style="3" customWidth="1"/>
    <col min="4440" max="4440" width="11.140625" style="3" customWidth="1"/>
    <col min="4441" max="4441" width="15.42578125" style="3" customWidth="1"/>
    <col min="4442" max="4442" width="11.7109375" style="3" customWidth="1"/>
    <col min="4443" max="4449" width="12.42578125" style="3" customWidth="1"/>
    <col min="4450" max="4450" width="13.28515625" style="3" customWidth="1"/>
    <col min="4451" max="4460" width="12.42578125" style="3" customWidth="1"/>
    <col min="4461" max="4516" width="0" style="3" hidden="1" customWidth="1"/>
    <col min="4517" max="4517" width="0.5703125" style="3" customWidth="1"/>
    <col min="4518" max="4518" width="18.7109375" style="3" customWidth="1"/>
    <col min="4519" max="4519" width="16.28515625" style="3" customWidth="1"/>
    <col min="4520" max="4520" width="20.7109375" style="3" customWidth="1"/>
    <col min="4521" max="4679" width="9.140625" style="3"/>
    <col min="4680" max="4680" width="7.5703125" style="3" customWidth="1"/>
    <col min="4681" max="4681" width="27" style="3" customWidth="1"/>
    <col min="4682" max="4682" width="15.7109375" style="3" customWidth="1"/>
    <col min="4683" max="4683" width="17.42578125" style="3" customWidth="1"/>
    <col min="4684" max="4684" width="13.85546875" style="3" customWidth="1"/>
    <col min="4685" max="4685" width="15.140625" style="3" customWidth="1"/>
    <col min="4686" max="4686" width="14.5703125" style="3" customWidth="1"/>
    <col min="4687" max="4687" width="20" style="3" customWidth="1"/>
    <col min="4688" max="4688" width="0.42578125" style="3" customWidth="1"/>
    <col min="4689" max="4691" width="11.7109375" style="3" customWidth="1"/>
    <col min="4692" max="4692" width="11.5703125" style="3" customWidth="1"/>
    <col min="4693" max="4695" width="11.7109375" style="3" customWidth="1"/>
    <col min="4696" max="4696" width="11.140625" style="3" customWidth="1"/>
    <col min="4697" max="4697" width="15.42578125" style="3" customWidth="1"/>
    <col min="4698" max="4698" width="11.7109375" style="3" customWidth="1"/>
    <col min="4699" max="4705" width="12.42578125" style="3" customWidth="1"/>
    <col min="4706" max="4706" width="13.28515625" style="3" customWidth="1"/>
    <col min="4707" max="4716" width="12.42578125" style="3" customWidth="1"/>
    <col min="4717" max="4772" width="0" style="3" hidden="1" customWidth="1"/>
    <col min="4773" max="4773" width="0.5703125" style="3" customWidth="1"/>
    <col min="4774" max="4774" width="18.7109375" style="3" customWidth="1"/>
    <col min="4775" max="4775" width="16.28515625" style="3" customWidth="1"/>
    <col min="4776" max="4776" width="20.7109375" style="3" customWidth="1"/>
    <col min="4777" max="4935" width="9.140625" style="3"/>
    <col min="4936" max="4936" width="7.5703125" style="3" customWidth="1"/>
    <col min="4937" max="4937" width="27" style="3" customWidth="1"/>
    <col min="4938" max="4938" width="15.7109375" style="3" customWidth="1"/>
    <col min="4939" max="4939" width="17.42578125" style="3" customWidth="1"/>
    <col min="4940" max="4940" width="13.85546875" style="3" customWidth="1"/>
    <col min="4941" max="4941" width="15.140625" style="3" customWidth="1"/>
    <col min="4942" max="4942" width="14.5703125" style="3" customWidth="1"/>
    <col min="4943" max="4943" width="20" style="3" customWidth="1"/>
    <col min="4944" max="4944" width="0.42578125" style="3" customWidth="1"/>
    <col min="4945" max="4947" width="11.7109375" style="3" customWidth="1"/>
    <col min="4948" max="4948" width="11.5703125" style="3" customWidth="1"/>
    <col min="4949" max="4951" width="11.7109375" style="3" customWidth="1"/>
    <col min="4952" max="4952" width="11.140625" style="3" customWidth="1"/>
    <col min="4953" max="4953" width="15.42578125" style="3" customWidth="1"/>
    <col min="4954" max="4954" width="11.7109375" style="3" customWidth="1"/>
    <col min="4955" max="4961" width="12.42578125" style="3" customWidth="1"/>
    <col min="4962" max="4962" width="13.28515625" style="3" customWidth="1"/>
    <col min="4963" max="4972" width="12.42578125" style="3" customWidth="1"/>
    <col min="4973" max="5028" width="0" style="3" hidden="1" customWidth="1"/>
    <col min="5029" max="5029" width="0.5703125" style="3" customWidth="1"/>
    <col min="5030" max="5030" width="18.7109375" style="3" customWidth="1"/>
    <col min="5031" max="5031" width="16.28515625" style="3" customWidth="1"/>
    <col min="5032" max="5032" width="20.7109375" style="3" customWidth="1"/>
    <col min="5033" max="5191" width="9.140625" style="3"/>
    <col min="5192" max="5192" width="7.5703125" style="3" customWidth="1"/>
    <col min="5193" max="5193" width="27" style="3" customWidth="1"/>
    <col min="5194" max="5194" width="15.7109375" style="3" customWidth="1"/>
    <col min="5195" max="5195" width="17.42578125" style="3" customWidth="1"/>
    <col min="5196" max="5196" width="13.85546875" style="3" customWidth="1"/>
    <col min="5197" max="5197" width="15.140625" style="3" customWidth="1"/>
    <col min="5198" max="5198" width="14.5703125" style="3" customWidth="1"/>
    <col min="5199" max="5199" width="20" style="3" customWidth="1"/>
    <col min="5200" max="5200" width="0.42578125" style="3" customWidth="1"/>
    <col min="5201" max="5203" width="11.7109375" style="3" customWidth="1"/>
    <col min="5204" max="5204" width="11.5703125" style="3" customWidth="1"/>
    <col min="5205" max="5207" width="11.7109375" style="3" customWidth="1"/>
    <col min="5208" max="5208" width="11.140625" style="3" customWidth="1"/>
    <col min="5209" max="5209" width="15.42578125" style="3" customWidth="1"/>
    <col min="5210" max="5210" width="11.7109375" style="3" customWidth="1"/>
    <col min="5211" max="5217" width="12.42578125" style="3" customWidth="1"/>
    <col min="5218" max="5218" width="13.28515625" style="3" customWidth="1"/>
    <col min="5219" max="5228" width="12.42578125" style="3" customWidth="1"/>
    <col min="5229" max="5284" width="0" style="3" hidden="1" customWidth="1"/>
    <col min="5285" max="5285" width="0.5703125" style="3" customWidth="1"/>
    <col min="5286" max="5286" width="18.7109375" style="3" customWidth="1"/>
    <col min="5287" max="5287" width="16.28515625" style="3" customWidth="1"/>
    <col min="5288" max="5288" width="20.7109375" style="3" customWidth="1"/>
    <col min="5289" max="5447" width="9.140625" style="3"/>
    <col min="5448" max="5448" width="7.5703125" style="3" customWidth="1"/>
    <col min="5449" max="5449" width="27" style="3" customWidth="1"/>
    <col min="5450" max="5450" width="15.7109375" style="3" customWidth="1"/>
    <col min="5451" max="5451" width="17.42578125" style="3" customWidth="1"/>
    <col min="5452" max="5452" width="13.85546875" style="3" customWidth="1"/>
    <col min="5453" max="5453" width="15.140625" style="3" customWidth="1"/>
    <col min="5454" max="5454" width="14.5703125" style="3" customWidth="1"/>
    <col min="5455" max="5455" width="20" style="3" customWidth="1"/>
    <col min="5456" max="5456" width="0.42578125" style="3" customWidth="1"/>
    <col min="5457" max="5459" width="11.7109375" style="3" customWidth="1"/>
    <col min="5460" max="5460" width="11.5703125" style="3" customWidth="1"/>
    <col min="5461" max="5463" width="11.7109375" style="3" customWidth="1"/>
    <col min="5464" max="5464" width="11.140625" style="3" customWidth="1"/>
    <col min="5465" max="5465" width="15.42578125" style="3" customWidth="1"/>
    <col min="5466" max="5466" width="11.7109375" style="3" customWidth="1"/>
    <col min="5467" max="5473" width="12.42578125" style="3" customWidth="1"/>
    <col min="5474" max="5474" width="13.28515625" style="3" customWidth="1"/>
    <col min="5475" max="5484" width="12.42578125" style="3" customWidth="1"/>
    <col min="5485" max="5540" width="0" style="3" hidden="1" customWidth="1"/>
    <col min="5541" max="5541" width="0.5703125" style="3" customWidth="1"/>
    <col min="5542" max="5542" width="18.7109375" style="3" customWidth="1"/>
    <col min="5543" max="5543" width="16.28515625" style="3" customWidth="1"/>
    <col min="5544" max="5544" width="20.7109375" style="3" customWidth="1"/>
    <col min="5545" max="5703" width="9.140625" style="3"/>
    <col min="5704" max="5704" width="7.5703125" style="3" customWidth="1"/>
    <col min="5705" max="5705" width="27" style="3" customWidth="1"/>
    <col min="5706" max="5706" width="15.7109375" style="3" customWidth="1"/>
    <col min="5707" max="5707" width="17.42578125" style="3" customWidth="1"/>
    <col min="5708" max="5708" width="13.85546875" style="3" customWidth="1"/>
    <col min="5709" max="5709" width="15.140625" style="3" customWidth="1"/>
    <col min="5710" max="5710" width="14.5703125" style="3" customWidth="1"/>
    <col min="5711" max="5711" width="20" style="3" customWidth="1"/>
    <col min="5712" max="5712" width="0.42578125" style="3" customWidth="1"/>
    <col min="5713" max="5715" width="11.7109375" style="3" customWidth="1"/>
    <col min="5716" max="5716" width="11.5703125" style="3" customWidth="1"/>
    <col min="5717" max="5719" width="11.7109375" style="3" customWidth="1"/>
    <col min="5720" max="5720" width="11.140625" style="3" customWidth="1"/>
    <col min="5721" max="5721" width="15.42578125" style="3" customWidth="1"/>
    <col min="5722" max="5722" width="11.7109375" style="3" customWidth="1"/>
    <col min="5723" max="5729" width="12.42578125" style="3" customWidth="1"/>
    <col min="5730" max="5730" width="13.28515625" style="3" customWidth="1"/>
    <col min="5731" max="5740" width="12.42578125" style="3" customWidth="1"/>
    <col min="5741" max="5796" width="0" style="3" hidden="1" customWidth="1"/>
    <col min="5797" max="5797" width="0.5703125" style="3" customWidth="1"/>
    <col min="5798" max="5798" width="18.7109375" style="3" customWidth="1"/>
    <col min="5799" max="5799" width="16.28515625" style="3" customWidth="1"/>
    <col min="5800" max="5800" width="20.7109375" style="3" customWidth="1"/>
    <col min="5801" max="5959" width="9.140625" style="3"/>
    <col min="5960" max="5960" width="7.5703125" style="3" customWidth="1"/>
    <col min="5961" max="5961" width="27" style="3" customWidth="1"/>
    <col min="5962" max="5962" width="15.7109375" style="3" customWidth="1"/>
    <col min="5963" max="5963" width="17.42578125" style="3" customWidth="1"/>
    <col min="5964" max="5964" width="13.85546875" style="3" customWidth="1"/>
    <col min="5965" max="5965" width="15.140625" style="3" customWidth="1"/>
    <col min="5966" max="5966" width="14.5703125" style="3" customWidth="1"/>
    <col min="5967" max="5967" width="20" style="3" customWidth="1"/>
    <col min="5968" max="5968" width="0.42578125" style="3" customWidth="1"/>
    <col min="5969" max="5971" width="11.7109375" style="3" customWidth="1"/>
    <col min="5972" max="5972" width="11.5703125" style="3" customWidth="1"/>
    <col min="5973" max="5975" width="11.7109375" style="3" customWidth="1"/>
    <col min="5976" max="5976" width="11.140625" style="3" customWidth="1"/>
    <col min="5977" max="5977" width="15.42578125" style="3" customWidth="1"/>
    <col min="5978" max="5978" width="11.7109375" style="3" customWidth="1"/>
    <col min="5979" max="5985" width="12.42578125" style="3" customWidth="1"/>
    <col min="5986" max="5986" width="13.28515625" style="3" customWidth="1"/>
    <col min="5987" max="5996" width="12.42578125" style="3" customWidth="1"/>
    <col min="5997" max="6052" width="0" style="3" hidden="1" customWidth="1"/>
    <col min="6053" max="6053" width="0.5703125" style="3" customWidth="1"/>
    <col min="6054" max="6054" width="18.7109375" style="3" customWidth="1"/>
    <col min="6055" max="6055" width="16.28515625" style="3" customWidth="1"/>
    <col min="6056" max="6056" width="20.7109375" style="3" customWidth="1"/>
    <col min="6057" max="6215" width="9.140625" style="3"/>
    <col min="6216" max="6216" width="7.5703125" style="3" customWidth="1"/>
    <col min="6217" max="6217" width="27" style="3" customWidth="1"/>
    <col min="6218" max="6218" width="15.7109375" style="3" customWidth="1"/>
    <col min="6219" max="6219" width="17.42578125" style="3" customWidth="1"/>
    <col min="6220" max="6220" width="13.85546875" style="3" customWidth="1"/>
    <col min="6221" max="6221" width="15.140625" style="3" customWidth="1"/>
    <col min="6222" max="6222" width="14.5703125" style="3" customWidth="1"/>
    <col min="6223" max="6223" width="20" style="3" customWidth="1"/>
    <col min="6224" max="6224" width="0.42578125" style="3" customWidth="1"/>
    <col min="6225" max="6227" width="11.7109375" style="3" customWidth="1"/>
    <col min="6228" max="6228" width="11.5703125" style="3" customWidth="1"/>
    <col min="6229" max="6231" width="11.7109375" style="3" customWidth="1"/>
    <col min="6232" max="6232" width="11.140625" style="3" customWidth="1"/>
    <col min="6233" max="6233" width="15.42578125" style="3" customWidth="1"/>
    <col min="6234" max="6234" width="11.7109375" style="3" customWidth="1"/>
    <col min="6235" max="6241" width="12.42578125" style="3" customWidth="1"/>
    <col min="6242" max="6242" width="13.28515625" style="3" customWidth="1"/>
    <col min="6243" max="6252" width="12.42578125" style="3" customWidth="1"/>
    <col min="6253" max="6308" width="0" style="3" hidden="1" customWidth="1"/>
    <col min="6309" max="6309" width="0.5703125" style="3" customWidth="1"/>
    <col min="6310" max="6310" width="18.7109375" style="3" customWidth="1"/>
    <col min="6311" max="6311" width="16.28515625" style="3" customWidth="1"/>
    <col min="6312" max="6312" width="20.7109375" style="3" customWidth="1"/>
    <col min="6313" max="6471" width="9.140625" style="3"/>
    <col min="6472" max="6472" width="7.5703125" style="3" customWidth="1"/>
    <col min="6473" max="6473" width="27" style="3" customWidth="1"/>
    <col min="6474" max="6474" width="15.7109375" style="3" customWidth="1"/>
    <col min="6475" max="6475" width="17.42578125" style="3" customWidth="1"/>
    <col min="6476" max="6476" width="13.85546875" style="3" customWidth="1"/>
    <col min="6477" max="6477" width="15.140625" style="3" customWidth="1"/>
    <col min="6478" max="6478" width="14.5703125" style="3" customWidth="1"/>
    <col min="6479" max="6479" width="20" style="3" customWidth="1"/>
    <col min="6480" max="6480" width="0.42578125" style="3" customWidth="1"/>
    <col min="6481" max="6483" width="11.7109375" style="3" customWidth="1"/>
    <col min="6484" max="6484" width="11.5703125" style="3" customWidth="1"/>
    <col min="6485" max="6487" width="11.7109375" style="3" customWidth="1"/>
    <col min="6488" max="6488" width="11.140625" style="3" customWidth="1"/>
    <col min="6489" max="6489" width="15.42578125" style="3" customWidth="1"/>
    <col min="6490" max="6490" width="11.7109375" style="3" customWidth="1"/>
    <col min="6491" max="6497" width="12.42578125" style="3" customWidth="1"/>
    <col min="6498" max="6498" width="13.28515625" style="3" customWidth="1"/>
    <col min="6499" max="6508" width="12.42578125" style="3" customWidth="1"/>
    <col min="6509" max="6564" width="0" style="3" hidden="1" customWidth="1"/>
    <col min="6565" max="6565" width="0.5703125" style="3" customWidth="1"/>
    <col min="6566" max="6566" width="18.7109375" style="3" customWidth="1"/>
    <col min="6567" max="6567" width="16.28515625" style="3" customWidth="1"/>
    <col min="6568" max="6568" width="20.7109375" style="3" customWidth="1"/>
    <col min="6569" max="6727" width="9.140625" style="3"/>
    <col min="6728" max="6728" width="7.5703125" style="3" customWidth="1"/>
    <col min="6729" max="6729" width="27" style="3" customWidth="1"/>
    <col min="6730" max="6730" width="15.7109375" style="3" customWidth="1"/>
    <col min="6731" max="6731" width="17.42578125" style="3" customWidth="1"/>
    <col min="6732" max="6732" width="13.85546875" style="3" customWidth="1"/>
    <col min="6733" max="6733" width="15.140625" style="3" customWidth="1"/>
    <col min="6734" max="6734" width="14.5703125" style="3" customWidth="1"/>
    <col min="6735" max="6735" width="20" style="3" customWidth="1"/>
    <col min="6736" max="6736" width="0.42578125" style="3" customWidth="1"/>
    <col min="6737" max="6739" width="11.7109375" style="3" customWidth="1"/>
    <col min="6740" max="6740" width="11.5703125" style="3" customWidth="1"/>
    <col min="6741" max="6743" width="11.7109375" style="3" customWidth="1"/>
    <col min="6744" max="6744" width="11.140625" style="3" customWidth="1"/>
    <col min="6745" max="6745" width="15.42578125" style="3" customWidth="1"/>
    <col min="6746" max="6746" width="11.7109375" style="3" customWidth="1"/>
    <col min="6747" max="6753" width="12.42578125" style="3" customWidth="1"/>
    <col min="6754" max="6754" width="13.28515625" style="3" customWidth="1"/>
    <col min="6755" max="6764" width="12.42578125" style="3" customWidth="1"/>
    <col min="6765" max="6820" width="0" style="3" hidden="1" customWidth="1"/>
    <col min="6821" max="6821" width="0.5703125" style="3" customWidth="1"/>
    <col min="6822" max="6822" width="18.7109375" style="3" customWidth="1"/>
    <col min="6823" max="6823" width="16.28515625" style="3" customWidth="1"/>
    <col min="6824" max="6824" width="20.7109375" style="3" customWidth="1"/>
    <col min="6825" max="6983" width="9.140625" style="3"/>
    <col min="6984" max="6984" width="7.5703125" style="3" customWidth="1"/>
    <col min="6985" max="6985" width="27" style="3" customWidth="1"/>
    <col min="6986" max="6986" width="15.7109375" style="3" customWidth="1"/>
    <col min="6987" max="6987" width="17.42578125" style="3" customWidth="1"/>
    <col min="6988" max="6988" width="13.85546875" style="3" customWidth="1"/>
    <col min="6989" max="6989" width="15.140625" style="3" customWidth="1"/>
    <col min="6990" max="6990" width="14.5703125" style="3" customWidth="1"/>
    <col min="6991" max="6991" width="20" style="3" customWidth="1"/>
    <col min="6992" max="6992" width="0.42578125" style="3" customWidth="1"/>
    <col min="6993" max="6995" width="11.7109375" style="3" customWidth="1"/>
    <col min="6996" max="6996" width="11.5703125" style="3" customWidth="1"/>
    <col min="6997" max="6999" width="11.7109375" style="3" customWidth="1"/>
    <col min="7000" max="7000" width="11.140625" style="3" customWidth="1"/>
    <col min="7001" max="7001" width="15.42578125" style="3" customWidth="1"/>
    <col min="7002" max="7002" width="11.7109375" style="3" customWidth="1"/>
    <col min="7003" max="7009" width="12.42578125" style="3" customWidth="1"/>
    <col min="7010" max="7010" width="13.28515625" style="3" customWidth="1"/>
    <col min="7011" max="7020" width="12.42578125" style="3" customWidth="1"/>
    <col min="7021" max="7076" width="0" style="3" hidden="1" customWidth="1"/>
    <col min="7077" max="7077" width="0.5703125" style="3" customWidth="1"/>
    <col min="7078" max="7078" width="18.7109375" style="3" customWidth="1"/>
    <col min="7079" max="7079" width="16.28515625" style="3" customWidth="1"/>
    <col min="7080" max="7080" width="20.7109375" style="3" customWidth="1"/>
    <col min="7081" max="7239" width="9.140625" style="3"/>
    <col min="7240" max="7240" width="7.5703125" style="3" customWidth="1"/>
    <col min="7241" max="7241" width="27" style="3" customWidth="1"/>
    <col min="7242" max="7242" width="15.7109375" style="3" customWidth="1"/>
    <col min="7243" max="7243" width="17.42578125" style="3" customWidth="1"/>
    <col min="7244" max="7244" width="13.85546875" style="3" customWidth="1"/>
    <col min="7245" max="7245" width="15.140625" style="3" customWidth="1"/>
    <col min="7246" max="7246" width="14.5703125" style="3" customWidth="1"/>
    <col min="7247" max="7247" width="20" style="3" customWidth="1"/>
    <col min="7248" max="7248" width="0.42578125" style="3" customWidth="1"/>
    <col min="7249" max="7251" width="11.7109375" style="3" customWidth="1"/>
    <col min="7252" max="7252" width="11.5703125" style="3" customWidth="1"/>
    <col min="7253" max="7255" width="11.7109375" style="3" customWidth="1"/>
    <col min="7256" max="7256" width="11.140625" style="3" customWidth="1"/>
    <col min="7257" max="7257" width="15.42578125" style="3" customWidth="1"/>
    <col min="7258" max="7258" width="11.7109375" style="3" customWidth="1"/>
    <col min="7259" max="7265" width="12.42578125" style="3" customWidth="1"/>
    <col min="7266" max="7266" width="13.28515625" style="3" customWidth="1"/>
    <col min="7267" max="7276" width="12.42578125" style="3" customWidth="1"/>
    <col min="7277" max="7332" width="0" style="3" hidden="1" customWidth="1"/>
    <col min="7333" max="7333" width="0.5703125" style="3" customWidth="1"/>
    <col min="7334" max="7334" width="18.7109375" style="3" customWidth="1"/>
    <col min="7335" max="7335" width="16.28515625" style="3" customWidth="1"/>
    <col min="7336" max="7336" width="20.7109375" style="3" customWidth="1"/>
    <col min="7337" max="7495" width="9.140625" style="3"/>
    <col min="7496" max="7496" width="7.5703125" style="3" customWidth="1"/>
    <col min="7497" max="7497" width="27" style="3" customWidth="1"/>
    <col min="7498" max="7498" width="15.7109375" style="3" customWidth="1"/>
    <col min="7499" max="7499" width="17.42578125" style="3" customWidth="1"/>
    <col min="7500" max="7500" width="13.85546875" style="3" customWidth="1"/>
    <col min="7501" max="7501" width="15.140625" style="3" customWidth="1"/>
    <col min="7502" max="7502" width="14.5703125" style="3" customWidth="1"/>
    <col min="7503" max="7503" width="20" style="3" customWidth="1"/>
    <col min="7504" max="7504" width="0.42578125" style="3" customWidth="1"/>
    <col min="7505" max="7507" width="11.7109375" style="3" customWidth="1"/>
    <col min="7508" max="7508" width="11.5703125" style="3" customWidth="1"/>
    <col min="7509" max="7511" width="11.7109375" style="3" customWidth="1"/>
    <col min="7512" max="7512" width="11.140625" style="3" customWidth="1"/>
    <col min="7513" max="7513" width="15.42578125" style="3" customWidth="1"/>
    <col min="7514" max="7514" width="11.7109375" style="3" customWidth="1"/>
    <col min="7515" max="7521" width="12.42578125" style="3" customWidth="1"/>
    <col min="7522" max="7522" width="13.28515625" style="3" customWidth="1"/>
    <col min="7523" max="7532" width="12.42578125" style="3" customWidth="1"/>
    <col min="7533" max="7588" width="0" style="3" hidden="1" customWidth="1"/>
    <col min="7589" max="7589" width="0.5703125" style="3" customWidth="1"/>
    <col min="7590" max="7590" width="18.7109375" style="3" customWidth="1"/>
    <col min="7591" max="7591" width="16.28515625" style="3" customWidth="1"/>
    <col min="7592" max="7592" width="20.7109375" style="3" customWidth="1"/>
    <col min="7593" max="7751" width="9.140625" style="3"/>
    <col min="7752" max="7752" width="7.5703125" style="3" customWidth="1"/>
    <col min="7753" max="7753" width="27" style="3" customWidth="1"/>
    <col min="7754" max="7754" width="15.7109375" style="3" customWidth="1"/>
    <col min="7755" max="7755" width="17.42578125" style="3" customWidth="1"/>
    <col min="7756" max="7756" width="13.85546875" style="3" customWidth="1"/>
    <col min="7757" max="7757" width="15.140625" style="3" customWidth="1"/>
    <col min="7758" max="7758" width="14.5703125" style="3" customWidth="1"/>
    <col min="7759" max="7759" width="20" style="3" customWidth="1"/>
    <col min="7760" max="7760" width="0.42578125" style="3" customWidth="1"/>
    <col min="7761" max="7763" width="11.7109375" style="3" customWidth="1"/>
    <col min="7764" max="7764" width="11.5703125" style="3" customWidth="1"/>
    <col min="7765" max="7767" width="11.7109375" style="3" customWidth="1"/>
    <col min="7768" max="7768" width="11.140625" style="3" customWidth="1"/>
    <col min="7769" max="7769" width="15.42578125" style="3" customWidth="1"/>
    <col min="7770" max="7770" width="11.7109375" style="3" customWidth="1"/>
    <col min="7771" max="7777" width="12.42578125" style="3" customWidth="1"/>
    <col min="7778" max="7778" width="13.28515625" style="3" customWidth="1"/>
    <col min="7779" max="7788" width="12.42578125" style="3" customWidth="1"/>
    <col min="7789" max="7844" width="0" style="3" hidden="1" customWidth="1"/>
    <col min="7845" max="7845" width="0.5703125" style="3" customWidth="1"/>
    <col min="7846" max="7846" width="18.7109375" style="3" customWidth="1"/>
    <col min="7847" max="7847" width="16.28515625" style="3" customWidth="1"/>
    <col min="7848" max="7848" width="20.7109375" style="3" customWidth="1"/>
    <col min="7849" max="8007" width="9.140625" style="3"/>
    <col min="8008" max="8008" width="7.5703125" style="3" customWidth="1"/>
    <col min="8009" max="8009" width="27" style="3" customWidth="1"/>
    <col min="8010" max="8010" width="15.7109375" style="3" customWidth="1"/>
    <col min="8011" max="8011" width="17.42578125" style="3" customWidth="1"/>
    <col min="8012" max="8012" width="13.85546875" style="3" customWidth="1"/>
    <col min="8013" max="8013" width="15.140625" style="3" customWidth="1"/>
    <col min="8014" max="8014" width="14.5703125" style="3" customWidth="1"/>
    <col min="8015" max="8015" width="20" style="3" customWidth="1"/>
    <col min="8016" max="8016" width="0.42578125" style="3" customWidth="1"/>
    <col min="8017" max="8019" width="11.7109375" style="3" customWidth="1"/>
    <col min="8020" max="8020" width="11.5703125" style="3" customWidth="1"/>
    <col min="8021" max="8023" width="11.7109375" style="3" customWidth="1"/>
    <col min="8024" max="8024" width="11.140625" style="3" customWidth="1"/>
    <col min="8025" max="8025" width="15.42578125" style="3" customWidth="1"/>
    <col min="8026" max="8026" width="11.7109375" style="3" customWidth="1"/>
    <col min="8027" max="8033" width="12.42578125" style="3" customWidth="1"/>
    <col min="8034" max="8034" width="13.28515625" style="3" customWidth="1"/>
    <col min="8035" max="8044" width="12.42578125" style="3" customWidth="1"/>
    <col min="8045" max="8100" width="0" style="3" hidden="1" customWidth="1"/>
    <col min="8101" max="8101" width="0.5703125" style="3" customWidth="1"/>
    <col min="8102" max="8102" width="18.7109375" style="3" customWidth="1"/>
    <col min="8103" max="8103" width="16.28515625" style="3" customWidth="1"/>
    <col min="8104" max="8104" width="20.7109375" style="3" customWidth="1"/>
    <col min="8105" max="8263" width="9.140625" style="3"/>
    <col min="8264" max="8264" width="7.5703125" style="3" customWidth="1"/>
    <col min="8265" max="8265" width="27" style="3" customWidth="1"/>
    <col min="8266" max="8266" width="15.7109375" style="3" customWidth="1"/>
    <col min="8267" max="8267" width="17.42578125" style="3" customWidth="1"/>
    <col min="8268" max="8268" width="13.85546875" style="3" customWidth="1"/>
    <col min="8269" max="8269" width="15.140625" style="3" customWidth="1"/>
    <col min="8270" max="8270" width="14.5703125" style="3" customWidth="1"/>
    <col min="8271" max="8271" width="20" style="3" customWidth="1"/>
    <col min="8272" max="8272" width="0.42578125" style="3" customWidth="1"/>
    <col min="8273" max="8275" width="11.7109375" style="3" customWidth="1"/>
    <col min="8276" max="8276" width="11.5703125" style="3" customWidth="1"/>
    <col min="8277" max="8279" width="11.7109375" style="3" customWidth="1"/>
    <col min="8280" max="8280" width="11.140625" style="3" customWidth="1"/>
    <col min="8281" max="8281" width="15.42578125" style="3" customWidth="1"/>
    <col min="8282" max="8282" width="11.7109375" style="3" customWidth="1"/>
    <col min="8283" max="8289" width="12.42578125" style="3" customWidth="1"/>
    <col min="8290" max="8290" width="13.28515625" style="3" customWidth="1"/>
    <col min="8291" max="8300" width="12.42578125" style="3" customWidth="1"/>
    <col min="8301" max="8356" width="0" style="3" hidden="1" customWidth="1"/>
    <col min="8357" max="8357" width="0.5703125" style="3" customWidth="1"/>
    <col min="8358" max="8358" width="18.7109375" style="3" customWidth="1"/>
    <col min="8359" max="8359" width="16.28515625" style="3" customWidth="1"/>
    <col min="8360" max="8360" width="20.7109375" style="3" customWidth="1"/>
    <col min="8361" max="8519" width="9.140625" style="3"/>
    <col min="8520" max="8520" width="7.5703125" style="3" customWidth="1"/>
    <col min="8521" max="8521" width="27" style="3" customWidth="1"/>
    <col min="8522" max="8522" width="15.7109375" style="3" customWidth="1"/>
    <col min="8523" max="8523" width="17.42578125" style="3" customWidth="1"/>
    <col min="8524" max="8524" width="13.85546875" style="3" customWidth="1"/>
    <col min="8525" max="8525" width="15.140625" style="3" customWidth="1"/>
    <col min="8526" max="8526" width="14.5703125" style="3" customWidth="1"/>
    <col min="8527" max="8527" width="20" style="3" customWidth="1"/>
    <col min="8528" max="8528" width="0.42578125" style="3" customWidth="1"/>
    <col min="8529" max="8531" width="11.7109375" style="3" customWidth="1"/>
    <col min="8532" max="8532" width="11.5703125" style="3" customWidth="1"/>
    <col min="8533" max="8535" width="11.7109375" style="3" customWidth="1"/>
    <col min="8536" max="8536" width="11.140625" style="3" customWidth="1"/>
    <col min="8537" max="8537" width="15.42578125" style="3" customWidth="1"/>
    <col min="8538" max="8538" width="11.7109375" style="3" customWidth="1"/>
    <col min="8539" max="8545" width="12.42578125" style="3" customWidth="1"/>
    <col min="8546" max="8546" width="13.28515625" style="3" customWidth="1"/>
    <col min="8547" max="8556" width="12.42578125" style="3" customWidth="1"/>
    <col min="8557" max="8612" width="0" style="3" hidden="1" customWidth="1"/>
    <col min="8613" max="8613" width="0.5703125" style="3" customWidth="1"/>
    <col min="8614" max="8614" width="18.7109375" style="3" customWidth="1"/>
    <col min="8615" max="8615" width="16.28515625" style="3" customWidth="1"/>
    <col min="8616" max="8616" width="20.7109375" style="3" customWidth="1"/>
    <col min="8617" max="8775" width="9.140625" style="3"/>
    <col min="8776" max="8776" width="7.5703125" style="3" customWidth="1"/>
    <col min="8777" max="8777" width="27" style="3" customWidth="1"/>
    <col min="8778" max="8778" width="15.7109375" style="3" customWidth="1"/>
    <col min="8779" max="8779" width="17.42578125" style="3" customWidth="1"/>
    <col min="8780" max="8780" width="13.85546875" style="3" customWidth="1"/>
    <col min="8781" max="8781" width="15.140625" style="3" customWidth="1"/>
    <col min="8782" max="8782" width="14.5703125" style="3" customWidth="1"/>
    <col min="8783" max="8783" width="20" style="3" customWidth="1"/>
    <col min="8784" max="8784" width="0.42578125" style="3" customWidth="1"/>
    <col min="8785" max="8787" width="11.7109375" style="3" customWidth="1"/>
    <col min="8788" max="8788" width="11.5703125" style="3" customWidth="1"/>
    <col min="8789" max="8791" width="11.7109375" style="3" customWidth="1"/>
    <col min="8792" max="8792" width="11.140625" style="3" customWidth="1"/>
    <col min="8793" max="8793" width="15.42578125" style="3" customWidth="1"/>
    <col min="8794" max="8794" width="11.7109375" style="3" customWidth="1"/>
    <col min="8795" max="8801" width="12.42578125" style="3" customWidth="1"/>
    <col min="8802" max="8802" width="13.28515625" style="3" customWidth="1"/>
    <col min="8803" max="8812" width="12.42578125" style="3" customWidth="1"/>
    <col min="8813" max="8868" width="0" style="3" hidden="1" customWidth="1"/>
    <col min="8869" max="8869" width="0.5703125" style="3" customWidth="1"/>
    <col min="8870" max="8870" width="18.7109375" style="3" customWidth="1"/>
    <col min="8871" max="8871" width="16.28515625" style="3" customWidth="1"/>
    <col min="8872" max="8872" width="20.7109375" style="3" customWidth="1"/>
    <col min="8873" max="9031" width="9.140625" style="3"/>
    <col min="9032" max="9032" width="7.5703125" style="3" customWidth="1"/>
    <col min="9033" max="9033" width="27" style="3" customWidth="1"/>
    <col min="9034" max="9034" width="15.7109375" style="3" customWidth="1"/>
    <col min="9035" max="9035" width="17.42578125" style="3" customWidth="1"/>
    <col min="9036" max="9036" width="13.85546875" style="3" customWidth="1"/>
    <col min="9037" max="9037" width="15.140625" style="3" customWidth="1"/>
    <col min="9038" max="9038" width="14.5703125" style="3" customWidth="1"/>
    <col min="9039" max="9039" width="20" style="3" customWidth="1"/>
    <col min="9040" max="9040" width="0.42578125" style="3" customWidth="1"/>
    <col min="9041" max="9043" width="11.7109375" style="3" customWidth="1"/>
    <col min="9044" max="9044" width="11.5703125" style="3" customWidth="1"/>
    <col min="9045" max="9047" width="11.7109375" style="3" customWidth="1"/>
    <col min="9048" max="9048" width="11.140625" style="3" customWidth="1"/>
    <col min="9049" max="9049" width="15.42578125" style="3" customWidth="1"/>
    <col min="9050" max="9050" width="11.7109375" style="3" customWidth="1"/>
    <col min="9051" max="9057" width="12.42578125" style="3" customWidth="1"/>
    <col min="9058" max="9058" width="13.28515625" style="3" customWidth="1"/>
    <col min="9059" max="9068" width="12.42578125" style="3" customWidth="1"/>
    <col min="9069" max="9124" width="0" style="3" hidden="1" customWidth="1"/>
    <col min="9125" max="9125" width="0.5703125" style="3" customWidth="1"/>
    <col min="9126" max="9126" width="18.7109375" style="3" customWidth="1"/>
    <col min="9127" max="9127" width="16.28515625" style="3" customWidth="1"/>
    <col min="9128" max="9128" width="20.7109375" style="3" customWidth="1"/>
    <col min="9129" max="9287" width="9.140625" style="3"/>
    <col min="9288" max="9288" width="7.5703125" style="3" customWidth="1"/>
    <col min="9289" max="9289" width="27" style="3" customWidth="1"/>
    <col min="9290" max="9290" width="15.7109375" style="3" customWidth="1"/>
    <col min="9291" max="9291" width="17.42578125" style="3" customWidth="1"/>
    <col min="9292" max="9292" width="13.85546875" style="3" customWidth="1"/>
    <col min="9293" max="9293" width="15.140625" style="3" customWidth="1"/>
    <col min="9294" max="9294" width="14.5703125" style="3" customWidth="1"/>
    <col min="9295" max="9295" width="20" style="3" customWidth="1"/>
    <col min="9296" max="9296" width="0.42578125" style="3" customWidth="1"/>
    <col min="9297" max="9299" width="11.7109375" style="3" customWidth="1"/>
    <col min="9300" max="9300" width="11.5703125" style="3" customWidth="1"/>
    <col min="9301" max="9303" width="11.7109375" style="3" customWidth="1"/>
    <col min="9304" max="9304" width="11.140625" style="3" customWidth="1"/>
    <col min="9305" max="9305" width="15.42578125" style="3" customWidth="1"/>
    <col min="9306" max="9306" width="11.7109375" style="3" customWidth="1"/>
    <col min="9307" max="9313" width="12.42578125" style="3" customWidth="1"/>
    <col min="9314" max="9314" width="13.28515625" style="3" customWidth="1"/>
    <col min="9315" max="9324" width="12.42578125" style="3" customWidth="1"/>
    <col min="9325" max="9380" width="0" style="3" hidden="1" customWidth="1"/>
    <col min="9381" max="9381" width="0.5703125" style="3" customWidth="1"/>
    <col min="9382" max="9382" width="18.7109375" style="3" customWidth="1"/>
    <col min="9383" max="9383" width="16.28515625" style="3" customWidth="1"/>
    <col min="9384" max="9384" width="20.7109375" style="3" customWidth="1"/>
    <col min="9385" max="9543" width="9.140625" style="3"/>
    <col min="9544" max="9544" width="7.5703125" style="3" customWidth="1"/>
    <col min="9545" max="9545" width="27" style="3" customWidth="1"/>
    <col min="9546" max="9546" width="15.7109375" style="3" customWidth="1"/>
    <col min="9547" max="9547" width="17.42578125" style="3" customWidth="1"/>
    <col min="9548" max="9548" width="13.85546875" style="3" customWidth="1"/>
    <col min="9549" max="9549" width="15.140625" style="3" customWidth="1"/>
    <col min="9550" max="9550" width="14.5703125" style="3" customWidth="1"/>
    <col min="9551" max="9551" width="20" style="3" customWidth="1"/>
    <col min="9552" max="9552" width="0.42578125" style="3" customWidth="1"/>
    <col min="9553" max="9555" width="11.7109375" style="3" customWidth="1"/>
    <col min="9556" max="9556" width="11.5703125" style="3" customWidth="1"/>
    <col min="9557" max="9559" width="11.7109375" style="3" customWidth="1"/>
    <col min="9560" max="9560" width="11.140625" style="3" customWidth="1"/>
    <col min="9561" max="9561" width="15.42578125" style="3" customWidth="1"/>
    <col min="9562" max="9562" width="11.7109375" style="3" customWidth="1"/>
    <col min="9563" max="9569" width="12.42578125" style="3" customWidth="1"/>
    <col min="9570" max="9570" width="13.28515625" style="3" customWidth="1"/>
    <col min="9571" max="9580" width="12.42578125" style="3" customWidth="1"/>
    <col min="9581" max="9636" width="0" style="3" hidden="1" customWidth="1"/>
    <col min="9637" max="9637" width="0.5703125" style="3" customWidth="1"/>
    <col min="9638" max="9638" width="18.7109375" style="3" customWidth="1"/>
    <col min="9639" max="9639" width="16.28515625" style="3" customWidth="1"/>
    <col min="9640" max="9640" width="20.7109375" style="3" customWidth="1"/>
    <col min="9641" max="9799" width="9.140625" style="3"/>
    <col min="9800" max="9800" width="7.5703125" style="3" customWidth="1"/>
    <col min="9801" max="9801" width="27" style="3" customWidth="1"/>
    <col min="9802" max="9802" width="15.7109375" style="3" customWidth="1"/>
    <col min="9803" max="9803" width="17.42578125" style="3" customWidth="1"/>
    <col min="9804" max="9804" width="13.85546875" style="3" customWidth="1"/>
    <col min="9805" max="9805" width="15.140625" style="3" customWidth="1"/>
    <col min="9806" max="9806" width="14.5703125" style="3" customWidth="1"/>
    <col min="9807" max="9807" width="20" style="3" customWidth="1"/>
    <col min="9808" max="9808" width="0.42578125" style="3" customWidth="1"/>
    <col min="9809" max="9811" width="11.7109375" style="3" customWidth="1"/>
    <col min="9812" max="9812" width="11.5703125" style="3" customWidth="1"/>
    <col min="9813" max="9815" width="11.7109375" style="3" customWidth="1"/>
    <col min="9816" max="9816" width="11.140625" style="3" customWidth="1"/>
    <col min="9817" max="9817" width="15.42578125" style="3" customWidth="1"/>
    <col min="9818" max="9818" width="11.7109375" style="3" customWidth="1"/>
    <col min="9819" max="9825" width="12.42578125" style="3" customWidth="1"/>
    <col min="9826" max="9826" width="13.28515625" style="3" customWidth="1"/>
    <col min="9827" max="9836" width="12.42578125" style="3" customWidth="1"/>
    <col min="9837" max="9892" width="0" style="3" hidden="1" customWidth="1"/>
    <col min="9893" max="9893" width="0.5703125" style="3" customWidth="1"/>
    <col min="9894" max="9894" width="18.7109375" style="3" customWidth="1"/>
    <col min="9895" max="9895" width="16.28515625" style="3" customWidth="1"/>
    <col min="9896" max="9896" width="20.7109375" style="3" customWidth="1"/>
    <col min="9897" max="10055" width="9.140625" style="3"/>
    <col min="10056" max="10056" width="7.5703125" style="3" customWidth="1"/>
    <col min="10057" max="10057" width="27" style="3" customWidth="1"/>
    <col min="10058" max="10058" width="15.7109375" style="3" customWidth="1"/>
    <col min="10059" max="10059" width="17.42578125" style="3" customWidth="1"/>
    <col min="10060" max="10060" width="13.85546875" style="3" customWidth="1"/>
    <col min="10061" max="10061" width="15.140625" style="3" customWidth="1"/>
    <col min="10062" max="10062" width="14.5703125" style="3" customWidth="1"/>
    <col min="10063" max="10063" width="20" style="3" customWidth="1"/>
    <col min="10064" max="10064" width="0.42578125" style="3" customWidth="1"/>
    <col min="10065" max="10067" width="11.7109375" style="3" customWidth="1"/>
    <col min="10068" max="10068" width="11.5703125" style="3" customWidth="1"/>
    <col min="10069" max="10071" width="11.7109375" style="3" customWidth="1"/>
    <col min="10072" max="10072" width="11.140625" style="3" customWidth="1"/>
    <col min="10073" max="10073" width="15.42578125" style="3" customWidth="1"/>
    <col min="10074" max="10074" width="11.7109375" style="3" customWidth="1"/>
    <col min="10075" max="10081" width="12.42578125" style="3" customWidth="1"/>
    <col min="10082" max="10082" width="13.28515625" style="3" customWidth="1"/>
    <col min="10083" max="10092" width="12.42578125" style="3" customWidth="1"/>
    <col min="10093" max="10148" width="0" style="3" hidden="1" customWidth="1"/>
    <col min="10149" max="10149" width="0.5703125" style="3" customWidth="1"/>
    <col min="10150" max="10150" width="18.7109375" style="3" customWidth="1"/>
    <col min="10151" max="10151" width="16.28515625" style="3" customWidth="1"/>
    <col min="10152" max="10152" width="20.7109375" style="3" customWidth="1"/>
    <col min="10153" max="10311" width="9.140625" style="3"/>
    <col min="10312" max="10312" width="7.5703125" style="3" customWidth="1"/>
    <col min="10313" max="10313" width="27" style="3" customWidth="1"/>
    <col min="10314" max="10314" width="15.7109375" style="3" customWidth="1"/>
    <col min="10315" max="10315" width="17.42578125" style="3" customWidth="1"/>
    <col min="10316" max="10316" width="13.85546875" style="3" customWidth="1"/>
    <col min="10317" max="10317" width="15.140625" style="3" customWidth="1"/>
    <col min="10318" max="10318" width="14.5703125" style="3" customWidth="1"/>
    <col min="10319" max="10319" width="20" style="3" customWidth="1"/>
    <col min="10320" max="10320" width="0.42578125" style="3" customWidth="1"/>
    <col min="10321" max="10323" width="11.7109375" style="3" customWidth="1"/>
    <col min="10324" max="10324" width="11.5703125" style="3" customWidth="1"/>
    <col min="10325" max="10327" width="11.7109375" style="3" customWidth="1"/>
    <col min="10328" max="10328" width="11.140625" style="3" customWidth="1"/>
    <col min="10329" max="10329" width="15.42578125" style="3" customWidth="1"/>
    <col min="10330" max="10330" width="11.7109375" style="3" customWidth="1"/>
    <col min="10331" max="10337" width="12.42578125" style="3" customWidth="1"/>
    <col min="10338" max="10338" width="13.28515625" style="3" customWidth="1"/>
    <col min="10339" max="10348" width="12.42578125" style="3" customWidth="1"/>
    <col min="10349" max="10404" width="0" style="3" hidden="1" customWidth="1"/>
    <col min="10405" max="10405" width="0.5703125" style="3" customWidth="1"/>
    <col min="10406" max="10406" width="18.7109375" style="3" customWidth="1"/>
    <col min="10407" max="10407" width="16.28515625" style="3" customWidth="1"/>
    <col min="10408" max="10408" width="20.7109375" style="3" customWidth="1"/>
    <col min="10409" max="10567" width="9.140625" style="3"/>
    <col min="10568" max="10568" width="7.5703125" style="3" customWidth="1"/>
    <col min="10569" max="10569" width="27" style="3" customWidth="1"/>
    <col min="10570" max="10570" width="15.7109375" style="3" customWidth="1"/>
    <col min="10571" max="10571" width="17.42578125" style="3" customWidth="1"/>
    <col min="10572" max="10572" width="13.85546875" style="3" customWidth="1"/>
    <col min="10573" max="10573" width="15.140625" style="3" customWidth="1"/>
    <col min="10574" max="10574" width="14.5703125" style="3" customWidth="1"/>
    <col min="10575" max="10575" width="20" style="3" customWidth="1"/>
    <col min="10576" max="10576" width="0.42578125" style="3" customWidth="1"/>
    <col min="10577" max="10579" width="11.7109375" style="3" customWidth="1"/>
    <col min="10580" max="10580" width="11.5703125" style="3" customWidth="1"/>
    <col min="10581" max="10583" width="11.7109375" style="3" customWidth="1"/>
    <col min="10584" max="10584" width="11.140625" style="3" customWidth="1"/>
    <col min="10585" max="10585" width="15.42578125" style="3" customWidth="1"/>
    <col min="10586" max="10586" width="11.7109375" style="3" customWidth="1"/>
    <col min="10587" max="10593" width="12.42578125" style="3" customWidth="1"/>
    <col min="10594" max="10594" width="13.28515625" style="3" customWidth="1"/>
    <col min="10595" max="10604" width="12.42578125" style="3" customWidth="1"/>
    <col min="10605" max="10660" width="0" style="3" hidden="1" customWidth="1"/>
    <col min="10661" max="10661" width="0.5703125" style="3" customWidth="1"/>
    <col min="10662" max="10662" width="18.7109375" style="3" customWidth="1"/>
    <col min="10663" max="10663" width="16.28515625" style="3" customWidth="1"/>
    <col min="10664" max="10664" width="20.7109375" style="3" customWidth="1"/>
    <col min="10665" max="10823" width="9.140625" style="3"/>
    <col min="10824" max="10824" width="7.5703125" style="3" customWidth="1"/>
    <col min="10825" max="10825" width="27" style="3" customWidth="1"/>
    <col min="10826" max="10826" width="15.7109375" style="3" customWidth="1"/>
    <col min="10827" max="10827" width="17.42578125" style="3" customWidth="1"/>
    <col min="10828" max="10828" width="13.85546875" style="3" customWidth="1"/>
    <col min="10829" max="10829" width="15.140625" style="3" customWidth="1"/>
    <col min="10830" max="10830" width="14.5703125" style="3" customWidth="1"/>
    <col min="10831" max="10831" width="20" style="3" customWidth="1"/>
    <col min="10832" max="10832" width="0.42578125" style="3" customWidth="1"/>
    <col min="10833" max="10835" width="11.7109375" style="3" customWidth="1"/>
    <col min="10836" max="10836" width="11.5703125" style="3" customWidth="1"/>
    <col min="10837" max="10839" width="11.7109375" style="3" customWidth="1"/>
    <col min="10840" max="10840" width="11.140625" style="3" customWidth="1"/>
    <col min="10841" max="10841" width="15.42578125" style="3" customWidth="1"/>
    <col min="10842" max="10842" width="11.7109375" style="3" customWidth="1"/>
    <col min="10843" max="10849" width="12.42578125" style="3" customWidth="1"/>
    <col min="10850" max="10850" width="13.28515625" style="3" customWidth="1"/>
    <col min="10851" max="10860" width="12.42578125" style="3" customWidth="1"/>
    <col min="10861" max="10916" width="0" style="3" hidden="1" customWidth="1"/>
    <col min="10917" max="10917" width="0.5703125" style="3" customWidth="1"/>
    <col min="10918" max="10918" width="18.7109375" style="3" customWidth="1"/>
    <col min="10919" max="10919" width="16.28515625" style="3" customWidth="1"/>
    <col min="10920" max="10920" width="20.7109375" style="3" customWidth="1"/>
    <col min="10921" max="11079" width="9.140625" style="3"/>
    <col min="11080" max="11080" width="7.5703125" style="3" customWidth="1"/>
    <col min="11081" max="11081" width="27" style="3" customWidth="1"/>
    <col min="11082" max="11082" width="15.7109375" style="3" customWidth="1"/>
    <col min="11083" max="11083" width="17.42578125" style="3" customWidth="1"/>
    <col min="11084" max="11084" width="13.85546875" style="3" customWidth="1"/>
    <col min="11085" max="11085" width="15.140625" style="3" customWidth="1"/>
    <col min="11086" max="11086" width="14.5703125" style="3" customWidth="1"/>
    <col min="11087" max="11087" width="20" style="3" customWidth="1"/>
    <col min="11088" max="11088" width="0.42578125" style="3" customWidth="1"/>
    <col min="11089" max="11091" width="11.7109375" style="3" customWidth="1"/>
    <col min="11092" max="11092" width="11.5703125" style="3" customWidth="1"/>
    <col min="11093" max="11095" width="11.7109375" style="3" customWidth="1"/>
    <col min="11096" max="11096" width="11.140625" style="3" customWidth="1"/>
    <col min="11097" max="11097" width="15.42578125" style="3" customWidth="1"/>
    <col min="11098" max="11098" width="11.7109375" style="3" customWidth="1"/>
    <col min="11099" max="11105" width="12.42578125" style="3" customWidth="1"/>
    <col min="11106" max="11106" width="13.28515625" style="3" customWidth="1"/>
    <col min="11107" max="11116" width="12.42578125" style="3" customWidth="1"/>
    <col min="11117" max="11172" width="0" style="3" hidden="1" customWidth="1"/>
    <col min="11173" max="11173" width="0.5703125" style="3" customWidth="1"/>
    <col min="11174" max="11174" width="18.7109375" style="3" customWidth="1"/>
    <col min="11175" max="11175" width="16.28515625" style="3" customWidth="1"/>
    <col min="11176" max="11176" width="20.7109375" style="3" customWidth="1"/>
    <col min="11177" max="11335" width="9.140625" style="3"/>
    <col min="11336" max="11336" width="7.5703125" style="3" customWidth="1"/>
    <col min="11337" max="11337" width="27" style="3" customWidth="1"/>
    <col min="11338" max="11338" width="15.7109375" style="3" customWidth="1"/>
    <col min="11339" max="11339" width="17.42578125" style="3" customWidth="1"/>
    <col min="11340" max="11340" width="13.85546875" style="3" customWidth="1"/>
    <col min="11341" max="11341" width="15.140625" style="3" customWidth="1"/>
    <col min="11342" max="11342" width="14.5703125" style="3" customWidth="1"/>
    <col min="11343" max="11343" width="20" style="3" customWidth="1"/>
    <col min="11344" max="11344" width="0.42578125" style="3" customWidth="1"/>
    <col min="11345" max="11347" width="11.7109375" style="3" customWidth="1"/>
    <col min="11348" max="11348" width="11.5703125" style="3" customWidth="1"/>
    <col min="11349" max="11351" width="11.7109375" style="3" customWidth="1"/>
    <col min="11352" max="11352" width="11.140625" style="3" customWidth="1"/>
    <col min="11353" max="11353" width="15.42578125" style="3" customWidth="1"/>
    <col min="11354" max="11354" width="11.7109375" style="3" customWidth="1"/>
    <col min="11355" max="11361" width="12.42578125" style="3" customWidth="1"/>
    <col min="11362" max="11362" width="13.28515625" style="3" customWidth="1"/>
    <col min="11363" max="11372" width="12.42578125" style="3" customWidth="1"/>
    <col min="11373" max="11428" width="0" style="3" hidden="1" customWidth="1"/>
    <col min="11429" max="11429" width="0.5703125" style="3" customWidth="1"/>
    <col min="11430" max="11430" width="18.7109375" style="3" customWidth="1"/>
    <col min="11431" max="11431" width="16.28515625" style="3" customWidth="1"/>
    <col min="11432" max="11432" width="20.7109375" style="3" customWidth="1"/>
    <col min="11433" max="11591" width="9.140625" style="3"/>
    <col min="11592" max="11592" width="7.5703125" style="3" customWidth="1"/>
    <col min="11593" max="11593" width="27" style="3" customWidth="1"/>
    <col min="11594" max="11594" width="15.7109375" style="3" customWidth="1"/>
    <col min="11595" max="11595" width="17.42578125" style="3" customWidth="1"/>
    <col min="11596" max="11596" width="13.85546875" style="3" customWidth="1"/>
    <col min="11597" max="11597" width="15.140625" style="3" customWidth="1"/>
    <col min="11598" max="11598" width="14.5703125" style="3" customWidth="1"/>
    <col min="11599" max="11599" width="20" style="3" customWidth="1"/>
    <col min="11600" max="11600" width="0.42578125" style="3" customWidth="1"/>
    <col min="11601" max="11603" width="11.7109375" style="3" customWidth="1"/>
    <col min="11604" max="11604" width="11.5703125" style="3" customWidth="1"/>
    <col min="11605" max="11607" width="11.7109375" style="3" customWidth="1"/>
    <col min="11608" max="11608" width="11.140625" style="3" customWidth="1"/>
    <col min="11609" max="11609" width="15.42578125" style="3" customWidth="1"/>
    <col min="11610" max="11610" width="11.7109375" style="3" customWidth="1"/>
    <col min="11611" max="11617" width="12.42578125" style="3" customWidth="1"/>
    <col min="11618" max="11618" width="13.28515625" style="3" customWidth="1"/>
    <col min="11619" max="11628" width="12.42578125" style="3" customWidth="1"/>
    <col min="11629" max="11684" width="0" style="3" hidden="1" customWidth="1"/>
    <col min="11685" max="11685" width="0.5703125" style="3" customWidth="1"/>
    <col min="11686" max="11686" width="18.7109375" style="3" customWidth="1"/>
    <col min="11687" max="11687" width="16.28515625" style="3" customWidth="1"/>
    <col min="11688" max="11688" width="20.7109375" style="3" customWidth="1"/>
    <col min="11689" max="11847" width="9.140625" style="3"/>
    <col min="11848" max="11848" width="7.5703125" style="3" customWidth="1"/>
    <col min="11849" max="11849" width="27" style="3" customWidth="1"/>
    <col min="11850" max="11850" width="15.7109375" style="3" customWidth="1"/>
    <col min="11851" max="11851" width="17.42578125" style="3" customWidth="1"/>
    <col min="11852" max="11852" width="13.85546875" style="3" customWidth="1"/>
    <col min="11853" max="11853" width="15.140625" style="3" customWidth="1"/>
    <col min="11854" max="11854" width="14.5703125" style="3" customWidth="1"/>
    <col min="11855" max="11855" width="20" style="3" customWidth="1"/>
    <col min="11856" max="11856" width="0.42578125" style="3" customWidth="1"/>
    <col min="11857" max="11859" width="11.7109375" style="3" customWidth="1"/>
    <col min="11860" max="11860" width="11.5703125" style="3" customWidth="1"/>
    <col min="11861" max="11863" width="11.7109375" style="3" customWidth="1"/>
    <col min="11864" max="11864" width="11.140625" style="3" customWidth="1"/>
    <col min="11865" max="11865" width="15.42578125" style="3" customWidth="1"/>
    <col min="11866" max="11866" width="11.7109375" style="3" customWidth="1"/>
    <col min="11867" max="11873" width="12.42578125" style="3" customWidth="1"/>
    <col min="11874" max="11874" width="13.28515625" style="3" customWidth="1"/>
    <col min="11875" max="11884" width="12.42578125" style="3" customWidth="1"/>
    <col min="11885" max="11940" width="0" style="3" hidden="1" customWidth="1"/>
    <col min="11941" max="11941" width="0.5703125" style="3" customWidth="1"/>
    <col min="11942" max="11942" width="18.7109375" style="3" customWidth="1"/>
    <col min="11943" max="11943" width="16.28515625" style="3" customWidth="1"/>
    <col min="11944" max="11944" width="20.7109375" style="3" customWidth="1"/>
    <col min="11945" max="12103" width="9.140625" style="3"/>
    <col min="12104" max="12104" width="7.5703125" style="3" customWidth="1"/>
    <col min="12105" max="12105" width="27" style="3" customWidth="1"/>
    <col min="12106" max="12106" width="15.7109375" style="3" customWidth="1"/>
    <col min="12107" max="12107" width="17.42578125" style="3" customWidth="1"/>
    <col min="12108" max="12108" width="13.85546875" style="3" customWidth="1"/>
    <col min="12109" max="12109" width="15.140625" style="3" customWidth="1"/>
    <col min="12110" max="12110" width="14.5703125" style="3" customWidth="1"/>
    <col min="12111" max="12111" width="20" style="3" customWidth="1"/>
    <col min="12112" max="12112" width="0.42578125" style="3" customWidth="1"/>
    <col min="12113" max="12115" width="11.7109375" style="3" customWidth="1"/>
    <col min="12116" max="12116" width="11.5703125" style="3" customWidth="1"/>
    <col min="12117" max="12119" width="11.7109375" style="3" customWidth="1"/>
    <col min="12120" max="12120" width="11.140625" style="3" customWidth="1"/>
    <col min="12121" max="12121" width="15.42578125" style="3" customWidth="1"/>
    <col min="12122" max="12122" width="11.7109375" style="3" customWidth="1"/>
    <col min="12123" max="12129" width="12.42578125" style="3" customWidth="1"/>
    <col min="12130" max="12130" width="13.28515625" style="3" customWidth="1"/>
    <col min="12131" max="12140" width="12.42578125" style="3" customWidth="1"/>
    <col min="12141" max="12196" width="0" style="3" hidden="1" customWidth="1"/>
    <col min="12197" max="12197" width="0.5703125" style="3" customWidth="1"/>
    <col min="12198" max="12198" width="18.7109375" style="3" customWidth="1"/>
    <col min="12199" max="12199" width="16.28515625" style="3" customWidth="1"/>
    <col min="12200" max="12200" width="20.7109375" style="3" customWidth="1"/>
    <col min="12201" max="12359" width="9.140625" style="3"/>
    <col min="12360" max="12360" width="7.5703125" style="3" customWidth="1"/>
    <col min="12361" max="12361" width="27" style="3" customWidth="1"/>
    <col min="12362" max="12362" width="15.7109375" style="3" customWidth="1"/>
    <col min="12363" max="12363" width="17.42578125" style="3" customWidth="1"/>
    <col min="12364" max="12364" width="13.85546875" style="3" customWidth="1"/>
    <col min="12365" max="12365" width="15.140625" style="3" customWidth="1"/>
    <col min="12366" max="12366" width="14.5703125" style="3" customWidth="1"/>
    <col min="12367" max="12367" width="20" style="3" customWidth="1"/>
    <col min="12368" max="12368" width="0.42578125" style="3" customWidth="1"/>
    <col min="12369" max="12371" width="11.7109375" style="3" customWidth="1"/>
    <col min="12372" max="12372" width="11.5703125" style="3" customWidth="1"/>
    <col min="12373" max="12375" width="11.7109375" style="3" customWidth="1"/>
    <col min="12376" max="12376" width="11.140625" style="3" customWidth="1"/>
    <col min="12377" max="12377" width="15.42578125" style="3" customWidth="1"/>
    <col min="12378" max="12378" width="11.7109375" style="3" customWidth="1"/>
    <col min="12379" max="12385" width="12.42578125" style="3" customWidth="1"/>
    <col min="12386" max="12386" width="13.28515625" style="3" customWidth="1"/>
    <col min="12387" max="12396" width="12.42578125" style="3" customWidth="1"/>
    <col min="12397" max="12452" width="0" style="3" hidden="1" customWidth="1"/>
    <col min="12453" max="12453" width="0.5703125" style="3" customWidth="1"/>
    <col min="12454" max="12454" width="18.7109375" style="3" customWidth="1"/>
    <col min="12455" max="12455" width="16.28515625" style="3" customWidth="1"/>
    <col min="12456" max="12456" width="20.7109375" style="3" customWidth="1"/>
    <col min="12457" max="12615" width="9.140625" style="3"/>
    <col min="12616" max="12616" width="7.5703125" style="3" customWidth="1"/>
    <col min="12617" max="12617" width="27" style="3" customWidth="1"/>
    <col min="12618" max="12618" width="15.7109375" style="3" customWidth="1"/>
    <col min="12619" max="12619" width="17.42578125" style="3" customWidth="1"/>
    <col min="12620" max="12620" width="13.85546875" style="3" customWidth="1"/>
    <col min="12621" max="12621" width="15.140625" style="3" customWidth="1"/>
    <col min="12622" max="12622" width="14.5703125" style="3" customWidth="1"/>
    <col min="12623" max="12623" width="20" style="3" customWidth="1"/>
    <col min="12624" max="12624" width="0.42578125" style="3" customWidth="1"/>
    <col min="12625" max="12627" width="11.7109375" style="3" customWidth="1"/>
    <col min="12628" max="12628" width="11.5703125" style="3" customWidth="1"/>
    <col min="12629" max="12631" width="11.7109375" style="3" customWidth="1"/>
    <col min="12632" max="12632" width="11.140625" style="3" customWidth="1"/>
    <col min="12633" max="12633" width="15.42578125" style="3" customWidth="1"/>
    <col min="12634" max="12634" width="11.7109375" style="3" customWidth="1"/>
    <col min="12635" max="12641" width="12.42578125" style="3" customWidth="1"/>
    <col min="12642" max="12642" width="13.28515625" style="3" customWidth="1"/>
    <col min="12643" max="12652" width="12.42578125" style="3" customWidth="1"/>
    <col min="12653" max="12708" width="0" style="3" hidden="1" customWidth="1"/>
    <col min="12709" max="12709" width="0.5703125" style="3" customWidth="1"/>
    <col min="12710" max="12710" width="18.7109375" style="3" customWidth="1"/>
    <col min="12711" max="12711" width="16.28515625" style="3" customWidth="1"/>
    <col min="12712" max="12712" width="20.7109375" style="3" customWidth="1"/>
    <col min="12713" max="12871" width="9.140625" style="3"/>
    <col min="12872" max="12872" width="7.5703125" style="3" customWidth="1"/>
    <col min="12873" max="12873" width="27" style="3" customWidth="1"/>
    <col min="12874" max="12874" width="15.7109375" style="3" customWidth="1"/>
    <col min="12875" max="12875" width="17.42578125" style="3" customWidth="1"/>
    <col min="12876" max="12876" width="13.85546875" style="3" customWidth="1"/>
    <col min="12877" max="12877" width="15.140625" style="3" customWidth="1"/>
    <col min="12878" max="12878" width="14.5703125" style="3" customWidth="1"/>
    <col min="12879" max="12879" width="20" style="3" customWidth="1"/>
    <col min="12880" max="12880" width="0.42578125" style="3" customWidth="1"/>
    <col min="12881" max="12883" width="11.7109375" style="3" customWidth="1"/>
    <col min="12884" max="12884" width="11.5703125" style="3" customWidth="1"/>
    <col min="12885" max="12887" width="11.7109375" style="3" customWidth="1"/>
    <col min="12888" max="12888" width="11.140625" style="3" customWidth="1"/>
    <col min="12889" max="12889" width="15.42578125" style="3" customWidth="1"/>
    <col min="12890" max="12890" width="11.7109375" style="3" customWidth="1"/>
    <col min="12891" max="12897" width="12.42578125" style="3" customWidth="1"/>
    <col min="12898" max="12898" width="13.28515625" style="3" customWidth="1"/>
    <col min="12899" max="12908" width="12.42578125" style="3" customWidth="1"/>
    <col min="12909" max="12964" width="0" style="3" hidden="1" customWidth="1"/>
    <col min="12965" max="12965" width="0.5703125" style="3" customWidth="1"/>
    <col min="12966" max="12966" width="18.7109375" style="3" customWidth="1"/>
    <col min="12967" max="12967" width="16.28515625" style="3" customWidth="1"/>
    <col min="12968" max="12968" width="20.7109375" style="3" customWidth="1"/>
    <col min="12969" max="13127" width="9.140625" style="3"/>
    <col min="13128" max="13128" width="7.5703125" style="3" customWidth="1"/>
    <col min="13129" max="13129" width="27" style="3" customWidth="1"/>
    <col min="13130" max="13130" width="15.7109375" style="3" customWidth="1"/>
    <col min="13131" max="13131" width="17.42578125" style="3" customWidth="1"/>
    <col min="13132" max="13132" width="13.85546875" style="3" customWidth="1"/>
    <col min="13133" max="13133" width="15.140625" style="3" customWidth="1"/>
    <col min="13134" max="13134" width="14.5703125" style="3" customWidth="1"/>
    <col min="13135" max="13135" width="20" style="3" customWidth="1"/>
    <col min="13136" max="13136" width="0.42578125" style="3" customWidth="1"/>
    <col min="13137" max="13139" width="11.7109375" style="3" customWidth="1"/>
    <col min="13140" max="13140" width="11.5703125" style="3" customWidth="1"/>
    <col min="13141" max="13143" width="11.7109375" style="3" customWidth="1"/>
    <col min="13144" max="13144" width="11.140625" style="3" customWidth="1"/>
    <col min="13145" max="13145" width="15.42578125" style="3" customWidth="1"/>
    <col min="13146" max="13146" width="11.7109375" style="3" customWidth="1"/>
    <col min="13147" max="13153" width="12.42578125" style="3" customWidth="1"/>
    <col min="13154" max="13154" width="13.28515625" style="3" customWidth="1"/>
    <col min="13155" max="13164" width="12.42578125" style="3" customWidth="1"/>
    <col min="13165" max="13220" width="0" style="3" hidden="1" customWidth="1"/>
    <col min="13221" max="13221" width="0.5703125" style="3" customWidth="1"/>
    <col min="13222" max="13222" width="18.7109375" style="3" customWidth="1"/>
    <col min="13223" max="13223" width="16.28515625" style="3" customWidth="1"/>
    <col min="13224" max="13224" width="20.7109375" style="3" customWidth="1"/>
    <col min="13225" max="13383" width="9.140625" style="3"/>
    <col min="13384" max="13384" width="7.5703125" style="3" customWidth="1"/>
    <col min="13385" max="13385" width="27" style="3" customWidth="1"/>
    <col min="13386" max="13386" width="15.7109375" style="3" customWidth="1"/>
    <col min="13387" max="13387" width="17.42578125" style="3" customWidth="1"/>
    <col min="13388" max="13388" width="13.85546875" style="3" customWidth="1"/>
    <col min="13389" max="13389" width="15.140625" style="3" customWidth="1"/>
    <col min="13390" max="13390" width="14.5703125" style="3" customWidth="1"/>
    <col min="13391" max="13391" width="20" style="3" customWidth="1"/>
    <col min="13392" max="13392" width="0.42578125" style="3" customWidth="1"/>
    <col min="13393" max="13395" width="11.7109375" style="3" customWidth="1"/>
    <col min="13396" max="13396" width="11.5703125" style="3" customWidth="1"/>
    <col min="13397" max="13399" width="11.7109375" style="3" customWidth="1"/>
    <col min="13400" max="13400" width="11.140625" style="3" customWidth="1"/>
    <col min="13401" max="13401" width="15.42578125" style="3" customWidth="1"/>
    <col min="13402" max="13402" width="11.7109375" style="3" customWidth="1"/>
    <col min="13403" max="13409" width="12.42578125" style="3" customWidth="1"/>
    <col min="13410" max="13410" width="13.28515625" style="3" customWidth="1"/>
    <col min="13411" max="13420" width="12.42578125" style="3" customWidth="1"/>
    <col min="13421" max="13476" width="0" style="3" hidden="1" customWidth="1"/>
    <col min="13477" max="13477" width="0.5703125" style="3" customWidth="1"/>
    <col min="13478" max="13478" width="18.7109375" style="3" customWidth="1"/>
    <col min="13479" max="13479" width="16.28515625" style="3" customWidth="1"/>
    <col min="13480" max="13480" width="20.7109375" style="3" customWidth="1"/>
    <col min="13481" max="13639" width="9.140625" style="3"/>
    <col min="13640" max="13640" width="7.5703125" style="3" customWidth="1"/>
    <col min="13641" max="13641" width="27" style="3" customWidth="1"/>
    <col min="13642" max="13642" width="15.7109375" style="3" customWidth="1"/>
    <col min="13643" max="13643" width="17.42578125" style="3" customWidth="1"/>
    <col min="13644" max="13644" width="13.85546875" style="3" customWidth="1"/>
    <col min="13645" max="13645" width="15.140625" style="3" customWidth="1"/>
    <col min="13646" max="13646" width="14.5703125" style="3" customWidth="1"/>
    <col min="13647" max="13647" width="20" style="3" customWidth="1"/>
    <col min="13648" max="13648" width="0.42578125" style="3" customWidth="1"/>
    <col min="13649" max="13651" width="11.7109375" style="3" customWidth="1"/>
    <col min="13652" max="13652" width="11.5703125" style="3" customWidth="1"/>
    <col min="13653" max="13655" width="11.7109375" style="3" customWidth="1"/>
    <col min="13656" max="13656" width="11.140625" style="3" customWidth="1"/>
    <col min="13657" max="13657" width="15.42578125" style="3" customWidth="1"/>
    <col min="13658" max="13658" width="11.7109375" style="3" customWidth="1"/>
    <col min="13659" max="13665" width="12.42578125" style="3" customWidth="1"/>
    <col min="13666" max="13666" width="13.28515625" style="3" customWidth="1"/>
    <col min="13667" max="13676" width="12.42578125" style="3" customWidth="1"/>
    <col min="13677" max="13732" width="0" style="3" hidden="1" customWidth="1"/>
    <col min="13733" max="13733" width="0.5703125" style="3" customWidth="1"/>
    <col min="13734" max="13734" width="18.7109375" style="3" customWidth="1"/>
    <col min="13735" max="13735" width="16.28515625" style="3" customWidth="1"/>
    <col min="13736" max="13736" width="20.7109375" style="3" customWidth="1"/>
    <col min="13737" max="13895" width="9.140625" style="3"/>
    <col min="13896" max="13896" width="7.5703125" style="3" customWidth="1"/>
    <col min="13897" max="13897" width="27" style="3" customWidth="1"/>
    <col min="13898" max="13898" width="15.7109375" style="3" customWidth="1"/>
    <col min="13899" max="13899" width="17.42578125" style="3" customWidth="1"/>
    <col min="13900" max="13900" width="13.85546875" style="3" customWidth="1"/>
    <col min="13901" max="13901" width="15.140625" style="3" customWidth="1"/>
    <col min="13902" max="13902" width="14.5703125" style="3" customWidth="1"/>
    <col min="13903" max="13903" width="20" style="3" customWidth="1"/>
    <col min="13904" max="13904" width="0.42578125" style="3" customWidth="1"/>
    <col min="13905" max="13907" width="11.7109375" style="3" customWidth="1"/>
    <col min="13908" max="13908" width="11.5703125" style="3" customWidth="1"/>
    <col min="13909" max="13911" width="11.7109375" style="3" customWidth="1"/>
    <col min="13912" max="13912" width="11.140625" style="3" customWidth="1"/>
    <col min="13913" max="13913" width="15.42578125" style="3" customWidth="1"/>
    <col min="13914" max="13914" width="11.7109375" style="3" customWidth="1"/>
    <col min="13915" max="13921" width="12.42578125" style="3" customWidth="1"/>
    <col min="13922" max="13922" width="13.28515625" style="3" customWidth="1"/>
    <col min="13923" max="13932" width="12.42578125" style="3" customWidth="1"/>
    <col min="13933" max="13988" width="0" style="3" hidden="1" customWidth="1"/>
    <col min="13989" max="13989" width="0.5703125" style="3" customWidth="1"/>
    <col min="13990" max="13990" width="18.7109375" style="3" customWidth="1"/>
    <col min="13991" max="13991" width="16.28515625" style="3" customWidth="1"/>
    <col min="13992" max="13992" width="20.7109375" style="3" customWidth="1"/>
    <col min="13993" max="14151" width="9.140625" style="3"/>
    <col min="14152" max="14152" width="7.5703125" style="3" customWidth="1"/>
    <col min="14153" max="14153" width="27" style="3" customWidth="1"/>
    <col min="14154" max="14154" width="15.7109375" style="3" customWidth="1"/>
    <col min="14155" max="14155" width="17.42578125" style="3" customWidth="1"/>
    <col min="14156" max="14156" width="13.85546875" style="3" customWidth="1"/>
    <col min="14157" max="14157" width="15.140625" style="3" customWidth="1"/>
    <col min="14158" max="14158" width="14.5703125" style="3" customWidth="1"/>
    <col min="14159" max="14159" width="20" style="3" customWidth="1"/>
    <col min="14160" max="14160" width="0.42578125" style="3" customWidth="1"/>
    <col min="14161" max="14163" width="11.7109375" style="3" customWidth="1"/>
    <col min="14164" max="14164" width="11.5703125" style="3" customWidth="1"/>
    <col min="14165" max="14167" width="11.7109375" style="3" customWidth="1"/>
    <col min="14168" max="14168" width="11.140625" style="3" customWidth="1"/>
    <col min="14169" max="14169" width="15.42578125" style="3" customWidth="1"/>
    <col min="14170" max="14170" width="11.7109375" style="3" customWidth="1"/>
    <col min="14171" max="14177" width="12.42578125" style="3" customWidth="1"/>
    <col min="14178" max="14178" width="13.28515625" style="3" customWidth="1"/>
    <col min="14179" max="14188" width="12.42578125" style="3" customWidth="1"/>
    <col min="14189" max="14244" width="0" style="3" hidden="1" customWidth="1"/>
    <col min="14245" max="14245" width="0.5703125" style="3" customWidth="1"/>
    <col min="14246" max="14246" width="18.7109375" style="3" customWidth="1"/>
    <col min="14247" max="14247" width="16.28515625" style="3" customWidth="1"/>
    <col min="14248" max="14248" width="20.7109375" style="3" customWidth="1"/>
    <col min="14249" max="14407" width="9.140625" style="3"/>
    <col min="14408" max="14408" width="7.5703125" style="3" customWidth="1"/>
    <col min="14409" max="14409" width="27" style="3" customWidth="1"/>
    <col min="14410" max="14410" width="15.7109375" style="3" customWidth="1"/>
    <col min="14411" max="14411" width="17.42578125" style="3" customWidth="1"/>
    <col min="14412" max="14412" width="13.85546875" style="3" customWidth="1"/>
    <col min="14413" max="14413" width="15.140625" style="3" customWidth="1"/>
    <col min="14414" max="14414" width="14.5703125" style="3" customWidth="1"/>
    <col min="14415" max="14415" width="20" style="3" customWidth="1"/>
    <col min="14416" max="14416" width="0.42578125" style="3" customWidth="1"/>
    <col min="14417" max="14419" width="11.7109375" style="3" customWidth="1"/>
    <col min="14420" max="14420" width="11.5703125" style="3" customWidth="1"/>
    <col min="14421" max="14423" width="11.7109375" style="3" customWidth="1"/>
    <col min="14424" max="14424" width="11.140625" style="3" customWidth="1"/>
    <col min="14425" max="14425" width="15.42578125" style="3" customWidth="1"/>
    <col min="14426" max="14426" width="11.7109375" style="3" customWidth="1"/>
    <col min="14427" max="14433" width="12.42578125" style="3" customWidth="1"/>
    <col min="14434" max="14434" width="13.28515625" style="3" customWidth="1"/>
    <col min="14435" max="14444" width="12.42578125" style="3" customWidth="1"/>
    <col min="14445" max="14500" width="0" style="3" hidden="1" customWidth="1"/>
    <col min="14501" max="14501" width="0.5703125" style="3" customWidth="1"/>
    <col min="14502" max="14502" width="18.7109375" style="3" customWidth="1"/>
    <col min="14503" max="14503" width="16.28515625" style="3" customWidth="1"/>
    <col min="14504" max="14504" width="20.7109375" style="3" customWidth="1"/>
    <col min="14505" max="14663" width="9.140625" style="3"/>
    <col min="14664" max="14664" width="7.5703125" style="3" customWidth="1"/>
    <col min="14665" max="14665" width="27" style="3" customWidth="1"/>
    <col min="14666" max="14666" width="15.7109375" style="3" customWidth="1"/>
    <col min="14667" max="14667" width="17.42578125" style="3" customWidth="1"/>
    <col min="14668" max="14668" width="13.85546875" style="3" customWidth="1"/>
    <col min="14669" max="14669" width="15.140625" style="3" customWidth="1"/>
    <col min="14670" max="14670" width="14.5703125" style="3" customWidth="1"/>
    <col min="14671" max="14671" width="20" style="3" customWidth="1"/>
    <col min="14672" max="14672" width="0.42578125" style="3" customWidth="1"/>
    <col min="14673" max="14675" width="11.7109375" style="3" customWidth="1"/>
    <col min="14676" max="14676" width="11.5703125" style="3" customWidth="1"/>
    <col min="14677" max="14679" width="11.7109375" style="3" customWidth="1"/>
    <col min="14680" max="14680" width="11.140625" style="3" customWidth="1"/>
    <col min="14681" max="14681" width="15.42578125" style="3" customWidth="1"/>
    <col min="14682" max="14682" width="11.7109375" style="3" customWidth="1"/>
    <col min="14683" max="14689" width="12.42578125" style="3" customWidth="1"/>
    <col min="14690" max="14690" width="13.28515625" style="3" customWidth="1"/>
    <col min="14691" max="14700" width="12.42578125" style="3" customWidth="1"/>
    <col min="14701" max="14756" width="0" style="3" hidden="1" customWidth="1"/>
    <col min="14757" max="14757" width="0.5703125" style="3" customWidth="1"/>
    <col min="14758" max="14758" width="18.7109375" style="3" customWidth="1"/>
    <col min="14759" max="14759" width="16.28515625" style="3" customWidth="1"/>
    <col min="14760" max="14760" width="20.7109375" style="3" customWidth="1"/>
    <col min="14761" max="14919" width="9.140625" style="3"/>
    <col min="14920" max="14920" width="7.5703125" style="3" customWidth="1"/>
    <col min="14921" max="14921" width="27" style="3" customWidth="1"/>
    <col min="14922" max="14922" width="15.7109375" style="3" customWidth="1"/>
    <col min="14923" max="14923" width="17.42578125" style="3" customWidth="1"/>
    <col min="14924" max="14924" width="13.85546875" style="3" customWidth="1"/>
    <col min="14925" max="14925" width="15.140625" style="3" customWidth="1"/>
    <col min="14926" max="14926" width="14.5703125" style="3" customWidth="1"/>
    <col min="14927" max="14927" width="20" style="3" customWidth="1"/>
    <col min="14928" max="14928" width="0.42578125" style="3" customWidth="1"/>
    <col min="14929" max="14931" width="11.7109375" style="3" customWidth="1"/>
    <col min="14932" max="14932" width="11.5703125" style="3" customWidth="1"/>
    <col min="14933" max="14935" width="11.7109375" style="3" customWidth="1"/>
    <col min="14936" max="14936" width="11.140625" style="3" customWidth="1"/>
    <col min="14937" max="14937" width="15.42578125" style="3" customWidth="1"/>
    <col min="14938" max="14938" width="11.7109375" style="3" customWidth="1"/>
    <col min="14939" max="14945" width="12.42578125" style="3" customWidth="1"/>
    <col min="14946" max="14946" width="13.28515625" style="3" customWidth="1"/>
    <col min="14947" max="14956" width="12.42578125" style="3" customWidth="1"/>
    <col min="14957" max="15012" width="0" style="3" hidden="1" customWidth="1"/>
    <col min="15013" max="15013" width="0.5703125" style="3" customWidth="1"/>
    <col min="15014" max="15014" width="18.7109375" style="3" customWidth="1"/>
    <col min="15015" max="15015" width="16.28515625" style="3" customWidth="1"/>
    <col min="15016" max="15016" width="20.7109375" style="3" customWidth="1"/>
    <col min="15017" max="15175" width="9.140625" style="3"/>
    <col min="15176" max="15176" width="7.5703125" style="3" customWidth="1"/>
    <col min="15177" max="15177" width="27" style="3" customWidth="1"/>
    <col min="15178" max="15178" width="15.7109375" style="3" customWidth="1"/>
    <col min="15179" max="15179" width="17.42578125" style="3" customWidth="1"/>
    <col min="15180" max="15180" width="13.85546875" style="3" customWidth="1"/>
    <col min="15181" max="15181" width="15.140625" style="3" customWidth="1"/>
    <col min="15182" max="15182" width="14.5703125" style="3" customWidth="1"/>
    <col min="15183" max="15183" width="20" style="3" customWidth="1"/>
    <col min="15184" max="15184" width="0.42578125" style="3" customWidth="1"/>
    <col min="15185" max="15187" width="11.7109375" style="3" customWidth="1"/>
    <col min="15188" max="15188" width="11.5703125" style="3" customWidth="1"/>
    <col min="15189" max="15191" width="11.7109375" style="3" customWidth="1"/>
    <col min="15192" max="15192" width="11.140625" style="3" customWidth="1"/>
    <col min="15193" max="15193" width="15.42578125" style="3" customWidth="1"/>
    <col min="15194" max="15194" width="11.7109375" style="3" customWidth="1"/>
    <col min="15195" max="15201" width="12.42578125" style="3" customWidth="1"/>
    <col min="15202" max="15202" width="13.28515625" style="3" customWidth="1"/>
    <col min="15203" max="15212" width="12.42578125" style="3" customWidth="1"/>
    <col min="15213" max="15268" width="0" style="3" hidden="1" customWidth="1"/>
    <col min="15269" max="15269" width="0.5703125" style="3" customWidth="1"/>
    <col min="15270" max="15270" width="18.7109375" style="3" customWidth="1"/>
    <col min="15271" max="15271" width="16.28515625" style="3" customWidth="1"/>
    <col min="15272" max="15272" width="20.7109375" style="3" customWidth="1"/>
    <col min="15273" max="15431" width="9.140625" style="3"/>
    <col min="15432" max="15432" width="7.5703125" style="3" customWidth="1"/>
    <col min="15433" max="15433" width="27" style="3" customWidth="1"/>
    <col min="15434" max="15434" width="15.7109375" style="3" customWidth="1"/>
    <col min="15435" max="15435" width="17.42578125" style="3" customWidth="1"/>
    <col min="15436" max="15436" width="13.85546875" style="3" customWidth="1"/>
    <col min="15437" max="15437" width="15.140625" style="3" customWidth="1"/>
    <col min="15438" max="15438" width="14.5703125" style="3" customWidth="1"/>
    <col min="15439" max="15439" width="20" style="3" customWidth="1"/>
    <col min="15440" max="15440" width="0.42578125" style="3" customWidth="1"/>
    <col min="15441" max="15443" width="11.7109375" style="3" customWidth="1"/>
    <col min="15444" max="15444" width="11.5703125" style="3" customWidth="1"/>
    <col min="15445" max="15447" width="11.7109375" style="3" customWidth="1"/>
    <col min="15448" max="15448" width="11.140625" style="3" customWidth="1"/>
    <col min="15449" max="15449" width="15.42578125" style="3" customWidth="1"/>
    <col min="15450" max="15450" width="11.7109375" style="3" customWidth="1"/>
    <col min="15451" max="15457" width="12.42578125" style="3" customWidth="1"/>
    <col min="15458" max="15458" width="13.28515625" style="3" customWidth="1"/>
    <col min="15459" max="15468" width="12.42578125" style="3" customWidth="1"/>
    <col min="15469" max="15524" width="0" style="3" hidden="1" customWidth="1"/>
    <col min="15525" max="15525" width="0.5703125" style="3" customWidth="1"/>
    <col min="15526" max="15526" width="18.7109375" style="3" customWidth="1"/>
    <col min="15527" max="15527" width="16.28515625" style="3" customWidth="1"/>
    <col min="15528" max="15528" width="20.7109375" style="3" customWidth="1"/>
    <col min="15529" max="15687" width="9.140625" style="3"/>
    <col min="15688" max="15688" width="7.5703125" style="3" customWidth="1"/>
    <col min="15689" max="15689" width="27" style="3" customWidth="1"/>
    <col min="15690" max="15690" width="15.7109375" style="3" customWidth="1"/>
    <col min="15691" max="15691" width="17.42578125" style="3" customWidth="1"/>
    <col min="15692" max="15692" width="13.85546875" style="3" customWidth="1"/>
    <col min="15693" max="15693" width="15.140625" style="3" customWidth="1"/>
    <col min="15694" max="15694" width="14.5703125" style="3" customWidth="1"/>
    <col min="15695" max="15695" width="20" style="3" customWidth="1"/>
    <col min="15696" max="15696" width="0.42578125" style="3" customWidth="1"/>
    <col min="15697" max="15699" width="11.7109375" style="3" customWidth="1"/>
    <col min="15700" max="15700" width="11.5703125" style="3" customWidth="1"/>
    <col min="15701" max="15703" width="11.7109375" style="3" customWidth="1"/>
    <col min="15704" max="15704" width="11.140625" style="3" customWidth="1"/>
    <col min="15705" max="15705" width="15.42578125" style="3" customWidth="1"/>
    <col min="15706" max="15706" width="11.7109375" style="3" customWidth="1"/>
    <col min="15707" max="15713" width="12.42578125" style="3" customWidth="1"/>
    <col min="15714" max="15714" width="13.28515625" style="3" customWidth="1"/>
    <col min="15715" max="15724" width="12.42578125" style="3" customWidth="1"/>
    <col min="15725" max="15780" width="0" style="3" hidden="1" customWidth="1"/>
    <col min="15781" max="15781" width="0.5703125" style="3" customWidth="1"/>
    <col min="15782" max="15782" width="18.7109375" style="3" customWidth="1"/>
    <col min="15783" max="15783" width="16.28515625" style="3" customWidth="1"/>
    <col min="15784" max="15784" width="20.7109375" style="3" customWidth="1"/>
    <col min="15785" max="15943" width="9.140625" style="3"/>
    <col min="15944" max="15944" width="7.5703125" style="3" customWidth="1"/>
    <col min="15945" max="15945" width="27" style="3" customWidth="1"/>
    <col min="15946" max="15946" width="15.7109375" style="3" customWidth="1"/>
    <col min="15947" max="15947" width="17.42578125" style="3" customWidth="1"/>
    <col min="15948" max="15948" width="13.85546875" style="3" customWidth="1"/>
    <col min="15949" max="15949" width="15.140625" style="3" customWidth="1"/>
    <col min="15950" max="15950" width="14.5703125" style="3" customWidth="1"/>
    <col min="15951" max="15951" width="20" style="3" customWidth="1"/>
    <col min="15952" max="15952" width="0.42578125" style="3" customWidth="1"/>
    <col min="15953" max="15955" width="11.7109375" style="3" customWidth="1"/>
    <col min="15956" max="15956" width="11.5703125" style="3" customWidth="1"/>
    <col min="15957" max="15959" width="11.7109375" style="3" customWidth="1"/>
    <col min="15960" max="15960" width="11.140625" style="3" customWidth="1"/>
    <col min="15961" max="15961" width="15.42578125" style="3" customWidth="1"/>
    <col min="15962" max="15962" width="11.7109375" style="3" customWidth="1"/>
    <col min="15963" max="15969" width="12.42578125" style="3" customWidth="1"/>
    <col min="15970" max="15970" width="13.28515625" style="3" customWidth="1"/>
    <col min="15971" max="15980" width="12.42578125" style="3" customWidth="1"/>
    <col min="15981" max="16036" width="0" style="3" hidden="1" customWidth="1"/>
    <col min="16037" max="16037" width="0.5703125" style="3" customWidth="1"/>
    <col min="16038" max="16038" width="18.7109375" style="3" customWidth="1"/>
    <col min="16039" max="16039" width="16.28515625" style="3" customWidth="1"/>
    <col min="16040" max="16040" width="20.7109375" style="3" customWidth="1"/>
    <col min="16041" max="16199" width="9.140625" style="3"/>
    <col min="16200" max="16200" width="7.5703125" style="3" customWidth="1"/>
    <col min="16201" max="16201" width="27" style="3" customWidth="1"/>
    <col min="16202" max="16202" width="15.7109375" style="3" customWidth="1"/>
    <col min="16203" max="16203" width="17.42578125" style="3" customWidth="1"/>
    <col min="16204" max="16204" width="13.85546875" style="3" customWidth="1"/>
    <col min="16205" max="16205" width="15.140625" style="3" customWidth="1"/>
    <col min="16206" max="16206" width="14.5703125" style="3" customWidth="1"/>
    <col min="16207" max="16207" width="20" style="3" customWidth="1"/>
    <col min="16208" max="16208" width="0.42578125" style="3" customWidth="1"/>
    <col min="16209" max="16211" width="11.7109375" style="3" customWidth="1"/>
    <col min="16212" max="16212" width="11.5703125" style="3" customWidth="1"/>
    <col min="16213" max="16215" width="11.7109375" style="3" customWidth="1"/>
    <col min="16216" max="16216" width="11.140625" style="3" customWidth="1"/>
    <col min="16217" max="16217" width="15.42578125" style="3" customWidth="1"/>
    <col min="16218" max="16218" width="11.7109375" style="3" customWidth="1"/>
    <col min="16219" max="16225" width="12.42578125" style="3" customWidth="1"/>
    <col min="16226" max="16226" width="13.28515625" style="3" customWidth="1"/>
    <col min="16227" max="16236" width="12.42578125" style="3" customWidth="1"/>
    <col min="16237" max="16292" width="0" style="3" hidden="1" customWidth="1"/>
    <col min="16293" max="16293" width="0.5703125" style="3" customWidth="1"/>
    <col min="16294" max="16294" width="18.7109375" style="3" customWidth="1"/>
    <col min="16295" max="16295" width="16.28515625" style="3" customWidth="1"/>
    <col min="16296" max="16296" width="20.7109375" style="3" customWidth="1"/>
    <col min="16297" max="16384" width="9.140625" style="3"/>
  </cols>
  <sheetData>
    <row r="1" spans="1:168" ht="29.25" customHeight="1" thickTop="1">
      <c r="A1" s="369" t="s">
        <v>585</v>
      </c>
      <c r="B1" s="370"/>
      <c r="C1" s="370"/>
      <c r="D1" s="370"/>
      <c r="E1" s="370"/>
      <c r="F1" s="370"/>
      <c r="G1" s="370"/>
      <c r="H1" s="370"/>
      <c r="I1" s="370"/>
      <c r="J1" s="370"/>
      <c r="K1" s="370"/>
      <c r="L1" s="371"/>
      <c r="M1" s="375"/>
      <c r="N1" s="256"/>
      <c r="O1" s="256"/>
      <c r="P1" s="256"/>
      <c r="Q1" s="256"/>
      <c r="R1" s="256"/>
      <c r="S1" s="256"/>
      <c r="T1" s="256"/>
      <c r="U1" s="256"/>
      <c r="V1" s="256"/>
      <c r="W1" s="256"/>
      <c r="X1" s="256"/>
      <c r="Y1" s="256"/>
      <c r="Z1" s="256"/>
      <c r="AA1" s="256"/>
      <c r="AB1" s="256"/>
      <c r="AC1" s="256"/>
      <c r="AD1" s="256"/>
      <c r="AE1" s="256"/>
      <c r="AF1" s="256"/>
      <c r="AG1" s="256"/>
      <c r="AH1" s="256"/>
      <c r="AI1" s="256"/>
      <c r="AJ1" s="256"/>
      <c r="AK1" s="256"/>
      <c r="AL1" s="256"/>
      <c r="AM1" s="256"/>
      <c r="AN1" s="256"/>
      <c r="AO1" s="256"/>
      <c r="AP1" s="256"/>
      <c r="AQ1" s="256"/>
      <c r="AR1" s="256"/>
      <c r="AS1" s="256"/>
      <c r="AT1" s="256"/>
      <c r="AU1" s="256"/>
      <c r="AV1" s="256"/>
      <c r="AW1" s="256"/>
      <c r="AX1" s="256"/>
      <c r="AY1" s="256"/>
      <c r="AZ1" s="256"/>
      <c r="BA1" s="256"/>
      <c r="BB1" s="256"/>
      <c r="BC1" s="256"/>
      <c r="BD1" s="256"/>
      <c r="BE1" s="256"/>
      <c r="BF1" s="256"/>
      <c r="BG1" s="256"/>
      <c r="BH1" s="256"/>
      <c r="BI1" s="256"/>
      <c r="BJ1" s="256"/>
      <c r="BK1" s="256"/>
      <c r="BL1" s="256"/>
      <c r="BM1" s="256"/>
      <c r="BN1" s="256"/>
      <c r="BO1" s="256"/>
      <c r="BP1" s="256"/>
      <c r="BQ1" s="256"/>
      <c r="BR1" s="256"/>
      <c r="BS1" s="256"/>
      <c r="BT1" s="256"/>
      <c r="BU1" s="256"/>
      <c r="BV1" s="256"/>
      <c r="BW1" s="256"/>
      <c r="BX1" s="256"/>
      <c r="BY1" s="256"/>
      <c r="BZ1" s="256"/>
      <c r="CA1" s="256"/>
      <c r="CB1" s="256"/>
      <c r="CC1" s="294" t="s">
        <v>1</v>
      </c>
      <c r="CD1" s="294"/>
      <c r="CE1" s="292" t="s">
        <v>2</v>
      </c>
      <c r="CF1" s="292"/>
      <c r="CG1" s="292" t="s">
        <v>3</v>
      </c>
      <c r="CH1" s="292"/>
      <c r="CI1" s="292" t="s">
        <v>4</v>
      </c>
      <c r="CJ1" s="292"/>
      <c r="CK1" s="344" t="s">
        <v>5</v>
      </c>
      <c r="CL1" s="294"/>
      <c r="CM1" s="288" t="s">
        <v>586</v>
      </c>
      <c r="CN1" s="288"/>
      <c r="CO1" s="288" t="s">
        <v>587</v>
      </c>
      <c r="CP1" s="288"/>
      <c r="CQ1" s="288" t="s">
        <v>588</v>
      </c>
      <c r="CR1" s="288"/>
      <c r="CS1" s="286" t="s">
        <v>589</v>
      </c>
      <c r="CT1" s="286"/>
      <c r="CU1" s="288" t="s">
        <v>590</v>
      </c>
      <c r="CV1" s="288"/>
      <c r="CW1" s="286" t="s">
        <v>591</v>
      </c>
      <c r="CX1" s="286"/>
      <c r="CY1" s="288" t="s">
        <v>592</v>
      </c>
      <c r="CZ1" s="288"/>
      <c r="DA1" s="355" t="s">
        <v>593</v>
      </c>
      <c r="DB1" s="355"/>
      <c r="DC1" s="357" t="s">
        <v>594</v>
      </c>
      <c r="DD1" s="357"/>
      <c r="DE1" s="117"/>
      <c r="DF1" s="117"/>
      <c r="DG1" s="117"/>
      <c r="DH1" s="117"/>
      <c r="DI1" s="117"/>
      <c r="DJ1" s="118"/>
      <c r="DK1" s="279"/>
      <c r="DL1" s="354" t="s">
        <v>595</v>
      </c>
      <c r="DM1" s="354"/>
      <c r="DN1" s="354"/>
      <c r="DO1" s="354"/>
      <c r="DP1" s="354"/>
      <c r="DQ1" s="354"/>
      <c r="DR1" s="354" t="s">
        <v>596</v>
      </c>
      <c r="DS1" s="354"/>
      <c r="DT1" s="354"/>
      <c r="DU1" s="354"/>
      <c r="DV1" s="354"/>
      <c r="DW1" s="354"/>
      <c r="DX1" s="354"/>
      <c r="DY1" s="354"/>
      <c r="DZ1" s="354"/>
      <c r="EA1" s="354"/>
      <c r="EB1" s="354"/>
      <c r="EC1" s="354"/>
      <c r="ED1" s="354"/>
      <c r="EE1" s="354"/>
      <c r="EF1" s="354"/>
      <c r="EG1" s="354"/>
      <c r="EH1" s="354"/>
      <c r="EI1" s="354"/>
      <c r="EJ1" s="359"/>
      <c r="EK1" s="354" t="s">
        <v>597</v>
      </c>
      <c r="EL1" s="354"/>
      <c r="EM1" s="354"/>
      <c r="EN1" s="354"/>
      <c r="EO1" s="354"/>
      <c r="EP1" s="354"/>
      <c r="EQ1" s="354" t="s">
        <v>598</v>
      </c>
      <c r="ER1" s="354"/>
      <c r="ES1" s="354"/>
      <c r="ET1" s="354"/>
      <c r="EU1" s="354"/>
      <c r="EV1" s="354"/>
      <c r="EW1" s="354"/>
      <c r="EX1" s="354"/>
      <c r="EY1" s="354"/>
      <c r="EZ1" s="354"/>
      <c r="FA1" s="354"/>
      <c r="FB1" s="354"/>
      <c r="FC1" s="354"/>
      <c r="FD1" s="354"/>
      <c r="FE1" s="354"/>
      <c r="FF1" s="354"/>
      <c r="FG1" s="354"/>
      <c r="FH1" s="354"/>
      <c r="FI1" s="279"/>
      <c r="FJ1" s="316" t="s">
        <v>599</v>
      </c>
      <c r="FK1" s="316" t="s">
        <v>600</v>
      </c>
      <c r="FL1" s="318" t="s">
        <v>30</v>
      </c>
    </row>
    <row r="2" spans="1:168" ht="75" customHeight="1">
      <c r="A2" s="372"/>
      <c r="B2" s="373"/>
      <c r="C2" s="373"/>
      <c r="D2" s="373"/>
      <c r="E2" s="373"/>
      <c r="F2" s="373"/>
      <c r="G2" s="373"/>
      <c r="H2" s="373"/>
      <c r="I2" s="373"/>
      <c r="J2" s="373"/>
      <c r="K2" s="373"/>
      <c r="L2" s="374"/>
      <c r="M2" s="376"/>
      <c r="N2" s="257"/>
      <c r="O2" s="257"/>
      <c r="P2" s="257"/>
      <c r="Q2" s="257"/>
      <c r="R2" s="257"/>
      <c r="S2" s="257"/>
      <c r="T2" s="257"/>
      <c r="U2" s="257"/>
      <c r="V2" s="257"/>
      <c r="W2" s="257"/>
      <c r="X2" s="257"/>
      <c r="Y2" s="257"/>
      <c r="Z2" s="257"/>
      <c r="AA2" s="257"/>
      <c r="AB2" s="257"/>
      <c r="AC2" s="257"/>
      <c r="AD2" s="257"/>
      <c r="AE2" s="257"/>
      <c r="AF2" s="257"/>
      <c r="AG2" s="257"/>
      <c r="AH2" s="257"/>
      <c r="AI2" s="257"/>
      <c r="AJ2" s="257"/>
      <c r="AK2" s="257"/>
      <c r="AL2" s="257"/>
      <c r="AM2" s="257"/>
      <c r="AN2" s="257"/>
      <c r="AO2" s="257"/>
      <c r="AP2" s="257"/>
      <c r="AQ2" s="257"/>
      <c r="AR2" s="257"/>
      <c r="AS2" s="257"/>
      <c r="AT2" s="257"/>
      <c r="AU2" s="257"/>
      <c r="AV2" s="257"/>
      <c r="AW2" s="257"/>
      <c r="AX2" s="257"/>
      <c r="AY2" s="257"/>
      <c r="AZ2" s="257"/>
      <c r="BA2" s="257"/>
      <c r="BB2" s="257"/>
      <c r="BC2" s="257"/>
      <c r="BD2" s="257"/>
      <c r="BE2" s="257"/>
      <c r="BF2" s="257"/>
      <c r="BG2" s="257"/>
      <c r="BH2" s="257"/>
      <c r="BI2" s="257"/>
      <c r="BJ2" s="257"/>
      <c r="BK2" s="257"/>
      <c r="BL2" s="257"/>
      <c r="BM2" s="257"/>
      <c r="BN2" s="257"/>
      <c r="BO2" s="257"/>
      <c r="BP2" s="257"/>
      <c r="BQ2" s="257"/>
      <c r="BR2" s="257"/>
      <c r="BS2" s="257"/>
      <c r="BT2" s="257"/>
      <c r="BU2" s="257"/>
      <c r="BV2" s="257"/>
      <c r="BW2" s="257"/>
      <c r="BX2" s="257"/>
      <c r="BY2" s="257"/>
      <c r="BZ2" s="257"/>
      <c r="CA2" s="257"/>
      <c r="CB2" s="257"/>
      <c r="CC2" s="295"/>
      <c r="CD2" s="295"/>
      <c r="CE2" s="293"/>
      <c r="CF2" s="293"/>
      <c r="CG2" s="293"/>
      <c r="CH2" s="293"/>
      <c r="CI2" s="293"/>
      <c r="CJ2" s="293"/>
      <c r="CK2" s="295"/>
      <c r="CL2" s="295"/>
      <c r="CM2" s="289"/>
      <c r="CN2" s="289"/>
      <c r="CO2" s="289"/>
      <c r="CP2" s="289"/>
      <c r="CQ2" s="289"/>
      <c r="CR2" s="289"/>
      <c r="CS2" s="287"/>
      <c r="CT2" s="287"/>
      <c r="CU2" s="289"/>
      <c r="CV2" s="289"/>
      <c r="CW2" s="287"/>
      <c r="CX2" s="287"/>
      <c r="CY2" s="289"/>
      <c r="CZ2" s="289"/>
      <c r="DA2" s="356"/>
      <c r="DB2" s="356"/>
      <c r="DC2" s="358"/>
      <c r="DD2" s="358"/>
      <c r="DE2" s="345" t="s">
        <v>601</v>
      </c>
      <c r="DF2" s="345"/>
      <c r="DG2" s="351" t="s">
        <v>602</v>
      </c>
      <c r="DH2" s="351"/>
      <c r="DI2" s="345" t="s">
        <v>603</v>
      </c>
      <c r="DJ2" s="345"/>
      <c r="DK2" s="280"/>
      <c r="DL2" s="351" t="s">
        <v>604</v>
      </c>
      <c r="DM2" s="351"/>
      <c r="DN2" s="345" t="s">
        <v>41</v>
      </c>
      <c r="DO2" s="345"/>
      <c r="DP2" s="351" t="s">
        <v>605</v>
      </c>
      <c r="DQ2" s="351"/>
      <c r="DR2" s="352" t="s">
        <v>606</v>
      </c>
      <c r="DS2" s="352"/>
      <c r="DT2" s="353" t="s">
        <v>607</v>
      </c>
      <c r="DU2" s="353"/>
      <c r="DV2" s="352" t="s">
        <v>608</v>
      </c>
      <c r="DW2" s="352"/>
      <c r="DX2" s="353" t="s">
        <v>609</v>
      </c>
      <c r="DY2" s="353"/>
      <c r="DZ2" s="352" t="s">
        <v>610</v>
      </c>
      <c r="EA2" s="352"/>
      <c r="EB2" s="353" t="s">
        <v>611</v>
      </c>
      <c r="EC2" s="353"/>
      <c r="ED2" s="352" t="s">
        <v>601</v>
      </c>
      <c r="EE2" s="352"/>
      <c r="EF2" s="353" t="s">
        <v>602</v>
      </c>
      <c r="EG2" s="353"/>
      <c r="EH2" s="352" t="s">
        <v>603</v>
      </c>
      <c r="EI2" s="352"/>
      <c r="EJ2" s="360"/>
      <c r="EK2" s="351" t="s">
        <v>604</v>
      </c>
      <c r="EL2" s="351"/>
      <c r="EM2" s="345" t="s">
        <v>41</v>
      </c>
      <c r="EN2" s="345"/>
      <c r="EO2" s="351" t="s">
        <v>612</v>
      </c>
      <c r="EP2" s="351"/>
      <c r="EQ2" s="345" t="s">
        <v>606</v>
      </c>
      <c r="ER2" s="345"/>
      <c r="ES2" s="351" t="s">
        <v>607</v>
      </c>
      <c r="ET2" s="351"/>
      <c r="EU2" s="345" t="s">
        <v>608</v>
      </c>
      <c r="EV2" s="345"/>
      <c r="EW2" s="351" t="s">
        <v>609</v>
      </c>
      <c r="EX2" s="351"/>
      <c r="EY2" s="345" t="s">
        <v>610</v>
      </c>
      <c r="EZ2" s="345"/>
      <c r="FA2" s="351" t="s">
        <v>611</v>
      </c>
      <c r="FB2" s="351"/>
      <c r="FC2" s="345" t="s">
        <v>601</v>
      </c>
      <c r="FD2" s="345"/>
      <c r="FE2" s="351" t="s">
        <v>602</v>
      </c>
      <c r="FF2" s="351"/>
      <c r="FG2" s="345" t="s">
        <v>603</v>
      </c>
      <c r="FH2" s="345"/>
      <c r="FI2" s="280"/>
      <c r="FJ2" s="317"/>
      <c r="FK2" s="317"/>
      <c r="FL2" s="319"/>
    </row>
    <row r="3" spans="1:168" ht="43.5" customHeight="1">
      <c r="A3" s="195"/>
      <c r="B3" s="195"/>
      <c r="C3" s="195"/>
      <c r="D3" s="195"/>
      <c r="E3" s="195"/>
      <c r="F3" s="195"/>
      <c r="G3" s="195"/>
      <c r="H3" s="195"/>
      <c r="I3" s="195"/>
      <c r="J3" s="195"/>
      <c r="K3" s="195"/>
      <c r="L3" s="195"/>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182"/>
      <c r="CD3" s="182"/>
      <c r="CE3" s="183"/>
      <c r="CF3" s="183"/>
      <c r="CG3" s="183"/>
      <c r="CH3" s="183"/>
      <c r="CI3" s="183"/>
      <c r="CJ3" s="183"/>
      <c r="CK3" s="182"/>
      <c r="CL3" s="182"/>
      <c r="CM3" s="185"/>
      <c r="CN3" s="185"/>
      <c r="CO3" s="185"/>
      <c r="CP3" s="185"/>
      <c r="CQ3" s="185"/>
      <c r="CR3" s="185"/>
      <c r="CS3" s="184"/>
      <c r="CT3" s="184"/>
      <c r="CU3" s="185"/>
      <c r="CV3" s="185"/>
      <c r="CW3" s="184"/>
      <c r="CX3" s="184"/>
      <c r="CY3" s="185"/>
      <c r="CZ3" s="185"/>
      <c r="DA3" s="186"/>
      <c r="DB3" s="186"/>
      <c r="DC3" s="187"/>
      <c r="DD3" s="187"/>
      <c r="DE3" s="191"/>
      <c r="DF3" s="191"/>
      <c r="DG3" s="192"/>
      <c r="DH3" s="192"/>
      <c r="DI3" s="191"/>
      <c r="DJ3" s="191"/>
      <c r="DK3" s="188"/>
      <c r="DL3" s="192"/>
      <c r="DM3" s="192"/>
      <c r="DN3" s="191"/>
      <c r="DO3" s="191"/>
      <c r="DP3" s="192"/>
      <c r="DQ3" s="192"/>
      <c r="DR3" s="193"/>
      <c r="DS3" s="193"/>
      <c r="DT3" s="194"/>
      <c r="DU3" s="194"/>
      <c r="DV3" s="193"/>
      <c r="DW3" s="193"/>
      <c r="DX3" s="194"/>
      <c r="DY3" s="194"/>
      <c r="DZ3" s="193"/>
      <c r="EA3" s="193"/>
      <c r="EB3" s="194"/>
      <c r="EC3" s="194"/>
      <c r="ED3" s="193"/>
      <c r="EE3" s="193"/>
      <c r="EF3" s="194"/>
      <c r="EG3" s="194"/>
      <c r="EH3" s="193"/>
      <c r="EI3" s="193"/>
      <c r="EJ3" s="360"/>
      <c r="EK3" s="192"/>
      <c r="EL3" s="192"/>
      <c r="EM3" s="191"/>
      <c r="EN3" s="191"/>
      <c r="EO3" s="192"/>
      <c r="EP3" s="192"/>
      <c r="EQ3" s="191"/>
      <c r="ER3" s="191"/>
      <c r="ES3" s="192"/>
      <c r="ET3" s="192"/>
      <c r="EU3" s="191"/>
      <c r="EV3" s="191"/>
      <c r="EW3" s="192"/>
      <c r="EX3" s="192"/>
      <c r="EY3" s="191"/>
      <c r="EZ3" s="191"/>
      <c r="FA3" s="192"/>
      <c r="FB3" s="192"/>
      <c r="FC3" s="191"/>
      <c r="FD3" s="191"/>
      <c r="FE3" s="192"/>
      <c r="FF3" s="192"/>
      <c r="FG3" s="191"/>
      <c r="FH3" s="191"/>
      <c r="FI3" s="280"/>
      <c r="FJ3" s="317"/>
      <c r="FK3" s="317"/>
      <c r="FL3" s="319"/>
    </row>
    <row r="4" spans="1:168" ht="39" customHeight="1">
      <c r="A4" s="119" t="s">
        <v>31</v>
      </c>
      <c r="B4" s="120" t="s">
        <v>613</v>
      </c>
      <c r="C4" s="121" t="s">
        <v>33</v>
      </c>
      <c r="D4" s="121" t="s">
        <v>1459</v>
      </c>
      <c r="E4" s="121" t="s">
        <v>1456</v>
      </c>
      <c r="F4" s="121" t="s">
        <v>34</v>
      </c>
      <c r="G4" s="121" t="s">
        <v>1472</v>
      </c>
      <c r="H4" s="121" t="s">
        <v>1462</v>
      </c>
      <c r="I4" s="122" t="s">
        <v>36</v>
      </c>
      <c r="J4" s="123" t="s">
        <v>37</v>
      </c>
      <c r="K4" s="123" t="s">
        <v>1473</v>
      </c>
      <c r="L4" s="124" t="s">
        <v>38</v>
      </c>
      <c r="M4" s="258" t="s">
        <v>1</v>
      </c>
      <c r="N4" s="258" t="s">
        <v>2</v>
      </c>
      <c r="O4" s="258" t="s">
        <v>3</v>
      </c>
      <c r="P4" s="258" t="s">
        <v>4</v>
      </c>
      <c r="Q4" s="258" t="s">
        <v>5</v>
      </c>
      <c r="R4" s="258"/>
      <c r="S4" s="258" t="s">
        <v>1512</v>
      </c>
      <c r="T4" s="258" t="s">
        <v>1513</v>
      </c>
      <c r="U4" s="258" t="s">
        <v>1514</v>
      </c>
      <c r="V4" s="258" t="s">
        <v>1515</v>
      </c>
      <c r="W4" s="258" t="s">
        <v>1516</v>
      </c>
      <c r="X4" s="265" t="s">
        <v>1491</v>
      </c>
      <c r="Y4" s="265" t="s">
        <v>587</v>
      </c>
      <c r="Z4" s="258" t="s">
        <v>588</v>
      </c>
      <c r="AA4" s="258" t="s">
        <v>589</v>
      </c>
      <c r="AB4" s="258" t="s">
        <v>590</v>
      </c>
      <c r="AC4" s="258" t="s">
        <v>591</v>
      </c>
      <c r="AD4" s="258" t="s">
        <v>592</v>
      </c>
      <c r="AE4" s="258" t="s">
        <v>593</v>
      </c>
      <c r="AF4" s="258" t="s">
        <v>594</v>
      </c>
      <c r="AG4" s="258" t="s">
        <v>1492</v>
      </c>
      <c r="AH4" s="258" t="s">
        <v>1493</v>
      </c>
      <c r="AI4" s="258" t="s">
        <v>1494</v>
      </c>
      <c r="AJ4" s="258" t="s">
        <v>1495</v>
      </c>
      <c r="AK4" s="258" t="s">
        <v>1496</v>
      </c>
      <c r="AL4" s="258" t="s">
        <v>1497</v>
      </c>
      <c r="AM4" s="258" t="s">
        <v>1498</v>
      </c>
      <c r="AN4" s="258" t="s">
        <v>1499</v>
      </c>
      <c r="AO4" s="258" t="s">
        <v>1500</v>
      </c>
      <c r="AP4" s="258" t="s">
        <v>1502</v>
      </c>
      <c r="AQ4" s="258" t="s">
        <v>1503</v>
      </c>
      <c r="AR4" s="258" t="s">
        <v>1504</v>
      </c>
      <c r="AS4" s="258" t="s">
        <v>1505</v>
      </c>
      <c r="AT4" s="258" t="s">
        <v>1506</v>
      </c>
      <c r="AU4" s="258" t="s">
        <v>1501</v>
      </c>
      <c r="AV4" s="258" t="s">
        <v>1517</v>
      </c>
      <c r="AW4" s="258"/>
      <c r="AX4" s="258" t="s">
        <v>1518</v>
      </c>
      <c r="AY4" s="258" t="s">
        <v>1519</v>
      </c>
      <c r="AZ4" s="258"/>
      <c r="BA4" s="258"/>
      <c r="BB4" s="258"/>
      <c r="BC4" s="258"/>
      <c r="BD4" s="258"/>
      <c r="BE4" s="258"/>
      <c r="BF4" s="258"/>
      <c r="BG4" s="258"/>
      <c r="BH4" s="258"/>
      <c r="BI4" s="258"/>
      <c r="BJ4" s="258"/>
      <c r="BK4" s="258"/>
      <c r="BL4" s="258"/>
      <c r="BM4" s="258"/>
      <c r="BN4" s="258"/>
      <c r="BO4" s="258"/>
      <c r="BP4" s="258"/>
      <c r="BQ4" s="258"/>
      <c r="BR4" s="258"/>
      <c r="BS4" s="258"/>
      <c r="BT4" s="258"/>
      <c r="BU4" s="258"/>
      <c r="BV4" s="258"/>
      <c r="BW4" s="258"/>
      <c r="BX4" s="258"/>
      <c r="BY4" s="258"/>
      <c r="BZ4" s="258"/>
      <c r="CA4" s="258"/>
      <c r="CB4" s="258"/>
      <c r="CC4" s="12" t="s">
        <v>39</v>
      </c>
      <c r="CD4" s="13" t="s">
        <v>40</v>
      </c>
      <c r="CE4" s="12" t="s">
        <v>39</v>
      </c>
      <c r="CF4" s="13" t="s">
        <v>40</v>
      </c>
      <c r="CG4" s="12" t="s">
        <v>39</v>
      </c>
      <c r="CH4" s="13" t="s">
        <v>40</v>
      </c>
      <c r="CI4" s="12" t="s">
        <v>39</v>
      </c>
      <c r="CJ4" s="13" t="s">
        <v>40</v>
      </c>
      <c r="CK4" s="12" t="s">
        <v>39</v>
      </c>
      <c r="CL4" s="13" t="s">
        <v>40</v>
      </c>
      <c r="CM4" s="17" t="s">
        <v>39</v>
      </c>
      <c r="CN4" s="13" t="s">
        <v>40</v>
      </c>
      <c r="CO4" s="12" t="s">
        <v>39</v>
      </c>
      <c r="CP4" s="13" t="s">
        <v>40</v>
      </c>
      <c r="CQ4" s="12" t="s">
        <v>39</v>
      </c>
      <c r="CR4" s="13" t="s">
        <v>40</v>
      </c>
      <c r="CS4" s="12" t="s">
        <v>39</v>
      </c>
      <c r="CT4" s="13"/>
      <c r="CU4" s="12" t="s">
        <v>39</v>
      </c>
      <c r="CV4" s="13" t="s">
        <v>40</v>
      </c>
      <c r="CW4" s="12" t="s">
        <v>39</v>
      </c>
      <c r="CX4" s="13" t="s">
        <v>40</v>
      </c>
      <c r="CY4" s="12" t="s">
        <v>39</v>
      </c>
      <c r="CZ4" s="13" t="s">
        <v>40</v>
      </c>
      <c r="DA4" s="12" t="s">
        <v>39</v>
      </c>
      <c r="DB4" s="13" t="s">
        <v>40</v>
      </c>
      <c r="DC4" s="12" t="s">
        <v>39</v>
      </c>
      <c r="DD4" s="13" t="s">
        <v>40</v>
      </c>
      <c r="DE4" s="12" t="s">
        <v>39</v>
      </c>
      <c r="DF4" s="13" t="s">
        <v>40</v>
      </c>
      <c r="DG4" s="16" t="s">
        <v>41</v>
      </c>
      <c r="DH4" s="13" t="s">
        <v>40</v>
      </c>
      <c r="DI4" s="12" t="s">
        <v>39</v>
      </c>
      <c r="DJ4" s="13" t="s">
        <v>40</v>
      </c>
      <c r="DK4" s="125"/>
      <c r="DL4" s="12" t="s">
        <v>39</v>
      </c>
      <c r="DM4" s="13" t="s">
        <v>40</v>
      </c>
      <c r="DN4" s="12" t="s">
        <v>39</v>
      </c>
      <c r="DO4" s="13" t="s">
        <v>40</v>
      </c>
      <c r="DP4" s="12" t="s">
        <v>39</v>
      </c>
      <c r="DQ4" s="13" t="s">
        <v>40</v>
      </c>
      <c r="DR4" s="12" t="s">
        <v>39</v>
      </c>
      <c r="DS4" s="13" t="s">
        <v>40</v>
      </c>
      <c r="DT4" s="12" t="s">
        <v>39</v>
      </c>
      <c r="DU4" s="13" t="s">
        <v>40</v>
      </c>
      <c r="DV4" s="12" t="s">
        <v>39</v>
      </c>
      <c r="DW4" s="13" t="s">
        <v>40</v>
      </c>
      <c r="DX4" s="12" t="s">
        <v>39</v>
      </c>
      <c r="DY4" s="13" t="s">
        <v>40</v>
      </c>
      <c r="DZ4" s="12" t="s">
        <v>39</v>
      </c>
      <c r="EA4" s="13" t="s">
        <v>40</v>
      </c>
      <c r="EB4" s="12" t="s">
        <v>39</v>
      </c>
      <c r="EC4" s="13" t="s">
        <v>40</v>
      </c>
      <c r="ED4" s="12" t="s">
        <v>39</v>
      </c>
      <c r="EE4" s="13" t="s">
        <v>40</v>
      </c>
      <c r="EF4" s="12" t="s">
        <v>39</v>
      </c>
      <c r="EG4" s="13" t="s">
        <v>40</v>
      </c>
      <c r="EH4" s="12" t="s">
        <v>39</v>
      </c>
      <c r="EI4" s="13" t="s">
        <v>40</v>
      </c>
      <c r="EJ4" s="360"/>
      <c r="EK4" s="17" t="s">
        <v>39</v>
      </c>
      <c r="EL4" s="13" t="s">
        <v>40</v>
      </c>
      <c r="EM4" s="17" t="s">
        <v>39</v>
      </c>
      <c r="EN4" s="13" t="s">
        <v>40</v>
      </c>
      <c r="EO4" s="12" t="s">
        <v>39</v>
      </c>
      <c r="EP4" s="13" t="s">
        <v>40</v>
      </c>
      <c r="EQ4" s="12" t="s">
        <v>39</v>
      </c>
      <c r="ER4" s="13" t="s">
        <v>40</v>
      </c>
      <c r="ES4" s="12" t="s">
        <v>39</v>
      </c>
      <c r="ET4" s="13" t="s">
        <v>40</v>
      </c>
      <c r="EU4" s="12" t="s">
        <v>39</v>
      </c>
      <c r="EV4" s="13" t="s">
        <v>40</v>
      </c>
      <c r="EW4" s="12" t="s">
        <v>39</v>
      </c>
      <c r="EX4" s="13" t="s">
        <v>40</v>
      </c>
      <c r="EY4" s="12" t="s">
        <v>39</v>
      </c>
      <c r="EZ4" s="13" t="s">
        <v>40</v>
      </c>
      <c r="FA4" s="12" t="s">
        <v>39</v>
      </c>
      <c r="FB4" s="13" t="s">
        <v>40</v>
      </c>
      <c r="FC4" s="12" t="s">
        <v>39</v>
      </c>
      <c r="FD4" s="13" t="s">
        <v>40</v>
      </c>
      <c r="FE4" s="12" t="s">
        <v>39</v>
      </c>
      <c r="FF4" s="13" t="s">
        <v>40</v>
      </c>
      <c r="FG4" s="12" t="s">
        <v>39</v>
      </c>
      <c r="FH4" s="13" t="s">
        <v>40</v>
      </c>
      <c r="FI4" s="281"/>
      <c r="FJ4" s="317"/>
      <c r="FK4" s="317"/>
      <c r="FL4" s="319"/>
    </row>
    <row r="5" spans="1:168" ht="3" customHeight="1">
      <c r="A5" s="237"/>
      <c r="B5" s="238"/>
      <c r="C5" s="239"/>
      <c r="D5" s="239"/>
      <c r="E5" s="239"/>
      <c r="F5" s="239"/>
      <c r="G5" s="239"/>
      <c r="H5" s="239"/>
      <c r="I5" s="240"/>
      <c r="J5" s="241"/>
      <c r="K5" s="241"/>
      <c r="L5" s="242"/>
      <c r="M5" s="258"/>
      <c r="N5" s="258"/>
      <c r="O5" s="258"/>
      <c r="P5" s="258"/>
      <c r="Q5" s="258"/>
      <c r="R5" s="258"/>
      <c r="S5" s="258"/>
      <c r="T5" s="258"/>
      <c r="U5" s="258"/>
      <c r="V5" s="258"/>
      <c r="W5" s="258"/>
      <c r="X5" s="258"/>
      <c r="Y5" s="258"/>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12"/>
      <c r="CD5" s="13"/>
      <c r="CE5" s="12"/>
      <c r="CF5" s="13"/>
      <c r="CG5" s="12"/>
      <c r="CH5" s="13"/>
      <c r="CI5" s="12"/>
      <c r="CJ5" s="13"/>
      <c r="CK5" s="12"/>
      <c r="CL5" s="13"/>
      <c r="CM5" s="17"/>
      <c r="CN5" s="13"/>
      <c r="CO5" s="12"/>
      <c r="CP5" s="13"/>
      <c r="CQ5" s="12"/>
      <c r="CR5" s="13"/>
      <c r="CS5" s="12"/>
      <c r="CT5" s="13"/>
      <c r="CU5" s="12"/>
      <c r="CV5" s="13"/>
      <c r="CW5" s="12"/>
      <c r="CX5" s="13"/>
      <c r="CY5" s="12"/>
      <c r="CZ5" s="13"/>
      <c r="DA5" s="12"/>
      <c r="DB5" s="13"/>
      <c r="DC5" s="12"/>
      <c r="DD5" s="13"/>
      <c r="DE5" s="12"/>
      <c r="DF5" s="13"/>
      <c r="DG5" s="16"/>
      <c r="DH5" s="13"/>
      <c r="DI5" s="12"/>
      <c r="DJ5" s="13"/>
      <c r="DK5" s="125"/>
      <c r="DL5" s="12"/>
      <c r="DM5" s="13"/>
      <c r="DN5" s="12"/>
      <c r="DO5" s="13"/>
      <c r="DP5" s="12"/>
      <c r="DQ5" s="13"/>
      <c r="DR5" s="12"/>
      <c r="DS5" s="13"/>
      <c r="DT5" s="12"/>
      <c r="DU5" s="13"/>
      <c r="DV5" s="12"/>
      <c r="DW5" s="13"/>
      <c r="DX5" s="12"/>
      <c r="DY5" s="13"/>
      <c r="DZ5" s="12"/>
      <c r="EA5" s="13"/>
      <c r="EB5" s="12"/>
      <c r="EC5" s="13"/>
      <c r="ED5" s="12"/>
      <c r="EE5" s="13"/>
      <c r="EF5" s="12"/>
      <c r="EG5" s="13"/>
      <c r="EH5" s="12"/>
      <c r="EI5" s="13"/>
      <c r="EJ5" s="189"/>
      <c r="EK5" s="17"/>
      <c r="EL5" s="13"/>
      <c r="EM5" s="17"/>
      <c r="EN5" s="13"/>
      <c r="EO5" s="12"/>
      <c r="EP5" s="13"/>
      <c r="EQ5" s="12"/>
      <c r="ER5" s="13"/>
      <c r="ES5" s="12"/>
      <c r="ET5" s="13"/>
      <c r="EU5" s="12"/>
      <c r="EV5" s="13"/>
      <c r="EW5" s="12"/>
      <c r="EX5" s="13"/>
      <c r="EY5" s="12"/>
      <c r="EZ5" s="13"/>
      <c r="FA5" s="12"/>
      <c r="FB5" s="13"/>
      <c r="FC5" s="12"/>
      <c r="FD5" s="13"/>
      <c r="FE5" s="12"/>
      <c r="FF5" s="13"/>
      <c r="FG5" s="12"/>
      <c r="FH5" s="13"/>
      <c r="FI5" s="190"/>
      <c r="FJ5" s="243"/>
      <c r="FK5" s="243"/>
      <c r="FL5" s="244"/>
    </row>
    <row r="6" spans="1:168" ht="18" customHeight="1">
      <c r="A6" s="237"/>
      <c r="B6" s="238"/>
      <c r="C6" s="239"/>
      <c r="D6" s="239"/>
      <c r="E6" s="239"/>
      <c r="F6" s="239"/>
      <c r="G6" s="239"/>
      <c r="H6" s="239"/>
      <c r="I6" s="240"/>
      <c r="J6" s="241"/>
      <c r="K6" s="255">
        <v>9</v>
      </c>
      <c r="L6" s="242"/>
      <c r="M6" s="258"/>
      <c r="N6" s="258"/>
      <c r="O6" s="258"/>
      <c r="P6" s="258"/>
      <c r="Q6" s="264">
        <v>0</v>
      </c>
      <c r="R6" s="264"/>
      <c r="S6" s="264"/>
      <c r="T6" s="264"/>
      <c r="U6" s="264"/>
      <c r="V6" s="264"/>
      <c r="W6" s="264"/>
      <c r="X6" s="258">
        <v>0.7</v>
      </c>
      <c r="Y6" s="258">
        <v>0.7</v>
      </c>
      <c r="Z6" s="258">
        <v>0.7</v>
      </c>
      <c r="AA6" s="258">
        <v>0.7</v>
      </c>
      <c r="AB6" s="258">
        <v>0.7</v>
      </c>
      <c r="AC6" s="258">
        <v>0.7</v>
      </c>
      <c r="AD6" s="258">
        <v>0.7</v>
      </c>
      <c r="AE6" s="258">
        <v>0.7</v>
      </c>
      <c r="AF6" s="258">
        <v>0.7</v>
      </c>
      <c r="AG6" s="258"/>
      <c r="AH6" s="258"/>
      <c r="AI6" s="258"/>
      <c r="AJ6" s="258"/>
      <c r="AK6" s="258"/>
      <c r="AL6" s="258"/>
      <c r="AM6" s="258"/>
      <c r="AN6" s="258"/>
      <c r="AO6" s="258"/>
      <c r="AP6" s="258"/>
      <c r="AQ6" s="258"/>
      <c r="AR6" s="258"/>
      <c r="AS6" s="258"/>
      <c r="AT6" s="258"/>
      <c r="AU6" s="258"/>
      <c r="AV6" s="258"/>
      <c r="AW6" s="258"/>
      <c r="AX6" s="258"/>
      <c r="AY6" s="258"/>
      <c r="AZ6" s="258"/>
      <c r="BA6" s="258"/>
      <c r="BB6" s="258"/>
      <c r="BC6" s="258"/>
      <c r="BD6" s="258"/>
      <c r="BE6" s="258"/>
      <c r="BF6" s="258"/>
      <c r="BG6" s="258"/>
      <c r="BH6" s="258"/>
      <c r="BI6" s="258"/>
      <c r="BJ6" s="258"/>
      <c r="BK6" s="258"/>
      <c r="BL6" s="258"/>
      <c r="BM6" s="258"/>
      <c r="BN6" s="258"/>
      <c r="BO6" s="258"/>
      <c r="BP6" s="258"/>
      <c r="BQ6" s="258"/>
      <c r="BR6" s="258"/>
      <c r="BS6" s="258"/>
      <c r="BT6" s="258"/>
      <c r="BU6" s="258"/>
      <c r="BV6" s="258"/>
      <c r="BW6" s="258"/>
      <c r="BX6" s="258"/>
      <c r="BY6" s="258"/>
      <c r="BZ6" s="258"/>
      <c r="CA6" s="258"/>
      <c r="CB6" s="258"/>
      <c r="CC6" s="12"/>
      <c r="CD6" s="13"/>
      <c r="CE6" s="12"/>
      <c r="CF6" s="13"/>
      <c r="CG6" s="12"/>
      <c r="CH6" s="13"/>
      <c r="CI6" s="12"/>
      <c r="CJ6" s="13"/>
      <c r="CK6" s="12"/>
      <c r="CL6" s="13"/>
      <c r="CM6" s="17"/>
      <c r="CN6" s="13"/>
      <c r="CO6" s="12"/>
      <c r="CP6" s="13"/>
      <c r="CQ6" s="12"/>
      <c r="CR6" s="13"/>
      <c r="CS6" s="12"/>
      <c r="CT6" s="13"/>
      <c r="CU6" s="12"/>
      <c r="CV6" s="13"/>
      <c r="CW6" s="12"/>
      <c r="CX6" s="13"/>
      <c r="CY6" s="12"/>
      <c r="CZ6" s="13"/>
      <c r="DA6" s="12"/>
      <c r="DB6" s="13"/>
      <c r="DC6" s="12"/>
      <c r="DD6" s="13"/>
      <c r="DE6" s="12"/>
      <c r="DF6" s="13"/>
      <c r="DG6" s="16"/>
      <c r="DH6" s="13"/>
      <c r="DI6" s="12"/>
      <c r="DJ6" s="13"/>
      <c r="DK6" s="125"/>
      <c r="DL6" s="12"/>
      <c r="DM6" s="13"/>
      <c r="DN6" s="12"/>
      <c r="DO6" s="13"/>
      <c r="DP6" s="12"/>
      <c r="DQ6" s="13"/>
      <c r="DR6" s="12"/>
      <c r="DS6" s="13"/>
      <c r="DT6" s="12"/>
      <c r="DU6" s="13"/>
      <c r="DV6" s="12"/>
      <c r="DW6" s="13"/>
      <c r="DX6" s="12"/>
      <c r="DY6" s="13"/>
      <c r="DZ6" s="12"/>
      <c r="EA6" s="13"/>
      <c r="EB6" s="12"/>
      <c r="EC6" s="13"/>
      <c r="ED6" s="12"/>
      <c r="EE6" s="13"/>
      <c r="EF6" s="12"/>
      <c r="EG6" s="13"/>
      <c r="EH6" s="12"/>
      <c r="EI6" s="13"/>
      <c r="EJ6" s="189"/>
      <c r="EK6" s="17"/>
      <c r="EL6" s="13"/>
      <c r="EM6" s="17"/>
      <c r="EN6" s="13"/>
      <c r="EO6" s="12"/>
      <c r="EP6" s="13"/>
      <c r="EQ6" s="12"/>
      <c r="ER6" s="13"/>
      <c r="ES6" s="12"/>
      <c r="ET6" s="13"/>
      <c r="EU6" s="12"/>
      <c r="EV6" s="13"/>
      <c r="EW6" s="12"/>
      <c r="EX6" s="13"/>
      <c r="EY6" s="12"/>
      <c r="EZ6" s="13"/>
      <c r="FA6" s="12"/>
      <c r="FB6" s="13"/>
      <c r="FC6" s="12"/>
      <c r="FD6" s="13"/>
      <c r="FE6" s="12"/>
      <c r="FF6" s="13"/>
      <c r="FG6" s="12"/>
      <c r="FH6" s="13"/>
      <c r="FI6" s="190"/>
      <c r="FJ6" s="243"/>
      <c r="FK6" s="243"/>
      <c r="FL6" s="244"/>
    </row>
    <row r="7" spans="1:168" s="254" customFormat="1" ht="27" customHeight="1">
      <c r="A7" s="263" t="s">
        <v>1474</v>
      </c>
      <c r="B7" s="263" t="s">
        <v>1475</v>
      </c>
      <c r="C7" s="263" t="s">
        <v>1476</v>
      </c>
      <c r="D7" s="263" t="s">
        <v>1477</v>
      </c>
      <c r="E7" s="263" t="s">
        <v>1478</v>
      </c>
      <c r="F7" s="263" t="s">
        <v>1480</v>
      </c>
      <c r="G7" s="263" t="s">
        <v>1481</v>
      </c>
      <c r="H7" s="263" t="s">
        <v>1482</v>
      </c>
      <c r="I7" s="263" t="s">
        <v>1479</v>
      </c>
      <c r="J7" s="263" t="s">
        <v>1483</v>
      </c>
      <c r="K7" s="263" t="s">
        <v>1485</v>
      </c>
      <c r="L7" s="263" t="s">
        <v>1484</v>
      </c>
      <c r="M7" s="263" t="s">
        <v>1486</v>
      </c>
      <c r="N7" s="263" t="s">
        <v>1487</v>
      </c>
      <c r="O7" s="263" t="s">
        <v>1488</v>
      </c>
      <c r="P7" s="263" t="s">
        <v>1489</v>
      </c>
      <c r="Q7" s="263" t="s">
        <v>1490</v>
      </c>
      <c r="R7" s="263"/>
      <c r="S7" s="263" t="s">
        <v>1507</v>
      </c>
      <c r="T7" s="263" t="s">
        <v>1508</v>
      </c>
      <c r="U7" s="263" t="s">
        <v>1509</v>
      </c>
      <c r="V7" s="263" t="s">
        <v>1510</v>
      </c>
      <c r="W7" s="263" t="s">
        <v>1511</v>
      </c>
      <c r="X7" s="377">
        <v>44105</v>
      </c>
      <c r="Y7" s="377">
        <v>44136</v>
      </c>
      <c r="Z7" s="377">
        <v>44166</v>
      </c>
      <c r="AA7" s="377">
        <v>44197</v>
      </c>
      <c r="AB7" s="377">
        <v>44228</v>
      </c>
      <c r="AC7" s="377">
        <v>44256</v>
      </c>
      <c r="AD7" s="377">
        <v>44287</v>
      </c>
      <c r="AE7" s="377">
        <v>44317</v>
      </c>
      <c r="AF7" s="377">
        <v>44348</v>
      </c>
      <c r="AG7" s="377">
        <v>44378</v>
      </c>
      <c r="AH7" s="377">
        <v>44409</v>
      </c>
      <c r="AI7" s="377">
        <v>44440</v>
      </c>
      <c r="AJ7" s="377">
        <v>44470</v>
      </c>
      <c r="AK7" s="377">
        <v>44501</v>
      </c>
      <c r="AL7" s="377">
        <v>44531</v>
      </c>
      <c r="AM7" s="377">
        <v>44562</v>
      </c>
      <c r="AN7" s="377">
        <v>44593</v>
      </c>
      <c r="AO7" s="377">
        <v>44621</v>
      </c>
      <c r="AP7" s="377">
        <v>44652</v>
      </c>
      <c r="AQ7" s="377">
        <v>44682</v>
      </c>
      <c r="AR7" s="377">
        <v>44713</v>
      </c>
      <c r="AS7" s="377">
        <v>44743</v>
      </c>
      <c r="AT7" s="377">
        <v>44774</v>
      </c>
      <c r="AU7" s="377">
        <v>44805</v>
      </c>
      <c r="AV7" s="377" t="s">
        <v>1550</v>
      </c>
      <c r="AW7" s="377"/>
      <c r="AX7" s="377" t="s">
        <v>1520</v>
      </c>
      <c r="AY7" s="377" t="s">
        <v>1521</v>
      </c>
      <c r="AZ7" s="377" t="s">
        <v>1522</v>
      </c>
      <c r="BA7" s="377" t="s">
        <v>1523</v>
      </c>
      <c r="BB7" s="377" t="s">
        <v>1524</v>
      </c>
      <c r="BC7" s="377" t="s">
        <v>1525</v>
      </c>
      <c r="BD7" s="377" t="s">
        <v>1526</v>
      </c>
      <c r="BE7" s="377" t="s">
        <v>1527</v>
      </c>
      <c r="BF7" s="377" t="s">
        <v>1528</v>
      </c>
      <c r="BG7" s="377" t="s">
        <v>1529</v>
      </c>
      <c r="BH7" s="377" t="s">
        <v>1530</v>
      </c>
      <c r="BI7" s="377" t="s">
        <v>1531</v>
      </c>
      <c r="BJ7" s="377" t="s">
        <v>1532</v>
      </c>
      <c r="BK7" s="377" t="s">
        <v>1533</v>
      </c>
      <c r="BL7" s="377" t="s">
        <v>1534</v>
      </c>
      <c r="BM7" s="377" t="s">
        <v>1535</v>
      </c>
      <c r="BN7" s="377" t="s">
        <v>1536</v>
      </c>
      <c r="BO7" s="377" t="s">
        <v>1537</v>
      </c>
      <c r="BP7" s="377" t="s">
        <v>1538</v>
      </c>
      <c r="BQ7" s="377" t="s">
        <v>1539</v>
      </c>
      <c r="BR7" s="377" t="s">
        <v>1540</v>
      </c>
      <c r="BS7" s="377" t="s">
        <v>1541</v>
      </c>
      <c r="BT7" s="377" t="s">
        <v>1542</v>
      </c>
      <c r="BU7" s="377" t="s">
        <v>1543</v>
      </c>
      <c r="BV7" s="377" t="s">
        <v>1544</v>
      </c>
      <c r="BW7" s="377" t="s">
        <v>1545</v>
      </c>
      <c r="BX7" s="377" t="s">
        <v>1546</v>
      </c>
      <c r="BY7" s="377" t="s">
        <v>1547</v>
      </c>
      <c r="BZ7" s="377" t="s">
        <v>1548</v>
      </c>
      <c r="CA7" s="377" t="s">
        <v>1549</v>
      </c>
      <c r="CB7" s="377" t="s">
        <v>1551</v>
      </c>
      <c r="CC7" s="245"/>
      <c r="CD7" s="246"/>
      <c r="CE7" s="245"/>
      <c r="CF7" s="246"/>
      <c r="CG7" s="245"/>
      <c r="CH7" s="246"/>
      <c r="CI7" s="245"/>
      <c r="CJ7" s="246"/>
      <c r="CK7" s="245"/>
      <c r="CL7" s="246"/>
      <c r="CM7" s="247"/>
      <c r="CN7" s="246"/>
      <c r="CO7" s="245"/>
      <c r="CP7" s="246"/>
      <c r="CQ7" s="245"/>
      <c r="CR7" s="246"/>
      <c r="CS7" s="245"/>
      <c r="CT7" s="246"/>
      <c r="CU7" s="245"/>
      <c r="CV7" s="246"/>
      <c r="CW7" s="245"/>
      <c r="CX7" s="246"/>
      <c r="CY7" s="245"/>
      <c r="CZ7" s="246"/>
      <c r="DA7" s="245"/>
      <c r="DB7" s="246"/>
      <c r="DC7" s="245"/>
      <c r="DD7" s="246"/>
      <c r="DE7" s="245"/>
      <c r="DF7" s="246"/>
      <c r="DG7" s="248"/>
      <c r="DH7" s="246"/>
      <c r="DI7" s="245"/>
      <c r="DJ7" s="246"/>
      <c r="DK7" s="249"/>
      <c r="DL7" s="245"/>
      <c r="DM7" s="246"/>
      <c r="DN7" s="245"/>
      <c r="DO7" s="246"/>
      <c r="DP7" s="245"/>
      <c r="DQ7" s="246"/>
      <c r="DR7" s="245"/>
      <c r="DS7" s="246"/>
      <c r="DT7" s="245"/>
      <c r="DU7" s="246"/>
      <c r="DV7" s="245"/>
      <c r="DW7" s="246"/>
      <c r="DX7" s="245"/>
      <c r="DY7" s="246"/>
      <c r="DZ7" s="245"/>
      <c r="EA7" s="246"/>
      <c r="EB7" s="245"/>
      <c r="EC7" s="246"/>
      <c r="ED7" s="245"/>
      <c r="EE7" s="246"/>
      <c r="EF7" s="245"/>
      <c r="EG7" s="246"/>
      <c r="EH7" s="245"/>
      <c r="EI7" s="246"/>
      <c r="EJ7" s="250"/>
      <c r="EK7" s="247"/>
      <c r="EL7" s="246"/>
      <c r="EM7" s="247"/>
      <c r="EN7" s="246"/>
      <c r="EO7" s="245"/>
      <c r="EP7" s="246"/>
      <c r="EQ7" s="245"/>
      <c r="ER7" s="246"/>
      <c r="ES7" s="245"/>
      <c r="ET7" s="246"/>
      <c r="EU7" s="245"/>
      <c r="EV7" s="246"/>
      <c r="EW7" s="245"/>
      <c r="EX7" s="246"/>
      <c r="EY7" s="245"/>
      <c r="EZ7" s="246"/>
      <c r="FA7" s="245"/>
      <c r="FB7" s="246"/>
      <c r="FC7" s="245"/>
      <c r="FD7" s="246"/>
      <c r="FE7" s="245"/>
      <c r="FF7" s="246"/>
      <c r="FG7" s="245"/>
      <c r="FH7" s="246"/>
      <c r="FI7" s="251"/>
      <c r="FJ7" s="252"/>
      <c r="FK7" s="252"/>
      <c r="FL7" s="253"/>
    </row>
    <row r="8" spans="1:168" ht="25.5" customHeight="1">
      <c r="A8" s="41">
        <v>1</v>
      </c>
      <c r="B8" s="92" t="s">
        <v>530</v>
      </c>
      <c r="C8" s="42" t="s">
        <v>531</v>
      </c>
      <c r="D8" s="42" t="s">
        <v>1461</v>
      </c>
      <c r="E8" s="20" t="s">
        <v>1458</v>
      </c>
      <c r="F8" s="93" t="s">
        <v>532</v>
      </c>
      <c r="G8" s="40"/>
      <c r="H8" s="34" t="s">
        <v>1465</v>
      </c>
      <c r="I8" s="94">
        <v>3100</v>
      </c>
      <c r="J8" s="34" t="s">
        <v>56</v>
      </c>
      <c r="K8" s="34">
        <f>I8*$K$6*0.7+SUM(M8:Q8)</f>
        <v>35030</v>
      </c>
      <c r="L8" s="25">
        <f>FJ8</f>
        <v>35030</v>
      </c>
      <c r="M8" s="26">
        <v>1500</v>
      </c>
      <c r="N8" s="26">
        <v>1000</v>
      </c>
      <c r="O8" s="26">
        <v>5000</v>
      </c>
      <c r="P8" s="26">
        <v>8000</v>
      </c>
      <c r="Q8" s="258" t="str">
        <f>IF($Q6=1,5000,"")</f>
        <v/>
      </c>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8"/>
      <c r="BB8" s="258"/>
      <c r="BC8" s="258"/>
      <c r="BD8" s="258"/>
      <c r="BE8" s="258"/>
      <c r="BF8" s="258"/>
      <c r="BG8" s="258"/>
      <c r="BH8" s="258"/>
      <c r="BI8" s="258"/>
      <c r="BJ8" s="258"/>
      <c r="BK8" s="258"/>
      <c r="BL8" s="258"/>
      <c r="BM8" s="258"/>
      <c r="BN8" s="258"/>
      <c r="BO8" s="258"/>
      <c r="BP8" s="258"/>
      <c r="BQ8" s="258"/>
      <c r="BR8" s="258"/>
      <c r="BS8" s="258"/>
      <c r="BT8" s="258"/>
      <c r="BU8" s="258"/>
      <c r="BV8" s="258"/>
      <c r="BW8" s="258"/>
      <c r="BX8" s="258"/>
      <c r="BY8" s="258"/>
      <c r="BZ8" s="258"/>
      <c r="CA8" s="258"/>
      <c r="CB8" s="258">
        <f>SUM(AX8:CA8)</f>
        <v>0</v>
      </c>
      <c r="CC8" s="26">
        <v>1500</v>
      </c>
      <c r="CD8" s="27">
        <v>1500</v>
      </c>
      <c r="CE8" s="26">
        <v>1000</v>
      </c>
      <c r="CF8" s="27">
        <v>1000</v>
      </c>
      <c r="CG8" s="26">
        <v>5000</v>
      </c>
      <c r="CH8" s="27">
        <v>5000</v>
      </c>
      <c r="CI8" s="26">
        <v>8000</v>
      </c>
      <c r="CJ8" s="27">
        <f>1500+0</f>
        <v>1500</v>
      </c>
      <c r="CK8" s="26"/>
      <c r="CL8" s="27"/>
      <c r="CM8" s="26"/>
      <c r="CN8" s="27"/>
      <c r="CO8" s="29">
        <v>2170</v>
      </c>
      <c r="CP8" s="27">
        <v>0</v>
      </c>
      <c r="CQ8" s="29">
        <v>2170</v>
      </c>
      <c r="CR8" s="27">
        <v>0</v>
      </c>
      <c r="CS8" s="29">
        <v>2170</v>
      </c>
      <c r="CT8" s="27">
        <v>0</v>
      </c>
      <c r="CU8" s="29">
        <v>2170</v>
      </c>
      <c r="CV8" s="27">
        <v>15180</v>
      </c>
      <c r="CW8" s="29">
        <v>2170</v>
      </c>
      <c r="CX8" s="27"/>
      <c r="CY8" s="29">
        <v>2170</v>
      </c>
      <c r="CZ8" s="27"/>
      <c r="DA8" s="29">
        <v>2170</v>
      </c>
      <c r="DB8" s="27"/>
      <c r="DC8" s="29">
        <v>2170</v>
      </c>
      <c r="DD8" s="27"/>
      <c r="DE8" s="29">
        <v>2170</v>
      </c>
      <c r="DF8" s="27">
        <v>6510</v>
      </c>
      <c r="DG8" s="28"/>
      <c r="DH8" s="27"/>
      <c r="DI8" s="28"/>
      <c r="DJ8" s="27"/>
      <c r="DK8" s="125"/>
      <c r="DL8" s="128"/>
      <c r="DM8" s="27"/>
      <c r="DN8" s="128"/>
      <c r="DO8" s="27"/>
      <c r="DP8" s="128"/>
      <c r="DQ8" s="27"/>
      <c r="DR8" s="128"/>
      <c r="DS8" s="27"/>
      <c r="DT8" s="128"/>
      <c r="DU8" s="27"/>
      <c r="DV8" s="128"/>
      <c r="DW8" s="27"/>
      <c r="DX8" s="128"/>
      <c r="DY8" s="27"/>
      <c r="DZ8" s="128"/>
      <c r="EA8" s="27"/>
      <c r="EB8" s="128"/>
      <c r="EC8" s="27"/>
      <c r="ED8" s="128"/>
      <c r="EE8" s="27"/>
      <c r="EF8" s="128"/>
      <c r="EG8" s="27"/>
      <c r="EH8" s="28"/>
      <c r="EI8" s="27"/>
      <c r="EJ8" s="30"/>
      <c r="EK8" s="28"/>
      <c r="EL8" s="27"/>
      <c r="EM8" s="28"/>
      <c r="EN8" s="27"/>
      <c r="EO8" s="28"/>
      <c r="EP8" s="27"/>
      <c r="EQ8" s="28"/>
      <c r="ER8" s="27"/>
      <c r="ES8" s="28"/>
      <c r="ET8" s="27"/>
      <c r="EU8" s="28"/>
      <c r="EV8" s="27"/>
      <c r="EW8" s="26"/>
      <c r="EX8" s="27"/>
      <c r="EY8" s="26"/>
      <c r="EZ8" s="27"/>
      <c r="FA8" s="26"/>
      <c r="FB8" s="27"/>
      <c r="FC8" s="26"/>
      <c r="FD8" s="27"/>
      <c r="FE8" s="26"/>
      <c r="FF8" s="27"/>
      <c r="FG8" s="26"/>
      <c r="FH8" s="27"/>
      <c r="FI8" s="30"/>
      <c r="FJ8" s="31">
        <f>FG8+FE8+FC8+FA8+EY8+EW8+EU8+ES8+EQ8+EO8+EM8+EK8+EH8+EF8+ED8+EB8+DZ8+DX8+DV8+DT8+DR8+DP8+DN8+DL8+DI8+DG8+DE8+DC8+DA8+CY8+CW8+CU8+CS8+CQ8+CO8+CM8+CK8+CG8+CE8+CC8+CI8</f>
        <v>35030</v>
      </c>
      <c r="FK8" s="31">
        <f>FH8+FF8+FD8+FB8+EZ8+EX8+EV8+ET8+ER8+EP8+EN8+EL8+EI8+EG8+EE8+EC8+EA8+DY8+DW8+DU8+DS8+DQ8+DO8+DM8+DJ8+DH8+DF8+DD8+DB8+CZ8+CX8+CV8+CT8+CR8+CP8+CN8+CL8+CH8+CF8+CD8+CJ8</f>
        <v>30690</v>
      </c>
      <c r="FL8" s="32">
        <f>FJ8-FK8</f>
        <v>4340</v>
      </c>
    </row>
    <row r="9" spans="1:168" ht="25.5" customHeight="1">
      <c r="A9" s="172">
        <v>2</v>
      </c>
      <c r="B9" s="92" t="s">
        <v>1376</v>
      </c>
      <c r="C9" s="42" t="s">
        <v>1377</v>
      </c>
      <c r="D9" s="42" t="s">
        <v>1461</v>
      </c>
      <c r="E9" s="20" t="s">
        <v>1457</v>
      </c>
      <c r="F9" s="93" t="s">
        <v>1378</v>
      </c>
      <c r="G9" s="210"/>
      <c r="H9" s="127"/>
      <c r="I9" s="94">
        <v>5100</v>
      </c>
      <c r="J9" s="127"/>
      <c r="K9" s="34">
        <f t="shared" ref="K9:K72" si="0">I9*$K$6*0.7+SUM(M9:Q9)</f>
        <v>47630</v>
      </c>
      <c r="L9" s="25">
        <f>FL9</f>
        <v>0</v>
      </c>
      <c r="M9" s="26">
        <v>1500</v>
      </c>
      <c r="N9" s="26">
        <v>1000</v>
      </c>
      <c r="O9" s="26">
        <v>5000</v>
      </c>
      <c r="P9" s="26">
        <v>8000</v>
      </c>
      <c r="Q9" s="258"/>
      <c r="R9" s="258"/>
      <c r="S9" s="258"/>
      <c r="T9" s="258"/>
      <c r="U9" s="258"/>
      <c r="V9" s="258"/>
      <c r="W9" s="258"/>
      <c r="X9" s="258"/>
      <c r="Y9" s="258"/>
      <c r="Z9" s="258"/>
      <c r="AA9" s="258"/>
      <c r="AB9" s="258"/>
      <c r="AC9" s="258"/>
      <c r="AD9" s="258"/>
      <c r="AE9" s="258"/>
      <c r="AF9" s="258"/>
      <c r="AG9" s="258"/>
      <c r="AH9" s="258"/>
      <c r="AI9" s="258"/>
      <c r="AJ9" s="258"/>
      <c r="AK9" s="258"/>
      <c r="AL9" s="258"/>
      <c r="AM9" s="258"/>
      <c r="AN9" s="258"/>
      <c r="AO9" s="258"/>
      <c r="AP9" s="258"/>
      <c r="AQ9" s="258"/>
      <c r="AR9" s="258"/>
      <c r="AS9" s="258"/>
      <c r="AT9" s="258"/>
      <c r="AU9" s="258"/>
      <c r="AV9" s="258"/>
      <c r="AW9" s="258"/>
      <c r="AX9" s="258"/>
      <c r="AY9" s="258"/>
      <c r="AZ9" s="258"/>
      <c r="BA9" s="258"/>
      <c r="BB9" s="258"/>
      <c r="BC9" s="258"/>
      <c r="BD9" s="258"/>
      <c r="BE9" s="258"/>
      <c r="BF9" s="258"/>
      <c r="BG9" s="258"/>
      <c r="BH9" s="258"/>
      <c r="BI9" s="258"/>
      <c r="BJ9" s="258"/>
      <c r="BK9" s="258"/>
      <c r="BL9" s="258"/>
      <c r="BM9" s="258"/>
      <c r="BN9" s="258"/>
      <c r="BO9" s="258"/>
      <c r="BP9" s="258"/>
      <c r="BQ9" s="258"/>
      <c r="BR9" s="258"/>
      <c r="BS9" s="258"/>
      <c r="BT9" s="258"/>
      <c r="BU9" s="258"/>
      <c r="BV9" s="258"/>
      <c r="BW9" s="258"/>
      <c r="BX9" s="258"/>
      <c r="BY9" s="258"/>
      <c r="BZ9" s="258"/>
      <c r="CA9" s="258"/>
      <c r="CB9" s="258"/>
      <c r="CC9" s="26">
        <v>1500</v>
      </c>
      <c r="CD9" s="27">
        <v>1500</v>
      </c>
      <c r="CE9" s="26">
        <v>1000</v>
      </c>
      <c r="CF9" s="27">
        <v>1000</v>
      </c>
      <c r="CG9" s="26">
        <v>5000</v>
      </c>
      <c r="CH9" s="27">
        <v>5000</v>
      </c>
      <c r="CI9" s="26">
        <v>8000</v>
      </c>
      <c r="CJ9" s="27">
        <v>1500</v>
      </c>
      <c r="CK9" s="26"/>
      <c r="CL9" s="27"/>
      <c r="CM9" s="29">
        <v>3570</v>
      </c>
      <c r="CN9" s="27"/>
      <c r="CO9" s="29">
        <v>3570</v>
      </c>
      <c r="CP9" s="27"/>
      <c r="CQ9" s="29">
        <v>3570</v>
      </c>
      <c r="CR9" s="27"/>
      <c r="CS9" s="29">
        <v>3570</v>
      </c>
      <c r="CT9" s="27">
        <v>20780</v>
      </c>
      <c r="CU9" s="29">
        <v>3570</v>
      </c>
      <c r="CV9" s="27"/>
      <c r="CW9" s="29">
        <v>3570</v>
      </c>
      <c r="CX9" s="27"/>
      <c r="CY9" s="29">
        <v>3570</v>
      </c>
      <c r="CZ9" s="27"/>
      <c r="DA9" s="29">
        <v>3570</v>
      </c>
      <c r="DB9" s="27"/>
      <c r="DC9" s="29">
        <v>3570</v>
      </c>
      <c r="DD9" s="27">
        <v>17850</v>
      </c>
      <c r="DE9" s="128"/>
      <c r="DF9" s="27"/>
      <c r="DG9" s="128"/>
      <c r="DH9" s="27"/>
      <c r="DI9" s="128"/>
      <c r="DJ9" s="27"/>
      <c r="DK9" s="125"/>
      <c r="DL9" s="128"/>
      <c r="DM9" s="27"/>
      <c r="DN9" s="128"/>
      <c r="DO9" s="27"/>
      <c r="DP9" s="128"/>
      <c r="DQ9" s="27"/>
      <c r="DR9" s="128"/>
      <c r="DS9" s="27"/>
      <c r="DT9" s="128"/>
      <c r="DU9" s="27"/>
      <c r="DV9" s="128"/>
      <c r="DW9" s="27"/>
      <c r="DX9" s="128"/>
      <c r="DY9" s="27"/>
      <c r="DZ9" s="128"/>
      <c r="EA9" s="27"/>
      <c r="EB9" s="128"/>
      <c r="EC9" s="27"/>
      <c r="ED9" s="128"/>
      <c r="EE9" s="27"/>
      <c r="EF9" s="128"/>
      <c r="EG9" s="27"/>
      <c r="EH9" s="28"/>
      <c r="EI9" s="27"/>
      <c r="EJ9" s="30"/>
      <c r="EK9" s="28"/>
      <c r="EL9" s="27"/>
      <c r="EM9" s="28"/>
      <c r="EN9" s="27"/>
      <c r="EO9" s="28"/>
      <c r="EP9" s="27"/>
      <c r="EQ9" s="28"/>
      <c r="ER9" s="27"/>
      <c r="ES9" s="28"/>
      <c r="ET9" s="27"/>
      <c r="EU9" s="28"/>
      <c r="EV9" s="27"/>
      <c r="EW9" s="26"/>
      <c r="EX9" s="27"/>
      <c r="EY9" s="26"/>
      <c r="EZ9" s="27"/>
      <c r="FA9" s="26"/>
      <c r="FB9" s="27"/>
      <c r="FC9" s="26"/>
      <c r="FD9" s="27"/>
      <c r="FE9" s="26"/>
      <c r="FF9" s="27"/>
      <c r="FG9" s="26"/>
      <c r="FH9" s="27"/>
      <c r="FI9" s="30"/>
      <c r="FJ9" s="31">
        <f t="shared" ref="FJ9:FJ72" si="1">FG9+FE9+FC9+FA9+EY9+EW9+EU9+ES9+EQ9+EO9+EM9+EK9+EH9+EF9+ED9+EB9+DZ9+DX9+DV9+DT9+DR9+DP9+DN9+DL9+DI9+DG9+DE9+DC9+DA9+CY9+CW9+CU9+CS9+CQ9+CO9+CM9+CK9+CG9+CE9+CC9+CI9</f>
        <v>47630</v>
      </c>
      <c r="FK9" s="31">
        <f t="shared" ref="FK9:FK72" si="2">FH9+FF9+FD9+FB9+EZ9+EX9+EV9+ET9+ER9+EP9+EN9+EL9+EI9+EG9+EE9+EC9+EA9+DY9+DW9+DU9+DS9+DQ9+DO9+DM9+DJ9+DH9+DF9+DD9+DB9+CZ9+CX9+CV9+CT9+CR9+CP9+CN9+CL9+CH9+CF9+CD9+CJ9</f>
        <v>47630</v>
      </c>
      <c r="FL9" s="32">
        <f t="shared" ref="FL9:FL72" si="3">FJ9-FK9</f>
        <v>0</v>
      </c>
    </row>
    <row r="10" spans="1:168" ht="24.75" customHeight="1">
      <c r="A10" s="41">
        <v>3</v>
      </c>
      <c r="B10" s="92" t="s">
        <v>281</v>
      </c>
      <c r="C10" s="42" t="s">
        <v>533</v>
      </c>
      <c r="D10" s="42" t="s">
        <v>1461</v>
      </c>
      <c r="E10" s="20" t="s">
        <v>1458</v>
      </c>
      <c r="F10" s="93" t="s">
        <v>534</v>
      </c>
      <c r="G10" s="223"/>
      <c r="H10" s="127" t="s">
        <v>1471</v>
      </c>
      <c r="I10" s="94">
        <v>4100</v>
      </c>
      <c r="J10" s="34" t="s">
        <v>49</v>
      </c>
      <c r="K10" s="34">
        <f t="shared" si="0"/>
        <v>41330</v>
      </c>
      <c r="L10" s="95">
        <f>FJ10</f>
        <v>41330</v>
      </c>
      <c r="M10" s="26">
        <v>1500</v>
      </c>
      <c r="N10" s="26">
        <v>1000</v>
      </c>
      <c r="O10" s="26">
        <v>5000</v>
      </c>
      <c r="P10" s="26">
        <v>8000</v>
      </c>
      <c r="Q10" s="258"/>
      <c r="R10" s="258"/>
      <c r="S10" s="258"/>
      <c r="T10" s="258"/>
      <c r="U10" s="258"/>
      <c r="V10" s="258"/>
      <c r="W10" s="258"/>
      <c r="X10" s="258"/>
      <c r="Y10" s="258"/>
      <c r="Z10" s="258"/>
      <c r="AA10" s="258"/>
      <c r="AB10" s="258"/>
      <c r="AC10" s="258"/>
      <c r="AD10" s="258"/>
      <c r="AE10" s="258"/>
      <c r="AF10" s="258"/>
      <c r="AG10" s="258"/>
      <c r="AH10" s="258"/>
      <c r="AI10" s="258"/>
      <c r="AJ10" s="258"/>
      <c r="AK10" s="258"/>
      <c r="AL10" s="258"/>
      <c r="AM10" s="258"/>
      <c r="AN10" s="258"/>
      <c r="AO10" s="258"/>
      <c r="AP10" s="258"/>
      <c r="AQ10" s="258"/>
      <c r="AR10" s="258"/>
      <c r="AS10" s="258"/>
      <c r="AT10" s="258"/>
      <c r="AU10" s="258"/>
      <c r="AV10" s="258"/>
      <c r="AW10" s="258"/>
      <c r="AX10" s="258"/>
      <c r="AY10" s="258"/>
      <c r="AZ10" s="258"/>
      <c r="BA10" s="258"/>
      <c r="BB10" s="258"/>
      <c r="BC10" s="258"/>
      <c r="BD10" s="258"/>
      <c r="BE10" s="258"/>
      <c r="BF10" s="258"/>
      <c r="BG10" s="258"/>
      <c r="BH10" s="258"/>
      <c r="BI10" s="258"/>
      <c r="BJ10" s="258"/>
      <c r="BK10" s="258"/>
      <c r="BL10" s="258"/>
      <c r="BM10" s="258"/>
      <c r="BN10" s="258"/>
      <c r="BO10" s="258"/>
      <c r="BP10" s="258"/>
      <c r="BQ10" s="258"/>
      <c r="BR10" s="258"/>
      <c r="BS10" s="258"/>
      <c r="BT10" s="258"/>
      <c r="BU10" s="258"/>
      <c r="BV10" s="258"/>
      <c r="BW10" s="258"/>
      <c r="BX10" s="258"/>
      <c r="BY10" s="258"/>
      <c r="BZ10" s="258"/>
      <c r="CA10" s="258"/>
      <c r="CB10" s="258"/>
      <c r="CC10" s="26">
        <v>1500</v>
      </c>
      <c r="CD10" s="27">
        <v>1500</v>
      </c>
      <c r="CE10" s="26">
        <v>1000</v>
      </c>
      <c r="CF10" s="27">
        <v>1000</v>
      </c>
      <c r="CG10" s="26">
        <v>5000</v>
      </c>
      <c r="CH10" s="27">
        <v>5000</v>
      </c>
      <c r="CI10" s="26">
        <v>8000</v>
      </c>
      <c r="CJ10" s="27">
        <v>1500</v>
      </c>
      <c r="CK10" s="26"/>
      <c r="CL10" s="27"/>
      <c r="CM10" s="26"/>
      <c r="CN10" s="27"/>
      <c r="CO10" s="29">
        <v>2870</v>
      </c>
      <c r="CP10" s="27">
        <v>0</v>
      </c>
      <c r="CQ10" s="29">
        <v>2870</v>
      </c>
      <c r="CR10" s="27">
        <v>2870</v>
      </c>
      <c r="CS10" s="29">
        <v>2870</v>
      </c>
      <c r="CT10" s="27">
        <f>2870+0</f>
        <v>2870</v>
      </c>
      <c r="CU10" s="29">
        <v>2870</v>
      </c>
      <c r="CV10" s="27">
        <v>2870</v>
      </c>
      <c r="CW10" s="29">
        <v>2870</v>
      </c>
      <c r="CX10" s="27">
        <v>2870</v>
      </c>
      <c r="CY10" s="29">
        <v>2870</v>
      </c>
      <c r="CZ10" s="27">
        <v>2870</v>
      </c>
      <c r="DA10" s="29">
        <v>2870</v>
      </c>
      <c r="DB10" s="27">
        <v>2870</v>
      </c>
      <c r="DC10" s="29">
        <v>2870</v>
      </c>
      <c r="DD10" s="27"/>
      <c r="DE10" s="29">
        <v>2870</v>
      </c>
      <c r="DF10" s="27">
        <f>2870+2870</f>
        <v>5740</v>
      </c>
      <c r="DG10" s="28"/>
      <c r="DH10" s="27"/>
      <c r="DI10" s="28"/>
      <c r="DJ10" s="27"/>
      <c r="DK10" s="125"/>
      <c r="DL10" s="128"/>
      <c r="DM10" s="27"/>
      <c r="DN10" s="128"/>
      <c r="DO10" s="27"/>
      <c r="DP10" s="128"/>
      <c r="DQ10" s="27"/>
      <c r="DR10" s="128"/>
      <c r="DS10" s="27"/>
      <c r="DT10" s="128"/>
      <c r="DU10" s="27"/>
      <c r="DV10" s="128"/>
      <c r="DW10" s="27"/>
      <c r="DX10" s="128"/>
      <c r="DY10" s="27"/>
      <c r="DZ10" s="128"/>
      <c r="EA10" s="27"/>
      <c r="EB10" s="128"/>
      <c r="EC10" s="27"/>
      <c r="ED10" s="128"/>
      <c r="EE10" s="27"/>
      <c r="EF10" s="128"/>
      <c r="EG10" s="27"/>
      <c r="EH10" s="28"/>
      <c r="EI10" s="27"/>
      <c r="EJ10" s="30"/>
      <c r="EK10" s="28"/>
      <c r="EL10" s="27"/>
      <c r="EM10" s="28"/>
      <c r="EN10" s="27"/>
      <c r="EO10" s="28"/>
      <c r="EP10" s="27"/>
      <c r="EQ10" s="28"/>
      <c r="ER10" s="27"/>
      <c r="ES10" s="28"/>
      <c r="ET10" s="27"/>
      <c r="EU10" s="28"/>
      <c r="EV10" s="27"/>
      <c r="EW10" s="26"/>
      <c r="EX10" s="27"/>
      <c r="EY10" s="26"/>
      <c r="EZ10" s="27"/>
      <c r="FA10" s="26"/>
      <c r="FB10" s="27"/>
      <c r="FC10" s="26"/>
      <c r="FD10" s="27"/>
      <c r="FE10" s="26"/>
      <c r="FF10" s="27"/>
      <c r="FG10" s="26"/>
      <c r="FH10" s="27"/>
      <c r="FI10" s="30"/>
      <c r="FJ10" s="31">
        <f t="shared" si="1"/>
        <v>41330</v>
      </c>
      <c r="FK10" s="31">
        <f t="shared" si="2"/>
        <v>31960</v>
      </c>
      <c r="FL10" s="32">
        <f t="shared" si="3"/>
        <v>9370</v>
      </c>
    </row>
    <row r="11" spans="1:168" ht="25.5" customHeight="1">
      <c r="A11" s="172">
        <v>4</v>
      </c>
      <c r="B11" s="92" t="s">
        <v>535</v>
      </c>
      <c r="C11" s="42" t="s">
        <v>536</v>
      </c>
      <c r="D11" s="42" t="s">
        <v>1461</v>
      </c>
      <c r="E11" s="20" t="s">
        <v>1458</v>
      </c>
      <c r="F11" s="93" t="s">
        <v>537</v>
      </c>
      <c r="G11" s="209" t="s">
        <v>410</v>
      </c>
      <c r="H11" s="35" t="s">
        <v>1463</v>
      </c>
      <c r="I11" s="94">
        <v>4700</v>
      </c>
      <c r="J11" s="35"/>
      <c r="K11" s="34">
        <f t="shared" si="0"/>
        <v>45110</v>
      </c>
      <c r="L11" s="25">
        <f>FJ11</f>
        <v>45110</v>
      </c>
      <c r="M11" s="26">
        <v>1500</v>
      </c>
      <c r="N11" s="26">
        <v>1000</v>
      </c>
      <c r="O11" s="26">
        <v>5000</v>
      </c>
      <c r="P11" s="26">
        <v>8000</v>
      </c>
      <c r="Q11" s="258"/>
      <c r="R11" s="258"/>
      <c r="S11" s="258"/>
      <c r="T11" s="258"/>
      <c r="U11" s="258"/>
      <c r="V11" s="258"/>
      <c r="W11" s="258"/>
      <c r="X11" s="258"/>
      <c r="Y11" s="258"/>
      <c r="Z11" s="258"/>
      <c r="AA11" s="258"/>
      <c r="AB11" s="258"/>
      <c r="AC11" s="258"/>
      <c r="AD11" s="258"/>
      <c r="AE11" s="258"/>
      <c r="AF11" s="258"/>
      <c r="AG11" s="258"/>
      <c r="AH11" s="258"/>
      <c r="AI11" s="258"/>
      <c r="AJ11" s="258"/>
      <c r="AK11" s="258"/>
      <c r="AL11" s="258"/>
      <c r="AM11" s="258"/>
      <c r="AN11" s="258"/>
      <c r="AO11" s="258"/>
      <c r="AP11" s="258"/>
      <c r="AQ11" s="258"/>
      <c r="AR11" s="258"/>
      <c r="AS11" s="258"/>
      <c r="AT11" s="258"/>
      <c r="AU11" s="258"/>
      <c r="AV11" s="258"/>
      <c r="AW11" s="258"/>
      <c r="AX11" s="258"/>
      <c r="AY11" s="258"/>
      <c r="AZ11" s="258"/>
      <c r="BA11" s="258"/>
      <c r="BB11" s="258"/>
      <c r="BC11" s="258"/>
      <c r="BD11" s="258"/>
      <c r="BE11" s="258"/>
      <c r="BF11" s="258"/>
      <c r="BG11" s="258"/>
      <c r="BH11" s="258"/>
      <c r="BI11" s="258"/>
      <c r="BJ11" s="258"/>
      <c r="BK11" s="258"/>
      <c r="BL11" s="258"/>
      <c r="BM11" s="258"/>
      <c r="BN11" s="258"/>
      <c r="BO11" s="258"/>
      <c r="BP11" s="258"/>
      <c r="BQ11" s="258"/>
      <c r="BR11" s="258"/>
      <c r="BS11" s="258"/>
      <c r="BT11" s="258"/>
      <c r="BU11" s="258"/>
      <c r="BV11" s="258"/>
      <c r="BW11" s="258"/>
      <c r="BX11" s="258"/>
      <c r="BY11" s="258"/>
      <c r="BZ11" s="258"/>
      <c r="CA11" s="258"/>
      <c r="CB11" s="258"/>
      <c r="CC11" s="26">
        <v>1500</v>
      </c>
      <c r="CD11" s="27">
        <v>1500</v>
      </c>
      <c r="CE11" s="26">
        <v>1000</v>
      </c>
      <c r="CF11" s="27">
        <v>1000</v>
      </c>
      <c r="CG11" s="26">
        <v>5000</v>
      </c>
      <c r="CH11" s="27">
        <v>5000</v>
      </c>
      <c r="CI11" s="26">
        <v>8000</v>
      </c>
      <c r="CJ11" s="27">
        <v>1500</v>
      </c>
      <c r="CK11" s="26"/>
      <c r="CL11" s="27"/>
      <c r="CM11" s="26"/>
      <c r="CN11" s="27"/>
      <c r="CO11" s="29">
        <v>3290</v>
      </c>
      <c r="CP11" s="27">
        <v>0</v>
      </c>
      <c r="CQ11" s="29">
        <v>3290</v>
      </c>
      <c r="CR11" s="27">
        <v>0</v>
      </c>
      <c r="CS11" s="29">
        <v>3290</v>
      </c>
      <c r="CT11" s="27"/>
      <c r="CU11" s="29">
        <v>3290</v>
      </c>
      <c r="CV11" s="27">
        <v>7140</v>
      </c>
      <c r="CW11" s="29">
        <v>3290</v>
      </c>
      <c r="CX11" s="27"/>
      <c r="CY11" s="29">
        <v>3290</v>
      </c>
      <c r="CZ11" s="27"/>
      <c r="DA11" s="29">
        <v>3290</v>
      </c>
      <c r="DB11" s="27">
        <v>22950</v>
      </c>
      <c r="DC11" s="29">
        <v>3290</v>
      </c>
      <c r="DD11" s="27"/>
      <c r="DE11" s="29">
        <v>3290</v>
      </c>
      <c r="DF11" s="27">
        <v>6580</v>
      </c>
      <c r="DG11" s="28"/>
      <c r="DH11" s="27"/>
      <c r="DI11" s="28"/>
      <c r="DJ11" s="27"/>
      <c r="DK11" s="125"/>
      <c r="DL11" s="128"/>
      <c r="DM11" s="27"/>
      <c r="DN11" s="128"/>
      <c r="DO11" s="27"/>
      <c r="DP11" s="128"/>
      <c r="DQ11" s="27"/>
      <c r="DR11" s="128"/>
      <c r="DS11" s="27"/>
      <c r="DT11" s="128"/>
      <c r="DU11" s="27"/>
      <c r="DV11" s="128"/>
      <c r="DW11" s="27"/>
      <c r="DX11" s="128"/>
      <c r="DY11" s="27"/>
      <c r="DZ11" s="128"/>
      <c r="EA11" s="27"/>
      <c r="EB11" s="128"/>
      <c r="EC11" s="27"/>
      <c r="ED11" s="128"/>
      <c r="EE11" s="27"/>
      <c r="EF11" s="128"/>
      <c r="EG11" s="27"/>
      <c r="EH11" s="28"/>
      <c r="EI11" s="27"/>
      <c r="EJ11" s="30"/>
      <c r="EK11" s="28"/>
      <c r="EL11" s="27"/>
      <c r="EM11" s="28"/>
      <c r="EN11" s="27"/>
      <c r="EO11" s="28"/>
      <c r="EP11" s="27"/>
      <c r="EQ11" s="28"/>
      <c r="ER11" s="27"/>
      <c r="ES11" s="28"/>
      <c r="ET11" s="27"/>
      <c r="EU11" s="28"/>
      <c r="EV11" s="27"/>
      <c r="EW11" s="26"/>
      <c r="EX11" s="27"/>
      <c r="EY11" s="26"/>
      <c r="EZ11" s="27"/>
      <c r="FA11" s="26"/>
      <c r="FB11" s="27"/>
      <c r="FC11" s="26"/>
      <c r="FD11" s="27"/>
      <c r="FE11" s="26"/>
      <c r="FF11" s="27"/>
      <c r="FG11" s="26"/>
      <c r="FH11" s="27"/>
      <c r="FI11" s="30"/>
      <c r="FJ11" s="31">
        <f t="shared" si="1"/>
        <v>45110</v>
      </c>
      <c r="FK11" s="31">
        <f t="shared" si="2"/>
        <v>45670</v>
      </c>
      <c r="FL11" s="32">
        <f t="shared" si="3"/>
        <v>-560</v>
      </c>
    </row>
    <row r="12" spans="1:168" ht="25.5" customHeight="1">
      <c r="A12" s="41">
        <v>5</v>
      </c>
      <c r="B12" s="92" t="s">
        <v>1379</v>
      </c>
      <c r="C12" s="42" t="s">
        <v>1380</v>
      </c>
      <c r="D12" s="42" t="s">
        <v>1461</v>
      </c>
      <c r="E12" s="20" t="s">
        <v>1457</v>
      </c>
      <c r="F12" s="93" t="s">
        <v>1381</v>
      </c>
      <c r="G12" s="33"/>
      <c r="H12" s="127" t="s">
        <v>1465</v>
      </c>
      <c r="I12" s="94">
        <v>3100</v>
      </c>
      <c r="J12" s="127" t="s">
        <v>56</v>
      </c>
      <c r="K12" s="34">
        <f t="shared" si="0"/>
        <v>35030</v>
      </c>
      <c r="L12" s="38">
        <f>FL12</f>
        <v>8680</v>
      </c>
      <c r="M12" s="26">
        <v>1500</v>
      </c>
      <c r="N12" s="26">
        <v>1000</v>
      </c>
      <c r="O12" s="26">
        <v>5000</v>
      </c>
      <c r="P12" s="26">
        <v>8000</v>
      </c>
      <c r="Q12" s="258"/>
      <c r="R12" s="258"/>
      <c r="S12" s="258"/>
      <c r="T12" s="258"/>
      <c r="U12" s="258"/>
      <c r="V12" s="258"/>
      <c r="W12" s="258"/>
      <c r="X12" s="258"/>
      <c r="Y12" s="258"/>
      <c r="Z12" s="258"/>
      <c r="AA12" s="258"/>
      <c r="AB12" s="258"/>
      <c r="AC12" s="258"/>
      <c r="AD12" s="258"/>
      <c r="AE12" s="258"/>
      <c r="AF12" s="258"/>
      <c r="AG12" s="258"/>
      <c r="AH12" s="258"/>
      <c r="AI12" s="258"/>
      <c r="AJ12" s="258"/>
      <c r="AK12" s="258"/>
      <c r="AL12" s="258"/>
      <c r="AM12" s="258"/>
      <c r="AN12" s="258"/>
      <c r="AO12" s="258"/>
      <c r="AP12" s="258"/>
      <c r="AQ12" s="258"/>
      <c r="AR12" s="258"/>
      <c r="AS12" s="258"/>
      <c r="AT12" s="258"/>
      <c r="AU12" s="258"/>
      <c r="AV12" s="258"/>
      <c r="AW12" s="258"/>
      <c r="AX12" s="258"/>
      <c r="AY12" s="258"/>
      <c r="AZ12" s="258"/>
      <c r="BA12" s="258"/>
      <c r="BB12" s="258"/>
      <c r="BC12" s="258"/>
      <c r="BD12" s="258"/>
      <c r="BE12" s="258"/>
      <c r="BF12" s="258"/>
      <c r="BG12" s="258"/>
      <c r="BH12" s="258"/>
      <c r="BI12" s="258"/>
      <c r="BJ12" s="258"/>
      <c r="BK12" s="258"/>
      <c r="BL12" s="258"/>
      <c r="BM12" s="258"/>
      <c r="BN12" s="258"/>
      <c r="BO12" s="258"/>
      <c r="BP12" s="258"/>
      <c r="BQ12" s="258"/>
      <c r="BR12" s="258"/>
      <c r="BS12" s="258"/>
      <c r="BT12" s="258"/>
      <c r="BU12" s="258"/>
      <c r="BV12" s="258"/>
      <c r="BW12" s="258"/>
      <c r="BX12" s="258"/>
      <c r="BY12" s="258"/>
      <c r="BZ12" s="258"/>
      <c r="CA12" s="258"/>
      <c r="CB12" s="258"/>
      <c r="CC12" s="26">
        <v>1500</v>
      </c>
      <c r="CD12" s="27">
        <v>1500</v>
      </c>
      <c r="CE12" s="26">
        <v>1000</v>
      </c>
      <c r="CF12" s="27">
        <v>1000</v>
      </c>
      <c r="CG12" s="26">
        <v>5000</v>
      </c>
      <c r="CH12" s="27">
        <v>5000</v>
      </c>
      <c r="CI12" s="26">
        <v>8000</v>
      </c>
      <c r="CJ12" s="27">
        <v>1500</v>
      </c>
      <c r="CK12" s="26"/>
      <c r="CL12" s="27"/>
      <c r="CM12" s="29">
        <v>2170</v>
      </c>
      <c r="CN12" s="133">
        <v>8670</v>
      </c>
      <c r="CO12" s="29">
        <v>2170</v>
      </c>
      <c r="CP12" s="27">
        <v>2170</v>
      </c>
      <c r="CQ12" s="29">
        <v>2170</v>
      </c>
      <c r="CR12" s="27">
        <v>2170</v>
      </c>
      <c r="CS12" s="29">
        <v>2170</v>
      </c>
      <c r="CT12" s="27">
        <v>2170</v>
      </c>
      <c r="CU12" s="29">
        <v>2170</v>
      </c>
      <c r="CV12" s="27">
        <v>2170</v>
      </c>
      <c r="CW12" s="29">
        <v>2170</v>
      </c>
      <c r="CX12" s="27"/>
      <c r="CY12" s="29">
        <v>2170</v>
      </c>
      <c r="CZ12" s="27"/>
      <c r="DA12" s="29">
        <v>2170</v>
      </c>
      <c r="DB12" s="27"/>
      <c r="DC12" s="29">
        <v>2170</v>
      </c>
      <c r="DD12" s="27"/>
      <c r="DE12" s="128"/>
      <c r="DF12" s="27"/>
      <c r="DG12" s="128"/>
      <c r="DH12" s="27"/>
      <c r="DI12" s="128"/>
      <c r="DJ12" s="27"/>
      <c r="DK12" s="125"/>
      <c r="DL12" s="128"/>
      <c r="DM12" s="27"/>
      <c r="DN12" s="128"/>
      <c r="DO12" s="27"/>
      <c r="DP12" s="128"/>
      <c r="DQ12" s="27"/>
      <c r="DR12" s="128"/>
      <c r="DS12" s="27"/>
      <c r="DT12" s="128"/>
      <c r="DU12" s="27"/>
      <c r="DV12" s="128"/>
      <c r="DW12" s="27"/>
      <c r="DX12" s="128"/>
      <c r="DY12" s="27"/>
      <c r="DZ12" s="128"/>
      <c r="EA12" s="27"/>
      <c r="EB12" s="128"/>
      <c r="EC12" s="27"/>
      <c r="ED12" s="128"/>
      <c r="EE12" s="27"/>
      <c r="EF12" s="128"/>
      <c r="EG12" s="27"/>
      <c r="EH12" s="28"/>
      <c r="EI12" s="27"/>
      <c r="EJ12" s="30"/>
      <c r="EK12" s="28"/>
      <c r="EL12" s="27"/>
      <c r="EM12" s="28"/>
      <c r="EN12" s="27"/>
      <c r="EO12" s="28"/>
      <c r="EP12" s="27"/>
      <c r="EQ12" s="28"/>
      <c r="ER12" s="27"/>
      <c r="ES12" s="28"/>
      <c r="ET12" s="27"/>
      <c r="EU12" s="28"/>
      <c r="EV12" s="27"/>
      <c r="EW12" s="26"/>
      <c r="EX12" s="27"/>
      <c r="EY12" s="26"/>
      <c r="EZ12" s="27"/>
      <c r="FA12" s="26"/>
      <c r="FB12" s="27"/>
      <c r="FC12" s="26"/>
      <c r="FD12" s="27"/>
      <c r="FE12" s="26"/>
      <c r="FF12" s="27"/>
      <c r="FG12" s="26"/>
      <c r="FH12" s="27"/>
      <c r="FI12" s="30"/>
      <c r="FJ12" s="31">
        <f t="shared" si="1"/>
        <v>35030</v>
      </c>
      <c r="FK12" s="31">
        <f t="shared" si="2"/>
        <v>26350</v>
      </c>
      <c r="FL12" s="32">
        <f t="shared" si="3"/>
        <v>8680</v>
      </c>
    </row>
    <row r="13" spans="1:168" ht="25.5" customHeight="1">
      <c r="A13" s="172">
        <v>6</v>
      </c>
      <c r="B13" s="92" t="s">
        <v>1382</v>
      </c>
      <c r="C13" s="42" t="s">
        <v>1383</v>
      </c>
      <c r="D13" s="42" t="s">
        <v>1461</v>
      </c>
      <c r="E13" s="20" t="s">
        <v>1457</v>
      </c>
      <c r="F13" s="93" t="s">
        <v>1384</v>
      </c>
      <c r="G13" s="212"/>
      <c r="H13" s="147"/>
      <c r="I13" s="94">
        <v>5100</v>
      </c>
      <c r="J13" s="147"/>
      <c r="K13" s="34">
        <f t="shared" si="0"/>
        <v>47630</v>
      </c>
      <c r="L13" s="25">
        <f>FL13</f>
        <v>0</v>
      </c>
      <c r="M13" s="26">
        <v>1500</v>
      </c>
      <c r="N13" s="26">
        <v>1000</v>
      </c>
      <c r="O13" s="26">
        <v>5000</v>
      </c>
      <c r="P13" s="26">
        <v>8000</v>
      </c>
      <c r="Q13" s="258"/>
      <c r="R13" s="258"/>
      <c r="S13" s="258"/>
      <c r="T13" s="258"/>
      <c r="U13" s="258"/>
      <c r="V13" s="258"/>
      <c r="W13" s="258"/>
      <c r="X13" s="258"/>
      <c r="Y13" s="258"/>
      <c r="Z13" s="258"/>
      <c r="AA13" s="258"/>
      <c r="AB13" s="258"/>
      <c r="AC13" s="258"/>
      <c r="AD13" s="258"/>
      <c r="AE13" s="258"/>
      <c r="AF13" s="258"/>
      <c r="AG13" s="258"/>
      <c r="AH13" s="258"/>
      <c r="AI13" s="258"/>
      <c r="AJ13" s="258"/>
      <c r="AK13" s="258"/>
      <c r="AL13" s="258"/>
      <c r="AM13" s="258"/>
      <c r="AN13" s="258"/>
      <c r="AO13" s="258"/>
      <c r="AP13" s="258"/>
      <c r="AQ13" s="258"/>
      <c r="AR13" s="258"/>
      <c r="AS13" s="258"/>
      <c r="AT13" s="258"/>
      <c r="AU13" s="258"/>
      <c r="AV13" s="258"/>
      <c r="AW13" s="258"/>
      <c r="AX13" s="258"/>
      <c r="AY13" s="258"/>
      <c r="AZ13" s="258"/>
      <c r="BA13" s="258"/>
      <c r="BB13" s="258"/>
      <c r="BC13" s="258"/>
      <c r="BD13" s="258"/>
      <c r="BE13" s="258"/>
      <c r="BF13" s="258"/>
      <c r="BG13" s="258"/>
      <c r="BH13" s="258"/>
      <c r="BI13" s="258"/>
      <c r="BJ13" s="258"/>
      <c r="BK13" s="258"/>
      <c r="BL13" s="258"/>
      <c r="BM13" s="258"/>
      <c r="BN13" s="258"/>
      <c r="BO13" s="258"/>
      <c r="BP13" s="258"/>
      <c r="BQ13" s="258"/>
      <c r="BR13" s="258"/>
      <c r="BS13" s="258"/>
      <c r="BT13" s="258"/>
      <c r="BU13" s="258"/>
      <c r="BV13" s="258"/>
      <c r="BW13" s="258"/>
      <c r="BX13" s="258"/>
      <c r="BY13" s="258"/>
      <c r="BZ13" s="258"/>
      <c r="CA13" s="258"/>
      <c r="CB13" s="258"/>
      <c r="CC13" s="26">
        <v>1500</v>
      </c>
      <c r="CD13" s="27">
        <v>1500</v>
      </c>
      <c r="CE13" s="26">
        <v>1000</v>
      </c>
      <c r="CF13" s="27">
        <v>1000</v>
      </c>
      <c r="CG13" s="26">
        <v>5000</v>
      </c>
      <c r="CH13" s="27">
        <v>5000</v>
      </c>
      <c r="CI13" s="26">
        <v>8000</v>
      </c>
      <c r="CJ13" s="27">
        <f>1500+0</f>
        <v>1500</v>
      </c>
      <c r="CK13" s="26"/>
      <c r="CL13" s="27"/>
      <c r="CM13" s="29">
        <v>3570</v>
      </c>
      <c r="CN13" s="27">
        <v>0</v>
      </c>
      <c r="CO13" s="29">
        <v>3570</v>
      </c>
      <c r="CP13" s="27">
        <v>0</v>
      </c>
      <c r="CQ13" s="29">
        <v>3570</v>
      </c>
      <c r="CR13" s="27">
        <v>17210</v>
      </c>
      <c r="CS13" s="29">
        <v>3570</v>
      </c>
      <c r="CT13" s="27">
        <v>3570</v>
      </c>
      <c r="CU13" s="29">
        <v>3570</v>
      </c>
      <c r="CV13" s="27"/>
      <c r="CW13" s="29">
        <v>3570</v>
      </c>
      <c r="CX13" s="27"/>
      <c r="CY13" s="29">
        <v>3570</v>
      </c>
      <c r="CZ13" s="27"/>
      <c r="DA13" s="29">
        <v>3570</v>
      </c>
      <c r="DB13" s="27"/>
      <c r="DC13" s="29">
        <v>3570</v>
      </c>
      <c r="DD13" s="27">
        <v>17850</v>
      </c>
      <c r="DE13" s="128"/>
      <c r="DF13" s="27"/>
      <c r="DG13" s="128"/>
      <c r="DH13" s="27"/>
      <c r="DI13" s="128"/>
      <c r="DJ13" s="27"/>
      <c r="DK13" s="125"/>
      <c r="DL13" s="128"/>
      <c r="DM13" s="27"/>
      <c r="DN13" s="128"/>
      <c r="DO13" s="27"/>
      <c r="DP13" s="128"/>
      <c r="DQ13" s="27"/>
      <c r="DR13" s="128"/>
      <c r="DS13" s="27"/>
      <c r="DT13" s="128"/>
      <c r="DU13" s="27"/>
      <c r="DV13" s="128"/>
      <c r="DW13" s="27"/>
      <c r="DX13" s="128"/>
      <c r="DY13" s="27"/>
      <c r="DZ13" s="128"/>
      <c r="EA13" s="27"/>
      <c r="EB13" s="128"/>
      <c r="EC13" s="27"/>
      <c r="ED13" s="128"/>
      <c r="EE13" s="27"/>
      <c r="EF13" s="128"/>
      <c r="EG13" s="27"/>
      <c r="EH13" s="28"/>
      <c r="EI13" s="27"/>
      <c r="EJ13" s="30"/>
      <c r="EK13" s="28"/>
      <c r="EL13" s="27"/>
      <c r="EM13" s="28"/>
      <c r="EN13" s="27"/>
      <c r="EO13" s="28"/>
      <c r="EP13" s="27"/>
      <c r="EQ13" s="28"/>
      <c r="ER13" s="27"/>
      <c r="ES13" s="28"/>
      <c r="ET13" s="27"/>
      <c r="EU13" s="28"/>
      <c r="EV13" s="27"/>
      <c r="EW13" s="26"/>
      <c r="EX13" s="27"/>
      <c r="EY13" s="26"/>
      <c r="EZ13" s="27"/>
      <c r="FA13" s="26"/>
      <c r="FB13" s="27"/>
      <c r="FC13" s="26"/>
      <c r="FD13" s="27"/>
      <c r="FE13" s="26"/>
      <c r="FF13" s="27"/>
      <c r="FG13" s="26"/>
      <c r="FH13" s="27"/>
      <c r="FI13" s="30"/>
      <c r="FJ13" s="31">
        <f t="shared" si="1"/>
        <v>47630</v>
      </c>
      <c r="FK13" s="31">
        <f t="shared" si="2"/>
        <v>47630</v>
      </c>
      <c r="FL13" s="32">
        <f t="shared" si="3"/>
        <v>0</v>
      </c>
    </row>
    <row r="14" spans="1:168" ht="25.5" customHeight="1">
      <c r="A14" s="41">
        <v>7</v>
      </c>
      <c r="B14" s="92" t="s">
        <v>538</v>
      </c>
      <c r="C14" s="42" t="s">
        <v>539</v>
      </c>
      <c r="D14" s="42" t="s">
        <v>1461</v>
      </c>
      <c r="E14" s="20" t="s">
        <v>1458</v>
      </c>
      <c r="F14" s="93" t="s">
        <v>540</v>
      </c>
      <c r="G14" s="42"/>
      <c r="H14" s="24"/>
      <c r="I14" s="94">
        <v>5100</v>
      </c>
      <c r="K14" s="34">
        <f t="shared" si="0"/>
        <v>47630</v>
      </c>
      <c r="L14" s="25">
        <f>FJ14</f>
        <v>47630</v>
      </c>
      <c r="M14" s="26">
        <v>1500</v>
      </c>
      <c r="N14" s="26">
        <v>1000</v>
      </c>
      <c r="O14" s="26">
        <v>5000</v>
      </c>
      <c r="P14" s="26">
        <v>8000</v>
      </c>
      <c r="Q14" s="258"/>
      <c r="R14" s="258"/>
      <c r="S14" s="258"/>
      <c r="T14" s="258"/>
      <c r="U14" s="258"/>
      <c r="V14" s="258"/>
      <c r="W14" s="258"/>
      <c r="X14" s="258"/>
      <c r="Y14" s="258"/>
      <c r="Z14" s="258"/>
      <c r="AA14" s="258"/>
      <c r="AB14" s="258"/>
      <c r="AC14" s="258"/>
      <c r="AD14" s="258"/>
      <c r="AE14" s="258"/>
      <c r="AF14" s="258"/>
      <c r="AG14" s="258"/>
      <c r="AH14" s="258"/>
      <c r="AI14" s="258"/>
      <c r="AJ14" s="258"/>
      <c r="AK14" s="258"/>
      <c r="AL14" s="258"/>
      <c r="AM14" s="258"/>
      <c r="AN14" s="258"/>
      <c r="AO14" s="258"/>
      <c r="AP14" s="258"/>
      <c r="AQ14" s="258"/>
      <c r="AR14" s="258"/>
      <c r="AS14" s="258"/>
      <c r="AT14" s="258"/>
      <c r="AU14" s="258"/>
      <c r="AV14" s="258"/>
      <c r="AW14" s="258"/>
      <c r="AX14" s="258"/>
      <c r="AY14" s="258"/>
      <c r="AZ14" s="258"/>
      <c r="BA14" s="258"/>
      <c r="BB14" s="258"/>
      <c r="BC14" s="258"/>
      <c r="BD14" s="258"/>
      <c r="BE14" s="258"/>
      <c r="BF14" s="258"/>
      <c r="BG14" s="258"/>
      <c r="BH14" s="258"/>
      <c r="BI14" s="258"/>
      <c r="BJ14" s="258"/>
      <c r="BK14" s="258"/>
      <c r="BL14" s="258"/>
      <c r="BM14" s="258"/>
      <c r="BN14" s="258"/>
      <c r="BO14" s="258"/>
      <c r="BP14" s="258"/>
      <c r="BQ14" s="258"/>
      <c r="BR14" s="258"/>
      <c r="BS14" s="258"/>
      <c r="BT14" s="258"/>
      <c r="BU14" s="258"/>
      <c r="BV14" s="258"/>
      <c r="BW14" s="258"/>
      <c r="BX14" s="258"/>
      <c r="BY14" s="258"/>
      <c r="BZ14" s="258"/>
      <c r="CA14" s="258"/>
      <c r="CB14" s="258"/>
      <c r="CC14" s="26">
        <v>1500</v>
      </c>
      <c r="CD14" s="27">
        <v>1500</v>
      </c>
      <c r="CE14" s="26">
        <v>1000</v>
      </c>
      <c r="CF14" s="27">
        <v>1000</v>
      </c>
      <c r="CG14" s="26">
        <v>5000</v>
      </c>
      <c r="CH14" s="27">
        <v>5000</v>
      </c>
      <c r="CI14" s="26">
        <v>8000</v>
      </c>
      <c r="CJ14" s="27">
        <f>1500+0</f>
        <v>1500</v>
      </c>
      <c r="CK14" s="26"/>
      <c r="CL14" s="27"/>
      <c r="CM14" s="26"/>
      <c r="CN14" s="27"/>
      <c r="CO14" s="29">
        <v>3570</v>
      </c>
      <c r="CP14" s="27">
        <v>3570</v>
      </c>
      <c r="CQ14" s="29">
        <v>3570</v>
      </c>
      <c r="CR14" s="27">
        <v>3570</v>
      </c>
      <c r="CS14" s="29">
        <v>3570</v>
      </c>
      <c r="CT14" s="27">
        <v>3570</v>
      </c>
      <c r="CU14" s="29">
        <v>3570</v>
      </c>
      <c r="CV14" s="27">
        <f>3570+6500</f>
        <v>10070</v>
      </c>
      <c r="CW14" s="29">
        <v>3570</v>
      </c>
      <c r="CX14" s="27">
        <v>3570</v>
      </c>
      <c r="CY14" s="29">
        <v>3570</v>
      </c>
      <c r="CZ14" s="27">
        <v>3570</v>
      </c>
      <c r="DA14" s="29">
        <v>3570</v>
      </c>
      <c r="DB14" s="27"/>
      <c r="DC14" s="29">
        <v>3570</v>
      </c>
      <c r="DD14" s="27">
        <v>7140</v>
      </c>
      <c r="DE14" s="29">
        <v>3570</v>
      </c>
      <c r="DF14" s="27">
        <v>3570</v>
      </c>
      <c r="DG14" s="28"/>
      <c r="DH14" s="96"/>
      <c r="DI14" s="28"/>
      <c r="DJ14" s="27"/>
      <c r="DK14" s="125"/>
      <c r="DL14" s="128"/>
      <c r="DM14" s="27"/>
      <c r="DN14" s="128"/>
      <c r="DO14" s="27"/>
      <c r="DP14" s="128"/>
      <c r="DQ14" s="27"/>
      <c r="DR14" s="128"/>
      <c r="DS14" s="27"/>
      <c r="DT14" s="128"/>
      <c r="DU14" s="27"/>
      <c r="DV14" s="128"/>
      <c r="DW14" s="27"/>
      <c r="DX14" s="128"/>
      <c r="DY14" s="27"/>
      <c r="DZ14" s="128"/>
      <c r="EA14" s="27"/>
      <c r="EB14" s="128"/>
      <c r="EC14" s="27"/>
      <c r="ED14" s="128"/>
      <c r="EE14" s="27"/>
      <c r="EF14" s="128"/>
      <c r="EG14" s="27"/>
      <c r="EH14" s="28"/>
      <c r="EI14" s="27"/>
      <c r="EJ14" s="30"/>
      <c r="EK14" s="28"/>
      <c r="EL14" s="27"/>
      <c r="EM14" s="28"/>
      <c r="EN14" s="27"/>
      <c r="EO14" s="28"/>
      <c r="EP14" s="27"/>
      <c r="EQ14" s="28"/>
      <c r="ER14" s="27"/>
      <c r="ES14" s="28"/>
      <c r="ET14" s="27"/>
      <c r="EU14" s="28"/>
      <c r="EV14" s="27"/>
      <c r="EW14" s="26"/>
      <c r="EX14" s="27"/>
      <c r="EY14" s="26"/>
      <c r="EZ14" s="27"/>
      <c r="FA14" s="26"/>
      <c r="FB14" s="27"/>
      <c r="FC14" s="26"/>
      <c r="FD14" s="27"/>
      <c r="FE14" s="26"/>
      <c r="FF14" s="27"/>
      <c r="FG14" s="26"/>
      <c r="FH14" s="27"/>
      <c r="FI14" s="30"/>
      <c r="FJ14" s="31">
        <f t="shared" si="1"/>
        <v>47630</v>
      </c>
      <c r="FK14" s="31">
        <f t="shared" si="2"/>
        <v>47630</v>
      </c>
      <c r="FL14" s="32">
        <f t="shared" si="3"/>
        <v>0</v>
      </c>
    </row>
    <row r="15" spans="1:168" ht="25.5" customHeight="1">
      <c r="A15" s="172">
        <v>8</v>
      </c>
      <c r="B15" s="92" t="s">
        <v>1385</v>
      </c>
      <c r="C15" s="42" t="s">
        <v>1386</v>
      </c>
      <c r="D15" s="42" t="s">
        <v>1461</v>
      </c>
      <c r="E15" s="20" t="s">
        <v>1457</v>
      </c>
      <c r="F15" s="93" t="s">
        <v>1387</v>
      </c>
      <c r="G15" s="212"/>
      <c r="H15" s="147"/>
      <c r="I15" s="94">
        <v>5100</v>
      </c>
      <c r="J15" s="147"/>
      <c r="K15" s="34">
        <f t="shared" si="0"/>
        <v>47630</v>
      </c>
      <c r="L15" s="25">
        <f>FL15</f>
        <v>0</v>
      </c>
      <c r="M15" s="26">
        <v>1500</v>
      </c>
      <c r="N15" s="26">
        <v>1000</v>
      </c>
      <c r="O15" s="26">
        <v>5000</v>
      </c>
      <c r="P15" s="26">
        <v>8000</v>
      </c>
      <c r="Q15" s="258"/>
      <c r="R15" s="258"/>
      <c r="S15" s="258"/>
      <c r="T15" s="258"/>
      <c r="U15" s="258"/>
      <c r="V15" s="258"/>
      <c r="W15" s="258"/>
      <c r="X15" s="258"/>
      <c r="Y15" s="258"/>
      <c r="Z15" s="258"/>
      <c r="AA15" s="258"/>
      <c r="AB15" s="258"/>
      <c r="AC15" s="258"/>
      <c r="AD15" s="258"/>
      <c r="AE15" s="258"/>
      <c r="AF15" s="258"/>
      <c r="AG15" s="258"/>
      <c r="AH15" s="258"/>
      <c r="AI15" s="258"/>
      <c r="AJ15" s="258"/>
      <c r="AK15" s="258"/>
      <c r="AL15" s="258"/>
      <c r="AM15" s="258"/>
      <c r="AN15" s="258"/>
      <c r="AO15" s="258"/>
      <c r="AP15" s="258"/>
      <c r="AQ15" s="258"/>
      <c r="AR15" s="258"/>
      <c r="AS15" s="258"/>
      <c r="AT15" s="258"/>
      <c r="AU15" s="258"/>
      <c r="AV15" s="258"/>
      <c r="AW15" s="258"/>
      <c r="AX15" s="258"/>
      <c r="AY15" s="258"/>
      <c r="AZ15" s="258"/>
      <c r="BA15" s="258"/>
      <c r="BB15" s="258"/>
      <c r="BC15" s="258"/>
      <c r="BD15" s="258"/>
      <c r="BE15" s="258"/>
      <c r="BF15" s="258"/>
      <c r="BG15" s="258"/>
      <c r="BH15" s="258"/>
      <c r="BI15" s="258"/>
      <c r="BJ15" s="258"/>
      <c r="BK15" s="258"/>
      <c r="BL15" s="258"/>
      <c r="BM15" s="258"/>
      <c r="BN15" s="258"/>
      <c r="BO15" s="258"/>
      <c r="BP15" s="258"/>
      <c r="BQ15" s="258"/>
      <c r="BR15" s="258"/>
      <c r="BS15" s="258"/>
      <c r="BT15" s="258"/>
      <c r="BU15" s="258"/>
      <c r="BV15" s="258"/>
      <c r="BW15" s="258"/>
      <c r="BX15" s="258"/>
      <c r="BY15" s="258"/>
      <c r="BZ15" s="258"/>
      <c r="CA15" s="258"/>
      <c r="CB15" s="258"/>
      <c r="CC15" s="26">
        <v>1500</v>
      </c>
      <c r="CD15" s="27">
        <v>1500</v>
      </c>
      <c r="CE15" s="26">
        <v>1000</v>
      </c>
      <c r="CF15" s="27">
        <v>1000</v>
      </c>
      <c r="CG15" s="26">
        <v>5000</v>
      </c>
      <c r="CH15" s="27">
        <v>5000</v>
      </c>
      <c r="CI15" s="26">
        <v>8000</v>
      </c>
      <c r="CJ15" s="27">
        <v>8000</v>
      </c>
      <c r="CK15" s="26"/>
      <c r="CL15" s="27"/>
      <c r="CM15" s="29">
        <v>3570</v>
      </c>
      <c r="CN15" s="133">
        <v>3570</v>
      </c>
      <c r="CO15" s="29">
        <v>3570</v>
      </c>
      <c r="CP15" s="27">
        <v>0</v>
      </c>
      <c r="CQ15" s="29">
        <v>3570</v>
      </c>
      <c r="CR15" s="27">
        <v>0</v>
      </c>
      <c r="CS15" s="29">
        <v>3570</v>
      </c>
      <c r="CT15" s="27">
        <f>7140+3570</f>
        <v>10710</v>
      </c>
      <c r="CU15" s="29">
        <v>3570</v>
      </c>
      <c r="CV15" s="27"/>
      <c r="CW15" s="29">
        <v>3570</v>
      </c>
      <c r="CX15" s="27"/>
      <c r="CY15" s="29">
        <v>3570</v>
      </c>
      <c r="CZ15" s="27"/>
      <c r="DA15" s="29">
        <v>3570</v>
      </c>
      <c r="DB15" s="27">
        <v>14280</v>
      </c>
      <c r="DC15" s="29">
        <v>3570</v>
      </c>
      <c r="DD15" s="27">
        <v>3570</v>
      </c>
      <c r="DE15" s="128"/>
      <c r="DF15" s="27"/>
      <c r="DG15" s="128"/>
      <c r="DH15" s="27"/>
      <c r="DI15" s="128"/>
      <c r="DJ15" s="27"/>
      <c r="DK15" s="125"/>
      <c r="DL15" s="128"/>
      <c r="DM15" s="27"/>
      <c r="DN15" s="128"/>
      <c r="DO15" s="27"/>
      <c r="DP15" s="128"/>
      <c r="DQ15" s="27"/>
      <c r="DR15" s="128"/>
      <c r="DS15" s="27"/>
      <c r="DT15" s="128"/>
      <c r="DU15" s="27"/>
      <c r="DV15" s="128"/>
      <c r="DW15" s="27"/>
      <c r="DX15" s="128"/>
      <c r="DY15" s="27"/>
      <c r="DZ15" s="128"/>
      <c r="EA15" s="27"/>
      <c r="EB15" s="128"/>
      <c r="EC15" s="27"/>
      <c r="ED15" s="128"/>
      <c r="EE15" s="27"/>
      <c r="EF15" s="128"/>
      <c r="EG15" s="27"/>
      <c r="EH15" s="28"/>
      <c r="EI15" s="27"/>
      <c r="EJ15" s="30"/>
      <c r="EK15" s="28"/>
      <c r="EL15" s="27"/>
      <c r="EM15" s="28"/>
      <c r="EN15" s="27"/>
      <c r="EO15" s="28"/>
      <c r="EP15" s="27"/>
      <c r="EQ15" s="28"/>
      <c r="ER15" s="27"/>
      <c r="ES15" s="28"/>
      <c r="ET15" s="27"/>
      <c r="EU15" s="28"/>
      <c r="EV15" s="27"/>
      <c r="EW15" s="26"/>
      <c r="EX15" s="27"/>
      <c r="EY15" s="26"/>
      <c r="EZ15" s="27"/>
      <c r="FA15" s="26"/>
      <c r="FB15" s="27"/>
      <c r="FC15" s="26"/>
      <c r="FD15" s="27"/>
      <c r="FE15" s="26"/>
      <c r="FF15" s="27"/>
      <c r="FG15" s="26"/>
      <c r="FH15" s="27"/>
      <c r="FI15" s="30"/>
      <c r="FJ15" s="31">
        <f t="shared" si="1"/>
        <v>47630</v>
      </c>
      <c r="FK15" s="31">
        <f t="shared" si="2"/>
        <v>47630</v>
      </c>
      <c r="FL15" s="32">
        <f t="shared" si="3"/>
        <v>0</v>
      </c>
    </row>
    <row r="16" spans="1:168" ht="25.5" customHeight="1">
      <c r="A16" s="41">
        <v>9</v>
      </c>
      <c r="B16" s="92" t="s">
        <v>541</v>
      </c>
      <c r="C16" s="42" t="s">
        <v>542</v>
      </c>
      <c r="D16" s="42" t="s">
        <v>1461</v>
      </c>
      <c r="E16" s="20" t="s">
        <v>1458</v>
      </c>
      <c r="F16" s="93" t="s">
        <v>543</v>
      </c>
      <c r="G16" s="42"/>
      <c r="H16" s="24"/>
      <c r="I16" s="94">
        <v>5100</v>
      </c>
      <c r="K16" s="34">
        <f t="shared" si="0"/>
        <v>47630</v>
      </c>
      <c r="L16" s="25">
        <f>FJ16</f>
        <v>47630</v>
      </c>
      <c r="M16" s="26">
        <v>1500</v>
      </c>
      <c r="N16" s="26">
        <v>1000</v>
      </c>
      <c r="O16" s="26">
        <v>5000</v>
      </c>
      <c r="P16" s="26">
        <v>8000</v>
      </c>
      <c r="Q16" s="258"/>
      <c r="R16" s="258"/>
      <c r="S16" s="258"/>
      <c r="T16" s="258"/>
      <c r="U16" s="258"/>
      <c r="V16" s="258"/>
      <c r="W16" s="258"/>
      <c r="X16" s="258"/>
      <c r="Y16" s="258"/>
      <c r="Z16" s="258"/>
      <c r="AA16" s="258"/>
      <c r="AB16" s="258"/>
      <c r="AC16" s="258"/>
      <c r="AD16" s="258"/>
      <c r="AE16" s="258"/>
      <c r="AF16" s="258"/>
      <c r="AG16" s="258"/>
      <c r="AH16" s="258"/>
      <c r="AI16" s="258"/>
      <c r="AJ16" s="258"/>
      <c r="AK16" s="258"/>
      <c r="AL16" s="258"/>
      <c r="AM16" s="258"/>
      <c r="AN16" s="258"/>
      <c r="AO16" s="258"/>
      <c r="AP16" s="258"/>
      <c r="AQ16" s="258"/>
      <c r="AR16" s="258"/>
      <c r="AS16" s="258"/>
      <c r="AT16" s="258"/>
      <c r="AU16" s="258"/>
      <c r="AV16" s="258"/>
      <c r="AW16" s="258"/>
      <c r="AX16" s="258"/>
      <c r="AY16" s="258"/>
      <c r="AZ16" s="258"/>
      <c r="BA16" s="258"/>
      <c r="BB16" s="258"/>
      <c r="BC16" s="258"/>
      <c r="BD16" s="258"/>
      <c r="BE16" s="258"/>
      <c r="BF16" s="258"/>
      <c r="BG16" s="258"/>
      <c r="BH16" s="258"/>
      <c r="BI16" s="258"/>
      <c r="BJ16" s="258"/>
      <c r="BK16" s="258"/>
      <c r="BL16" s="258"/>
      <c r="BM16" s="258"/>
      <c r="BN16" s="258"/>
      <c r="BO16" s="258"/>
      <c r="BP16" s="258"/>
      <c r="BQ16" s="258"/>
      <c r="BR16" s="258"/>
      <c r="BS16" s="258"/>
      <c r="BT16" s="258"/>
      <c r="BU16" s="258"/>
      <c r="BV16" s="258"/>
      <c r="BW16" s="258"/>
      <c r="BX16" s="258"/>
      <c r="BY16" s="258"/>
      <c r="BZ16" s="258"/>
      <c r="CA16" s="258"/>
      <c r="CB16" s="258"/>
      <c r="CC16" s="26">
        <v>1500</v>
      </c>
      <c r="CD16" s="27">
        <v>1500</v>
      </c>
      <c r="CE16" s="26">
        <v>1000</v>
      </c>
      <c r="CF16" s="27">
        <v>1000</v>
      </c>
      <c r="CG16" s="26">
        <v>5000</v>
      </c>
      <c r="CH16" s="27">
        <v>5000</v>
      </c>
      <c r="CI16" s="26">
        <v>8000</v>
      </c>
      <c r="CJ16" s="27">
        <f>1500+0</f>
        <v>1500</v>
      </c>
      <c r="CK16" s="26"/>
      <c r="CL16" s="27"/>
      <c r="CM16" s="26"/>
      <c r="CN16" s="27"/>
      <c r="CO16" s="29">
        <v>3570</v>
      </c>
      <c r="CP16" s="27">
        <v>10070</v>
      </c>
      <c r="CQ16" s="29">
        <v>3570</v>
      </c>
      <c r="CR16" s="27">
        <v>3570</v>
      </c>
      <c r="CS16" s="29">
        <v>3570</v>
      </c>
      <c r="CT16" s="27">
        <v>0</v>
      </c>
      <c r="CU16" s="29">
        <v>3570</v>
      </c>
      <c r="CV16" s="27">
        <f>3570+3570</f>
        <v>7140</v>
      </c>
      <c r="CW16" s="29">
        <v>3570</v>
      </c>
      <c r="CX16" s="27">
        <v>3570</v>
      </c>
      <c r="CY16" s="29">
        <v>3570</v>
      </c>
      <c r="CZ16" s="27"/>
      <c r="DA16" s="29">
        <v>3570</v>
      </c>
      <c r="DB16" s="27"/>
      <c r="DC16" s="29">
        <v>3570</v>
      </c>
      <c r="DD16" s="27"/>
      <c r="DE16" s="29">
        <v>3570</v>
      </c>
      <c r="DF16" s="27">
        <v>10710</v>
      </c>
      <c r="DG16" s="28"/>
      <c r="DH16" s="27"/>
      <c r="DI16" s="28"/>
      <c r="DJ16" s="27"/>
      <c r="DK16" s="125"/>
      <c r="DL16" s="128"/>
      <c r="DM16" s="27"/>
      <c r="DN16" s="128"/>
      <c r="DO16" s="27"/>
      <c r="DP16" s="128"/>
      <c r="DQ16" s="27"/>
      <c r="DR16" s="128"/>
      <c r="DS16" s="27"/>
      <c r="DT16" s="128"/>
      <c r="DU16" s="27"/>
      <c r="DV16" s="128"/>
      <c r="DW16" s="27"/>
      <c r="DX16" s="128"/>
      <c r="DY16" s="27"/>
      <c r="DZ16" s="128"/>
      <c r="EA16" s="27"/>
      <c r="EB16" s="128"/>
      <c r="EC16" s="27"/>
      <c r="ED16" s="128"/>
      <c r="EE16" s="27"/>
      <c r="EF16" s="128"/>
      <c r="EG16" s="27"/>
      <c r="EH16" s="28"/>
      <c r="EI16" s="27"/>
      <c r="EJ16" s="30"/>
      <c r="EK16" s="28"/>
      <c r="EL16" s="27"/>
      <c r="EM16" s="28"/>
      <c r="EN16" s="27"/>
      <c r="EO16" s="28"/>
      <c r="EP16" s="27"/>
      <c r="EQ16" s="28"/>
      <c r="ER16" s="27"/>
      <c r="ES16" s="28"/>
      <c r="ET16" s="27"/>
      <c r="EU16" s="28"/>
      <c r="EV16" s="27"/>
      <c r="EW16" s="26"/>
      <c r="EX16" s="27"/>
      <c r="EY16" s="26"/>
      <c r="EZ16" s="27"/>
      <c r="FA16" s="26"/>
      <c r="FB16" s="27"/>
      <c r="FC16" s="26"/>
      <c r="FD16" s="27"/>
      <c r="FE16" s="26"/>
      <c r="FF16" s="27"/>
      <c r="FG16" s="26"/>
      <c r="FH16" s="27"/>
      <c r="FI16" s="30"/>
      <c r="FJ16" s="31">
        <f t="shared" si="1"/>
        <v>47630</v>
      </c>
      <c r="FK16" s="31">
        <f t="shared" si="2"/>
        <v>44060</v>
      </c>
      <c r="FL16" s="32">
        <f t="shared" si="3"/>
        <v>3570</v>
      </c>
    </row>
    <row r="17" spans="1:168" ht="25.5" customHeight="1">
      <c r="A17" s="172">
        <v>10</v>
      </c>
      <c r="B17" s="92" t="s">
        <v>1388</v>
      </c>
      <c r="C17" s="42" t="s">
        <v>1389</v>
      </c>
      <c r="D17" s="42" t="s">
        <v>1461</v>
      </c>
      <c r="E17" s="20" t="s">
        <v>1457</v>
      </c>
      <c r="F17" s="93" t="s">
        <v>1390</v>
      </c>
      <c r="G17" s="33"/>
      <c r="H17" s="127" t="s">
        <v>680</v>
      </c>
      <c r="I17" s="94">
        <v>3100</v>
      </c>
      <c r="J17" s="127" t="s">
        <v>680</v>
      </c>
      <c r="K17" s="34">
        <f t="shared" si="0"/>
        <v>35030</v>
      </c>
      <c r="L17" s="25">
        <f>FL17</f>
        <v>10850</v>
      </c>
      <c r="M17" s="26">
        <v>1500</v>
      </c>
      <c r="N17" s="26">
        <v>1000</v>
      </c>
      <c r="O17" s="26">
        <v>5000</v>
      </c>
      <c r="P17" s="26">
        <v>8000</v>
      </c>
      <c r="Q17" s="258"/>
      <c r="R17" s="258"/>
      <c r="S17" s="258"/>
      <c r="T17" s="258"/>
      <c r="U17" s="258"/>
      <c r="V17" s="258"/>
      <c r="W17" s="258"/>
      <c r="X17" s="258"/>
      <c r="Y17" s="258"/>
      <c r="Z17" s="258"/>
      <c r="AA17" s="258"/>
      <c r="AB17" s="258"/>
      <c r="AC17" s="258"/>
      <c r="AD17" s="258"/>
      <c r="AE17" s="258"/>
      <c r="AF17" s="258"/>
      <c r="AG17" s="258"/>
      <c r="AH17" s="258"/>
      <c r="AI17" s="258"/>
      <c r="AJ17" s="258"/>
      <c r="AK17" s="258"/>
      <c r="AL17" s="258"/>
      <c r="AM17" s="258"/>
      <c r="AN17" s="258"/>
      <c r="AO17" s="258"/>
      <c r="AP17" s="258"/>
      <c r="AQ17" s="258"/>
      <c r="AR17" s="258"/>
      <c r="AS17" s="258"/>
      <c r="AT17" s="258"/>
      <c r="AU17" s="258"/>
      <c r="AV17" s="258"/>
      <c r="AW17" s="258"/>
      <c r="AX17" s="258"/>
      <c r="AY17" s="258"/>
      <c r="AZ17" s="258"/>
      <c r="BA17" s="258"/>
      <c r="BB17" s="258"/>
      <c r="BC17" s="258"/>
      <c r="BD17" s="258"/>
      <c r="BE17" s="258"/>
      <c r="BF17" s="258"/>
      <c r="BG17" s="258"/>
      <c r="BH17" s="258"/>
      <c r="BI17" s="258"/>
      <c r="BJ17" s="258"/>
      <c r="BK17" s="258"/>
      <c r="BL17" s="258"/>
      <c r="BM17" s="258"/>
      <c r="BN17" s="258"/>
      <c r="BO17" s="258"/>
      <c r="BP17" s="258"/>
      <c r="BQ17" s="258"/>
      <c r="BR17" s="258"/>
      <c r="BS17" s="258"/>
      <c r="BT17" s="258"/>
      <c r="BU17" s="258"/>
      <c r="BV17" s="258"/>
      <c r="BW17" s="258"/>
      <c r="BX17" s="258"/>
      <c r="BY17" s="258"/>
      <c r="BZ17" s="258"/>
      <c r="CA17" s="258"/>
      <c r="CB17" s="258"/>
      <c r="CC17" s="26">
        <v>1500</v>
      </c>
      <c r="CD17" s="27">
        <v>1500</v>
      </c>
      <c r="CE17" s="26">
        <v>1000</v>
      </c>
      <c r="CF17" s="27">
        <v>1000</v>
      </c>
      <c r="CG17" s="26">
        <v>5000</v>
      </c>
      <c r="CH17" s="27">
        <v>5000</v>
      </c>
      <c r="CI17" s="26">
        <v>8000</v>
      </c>
      <c r="CJ17" s="27">
        <f>1500+0</f>
        <v>1500</v>
      </c>
      <c r="CK17" s="26"/>
      <c r="CL17" s="27"/>
      <c r="CM17" s="29">
        <v>2170</v>
      </c>
      <c r="CN17" s="27">
        <v>0</v>
      </c>
      <c r="CO17" s="29">
        <v>2170</v>
      </c>
      <c r="CP17" s="27">
        <v>0</v>
      </c>
      <c r="CQ17" s="29">
        <v>2170</v>
      </c>
      <c r="CR17" s="27">
        <v>0</v>
      </c>
      <c r="CS17" s="29">
        <v>2170</v>
      </c>
      <c r="CT17" s="27">
        <v>15180</v>
      </c>
      <c r="CU17" s="29">
        <v>2170</v>
      </c>
      <c r="CV17" s="27"/>
      <c r="CW17" s="29">
        <v>2170</v>
      </c>
      <c r="CX17" s="27"/>
      <c r="CY17" s="29">
        <v>2170</v>
      </c>
      <c r="CZ17" s="27"/>
      <c r="DA17" s="29">
        <v>2170</v>
      </c>
      <c r="DB17" s="27"/>
      <c r="DC17" s="29">
        <v>2170</v>
      </c>
      <c r="DD17" s="27"/>
      <c r="DE17" s="128"/>
      <c r="DF17" s="27"/>
      <c r="DG17" s="128"/>
      <c r="DH17" s="27"/>
      <c r="DI17" s="128"/>
      <c r="DJ17" s="27"/>
      <c r="DK17" s="125"/>
      <c r="DL17" s="128"/>
      <c r="DM17" s="27"/>
      <c r="DN17" s="128"/>
      <c r="DO17" s="27"/>
      <c r="DP17" s="128"/>
      <c r="DQ17" s="27"/>
      <c r="DR17" s="128"/>
      <c r="DS17" s="27"/>
      <c r="DT17" s="128"/>
      <c r="DU17" s="27"/>
      <c r="DV17" s="128"/>
      <c r="DW17" s="27"/>
      <c r="DX17" s="128"/>
      <c r="DY17" s="27"/>
      <c r="DZ17" s="128"/>
      <c r="EA17" s="27"/>
      <c r="EB17" s="128"/>
      <c r="EC17" s="27"/>
      <c r="ED17" s="128"/>
      <c r="EE17" s="27"/>
      <c r="EF17" s="128"/>
      <c r="EG17" s="27"/>
      <c r="EH17" s="28"/>
      <c r="EI17" s="27"/>
      <c r="EJ17" s="30"/>
      <c r="EK17" s="28"/>
      <c r="EL17" s="27"/>
      <c r="EM17" s="28"/>
      <c r="EN17" s="27"/>
      <c r="EO17" s="28"/>
      <c r="EP17" s="27"/>
      <c r="EQ17" s="28"/>
      <c r="ER17" s="27"/>
      <c r="ES17" s="28"/>
      <c r="ET17" s="27"/>
      <c r="EU17" s="28"/>
      <c r="EV17" s="27"/>
      <c r="EW17" s="26"/>
      <c r="EX17" s="27"/>
      <c r="EY17" s="26"/>
      <c r="EZ17" s="27"/>
      <c r="FA17" s="26"/>
      <c r="FB17" s="27"/>
      <c r="FC17" s="26"/>
      <c r="FD17" s="27"/>
      <c r="FE17" s="26"/>
      <c r="FF17" s="27"/>
      <c r="FG17" s="26"/>
      <c r="FH17" s="27"/>
      <c r="FI17" s="30"/>
      <c r="FJ17" s="31">
        <f t="shared" si="1"/>
        <v>35030</v>
      </c>
      <c r="FK17" s="31">
        <f t="shared" si="2"/>
        <v>24180</v>
      </c>
      <c r="FL17" s="32">
        <f t="shared" si="3"/>
        <v>10850</v>
      </c>
    </row>
    <row r="18" spans="1:168" ht="25.5" customHeight="1">
      <c r="A18" s="41">
        <v>11</v>
      </c>
      <c r="B18" s="196" t="s">
        <v>1391</v>
      </c>
      <c r="C18" s="42" t="s">
        <v>1392</v>
      </c>
      <c r="D18" s="42" t="s">
        <v>1461</v>
      </c>
      <c r="E18" s="20" t="s">
        <v>1457</v>
      </c>
      <c r="F18" s="93" t="s">
        <v>1393</v>
      </c>
      <c r="G18" s="33"/>
      <c r="H18" s="127"/>
      <c r="I18" s="94">
        <v>5100</v>
      </c>
      <c r="J18" s="127"/>
      <c r="K18" s="34">
        <f t="shared" si="0"/>
        <v>47630</v>
      </c>
      <c r="L18" s="25">
        <f>FL18</f>
        <v>0</v>
      </c>
      <c r="M18" s="26">
        <v>1500</v>
      </c>
      <c r="N18" s="26">
        <v>1000</v>
      </c>
      <c r="O18" s="26">
        <v>5000</v>
      </c>
      <c r="P18" s="26">
        <v>8000</v>
      </c>
      <c r="Q18" s="258"/>
      <c r="R18" s="258"/>
      <c r="S18" s="258"/>
      <c r="T18" s="258"/>
      <c r="U18" s="258"/>
      <c r="V18" s="258"/>
      <c r="W18" s="258"/>
      <c r="X18" s="258"/>
      <c r="Y18" s="258"/>
      <c r="Z18" s="258"/>
      <c r="AA18" s="258"/>
      <c r="AB18" s="258"/>
      <c r="AC18" s="258"/>
      <c r="AD18" s="258"/>
      <c r="AE18" s="258"/>
      <c r="AF18" s="258"/>
      <c r="AG18" s="258"/>
      <c r="AH18" s="258"/>
      <c r="AI18" s="258"/>
      <c r="AJ18" s="258"/>
      <c r="AK18" s="258"/>
      <c r="AL18" s="258"/>
      <c r="AM18" s="258"/>
      <c r="AN18" s="258"/>
      <c r="AO18" s="258"/>
      <c r="AP18" s="258"/>
      <c r="AQ18" s="258"/>
      <c r="AR18" s="258"/>
      <c r="AS18" s="258"/>
      <c r="AT18" s="258"/>
      <c r="AU18" s="258"/>
      <c r="AV18" s="258"/>
      <c r="AW18" s="258"/>
      <c r="AX18" s="258"/>
      <c r="AY18" s="258"/>
      <c r="AZ18" s="258"/>
      <c r="BA18" s="258"/>
      <c r="BB18" s="258"/>
      <c r="BC18" s="258"/>
      <c r="BD18" s="258"/>
      <c r="BE18" s="258"/>
      <c r="BF18" s="258"/>
      <c r="BG18" s="258"/>
      <c r="BH18" s="258"/>
      <c r="BI18" s="258"/>
      <c r="BJ18" s="258"/>
      <c r="BK18" s="258"/>
      <c r="BL18" s="258"/>
      <c r="BM18" s="258"/>
      <c r="BN18" s="258"/>
      <c r="BO18" s="258"/>
      <c r="BP18" s="258"/>
      <c r="BQ18" s="258"/>
      <c r="BR18" s="258"/>
      <c r="BS18" s="258"/>
      <c r="BT18" s="258"/>
      <c r="BU18" s="258"/>
      <c r="BV18" s="258"/>
      <c r="BW18" s="258"/>
      <c r="BX18" s="258"/>
      <c r="BY18" s="258"/>
      <c r="BZ18" s="258"/>
      <c r="CA18" s="258"/>
      <c r="CB18" s="258"/>
      <c r="CC18" s="26">
        <v>1500</v>
      </c>
      <c r="CD18" s="27">
        <v>1500</v>
      </c>
      <c r="CE18" s="26">
        <v>1000</v>
      </c>
      <c r="CF18" s="27">
        <v>1000</v>
      </c>
      <c r="CG18" s="26">
        <v>5000</v>
      </c>
      <c r="CH18" s="27">
        <v>5000</v>
      </c>
      <c r="CI18" s="26">
        <v>8000</v>
      </c>
      <c r="CJ18" s="27">
        <v>1500</v>
      </c>
      <c r="CK18" s="26"/>
      <c r="CL18" s="27"/>
      <c r="CM18" s="29">
        <v>3570</v>
      </c>
      <c r="CN18" s="27">
        <v>10070</v>
      </c>
      <c r="CO18" s="29">
        <v>3570</v>
      </c>
      <c r="CP18" s="27">
        <v>3570</v>
      </c>
      <c r="CQ18" s="29">
        <v>3570</v>
      </c>
      <c r="CR18" s="27">
        <v>3570</v>
      </c>
      <c r="CS18" s="29">
        <v>3570</v>
      </c>
      <c r="CT18" s="27">
        <f>3570+3570</f>
        <v>7140</v>
      </c>
      <c r="CU18" s="29">
        <v>3570</v>
      </c>
      <c r="CV18" s="27">
        <v>0</v>
      </c>
      <c r="CW18" s="29">
        <v>3570</v>
      </c>
      <c r="CX18" s="27">
        <v>3570</v>
      </c>
      <c r="CY18" s="29">
        <v>3570</v>
      </c>
      <c r="CZ18" s="27">
        <v>3570</v>
      </c>
      <c r="DA18" s="29">
        <v>3570</v>
      </c>
      <c r="DB18" s="27">
        <f>3570+3570</f>
        <v>7140</v>
      </c>
      <c r="DC18" s="29">
        <v>3570</v>
      </c>
      <c r="DD18" s="27"/>
      <c r="DE18" s="128"/>
      <c r="DF18" s="27"/>
      <c r="DG18" s="128"/>
      <c r="DH18" s="27"/>
      <c r="DI18" s="128"/>
      <c r="DJ18" s="27"/>
      <c r="DK18" s="125"/>
      <c r="DL18" s="128"/>
      <c r="DM18" s="27"/>
      <c r="DN18" s="128"/>
      <c r="DO18" s="27"/>
      <c r="DP18" s="128"/>
      <c r="DQ18" s="27"/>
      <c r="DR18" s="128"/>
      <c r="DS18" s="27"/>
      <c r="DT18" s="128"/>
      <c r="DU18" s="27"/>
      <c r="DV18" s="128"/>
      <c r="DW18" s="27"/>
      <c r="DX18" s="128"/>
      <c r="DY18" s="27"/>
      <c r="DZ18" s="128"/>
      <c r="EA18" s="27"/>
      <c r="EB18" s="128"/>
      <c r="EC18" s="27"/>
      <c r="ED18" s="128"/>
      <c r="EE18" s="27"/>
      <c r="EF18" s="128"/>
      <c r="EG18" s="27"/>
      <c r="EH18" s="28"/>
      <c r="EI18" s="27"/>
      <c r="EJ18" s="30"/>
      <c r="EK18" s="28"/>
      <c r="EL18" s="27"/>
      <c r="EM18" s="28"/>
      <c r="EN18" s="27"/>
      <c r="EO18" s="28"/>
      <c r="EP18" s="27"/>
      <c r="EQ18" s="28"/>
      <c r="ER18" s="27"/>
      <c r="ES18" s="28"/>
      <c r="ET18" s="27"/>
      <c r="EU18" s="28"/>
      <c r="EV18" s="27"/>
      <c r="EW18" s="26"/>
      <c r="EX18" s="27"/>
      <c r="EY18" s="26"/>
      <c r="EZ18" s="27"/>
      <c r="FA18" s="26"/>
      <c r="FB18" s="27"/>
      <c r="FC18" s="26"/>
      <c r="FD18" s="27"/>
      <c r="FE18" s="26"/>
      <c r="FF18" s="27"/>
      <c r="FG18" s="26"/>
      <c r="FH18" s="27"/>
      <c r="FI18" s="30"/>
      <c r="FJ18" s="31">
        <f t="shared" si="1"/>
        <v>47630</v>
      </c>
      <c r="FK18" s="31">
        <f t="shared" si="2"/>
        <v>47630</v>
      </c>
      <c r="FL18" s="32">
        <f t="shared" si="3"/>
        <v>0</v>
      </c>
    </row>
    <row r="19" spans="1:168" ht="25.5" customHeight="1">
      <c r="A19" s="172">
        <v>12</v>
      </c>
      <c r="B19" s="92" t="s">
        <v>1394</v>
      </c>
      <c r="C19" s="42" t="s">
        <v>1395</v>
      </c>
      <c r="D19" s="42" t="s">
        <v>1461</v>
      </c>
      <c r="E19" s="20" t="s">
        <v>1457</v>
      </c>
      <c r="F19" s="93" t="s">
        <v>1396</v>
      </c>
      <c r="G19" s="33"/>
      <c r="H19" s="127" t="s">
        <v>1471</v>
      </c>
      <c r="I19" s="94">
        <v>4100</v>
      </c>
      <c r="J19" s="127" t="s">
        <v>49</v>
      </c>
      <c r="K19" s="34">
        <f t="shared" si="0"/>
        <v>41330</v>
      </c>
      <c r="L19" s="25">
        <f>FL19</f>
        <v>0</v>
      </c>
      <c r="M19" s="26">
        <v>1500</v>
      </c>
      <c r="N19" s="26">
        <v>1000</v>
      </c>
      <c r="O19" s="26">
        <v>5000</v>
      </c>
      <c r="P19" s="26">
        <v>8000</v>
      </c>
      <c r="Q19" s="258"/>
      <c r="R19" s="258"/>
      <c r="S19" s="258"/>
      <c r="T19" s="258"/>
      <c r="U19" s="258"/>
      <c r="V19" s="258"/>
      <c r="W19" s="258"/>
      <c r="X19" s="258"/>
      <c r="Y19" s="258"/>
      <c r="Z19" s="258"/>
      <c r="AA19" s="258"/>
      <c r="AB19" s="258"/>
      <c r="AC19" s="258"/>
      <c r="AD19" s="258"/>
      <c r="AE19" s="258"/>
      <c r="AF19" s="258"/>
      <c r="AG19" s="258"/>
      <c r="AH19" s="258"/>
      <c r="AI19" s="258"/>
      <c r="AJ19" s="258"/>
      <c r="AK19" s="258"/>
      <c r="AL19" s="258"/>
      <c r="AM19" s="258"/>
      <c r="AN19" s="258"/>
      <c r="AO19" s="258"/>
      <c r="AP19" s="258"/>
      <c r="AQ19" s="258"/>
      <c r="AR19" s="258"/>
      <c r="AS19" s="258"/>
      <c r="AT19" s="258"/>
      <c r="AU19" s="258"/>
      <c r="AV19" s="258"/>
      <c r="AW19" s="258"/>
      <c r="AX19" s="258"/>
      <c r="AY19" s="258"/>
      <c r="AZ19" s="258"/>
      <c r="BA19" s="258"/>
      <c r="BB19" s="258"/>
      <c r="BC19" s="258"/>
      <c r="BD19" s="258"/>
      <c r="BE19" s="258"/>
      <c r="BF19" s="258"/>
      <c r="BG19" s="258"/>
      <c r="BH19" s="258"/>
      <c r="BI19" s="258"/>
      <c r="BJ19" s="258"/>
      <c r="BK19" s="258"/>
      <c r="BL19" s="258"/>
      <c r="BM19" s="258"/>
      <c r="BN19" s="258"/>
      <c r="BO19" s="258"/>
      <c r="BP19" s="258"/>
      <c r="BQ19" s="258"/>
      <c r="BR19" s="258"/>
      <c r="BS19" s="258"/>
      <c r="BT19" s="258"/>
      <c r="BU19" s="258"/>
      <c r="BV19" s="258"/>
      <c r="BW19" s="258"/>
      <c r="BX19" s="258"/>
      <c r="BY19" s="258"/>
      <c r="BZ19" s="258"/>
      <c r="CA19" s="258"/>
      <c r="CB19" s="258"/>
      <c r="CC19" s="26">
        <v>1500</v>
      </c>
      <c r="CD19" s="27">
        <v>1500</v>
      </c>
      <c r="CE19" s="26">
        <v>1000</v>
      </c>
      <c r="CF19" s="27">
        <v>1000</v>
      </c>
      <c r="CG19" s="26">
        <v>5000</v>
      </c>
      <c r="CH19" s="27">
        <v>5000</v>
      </c>
      <c r="CI19" s="26">
        <v>8000</v>
      </c>
      <c r="CJ19" s="27">
        <f>1500+0</f>
        <v>1500</v>
      </c>
      <c r="CK19" s="26"/>
      <c r="CL19" s="27"/>
      <c r="CM19" s="29">
        <v>2870</v>
      </c>
      <c r="CN19" s="27"/>
      <c r="CO19" s="29">
        <v>2870</v>
      </c>
      <c r="CP19" s="27">
        <f>6500+0</f>
        <v>6500</v>
      </c>
      <c r="CQ19" s="29">
        <v>2870</v>
      </c>
      <c r="CR19" s="27">
        <f>5740+0</f>
        <v>5740</v>
      </c>
      <c r="CS19" s="29">
        <v>2870</v>
      </c>
      <c r="CT19" s="27">
        <f>2870+2870</f>
        <v>5740</v>
      </c>
      <c r="CU19" s="29">
        <v>2870</v>
      </c>
      <c r="CV19" s="27">
        <v>2870</v>
      </c>
      <c r="CW19" s="29">
        <v>2870</v>
      </c>
      <c r="CX19" s="27">
        <v>2870</v>
      </c>
      <c r="CY19" s="29">
        <v>2870</v>
      </c>
      <c r="CZ19" s="27"/>
      <c r="DA19" s="29">
        <v>2870</v>
      </c>
      <c r="DB19" s="27"/>
      <c r="DC19" s="29">
        <v>2870</v>
      </c>
      <c r="DD19" s="27">
        <v>8610</v>
      </c>
      <c r="DE19" s="128"/>
      <c r="DF19" s="27"/>
      <c r="DG19" s="128"/>
      <c r="DH19" s="27"/>
      <c r="DI19" s="128"/>
      <c r="DJ19" s="27"/>
      <c r="DK19" s="125"/>
      <c r="DL19" s="128"/>
      <c r="DM19" s="27"/>
      <c r="DN19" s="128"/>
      <c r="DO19" s="27"/>
      <c r="DP19" s="128"/>
      <c r="DQ19" s="27"/>
      <c r="DR19" s="128"/>
      <c r="DS19" s="27"/>
      <c r="DT19" s="128"/>
      <c r="DU19" s="27"/>
      <c r="DV19" s="128"/>
      <c r="DW19" s="27"/>
      <c r="DX19" s="128"/>
      <c r="DY19" s="27"/>
      <c r="DZ19" s="128"/>
      <c r="EA19" s="27"/>
      <c r="EB19" s="128"/>
      <c r="EC19" s="27"/>
      <c r="ED19" s="128"/>
      <c r="EE19" s="27"/>
      <c r="EF19" s="128"/>
      <c r="EG19" s="27"/>
      <c r="EH19" s="28"/>
      <c r="EI19" s="27"/>
      <c r="EJ19" s="30"/>
      <c r="EK19" s="28"/>
      <c r="EL19" s="27"/>
      <c r="EM19" s="28"/>
      <c r="EN19" s="27"/>
      <c r="EO19" s="28"/>
      <c r="EP19" s="27"/>
      <c r="EQ19" s="28"/>
      <c r="ER19" s="27"/>
      <c r="ES19" s="28"/>
      <c r="ET19" s="27"/>
      <c r="EU19" s="28"/>
      <c r="EV19" s="27"/>
      <c r="EW19" s="26"/>
      <c r="EX19" s="27"/>
      <c r="EY19" s="26"/>
      <c r="EZ19" s="27"/>
      <c r="FA19" s="26"/>
      <c r="FB19" s="27"/>
      <c r="FC19" s="26"/>
      <c r="FD19" s="27"/>
      <c r="FE19" s="26"/>
      <c r="FF19" s="27"/>
      <c r="FG19" s="26"/>
      <c r="FH19" s="27"/>
      <c r="FI19" s="30"/>
      <c r="FJ19" s="31">
        <f t="shared" si="1"/>
        <v>41330</v>
      </c>
      <c r="FK19" s="31">
        <f t="shared" si="2"/>
        <v>41330</v>
      </c>
      <c r="FL19" s="32">
        <f t="shared" si="3"/>
        <v>0</v>
      </c>
    </row>
    <row r="20" spans="1:168" ht="25.5" customHeight="1">
      <c r="A20" s="41">
        <v>13</v>
      </c>
      <c r="B20" s="92" t="s">
        <v>544</v>
      </c>
      <c r="C20" s="42" t="s">
        <v>545</v>
      </c>
      <c r="D20" s="42" t="s">
        <v>1461</v>
      </c>
      <c r="E20" s="20" t="s">
        <v>1458</v>
      </c>
      <c r="F20" s="93" t="s">
        <v>546</v>
      </c>
      <c r="G20" s="33"/>
      <c r="H20" s="127" t="s">
        <v>1464</v>
      </c>
      <c r="I20" s="94">
        <v>0</v>
      </c>
      <c r="J20" s="34" t="s">
        <v>60</v>
      </c>
      <c r="K20" s="34">
        <f t="shared" si="0"/>
        <v>15500</v>
      </c>
      <c r="L20" s="25">
        <f>FJ20</f>
        <v>15500</v>
      </c>
      <c r="M20" s="26">
        <v>1500</v>
      </c>
      <c r="N20" s="26">
        <v>1000</v>
      </c>
      <c r="O20" s="26">
        <v>5000</v>
      </c>
      <c r="P20" s="26">
        <v>8000</v>
      </c>
      <c r="Q20" s="258"/>
      <c r="R20" s="258"/>
      <c r="S20" s="258"/>
      <c r="T20" s="258"/>
      <c r="U20" s="258"/>
      <c r="V20" s="258"/>
      <c r="W20" s="258"/>
      <c r="X20" s="258"/>
      <c r="Y20" s="258"/>
      <c r="Z20" s="258"/>
      <c r="AA20" s="258"/>
      <c r="AB20" s="258"/>
      <c r="AC20" s="258"/>
      <c r="AD20" s="258"/>
      <c r="AE20" s="258"/>
      <c r="AF20" s="258"/>
      <c r="AG20" s="258"/>
      <c r="AH20" s="258"/>
      <c r="AI20" s="258"/>
      <c r="AJ20" s="258"/>
      <c r="AK20" s="258"/>
      <c r="AL20" s="258"/>
      <c r="AM20" s="258"/>
      <c r="AN20" s="258"/>
      <c r="AO20" s="258"/>
      <c r="AP20" s="258"/>
      <c r="AQ20" s="258"/>
      <c r="AR20" s="258"/>
      <c r="AS20" s="258"/>
      <c r="AT20" s="258"/>
      <c r="AU20" s="258"/>
      <c r="AV20" s="258"/>
      <c r="AW20" s="258"/>
      <c r="AX20" s="258"/>
      <c r="AY20" s="258"/>
      <c r="AZ20" s="258"/>
      <c r="BA20" s="258"/>
      <c r="BB20" s="258"/>
      <c r="BC20" s="258"/>
      <c r="BD20" s="258"/>
      <c r="BE20" s="258"/>
      <c r="BF20" s="258"/>
      <c r="BG20" s="258"/>
      <c r="BH20" s="258"/>
      <c r="BI20" s="258"/>
      <c r="BJ20" s="258"/>
      <c r="BK20" s="258"/>
      <c r="BL20" s="258"/>
      <c r="BM20" s="258"/>
      <c r="BN20" s="258"/>
      <c r="BO20" s="258"/>
      <c r="BP20" s="258"/>
      <c r="BQ20" s="258"/>
      <c r="BR20" s="258"/>
      <c r="BS20" s="258"/>
      <c r="BT20" s="258"/>
      <c r="BU20" s="258"/>
      <c r="BV20" s="258"/>
      <c r="BW20" s="258"/>
      <c r="BX20" s="258"/>
      <c r="BY20" s="258"/>
      <c r="BZ20" s="258"/>
      <c r="CA20" s="258"/>
      <c r="CB20" s="258"/>
      <c r="CC20" s="26">
        <v>1500</v>
      </c>
      <c r="CD20" s="27">
        <v>1500</v>
      </c>
      <c r="CE20" s="26">
        <v>1000</v>
      </c>
      <c r="CF20" s="27">
        <v>500</v>
      </c>
      <c r="CG20" s="26">
        <v>5000</v>
      </c>
      <c r="CH20" s="27"/>
      <c r="CI20" s="26">
        <v>8000</v>
      </c>
      <c r="CJ20" s="27"/>
      <c r="CK20" s="26"/>
      <c r="CL20" s="27"/>
      <c r="CM20" s="26"/>
      <c r="CN20" s="27"/>
      <c r="CO20" s="29"/>
      <c r="CP20" s="27"/>
      <c r="CQ20" s="29"/>
      <c r="CR20" s="27"/>
      <c r="CS20" s="29"/>
      <c r="CT20" s="27"/>
      <c r="CU20" s="29">
        <v>0</v>
      </c>
      <c r="CV20" s="27"/>
      <c r="CW20" s="29">
        <v>0</v>
      </c>
      <c r="CX20" s="27">
        <v>5500</v>
      </c>
      <c r="CY20" s="29">
        <v>0</v>
      </c>
      <c r="CZ20" s="27"/>
      <c r="DA20" s="29">
        <v>0</v>
      </c>
      <c r="DB20" s="27"/>
      <c r="DC20" s="29">
        <v>0</v>
      </c>
      <c r="DD20" s="27">
        <v>4000</v>
      </c>
      <c r="DE20" s="29">
        <v>0</v>
      </c>
      <c r="DF20" s="27">
        <v>4000</v>
      </c>
      <c r="DG20" s="28"/>
      <c r="DH20" s="27"/>
      <c r="DI20" s="28"/>
      <c r="DJ20" s="27"/>
      <c r="DK20" s="125"/>
      <c r="DL20" s="128"/>
      <c r="DM20" s="27"/>
      <c r="DN20" s="128"/>
      <c r="DO20" s="27"/>
      <c r="DP20" s="128"/>
      <c r="DQ20" s="27"/>
      <c r="DR20" s="128"/>
      <c r="DS20" s="27"/>
      <c r="DT20" s="128"/>
      <c r="DU20" s="27"/>
      <c r="DV20" s="128"/>
      <c r="DW20" s="27"/>
      <c r="DX20" s="128"/>
      <c r="DY20" s="27"/>
      <c r="DZ20" s="128"/>
      <c r="EA20" s="27"/>
      <c r="EB20" s="128"/>
      <c r="EC20" s="27"/>
      <c r="ED20" s="128"/>
      <c r="EE20" s="27"/>
      <c r="EF20" s="128"/>
      <c r="EG20" s="27"/>
      <c r="EH20" s="28"/>
      <c r="EI20" s="27"/>
      <c r="EJ20" s="30"/>
      <c r="EK20" s="28"/>
      <c r="EL20" s="27"/>
      <c r="EM20" s="28"/>
      <c r="EN20" s="27"/>
      <c r="EO20" s="28"/>
      <c r="EP20" s="27"/>
      <c r="EQ20" s="28"/>
      <c r="ER20" s="27"/>
      <c r="ES20" s="28"/>
      <c r="ET20" s="27"/>
      <c r="EU20" s="28"/>
      <c r="EV20" s="27"/>
      <c r="EW20" s="26"/>
      <c r="EX20" s="27"/>
      <c r="EY20" s="26"/>
      <c r="EZ20" s="27"/>
      <c r="FA20" s="26"/>
      <c r="FB20" s="27"/>
      <c r="FC20" s="26"/>
      <c r="FD20" s="27"/>
      <c r="FE20" s="26"/>
      <c r="FF20" s="27"/>
      <c r="FG20" s="26"/>
      <c r="FH20" s="27"/>
      <c r="FI20" s="30"/>
      <c r="FJ20" s="31">
        <f t="shared" si="1"/>
        <v>15500</v>
      </c>
      <c r="FK20" s="31">
        <f t="shared" si="2"/>
        <v>15500</v>
      </c>
      <c r="FL20" s="32">
        <f t="shared" si="3"/>
        <v>0</v>
      </c>
    </row>
    <row r="21" spans="1:168" ht="25.5" customHeight="1">
      <c r="A21" s="172">
        <v>14</v>
      </c>
      <c r="B21" s="92" t="s">
        <v>1397</v>
      </c>
      <c r="C21" s="42" t="s">
        <v>1398</v>
      </c>
      <c r="D21" s="42" t="s">
        <v>1461</v>
      </c>
      <c r="E21" s="20" t="s">
        <v>1457</v>
      </c>
      <c r="F21" s="93" t="s">
        <v>1399</v>
      </c>
      <c r="G21" s="212"/>
      <c r="H21" s="147" t="s">
        <v>1471</v>
      </c>
      <c r="I21" s="94">
        <v>4100</v>
      </c>
      <c r="J21" s="147" t="s">
        <v>49</v>
      </c>
      <c r="K21" s="34">
        <f t="shared" si="0"/>
        <v>41330</v>
      </c>
      <c r="L21" s="25">
        <f>FL21</f>
        <v>7700</v>
      </c>
      <c r="M21" s="26">
        <v>1500</v>
      </c>
      <c r="N21" s="26">
        <v>1000</v>
      </c>
      <c r="O21" s="26">
        <v>5000</v>
      </c>
      <c r="P21" s="26">
        <v>8000</v>
      </c>
      <c r="Q21" s="258"/>
      <c r="R21" s="258"/>
      <c r="S21" s="258"/>
      <c r="T21" s="258"/>
      <c r="U21" s="258"/>
      <c r="V21" s="258"/>
      <c r="W21" s="258"/>
      <c r="X21" s="258"/>
      <c r="Y21" s="258"/>
      <c r="Z21" s="258"/>
      <c r="AA21" s="258"/>
      <c r="AB21" s="258"/>
      <c r="AC21" s="258"/>
      <c r="AD21" s="258"/>
      <c r="AE21" s="258"/>
      <c r="AF21" s="258"/>
      <c r="AG21" s="258"/>
      <c r="AH21" s="258"/>
      <c r="AI21" s="258"/>
      <c r="AJ21" s="258"/>
      <c r="AK21" s="258"/>
      <c r="AL21" s="258"/>
      <c r="AM21" s="258"/>
      <c r="AN21" s="258"/>
      <c r="AO21" s="258"/>
      <c r="AP21" s="258"/>
      <c r="AQ21" s="258"/>
      <c r="AR21" s="258"/>
      <c r="AS21" s="258"/>
      <c r="AT21" s="258"/>
      <c r="AU21" s="258"/>
      <c r="AV21" s="258"/>
      <c r="AW21" s="258"/>
      <c r="AX21" s="258"/>
      <c r="AY21" s="258"/>
      <c r="AZ21" s="258"/>
      <c r="BA21" s="258"/>
      <c r="BB21" s="258"/>
      <c r="BC21" s="258"/>
      <c r="BD21" s="258"/>
      <c r="BE21" s="258"/>
      <c r="BF21" s="258"/>
      <c r="BG21" s="258"/>
      <c r="BH21" s="258"/>
      <c r="BI21" s="258"/>
      <c r="BJ21" s="258"/>
      <c r="BK21" s="258"/>
      <c r="BL21" s="258"/>
      <c r="BM21" s="258"/>
      <c r="BN21" s="258"/>
      <c r="BO21" s="258"/>
      <c r="BP21" s="258"/>
      <c r="BQ21" s="258"/>
      <c r="BR21" s="258"/>
      <c r="BS21" s="258"/>
      <c r="BT21" s="258"/>
      <c r="BU21" s="258"/>
      <c r="BV21" s="258"/>
      <c r="BW21" s="258"/>
      <c r="BX21" s="258"/>
      <c r="BY21" s="258"/>
      <c r="BZ21" s="258"/>
      <c r="CA21" s="258"/>
      <c r="CB21" s="258"/>
      <c r="CC21" s="26">
        <v>1500</v>
      </c>
      <c r="CD21" s="27">
        <v>1500</v>
      </c>
      <c r="CE21" s="26">
        <v>1000</v>
      </c>
      <c r="CF21" s="27">
        <f>500+500</f>
        <v>1000</v>
      </c>
      <c r="CG21" s="26">
        <v>5000</v>
      </c>
      <c r="CH21" s="27">
        <v>5000</v>
      </c>
      <c r="CI21" s="26">
        <v>8000</v>
      </c>
      <c r="CJ21" s="27">
        <v>0</v>
      </c>
      <c r="CK21" s="26"/>
      <c r="CL21" s="27"/>
      <c r="CM21" s="29">
        <v>2870</v>
      </c>
      <c r="CN21" s="27">
        <v>0</v>
      </c>
      <c r="CO21" s="29">
        <v>2870</v>
      </c>
      <c r="CP21" s="27">
        <v>0</v>
      </c>
      <c r="CQ21" s="29">
        <v>2870</v>
      </c>
      <c r="CR21" s="27">
        <v>0</v>
      </c>
      <c r="CS21" s="29">
        <v>2870</v>
      </c>
      <c r="CT21" s="27">
        <v>15770</v>
      </c>
      <c r="CU21" s="29">
        <v>2870</v>
      </c>
      <c r="CV21" s="27"/>
      <c r="CW21" s="29">
        <v>2870</v>
      </c>
      <c r="CX21" s="27"/>
      <c r="CY21" s="29">
        <v>2870</v>
      </c>
      <c r="CZ21" s="27"/>
      <c r="DA21" s="29">
        <v>2870</v>
      </c>
      <c r="DB21" s="27">
        <v>7770</v>
      </c>
      <c r="DC21" s="29">
        <v>2870</v>
      </c>
      <c r="DD21" s="27">
        <v>2590</v>
      </c>
      <c r="DE21" s="128"/>
      <c r="DF21" s="27"/>
      <c r="DG21" s="128"/>
      <c r="DH21" s="27"/>
      <c r="DI21" s="128"/>
      <c r="DJ21" s="27"/>
      <c r="DK21" s="125"/>
      <c r="DL21" s="128"/>
      <c r="DM21" s="27"/>
      <c r="DN21" s="128"/>
      <c r="DO21" s="27"/>
      <c r="DP21" s="128"/>
      <c r="DQ21" s="27"/>
      <c r="DR21" s="128"/>
      <c r="DS21" s="27"/>
      <c r="DT21" s="128"/>
      <c r="DU21" s="27"/>
      <c r="DV21" s="128"/>
      <c r="DW21" s="27"/>
      <c r="DX21" s="128"/>
      <c r="DY21" s="27"/>
      <c r="DZ21" s="128"/>
      <c r="EA21" s="27"/>
      <c r="EB21" s="128"/>
      <c r="EC21" s="27"/>
      <c r="ED21" s="128"/>
      <c r="EE21" s="27"/>
      <c r="EF21" s="128"/>
      <c r="EG21" s="27"/>
      <c r="EH21" s="28"/>
      <c r="EI21" s="27"/>
      <c r="EJ21" s="30"/>
      <c r="EK21" s="28"/>
      <c r="EL21" s="27"/>
      <c r="EM21" s="28"/>
      <c r="EN21" s="27"/>
      <c r="EO21" s="28"/>
      <c r="EP21" s="27"/>
      <c r="EQ21" s="28"/>
      <c r="ER21" s="27"/>
      <c r="ES21" s="28"/>
      <c r="ET21" s="27"/>
      <c r="EU21" s="28"/>
      <c r="EV21" s="27"/>
      <c r="EW21" s="26"/>
      <c r="EX21" s="27"/>
      <c r="EY21" s="26"/>
      <c r="EZ21" s="27"/>
      <c r="FA21" s="26"/>
      <c r="FB21" s="27"/>
      <c r="FC21" s="26"/>
      <c r="FD21" s="27"/>
      <c r="FE21" s="26"/>
      <c r="FF21" s="27"/>
      <c r="FG21" s="26"/>
      <c r="FH21" s="27"/>
      <c r="FI21" s="30"/>
      <c r="FJ21" s="31">
        <f t="shared" si="1"/>
        <v>41330</v>
      </c>
      <c r="FK21" s="31">
        <f t="shared" si="2"/>
        <v>33630</v>
      </c>
      <c r="FL21" s="32">
        <f t="shared" si="3"/>
        <v>7700</v>
      </c>
    </row>
    <row r="22" spans="1:168" ht="25.5" customHeight="1">
      <c r="A22" s="41">
        <v>15</v>
      </c>
      <c r="B22" s="92" t="s">
        <v>1400</v>
      </c>
      <c r="C22" s="42" t="s">
        <v>1401</v>
      </c>
      <c r="D22" s="42" t="s">
        <v>1461</v>
      </c>
      <c r="E22" s="20" t="s">
        <v>1457</v>
      </c>
      <c r="F22" s="93" t="s">
        <v>1402</v>
      </c>
      <c r="G22" s="33"/>
      <c r="H22" s="127" t="s">
        <v>1465</v>
      </c>
      <c r="I22" s="94">
        <v>3100</v>
      </c>
      <c r="J22" s="127" t="s">
        <v>56</v>
      </c>
      <c r="K22" s="34">
        <f t="shared" si="0"/>
        <v>35030</v>
      </c>
      <c r="L22" s="25">
        <f>FL22</f>
        <v>4410</v>
      </c>
      <c r="M22" s="26">
        <v>1500</v>
      </c>
      <c r="N22" s="26">
        <v>1000</v>
      </c>
      <c r="O22" s="26">
        <v>5000</v>
      </c>
      <c r="P22" s="26">
        <v>8000</v>
      </c>
      <c r="Q22" s="258"/>
      <c r="R22" s="258"/>
      <c r="S22" s="258"/>
      <c r="T22" s="258"/>
      <c r="U22" s="258"/>
      <c r="V22" s="258"/>
      <c r="W22" s="258"/>
      <c r="X22" s="258"/>
      <c r="Y22" s="258"/>
      <c r="Z22" s="258"/>
      <c r="AA22" s="258"/>
      <c r="AB22" s="258"/>
      <c r="AC22" s="258"/>
      <c r="AD22" s="258"/>
      <c r="AE22" s="258"/>
      <c r="AF22" s="258"/>
      <c r="AG22" s="258"/>
      <c r="AH22" s="258"/>
      <c r="AI22" s="258"/>
      <c r="AJ22" s="258"/>
      <c r="AK22" s="258"/>
      <c r="AL22" s="258"/>
      <c r="AM22" s="258"/>
      <c r="AN22" s="258"/>
      <c r="AO22" s="258"/>
      <c r="AP22" s="258"/>
      <c r="AQ22" s="258"/>
      <c r="AR22" s="258"/>
      <c r="AS22" s="258"/>
      <c r="AT22" s="258"/>
      <c r="AU22" s="258"/>
      <c r="AV22" s="258"/>
      <c r="AW22" s="258"/>
      <c r="AX22" s="258"/>
      <c r="AY22" s="258"/>
      <c r="AZ22" s="258"/>
      <c r="BA22" s="258"/>
      <c r="BB22" s="258"/>
      <c r="BC22" s="258"/>
      <c r="BD22" s="258"/>
      <c r="BE22" s="258"/>
      <c r="BF22" s="258"/>
      <c r="BG22" s="258"/>
      <c r="BH22" s="258"/>
      <c r="BI22" s="258"/>
      <c r="BJ22" s="258"/>
      <c r="BK22" s="258"/>
      <c r="BL22" s="258"/>
      <c r="BM22" s="258"/>
      <c r="BN22" s="258"/>
      <c r="BO22" s="258"/>
      <c r="BP22" s="258"/>
      <c r="BQ22" s="258"/>
      <c r="BR22" s="258"/>
      <c r="BS22" s="258"/>
      <c r="BT22" s="258"/>
      <c r="BU22" s="258"/>
      <c r="BV22" s="258"/>
      <c r="BW22" s="258"/>
      <c r="BX22" s="258"/>
      <c r="BY22" s="258"/>
      <c r="BZ22" s="258"/>
      <c r="CA22" s="258"/>
      <c r="CB22" s="258"/>
      <c r="CC22" s="26">
        <v>1500</v>
      </c>
      <c r="CD22" s="27">
        <v>1500</v>
      </c>
      <c r="CE22" s="26">
        <v>1000</v>
      </c>
      <c r="CF22" s="27">
        <v>1000</v>
      </c>
      <c r="CG22" s="26">
        <v>5000</v>
      </c>
      <c r="CH22" s="27">
        <v>5000</v>
      </c>
      <c r="CI22" s="26">
        <v>8000</v>
      </c>
      <c r="CJ22" s="27">
        <v>1500</v>
      </c>
      <c r="CK22" s="26"/>
      <c r="CL22" s="27"/>
      <c r="CM22" s="29">
        <v>2170</v>
      </c>
      <c r="CN22" s="27">
        <v>8670</v>
      </c>
      <c r="CO22" s="29">
        <v>2170</v>
      </c>
      <c r="CP22" s="27">
        <v>2170</v>
      </c>
      <c r="CQ22" s="29">
        <v>2170</v>
      </c>
      <c r="CR22" s="27">
        <v>0</v>
      </c>
      <c r="CS22" s="29">
        <v>2170</v>
      </c>
      <c r="CT22" s="27">
        <v>4340</v>
      </c>
      <c r="CU22" s="29">
        <v>2170</v>
      </c>
      <c r="CV22" s="27"/>
      <c r="CW22" s="29">
        <v>2170</v>
      </c>
      <c r="CX22" s="27"/>
      <c r="CY22" s="29">
        <v>2170</v>
      </c>
      <c r="CZ22" s="27">
        <v>4550</v>
      </c>
      <c r="DA22" s="29">
        <v>2170</v>
      </c>
      <c r="DB22" s="27"/>
      <c r="DC22" s="29">
        <v>2170</v>
      </c>
      <c r="DD22" s="27">
        <v>1890</v>
      </c>
      <c r="DE22" s="128"/>
      <c r="DF22" s="27"/>
      <c r="DG22" s="128"/>
      <c r="DH22" s="27"/>
      <c r="DI22" s="128"/>
      <c r="DJ22" s="27"/>
      <c r="DK22" s="125"/>
      <c r="DL22" s="128"/>
      <c r="DM22" s="27"/>
      <c r="DN22" s="128"/>
      <c r="DO22" s="27"/>
      <c r="DP22" s="128"/>
      <c r="DQ22" s="27"/>
      <c r="DR22" s="128"/>
      <c r="DS22" s="27"/>
      <c r="DT22" s="128"/>
      <c r="DU22" s="27"/>
      <c r="DV22" s="128"/>
      <c r="DW22" s="27"/>
      <c r="DX22" s="128"/>
      <c r="DY22" s="27"/>
      <c r="DZ22" s="128"/>
      <c r="EA22" s="27"/>
      <c r="EB22" s="128"/>
      <c r="EC22" s="27"/>
      <c r="ED22" s="128"/>
      <c r="EE22" s="27"/>
      <c r="EF22" s="128"/>
      <c r="EG22" s="27"/>
      <c r="EH22" s="28"/>
      <c r="EI22" s="27"/>
      <c r="EJ22" s="30"/>
      <c r="EK22" s="28"/>
      <c r="EL22" s="27"/>
      <c r="EM22" s="28"/>
      <c r="EN22" s="27"/>
      <c r="EO22" s="28"/>
      <c r="EP22" s="27"/>
      <c r="EQ22" s="28"/>
      <c r="ER22" s="27"/>
      <c r="ES22" s="28"/>
      <c r="ET22" s="27"/>
      <c r="EU22" s="28"/>
      <c r="EV22" s="27"/>
      <c r="EW22" s="26"/>
      <c r="EX22" s="27"/>
      <c r="EY22" s="26"/>
      <c r="EZ22" s="27"/>
      <c r="FA22" s="26"/>
      <c r="FB22" s="27"/>
      <c r="FC22" s="26"/>
      <c r="FD22" s="27"/>
      <c r="FE22" s="26"/>
      <c r="FF22" s="27"/>
      <c r="FG22" s="26"/>
      <c r="FH22" s="27"/>
      <c r="FI22" s="30"/>
      <c r="FJ22" s="31">
        <f t="shared" si="1"/>
        <v>35030</v>
      </c>
      <c r="FK22" s="31">
        <f t="shared" si="2"/>
        <v>30620</v>
      </c>
      <c r="FL22" s="32">
        <f t="shared" si="3"/>
        <v>4410</v>
      </c>
    </row>
    <row r="23" spans="1:168" ht="25.5" customHeight="1">
      <c r="A23" s="172">
        <v>16</v>
      </c>
      <c r="B23" s="92" t="s">
        <v>547</v>
      </c>
      <c r="C23" s="42" t="s">
        <v>548</v>
      </c>
      <c r="D23" s="42" t="s">
        <v>1461</v>
      </c>
      <c r="E23" s="20" t="s">
        <v>1457</v>
      </c>
      <c r="F23" s="93" t="s">
        <v>549</v>
      </c>
      <c r="G23" s="221"/>
      <c r="H23" s="222" t="s">
        <v>136</v>
      </c>
      <c r="I23" s="94"/>
      <c r="J23" s="222" t="s">
        <v>136</v>
      </c>
      <c r="K23" s="34">
        <f t="shared" si="0"/>
        <v>11500</v>
      </c>
      <c r="L23" s="137">
        <f>FL23</f>
        <v>0</v>
      </c>
      <c r="M23" s="26">
        <v>1500</v>
      </c>
      <c r="N23" s="26">
        <v>1000</v>
      </c>
      <c r="O23" s="26">
        <v>5000</v>
      </c>
      <c r="P23" s="26">
        <v>4000</v>
      </c>
      <c r="Q23" s="258"/>
      <c r="R23" s="258"/>
      <c r="S23" s="258"/>
      <c r="T23" s="258"/>
      <c r="U23" s="258"/>
      <c r="V23" s="258"/>
      <c r="W23" s="258"/>
      <c r="X23" s="258"/>
      <c r="Y23" s="258"/>
      <c r="Z23" s="258"/>
      <c r="AA23" s="258"/>
      <c r="AB23" s="258"/>
      <c r="AC23" s="258"/>
      <c r="AD23" s="258"/>
      <c r="AE23" s="258"/>
      <c r="AF23" s="258"/>
      <c r="AG23" s="258"/>
      <c r="AH23" s="258"/>
      <c r="AI23" s="258"/>
      <c r="AJ23" s="258"/>
      <c r="AK23" s="258"/>
      <c r="AL23" s="258"/>
      <c r="AM23" s="258"/>
      <c r="AN23" s="258"/>
      <c r="AO23" s="258"/>
      <c r="AP23" s="258"/>
      <c r="AQ23" s="258"/>
      <c r="AR23" s="258"/>
      <c r="AS23" s="258"/>
      <c r="AT23" s="258"/>
      <c r="AU23" s="258"/>
      <c r="AV23" s="258"/>
      <c r="AW23" s="258"/>
      <c r="AX23" s="258"/>
      <c r="AY23" s="258"/>
      <c r="AZ23" s="258"/>
      <c r="BA23" s="258"/>
      <c r="BB23" s="258"/>
      <c r="BC23" s="258"/>
      <c r="BD23" s="258"/>
      <c r="BE23" s="258"/>
      <c r="BF23" s="258"/>
      <c r="BG23" s="258"/>
      <c r="BH23" s="258"/>
      <c r="BI23" s="258"/>
      <c r="BJ23" s="258"/>
      <c r="BK23" s="258"/>
      <c r="BL23" s="258"/>
      <c r="BM23" s="258"/>
      <c r="BN23" s="258"/>
      <c r="BO23" s="258"/>
      <c r="BP23" s="258"/>
      <c r="BQ23" s="258"/>
      <c r="BR23" s="258"/>
      <c r="BS23" s="258"/>
      <c r="BT23" s="258"/>
      <c r="BU23" s="258"/>
      <c r="BV23" s="258"/>
      <c r="BW23" s="258"/>
      <c r="BX23" s="258"/>
      <c r="BY23" s="258"/>
      <c r="BZ23" s="258"/>
      <c r="CA23" s="258"/>
      <c r="CB23" s="258"/>
      <c r="CC23" s="26">
        <v>1500</v>
      </c>
      <c r="CD23" s="27">
        <v>1500</v>
      </c>
      <c r="CE23" s="26">
        <v>1000</v>
      </c>
      <c r="CF23" s="27">
        <v>1000</v>
      </c>
      <c r="CG23" s="26">
        <v>5000</v>
      </c>
      <c r="CH23" s="27">
        <v>5000</v>
      </c>
      <c r="CI23" s="26">
        <v>4000</v>
      </c>
      <c r="CJ23" s="27">
        <v>1500</v>
      </c>
      <c r="CK23" s="26"/>
      <c r="CL23" s="27"/>
      <c r="CM23" s="29">
        <v>3570</v>
      </c>
      <c r="CN23" s="27"/>
      <c r="CO23" s="29">
        <v>3570</v>
      </c>
      <c r="CP23" s="27"/>
      <c r="CQ23" s="29">
        <v>3570</v>
      </c>
      <c r="CR23" s="27"/>
      <c r="CS23" s="29">
        <v>3570</v>
      </c>
      <c r="CT23" s="27"/>
      <c r="CU23" s="29"/>
      <c r="CV23" s="27">
        <v>16780</v>
      </c>
      <c r="CW23" s="29"/>
      <c r="CX23" s="27"/>
      <c r="CY23" s="29"/>
      <c r="CZ23" s="27"/>
      <c r="DA23" s="29"/>
      <c r="DB23" s="27"/>
      <c r="DC23" s="29"/>
      <c r="DD23" s="27"/>
      <c r="DE23" s="128"/>
      <c r="DF23" s="27"/>
      <c r="DG23" s="128"/>
      <c r="DH23" s="27"/>
      <c r="DI23" s="128"/>
      <c r="DJ23" s="27"/>
      <c r="DK23" s="125"/>
      <c r="DL23" s="128"/>
      <c r="DM23" s="27"/>
      <c r="DN23" s="128"/>
      <c r="DO23" s="27"/>
      <c r="DP23" s="128"/>
      <c r="DQ23" s="27"/>
      <c r="DR23" s="128"/>
      <c r="DS23" s="27"/>
      <c r="DT23" s="128"/>
      <c r="DU23" s="27"/>
      <c r="DV23" s="128"/>
      <c r="DW23" s="27"/>
      <c r="DX23" s="128"/>
      <c r="DY23" s="27"/>
      <c r="DZ23" s="128"/>
      <c r="EA23" s="27"/>
      <c r="EB23" s="128"/>
      <c r="EC23" s="27"/>
      <c r="ED23" s="128"/>
      <c r="EE23" s="27"/>
      <c r="EF23" s="128"/>
      <c r="EG23" s="27"/>
      <c r="EH23" s="28"/>
      <c r="EI23" s="27"/>
      <c r="EJ23" s="30"/>
      <c r="EK23" s="28"/>
      <c r="EL23" s="27"/>
      <c r="EM23" s="28"/>
      <c r="EN23" s="27"/>
      <c r="EO23" s="28"/>
      <c r="EP23" s="27"/>
      <c r="EQ23" s="28"/>
      <c r="ER23" s="27"/>
      <c r="ES23" s="28"/>
      <c r="ET23" s="27"/>
      <c r="EU23" s="28"/>
      <c r="EV23" s="27"/>
      <c r="EW23" s="26"/>
      <c r="EX23" s="27"/>
      <c r="EY23" s="26"/>
      <c r="EZ23" s="27"/>
      <c r="FA23" s="26"/>
      <c r="FB23" s="27"/>
      <c r="FC23" s="26"/>
      <c r="FD23" s="27"/>
      <c r="FE23" s="26"/>
      <c r="FF23" s="27"/>
      <c r="FG23" s="26"/>
      <c r="FH23" s="27"/>
      <c r="FI23" s="30"/>
      <c r="FJ23" s="31">
        <f t="shared" si="1"/>
        <v>25780</v>
      </c>
      <c r="FK23" s="31">
        <f t="shared" si="2"/>
        <v>25780</v>
      </c>
      <c r="FL23" s="32">
        <f t="shared" si="3"/>
        <v>0</v>
      </c>
    </row>
    <row r="24" spans="1:168" ht="25.5" customHeight="1">
      <c r="A24" s="41">
        <v>17</v>
      </c>
      <c r="B24" s="92" t="s">
        <v>547</v>
      </c>
      <c r="C24" s="42" t="s">
        <v>548</v>
      </c>
      <c r="D24" s="42" t="s">
        <v>1461</v>
      </c>
      <c r="E24" s="20" t="s">
        <v>1458</v>
      </c>
      <c r="F24" s="93" t="s">
        <v>549</v>
      </c>
      <c r="G24" s="222" t="s">
        <v>136</v>
      </c>
      <c r="H24" s="35"/>
      <c r="I24" s="94"/>
      <c r="J24" s="35"/>
      <c r="K24" s="34">
        <f t="shared" si="0"/>
        <v>11500</v>
      </c>
      <c r="L24" s="25">
        <f>FJ24</f>
        <v>25780</v>
      </c>
      <c r="M24" s="26">
        <v>1500</v>
      </c>
      <c r="N24" s="26">
        <v>1000</v>
      </c>
      <c r="O24" s="26">
        <v>5000</v>
      </c>
      <c r="P24" s="26">
        <v>4000</v>
      </c>
      <c r="Q24" s="258"/>
      <c r="R24" s="258"/>
      <c r="S24" s="258"/>
      <c r="T24" s="258"/>
      <c r="U24" s="258"/>
      <c r="V24" s="258"/>
      <c r="W24" s="258"/>
      <c r="X24" s="258"/>
      <c r="Y24" s="258"/>
      <c r="Z24" s="258"/>
      <c r="AA24" s="258"/>
      <c r="AB24" s="258"/>
      <c r="AC24" s="258"/>
      <c r="AD24" s="258"/>
      <c r="AE24" s="258"/>
      <c r="AF24" s="258"/>
      <c r="AG24" s="258"/>
      <c r="AH24" s="258"/>
      <c r="AI24" s="258"/>
      <c r="AJ24" s="258"/>
      <c r="AK24" s="258"/>
      <c r="AL24" s="258"/>
      <c r="AM24" s="258"/>
      <c r="AN24" s="258"/>
      <c r="AO24" s="258"/>
      <c r="AP24" s="258"/>
      <c r="AQ24" s="258"/>
      <c r="AR24" s="258"/>
      <c r="AS24" s="258"/>
      <c r="AT24" s="258"/>
      <c r="AU24" s="258"/>
      <c r="AV24" s="258"/>
      <c r="AW24" s="258"/>
      <c r="AX24" s="258"/>
      <c r="AY24" s="258"/>
      <c r="AZ24" s="258"/>
      <c r="BA24" s="258"/>
      <c r="BB24" s="258"/>
      <c r="BC24" s="258"/>
      <c r="BD24" s="258"/>
      <c r="BE24" s="258"/>
      <c r="BF24" s="258"/>
      <c r="BG24" s="258"/>
      <c r="BH24" s="258"/>
      <c r="BI24" s="258"/>
      <c r="BJ24" s="258"/>
      <c r="BK24" s="258"/>
      <c r="BL24" s="258"/>
      <c r="BM24" s="258"/>
      <c r="BN24" s="258"/>
      <c r="BO24" s="258"/>
      <c r="BP24" s="258"/>
      <c r="BQ24" s="258"/>
      <c r="BR24" s="258"/>
      <c r="BS24" s="258"/>
      <c r="BT24" s="258"/>
      <c r="BU24" s="258"/>
      <c r="BV24" s="258"/>
      <c r="BW24" s="258"/>
      <c r="BX24" s="258"/>
      <c r="BY24" s="258"/>
      <c r="BZ24" s="258"/>
      <c r="CA24" s="258"/>
      <c r="CB24" s="258"/>
      <c r="CC24" s="26">
        <v>1500</v>
      </c>
      <c r="CD24" s="27">
        <v>1500</v>
      </c>
      <c r="CE24" s="26">
        <v>1000</v>
      </c>
      <c r="CF24" s="27">
        <v>1000</v>
      </c>
      <c r="CG24" s="26">
        <v>5000</v>
      </c>
      <c r="CH24" s="27">
        <v>5000</v>
      </c>
      <c r="CI24" s="26">
        <v>4000</v>
      </c>
      <c r="CJ24" s="27">
        <f>1500+0</f>
        <v>1500</v>
      </c>
      <c r="CK24" s="26"/>
      <c r="CL24" s="27"/>
      <c r="CM24" s="26"/>
      <c r="CN24" s="27"/>
      <c r="CO24" s="29">
        <v>3570</v>
      </c>
      <c r="CP24" s="27"/>
      <c r="CQ24" s="29">
        <v>3570</v>
      </c>
      <c r="CR24" s="27"/>
      <c r="CS24" s="29">
        <v>3570</v>
      </c>
      <c r="CT24" s="27"/>
      <c r="CU24" s="29">
        <v>3570</v>
      </c>
      <c r="CV24" s="27"/>
      <c r="CW24" s="29"/>
      <c r="CX24" s="27">
        <v>16780</v>
      </c>
      <c r="CY24" s="29"/>
      <c r="CZ24" s="27"/>
      <c r="DA24" s="29"/>
      <c r="DB24" s="27"/>
      <c r="DC24" s="29"/>
      <c r="DD24" s="27"/>
      <c r="DE24" s="29"/>
      <c r="DF24" s="27"/>
      <c r="DG24" s="28"/>
      <c r="DH24" s="27"/>
      <c r="DI24" s="28"/>
      <c r="DJ24" s="27"/>
      <c r="DK24" s="125"/>
      <c r="DL24" s="128"/>
      <c r="DM24" s="27"/>
      <c r="DN24" s="128"/>
      <c r="DO24" s="27"/>
      <c r="DP24" s="128"/>
      <c r="DQ24" s="27"/>
      <c r="DR24" s="128"/>
      <c r="DS24" s="27"/>
      <c r="DT24" s="128"/>
      <c r="DU24" s="27"/>
      <c r="DV24" s="128"/>
      <c r="DW24" s="27"/>
      <c r="DX24" s="128"/>
      <c r="DY24" s="27"/>
      <c r="DZ24" s="128"/>
      <c r="EA24" s="27"/>
      <c r="EB24" s="128"/>
      <c r="EC24" s="27"/>
      <c r="ED24" s="128"/>
      <c r="EE24" s="27"/>
      <c r="EF24" s="128"/>
      <c r="EG24" s="27"/>
      <c r="EH24" s="28"/>
      <c r="EI24" s="27"/>
      <c r="EJ24" s="30"/>
      <c r="EK24" s="28"/>
      <c r="EL24" s="27"/>
      <c r="EM24" s="28"/>
      <c r="EN24" s="27"/>
      <c r="EO24" s="28"/>
      <c r="EP24" s="27"/>
      <c r="EQ24" s="28"/>
      <c r="ER24" s="27"/>
      <c r="ES24" s="28"/>
      <c r="ET24" s="27"/>
      <c r="EU24" s="28"/>
      <c r="EV24" s="27"/>
      <c r="EW24" s="26"/>
      <c r="EX24" s="27"/>
      <c r="EY24" s="26"/>
      <c r="EZ24" s="27"/>
      <c r="FA24" s="26"/>
      <c r="FB24" s="27"/>
      <c r="FC24" s="26"/>
      <c r="FD24" s="27"/>
      <c r="FE24" s="26"/>
      <c r="FF24" s="27"/>
      <c r="FG24" s="26"/>
      <c r="FH24" s="27"/>
      <c r="FI24" s="30"/>
      <c r="FJ24" s="31">
        <f t="shared" si="1"/>
        <v>25780</v>
      </c>
      <c r="FK24" s="31">
        <f t="shared" si="2"/>
        <v>25780</v>
      </c>
      <c r="FL24" s="32">
        <f t="shared" si="3"/>
        <v>0</v>
      </c>
    </row>
    <row r="25" spans="1:168" ht="25.5" customHeight="1">
      <c r="A25" s="172">
        <v>18</v>
      </c>
      <c r="B25" s="92" t="s">
        <v>1403</v>
      </c>
      <c r="C25" s="42" t="s">
        <v>1404</v>
      </c>
      <c r="D25" s="42" t="s">
        <v>1461</v>
      </c>
      <c r="E25" s="20" t="s">
        <v>1457</v>
      </c>
      <c r="F25" s="93" t="s">
        <v>1405</v>
      </c>
      <c r="G25" s="33"/>
      <c r="H25" s="127"/>
      <c r="I25" s="94">
        <v>5100</v>
      </c>
      <c r="J25" s="127"/>
      <c r="K25" s="34">
        <f t="shared" si="0"/>
        <v>47630</v>
      </c>
      <c r="L25" s="25">
        <f>FL25</f>
        <v>0</v>
      </c>
      <c r="M25" s="26">
        <v>1500</v>
      </c>
      <c r="N25" s="26">
        <v>1000</v>
      </c>
      <c r="O25" s="26">
        <v>5000</v>
      </c>
      <c r="P25" s="26">
        <v>8000</v>
      </c>
      <c r="Q25" s="258"/>
      <c r="R25" s="258"/>
      <c r="S25" s="258"/>
      <c r="T25" s="258"/>
      <c r="U25" s="258"/>
      <c r="V25" s="258"/>
      <c r="W25" s="258"/>
      <c r="X25" s="258"/>
      <c r="Y25" s="258"/>
      <c r="Z25" s="258"/>
      <c r="AA25" s="258"/>
      <c r="AB25" s="258"/>
      <c r="AC25" s="258"/>
      <c r="AD25" s="258"/>
      <c r="AE25" s="258"/>
      <c r="AF25" s="258"/>
      <c r="AG25" s="258"/>
      <c r="AH25" s="258"/>
      <c r="AI25" s="258"/>
      <c r="AJ25" s="258"/>
      <c r="AK25" s="258"/>
      <c r="AL25" s="258"/>
      <c r="AM25" s="258"/>
      <c r="AN25" s="258"/>
      <c r="AO25" s="258"/>
      <c r="AP25" s="258"/>
      <c r="AQ25" s="258"/>
      <c r="AR25" s="258"/>
      <c r="AS25" s="258"/>
      <c r="AT25" s="258"/>
      <c r="AU25" s="258"/>
      <c r="AV25" s="258"/>
      <c r="AW25" s="258"/>
      <c r="AX25" s="258"/>
      <c r="AY25" s="258"/>
      <c r="AZ25" s="258"/>
      <c r="BA25" s="258"/>
      <c r="BB25" s="258"/>
      <c r="BC25" s="258"/>
      <c r="BD25" s="258"/>
      <c r="BE25" s="258"/>
      <c r="BF25" s="258"/>
      <c r="BG25" s="258"/>
      <c r="BH25" s="258"/>
      <c r="BI25" s="258"/>
      <c r="BJ25" s="258"/>
      <c r="BK25" s="258"/>
      <c r="BL25" s="258"/>
      <c r="BM25" s="258"/>
      <c r="BN25" s="258"/>
      <c r="BO25" s="258"/>
      <c r="BP25" s="258"/>
      <c r="BQ25" s="258"/>
      <c r="BR25" s="258"/>
      <c r="BS25" s="258"/>
      <c r="BT25" s="258"/>
      <c r="BU25" s="258"/>
      <c r="BV25" s="258"/>
      <c r="BW25" s="258"/>
      <c r="BX25" s="258"/>
      <c r="BY25" s="258"/>
      <c r="BZ25" s="258"/>
      <c r="CA25" s="258"/>
      <c r="CB25" s="258"/>
      <c r="CC25" s="26">
        <v>1500</v>
      </c>
      <c r="CD25" s="27">
        <v>1500</v>
      </c>
      <c r="CE25" s="26">
        <v>1000</v>
      </c>
      <c r="CF25" s="27">
        <v>1000</v>
      </c>
      <c r="CG25" s="26">
        <v>5000</v>
      </c>
      <c r="CH25" s="27">
        <v>5000</v>
      </c>
      <c r="CI25" s="26">
        <v>8000</v>
      </c>
      <c r="CJ25" s="27">
        <v>8000</v>
      </c>
      <c r="CK25" s="26"/>
      <c r="CL25" s="27"/>
      <c r="CM25" s="29">
        <v>3570</v>
      </c>
      <c r="CN25" s="133">
        <v>3570</v>
      </c>
      <c r="CO25" s="29">
        <v>3570</v>
      </c>
      <c r="CP25" s="27">
        <v>3570</v>
      </c>
      <c r="CQ25" s="29">
        <v>3570</v>
      </c>
      <c r="CR25" s="27">
        <v>3570</v>
      </c>
      <c r="CS25" s="29">
        <v>3570</v>
      </c>
      <c r="CT25" s="27">
        <v>3570</v>
      </c>
      <c r="CU25" s="29">
        <v>3570</v>
      </c>
      <c r="CV25" s="27"/>
      <c r="CW25" s="29">
        <v>3570</v>
      </c>
      <c r="CX25" s="27"/>
      <c r="CY25" s="29">
        <v>3570</v>
      </c>
      <c r="CZ25" s="27"/>
      <c r="DA25" s="29">
        <v>3570</v>
      </c>
      <c r="DB25" s="27"/>
      <c r="DC25" s="29">
        <v>3570</v>
      </c>
      <c r="DD25" s="27">
        <v>17850</v>
      </c>
      <c r="DE25" s="128"/>
      <c r="DF25" s="27"/>
      <c r="DG25" s="128"/>
      <c r="DH25" s="27"/>
      <c r="DI25" s="128"/>
      <c r="DJ25" s="27"/>
      <c r="DK25" s="125"/>
      <c r="DL25" s="128"/>
      <c r="DM25" s="27"/>
      <c r="DN25" s="128"/>
      <c r="DO25" s="27"/>
      <c r="DP25" s="128"/>
      <c r="DQ25" s="27"/>
      <c r="DR25" s="128"/>
      <c r="DS25" s="27"/>
      <c r="DT25" s="128"/>
      <c r="DU25" s="27"/>
      <c r="DV25" s="128"/>
      <c r="DW25" s="27"/>
      <c r="DX25" s="128"/>
      <c r="DY25" s="27"/>
      <c r="DZ25" s="128"/>
      <c r="EA25" s="27"/>
      <c r="EB25" s="128"/>
      <c r="EC25" s="27"/>
      <c r="ED25" s="128"/>
      <c r="EE25" s="27"/>
      <c r="EF25" s="128"/>
      <c r="EG25" s="27"/>
      <c r="EH25" s="28"/>
      <c r="EI25" s="27"/>
      <c r="EJ25" s="30"/>
      <c r="EK25" s="28"/>
      <c r="EL25" s="27"/>
      <c r="EM25" s="28"/>
      <c r="EN25" s="27"/>
      <c r="EO25" s="28"/>
      <c r="EP25" s="27"/>
      <c r="EQ25" s="28"/>
      <c r="ER25" s="27"/>
      <c r="ES25" s="28"/>
      <c r="ET25" s="27"/>
      <c r="EU25" s="28"/>
      <c r="EV25" s="27"/>
      <c r="EW25" s="26"/>
      <c r="EX25" s="27"/>
      <c r="EY25" s="26"/>
      <c r="EZ25" s="27"/>
      <c r="FA25" s="26"/>
      <c r="FB25" s="27"/>
      <c r="FC25" s="26"/>
      <c r="FD25" s="27"/>
      <c r="FE25" s="26"/>
      <c r="FF25" s="27"/>
      <c r="FG25" s="26"/>
      <c r="FH25" s="27"/>
      <c r="FI25" s="30"/>
      <c r="FJ25" s="31">
        <f t="shared" si="1"/>
        <v>47630</v>
      </c>
      <c r="FK25" s="31">
        <f t="shared" si="2"/>
        <v>47630</v>
      </c>
      <c r="FL25" s="32">
        <f t="shared" si="3"/>
        <v>0</v>
      </c>
    </row>
    <row r="26" spans="1:168" ht="25.5" customHeight="1">
      <c r="A26" s="41">
        <v>19</v>
      </c>
      <c r="B26" s="92" t="s">
        <v>550</v>
      </c>
      <c r="C26" s="42" t="s">
        <v>551</v>
      </c>
      <c r="D26" s="42" t="s">
        <v>1461</v>
      </c>
      <c r="E26" s="20" t="s">
        <v>1458</v>
      </c>
      <c r="F26" s="93" t="s">
        <v>552</v>
      </c>
      <c r="G26" s="33"/>
      <c r="H26" s="35" t="s">
        <v>553</v>
      </c>
      <c r="I26" s="94">
        <v>2550</v>
      </c>
      <c r="J26" s="35" t="s">
        <v>553</v>
      </c>
      <c r="K26" s="34">
        <f t="shared" si="0"/>
        <v>31565</v>
      </c>
      <c r="L26" s="25">
        <f>FJ26</f>
        <v>31565</v>
      </c>
      <c r="M26" s="26">
        <v>1500</v>
      </c>
      <c r="N26" s="26">
        <v>1000</v>
      </c>
      <c r="O26" s="26">
        <v>5000</v>
      </c>
      <c r="P26" s="26">
        <v>8000</v>
      </c>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6">
        <v>1500</v>
      </c>
      <c r="CD26" s="27">
        <v>1500</v>
      </c>
      <c r="CE26" s="26">
        <v>1000</v>
      </c>
      <c r="CF26" s="27">
        <v>1000</v>
      </c>
      <c r="CG26" s="26">
        <v>5000</v>
      </c>
      <c r="CH26" s="27">
        <v>5000</v>
      </c>
      <c r="CI26" s="26">
        <v>8000</v>
      </c>
      <c r="CJ26" s="27">
        <f>1500+0+0</f>
        <v>1500</v>
      </c>
      <c r="CK26" s="26"/>
      <c r="CL26" s="27"/>
      <c r="CM26" s="26"/>
      <c r="CN26" s="27"/>
      <c r="CO26" s="29">
        <v>1785</v>
      </c>
      <c r="CP26" s="27">
        <v>0</v>
      </c>
      <c r="CQ26" s="29">
        <v>1785</v>
      </c>
      <c r="CR26" s="27">
        <f>3285+0</f>
        <v>3285</v>
      </c>
      <c r="CS26" s="29">
        <v>1785</v>
      </c>
      <c r="CT26" s="27">
        <v>3570</v>
      </c>
      <c r="CU26" s="29">
        <v>1785</v>
      </c>
      <c r="CV26" s="27">
        <v>2785</v>
      </c>
      <c r="CW26" s="29">
        <v>1785</v>
      </c>
      <c r="CX26" s="27">
        <v>2785</v>
      </c>
      <c r="CY26" s="29">
        <v>1785</v>
      </c>
      <c r="CZ26" s="27">
        <v>2785</v>
      </c>
      <c r="DA26" s="29">
        <v>1785</v>
      </c>
      <c r="DB26" s="27"/>
      <c r="DC26" s="29">
        <v>1785</v>
      </c>
      <c r="DD26" s="27">
        <v>4570</v>
      </c>
      <c r="DE26" s="29">
        <v>1785</v>
      </c>
      <c r="DF26" s="27"/>
      <c r="DG26" s="28"/>
      <c r="DH26" s="27"/>
      <c r="DI26" s="28"/>
      <c r="DJ26" s="27"/>
      <c r="DK26" s="125"/>
      <c r="DL26" s="128"/>
      <c r="DM26" s="27"/>
      <c r="DN26" s="128"/>
      <c r="DO26" s="27"/>
      <c r="DP26" s="128"/>
      <c r="DQ26" s="27"/>
      <c r="DR26" s="128"/>
      <c r="DS26" s="27"/>
      <c r="DT26" s="128"/>
      <c r="DU26" s="27"/>
      <c r="DV26" s="128"/>
      <c r="DW26" s="27"/>
      <c r="DX26" s="128"/>
      <c r="DY26" s="27"/>
      <c r="DZ26" s="128"/>
      <c r="EA26" s="27"/>
      <c r="EB26" s="128"/>
      <c r="EC26" s="27"/>
      <c r="ED26" s="128"/>
      <c r="EE26" s="27"/>
      <c r="EF26" s="128"/>
      <c r="EG26" s="27"/>
      <c r="EH26" s="28"/>
      <c r="EI26" s="27"/>
      <c r="EJ26" s="30"/>
      <c r="EK26" s="28"/>
      <c r="EL26" s="27"/>
      <c r="EM26" s="28"/>
      <c r="EN26" s="27"/>
      <c r="EO26" s="28"/>
      <c r="EP26" s="27"/>
      <c r="EQ26" s="28"/>
      <c r="ER26" s="27"/>
      <c r="ES26" s="28"/>
      <c r="ET26" s="27"/>
      <c r="EU26" s="28"/>
      <c r="EV26" s="27"/>
      <c r="EW26" s="26"/>
      <c r="EX26" s="27"/>
      <c r="EY26" s="26"/>
      <c r="EZ26" s="27"/>
      <c r="FA26" s="26"/>
      <c r="FB26" s="27"/>
      <c r="FC26" s="26"/>
      <c r="FD26" s="27"/>
      <c r="FE26" s="26"/>
      <c r="FF26" s="27"/>
      <c r="FG26" s="26"/>
      <c r="FH26" s="27"/>
      <c r="FI26" s="30"/>
      <c r="FJ26" s="31">
        <f t="shared" si="1"/>
        <v>31565</v>
      </c>
      <c r="FK26" s="31">
        <f t="shared" si="2"/>
        <v>28780</v>
      </c>
      <c r="FL26" s="32">
        <f t="shared" si="3"/>
        <v>2785</v>
      </c>
    </row>
    <row r="27" spans="1:168" ht="25.5" customHeight="1">
      <c r="A27" s="172">
        <v>20</v>
      </c>
      <c r="B27" s="92" t="s">
        <v>1406</v>
      </c>
      <c r="C27" s="42" t="s">
        <v>1407</v>
      </c>
      <c r="D27" s="42" t="s">
        <v>1461</v>
      </c>
      <c r="E27" s="20" t="s">
        <v>1457</v>
      </c>
      <c r="F27" s="93"/>
      <c r="G27" s="33"/>
      <c r="H27" s="127"/>
      <c r="I27" s="94">
        <v>5100</v>
      </c>
      <c r="J27" s="127"/>
      <c r="K27" s="34">
        <f t="shared" si="0"/>
        <v>47630</v>
      </c>
      <c r="L27" s="25">
        <f>FL27</f>
        <v>0</v>
      </c>
      <c r="M27" s="26">
        <v>1500</v>
      </c>
      <c r="N27" s="26">
        <v>1000</v>
      </c>
      <c r="O27" s="26">
        <v>5000</v>
      </c>
      <c r="P27" s="26">
        <v>8000</v>
      </c>
      <c r="Q27" s="258"/>
      <c r="R27" s="258"/>
      <c r="S27" s="258"/>
      <c r="T27" s="258"/>
      <c r="U27" s="258"/>
      <c r="V27" s="258"/>
      <c r="W27" s="258"/>
      <c r="X27" s="258"/>
      <c r="Y27" s="258"/>
      <c r="Z27" s="258"/>
      <c r="AA27" s="258"/>
      <c r="AB27" s="258"/>
      <c r="AC27" s="258"/>
      <c r="AD27" s="258"/>
      <c r="AE27" s="258"/>
      <c r="AF27" s="258"/>
      <c r="AG27" s="258"/>
      <c r="AH27" s="258"/>
      <c r="AI27" s="258"/>
      <c r="AJ27" s="258"/>
      <c r="AK27" s="258"/>
      <c r="AL27" s="258"/>
      <c r="AM27" s="258"/>
      <c r="AN27" s="258"/>
      <c r="AO27" s="258"/>
      <c r="AP27" s="258"/>
      <c r="AQ27" s="258"/>
      <c r="AR27" s="258"/>
      <c r="AS27" s="258"/>
      <c r="AT27" s="258"/>
      <c r="AU27" s="258"/>
      <c r="AV27" s="258"/>
      <c r="AW27" s="258"/>
      <c r="AX27" s="258"/>
      <c r="AY27" s="258"/>
      <c r="AZ27" s="258"/>
      <c r="BA27" s="258"/>
      <c r="BB27" s="258"/>
      <c r="BC27" s="258"/>
      <c r="BD27" s="258"/>
      <c r="BE27" s="258"/>
      <c r="BF27" s="258"/>
      <c r="BG27" s="258"/>
      <c r="BH27" s="258"/>
      <c r="BI27" s="258"/>
      <c r="BJ27" s="258"/>
      <c r="BK27" s="258"/>
      <c r="BL27" s="258"/>
      <c r="BM27" s="258"/>
      <c r="BN27" s="258"/>
      <c r="BO27" s="258"/>
      <c r="BP27" s="258"/>
      <c r="BQ27" s="258"/>
      <c r="BR27" s="258"/>
      <c r="BS27" s="258"/>
      <c r="BT27" s="258"/>
      <c r="BU27" s="258"/>
      <c r="BV27" s="258"/>
      <c r="BW27" s="258"/>
      <c r="BX27" s="258"/>
      <c r="BY27" s="258"/>
      <c r="BZ27" s="258"/>
      <c r="CA27" s="258"/>
      <c r="CB27" s="258"/>
      <c r="CC27" s="26">
        <v>1500</v>
      </c>
      <c r="CD27" s="27">
        <v>1500</v>
      </c>
      <c r="CE27" s="26">
        <v>1000</v>
      </c>
      <c r="CF27" s="27">
        <v>1000</v>
      </c>
      <c r="CG27" s="26">
        <v>5000</v>
      </c>
      <c r="CH27" s="27">
        <v>5000</v>
      </c>
      <c r="CI27" s="26">
        <v>8000</v>
      </c>
      <c r="CJ27" s="27">
        <v>8000</v>
      </c>
      <c r="CK27" s="26"/>
      <c r="CL27" s="27"/>
      <c r="CM27" s="29">
        <v>3570</v>
      </c>
      <c r="CN27" s="133">
        <v>3570</v>
      </c>
      <c r="CO27" s="29">
        <v>3570</v>
      </c>
      <c r="CP27" s="27">
        <v>3550</v>
      </c>
      <c r="CQ27" s="29">
        <v>3570</v>
      </c>
      <c r="CR27" s="27">
        <v>3590</v>
      </c>
      <c r="CS27" s="29">
        <v>3570</v>
      </c>
      <c r="CT27" s="27">
        <v>3570</v>
      </c>
      <c r="CU27" s="29">
        <v>3570</v>
      </c>
      <c r="CV27" s="27"/>
      <c r="CW27" s="29">
        <v>3570</v>
      </c>
      <c r="CX27" s="27">
        <v>7140</v>
      </c>
      <c r="CY27" s="29">
        <v>3570</v>
      </c>
      <c r="CZ27" s="27"/>
      <c r="DA27" s="29">
        <v>3570</v>
      </c>
      <c r="DB27" s="27">
        <v>10710</v>
      </c>
      <c r="DC27" s="29">
        <v>3570</v>
      </c>
      <c r="DD27" s="27"/>
      <c r="DE27" s="128"/>
      <c r="DF27" s="27"/>
      <c r="DG27" s="128"/>
      <c r="DH27" s="27"/>
      <c r="DI27" s="128"/>
      <c r="DJ27" s="27"/>
      <c r="DK27" s="125"/>
      <c r="DL27" s="128"/>
      <c r="DM27" s="27"/>
      <c r="DN27" s="128"/>
      <c r="DO27" s="27"/>
      <c r="DP27" s="128"/>
      <c r="DQ27" s="27"/>
      <c r="DR27" s="128"/>
      <c r="DS27" s="27"/>
      <c r="DT27" s="128"/>
      <c r="DU27" s="27"/>
      <c r="DV27" s="128"/>
      <c r="DW27" s="27"/>
      <c r="DX27" s="128"/>
      <c r="DY27" s="27"/>
      <c r="DZ27" s="128"/>
      <c r="EA27" s="27"/>
      <c r="EB27" s="128"/>
      <c r="EC27" s="27"/>
      <c r="ED27" s="128"/>
      <c r="EE27" s="27"/>
      <c r="EF27" s="128"/>
      <c r="EG27" s="27"/>
      <c r="EH27" s="28"/>
      <c r="EI27" s="27"/>
      <c r="EJ27" s="30"/>
      <c r="EK27" s="28"/>
      <c r="EL27" s="27"/>
      <c r="EM27" s="28"/>
      <c r="EN27" s="27"/>
      <c r="EO27" s="28"/>
      <c r="EP27" s="27"/>
      <c r="EQ27" s="28"/>
      <c r="ER27" s="27"/>
      <c r="ES27" s="28"/>
      <c r="ET27" s="27"/>
      <c r="EU27" s="28"/>
      <c r="EV27" s="27"/>
      <c r="EW27" s="26"/>
      <c r="EX27" s="27"/>
      <c r="EY27" s="26"/>
      <c r="EZ27" s="27"/>
      <c r="FA27" s="26"/>
      <c r="FB27" s="27"/>
      <c r="FC27" s="26"/>
      <c r="FD27" s="27"/>
      <c r="FE27" s="26"/>
      <c r="FF27" s="27"/>
      <c r="FG27" s="26"/>
      <c r="FH27" s="27"/>
      <c r="FI27" s="30"/>
      <c r="FJ27" s="31">
        <f t="shared" si="1"/>
        <v>47630</v>
      </c>
      <c r="FK27" s="31">
        <f t="shared" si="2"/>
        <v>47630</v>
      </c>
      <c r="FL27" s="32">
        <f t="shared" si="3"/>
        <v>0</v>
      </c>
    </row>
    <row r="28" spans="1:168" ht="25.5" customHeight="1">
      <c r="A28" s="41">
        <v>21</v>
      </c>
      <c r="B28" s="92" t="s">
        <v>1408</v>
      </c>
      <c r="C28" s="42" t="s">
        <v>1409</v>
      </c>
      <c r="D28" s="42" t="s">
        <v>1461</v>
      </c>
      <c r="E28" s="20" t="s">
        <v>1457</v>
      </c>
      <c r="F28" s="93" t="s">
        <v>1410</v>
      </c>
      <c r="G28" s="33"/>
      <c r="H28" s="127"/>
      <c r="I28" s="94">
        <v>5100</v>
      </c>
      <c r="J28" s="127"/>
      <c r="K28" s="34">
        <f t="shared" si="0"/>
        <v>47630</v>
      </c>
      <c r="L28" s="25">
        <f>FL28</f>
        <v>0</v>
      </c>
      <c r="M28" s="26">
        <v>1500</v>
      </c>
      <c r="N28" s="26">
        <v>1000</v>
      </c>
      <c r="O28" s="26">
        <v>5000</v>
      </c>
      <c r="P28" s="26">
        <v>8000</v>
      </c>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8"/>
      <c r="AR28" s="258"/>
      <c r="AS28" s="258"/>
      <c r="AT28" s="258"/>
      <c r="AU28" s="258"/>
      <c r="AV28" s="258"/>
      <c r="AW28" s="258"/>
      <c r="AX28" s="258"/>
      <c r="AY28" s="258"/>
      <c r="AZ28" s="258"/>
      <c r="BA28" s="258"/>
      <c r="BB28" s="258"/>
      <c r="BC28" s="258"/>
      <c r="BD28" s="258"/>
      <c r="BE28" s="258"/>
      <c r="BF28" s="258"/>
      <c r="BG28" s="258"/>
      <c r="BH28" s="258"/>
      <c r="BI28" s="258"/>
      <c r="BJ28" s="258"/>
      <c r="BK28" s="258"/>
      <c r="BL28" s="258"/>
      <c r="BM28" s="258"/>
      <c r="BN28" s="258"/>
      <c r="BO28" s="258"/>
      <c r="BP28" s="258"/>
      <c r="BQ28" s="258"/>
      <c r="BR28" s="258"/>
      <c r="BS28" s="258"/>
      <c r="BT28" s="258"/>
      <c r="BU28" s="258"/>
      <c r="BV28" s="258"/>
      <c r="BW28" s="258"/>
      <c r="BX28" s="258"/>
      <c r="BY28" s="258"/>
      <c r="BZ28" s="258"/>
      <c r="CA28" s="258"/>
      <c r="CB28" s="258"/>
      <c r="CC28" s="26">
        <v>1500</v>
      </c>
      <c r="CD28" s="27">
        <v>1500</v>
      </c>
      <c r="CE28" s="26">
        <v>1000</v>
      </c>
      <c r="CF28" s="27">
        <v>1000</v>
      </c>
      <c r="CG28" s="26">
        <v>5000</v>
      </c>
      <c r="CH28" s="27">
        <v>5000</v>
      </c>
      <c r="CI28" s="26">
        <v>8000</v>
      </c>
      <c r="CJ28" s="27">
        <v>1500</v>
      </c>
      <c r="CK28" s="26"/>
      <c r="CL28" s="27"/>
      <c r="CM28" s="29">
        <v>3570</v>
      </c>
      <c r="CN28" s="27">
        <v>0</v>
      </c>
      <c r="CO28" s="29">
        <v>3570</v>
      </c>
      <c r="CP28" s="27">
        <v>0</v>
      </c>
      <c r="CQ28" s="29">
        <v>3570</v>
      </c>
      <c r="CR28" s="27">
        <v>0</v>
      </c>
      <c r="CS28" s="29">
        <v>3570</v>
      </c>
      <c r="CT28" s="27">
        <v>20780</v>
      </c>
      <c r="CU28" s="29">
        <v>3570</v>
      </c>
      <c r="CV28" s="27"/>
      <c r="CW28" s="29">
        <v>3570</v>
      </c>
      <c r="CX28" s="27"/>
      <c r="CY28" s="29">
        <v>3570</v>
      </c>
      <c r="CZ28" s="27"/>
      <c r="DA28" s="29">
        <v>3570</v>
      </c>
      <c r="DB28" s="27">
        <v>14280</v>
      </c>
      <c r="DC28" s="29">
        <v>3570</v>
      </c>
      <c r="DD28" s="27">
        <v>3570</v>
      </c>
      <c r="DE28" s="128"/>
      <c r="DF28" s="27"/>
      <c r="DG28" s="128"/>
      <c r="DH28" s="27"/>
      <c r="DI28" s="128"/>
      <c r="DJ28" s="27"/>
      <c r="DK28" s="125"/>
      <c r="DL28" s="128"/>
      <c r="DM28" s="27"/>
      <c r="DN28" s="128"/>
      <c r="DO28" s="27"/>
      <c r="DP28" s="128"/>
      <c r="DQ28" s="27"/>
      <c r="DR28" s="128"/>
      <c r="DS28" s="27"/>
      <c r="DT28" s="128"/>
      <c r="DU28" s="27"/>
      <c r="DV28" s="128"/>
      <c r="DW28" s="27"/>
      <c r="DX28" s="128"/>
      <c r="DY28" s="27"/>
      <c r="DZ28" s="128"/>
      <c r="EA28" s="27"/>
      <c r="EB28" s="128"/>
      <c r="EC28" s="27"/>
      <c r="ED28" s="128"/>
      <c r="EE28" s="27"/>
      <c r="EF28" s="128"/>
      <c r="EG28" s="27"/>
      <c r="EH28" s="28"/>
      <c r="EI28" s="27"/>
      <c r="EJ28" s="30"/>
      <c r="EK28" s="28"/>
      <c r="EL28" s="27"/>
      <c r="EM28" s="28"/>
      <c r="EN28" s="27"/>
      <c r="EO28" s="28"/>
      <c r="EP28" s="27"/>
      <c r="EQ28" s="28"/>
      <c r="ER28" s="27"/>
      <c r="ES28" s="28"/>
      <c r="ET28" s="27"/>
      <c r="EU28" s="28"/>
      <c r="EV28" s="27"/>
      <c r="EW28" s="26"/>
      <c r="EX28" s="27"/>
      <c r="EY28" s="26"/>
      <c r="EZ28" s="27"/>
      <c r="FA28" s="26"/>
      <c r="FB28" s="27"/>
      <c r="FC28" s="26"/>
      <c r="FD28" s="27"/>
      <c r="FE28" s="26"/>
      <c r="FF28" s="27"/>
      <c r="FG28" s="26"/>
      <c r="FH28" s="27"/>
      <c r="FI28" s="30"/>
      <c r="FJ28" s="31">
        <f t="shared" si="1"/>
        <v>47630</v>
      </c>
      <c r="FK28" s="31">
        <f t="shared" si="2"/>
        <v>47630</v>
      </c>
      <c r="FL28" s="32">
        <f t="shared" si="3"/>
        <v>0</v>
      </c>
    </row>
    <row r="29" spans="1:168" ht="25.5" customHeight="1">
      <c r="A29" s="172">
        <v>22</v>
      </c>
      <c r="B29" s="92" t="s">
        <v>554</v>
      </c>
      <c r="C29" s="42" t="s">
        <v>555</v>
      </c>
      <c r="D29" s="42" t="s">
        <v>1461</v>
      </c>
      <c r="E29" s="20" t="s">
        <v>1458</v>
      </c>
      <c r="F29" s="93" t="s">
        <v>556</v>
      </c>
      <c r="G29" s="211" t="s">
        <v>45</v>
      </c>
      <c r="H29" s="35" t="s">
        <v>1463</v>
      </c>
      <c r="I29" s="94">
        <v>4700</v>
      </c>
      <c r="J29" s="35"/>
      <c r="K29" s="34">
        <f t="shared" si="0"/>
        <v>45110</v>
      </c>
      <c r="L29" s="38">
        <f>FJ29</f>
        <v>45110</v>
      </c>
      <c r="M29" s="26">
        <v>1500</v>
      </c>
      <c r="N29" s="26">
        <v>1000</v>
      </c>
      <c r="O29" s="26">
        <v>5000</v>
      </c>
      <c r="P29" s="26">
        <v>8000</v>
      </c>
      <c r="Q29" s="258"/>
      <c r="R29" s="258"/>
      <c r="S29" s="258"/>
      <c r="T29" s="258"/>
      <c r="U29" s="258"/>
      <c r="V29" s="258"/>
      <c r="W29" s="258"/>
      <c r="X29" s="258"/>
      <c r="Y29" s="258"/>
      <c r="Z29" s="258"/>
      <c r="AA29" s="258"/>
      <c r="AB29" s="258"/>
      <c r="AC29" s="258"/>
      <c r="AD29" s="258"/>
      <c r="AE29" s="258"/>
      <c r="AF29" s="258"/>
      <c r="AG29" s="258"/>
      <c r="AH29" s="258"/>
      <c r="AI29" s="258"/>
      <c r="AJ29" s="258"/>
      <c r="AK29" s="258"/>
      <c r="AL29" s="258"/>
      <c r="AM29" s="258"/>
      <c r="AN29" s="258"/>
      <c r="AO29" s="258"/>
      <c r="AP29" s="258"/>
      <c r="AQ29" s="258"/>
      <c r="AR29" s="258"/>
      <c r="AS29" s="258"/>
      <c r="AT29" s="258"/>
      <c r="AU29" s="258"/>
      <c r="AV29" s="258"/>
      <c r="AW29" s="258"/>
      <c r="AX29" s="258"/>
      <c r="AY29" s="258"/>
      <c r="AZ29" s="258"/>
      <c r="BA29" s="258"/>
      <c r="BB29" s="258"/>
      <c r="BC29" s="258"/>
      <c r="BD29" s="258"/>
      <c r="BE29" s="258"/>
      <c r="BF29" s="258"/>
      <c r="BG29" s="258"/>
      <c r="BH29" s="258"/>
      <c r="BI29" s="258"/>
      <c r="BJ29" s="258"/>
      <c r="BK29" s="258"/>
      <c r="BL29" s="258"/>
      <c r="BM29" s="258"/>
      <c r="BN29" s="258"/>
      <c r="BO29" s="258"/>
      <c r="BP29" s="258"/>
      <c r="BQ29" s="258"/>
      <c r="BR29" s="258"/>
      <c r="BS29" s="258"/>
      <c r="BT29" s="258"/>
      <c r="BU29" s="258"/>
      <c r="BV29" s="258"/>
      <c r="BW29" s="258"/>
      <c r="BX29" s="258"/>
      <c r="BY29" s="258"/>
      <c r="BZ29" s="258"/>
      <c r="CA29" s="258"/>
      <c r="CB29" s="258"/>
      <c r="CC29" s="26">
        <v>1500</v>
      </c>
      <c r="CD29" s="27">
        <v>1500</v>
      </c>
      <c r="CE29" s="26">
        <v>1000</v>
      </c>
      <c r="CF29" s="27">
        <v>1000</v>
      </c>
      <c r="CG29" s="26">
        <v>5000</v>
      </c>
      <c r="CH29" s="27">
        <v>5000</v>
      </c>
      <c r="CI29" s="26">
        <v>8000</v>
      </c>
      <c r="CJ29" s="27">
        <f>1500+0</f>
        <v>1500</v>
      </c>
      <c r="CK29" s="26"/>
      <c r="CL29" s="27"/>
      <c r="CM29" s="26"/>
      <c r="CN29" s="27"/>
      <c r="CO29" s="29">
        <v>3290</v>
      </c>
      <c r="CP29" s="27">
        <v>10070</v>
      </c>
      <c r="CQ29" s="29">
        <v>3290</v>
      </c>
      <c r="CR29" s="27">
        <v>3570</v>
      </c>
      <c r="CS29" s="29">
        <v>3290</v>
      </c>
      <c r="CT29" s="27">
        <v>3570</v>
      </c>
      <c r="CU29" s="29">
        <v>3290</v>
      </c>
      <c r="CV29" s="27">
        <v>3570</v>
      </c>
      <c r="CW29" s="29">
        <v>3290</v>
      </c>
      <c r="CX29" s="27">
        <v>3570</v>
      </c>
      <c r="CY29" s="29">
        <v>3290</v>
      </c>
      <c r="CZ29" s="27">
        <v>3570</v>
      </c>
      <c r="DA29" s="29">
        <v>3290</v>
      </c>
      <c r="DB29" s="27">
        <v>3570</v>
      </c>
      <c r="DC29" s="29">
        <v>3290</v>
      </c>
      <c r="DD29" s="27">
        <v>3570</v>
      </c>
      <c r="DE29" s="29">
        <v>3290</v>
      </c>
      <c r="DF29" s="27">
        <v>3570</v>
      </c>
      <c r="DG29" s="28"/>
      <c r="DH29" s="27"/>
      <c r="DI29" s="28"/>
      <c r="DJ29" s="27"/>
      <c r="DK29" s="125"/>
      <c r="DL29" s="128"/>
      <c r="DM29" s="27"/>
      <c r="DN29" s="128"/>
      <c r="DO29" s="27"/>
      <c r="DP29" s="128"/>
      <c r="DQ29" s="27"/>
      <c r="DR29" s="128"/>
      <c r="DS29" s="27"/>
      <c r="DT29" s="128"/>
      <c r="DU29" s="27"/>
      <c r="DV29" s="128"/>
      <c r="DW29" s="27"/>
      <c r="DX29" s="128"/>
      <c r="DY29" s="27"/>
      <c r="DZ29" s="128"/>
      <c r="EA29" s="27"/>
      <c r="EB29" s="128"/>
      <c r="EC29" s="27"/>
      <c r="ED29" s="128"/>
      <c r="EE29" s="27"/>
      <c r="EF29" s="128"/>
      <c r="EG29" s="27"/>
      <c r="EH29" s="28"/>
      <c r="EI29" s="27"/>
      <c r="EJ29" s="30"/>
      <c r="EK29" s="28"/>
      <c r="EL29" s="27"/>
      <c r="EM29" s="28"/>
      <c r="EN29" s="27"/>
      <c r="EO29" s="28"/>
      <c r="EP29" s="27"/>
      <c r="EQ29" s="28"/>
      <c r="ER29" s="27"/>
      <c r="ES29" s="28"/>
      <c r="ET29" s="27"/>
      <c r="EU29" s="28"/>
      <c r="EV29" s="27"/>
      <c r="EW29" s="26"/>
      <c r="EX29" s="27"/>
      <c r="EY29" s="26"/>
      <c r="EZ29" s="27"/>
      <c r="FA29" s="26"/>
      <c r="FB29" s="27"/>
      <c r="FC29" s="26"/>
      <c r="FD29" s="27"/>
      <c r="FE29" s="26"/>
      <c r="FF29" s="27"/>
      <c r="FG29" s="26"/>
      <c r="FH29" s="27"/>
      <c r="FI29" s="30"/>
      <c r="FJ29" s="31">
        <f t="shared" si="1"/>
        <v>45110</v>
      </c>
      <c r="FK29" s="31">
        <f t="shared" si="2"/>
        <v>47630</v>
      </c>
      <c r="FL29" s="32">
        <f t="shared" si="3"/>
        <v>-2520</v>
      </c>
    </row>
    <row r="30" spans="1:168" ht="25.5" customHeight="1">
      <c r="A30" s="41">
        <v>23</v>
      </c>
      <c r="B30" s="92" t="s">
        <v>1411</v>
      </c>
      <c r="C30" s="42" t="s">
        <v>1412</v>
      </c>
      <c r="D30" s="42" t="s">
        <v>1461</v>
      </c>
      <c r="E30" s="20" t="s">
        <v>1457</v>
      </c>
      <c r="F30" s="93" t="s">
        <v>1413</v>
      </c>
      <c r="G30" s="33"/>
      <c r="H30" s="147" t="s">
        <v>1471</v>
      </c>
      <c r="I30" s="94">
        <v>4100</v>
      </c>
      <c r="J30" s="147" t="s">
        <v>49</v>
      </c>
      <c r="K30" s="34">
        <f t="shared" si="0"/>
        <v>41330</v>
      </c>
      <c r="L30" s="25">
        <f>FL30</f>
        <v>0</v>
      </c>
      <c r="M30" s="26">
        <v>1500</v>
      </c>
      <c r="N30" s="26">
        <v>1000</v>
      </c>
      <c r="O30" s="26">
        <v>5000</v>
      </c>
      <c r="P30" s="26">
        <v>8000</v>
      </c>
      <c r="Q30" s="258"/>
      <c r="R30" s="258"/>
      <c r="S30" s="258"/>
      <c r="T30" s="258"/>
      <c r="U30" s="258"/>
      <c r="V30" s="258"/>
      <c r="W30" s="258"/>
      <c r="X30" s="258"/>
      <c r="Y30" s="258"/>
      <c r="Z30" s="258"/>
      <c r="AA30" s="258"/>
      <c r="AB30" s="258"/>
      <c r="AC30" s="258"/>
      <c r="AD30" s="258"/>
      <c r="AE30" s="258"/>
      <c r="AF30" s="258"/>
      <c r="AG30" s="258"/>
      <c r="AH30" s="258"/>
      <c r="AI30" s="258"/>
      <c r="AJ30" s="258"/>
      <c r="AK30" s="258"/>
      <c r="AL30" s="258"/>
      <c r="AM30" s="258"/>
      <c r="AN30" s="258"/>
      <c r="AO30" s="258"/>
      <c r="AP30" s="258"/>
      <c r="AQ30" s="258"/>
      <c r="AR30" s="258"/>
      <c r="AS30" s="258"/>
      <c r="AT30" s="258"/>
      <c r="AU30" s="258"/>
      <c r="AV30" s="258"/>
      <c r="AW30" s="258"/>
      <c r="AX30" s="258"/>
      <c r="AY30" s="258"/>
      <c r="AZ30" s="258"/>
      <c r="BA30" s="258"/>
      <c r="BB30" s="258"/>
      <c r="BC30" s="258"/>
      <c r="BD30" s="258"/>
      <c r="BE30" s="258"/>
      <c r="BF30" s="258"/>
      <c r="BG30" s="258"/>
      <c r="BH30" s="258"/>
      <c r="BI30" s="258"/>
      <c r="BJ30" s="258"/>
      <c r="BK30" s="258"/>
      <c r="BL30" s="258"/>
      <c r="BM30" s="258"/>
      <c r="BN30" s="258"/>
      <c r="BO30" s="258"/>
      <c r="BP30" s="258"/>
      <c r="BQ30" s="258"/>
      <c r="BR30" s="258"/>
      <c r="BS30" s="258"/>
      <c r="BT30" s="258"/>
      <c r="BU30" s="258"/>
      <c r="BV30" s="258"/>
      <c r="BW30" s="258"/>
      <c r="BX30" s="258"/>
      <c r="BY30" s="258"/>
      <c r="BZ30" s="258"/>
      <c r="CA30" s="258"/>
      <c r="CB30" s="258"/>
      <c r="CC30" s="26">
        <v>1500</v>
      </c>
      <c r="CD30" s="27">
        <v>1500</v>
      </c>
      <c r="CE30" s="26">
        <v>1000</v>
      </c>
      <c r="CF30" s="27">
        <v>1000</v>
      </c>
      <c r="CG30" s="26">
        <v>5000</v>
      </c>
      <c r="CH30" s="27">
        <v>5000</v>
      </c>
      <c r="CI30" s="26">
        <v>8000</v>
      </c>
      <c r="CJ30" s="27">
        <f>1500+0</f>
        <v>1500</v>
      </c>
      <c r="CK30" s="26"/>
      <c r="CL30" s="27"/>
      <c r="CM30" s="29">
        <v>2870</v>
      </c>
      <c r="CN30" s="27">
        <v>0</v>
      </c>
      <c r="CO30" s="29">
        <v>2870</v>
      </c>
      <c r="CP30" s="27">
        <v>0</v>
      </c>
      <c r="CQ30" s="29">
        <v>2870</v>
      </c>
      <c r="CR30" s="27">
        <v>17980</v>
      </c>
      <c r="CS30" s="29">
        <v>2870</v>
      </c>
      <c r="CT30" s="27">
        <v>0</v>
      </c>
      <c r="CU30" s="29">
        <v>2870</v>
      </c>
      <c r="CV30" s="27"/>
      <c r="CW30" s="29">
        <v>2870</v>
      </c>
      <c r="CX30" s="27"/>
      <c r="CY30" s="29">
        <v>2870</v>
      </c>
      <c r="CZ30" s="27"/>
      <c r="DA30" s="29">
        <v>2870</v>
      </c>
      <c r="DB30" s="27"/>
      <c r="DC30" s="29">
        <v>2870</v>
      </c>
      <c r="DD30" s="27">
        <v>14350</v>
      </c>
      <c r="DE30" s="128"/>
      <c r="DF30" s="27"/>
      <c r="DG30" s="128"/>
      <c r="DH30" s="27"/>
      <c r="DI30" s="128"/>
      <c r="DJ30" s="27"/>
      <c r="DK30" s="125"/>
      <c r="DL30" s="128"/>
      <c r="DM30" s="27"/>
      <c r="DN30" s="128"/>
      <c r="DO30" s="27"/>
      <c r="DP30" s="128"/>
      <c r="DQ30" s="27"/>
      <c r="DR30" s="128"/>
      <c r="DS30" s="27"/>
      <c r="DT30" s="128"/>
      <c r="DU30" s="27"/>
      <c r="DV30" s="128"/>
      <c r="DW30" s="27"/>
      <c r="DX30" s="128"/>
      <c r="DY30" s="27"/>
      <c r="DZ30" s="128"/>
      <c r="EA30" s="27"/>
      <c r="EB30" s="128"/>
      <c r="EC30" s="27"/>
      <c r="ED30" s="128"/>
      <c r="EE30" s="27"/>
      <c r="EF30" s="128"/>
      <c r="EG30" s="27"/>
      <c r="EH30" s="28"/>
      <c r="EI30" s="27"/>
      <c r="EJ30" s="30"/>
      <c r="EK30" s="28"/>
      <c r="EL30" s="27"/>
      <c r="EM30" s="28"/>
      <c r="EN30" s="27"/>
      <c r="EO30" s="28"/>
      <c r="EP30" s="27"/>
      <c r="EQ30" s="28"/>
      <c r="ER30" s="27"/>
      <c r="ES30" s="28"/>
      <c r="ET30" s="27"/>
      <c r="EU30" s="28"/>
      <c r="EV30" s="27"/>
      <c r="EW30" s="26"/>
      <c r="EX30" s="27"/>
      <c r="EY30" s="26"/>
      <c r="EZ30" s="27"/>
      <c r="FA30" s="26"/>
      <c r="FB30" s="27"/>
      <c r="FC30" s="26"/>
      <c r="FD30" s="27"/>
      <c r="FE30" s="26"/>
      <c r="FF30" s="27"/>
      <c r="FG30" s="26"/>
      <c r="FH30" s="27"/>
      <c r="FI30" s="30"/>
      <c r="FJ30" s="31">
        <f t="shared" si="1"/>
        <v>41330</v>
      </c>
      <c r="FK30" s="31">
        <f t="shared" si="2"/>
        <v>41330</v>
      </c>
      <c r="FL30" s="32">
        <f t="shared" si="3"/>
        <v>0</v>
      </c>
    </row>
    <row r="31" spans="1:168" ht="25.5" customHeight="1">
      <c r="A31" s="172">
        <v>24</v>
      </c>
      <c r="B31" s="92" t="s">
        <v>557</v>
      </c>
      <c r="C31" s="42" t="s">
        <v>558</v>
      </c>
      <c r="D31" s="42" t="s">
        <v>1461</v>
      </c>
      <c r="E31" s="20" t="s">
        <v>1458</v>
      </c>
      <c r="F31" s="93" t="s">
        <v>559</v>
      </c>
      <c r="G31" s="33"/>
      <c r="H31" s="24"/>
      <c r="I31" s="94">
        <v>5100</v>
      </c>
      <c r="K31" s="34">
        <f t="shared" si="0"/>
        <v>47630</v>
      </c>
      <c r="L31" s="25">
        <f>FJ31</f>
        <v>47630</v>
      </c>
      <c r="M31" s="26">
        <v>1500</v>
      </c>
      <c r="N31" s="26">
        <v>1000</v>
      </c>
      <c r="O31" s="26">
        <v>5000</v>
      </c>
      <c r="P31" s="26">
        <v>8000</v>
      </c>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c r="AO31" s="258"/>
      <c r="AP31" s="258"/>
      <c r="AQ31" s="258"/>
      <c r="AR31" s="258"/>
      <c r="AS31" s="258"/>
      <c r="AT31" s="258"/>
      <c r="AU31" s="258"/>
      <c r="AV31" s="258"/>
      <c r="AW31" s="258"/>
      <c r="AX31" s="258"/>
      <c r="AY31" s="258"/>
      <c r="AZ31" s="258"/>
      <c r="BA31" s="258"/>
      <c r="BB31" s="258"/>
      <c r="BC31" s="258"/>
      <c r="BD31" s="258"/>
      <c r="BE31" s="258"/>
      <c r="BF31" s="258"/>
      <c r="BG31" s="258"/>
      <c r="BH31" s="258"/>
      <c r="BI31" s="258"/>
      <c r="BJ31" s="258"/>
      <c r="BK31" s="258"/>
      <c r="BL31" s="258"/>
      <c r="BM31" s="258"/>
      <c r="BN31" s="258"/>
      <c r="BO31" s="258"/>
      <c r="BP31" s="258"/>
      <c r="BQ31" s="258"/>
      <c r="BR31" s="258"/>
      <c r="BS31" s="258"/>
      <c r="BT31" s="258"/>
      <c r="BU31" s="258"/>
      <c r="BV31" s="258"/>
      <c r="BW31" s="258"/>
      <c r="BX31" s="258"/>
      <c r="BY31" s="258"/>
      <c r="BZ31" s="258"/>
      <c r="CA31" s="258"/>
      <c r="CB31" s="258"/>
      <c r="CC31" s="26">
        <v>1500</v>
      </c>
      <c r="CD31" s="27">
        <v>1500</v>
      </c>
      <c r="CE31" s="26">
        <v>1000</v>
      </c>
      <c r="CF31" s="27">
        <v>1000</v>
      </c>
      <c r="CG31" s="26">
        <v>5000</v>
      </c>
      <c r="CH31" s="27">
        <v>5000</v>
      </c>
      <c r="CI31" s="26">
        <v>8000</v>
      </c>
      <c r="CJ31" s="27">
        <v>1500</v>
      </c>
      <c r="CK31" s="26"/>
      <c r="CL31" s="27"/>
      <c r="CM31" s="26"/>
      <c r="CN31" s="27"/>
      <c r="CO31" s="29">
        <v>3570</v>
      </c>
      <c r="CP31" s="27"/>
      <c r="CQ31" s="29">
        <v>3570</v>
      </c>
      <c r="CR31" s="27"/>
      <c r="CS31" s="29">
        <v>3570</v>
      </c>
      <c r="CT31" s="27"/>
      <c r="CU31" s="29">
        <v>3570</v>
      </c>
      <c r="CV31" s="27"/>
      <c r="CW31" s="29">
        <v>3570</v>
      </c>
      <c r="CX31" s="27"/>
      <c r="CY31" s="29">
        <v>3570</v>
      </c>
      <c r="CZ31" s="27"/>
      <c r="DA31" s="29">
        <v>3570</v>
      </c>
      <c r="DB31" s="27"/>
      <c r="DC31" s="29">
        <v>3570</v>
      </c>
      <c r="DD31" s="27"/>
      <c r="DE31" s="29">
        <v>3570</v>
      </c>
      <c r="DF31" s="27"/>
      <c r="DG31" s="28"/>
      <c r="DH31" s="27"/>
      <c r="DI31" s="28"/>
      <c r="DJ31" s="27"/>
      <c r="DK31" s="125"/>
      <c r="DL31" s="128"/>
      <c r="DM31" s="27"/>
      <c r="DN31" s="128"/>
      <c r="DO31" s="27"/>
      <c r="DP31" s="128"/>
      <c r="DQ31" s="27"/>
      <c r="DR31" s="128"/>
      <c r="DS31" s="27"/>
      <c r="DT31" s="128"/>
      <c r="DU31" s="27"/>
      <c r="DV31" s="128"/>
      <c r="DW31" s="27"/>
      <c r="DX31" s="128"/>
      <c r="DY31" s="27"/>
      <c r="DZ31" s="128"/>
      <c r="EA31" s="27"/>
      <c r="EB31" s="128"/>
      <c r="EC31" s="27"/>
      <c r="ED31" s="128"/>
      <c r="EE31" s="27"/>
      <c r="EF31" s="128"/>
      <c r="EG31" s="27"/>
      <c r="EH31" s="28"/>
      <c r="EI31" s="27"/>
      <c r="EJ31" s="30"/>
      <c r="EK31" s="28"/>
      <c r="EL31" s="27"/>
      <c r="EM31" s="28"/>
      <c r="EN31" s="27"/>
      <c r="EO31" s="28"/>
      <c r="EP31" s="27"/>
      <c r="EQ31" s="28"/>
      <c r="ER31" s="27"/>
      <c r="ES31" s="28"/>
      <c r="ET31" s="27"/>
      <c r="EU31" s="28"/>
      <c r="EV31" s="27"/>
      <c r="EW31" s="26"/>
      <c r="EX31" s="27"/>
      <c r="EY31" s="26"/>
      <c r="EZ31" s="27"/>
      <c r="FA31" s="26"/>
      <c r="FB31" s="27"/>
      <c r="FC31" s="26"/>
      <c r="FD31" s="27"/>
      <c r="FE31" s="26"/>
      <c r="FF31" s="27"/>
      <c r="FG31" s="26"/>
      <c r="FH31" s="27"/>
      <c r="FI31" s="30"/>
      <c r="FJ31" s="31">
        <f t="shared" si="1"/>
        <v>47630</v>
      </c>
      <c r="FK31" s="31">
        <f t="shared" si="2"/>
        <v>9000</v>
      </c>
      <c r="FL31" s="32">
        <f t="shared" si="3"/>
        <v>38630</v>
      </c>
    </row>
    <row r="32" spans="1:168" ht="25.5" customHeight="1">
      <c r="A32" s="41">
        <v>25</v>
      </c>
      <c r="B32" s="92" t="s">
        <v>560</v>
      </c>
      <c r="C32" s="42" t="s">
        <v>561</v>
      </c>
      <c r="D32" s="42" t="s">
        <v>1461</v>
      </c>
      <c r="E32" s="20" t="s">
        <v>1458</v>
      </c>
      <c r="F32" s="93" t="s">
        <v>562</v>
      </c>
      <c r="G32" s="33"/>
      <c r="H32" s="34" t="s">
        <v>1469</v>
      </c>
      <c r="I32" s="94">
        <v>2550</v>
      </c>
      <c r="J32" s="34" t="s">
        <v>98</v>
      </c>
      <c r="K32" s="34">
        <f t="shared" si="0"/>
        <v>31565</v>
      </c>
      <c r="L32" s="25">
        <f>FJ32</f>
        <v>31565</v>
      </c>
      <c r="M32" s="26">
        <v>1500</v>
      </c>
      <c r="N32" s="26">
        <v>1000</v>
      </c>
      <c r="O32" s="26">
        <v>5000</v>
      </c>
      <c r="P32" s="26">
        <v>8000</v>
      </c>
      <c r="Q32" s="258"/>
      <c r="R32" s="258"/>
      <c r="S32" s="258"/>
      <c r="T32" s="258"/>
      <c r="U32" s="258"/>
      <c r="V32" s="258"/>
      <c r="W32" s="258"/>
      <c r="X32" s="258"/>
      <c r="Y32" s="258"/>
      <c r="Z32" s="258"/>
      <c r="AA32" s="258"/>
      <c r="AB32" s="258"/>
      <c r="AC32" s="258"/>
      <c r="AD32" s="258"/>
      <c r="AE32" s="258"/>
      <c r="AF32" s="258"/>
      <c r="AG32" s="258"/>
      <c r="AH32" s="258"/>
      <c r="AI32" s="258"/>
      <c r="AJ32" s="258"/>
      <c r="AK32" s="258"/>
      <c r="AL32" s="258"/>
      <c r="AM32" s="258"/>
      <c r="AN32" s="258"/>
      <c r="AO32" s="258"/>
      <c r="AP32" s="258"/>
      <c r="AQ32" s="258"/>
      <c r="AR32" s="258"/>
      <c r="AS32" s="258"/>
      <c r="AT32" s="258"/>
      <c r="AU32" s="258"/>
      <c r="AV32" s="258"/>
      <c r="AW32" s="258"/>
      <c r="AX32" s="258"/>
      <c r="AY32" s="258"/>
      <c r="AZ32" s="258"/>
      <c r="BA32" s="258"/>
      <c r="BB32" s="258"/>
      <c r="BC32" s="258"/>
      <c r="BD32" s="258"/>
      <c r="BE32" s="258"/>
      <c r="BF32" s="258"/>
      <c r="BG32" s="258"/>
      <c r="BH32" s="258"/>
      <c r="BI32" s="258"/>
      <c r="BJ32" s="258"/>
      <c r="BK32" s="258"/>
      <c r="BL32" s="258"/>
      <c r="BM32" s="258"/>
      <c r="BN32" s="258"/>
      <c r="BO32" s="258"/>
      <c r="BP32" s="258"/>
      <c r="BQ32" s="258"/>
      <c r="BR32" s="258"/>
      <c r="BS32" s="258"/>
      <c r="BT32" s="258"/>
      <c r="BU32" s="258"/>
      <c r="BV32" s="258"/>
      <c r="BW32" s="258"/>
      <c r="BX32" s="258"/>
      <c r="BY32" s="258"/>
      <c r="BZ32" s="258"/>
      <c r="CA32" s="258"/>
      <c r="CB32" s="258"/>
      <c r="CC32" s="26">
        <v>1500</v>
      </c>
      <c r="CD32" s="27">
        <v>1500</v>
      </c>
      <c r="CE32" s="26">
        <v>1000</v>
      </c>
      <c r="CF32" s="27">
        <v>1000</v>
      </c>
      <c r="CG32" s="26">
        <v>5000</v>
      </c>
      <c r="CH32" s="27">
        <v>5000</v>
      </c>
      <c r="CI32" s="26">
        <v>8000</v>
      </c>
      <c r="CJ32" s="27">
        <v>1500</v>
      </c>
      <c r="CK32" s="26"/>
      <c r="CL32" s="27"/>
      <c r="CM32" s="26"/>
      <c r="CN32" s="27"/>
      <c r="CO32" s="29">
        <v>1785</v>
      </c>
      <c r="CP32" s="27">
        <v>0</v>
      </c>
      <c r="CQ32" s="29">
        <v>1785</v>
      </c>
      <c r="CR32" s="27">
        <v>0</v>
      </c>
      <c r="CS32" s="29">
        <v>1785</v>
      </c>
      <c r="CT32" s="27">
        <v>0</v>
      </c>
      <c r="CU32" s="29">
        <v>1785</v>
      </c>
      <c r="CV32" s="27">
        <v>7140</v>
      </c>
      <c r="CW32" s="29">
        <v>1785</v>
      </c>
      <c r="CX32" s="27"/>
      <c r="CY32" s="29">
        <v>1785</v>
      </c>
      <c r="CZ32" s="27"/>
      <c r="DA32" s="29">
        <v>1785</v>
      </c>
      <c r="DB32" s="27"/>
      <c r="DC32" s="29">
        <v>1785</v>
      </c>
      <c r="DD32" s="27"/>
      <c r="DE32" s="29">
        <v>1785</v>
      </c>
      <c r="DF32" s="27">
        <v>8925</v>
      </c>
      <c r="DG32" s="28"/>
      <c r="DH32" s="27"/>
      <c r="DI32" s="28"/>
      <c r="DJ32" s="27"/>
      <c r="DK32" s="125"/>
      <c r="DL32" s="128"/>
      <c r="DM32" s="27"/>
      <c r="DN32" s="128"/>
      <c r="DO32" s="27"/>
      <c r="DP32" s="128"/>
      <c r="DQ32" s="27"/>
      <c r="DR32" s="128"/>
      <c r="DS32" s="27"/>
      <c r="DT32" s="128"/>
      <c r="DU32" s="27"/>
      <c r="DV32" s="128"/>
      <c r="DW32" s="27"/>
      <c r="DX32" s="128"/>
      <c r="DY32" s="27"/>
      <c r="DZ32" s="128"/>
      <c r="EA32" s="27"/>
      <c r="EB32" s="128"/>
      <c r="EC32" s="27"/>
      <c r="ED32" s="128"/>
      <c r="EE32" s="27"/>
      <c r="EF32" s="128"/>
      <c r="EG32" s="27"/>
      <c r="EH32" s="28"/>
      <c r="EI32" s="27"/>
      <c r="EJ32" s="30"/>
      <c r="EK32" s="28"/>
      <c r="EL32" s="27"/>
      <c r="EM32" s="28"/>
      <c r="EN32" s="27"/>
      <c r="EO32" s="28"/>
      <c r="EP32" s="27"/>
      <c r="EQ32" s="28"/>
      <c r="ER32" s="27"/>
      <c r="ES32" s="28"/>
      <c r="ET32" s="27"/>
      <c r="EU32" s="28"/>
      <c r="EV32" s="27"/>
      <c r="EW32" s="26"/>
      <c r="EX32" s="27"/>
      <c r="EY32" s="26"/>
      <c r="EZ32" s="27"/>
      <c r="FA32" s="26"/>
      <c r="FB32" s="27"/>
      <c r="FC32" s="26"/>
      <c r="FD32" s="27"/>
      <c r="FE32" s="26"/>
      <c r="FF32" s="27"/>
      <c r="FG32" s="26"/>
      <c r="FH32" s="27"/>
      <c r="FI32" s="30"/>
      <c r="FJ32" s="31">
        <f t="shared" si="1"/>
        <v>31565</v>
      </c>
      <c r="FK32" s="31">
        <f t="shared" si="2"/>
        <v>25065</v>
      </c>
      <c r="FL32" s="32">
        <f t="shared" si="3"/>
        <v>6500</v>
      </c>
    </row>
    <row r="33" spans="1:168" ht="25.5" customHeight="1">
      <c r="A33" s="172">
        <v>26</v>
      </c>
      <c r="B33" s="92" t="s">
        <v>1414</v>
      </c>
      <c r="C33" s="42" t="s">
        <v>1415</v>
      </c>
      <c r="D33" s="42" t="s">
        <v>1461</v>
      </c>
      <c r="E33" s="20" t="s">
        <v>1457</v>
      </c>
      <c r="F33" s="93" t="s">
        <v>1416</v>
      </c>
      <c r="G33" s="33"/>
      <c r="H33" s="127"/>
      <c r="I33" s="94">
        <v>5100</v>
      </c>
      <c r="J33" s="127"/>
      <c r="K33" s="34">
        <f t="shared" si="0"/>
        <v>47630</v>
      </c>
      <c r="L33" s="25">
        <f>FL33</f>
        <v>38630</v>
      </c>
      <c r="M33" s="26">
        <v>1500</v>
      </c>
      <c r="N33" s="26">
        <v>1000</v>
      </c>
      <c r="O33" s="26">
        <v>5000</v>
      </c>
      <c r="P33" s="26">
        <v>8000</v>
      </c>
      <c r="Q33" s="258"/>
      <c r="R33" s="258"/>
      <c r="S33" s="258"/>
      <c r="T33" s="258"/>
      <c r="U33" s="258"/>
      <c r="V33" s="258"/>
      <c r="W33" s="258"/>
      <c r="X33" s="258"/>
      <c r="Y33" s="258"/>
      <c r="Z33" s="258"/>
      <c r="AA33" s="258"/>
      <c r="AB33" s="258"/>
      <c r="AC33" s="258"/>
      <c r="AD33" s="258"/>
      <c r="AE33" s="258"/>
      <c r="AF33" s="258"/>
      <c r="AG33" s="258"/>
      <c r="AH33" s="258"/>
      <c r="AI33" s="258"/>
      <c r="AJ33" s="258"/>
      <c r="AK33" s="258"/>
      <c r="AL33" s="258"/>
      <c r="AM33" s="258"/>
      <c r="AN33" s="258"/>
      <c r="AO33" s="258"/>
      <c r="AP33" s="258"/>
      <c r="AQ33" s="258"/>
      <c r="AR33" s="258"/>
      <c r="AS33" s="258"/>
      <c r="AT33" s="258"/>
      <c r="AU33" s="258"/>
      <c r="AV33" s="258"/>
      <c r="AW33" s="258"/>
      <c r="AX33" s="258"/>
      <c r="AY33" s="258"/>
      <c r="AZ33" s="258"/>
      <c r="BA33" s="258"/>
      <c r="BB33" s="258"/>
      <c r="BC33" s="258"/>
      <c r="BD33" s="258"/>
      <c r="BE33" s="258"/>
      <c r="BF33" s="258"/>
      <c r="BG33" s="258"/>
      <c r="BH33" s="258"/>
      <c r="BI33" s="258"/>
      <c r="BJ33" s="258"/>
      <c r="BK33" s="258"/>
      <c r="BL33" s="258"/>
      <c r="BM33" s="258"/>
      <c r="BN33" s="258"/>
      <c r="BO33" s="258"/>
      <c r="BP33" s="258"/>
      <c r="BQ33" s="258"/>
      <c r="BR33" s="258"/>
      <c r="BS33" s="258"/>
      <c r="BT33" s="258"/>
      <c r="BU33" s="258"/>
      <c r="BV33" s="258"/>
      <c r="BW33" s="258"/>
      <c r="BX33" s="258"/>
      <c r="BY33" s="258"/>
      <c r="BZ33" s="258"/>
      <c r="CA33" s="258"/>
      <c r="CB33" s="258"/>
      <c r="CC33" s="26">
        <v>1500</v>
      </c>
      <c r="CD33" s="27">
        <v>1500</v>
      </c>
      <c r="CE33" s="26">
        <v>1000</v>
      </c>
      <c r="CF33" s="27">
        <v>1000</v>
      </c>
      <c r="CG33" s="26">
        <v>5000</v>
      </c>
      <c r="CH33" s="27">
        <v>5000</v>
      </c>
      <c r="CI33" s="26">
        <v>8000</v>
      </c>
      <c r="CJ33" s="27">
        <v>1500</v>
      </c>
      <c r="CK33" s="26"/>
      <c r="CL33" s="27"/>
      <c r="CM33" s="29">
        <v>3570</v>
      </c>
      <c r="CN33" s="27"/>
      <c r="CO33" s="29">
        <v>3570</v>
      </c>
      <c r="CP33" s="27"/>
      <c r="CQ33" s="29">
        <v>3570</v>
      </c>
      <c r="CR33" s="27"/>
      <c r="CS33" s="29">
        <v>3570</v>
      </c>
      <c r="CT33" s="27"/>
      <c r="CU33" s="29">
        <v>3570</v>
      </c>
      <c r="CV33" s="27"/>
      <c r="CW33" s="29">
        <v>3570</v>
      </c>
      <c r="CX33" s="27"/>
      <c r="CY33" s="29">
        <v>3570</v>
      </c>
      <c r="CZ33" s="27"/>
      <c r="DA33" s="29">
        <v>3570</v>
      </c>
      <c r="DB33" s="27"/>
      <c r="DC33" s="29">
        <v>3570</v>
      </c>
      <c r="DD33" s="27"/>
      <c r="DE33" s="128"/>
      <c r="DF33" s="27"/>
      <c r="DG33" s="128"/>
      <c r="DH33" s="27"/>
      <c r="DI33" s="128"/>
      <c r="DJ33" s="27"/>
      <c r="DK33" s="125"/>
      <c r="DL33" s="128"/>
      <c r="DM33" s="27"/>
      <c r="DN33" s="128"/>
      <c r="DO33" s="27"/>
      <c r="DP33" s="128"/>
      <c r="DQ33" s="27"/>
      <c r="DR33" s="128"/>
      <c r="DS33" s="27"/>
      <c r="DT33" s="128"/>
      <c r="DU33" s="27"/>
      <c r="DV33" s="128"/>
      <c r="DW33" s="27"/>
      <c r="DX33" s="128"/>
      <c r="DY33" s="27"/>
      <c r="DZ33" s="128"/>
      <c r="EA33" s="27"/>
      <c r="EB33" s="128"/>
      <c r="EC33" s="27"/>
      <c r="ED33" s="128"/>
      <c r="EE33" s="27"/>
      <c r="EF33" s="128"/>
      <c r="EG33" s="27"/>
      <c r="EH33" s="28"/>
      <c r="EI33" s="27"/>
      <c r="EJ33" s="30"/>
      <c r="EK33" s="28"/>
      <c r="EL33" s="27"/>
      <c r="EM33" s="28"/>
      <c r="EN33" s="27"/>
      <c r="EO33" s="28"/>
      <c r="EP33" s="27"/>
      <c r="EQ33" s="28"/>
      <c r="ER33" s="27"/>
      <c r="ES33" s="28"/>
      <c r="ET33" s="27"/>
      <c r="EU33" s="28"/>
      <c r="EV33" s="27"/>
      <c r="EW33" s="26"/>
      <c r="EX33" s="27"/>
      <c r="EY33" s="26"/>
      <c r="EZ33" s="27"/>
      <c r="FA33" s="26"/>
      <c r="FB33" s="27"/>
      <c r="FC33" s="26"/>
      <c r="FD33" s="27"/>
      <c r="FE33" s="26"/>
      <c r="FF33" s="27"/>
      <c r="FG33" s="26"/>
      <c r="FH33" s="27"/>
      <c r="FI33" s="30"/>
      <c r="FJ33" s="31">
        <f t="shared" si="1"/>
        <v>47630</v>
      </c>
      <c r="FK33" s="31">
        <f t="shared" si="2"/>
        <v>9000</v>
      </c>
      <c r="FL33" s="32">
        <f t="shared" si="3"/>
        <v>38630</v>
      </c>
    </row>
    <row r="34" spans="1:168" ht="25.5" customHeight="1">
      <c r="A34" s="41">
        <v>27</v>
      </c>
      <c r="B34" s="92" t="s">
        <v>1417</v>
      </c>
      <c r="C34" s="42" t="s">
        <v>1418</v>
      </c>
      <c r="D34" s="42" t="s">
        <v>1461</v>
      </c>
      <c r="E34" s="20" t="s">
        <v>1457</v>
      </c>
      <c r="F34" s="93" t="s">
        <v>1419</v>
      </c>
      <c r="G34" s="33"/>
      <c r="H34" s="127"/>
      <c r="I34" s="94">
        <v>5100</v>
      </c>
      <c r="J34" s="127"/>
      <c r="K34" s="34">
        <f t="shared" si="0"/>
        <v>47630</v>
      </c>
      <c r="L34" s="25">
        <f>FL34</f>
        <v>3570</v>
      </c>
      <c r="M34" s="26">
        <v>1500</v>
      </c>
      <c r="N34" s="26">
        <v>1000</v>
      </c>
      <c r="O34" s="26">
        <v>5000</v>
      </c>
      <c r="P34" s="26">
        <v>8000</v>
      </c>
      <c r="Q34" s="258"/>
      <c r="R34" s="258"/>
      <c r="S34" s="258"/>
      <c r="T34" s="258"/>
      <c r="U34" s="258"/>
      <c r="V34" s="258"/>
      <c r="W34" s="258"/>
      <c r="X34" s="258"/>
      <c r="Y34" s="258"/>
      <c r="Z34" s="258"/>
      <c r="AA34" s="258"/>
      <c r="AB34" s="258"/>
      <c r="AC34" s="258"/>
      <c r="AD34" s="258"/>
      <c r="AE34" s="258"/>
      <c r="AF34" s="258"/>
      <c r="AG34" s="258"/>
      <c r="AH34" s="258"/>
      <c r="AI34" s="258"/>
      <c r="AJ34" s="258"/>
      <c r="AK34" s="258"/>
      <c r="AL34" s="258"/>
      <c r="AM34" s="258"/>
      <c r="AN34" s="258"/>
      <c r="AO34" s="258"/>
      <c r="AP34" s="258"/>
      <c r="AQ34" s="258"/>
      <c r="AR34" s="258"/>
      <c r="AS34" s="258"/>
      <c r="AT34" s="258"/>
      <c r="AU34" s="258"/>
      <c r="AV34" s="258"/>
      <c r="AW34" s="258"/>
      <c r="AX34" s="258"/>
      <c r="AY34" s="258"/>
      <c r="AZ34" s="258"/>
      <c r="BA34" s="258"/>
      <c r="BB34" s="258"/>
      <c r="BC34" s="258"/>
      <c r="BD34" s="258"/>
      <c r="BE34" s="258"/>
      <c r="BF34" s="258"/>
      <c r="BG34" s="258"/>
      <c r="BH34" s="258"/>
      <c r="BI34" s="258"/>
      <c r="BJ34" s="258"/>
      <c r="BK34" s="258"/>
      <c r="BL34" s="258"/>
      <c r="BM34" s="258"/>
      <c r="BN34" s="258"/>
      <c r="BO34" s="258"/>
      <c r="BP34" s="258"/>
      <c r="BQ34" s="258"/>
      <c r="BR34" s="258"/>
      <c r="BS34" s="258"/>
      <c r="BT34" s="258"/>
      <c r="BU34" s="258"/>
      <c r="BV34" s="258"/>
      <c r="BW34" s="258"/>
      <c r="BX34" s="258"/>
      <c r="BY34" s="258"/>
      <c r="BZ34" s="258"/>
      <c r="CA34" s="258"/>
      <c r="CB34" s="258"/>
      <c r="CC34" s="26">
        <v>1500</v>
      </c>
      <c r="CD34" s="27">
        <v>1500</v>
      </c>
      <c r="CE34" s="26">
        <v>1000</v>
      </c>
      <c r="CF34" s="27">
        <v>1000</v>
      </c>
      <c r="CG34" s="26">
        <v>5000</v>
      </c>
      <c r="CH34" s="27">
        <v>5000</v>
      </c>
      <c r="CI34" s="26">
        <v>8000</v>
      </c>
      <c r="CJ34" s="27">
        <f>1500+0</f>
        <v>1500</v>
      </c>
      <c r="CK34" s="26"/>
      <c r="CL34" s="27"/>
      <c r="CM34" s="29">
        <v>3570</v>
      </c>
      <c r="CN34" s="27">
        <v>0</v>
      </c>
      <c r="CO34" s="29">
        <v>3570</v>
      </c>
      <c r="CP34" s="27">
        <v>0</v>
      </c>
      <c r="CQ34" s="29">
        <v>3570</v>
      </c>
      <c r="CR34" s="27">
        <v>0</v>
      </c>
      <c r="CS34" s="29">
        <v>3570</v>
      </c>
      <c r="CT34" s="27">
        <v>20780</v>
      </c>
      <c r="CU34" s="29">
        <v>3570</v>
      </c>
      <c r="CV34" s="27"/>
      <c r="CW34" s="29">
        <v>3570</v>
      </c>
      <c r="CX34" s="27"/>
      <c r="CY34" s="29">
        <v>3570</v>
      </c>
      <c r="CZ34" s="27">
        <v>7140</v>
      </c>
      <c r="DA34" s="29">
        <v>3570</v>
      </c>
      <c r="DB34" s="27">
        <v>7140</v>
      </c>
      <c r="DC34" s="29">
        <v>3570</v>
      </c>
      <c r="DD34" s="27"/>
      <c r="DE34" s="128"/>
      <c r="DF34" s="27"/>
      <c r="DG34" s="128"/>
      <c r="DH34" s="27"/>
      <c r="DI34" s="128"/>
      <c r="DJ34" s="27"/>
      <c r="DK34" s="125"/>
      <c r="DL34" s="128"/>
      <c r="DM34" s="27"/>
      <c r="DN34" s="128"/>
      <c r="DO34" s="27"/>
      <c r="DP34" s="128"/>
      <c r="DQ34" s="27"/>
      <c r="DR34" s="128"/>
      <c r="DS34" s="27"/>
      <c r="DT34" s="128"/>
      <c r="DU34" s="27"/>
      <c r="DV34" s="128"/>
      <c r="DW34" s="27"/>
      <c r="DX34" s="128"/>
      <c r="DY34" s="27"/>
      <c r="DZ34" s="128"/>
      <c r="EA34" s="27"/>
      <c r="EB34" s="128"/>
      <c r="EC34" s="27"/>
      <c r="ED34" s="128"/>
      <c r="EE34" s="27"/>
      <c r="EF34" s="128"/>
      <c r="EG34" s="27"/>
      <c r="EH34" s="28"/>
      <c r="EI34" s="27"/>
      <c r="EJ34" s="30"/>
      <c r="EK34" s="28"/>
      <c r="EL34" s="27"/>
      <c r="EM34" s="28"/>
      <c r="EN34" s="27"/>
      <c r="EO34" s="28"/>
      <c r="EP34" s="27"/>
      <c r="EQ34" s="28"/>
      <c r="ER34" s="27"/>
      <c r="ES34" s="28"/>
      <c r="ET34" s="27"/>
      <c r="EU34" s="28"/>
      <c r="EV34" s="27"/>
      <c r="EW34" s="26"/>
      <c r="EX34" s="27"/>
      <c r="EY34" s="26"/>
      <c r="EZ34" s="27"/>
      <c r="FA34" s="26"/>
      <c r="FB34" s="27"/>
      <c r="FC34" s="26"/>
      <c r="FD34" s="27"/>
      <c r="FE34" s="26"/>
      <c r="FF34" s="27"/>
      <c r="FG34" s="26"/>
      <c r="FH34" s="27"/>
      <c r="FI34" s="30"/>
      <c r="FJ34" s="31">
        <f t="shared" si="1"/>
        <v>47630</v>
      </c>
      <c r="FK34" s="31">
        <f t="shared" si="2"/>
        <v>44060</v>
      </c>
      <c r="FL34" s="32">
        <f t="shared" si="3"/>
        <v>3570</v>
      </c>
    </row>
    <row r="35" spans="1:168" ht="25.5" customHeight="1">
      <c r="A35" s="172">
        <v>28</v>
      </c>
      <c r="B35" s="92" t="s">
        <v>563</v>
      </c>
      <c r="C35" s="42" t="s">
        <v>564</v>
      </c>
      <c r="D35" s="42" t="s">
        <v>1461</v>
      </c>
      <c r="E35" s="20" t="s">
        <v>1458</v>
      </c>
      <c r="F35" s="93" t="s">
        <v>565</v>
      </c>
      <c r="G35" s="210"/>
      <c r="H35" s="35"/>
      <c r="I35" s="94">
        <v>5100</v>
      </c>
      <c r="J35" s="35"/>
      <c r="K35" s="34">
        <f t="shared" si="0"/>
        <v>47630</v>
      </c>
      <c r="L35" s="38">
        <f>FJ35</f>
        <v>47630</v>
      </c>
      <c r="M35" s="26">
        <v>1500</v>
      </c>
      <c r="N35" s="26">
        <v>1000</v>
      </c>
      <c r="O35" s="26">
        <v>5000</v>
      </c>
      <c r="P35" s="26">
        <v>8000</v>
      </c>
      <c r="Q35" s="258"/>
      <c r="R35" s="258"/>
      <c r="S35" s="258"/>
      <c r="T35" s="258"/>
      <c r="U35" s="258"/>
      <c r="V35" s="258"/>
      <c r="W35" s="258"/>
      <c r="X35" s="258"/>
      <c r="Y35" s="258"/>
      <c r="Z35" s="258"/>
      <c r="AA35" s="258"/>
      <c r="AB35" s="258"/>
      <c r="AC35" s="258"/>
      <c r="AD35" s="258"/>
      <c r="AE35" s="258"/>
      <c r="AF35" s="258"/>
      <c r="AG35" s="258"/>
      <c r="AH35" s="258"/>
      <c r="AI35" s="258"/>
      <c r="AJ35" s="258"/>
      <c r="AK35" s="258"/>
      <c r="AL35" s="258"/>
      <c r="AM35" s="258"/>
      <c r="AN35" s="258"/>
      <c r="AO35" s="258"/>
      <c r="AP35" s="258"/>
      <c r="AQ35" s="258"/>
      <c r="AR35" s="258"/>
      <c r="AS35" s="258"/>
      <c r="AT35" s="258"/>
      <c r="AU35" s="258"/>
      <c r="AV35" s="258"/>
      <c r="AW35" s="258"/>
      <c r="AX35" s="258"/>
      <c r="AY35" s="258"/>
      <c r="AZ35" s="258"/>
      <c r="BA35" s="258"/>
      <c r="BB35" s="258"/>
      <c r="BC35" s="258"/>
      <c r="BD35" s="258"/>
      <c r="BE35" s="258"/>
      <c r="BF35" s="258"/>
      <c r="BG35" s="258"/>
      <c r="BH35" s="258"/>
      <c r="BI35" s="258"/>
      <c r="BJ35" s="258"/>
      <c r="BK35" s="258"/>
      <c r="BL35" s="258"/>
      <c r="BM35" s="258"/>
      <c r="BN35" s="258"/>
      <c r="BO35" s="258"/>
      <c r="BP35" s="258"/>
      <c r="BQ35" s="258"/>
      <c r="BR35" s="258"/>
      <c r="BS35" s="258"/>
      <c r="BT35" s="258"/>
      <c r="BU35" s="258"/>
      <c r="BV35" s="258"/>
      <c r="BW35" s="258"/>
      <c r="BX35" s="258"/>
      <c r="BY35" s="258"/>
      <c r="BZ35" s="258"/>
      <c r="CA35" s="258"/>
      <c r="CB35" s="258"/>
      <c r="CC35" s="26">
        <v>1500</v>
      </c>
      <c r="CD35" s="27">
        <v>1500</v>
      </c>
      <c r="CE35" s="26">
        <v>1000</v>
      </c>
      <c r="CF35" s="27">
        <v>1000</v>
      </c>
      <c r="CG35" s="26">
        <v>5000</v>
      </c>
      <c r="CH35" s="27">
        <v>5000</v>
      </c>
      <c r="CI35" s="26">
        <v>8000</v>
      </c>
      <c r="CJ35" s="27">
        <v>0</v>
      </c>
      <c r="CK35" s="26"/>
      <c r="CL35" s="27"/>
      <c r="CM35" s="26"/>
      <c r="CN35" s="27"/>
      <c r="CO35" s="29">
        <v>3570</v>
      </c>
      <c r="CP35" s="27">
        <v>0</v>
      </c>
      <c r="CQ35" s="29">
        <v>3570</v>
      </c>
      <c r="CR35" s="27">
        <v>0</v>
      </c>
      <c r="CS35" s="29">
        <v>3570</v>
      </c>
      <c r="CT35" s="27">
        <f>13000+5710</f>
        <v>18710</v>
      </c>
      <c r="CU35" s="29">
        <v>3570</v>
      </c>
      <c r="CV35" s="27">
        <v>3570</v>
      </c>
      <c r="CW35" s="29">
        <v>3570</v>
      </c>
      <c r="CX35" s="27"/>
      <c r="CY35" s="29">
        <v>3570</v>
      </c>
      <c r="CZ35" s="27">
        <v>7140</v>
      </c>
      <c r="DA35" s="29">
        <v>3570</v>
      </c>
      <c r="DB35" s="27"/>
      <c r="DC35" s="29">
        <v>3570</v>
      </c>
      <c r="DD35" s="27"/>
      <c r="DE35" s="29">
        <v>3570</v>
      </c>
      <c r="DF35" s="27">
        <v>10710</v>
      </c>
      <c r="DG35" s="28"/>
      <c r="DH35" s="27"/>
      <c r="DI35" s="28"/>
      <c r="DJ35" s="27"/>
      <c r="DK35" s="125"/>
      <c r="DL35" s="128"/>
      <c r="DM35" s="27"/>
      <c r="DN35" s="128"/>
      <c r="DO35" s="27"/>
      <c r="DP35" s="128"/>
      <c r="DQ35" s="27"/>
      <c r="DR35" s="128"/>
      <c r="DS35" s="27"/>
      <c r="DT35" s="128"/>
      <c r="DU35" s="27"/>
      <c r="DV35" s="128"/>
      <c r="DW35" s="27"/>
      <c r="DX35" s="128"/>
      <c r="DY35" s="27"/>
      <c r="DZ35" s="128"/>
      <c r="EA35" s="27"/>
      <c r="EB35" s="128"/>
      <c r="EC35" s="27"/>
      <c r="ED35" s="128"/>
      <c r="EE35" s="27"/>
      <c r="EF35" s="128"/>
      <c r="EG35" s="27"/>
      <c r="EH35" s="28"/>
      <c r="EI35" s="27"/>
      <c r="EJ35" s="30"/>
      <c r="EK35" s="28"/>
      <c r="EL35" s="27"/>
      <c r="EM35" s="28"/>
      <c r="EN35" s="27"/>
      <c r="EO35" s="28"/>
      <c r="EP35" s="27"/>
      <c r="EQ35" s="28"/>
      <c r="ER35" s="27"/>
      <c r="ES35" s="28"/>
      <c r="ET35" s="27"/>
      <c r="EU35" s="28"/>
      <c r="EV35" s="27"/>
      <c r="EW35" s="26"/>
      <c r="EX35" s="27"/>
      <c r="EY35" s="26"/>
      <c r="EZ35" s="27"/>
      <c r="FA35" s="26"/>
      <c r="FB35" s="27"/>
      <c r="FC35" s="26"/>
      <c r="FD35" s="27"/>
      <c r="FE35" s="26"/>
      <c r="FF35" s="27"/>
      <c r="FG35" s="26"/>
      <c r="FH35" s="27"/>
      <c r="FI35" s="30"/>
      <c r="FJ35" s="31">
        <f t="shared" si="1"/>
        <v>47630</v>
      </c>
      <c r="FK35" s="31">
        <f t="shared" si="2"/>
        <v>47630</v>
      </c>
      <c r="FL35" s="32">
        <f t="shared" si="3"/>
        <v>0</v>
      </c>
    </row>
    <row r="36" spans="1:168" ht="25.5" customHeight="1">
      <c r="A36" s="41">
        <v>29</v>
      </c>
      <c r="B36" s="92" t="s">
        <v>1420</v>
      </c>
      <c r="C36" s="42" t="s">
        <v>1421</v>
      </c>
      <c r="D36" s="42" t="s">
        <v>1461</v>
      </c>
      <c r="E36" s="20" t="s">
        <v>1457</v>
      </c>
      <c r="F36" s="93" t="s">
        <v>1422</v>
      </c>
      <c r="G36" s="33"/>
      <c r="H36" s="127"/>
      <c r="I36" s="94">
        <v>5100</v>
      </c>
      <c r="J36" s="127"/>
      <c r="K36" s="34">
        <f t="shared" si="0"/>
        <v>47630</v>
      </c>
      <c r="L36" s="25">
        <f>FL36</f>
        <v>0</v>
      </c>
      <c r="M36" s="26">
        <v>1500</v>
      </c>
      <c r="N36" s="26">
        <v>1000</v>
      </c>
      <c r="O36" s="26">
        <v>5000</v>
      </c>
      <c r="P36" s="26">
        <v>8000</v>
      </c>
      <c r="Q36" s="258"/>
      <c r="R36" s="258"/>
      <c r="S36" s="258"/>
      <c r="T36" s="258"/>
      <c r="U36" s="258"/>
      <c r="V36" s="258"/>
      <c r="W36" s="258"/>
      <c r="X36" s="258"/>
      <c r="Y36" s="258"/>
      <c r="Z36" s="258"/>
      <c r="AA36" s="258"/>
      <c r="AB36" s="258"/>
      <c r="AC36" s="258"/>
      <c r="AD36" s="258"/>
      <c r="AE36" s="258"/>
      <c r="AF36" s="258"/>
      <c r="AG36" s="258"/>
      <c r="AH36" s="258"/>
      <c r="AI36" s="258"/>
      <c r="AJ36" s="258"/>
      <c r="AK36" s="258"/>
      <c r="AL36" s="258"/>
      <c r="AM36" s="258"/>
      <c r="AN36" s="258"/>
      <c r="AO36" s="258"/>
      <c r="AP36" s="258"/>
      <c r="AQ36" s="258"/>
      <c r="AR36" s="258"/>
      <c r="AS36" s="258"/>
      <c r="AT36" s="258"/>
      <c r="AU36" s="258"/>
      <c r="AV36" s="258"/>
      <c r="AW36" s="258"/>
      <c r="AX36" s="258"/>
      <c r="AY36" s="258"/>
      <c r="AZ36" s="258"/>
      <c r="BA36" s="258"/>
      <c r="BB36" s="258"/>
      <c r="BC36" s="258"/>
      <c r="BD36" s="258"/>
      <c r="BE36" s="258"/>
      <c r="BF36" s="258"/>
      <c r="BG36" s="258"/>
      <c r="BH36" s="258"/>
      <c r="BI36" s="258"/>
      <c r="BJ36" s="258"/>
      <c r="BK36" s="258"/>
      <c r="BL36" s="258"/>
      <c r="BM36" s="258"/>
      <c r="BN36" s="258"/>
      <c r="BO36" s="258"/>
      <c r="BP36" s="258"/>
      <c r="BQ36" s="258"/>
      <c r="BR36" s="258"/>
      <c r="BS36" s="258"/>
      <c r="BT36" s="258"/>
      <c r="BU36" s="258"/>
      <c r="BV36" s="258"/>
      <c r="BW36" s="258"/>
      <c r="BX36" s="258"/>
      <c r="BY36" s="258"/>
      <c r="BZ36" s="258"/>
      <c r="CA36" s="258"/>
      <c r="CB36" s="258"/>
      <c r="CC36" s="26">
        <v>1500</v>
      </c>
      <c r="CD36" s="27">
        <v>1500</v>
      </c>
      <c r="CE36" s="26">
        <v>1000</v>
      </c>
      <c r="CF36" s="27">
        <v>1000</v>
      </c>
      <c r="CG36" s="26">
        <v>5000</v>
      </c>
      <c r="CH36" s="27">
        <v>5000</v>
      </c>
      <c r="CI36" s="26">
        <v>8000</v>
      </c>
      <c r="CJ36" s="27">
        <v>0</v>
      </c>
      <c r="CK36" s="26"/>
      <c r="CL36" s="27"/>
      <c r="CM36" s="29">
        <v>3570</v>
      </c>
      <c r="CN36" s="27">
        <v>11570</v>
      </c>
      <c r="CO36" s="29">
        <v>3570</v>
      </c>
      <c r="CP36" s="27">
        <v>3570</v>
      </c>
      <c r="CQ36" s="29">
        <v>3570</v>
      </c>
      <c r="CR36" s="27">
        <v>3570</v>
      </c>
      <c r="CS36" s="29">
        <v>3570</v>
      </c>
      <c r="CT36" s="27">
        <v>3570</v>
      </c>
      <c r="CU36" s="29">
        <v>3570</v>
      </c>
      <c r="CV36" s="27">
        <v>3570</v>
      </c>
      <c r="CW36" s="29">
        <v>3570</v>
      </c>
      <c r="CX36" s="27">
        <v>3570</v>
      </c>
      <c r="CY36" s="29">
        <v>3570</v>
      </c>
      <c r="CZ36" s="27">
        <v>3570</v>
      </c>
      <c r="DA36" s="29">
        <v>3570</v>
      </c>
      <c r="DB36" s="27">
        <v>3570</v>
      </c>
      <c r="DC36" s="29">
        <v>3570</v>
      </c>
      <c r="DD36" s="27">
        <v>3570</v>
      </c>
      <c r="DE36" s="128"/>
      <c r="DF36" s="27"/>
      <c r="DG36" s="128"/>
      <c r="DH36" s="27"/>
      <c r="DI36" s="128"/>
      <c r="DJ36" s="27"/>
      <c r="DK36" s="125"/>
      <c r="DL36" s="128"/>
      <c r="DM36" s="27"/>
      <c r="DN36" s="128"/>
      <c r="DO36" s="27"/>
      <c r="DP36" s="128"/>
      <c r="DQ36" s="27"/>
      <c r="DR36" s="128"/>
      <c r="DS36" s="27"/>
      <c r="DT36" s="128"/>
      <c r="DU36" s="27"/>
      <c r="DV36" s="128"/>
      <c r="DW36" s="27"/>
      <c r="DX36" s="128"/>
      <c r="DY36" s="27"/>
      <c r="DZ36" s="128"/>
      <c r="EA36" s="27"/>
      <c r="EB36" s="128"/>
      <c r="EC36" s="27"/>
      <c r="ED36" s="128"/>
      <c r="EE36" s="27"/>
      <c r="EF36" s="128"/>
      <c r="EG36" s="27"/>
      <c r="EH36" s="28"/>
      <c r="EI36" s="27"/>
      <c r="EJ36" s="30"/>
      <c r="EK36" s="28"/>
      <c r="EL36" s="27"/>
      <c r="EM36" s="28"/>
      <c r="EN36" s="27"/>
      <c r="EO36" s="28"/>
      <c r="EP36" s="27"/>
      <c r="EQ36" s="28"/>
      <c r="ER36" s="27"/>
      <c r="ES36" s="28"/>
      <c r="ET36" s="27"/>
      <c r="EU36" s="28"/>
      <c r="EV36" s="27"/>
      <c r="EW36" s="26"/>
      <c r="EX36" s="27"/>
      <c r="EY36" s="26"/>
      <c r="EZ36" s="27"/>
      <c r="FA36" s="26"/>
      <c r="FB36" s="27"/>
      <c r="FC36" s="26"/>
      <c r="FD36" s="27"/>
      <c r="FE36" s="26"/>
      <c r="FF36" s="27"/>
      <c r="FG36" s="26"/>
      <c r="FH36" s="27"/>
      <c r="FI36" s="30"/>
      <c r="FJ36" s="31">
        <f t="shared" si="1"/>
        <v>47630</v>
      </c>
      <c r="FK36" s="31">
        <f t="shared" si="2"/>
        <v>47630</v>
      </c>
      <c r="FL36" s="32">
        <f t="shared" si="3"/>
        <v>0</v>
      </c>
    </row>
    <row r="37" spans="1:168" ht="25.5" customHeight="1">
      <c r="A37" s="172">
        <v>30</v>
      </c>
      <c r="B37" s="98" t="s">
        <v>566</v>
      </c>
      <c r="C37" s="42" t="s">
        <v>567</v>
      </c>
      <c r="D37" s="42" t="s">
        <v>1461</v>
      </c>
      <c r="E37" s="20" t="s">
        <v>1458</v>
      </c>
      <c r="F37" s="93" t="s">
        <v>568</v>
      </c>
      <c r="G37" s="33"/>
      <c r="H37" s="24"/>
      <c r="I37" s="94">
        <v>5100</v>
      </c>
      <c r="K37" s="34">
        <f t="shared" si="0"/>
        <v>47630</v>
      </c>
      <c r="L37" s="25">
        <f>FJ37</f>
        <v>47630</v>
      </c>
      <c r="M37" s="26">
        <v>1500</v>
      </c>
      <c r="N37" s="26">
        <v>1000</v>
      </c>
      <c r="O37" s="26">
        <v>5000</v>
      </c>
      <c r="P37" s="26">
        <v>8000</v>
      </c>
      <c r="Q37" s="258"/>
      <c r="R37" s="258"/>
      <c r="S37" s="258"/>
      <c r="T37" s="258"/>
      <c r="U37" s="258"/>
      <c r="V37" s="258"/>
      <c r="W37" s="258"/>
      <c r="X37" s="258"/>
      <c r="Y37" s="258"/>
      <c r="Z37" s="258"/>
      <c r="AA37" s="258"/>
      <c r="AB37" s="258"/>
      <c r="AC37" s="258"/>
      <c r="AD37" s="258"/>
      <c r="AE37" s="258"/>
      <c r="AF37" s="258"/>
      <c r="AG37" s="258"/>
      <c r="AH37" s="258"/>
      <c r="AI37" s="258"/>
      <c r="AJ37" s="258"/>
      <c r="AK37" s="258"/>
      <c r="AL37" s="258"/>
      <c r="AM37" s="258"/>
      <c r="AN37" s="258"/>
      <c r="AO37" s="258"/>
      <c r="AP37" s="258"/>
      <c r="AQ37" s="258"/>
      <c r="AR37" s="258"/>
      <c r="AS37" s="258"/>
      <c r="AT37" s="258"/>
      <c r="AU37" s="258"/>
      <c r="AV37" s="258"/>
      <c r="AW37" s="258"/>
      <c r="AX37" s="258"/>
      <c r="AY37" s="258"/>
      <c r="AZ37" s="258"/>
      <c r="BA37" s="258"/>
      <c r="BB37" s="258"/>
      <c r="BC37" s="258"/>
      <c r="BD37" s="258"/>
      <c r="BE37" s="258"/>
      <c r="BF37" s="258"/>
      <c r="BG37" s="258"/>
      <c r="BH37" s="258"/>
      <c r="BI37" s="258"/>
      <c r="BJ37" s="258"/>
      <c r="BK37" s="258"/>
      <c r="BL37" s="258"/>
      <c r="BM37" s="258"/>
      <c r="BN37" s="258"/>
      <c r="BO37" s="258"/>
      <c r="BP37" s="258"/>
      <c r="BQ37" s="258"/>
      <c r="BR37" s="258"/>
      <c r="BS37" s="258"/>
      <c r="BT37" s="258"/>
      <c r="BU37" s="258"/>
      <c r="BV37" s="258"/>
      <c r="BW37" s="258"/>
      <c r="BX37" s="258"/>
      <c r="BY37" s="258"/>
      <c r="BZ37" s="258"/>
      <c r="CA37" s="258"/>
      <c r="CB37" s="258"/>
      <c r="CC37" s="26">
        <v>1500</v>
      </c>
      <c r="CD37" s="27">
        <v>1500</v>
      </c>
      <c r="CE37" s="26">
        <v>1000</v>
      </c>
      <c r="CF37" s="27">
        <v>1000</v>
      </c>
      <c r="CG37" s="26">
        <v>5000</v>
      </c>
      <c r="CH37" s="27">
        <v>5000</v>
      </c>
      <c r="CI37" s="26">
        <v>8000</v>
      </c>
      <c r="CJ37" s="27">
        <v>0</v>
      </c>
      <c r="CK37" s="26"/>
      <c r="CL37" s="27"/>
      <c r="CM37" s="26"/>
      <c r="CN37" s="27">
        <v>8000</v>
      </c>
      <c r="CO37" s="29">
        <v>3570</v>
      </c>
      <c r="CP37" s="27">
        <v>3570</v>
      </c>
      <c r="CQ37" s="29">
        <v>3570</v>
      </c>
      <c r="CR37" s="27">
        <v>3570</v>
      </c>
      <c r="CS37" s="29">
        <v>3570</v>
      </c>
      <c r="CT37" s="27"/>
      <c r="CU37" s="29">
        <v>3570</v>
      </c>
      <c r="CV37" s="27">
        <v>3570</v>
      </c>
      <c r="CW37" s="29">
        <v>3570</v>
      </c>
      <c r="CX37" s="27">
        <v>3570</v>
      </c>
      <c r="CY37" s="29">
        <v>3570</v>
      </c>
      <c r="CZ37" s="27"/>
      <c r="DA37" s="29">
        <v>3570</v>
      </c>
      <c r="DB37" s="27">
        <v>3570</v>
      </c>
      <c r="DC37" s="29">
        <v>3570</v>
      </c>
      <c r="DD37" s="27"/>
      <c r="DE37" s="29">
        <v>3570</v>
      </c>
      <c r="DF37" s="27"/>
      <c r="DG37" s="28"/>
      <c r="DH37" s="27"/>
      <c r="DI37" s="28"/>
      <c r="DJ37" s="27"/>
      <c r="DK37" s="125"/>
      <c r="DL37" s="128"/>
      <c r="DM37" s="27"/>
      <c r="DN37" s="128"/>
      <c r="DO37" s="27"/>
      <c r="DP37" s="128"/>
      <c r="DQ37" s="27"/>
      <c r="DR37" s="128"/>
      <c r="DS37" s="27"/>
      <c r="DT37" s="128"/>
      <c r="DU37" s="27"/>
      <c r="DV37" s="128"/>
      <c r="DW37" s="27"/>
      <c r="DX37" s="128"/>
      <c r="DY37" s="27"/>
      <c r="DZ37" s="128"/>
      <c r="EA37" s="27"/>
      <c r="EB37" s="128"/>
      <c r="EC37" s="27"/>
      <c r="ED37" s="128"/>
      <c r="EE37" s="27"/>
      <c r="EF37" s="128"/>
      <c r="EG37" s="27"/>
      <c r="EH37" s="28"/>
      <c r="EI37" s="27"/>
      <c r="EJ37" s="30"/>
      <c r="EK37" s="28"/>
      <c r="EL37" s="27"/>
      <c r="EM37" s="28"/>
      <c r="EN37" s="27"/>
      <c r="EO37" s="28"/>
      <c r="EP37" s="27"/>
      <c r="EQ37" s="28"/>
      <c r="ER37" s="27"/>
      <c r="ES37" s="28"/>
      <c r="ET37" s="27"/>
      <c r="EU37" s="28"/>
      <c r="EV37" s="27"/>
      <c r="EW37" s="26"/>
      <c r="EX37" s="27"/>
      <c r="EY37" s="26"/>
      <c r="EZ37" s="27"/>
      <c r="FA37" s="26"/>
      <c r="FB37" s="27"/>
      <c r="FC37" s="26"/>
      <c r="FD37" s="27"/>
      <c r="FE37" s="26"/>
      <c r="FF37" s="27"/>
      <c r="FG37" s="26"/>
      <c r="FH37" s="27"/>
      <c r="FI37" s="30"/>
      <c r="FJ37" s="31">
        <f t="shared" si="1"/>
        <v>47630</v>
      </c>
      <c r="FK37" s="31">
        <f t="shared" si="2"/>
        <v>33350</v>
      </c>
      <c r="FL37" s="32">
        <f t="shared" si="3"/>
        <v>14280</v>
      </c>
    </row>
    <row r="38" spans="1:168" ht="25.5" customHeight="1">
      <c r="A38" s="41">
        <v>31</v>
      </c>
      <c r="B38" s="92" t="s">
        <v>1423</v>
      </c>
      <c r="C38" s="42" t="s">
        <v>1424</v>
      </c>
      <c r="D38" s="42" t="s">
        <v>1461</v>
      </c>
      <c r="E38" s="20" t="s">
        <v>1457</v>
      </c>
      <c r="F38" s="93" t="s">
        <v>1425</v>
      </c>
      <c r="G38" s="33"/>
      <c r="H38" s="127"/>
      <c r="I38" s="94">
        <v>5100</v>
      </c>
      <c r="J38" s="127"/>
      <c r="K38" s="34">
        <f t="shared" si="0"/>
        <v>47630</v>
      </c>
      <c r="L38" s="25">
        <f t="shared" ref="L38:L44" si="4">FL38</f>
        <v>0</v>
      </c>
      <c r="M38" s="26">
        <v>1500</v>
      </c>
      <c r="N38" s="26">
        <v>1000</v>
      </c>
      <c r="O38" s="26">
        <v>5000</v>
      </c>
      <c r="P38" s="26">
        <v>8000</v>
      </c>
      <c r="Q38" s="258"/>
      <c r="R38" s="258"/>
      <c r="S38" s="258"/>
      <c r="T38" s="258"/>
      <c r="U38" s="258"/>
      <c r="V38" s="258"/>
      <c r="W38" s="258"/>
      <c r="X38" s="258"/>
      <c r="Y38" s="258"/>
      <c r="Z38" s="258"/>
      <c r="AA38" s="258"/>
      <c r="AB38" s="258"/>
      <c r="AC38" s="258"/>
      <c r="AD38" s="258"/>
      <c r="AE38" s="258"/>
      <c r="AF38" s="258"/>
      <c r="AG38" s="258"/>
      <c r="AH38" s="258"/>
      <c r="AI38" s="258"/>
      <c r="AJ38" s="258"/>
      <c r="AK38" s="258"/>
      <c r="AL38" s="258"/>
      <c r="AM38" s="258"/>
      <c r="AN38" s="258"/>
      <c r="AO38" s="258"/>
      <c r="AP38" s="258"/>
      <c r="AQ38" s="258"/>
      <c r="AR38" s="258"/>
      <c r="AS38" s="258"/>
      <c r="AT38" s="258"/>
      <c r="AU38" s="258"/>
      <c r="AV38" s="258"/>
      <c r="AW38" s="258"/>
      <c r="AX38" s="258"/>
      <c r="AY38" s="258"/>
      <c r="AZ38" s="258"/>
      <c r="BA38" s="258"/>
      <c r="BB38" s="258"/>
      <c r="BC38" s="258"/>
      <c r="BD38" s="258"/>
      <c r="BE38" s="258"/>
      <c r="BF38" s="258"/>
      <c r="BG38" s="258"/>
      <c r="BH38" s="258"/>
      <c r="BI38" s="258"/>
      <c r="BJ38" s="258"/>
      <c r="BK38" s="258"/>
      <c r="BL38" s="258"/>
      <c r="BM38" s="258"/>
      <c r="BN38" s="258"/>
      <c r="BO38" s="258"/>
      <c r="BP38" s="258"/>
      <c r="BQ38" s="258"/>
      <c r="BR38" s="258"/>
      <c r="BS38" s="258"/>
      <c r="BT38" s="258"/>
      <c r="BU38" s="258"/>
      <c r="BV38" s="258"/>
      <c r="BW38" s="258"/>
      <c r="BX38" s="258"/>
      <c r="BY38" s="258"/>
      <c r="BZ38" s="258"/>
      <c r="CA38" s="258"/>
      <c r="CB38" s="258"/>
      <c r="CC38" s="26">
        <v>1500</v>
      </c>
      <c r="CD38" s="27">
        <v>1500</v>
      </c>
      <c r="CE38" s="26">
        <v>1000</v>
      </c>
      <c r="CF38" s="27">
        <v>1000</v>
      </c>
      <c r="CG38" s="26">
        <v>5000</v>
      </c>
      <c r="CH38" s="27">
        <v>5000</v>
      </c>
      <c r="CI38" s="26">
        <v>8000</v>
      </c>
      <c r="CJ38" s="27">
        <f>0+0</f>
        <v>0</v>
      </c>
      <c r="CK38" s="26"/>
      <c r="CL38" s="27"/>
      <c r="CM38" s="29">
        <v>3570</v>
      </c>
      <c r="CN38" s="27">
        <v>0</v>
      </c>
      <c r="CO38" s="29">
        <v>3570</v>
      </c>
      <c r="CP38" s="27">
        <v>7140</v>
      </c>
      <c r="CQ38" s="29">
        <v>3570</v>
      </c>
      <c r="CR38" s="27">
        <v>0</v>
      </c>
      <c r="CS38" s="29">
        <v>3570</v>
      </c>
      <c r="CT38" s="27">
        <f>7570+4000+3570</f>
        <v>15140</v>
      </c>
      <c r="CU38" s="29">
        <v>3570</v>
      </c>
      <c r="CV38" s="27">
        <v>7140</v>
      </c>
      <c r="CW38" s="29">
        <v>3570</v>
      </c>
      <c r="CX38" s="27">
        <v>0</v>
      </c>
      <c r="CY38" s="29">
        <v>3570</v>
      </c>
      <c r="CZ38" s="27"/>
      <c r="DA38" s="29">
        <v>3570</v>
      </c>
      <c r="DB38" s="27">
        <v>7140</v>
      </c>
      <c r="DC38" s="29">
        <v>3570</v>
      </c>
      <c r="DD38" s="27">
        <v>3570</v>
      </c>
      <c r="DE38" s="128"/>
      <c r="DF38" s="27"/>
      <c r="DG38" s="128"/>
      <c r="DH38" s="27"/>
      <c r="DI38" s="128"/>
      <c r="DJ38" s="27"/>
      <c r="DK38" s="125"/>
      <c r="DL38" s="128"/>
      <c r="DM38" s="27"/>
      <c r="DN38" s="128"/>
      <c r="DO38" s="27"/>
      <c r="DP38" s="128"/>
      <c r="DQ38" s="27"/>
      <c r="DR38" s="128"/>
      <c r="DS38" s="27"/>
      <c r="DT38" s="128"/>
      <c r="DU38" s="27"/>
      <c r="DV38" s="128"/>
      <c r="DW38" s="27"/>
      <c r="DX38" s="128"/>
      <c r="DY38" s="27"/>
      <c r="DZ38" s="128"/>
      <c r="EA38" s="27"/>
      <c r="EB38" s="128"/>
      <c r="EC38" s="27"/>
      <c r="ED38" s="128"/>
      <c r="EE38" s="27"/>
      <c r="EF38" s="128"/>
      <c r="EG38" s="27"/>
      <c r="EH38" s="28"/>
      <c r="EI38" s="27"/>
      <c r="EJ38" s="30"/>
      <c r="EK38" s="28"/>
      <c r="EL38" s="27"/>
      <c r="EM38" s="28"/>
      <c r="EN38" s="27"/>
      <c r="EO38" s="28"/>
      <c r="EP38" s="27"/>
      <c r="EQ38" s="28"/>
      <c r="ER38" s="27"/>
      <c r="ES38" s="28"/>
      <c r="ET38" s="27"/>
      <c r="EU38" s="28"/>
      <c r="EV38" s="27"/>
      <c r="EW38" s="26"/>
      <c r="EX38" s="27"/>
      <c r="EY38" s="26"/>
      <c r="EZ38" s="27"/>
      <c r="FA38" s="26"/>
      <c r="FB38" s="27"/>
      <c r="FC38" s="26"/>
      <c r="FD38" s="27"/>
      <c r="FE38" s="26"/>
      <c r="FF38" s="27"/>
      <c r="FG38" s="26"/>
      <c r="FH38" s="27"/>
      <c r="FI38" s="30"/>
      <c r="FJ38" s="31">
        <f t="shared" si="1"/>
        <v>47630</v>
      </c>
      <c r="FK38" s="31">
        <f t="shared" si="2"/>
        <v>47630</v>
      </c>
      <c r="FL38" s="32">
        <f t="shared" si="3"/>
        <v>0</v>
      </c>
    </row>
    <row r="39" spans="1:168" ht="25.5" customHeight="1">
      <c r="A39" s="172">
        <v>32</v>
      </c>
      <c r="B39" s="92" t="s">
        <v>1426</v>
      </c>
      <c r="C39" s="42" t="s">
        <v>1427</v>
      </c>
      <c r="D39" s="42" t="s">
        <v>1461</v>
      </c>
      <c r="E39" s="20" t="s">
        <v>1457</v>
      </c>
      <c r="F39" s="93" t="s">
        <v>1428</v>
      </c>
      <c r="G39" s="132"/>
      <c r="H39" s="127"/>
      <c r="I39" s="94">
        <v>5100</v>
      </c>
      <c r="J39" s="127"/>
      <c r="K39" s="34">
        <f t="shared" si="0"/>
        <v>47630</v>
      </c>
      <c r="L39" s="25">
        <f t="shared" si="4"/>
        <v>13850</v>
      </c>
      <c r="M39" s="26">
        <v>1500</v>
      </c>
      <c r="N39" s="26">
        <v>1000</v>
      </c>
      <c r="O39" s="26">
        <v>5000</v>
      </c>
      <c r="P39" s="26">
        <v>8000</v>
      </c>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6">
        <v>1500</v>
      </c>
      <c r="CD39" s="27">
        <v>1500</v>
      </c>
      <c r="CE39" s="26">
        <v>1000</v>
      </c>
      <c r="CF39" s="27">
        <v>1000</v>
      </c>
      <c r="CG39" s="26">
        <v>5000</v>
      </c>
      <c r="CH39" s="27">
        <v>5000</v>
      </c>
      <c r="CI39" s="26">
        <v>8000</v>
      </c>
      <c r="CJ39" s="27">
        <v>0</v>
      </c>
      <c r="CK39" s="26"/>
      <c r="CL39" s="27"/>
      <c r="CM39" s="29">
        <v>3570</v>
      </c>
      <c r="CN39" s="27">
        <v>0</v>
      </c>
      <c r="CO39" s="29">
        <v>3570</v>
      </c>
      <c r="CP39" s="27">
        <v>0</v>
      </c>
      <c r="CQ39" s="29">
        <v>3570</v>
      </c>
      <c r="CR39" s="27"/>
      <c r="CS39" s="29">
        <v>3570</v>
      </c>
      <c r="CT39" s="27">
        <v>12000</v>
      </c>
      <c r="CU39" s="29">
        <v>3570</v>
      </c>
      <c r="CV39" s="27"/>
      <c r="CW39" s="29">
        <v>3570</v>
      </c>
      <c r="CX39" s="27"/>
      <c r="CY39" s="29">
        <v>3570</v>
      </c>
      <c r="CZ39" s="27"/>
      <c r="DA39" s="29">
        <v>3570</v>
      </c>
      <c r="DB39" s="27"/>
      <c r="DC39" s="29">
        <v>3570</v>
      </c>
      <c r="DD39" s="27">
        <v>14280</v>
      </c>
      <c r="DE39" s="128"/>
      <c r="DF39" s="27"/>
      <c r="DG39" s="128"/>
      <c r="DH39" s="27"/>
      <c r="DI39" s="128"/>
      <c r="DJ39" s="27"/>
      <c r="DK39" s="125"/>
      <c r="DL39" s="128"/>
      <c r="DM39" s="27"/>
      <c r="DN39" s="128"/>
      <c r="DO39" s="27"/>
      <c r="DP39" s="128"/>
      <c r="DQ39" s="27"/>
      <c r="DR39" s="128"/>
      <c r="DS39" s="27"/>
      <c r="DT39" s="128"/>
      <c r="DU39" s="27"/>
      <c r="DV39" s="128"/>
      <c r="DW39" s="27"/>
      <c r="DX39" s="128"/>
      <c r="DY39" s="27"/>
      <c r="DZ39" s="128"/>
      <c r="EA39" s="27"/>
      <c r="EB39" s="128"/>
      <c r="EC39" s="27"/>
      <c r="ED39" s="128"/>
      <c r="EE39" s="27"/>
      <c r="EF39" s="128"/>
      <c r="EG39" s="27"/>
      <c r="EH39" s="28"/>
      <c r="EI39" s="27"/>
      <c r="EJ39" s="30"/>
      <c r="EK39" s="28"/>
      <c r="EL39" s="27"/>
      <c r="EM39" s="28"/>
      <c r="EN39" s="27"/>
      <c r="EO39" s="28"/>
      <c r="EP39" s="27"/>
      <c r="EQ39" s="28"/>
      <c r="ER39" s="27"/>
      <c r="ES39" s="28"/>
      <c r="ET39" s="27"/>
      <c r="EU39" s="28"/>
      <c r="EV39" s="27"/>
      <c r="EW39" s="26"/>
      <c r="EX39" s="27"/>
      <c r="EY39" s="26"/>
      <c r="EZ39" s="27"/>
      <c r="FA39" s="26"/>
      <c r="FB39" s="27"/>
      <c r="FC39" s="26"/>
      <c r="FD39" s="27"/>
      <c r="FE39" s="26"/>
      <c r="FF39" s="27"/>
      <c r="FG39" s="26"/>
      <c r="FH39" s="27"/>
      <c r="FI39" s="30"/>
      <c r="FJ39" s="31">
        <f t="shared" si="1"/>
        <v>47630</v>
      </c>
      <c r="FK39" s="31">
        <f t="shared" si="2"/>
        <v>33780</v>
      </c>
      <c r="FL39" s="32">
        <f t="shared" si="3"/>
        <v>13850</v>
      </c>
    </row>
    <row r="40" spans="1:168" ht="25.5" customHeight="1">
      <c r="A40" s="41">
        <v>33</v>
      </c>
      <c r="B40" s="92" t="s">
        <v>1429</v>
      </c>
      <c r="C40" s="42" t="s">
        <v>1430</v>
      </c>
      <c r="D40" s="42" t="s">
        <v>1461</v>
      </c>
      <c r="E40" s="20" t="s">
        <v>1457</v>
      </c>
      <c r="F40" s="93" t="s">
        <v>1431</v>
      </c>
      <c r="G40" s="213" t="s">
        <v>64</v>
      </c>
      <c r="H40" s="127" t="s">
        <v>680</v>
      </c>
      <c r="I40" s="94">
        <v>0</v>
      </c>
      <c r="J40" s="127" t="s">
        <v>680</v>
      </c>
      <c r="K40" s="34">
        <f t="shared" si="0"/>
        <v>15500</v>
      </c>
      <c r="L40" s="25">
        <f t="shared" si="4"/>
        <v>15500</v>
      </c>
      <c r="M40" s="26">
        <v>1500</v>
      </c>
      <c r="N40" s="26">
        <v>1000</v>
      </c>
      <c r="O40" s="26">
        <v>5000</v>
      </c>
      <c r="P40" s="26">
        <v>8000</v>
      </c>
      <c r="Q40" s="258"/>
      <c r="R40" s="258"/>
      <c r="S40" s="258"/>
      <c r="T40" s="258"/>
      <c r="U40" s="258"/>
      <c r="V40" s="258"/>
      <c r="W40" s="258"/>
      <c r="X40" s="258"/>
      <c r="Y40" s="258"/>
      <c r="Z40" s="258"/>
      <c r="AA40" s="258"/>
      <c r="AB40" s="258"/>
      <c r="AC40" s="258"/>
      <c r="AD40" s="258"/>
      <c r="AE40" s="258"/>
      <c r="AF40" s="258"/>
      <c r="AG40" s="258"/>
      <c r="AH40" s="258"/>
      <c r="AI40" s="258"/>
      <c r="AJ40" s="258"/>
      <c r="AK40" s="258"/>
      <c r="AL40" s="258"/>
      <c r="AM40" s="258"/>
      <c r="AN40" s="258"/>
      <c r="AO40" s="258"/>
      <c r="AP40" s="258"/>
      <c r="AQ40" s="258"/>
      <c r="AR40" s="258"/>
      <c r="AS40" s="258"/>
      <c r="AT40" s="258"/>
      <c r="AU40" s="258"/>
      <c r="AV40" s="258"/>
      <c r="AW40" s="258"/>
      <c r="AX40" s="258"/>
      <c r="AY40" s="258"/>
      <c r="AZ40" s="258"/>
      <c r="BA40" s="258"/>
      <c r="BB40" s="258"/>
      <c r="BC40" s="258"/>
      <c r="BD40" s="258"/>
      <c r="BE40" s="258"/>
      <c r="BF40" s="258"/>
      <c r="BG40" s="258"/>
      <c r="BH40" s="258"/>
      <c r="BI40" s="258"/>
      <c r="BJ40" s="258"/>
      <c r="BK40" s="258"/>
      <c r="BL40" s="258"/>
      <c r="BM40" s="258"/>
      <c r="BN40" s="258"/>
      <c r="BO40" s="258"/>
      <c r="BP40" s="258"/>
      <c r="BQ40" s="258"/>
      <c r="BR40" s="258"/>
      <c r="BS40" s="258"/>
      <c r="BT40" s="258"/>
      <c r="BU40" s="258"/>
      <c r="BV40" s="258"/>
      <c r="BW40" s="258"/>
      <c r="BX40" s="258"/>
      <c r="BY40" s="258"/>
      <c r="BZ40" s="258"/>
      <c r="CA40" s="258"/>
      <c r="CB40" s="258"/>
      <c r="CC40" s="26">
        <v>1500</v>
      </c>
      <c r="CD40" s="27"/>
      <c r="CE40" s="26">
        <v>1000</v>
      </c>
      <c r="CF40" s="27"/>
      <c r="CG40" s="26">
        <v>5000</v>
      </c>
      <c r="CH40" s="27"/>
      <c r="CI40" s="26">
        <v>8000</v>
      </c>
      <c r="CJ40" s="27"/>
      <c r="CK40" s="26"/>
      <c r="CL40" s="27"/>
      <c r="CM40" s="29">
        <v>0</v>
      </c>
      <c r="CN40" s="27"/>
      <c r="CO40" s="29">
        <v>0</v>
      </c>
      <c r="CP40" s="27"/>
      <c r="CQ40" s="29">
        <v>0</v>
      </c>
      <c r="CR40" s="27"/>
      <c r="CS40" s="29">
        <v>0</v>
      </c>
      <c r="CT40" s="27"/>
      <c r="CU40" s="29">
        <v>0</v>
      </c>
      <c r="CV40" s="27"/>
      <c r="CW40" s="29">
        <v>0</v>
      </c>
      <c r="CX40" s="27"/>
      <c r="CY40" s="29">
        <v>0</v>
      </c>
      <c r="CZ40" s="27"/>
      <c r="DA40" s="29">
        <v>0</v>
      </c>
      <c r="DB40" s="27"/>
      <c r="DC40" s="29">
        <v>0</v>
      </c>
      <c r="DD40" s="27"/>
      <c r="DE40" s="128"/>
      <c r="DF40" s="27"/>
      <c r="DG40" s="128"/>
      <c r="DH40" s="27"/>
      <c r="DI40" s="128"/>
      <c r="DJ40" s="27"/>
      <c r="DK40" s="125"/>
      <c r="DL40" s="128"/>
      <c r="DM40" s="27"/>
      <c r="DN40" s="128"/>
      <c r="DO40" s="27"/>
      <c r="DP40" s="128"/>
      <c r="DQ40" s="27"/>
      <c r="DR40" s="128"/>
      <c r="DS40" s="27"/>
      <c r="DT40" s="128"/>
      <c r="DU40" s="27"/>
      <c r="DV40" s="128"/>
      <c r="DW40" s="27"/>
      <c r="DX40" s="128"/>
      <c r="DY40" s="27"/>
      <c r="DZ40" s="128"/>
      <c r="EA40" s="27"/>
      <c r="EB40" s="128"/>
      <c r="EC40" s="27"/>
      <c r="ED40" s="128"/>
      <c r="EE40" s="27"/>
      <c r="EF40" s="128"/>
      <c r="EG40" s="27"/>
      <c r="EH40" s="28"/>
      <c r="EI40" s="27"/>
      <c r="EJ40" s="30"/>
      <c r="EK40" s="28"/>
      <c r="EL40" s="27"/>
      <c r="EM40" s="28"/>
      <c r="EN40" s="27"/>
      <c r="EO40" s="28"/>
      <c r="EP40" s="27"/>
      <c r="EQ40" s="28"/>
      <c r="ER40" s="27"/>
      <c r="ES40" s="28"/>
      <c r="ET40" s="27"/>
      <c r="EU40" s="28"/>
      <c r="EV40" s="27"/>
      <c r="EW40" s="26"/>
      <c r="EX40" s="27"/>
      <c r="EY40" s="26"/>
      <c r="EZ40" s="27"/>
      <c r="FA40" s="26"/>
      <c r="FB40" s="27"/>
      <c r="FC40" s="26"/>
      <c r="FD40" s="27"/>
      <c r="FE40" s="26"/>
      <c r="FF40" s="27"/>
      <c r="FG40" s="26"/>
      <c r="FH40" s="27"/>
      <c r="FI40" s="30"/>
      <c r="FJ40" s="31">
        <f t="shared" si="1"/>
        <v>15500</v>
      </c>
      <c r="FK40" s="31">
        <f t="shared" si="2"/>
        <v>0</v>
      </c>
      <c r="FL40" s="32">
        <f t="shared" si="3"/>
        <v>15500</v>
      </c>
    </row>
    <row r="41" spans="1:168" ht="25.5" customHeight="1">
      <c r="A41" s="172">
        <v>34</v>
      </c>
      <c r="B41" s="92" t="s">
        <v>1432</v>
      </c>
      <c r="C41" s="42" t="s">
        <v>1433</v>
      </c>
      <c r="D41" s="42" t="s">
        <v>1461</v>
      </c>
      <c r="E41" s="20" t="s">
        <v>1457</v>
      </c>
      <c r="F41" s="93" t="s">
        <v>1434</v>
      </c>
      <c r="G41" s="33"/>
      <c r="H41" s="127"/>
      <c r="I41" s="94">
        <v>5100</v>
      </c>
      <c r="J41" s="127"/>
      <c r="K41" s="34">
        <f t="shared" si="0"/>
        <v>47630</v>
      </c>
      <c r="L41" s="25">
        <f t="shared" si="4"/>
        <v>10710</v>
      </c>
      <c r="M41" s="26">
        <v>1500</v>
      </c>
      <c r="N41" s="26">
        <v>1000</v>
      </c>
      <c r="O41" s="26">
        <v>5000</v>
      </c>
      <c r="P41" s="26">
        <v>8000</v>
      </c>
      <c r="Q41" s="258"/>
      <c r="R41" s="258"/>
      <c r="S41" s="258"/>
      <c r="T41" s="258"/>
      <c r="U41" s="258"/>
      <c r="V41" s="258"/>
      <c r="W41" s="258"/>
      <c r="X41" s="258"/>
      <c r="Y41" s="258"/>
      <c r="Z41" s="258"/>
      <c r="AA41" s="258"/>
      <c r="AB41" s="258"/>
      <c r="AC41" s="258"/>
      <c r="AD41" s="258"/>
      <c r="AE41" s="258"/>
      <c r="AF41" s="258"/>
      <c r="AG41" s="258"/>
      <c r="AH41" s="258"/>
      <c r="AI41" s="258"/>
      <c r="AJ41" s="258"/>
      <c r="AK41" s="258"/>
      <c r="AL41" s="258"/>
      <c r="AM41" s="258"/>
      <c r="AN41" s="258"/>
      <c r="AO41" s="258"/>
      <c r="AP41" s="258"/>
      <c r="AQ41" s="258"/>
      <c r="AR41" s="258"/>
      <c r="AS41" s="258"/>
      <c r="AT41" s="258"/>
      <c r="AU41" s="258"/>
      <c r="AV41" s="258"/>
      <c r="AW41" s="258"/>
      <c r="AX41" s="258"/>
      <c r="AY41" s="258"/>
      <c r="AZ41" s="258"/>
      <c r="BA41" s="258"/>
      <c r="BB41" s="258"/>
      <c r="BC41" s="258"/>
      <c r="BD41" s="258"/>
      <c r="BE41" s="258"/>
      <c r="BF41" s="258"/>
      <c r="BG41" s="258"/>
      <c r="BH41" s="258"/>
      <c r="BI41" s="258"/>
      <c r="BJ41" s="258"/>
      <c r="BK41" s="258"/>
      <c r="BL41" s="258"/>
      <c r="BM41" s="258"/>
      <c r="BN41" s="258"/>
      <c r="BO41" s="258"/>
      <c r="BP41" s="258"/>
      <c r="BQ41" s="258"/>
      <c r="BR41" s="258"/>
      <c r="BS41" s="258"/>
      <c r="BT41" s="258"/>
      <c r="BU41" s="258"/>
      <c r="BV41" s="258"/>
      <c r="BW41" s="258"/>
      <c r="BX41" s="258"/>
      <c r="BY41" s="258"/>
      <c r="BZ41" s="258"/>
      <c r="CA41" s="258"/>
      <c r="CB41" s="258"/>
      <c r="CC41" s="26">
        <v>1500</v>
      </c>
      <c r="CD41" s="27">
        <v>1500</v>
      </c>
      <c r="CE41" s="26">
        <v>1000</v>
      </c>
      <c r="CF41" s="27">
        <v>1000</v>
      </c>
      <c r="CG41" s="26">
        <v>5000</v>
      </c>
      <c r="CH41" s="27">
        <v>5000</v>
      </c>
      <c r="CI41" s="26">
        <v>8000</v>
      </c>
      <c r="CJ41" s="27">
        <v>0</v>
      </c>
      <c r="CK41" s="26"/>
      <c r="CL41" s="27"/>
      <c r="CM41" s="29">
        <v>3570</v>
      </c>
      <c r="CN41" s="27">
        <v>0</v>
      </c>
      <c r="CO41" s="29">
        <v>3570</v>
      </c>
      <c r="CP41" s="27">
        <v>0</v>
      </c>
      <c r="CQ41" s="29">
        <v>3570</v>
      </c>
      <c r="CR41" s="27">
        <v>0</v>
      </c>
      <c r="CS41" s="29">
        <v>3570</v>
      </c>
      <c r="CT41" s="27">
        <v>22280</v>
      </c>
      <c r="CU41" s="29">
        <v>3570</v>
      </c>
      <c r="CV41" s="27"/>
      <c r="CW41" s="29">
        <v>3570</v>
      </c>
      <c r="CX41" s="27"/>
      <c r="CY41" s="29">
        <v>3570</v>
      </c>
      <c r="CZ41" s="27">
        <v>7140</v>
      </c>
      <c r="DA41" s="29">
        <v>3570</v>
      </c>
      <c r="DB41" s="27"/>
      <c r="DC41" s="29">
        <v>3570</v>
      </c>
      <c r="DD41" s="27"/>
      <c r="DE41" s="128"/>
      <c r="DF41" s="27"/>
      <c r="DG41" s="128"/>
      <c r="DH41" s="27"/>
      <c r="DI41" s="128"/>
      <c r="DJ41" s="27"/>
      <c r="DK41" s="125"/>
      <c r="DL41" s="128"/>
      <c r="DM41" s="27"/>
      <c r="DN41" s="128"/>
      <c r="DO41" s="27"/>
      <c r="DP41" s="128"/>
      <c r="DQ41" s="27"/>
      <c r="DR41" s="128"/>
      <c r="DS41" s="27"/>
      <c r="DT41" s="128"/>
      <c r="DU41" s="27"/>
      <c r="DV41" s="128"/>
      <c r="DW41" s="27"/>
      <c r="DX41" s="128"/>
      <c r="DY41" s="27"/>
      <c r="DZ41" s="128"/>
      <c r="EA41" s="27"/>
      <c r="EB41" s="128"/>
      <c r="EC41" s="27"/>
      <c r="ED41" s="128"/>
      <c r="EE41" s="27"/>
      <c r="EF41" s="128"/>
      <c r="EG41" s="27"/>
      <c r="EH41" s="28"/>
      <c r="EI41" s="27"/>
      <c r="EJ41" s="30"/>
      <c r="EK41" s="28"/>
      <c r="EL41" s="27"/>
      <c r="EM41" s="28"/>
      <c r="EN41" s="27"/>
      <c r="EO41" s="28"/>
      <c r="EP41" s="27"/>
      <c r="EQ41" s="28"/>
      <c r="ER41" s="27"/>
      <c r="ES41" s="28"/>
      <c r="ET41" s="27"/>
      <c r="EU41" s="28"/>
      <c r="EV41" s="27"/>
      <c r="EW41" s="26"/>
      <c r="EX41" s="27"/>
      <c r="EY41" s="26"/>
      <c r="EZ41" s="27"/>
      <c r="FA41" s="26"/>
      <c r="FB41" s="27"/>
      <c r="FC41" s="26"/>
      <c r="FD41" s="27"/>
      <c r="FE41" s="26"/>
      <c r="FF41" s="27"/>
      <c r="FG41" s="26"/>
      <c r="FH41" s="27"/>
      <c r="FI41" s="30"/>
      <c r="FJ41" s="31">
        <f t="shared" si="1"/>
        <v>47630</v>
      </c>
      <c r="FK41" s="31">
        <f t="shared" si="2"/>
        <v>36920</v>
      </c>
      <c r="FL41" s="32">
        <f t="shared" si="3"/>
        <v>10710</v>
      </c>
    </row>
    <row r="42" spans="1:168" ht="25.5" customHeight="1">
      <c r="A42" s="41">
        <v>35</v>
      </c>
      <c r="B42" s="92" t="s">
        <v>1435</v>
      </c>
      <c r="C42" s="42" t="s">
        <v>1436</v>
      </c>
      <c r="D42" s="42" t="s">
        <v>1461</v>
      </c>
      <c r="E42" s="20" t="s">
        <v>1457</v>
      </c>
      <c r="F42" s="93" t="s">
        <v>1437</v>
      </c>
      <c r="G42" s="210"/>
      <c r="H42" s="127"/>
      <c r="I42" s="94">
        <v>5100</v>
      </c>
      <c r="J42" s="127"/>
      <c r="K42" s="34">
        <f t="shared" si="0"/>
        <v>47630</v>
      </c>
      <c r="L42" s="25">
        <f t="shared" si="4"/>
        <v>0</v>
      </c>
      <c r="M42" s="26">
        <v>1500</v>
      </c>
      <c r="N42" s="26">
        <v>1000</v>
      </c>
      <c r="O42" s="26">
        <v>5000</v>
      </c>
      <c r="P42" s="26">
        <v>8000</v>
      </c>
      <c r="Q42" s="258"/>
      <c r="R42" s="258"/>
      <c r="S42" s="258"/>
      <c r="T42" s="258"/>
      <c r="U42" s="258"/>
      <c r="V42" s="258"/>
      <c r="W42" s="258"/>
      <c r="X42" s="258"/>
      <c r="Y42" s="258"/>
      <c r="Z42" s="258"/>
      <c r="AA42" s="258"/>
      <c r="AB42" s="258"/>
      <c r="AC42" s="258"/>
      <c r="AD42" s="258"/>
      <c r="AE42" s="258"/>
      <c r="AF42" s="258"/>
      <c r="AG42" s="258"/>
      <c r="AH42" s="258"/>
      <c r="AI42" s="258"/>
      <c r="AJ42" s="258"/>
      <c r="AK42" s="258"/>
      <c r="AL42" s="258"/>
      <c r="AM42" s="258"/>
      <c r="AN42" s="258"/>
      <c r="AO42" s="258"/>
      <c r="AP42" s="258"/>
      <c r="AQ42" s="258"/>
      <c r="AR42" s="258"/>
      <c r="AS42" s="258"/>
      <c r="AT42" s="258"/>
      <c r="AU42" s="258"/>
      <c r="AV42" s="258"/>
      <c r="AW42" s="258"/>
      <c r="AX42" s="258"/>
      <c r="AY42" s="258"/>
      <c r="AZ42" s="258"/>
      <c r="BA42" s="258"/>
      <c r="BB42" s="258"/>
      <c r="BC42" s="258"/>
      <c r="BD42" s="258"/>
      <c r="BE42" s="258"/>
      <c r="BF42" s="258"/>
      <c r="BG42" s="258"/>
      <c r="BH42" s="258"/>
      <c r="BI42" s="258"/>
      <c r="BJ42" s="258"/>
      <c r="BK42" s="258"/>
      <c r="BL42" s="258"/>
      <c r="BM42" s="258"/>
      <c r="BN42" s="258"/>
      <c r="BO42" s="258"/>
      <c r="BP42" s="258"/>
      <c r="BQ42" s="258"/>
      <c r="BR42" s="258"/>
      <c r="BS42" s="258"/>
      <c r="BT42" s="258"/>
      <c r="BU42" s="258"/>
      <c r="BV42" s="258"/>
      <c r="BW42" s="258"/>
      <c r="BX42" s="258"/>
      <c r="BY42" s="258"/>
      <c r="BZ42" s="258"/>
      <c r="CA42" s="258"/>
      <c r="CB42" s="258"/>
      <c r="CC42" s="26">
        <v>1500</v>
      </c>
      <c r="CD42" s="27">
        <v>1500</v>
      </c>
      <c r="CE42" s="26">
        <v>1000</v>
      </c>
      <c r="CF42" s="27">
        <v>1000</v>
      </c>
      <c r="CG42" s="26">
        <v>5000</v>
      </c>
      <c r="CH42" s="27">
        <v>5000</v>
      </c>
      <c r="CI42" s="26">
        <v>8000</v>
      </c>
      <c r="CJ42" s="27">
        <v>8000</v>
      </c>
      <c r="CK42" s="26"/>
      <c r="CL42" s="27"/>
      <c r="CM42" s="29">
        <v>3570</v>
      </c>
      <c r="CN42" s="27">
        <v>3570</v>
      </c>
      <c r="CO42" s="29">
        <v>3570</v>
      </c>
      <c r="CP42" s="27">
        <v>3570</v>
      </c>
      <c r="CQ42" s="29">
        <v>3570</v>
      </c>
      <c r="CR42" s="27">
        <v>3570</v>
      </c>
      <c r="CS42" s="29">
        <v>3570</v>
      </c>
      <c r="CT42" s="27">
        <v>7140</v>
      </c>
      <c r="CU42" s="29">
        <v>3570</v>
      </c>
      <c r="CV42" s="27">
        <v>0</v>
      </c>
      <c r="CW42" s="29">
        <v>3570</v>
      </c>
      <c r="CX42" s="27"/>
      <c r="CY42" s="29">
        <v>3570</v>
      </c>
      <c r="CZ42" s="27">
        <v>3570</v>
      </c>
      <c r="DA42" s="29">
        <v>3570</v>
      </c>
      <c r="DB42" s="27">
        <v>3570</v>
      </c>
      <c r="DC42" s="29">
        <v>3570</v>
      </c>
      <c r="DD42" s="27">
        <v>7140</v>
      </c>
      <c r="DE42" s="128"/>
      <c r="DF42" s="27"/>
      <c r="DG42" s="128"/>
      <c r="DH42" s="27"/>
      <c r="DI42" s="128"/>
      <c r="DJ42" s="27"/>
      <c r="DK42" s="125"/>
      <c r="DL42" s="128"/>
      <c r="DM42" s="27"/>
      <c r="DN42" s="128"/>
      <c r="DO42" s="27"/>
      <c r="DP42" s="128"/>
      <c r="DQ42" s="27"/>
      <c r="DR42" s="128"/>
      <c r="DS42" s="27"/>
      <c r="DT42" s="128"/>
      <c r="DU42" s="27"/>
      <c r="DV42" s="128"/>
      <c r="DW42" s="27"/>
      <c r="DX42" s="128"/>
      <c r="DY42" s="27"/>
      <c r="DZ42" s="128"/>
      <c r="EA42" s="27"/>
      <c r="EB42" s="128"/>
      <c r="EC42" s="27"/>
      <c r="ED42" s="128"/>
      <c r="EE42" s="27"/>
      <c r="EF42" s="128"/>
      <c r="EG42" s="27"/>
      <c r="EH42" s="28"/>
      <c r="EI42" s="27"/>
      <c r="EJ42" s="30"/>
      <c r="EK42" s="28"/>
      <c r="EL42" s="27"/>
      <c r="EM42" s="28"/>
      <c r="EN42" s="27"/>
      <c r="EO42" s="28"/>
      <c r="EP42" s="27"/>
      <c r="EQ42" s="28"/>
      <c r="ER42" s="27"/>
      <c r="ES42" s="28"/>
      <c r="ET42" s="27"/>
      <c r="EU42" s="28"/>
      <c r="EV42" s="27"/>
      <c r="EW42" s="26"/>
      <c r="EX42" s="27"/>
      <c r="EY42" s="26"/>
      <c r="EZ42" s="27"/>
      <c r="FA42" s="26"/>
      <c r="FB42" s="27"/>
      <c r="FC42" s="26"/>
      <c r="FD42" s="27"/>
      <c r="FE42" s="26"/>
      <c r="FF42" s="27"/>
      <c r="FG42" s="26"/>
      <c r="FH42" s="27"/>
      <c r="FI42" s="30"/>
      <c r="FJ42" s="31">
        <f t="shared" si="1"/>
        <v>47630</v>
      </c>
      <c r="FK42" s="31">
        <f t="shared" si="2"/>
        <v>47630</v>
      </c>
      <c r="FL42" s="32">
        <f t="shared" si="3"/>
        <v>0</v>
      </c>
    </row>
    <row r="43" spans="1:168" ht="25.5" customHeight="1">
      <c r="A43" s="172">
        <v>36</v>
      </c>
      <c r="B43" s="92" t="s">
        <v>1438</v>
      </c>
      <c r="C43" s="42" t="s">
        <v>1439</v>
      </c>
      <c r="D43" s="42" t="s">
        <v>1461</v>
      </c>
      <c r="E43" s="20" t="s">
        <v>1457</v>
      </c>
      <c r="F43" s="93" t="s">
        <v>1440</v>
      </c>
      <c r="G43" s="33"/>
      <c r="H43" s="147"/>
      <c r="I43" s="94">
        <v>5100</v>
      </c>
      <c r="J43" s="147"/>
      <c r="K43" s="34">
        <f t="shared" si="0"/>
        <v>47630</v>
      </c>
      <c r="L43" s="25">
        <f t="shared" si="4"/>
        <v>25850</v>
      </c>
      <c r="M43" s="26">
        <v>1500</v>
      </c>
      <c r="N43" s="26">
        <v>1000</v>
      </c>
      <c r="O43" s="26">
        <v>5000</v>
      </c>
      <c r="P43" s="26">
        <v>8000</v>
      </c>
      <c r="Q43" s="258"/>
      <c r="R43" s="258"/>
      <c r="S43" s="258"/>
      <c r="T43" s="258"/>
      <c r="U43" s="258"/>
      <c r="V43" s="258"/>
      <c r="W43" s="258"/>
      <c r="X43" s="258"/>
      <c r="Y43" s="258"/>
      <c r="Z43" s="258"/>
      <c r="AA43" s="258"/>
      <c r="AB43" s="258"/>
      <c r="AC43" s="258"/>
      <c r="AD43" s="258"/>
      <c r="AE43" s="258"/>
      <c r="AF43" s="258"/>
      <c r="AG43" s="258"/>
      <c r="AH43" s="258"/>
      <c r="AI43" s="258"/>
      <c r="AJ43" s="258"/>
      <c r="AK43" s="258"/>
      <c r="AL43" s="258"/>
      <c r="AM43" s="258"/>
      <c r="AN43" s="258"/>
      <c r="AO43" s="258"/>
      <c r="AP43" s="258"/>
      <c r="AQ43" s="258"/>
      <c r="AR43" s="258"/>
      <c r="AS43" s="258"/>
      <c r="AT43" s="258"/>
      <c r="AU43" s="258"/>
      <c r="AV43" s="258"/>
      <c r="AW43" s="258"/>
      <c r="AX43" s="258"/>
      <c r="AY43" s="258"/>
      <c r="AZ43" s="258"/>
      <c r="BA43" s="258"/>
      <c r="BB43" s="258"/>
      <c r="BC43" s="258"/>
      <c r="BD43" s="258"/>
      <c r="BE43" s="258"/>
      <c r="BF43" s="258"/>
      <c r="BG43" s="258"/>
      <c r="BH43" s="258"/>
      <c r="BI43" s="258"/>
      <c r="BJ43" s="258"/>
      <c r="BK43" s="258"/>
      <c r="BL43" s="258"/>
      <c r="BM43" s="258"/>
      <c r="BN43" s="258"/>
      <c r="BO43" s="258"/>
      <c r="BP43" s="258"/>
      <c r="BQ43" s="258"/>
      <c r="BR43" s="258"/>
      <c r="BS43" s="258"/>
      <c r="BT43" s="258"/>
      <c r="BU43" s="258"/>
      <c r="BV43" s="258"/>
      <c r="BW43" s="258"/>
      <c r="BX43" s="258"/>
      <c r="BY43" s="258"/>
      <c r="BZ43" s="258"/>
      <c r="CA43" s="258"/>
      <c r="CB43" s="258"/>
      <c r="CC43" s="26">
        <v>1500</v>
      </c>
      <c r="CD43" s="27">
        <v>1500</v>
      </c>
      <c r="CE43" s="26">
        <v>1000</v>
      </c>
      <c r="CF43" s="27">
        <v>1000</v>
      </c>
      <c r="CG43" s="26">
        <v>5000</v>
      </c>
      <c r="CH43" s="27">
        <v>5000</v>
      </c>
      <c r="CI43" s="26">
        <v>8000</v>
      </c>
      <c r="CJ43" s="27"/>
      <c r="CK43" s="26"/>
      <c r="CL43" s="27"/>
      <c r="CM43" s="29">
        <v>3570</v>
      </c>
      <c r="CN43" s="27">
        <v>0</v>
      </c>
      <c r="CO43" s="29">
        <v>3570</v>
      </c>
      <c r="CP43" s="27">
        <v>0</v>
      </c>
      <c r="CQ43" s="29">
        <v>3570</v>
      </c>
      <c r="CR43" s="27">
        <v>0</v>
      </c>
      <c r="CS43" s="29">
        <v>3570</v>
      </c>
      <c r="CT43" s="27">
        <v>14280</v>
      </c>
      <c r="CU43" s="29">
        <v>3570</v>
      </c>
      <c r="CV43" s="27"/>
      <c r="CW43" s="29">
        <v>3570</v>
      </c>
      <c r="CX43" s="27"/>
      <c r="CY43" s="29">
        <v>3570</v>
      </c>
      <c r="CZ43" s="27"/>
      <c r="DA43" s="29">
        <v>3570</v>
      </c>
      <c r="DB43" s="27"/>
      <c r="DC43" s="29">
        <v>3570</v>
      </c>
      <c r="DD43" s="27"/>
      <c r="DE43" s="128"/>
      <c r="DF43" s="27"/>
      <c r="DG43" s="128"/>
      <c r="DH43" s="27"/>
      <c r="DI43" s="128"/>
      <c r="DJ43" s="27"/>
      <c r="DK43" s="125"/>
      <c r="DL43" s="128"/>
      <c r="DM43" s="27"/>
      <c r="DN43" s="128"/>
      <c r="DO43" s="27"/>
      <c r="DP43" s="128"/>
      <c r="DQ43" s="27"/>
      <c r="DR43" s="128"/>
      <c r="DS43" s="27"/>
      <c r="DT43" s="128"/>
      <c r="DU43" s="27"/>
      <c r="DV43" s="128"/>
      <c r="DW43" s="27"/>
      <c r="DX43" s="128"/>
      <c r="DY43" s="27"/>
      <c r="DZ43" s="128"/>
      <c r="EA43" s="27"/>
      <c r="EB43" s="128"/>
      <c r="EC43" s="27"/>
      <c r="ED43" s="128"/>
      <c r="EE43" s="27"/>
      <c r="EF43" s="128"/>
      <c r="EG43" s="27"/>
      <c r="EH43" s="28"/>
      <c r="EI43" s="27"/>
      <c r="EJ43" s="30"/>
      <c r="EK43" s="28"/>
      <c r="EL43" s="27"/>
      <c r="EM43" s="28"/>
      <c r="EN43" s="27"/>
      <c r="EO43" s="28"/>
      <c r="EP43" s="27"/>
      <c r="EQ43" s="28"/>
      <c r="ER43" s="27"/>
      <c r="ES43" s="28"/>
      <c r="ET43" s="27"/>
      <c r="EU43" s="28"/>
      <c r="EV43" s="27"/>
      <c r="EW43" s="26"/>
      <c r="EX43" s="27"/>
      <c r="EY43" s="26"/>
      <c r="EZ43" s="27"/>
      <c r="FA43" s="26"/>
      <c r="FB43" s="27"/>
      <c r="FC43" s="26"/>
      <c r="FD43" s="27"/>
      <c r="FE43" s="26"/>
      <c r="FF43" s="27"/>
      <c r="FG43" s="26"/>
      <c r="FH43" s="27"/>
      <c r="FI43" s="30"/>
      <c r="FJ43" s="31">
        <f t="shared" si="1"/>
        <v>47630</v>
      </c>
      <c r="FK43" s="31">
        <f t="shared" si="2"/>
        <v>21780</v>
      </c>
      <c r="FL43" s="32">
        <f t="shared" si="3"/>
        <v>25850</v>
      </c>
    </row>
    <row r="44" spans="1:168" ht="25.5" customHeight="1">
      <c r="A44" s="41">
        <v>37</v>
      </c>
      <c r="B44" s="50" t="s">
        <v>1441</v>
      </c>
      <c r="C44" s="42" t="s">
        <v>1442</v>
      </c>
      <c r="D44" s="42" t="s">
        <v>1461</v>
      </c>
      <c r="E44" s="20" t="s">
        <v>1457</v>
      </c>
      <c r="F44" s="93" t="s">
        <v>1443</v>
      </c>
      <c r="G44" s="33"/>
      <c r="H44" s="127"/>
      <c r="I44" s="94">
        <v>5100</v>
      </c>
      <c r="J44" s="127"/>
      <c r="K44" s="34">
        <f t="shared" si="0"/>
        <v>47630</v>
      </c>
      <c r="L44" s="25">
        <f t="shared" si="4"/>
        <v>0</v>
      </c>
      <c r="M44" s="26">
        <v>1500</v>
      </c>
      <c r="N44" s="26">
        <v>1000</v>
      </c>
      <c r="O44" s="26">
        <v>5000</v>
      </c>
      <c r="P44" s="26">
        <v>8000</v>
      </c>
      <c r="Q44" s="258"/>
      <c r="R44" s="258"/>
      <c r="S44" s="258"/>
      <c r="T44" s="258"/>
      <c r="U44" s="258"/>
      <c r="V44" s="258"/>
      <c r="W44" s="258"/>
      <c r="X44" s="258"/>
      <c r="Y44" s="258"/>
      <c r="Z44" s="258"/>
      <c r="AA44" s="258"/>
      <c r="AB44" s="258"/>
      <c r="AC44" s="258"/>
      <c r="AD44" s="258"/>
      <c r="AE44" s="258"/>
      <c r="AF44" s="258"/>
      <c r="AG44" s="258"/>
      <c r="AH44" s="258"/>
      <c r="AI44" s="258"/>
      <c r="AJ44" s="258"/>
      <c r="AK44" s="258"/>
      <c r="AL44" s="258"/>
      <c r="AM44" s="258"/>
      <c r="AN44" s="258"/>
      <c r="AO44" s="258"/>
      <c r="AP44" s="258"/>
      <c r="AQ44" s="258"/>
      <c r="AR44" s="258"/>
      <c r="AS44" s="258"/>
      <c r="AT44" s="258"/>
      <c r="AU44" s="258"/>
      <c r="AV44" s="258"/>
      <c r="AW44" s="258"/>
      <c r="AX44" s="258"/>
      <c r="AY44" s="258"/>
      <c r="AZ44" s="258"/>
      <c r="BA44" s="258"/>
      <c r="BB44" s="258"/>
      <c r="BC44" s="258"/>
      <c r="BD44" s="258"/>
      <c r="BE44" s="258"/>
      <c r="BF44" s="258"/>
      <c r="BG44" s="258"/>
      <c r="BH44" s="258"/>
      <c r="BI44" s="258"/>
      <c r="BJ44" s="258"/>
      <c r="BK44" s="258"/>
      <c r="BL44" s="258"/>
      <c r="BM44" s="258"/>
      <c r="BN44" s="258"/>
      <c r="BO44" s="258"/>
      <c r="BP44" s="258"/>
      <c r="BQ44" s="258"/>
      <c r="BR44" s="258"/>
      <c r="BS44" s="258"/>
      <c r="BT44" s="258"/>
      <c r="BU44" s="258"/>
      <c r="BV44" s="258"/>
      <c r="BW44" s="258"/>
      <c r="BX44" s="258"/>
      <c r="BY44" s="258"/>
      <c r="BZ44" s="258"/>
      <c r="CA44" s="258"/>
      <c r="CB44" s="258"/>
      <c r="CC44" s="26">
        <v>1500</v>
      </c>
      <c r="CD44" s="27">
        <v>1500</v>
      </c>
      <c r="CE44" s="26">
        <v>1000</v>
      </c>
      <c r="CF44" s="27">
        <v>1000</v>
      </c>
      <c r="CG44" s="26">
        <v>5000</v>
      </c>
      <c r="CH44" s="27">
        <v>5000</v>
      </c>
      <c r="CI44" s="26">
        <v>8000</v>
      </c>
      <c r="CJ44" s="27">
        <v>0</v>
      </c>
      <c r="CK44" s="26"/>
      <c r="CL44" s="27"/>
      <c r="CM44" s="29">
        <v>3570</v>
      </c>
      <c r="CN44" s="27">
        <v>0</v>
      </c>
      <c r="CO44" s="29">
        <v>3570</v>
      </c>
      <c r="CP44" s="27">
        <v>0</v>
      </c>
      <c r="CQ44" s="29">
        <v>3570</v>
      </c>
      <c r="CR44" s="27">
        <v>18710</v>
      </c>
      <c r="CS44" s="29">
        <v>3570</v>
      </c>
      <c r="CT44" s="27">
        <v>3570</v>
      </c>
      <c r="CU44" s="29">
        <v>3570</v>
      </c>
      <c r="CV44" s="27">
        <v>3570</v>
      </c>
      <c r="CW44" s="29">
        <v>3570</v>
      </c>
      <c r="CX44" s="27">
        <v>3570</v>
      </c>
      <c r="CY44" s="29">
        <v>3570</v>
      </c>
      <c r="CZ44" s="27">
        <v>3570</v>
      </c>
      <c r="DA44" s="29">
        <v>3570</v>
      </c>
      <c r="DB44" s="27">
        <v>3570</v>
      </c>
      <c r="DC44" s="29">
        <v>3570</v>
      </c>
      <c r="DD44" s="27">
        <v>3570</v>
      </c>
      <c r="DE44" s="128"/>
      <c r="DF44" s="27"/>
      <c r="DG44" s="128"/>
      <c r="DH44" s="27"/>
      <c r="DI44" s="128"/>
      <c r="DJ44" s="27"/>
      <c r="DK44" s="125"/>
      <c r="DL44" s="128"/>
      <c r="DM44" s="27"/>
      <c r="DN44" s="128"/>
      <c r="DO44" s="27"/>
      <c r="DP44" s="128"/>
      <c r="DQ44" s="27"/>
      <c r="DR44" s="128"/>
      <c r="DS44" s="27"/>
      <c r="DT44" s="128"/>
      <c r="DU44" s="27"/>
      <c r="DV44" s="128"/>
      <c r="DW44" s="27"/>
      <c r="DX44" s="128"/>
      <c r="DY44" s="27"/>
      <c r="DZ44" s="128"/>
      <c r="EA44" s="27"/>
      <c r="EB44" s="128"/>
      <c r="EC44" s="27"/>
      <c r="ED44" s="128"/>
      <c r="EE44" s="27"/>
      <c r="EF44" s="128"/>
      <c r="EG44" s="27"/>
      <c r="EH44" s="28"/>
      <c r="EI44" s="27"/>
      <c r="EJ44" s="30"/>
      <c r="EK44" s="28"/>
      <c r="EL44" s="27"/>
      <c r="EM44" s="28"/>
      <c r="EN44" s="27"/>
      <c r="EO44" s="28"/>
      <c r="EP44" s="27"/>
      <c r="EQ44" s="28"/>
      <c r="ER44" s="27"/>
      <c r="ES44" s="28"/>
      <c r="ET44" s="27"/>
      <c r="EU44" s="28"/>
      <c r="EV44" s="27"/>
      <c r="EW44" s="26"/>
      <c r="EX44" s="27"/>
      <c r="EY44" s="26"/>
      <c r="EZ44" s="27"/>
      <c r="FA44" s="26"/>
      <c r="FB44" s="27"/>
      <c r="FC44" s="26"/>
      <c r="FD44" s="27"/>
      <c r="FE44" s="26"/>
      <c r="FF44" s="27"/>
      <c r="FG44" s="26"/>
      <c r="FH44" s="27"/>
      <c r="FI44" s="30"/>
      <c r="FJ44" s="31">
        <f t="shared" si="1"/>
        <v>47630</v>
      </c>
      <c r="FK44" s="31">
        <f t="shared" si="2"/>
        <v>47630</v>
      </c>
      <c r="FL44" s="32">
        <f t="shared" si="3"/>
        <v>0</v>
      </c>
    </row>
    <row r="45" spans="1:168" ht="25.5" customHeight="1">
      <c r="A45" s="172">
        <v>38</v>
      </c>
      <c r="B45" s="92" t="s">
        <v>569</v>
      </c>
      <c r="C45" s="42" t="s">
        <v>570</v>
      </c>
      <c r="D45" s="42" t="s">
        <v>1461</v>
      </c>
      <c r="E45" s="20" t="s">
        <v>1458</v>
      </c>
      <c r="F45" s="93" t="s">
        <v>571</v>
      </c>
      <c r="G45" s="52"/>
      <c r="H45" s="35" t="s">
        <v>553</v>
      </c>
      <c r="I45" s="94">
        <v>4100</v>
      </c>
      <c r="J45" s="35" t="s">
        <v>553</v>
      </c>
      <c r="K45" s="34">
        <f t="shared" si="0"/>
        <v>41330</v>
      </c>
      <c r="L45" s="38">
        <f>FJ45</f>
        <v>41330</v>
      </c>
      <c r="M45" s="26">
        <v>1500</v>
      </c>
      <c r="N45" s="26">
        <v>1000</v>
      </c>
      <c r="O45" s="26">
        <v>5000</v>
      </c>
      <c r="P45" s="26">
        <v>8000</v>
      </c>
      <c r="Q45" s="258"/>
      <c r="R45" s="258"/>
      <c r="S45" s="258"/>
      <c r="T45" s="258"/>
      <c r="U45" s="258"/>
      <c r="V45" s="258"/>
      <c r="W45" s="258"/>
      <c r="X45" s="258"/>
      <c r="Y45" s="258"/>
      <c r="Z45" s="258"/>
      <c r="AA45" s="258"/>
      <c r="AB45" s="258"/>
      <c r="AC45" s="258"/>
      <c r="AD45" s="258"/>
      <c r="AE45" s="258"/>
      <c r="AF45" s="258"/>
      <c r="AG45" s="258"/>
      <c r="AH45" s="258"/>
      <c r="AI45" s="258"/>
      <c r="AJ45" s="258"/>
      <c r="AK45" s="258"/>
      <c r="AL45" s="258"/>
      <c r="AM45" s="258"/>
      <c r="AN45" s="258"/>
      <c r="AO45" s="258"/>
      <c r="AP45" s="258"/>
      <c r="AQ45" s="258"/>
      <c r="AR45" s="258"/>
      <c r="AS45" s="258"/>
      <c r="AT45" s="258"/>
      <c r="AU45" s="258"/>
      <c r="AV45" s="258"/>
      <c r="AW45" s="258"/>
      <c r="AX45" s="258"/>
      <c r="AY45" s="258"/>
      <c r="AZ45" s="258"/>
      <c r="BA45" s="258"/>
      <c r="BB45" s="258"/>
      <c r="BC45" s="258"/>
      <c r="BD45" s="258"/>
      <c r="BE45" s="258"/>
      <c r="BF45" s="258"/>
      <c r="BG45" s="258"/>
      <c r="BH45" s="258"/>
      <c r="BI45" s="258"/>
      <c r="BJ45" s="258"/>
      <c r="BK45" s="258"/>
      <c r="BL45" s="258"/>
      <c r="BM45" s="258"/>
      <c r="BN45" s="258"/>
      <c r="BO45" s="258"/>
      <c r="BP45" s="258"/>
      <c r="BQ45" s="258"/>
      <c r="BR45" s="258"/>
      <c r="BS45" s="258"/>
      <c r="BT45" s="258"/>
      <c r="BU45" s="258"/>
      <c r="BV45" s="258"/>
      <c r="BW45" s="258"/>
      <c r="BX45" s="258"/>
      <c r="BY45" s="258"/>
      <c r="BZ45" s="258"/>
      <c r="CA45" s="258"/>
      <c r="CB45" s="258"/>
      <c r="CC45" s="26">
        <v>1500</v>
      </c>
      <c r="CD45" s="27">
        <v>1500</v>
      </c>
      <c r="CE45" s="26">
        <v>1000</v>
      </c>
      <c r="CF45" s="27">
        <v>1000</v>
      </c>
      <c r="CG45" s="26">
        <v>5000</v>
      </c>
      <c r="CH45" s="27">
        <v>5000</v>
      </c>
      <c r="CI45" s="26">
        <v>8000</v>
      </c>
      <c r="CJ45" s="27">
        <v>0</v>
      </c>
      <c r="CK45" s="26"/>
      <c r="CL45" s="27"/>
      <c r="CM45" s="26"/>
      <c r="CN45" s="27"/>
      <c r="CO45" s="29">
        <v>2870</v>
      </c>
      <c r="CP45" s="27">
        <v>0</v>
      </c>
      <c r="CQ45" s="29">
        <v>2870</v>
      </c>
      <c r="CR45" s="27">
        <v>0</v>
      </c>
      <c r="CS45" s="29">
        <v>2870</v>
      </c>
      <c r="CT45" s="27">
        <v>0</v>
      </c>
      <c r="CU45" s="29">
        <v>2870</v>
      </c>
      <c r="CV45" s="27">
        <f>10870+8610</f>
        <v>19480</v>
      </c>
      <c r="CW45" s="29">
        <v>2870</v>
      </c>
      <c r="CX45" s="27"/>
      <c r="CY45" s="29">
        <v>2870</v>
      </c>
      <c r="CZ45" s="27"/>
      <c r="DA45" s="29">
        <v>2870</v>
      </c>
      <c r="DB45" s="27"/>
      <c r="DC45" s="29">
        <v>2870</v>
      </c>
      <c r="DD45" s="27"/>
      <c r="DE45" s="29">
        <v>2870</v>
      </c>
      <c r="DF45" s="27">
        <v>14350</v>
      </c>
      <c r="DG45" s="28"/>
      <c r="DH45" s="27"/>
      <c r="DI45" s="28"/>
      <c r="DJ45" s="27"/>
      <c r="DK45" s="125"/>
      <c r="DL45" s="128"/>
      <c r="DM45" s="27"/>
      <c r="DN45" s="128"/>
      <c r="DO45" s="27"/>
      <c r="DP45" s="128"/>
      <c r="DQ45" s="27"/>
      <c r="DR45" s="128"/>
      <c r="DS45" s="27"/>
      <c r="DT45" s="128"/>
      <c r="DU45" s="27"/>
      <c r="DV45" s="128"/>
      <c r="DW45" s="27"/>
      <c r="DX45" s="128"/>
      <c r="DY45" s="27"/>
      <c r="DZ45" s="128"/>
      <c r="EA45" s="27"/>
      <c r="EB45" s="128"/>
      <c r="EC45" s="27"/>
      <c r="ED45" s="128"/>
      <c r="EE45" s="27"/>
      <c r="EF45" s="128"/>
      <c r="EG45" s="27"/>
      <c r="EH45" s="28"/>
      <c r="EI45" s="27"/>
      <c r="EJ45" s="30"/>
      <c r="EK45" s="28"/>
      <c r="EL45" s="27"/>
      <c r="EM45" s="28"/>
      <c r="EN45" s="27"/>
      <c r="EO45" s="28"/>
      <c r="EP45" s="27"/>
      <c r="EQ45" s="28"/>
      <c r="ER45" s="27"/>
      <c r="ES45" s="28"/>
      <c r="ET45" s="27"/>
      <c r="EU45" s="28"/>
      <c r="EV45" s="27"/>
      <c r="EW45" s="26"/>
      <c r="EX45" s="27"/>
      <c r="EY45" s="26"/>
      <c r="EZ45" s="27"/>
      <c r="FA45" s="26"/>
      <c r="FB45" s="27"/>
      <c r="FC45" s="26"/>
      <c r="FD45" s="27"/>
      <c r="FE45" s="26"/>
      <c r="FF45" s="27"/>
      <c r="FG45" s="26"/>
      <c r="FH45" s="27"/>
      <c r="FI45" s="30"/>
      <c r="FJ45" s="31">
        <f t="shared" si="1"/>
        <v>41330</v>
      </c>
      <c r="FK45" s="31">
        <f t="shared" si="2"/>
        <v>41330</v>
      </c>
      <c r="FL45" s="32">
        <f t="shared" si="3"/>
        <v>0</v>
      </c>
    </row>
    <row r="46" spans="1:168" ht="25.5" customHeight="1">
      <c r="A46" s="41">
        <v>39</v>
      </c>
      <c r="B46" s="92" t="s">
        <v>1444</v>
      </c>
      <c r="C46" s="42" t="s">
        <v>1445</v>
      </c>
      <c r="D46" s="42" t="s">
        <v>1461</v>
      </c>
      <c r="E46" s="20" t="s">
        <v>1457</v>
      </c>
      <c r="F46" s="93" t="s">
        <v>1446</v>
      </c>
      <c r="G46" s="33"/>
      <c r="H46" s="127"/>
      <c r="I46" s="94">
        <v>5100</v>
      </c>
      <c r="J46" s="127"/>
      <c r="K46" s="34">
        <f t="shared" si="0"/>
        <v>47630</v>
      </c>
      <c r="L46" s="25">
        <f>FL46</f>
        <v>0</v>
      </c>
      <c r="M46" s="26">
        <v>1500</v>
      </c>
      <c r="N46" s="26">
        <v>1000</v>
      </c>
      <c r="O46" s="26">
        <v>5000</v>
      </c>
      <c r="P46" s="26">
        <v>8000</v>
      </c>
      <c r="Q46" s="258"/>
      <c r="R46" s="258"/>
      <c r="S46" s="258"/>
      <c r="T46" s="258"/>
      <c r="U46" s="258"/>
      <c r="V46" s="258"/>
      <c r="W46" s="258"/>
      <c r="X46" s="258"/>
      <c r="Y46" s="258"/>
      <c r="Z46" s="258"/>
      <c r="AA46" s="258"/>
      <c r="AB46" s="258"/>
      <c r="AC46" s="258"/>
      <c r="AD46" s="258"/>
      <c r="AE46" s="258"/>
      <c r="AF46" s="258"/>
      <c r="AG46" s="258"/>
      <c r="AH46" s="258"/>
      <c r="AI46" s="258"/>
      <c r="AJ46" s="258"/>
      <c r="AK46" s="258"/>
      <c r="AL46" s="258"/>
      <c r="AM46" s="258"/>
      <c r="AN46" s="258"/>
      <c r="AO46" s="258"/>
      <c r="AP46" s="258"/>
      <c r="AQ46" s="258"/>
      <c r="AR46" s="258"/>
      <c r="AS46" s="258"/>
      <c r="AT46" s="258"/>
      <c r="AU46" s="258"/>
      <c r="AV46" s="258"/>
      <c r="AW46" s="258"/>
      <c r="AX46" s="258"/>
      <c r="AY46" s="258"/>
      <c r="AZ46" s="258"/>
      <c r="BA46" s="258"/>
      <c r="BB46" s="258"/>
      <c r="BC46" s="258"/>
      <c r="BD46" s="258"/>
      <c r="BE46" s="258"/>
      <c r="BF46" s="258"/>
      <c r="BG46" s="258"/>
      <c r="BH46" s="258"/>
      <c r="BI46" s="258"/>
      <c r="BJ46" s="258"/>
      <c r="BK46" s="258"/>
      <c r="BL46" s="258"/>
      <c r="BM46" s="258"/>
      <c r="BN46" s="258"/>
      <c r="BO46" s="258"/>
      <c r="BP46" s="258"/>
      <c r="BQ46" s="258"/>
      <c r="BR46" s="258"/>
      <c r="BS46" s="258"/>
      <c r="BT46" s="258"/>
      <c r="BU46" s="258"/>
      <c r="BV46" s="258"/>
      <c r="BW46" s="258"/>
      <c r="BX46" s="258"/>
      <c r="BY46" s="258"/>
      <c r="BZ46" s="258"/>
      <c r="CA46" s="258"/>
      <c r="CB46" s="258"/>
      <c r="CC46" s="26">
        <v>1500</v>
      </c>
      <c r="CD46" s="27">
        <v>1500</v>
      </c>
      <c r="CE46" s="26">
        <v>1000</v>
      </c>
      <c r="CF46" s="27">
        <v>1000</v>
      </c>
      <c r="CG46" s="26">
        <v>5000</v>
      </c>
      <c r="CH46" s="27">
        <v>5000</v>
      </c>
      <c r="CI46" s="26">
        <v>8000</v>
      </c>
      <c r="CJ46" s="27">
        <v>0</v>
      </c>
      <c r="CK46" s="26"/>
      <c r="CL46" s="27"/>
      <c r="CM46" s="29">
        <v>3570</v>
      </c>
      <c r="CN46" s="27">
        <v>11570</v>
      </c>
      <c r="CO46" s="29">
        <v>3570</v>
      </c>
      <c r="CP46" s="27">
        <v>3570</v>
      </c>
      <c r="CQ46" s="29">
        <v>3570</v>
      </c>
      <c r="CR46" s="27">
        <v>3570</v>
      </c>
      <c r="CS46" s="29">
        <v>3570</v>
      </c>
      <c r="CT46" s="27">
        <v>3570</v>
      </c>
      <c r="CU46" s="29">
        <v>3570</v>
      </c>
      <c r="CV46" s="27">
        <v>3570</v>
      </c>
      <c r="CW46" s="29">
        <v>3570</v>
      </c>
      <c r="CX46" s="27">
        <v>3570</v>
      </c>
      <c r="CY46" s="29">
        <v>3570</v>
      </c>
      <c r="CZ46" s="27"/>
      <c r="DA46" s="29">
        <v>3570</v>
      </c>
      <c r="DB46" s="27">
        <v>7140</v>
      </c>
      <c r="DC46" s="29">
        <v>3570</v>
      </c>
      <c r="DD46" s="27">
        <v>3570</v>
      </c>
      <c r="DE46" s="128"/>
      <c r="DF46" s="27"/>
      <c r="DG46" s="128"/>
      <c r="DH46" s="27"/>
      <c r="DI46" s="128"/>
      <c r="DJ46" s="27"/>
      <c r="DK46" s="125"/>
      <c r="DL46" s="128"/>
      <c r="DM46" s="27"/>
      <c r="DN46" s="128"/>
      <c r="DO46" s="27"/>
      <c r="DP46" s="128"/>
      <c r="DQ46" s="27"/>
      <c r="DR46" s="128"/>
      <c r="DS46" s="27"/>
      <c r="DT46" s="128"/>
      <c r="DU46" s="27"/>
      <c r="DV46" s="128"/>
      <c r="DW46" s="27"/>
      <c r="DX46" s="128"/>
      <c r="DY46" s="27"/>
      <c r="DZ46" s="128"/>
      <c r="EA46" s="27"/>
      <c r="EB46" s="128"/>
      <c r="EC46" s="27"/>
      <c r="ED46" s="128"/>
      <c r="EE46" s="27"/>
      <c r="EF46" s="128"/>
      <c r="EG46" s="27"/>
      <c r="EH46" s="28"/>
      <c r="EI46" s="27"/>
      <c r="EJ46" s="30"/>
      <c r="EK46" s="28"/>
      <c r="EL46" s="27"/>
      <c r="EM46" s="28"/>
      <c r="EN46" s="27"/>
      <c r="EO46" s="28"/>
      <c r="EP46" s="27"/>
      <c r="EQ46" s="28"/>
      <c r="ER46" s="27"/>
      <c r="ES46" s="28"/>
      <c r="ET46" s="27"/>
      <c r="EU46" s="28"/>
      <c r="EV46" s="27"/>
      <c r="EW46" s="26"/>
      <c r="EX46" s="27"/>
      <c r="EY46" s="26"/>
      <c r="EZ46" s="27"/>
      <c r="FA46" s="26"/>
      <c r="FB46" s="27"/>
      <c r="FC46" s="26"/>
      <c r="FD46" s="27"/>
      <c r="FE46" s="26"/>
      <c r="FF46" s="27"/>
      <c r="FG46" s="26"/>
      <c r="FH46" s="27"/>
      <c r="FI46" s="30"/>
      <c r="FJ46" s="31">
        <f t="shared" si="1"/>
        <v>47630</v>
      </c>
      <c r="FK46" s="31">
        <f t="shared" si="2"/>
        <v>47630</v>
      </c>
      <c r="FL46" s="32">
        <f t="shared" si="3"/>
        <v>0</v>
      </c>
    </row>
    <row r="47" spans="1:168" ht="25.5" customHeight="1">
      <c r="A47" s="172">
        <v>40</v>
      </c>
      <c r="B47" s="92" t="s">
        <v>572</v>
      </c>
      <c r="C47" s="42" t="s">
        <v>573</v>
      </c>
      <c r="D47" s="42" t="s">
        <v>1461</v>
      </c>
      <c r="E47" s="20" t="s">
        <v>1458</v>
      </c>
      <c r="F47" s="93" t="s">
        <v>574</v>
      </c>
      <c r="G47" s="33"/>
      <c r="H47" s="35"/>
      <c r="I47" s="94">
        <v>5100</v>
      </c>
      <c r="J47" s="35"/>
      <c r="K47" s="34">
        <f t="shared" si="0"/>
        <v>47630</v>
      </c>
      <c r="L47" s="25">
        <f>FJ47</f>
        <v>47630</v>
      </c>
      <c r="M47" s="26">
        <v>1500</v>
      </c>
      <c r="N47" s="26">
        <v>1000</v>
      </c>
      <c r="O47" s="26">
        <v>5000</v>
      </c>
      <c r="P47" s="26">
        <v>8000</v>
      </c>
      <c r="Q47" s="258"/>
      <c r="R47" s="258"/>
      <c r="S47" s="258"/>
      <c r="T47" s="258"/>
      <c r="U47" s="258"/>
      <c r="V47" s="258"/>
      <c r="W47" s="258"/>
      <c r="X47" s="258"/>
      <c r="Y47" s="258"/>
      <c r="Z47" s="258"/>
      <c r="AA47" s="258"/>
      <c r="AB47" s="258"/>
      <c r="AC47" s="258"/>
      <c r="AD47" s="258"/>
      <c r="AE47" s="258"/>
      <c r="AF47" s="258"/>
      <c r="AG47" s="258"/>
      <c r="AH47" s="258"/>
      <c r="AI47" s="258"/>
      <c r="AJ47" s="258"/>
      <c r="AK47" s="258"/>
      <c r="AL47" s="258"/>
      <c r="AM47" s="258"/>
      <c r="AN47" s="258"/>
      <c r="AO47" s="258"/>
      <c r="AP47" s="258"/>
      <c r="AQ47" s="258"/>
      <c r="AR47" s="258"/>
      <c r="AS47" s="258"/>
      <c r="AT47" s="258"/>
      <c r="AU47" s="258"/>
      <c r="AV47" s="258"/>
      <c r="AW47" s="258"/>
      <c r="AX47" s="258"/>
      <c r="AY47" s="258"/>
      <c r="AZ47" s="258"/>
      <c r="BA47" s="258"/>
      <c r="BB47" s="258"/>
      <c r="BC47" s="258"/>
      <c r="BD47" s="258"/>
      <c r="BE47" s="258"/>
      <c r="BF47" s="258"/>
      <c r="BG47" s="258"/>
      <c r="BH47" s="258"/>
      <c r="BI47" s="258"/>
      <c r="BJ47" s="258"/>
      <c r="BK47" s="258"/>
      <c r="BL47" s="258"/>
      <c r="BM47" s="258"/>
      <c r="BN47" s="258"/>
      <c r="BO47" s="258"/>
      <c r="BP47" s="258"/>
      <c r="BQ47" s="258"/>
      <c r="BR47" s="258"/>
      <c r="BS47" s="258"/>
      <c r="BT47" s="258"/>
      <c r="BU47" s="258"/>
      <c r="BV47" s="258"/>
      <c r="BW47" s="258"/>
      <c r="BX47" s="258"/>
      <c r="BY47" s="258"/>
      <c r="BZ47" s="258"/>
      <c r="CA47" s="258"/>
      <c r="CB47" s="258"/>
      <c r="CC47" s="26">
        <v>1500</v>
      </c>
      <c r="CD47" s="27">
        <v>1500</v>
      </c>
      <c r="CE47" s="26">
        <v>1000</v>
      </c>
      <c r="CF47" s="27">
        <v>1000</v>
      </c>
      <c r="CG47" s="26">
        <v>5000</v>
      </c>
      <c r="CH47" s="27">
        <v>5000</v>
      </c>
      <c r="CI47" s="26">
        <v>8000</v>
      </c>
      <c r="CJ47" s="27">
        <v>8000</v>
      </c>
      <c r="CK47" s="26"/>
      <c r="CL47" s="27"/>
      <c r="CM47" s="26"/>
      <c r="CN47" s="27"/>
      <c r="CO47" s="29">
        <v>3570</v>
      </c>
      <c r="CP47" s="27">
        <v>0</v>
      </c>
      <c r="CQ47" s="29">
        <v>3570</v>
      </c>
      <c r="CR47" s="27">
        <v>0</v>
      </c>
      <c r="CS47" s="29">
        <v>3570</v>
      </c>
      <c r="CT47" s="27">
        <v>0</v>
      </c>
      <c r="CU47" s="29">
        <v>3570</v>
      </c>
      <c r="CV47" s="27">
        <v>18480</v>
      </c>
      <c r="CW47" s="29">
        <v>3570</v>
      </c>
      <c r="CX47" s="27">
        <v>0</v>
      </c>
      <c r="CY47" s="29">
        <v>3570</v>
      </c>
      <c r="CZ47" s="27"/>
      <c r="DA47" s="29">
        <v>3570</v>
      </c>
      <c r="DB47" s="27"/>
      <c r="DC47" s="29">
        <v>3570</v>
      </c>
      <c r="DD47" s="27"/>
      <c r="DE47" s="29">
        <v>3570</v>
      </c>
      <c r="DF47" s="27">
        <v>13650</v>
      </c>
      <c r="DG47" s="28"/>
      <c r="DH47" s="27"/>
      <c r="DI47" s="28"/>
      <c r="DJ47" s="27"/>
      <c r="DK47" s="125"/>
      <c r="DL47" s="128"/>
      <c r="DM47" s="27"/>
      <c r="DN47" s="128"/>
      <c r="DO47" s="27"/>
      <c r="DP47" s="128"/>
      <c r="DQ47" s="27"/>
      <c r="DR47" s="128"/>
      <c r="DS47" s="27"/>
      <c r="DT47" s="128"/>
      <c r="DU47" s="27"/>
      <c r="DV47" s="128"/>
      <c r="DW47" s="27"/>
      <c r="DX47" s="128"/>
      <c r="DY47" s="27"/>
      <c r="DZ47" s="128"/>
      <c r="EA47" s="27"/>
      <c r="EB47" s="128"/>
      <c r="EC47" s="27"/>
      <c r="ED47" s="128"/>
      <c r="EE47" s="27"/>
      <c r="EF47" s="128"/>
      <c r="EG47" s="27"/>
      <c r="EH47" s="28"/>
      <c r="EI47" s="27"/>
      <c r="EJ47" s="30"/>
      <c r="EK47" s="28"/>
      <c r="EL47" s="27"/>
      <c r="EM47" s="28"/>
      <c r="EN47" s="27"/>
      <c r="EO47" s="28"/>
      <c r="EP47" s="27"/>
      <c r="EQ47" s="28"/>
      <c r="ER47" s="27"/>
      <c r="ES47" s="28"/>
      <c r="ET47" s="27"/>
      <c r="EU47" s="28"/>
      <c r="EV47" s="27"/>
      <c r="EW47" s="26"/>
      <c r="EX47" s="27"/>
      <c r="EY47" s="26"/>
      <c r="EZ47" s="27"/>
      <c r="FA47" s="26"/>
      <c r="FB47" s="27"/>
      <c r="FC47" s="26"/>
      <c r="FD47" s="27"/>
      <c r="FE47" s="26"/>
      <c r="FF47" s="27"/>
      <c r="FG47" s="26"/>
      <c r="FH47" s="27"/>
      <c r="FI47" s="30"/>
      <c r="FJ47" s="31">
        <f t="shared" si="1"/>
        <v>47630</v>
      </c>
      <c r="FK47" s="31">
        <f t="shared" si="2"/>
        <v>47630</v>
      </c>
      <c r="FL47" s="32">
        <f t="shared" si="3"/>
        <v>0</v>
      </c>
    </row>
    <row r="48" spans="1:168" ht="25.5" customHeight="1">
      <c r="A48" s="41">
        <v>41</v>
      </c>
      <c r="B48" s="92" t="s">
        <v>575</v>
      </c>
      <c r="C48" s="42" t="s">
        <v>576</v>
      </c>
      <c r="D48" s="42" t="s">
        <v>1461</v>
      </c>
      <c r="E48" s="20" t="s">
        <v>1458</v>
      </c>
      <c r="F48" s="93" t="s">
        <v>577</v>
      </c>
      <c r="G48" s="33"/>
      <c r="H48" s="24"/>
      <c r="I48" s="94">
        <v>5100</v>
      </c>
      <c r="K48" s="34">
        <f t="shared" si="0"/>
        <v>47630</v>
      </c>
      <c r="L48" s="25">
        <f>FJ48</f>
        <v>47630</v>
      </c>
      <c r="M48" s="26">
        <v>1500</v>
      </c>
      <c r="N48" s="26">
        <v>1000</v>
      </c>
      <c r="O48" s="26">
        <v>5000</v>
      </c>
      <c r="P48" s="26">
        <v>8000</v>
      </c>
      <c r="Q48" s="258"/>
      <c r="R48" s="258"/>
      <c r="S48" s="258"/>
      <c r="T48" s="258"/>
      <c r="U48" s="258"/>
      <c r="V48" s="258"/>
      <c r="W48" s="258"/>
      <c r="X48" s="258"/>
      <c r="Y48" s="258"/>
      <c r="Z48" s="258"/>
      <c r="AA48" s="258"/>
      <c r="AB48" s="258"/>
      <c r="AC48" s="258"/>
      <c r="AD48" s="258"/>
      <c r="AE48" s="258"/>
      <c r="AF48" s="258"/>
      <c r="AG48" s="258"/>
      <c r="AH48" s="258"/>
      <c r="AI48" s="258"/>
      <c r="AJ48" s="258"/>
      <c r="AK48" s="258"/>
      <c r="AL48" s="258"/>
      <c r="AM48" s="258"/>
      <c r="AN48" s="258"/>
      <c r="AO48" s="258"/>
      <c r="AP48" s="258"/>
      <c r="AQ48" s="258"/>
      <c r="AR48" s="258"/>
      <c r="AS48" s="258"/>
      <c r="AT48" s="258"/>
      <c r="AU48" s="258"/>
      <c r="AV48" s="258"/>
      <c r="AW48" s="258"/>
      <c r="AX48" s="258"/>
      <c r="AY48" s="258"/>
      <c r="AZ48" s="258"/>
      <c r="BA48" s="258"/>
      <c r="BB48" s="258"/>
      <c r="BC48" s="258"/>
      <c r="BD48" s="258"/>
      <c r="BE48" s="258"/>
      <c r="BF48" s="258"/>
      <c r="BG48" s="258"/>
      <c r="BH48" s="258"/>
      <c r="BI48" s="258"/>
      <c r="BJ48" s="258"/>
      <c r="BK48" s="258"/>
      <c r="BL48" s="258"/>
      <c r="BM48" s="258"/>
      <c r="BN48" s="258"/>
      <c r="BO48" s="258"/>
      <c r="BP48" s="258"/>
      <c r="BQ48" s="258"/>
      <c r="BR48" s="258"/>
      <c r="BS48" s="258"/>
      <c r="BT48" s="258"/>
      <c r="BU48" s="258"/>
      <c r="BV48" s="258"/>
      <c r="BW48" s="258"/>
      <c r="BX48" s="258"/>
      <c r="BY48" s="258"/>
      <c r="BZ48" s="258"/>
      <c r="CA48" s="258"/>
      <c r="CB48" s="258"/>
      <c r="CC48" s="26">
        <v>1500</v>
      </c>
      <c r="CD48" s="27">
        <v>1500</v>
      </c>
      <c r="CE48" s="26">
        <v>1000</v>
      </c>
      <c r="CF48" s="27">
        <v>1000</v>
      </c>
      <c r="CG48" s="26">
        <v>5000</v>
      </c>
      <c r="CH48" s="27">
        <v>4000</v>
      </c>
      <c r="CI48" s="26">
        <v>8000</v>
      </c>
      <c r="CJ48" s="27"/>
      <c r="CK48" s="26"/>
      <c r="CL48" s="27"/>
      <c r="CM48" s="26"/>
      <c r="CN48" s="27"/>
      <c r="CO48" s="29">
        <v>3570</v>
      </c>
      <c r="CP48" s="27"/>
      <c r="CQ48" s="29">
        <v>3570</v>
      </c>
      <c r="CR48" s="27"/>
      <c r="CS48" s="29">
        <v>3570</v>
      </c>
      <c r="CT48" s="27"/>
      <c r="CU48" s="29">
        <v>3570</v>
      </c>
      <c r="CV48" s="27"/>
      <c r="CW48" s="29">
        <v>3570</v>
      </c>
      <c r="CX48" s="27"/>
      <c r="CY48" s="29">
        <v>3570</v>
      </c>
      <c r="CZ48" s="27"/>
      <c r="DA48" s="29">
        <v>3570</v>
      </c>
      <c r="DB48" s="27"/>
      <c r="DC48" s="29">
        <v>3570</v>
      </c>
      <c r="DD48" s="27"/>
      <c r="DE48" s="29">
        <v>3570</v>
      </c>
      <c r="DF48" s="27"/>
      <c r="DG48" s="28"/>
      <c r="DH48" s="27"/>
      <c r="DI48" s="28"/>
      <c r="DJ48" s="27"/>
      <c r="DK48" s="125"/>
      <c r="DL48" s="128"/>
      <c r="DM48" s="27"/>
      <c r="DN48" s="128"/>
      <c r="DO48" s="27"/>
      <c r="DP48" s="128"/>
      <c r="DQ48" s="27"/>
      <c r="DR48" s="128"/>
      <c r="DS48" s="27"/>
      <c r="DT48" s="128"/>
      <c r="DU48" s="27"/>
      <c r="DV48" s="128"/>
      <c r="DW48" s="27"/>
      <c r="DX48" s="128"/>
      <c r="DY48" s="27"/>
      <c r="DZ48" s="128"/>
      <c r="EA48" s="27"/>
      <c r="EB48" s="128"/>
      <c r="EC48" s="27"/>
      <c r="ED48" s="128"/>
      <c r="EE48" s="27"/>
      <c r="EF48" s="128"/>
      <c r="EG48" s="27"/>
      <c r="EH48" s="28"/>
      <c r="EI48" s="27"/>
      <c r="EJ48" s="30"/>
      <c r="EK48" s="28"/>
      <c r="EL48" s="27"/>
      <c r="EM48" s="28"/>
      <c r="EN48" s="27"/>
      <c r="EO48" s="28"/>
      <c r="EP48" s="27"/>
      <c r="EQ48" s="28"/>
      <c r="ER48" s="27"/>
      <c r="ES48" s="28"/>
      <c r="ET48" s="27"/>
      <c r="EU48" s="28"/>
      <c r="EV48" s="27"/>
      <c r="EW48" s="26"/>
      <c r="EX48" s="27"/>
      <c r="EY48" s="26"/>
      <c r="EZ48" s="27"/>
      <c r="FA48" s="26"/>
      <c r="FB48" s="27"/>
      <c r="FC48" s="26"/>
      <c r="FD48" s="27"/>
      <c r="FE48" s="26"/>
      <c r="FF48" s="27"/>
      <c r="FG48" s="26"/>
      <c r="FH48" s="27"/>
      <c r="FI48" s="30"/>
      <c r="FJ48" s="31">
        <f t="shared" si="1"/>
        <v>47630</v>
      </c>
      <c r="FK48" s="31">
        <f t="shared" si="2"/>
        <v>6500</v>
      </c>
      <c r="FL48" s="32">
        <f t="shared" si="3"/>
        <v>41130</v>
      </c>
    </row>
    <row r="49" spans="1:168" ht="25.5" customHeight="1">
      <c r="A49" s="172">
        <v>42</v>
      </c>
      <c r="B49" s="92" t="s">
        <v>578</v>
      </c>
      <c r="C49" s="42" t="s">
        <v>579</v>
      </c>
      <c r="D49" s="42" t="s">
        <v>1461</v>
      </c>
      <c r="E49" s="20" t="s">
        <v>1458</v>
      </c>
      <c r="F49" s="93" t="s">
        <v>580</v>
      </c>
      <c r="G49" s="212"/>
      <c r="H49" s="24"/>
      <c r="I49" s="94">
        <v>5100</v>
      </c>
      <c r="K49" s="34">
        <f t="shared" si="0"/>
        <v>47630</v>
      </c>
      <c r="L49" s="25">
        <f>FJ49</f>
        <v>47630</v>
      </c>
      <c r="M49" s="26">
        <v>1500</v>
      </c>
      <c r="N49" s="26">
        <v>1000</v>
      </c>
      <c r="O49" s="26">
        <v>5000</v>
      </c>
      <c r="P49" s="26">
        <v>8000</v>
      </c>
      <c r="Q49" s="262"/>
      <c r="R49" s="262"/>
      <c r="S49" s="262"/>
      <c r="T49" s="262"/>
      <c r="U49" s="262"/>
      <c r="V49" s="262"/>
      <c r="W49" s="262"/>
      <c r="X49" s="262"/>
      <c r="Y49" s="262"/>
      <c r="Z49" s="262"/>
      <c r="AA49" s="262"/>
      <c r="AB49" s="262"/>
      <c r="AC49" s="262"/>
      <c r="AD49" s="262"/>
      <c r="AE49" s="262"/>
      <c r="AF49" s="262"/>
      <c r="AG49" s="262"/>
      <c r="AH49" s="262"/>
      <c r="AI49" s="262"/>
      <c r="AJ49" s="262"/>
      <c r="AK49" s="262"/>
      <c r="AL49" s="262"/>
      <c r="AM49" s="262"/>
      <c r="AN49" s="262"/>
      <c r="AO49" s="262"/>
      <c r="AP49" s="262"/>
      <c r="AQ49" s="262"/>
      <c r="AR49" s="262"/>
      <c r="AS49" s="262"/>
      <c r="AT49" s="262"/>
      <c r="AU49" s="262"/>
      <c r="AV49" s="262"/>
      <c r="AW49" s="262"/>
      <c r="AX49" s="262"/>
      <c r="AY49" s="262"/>
      <c r="AZ49" s="262"/>
      <c r="BA49" s="262"/>
      <c r="BB49" s="262"/>
      <c r="BC49" s="262"/>
      <c r="BD49" s="262"/>
      <c r="BE49" s="262"/>
      <c r="BF49" s="262"/>
      <c r="BG49" s="262"/>
      <c r="BH49" s="262"/>
      <c r="BI49" s="262"/>
      <c r="BJ49" s="262"/>
      <c r="BK49" s="262"/>
      <c r="BL49" s="262"/>
      <c r="BM49" s="262"/>
      <c r="BN49" s="262"/>
      <c r="BO49" s="262"/>
      <c r="BP49" s="262"/>
      <c r="BQ49" s="262"/>
      <c r="BR49" s="262"/>
      <c r="BS49" s="262"/>
      <c r="BT49" s="262"/>
      <c r="BU49" s="262"/>
      <c r="BV49" s="262"/>
      <c r="BW49" s="262"/>
      <c r="BX49" s="262"/>
      <c r="BY49" s="262"/>
      <c r="BZ49" s="262"/>
      <c r="CA49" s="262"/>
      <c r="CB49" s="262"/>
      <c r="CC49" s="26">
        <v>1500</v>
      </c>
      <c r="CD49" s="27">
        <v>1500</v>
      </c>
      <c r="CE49" s="26">
        <v>1000</v>
      </c>
      <c r="CF49" s="27">
        <v>1000</v>
      </c>
      <c r="CG49" s="26">
        <v>5000</v>
      </c>
      <c r="CH49" s="27">
        <v>5000</v>
      </c>
      <c r="CI49" s="26">
        <v>8000</v>
      </c>
      <c r="CJ49" s="27"/>
      <c r="CK49" s="26"/>
      <c r="CL49" s="27"/>
      <c r="CM49" s="26"/>
      <c r="CN49" s="27"/>
      <c r="CO49" s="29">
        <v>3570</v>
      </c>
      <c r="CP49" s="27">
        <v>0</v>
      </c>
      <c r="CQ49" s="29">
        <v>3570</v>
      </c>
      <c r="CR49" s="27">
        <f>3570+0</f>
        <v>3570</v>
      </c>
      <c r="CS49" s="29">
        <v>3570</v>
      </c>
      <c r="CT49" s="27">
        <f>3570+0</f>
        <v>3570</v>
      </c>
      <c r="CU49" s="29">
        <v>3570</v>
      </c>
      <c r="CV49" s="27">
        <f>3570+3570</f>
        <v>7140</v>
      </c>
      <c r="CW49" s="29">
        <v>3570</v>
      </c>
      <c r="CX49" s="27">
        <v>3570</v>
      </c>
      <c r="CY49" s="29">
        <v>3570</v>
      </c>
      <c r="CZ49" s="27"/>
      <c r="DA49" s="29">
        <v>3570</v>
      </c>
      <c r="DB49" s="27"/>
      <c r="DC49" s="29">
        <v>3570</v>
      </c>
      <c r="DD49" s="27">
        <v>7140</v>
      </c>
      <c r="DE49" s="29">
        <v>3570</v>
      </c>
      <c r="DF49" s="27">
        <v>7140</v>
      </c>
      <c r="DG49" s="28"/>
      <c r="DH49" s="27"/>
      <c r="DI49" s="28"/>
      <c r="DJ49" s="27"/>
      <c r="DK49" s="125"/>
      <c r="DL49" s="128"/>
      <c r="DM49" s="27"/>
      <c r="DN49" s="128"/>
      <c r="DO49" s="27"/>
      <c r="DP49" s="128"/>
      <c r="DQ49" s="27"/>
      <c r="DR49" s="128"/>
      <c r="DS49" s="27"/>
      <c r="DT49" s="128"/>
      <c r="DU49" s="27"/>
      <c r="DV49" s="128"/>
      <c r="DW49" s="27"/>
      <c r="DX49" s="128"/>
      <c r="DY49" s="27"/>
      <c r="DZ49" s="128"/>
      <c r="EA49" s="27"/>
      <c r="EB49" s="128"/>
      <c r="EC49" s="27"/>
      <c r="ED49" s="128"/>
      <c r="EE49" s="27"/>
      <c r="EF49" s="128"/>
      <c r="EG49" s="27"/>
      <c r="EH49" s="28"/>
      <c r="EI49" s="27"/>
      <c r="EJ49" s="30"/>
      <c r="EK49" s="28"/>
      <c r="EL49" s="27"/>
      <c r="EM49" s="28"/>
      <c r="EN49" s="27"/>
      <c r="EO49" s="28"/>
      <c r="EP49" s="27"/>
      <c r="EQ49" s="28"/>
      <c r="ER49" s="27"/>
      <c r="ES49" s="28"/>
      <c r="ET49" s="27"/>
      <c r="EU49" s="28"/>
      <c r="EV49" s="27"/>
      <c r="EW49" s="26"/>
      <c r="EX49" s="27"/>
      <c r="EY49" s="26"/>
      <c r="EZ49" s="27"/>
      <c r="FA49" s="26"/>
      <c r="FB49" s="27"/>
      <c r="FC49" s="26"/>
      <c r="FD49" s="27"/>
      <c r="FE49" s="26"/>
      <c r="FF49" s="27"/>
      <c r="FG49" s="26"/>
      <c r="FH49" s="27"/>
      <c r="FI49" s="30"/>
      <c r="FJ49" s="31">
        <f t="shared" si="1"/>
        <v>47630</v>
      </c>
      <c r="FK49" s="31">
        <f t="shared" si="2"/>
        <v>39630</v>
      </c>
      <c r="FL49" s="32">
        <f t="shared" si="3"/>
        <v>8000</v>
      </c>
    </row>
    <row r="50" spans="1:168" ht="25.5" customHeight="1">
      <c r="A50" s="41">
        <v>43</v>
      </c>
      <c r="B50" s="92" t="s">
        <v>1447</v>
      </c>
      <c r="C50" s="42" t="s">
        <v>1448</v>
      </c>
      <c r="D50" s="42" t="s">
        <v>1461</v>
      </c>
      <c r="E50" s="20" t="s">
        <v>1457</v>
      </c>
      <c r="F50" s="93" t="s">
        <v>1449</v>
      </c>
      <c r="G50" s="52"/>
      <c r="H50" s="147"/>
      <c r="I50" s="94">
        <v>5100</v>
      </c>
      <c r="J50" s="147"/>
      <c r="K50" s="34">
        <f t="shared" si="0"/>
        <v>47630</v>
      </c>
      <c r="L50" s="25">
        <f>FL50</f>
        <v>0</v>
      </c>
      <c r="M50" s="26">
        <v>1500</v>
      </c>
      <c r="N50" s="26">
        <v>1000</v>
      </c>
      <c r="O50" s="26">
        <v>5000</v>
      </c>
      <c r="P50" s="26">
        <v>8000</v>
      </c>
      <c r="Q50" s="258"/>
      <c r="R50" s="258"/>
      <c r="S50" s="258"/>
      <c r="T50" s="258"/>
      <c r="U50" s="258"/>
      <c r="V50" s="258"/>
      <c r="W50" s="258"/>
      <c r="X50" s="258"/>
      <c r="Y50" s="258"/>
      <c r="Z50" s="258"/>
      <c r="AA50" s="258"/>
      <c r="AB50" s="258"/>
      <c r="AC50" s="258"/>
      <c r="AD50" s="258"/>
      <c r="AE50" s="258"/>
      <c r="AF50" s="258"/>
      <c r="AG50" s="258"/>
      <c r="AH50" s="258"/>
      <c r="AI50" s="258"/>
      <c r="AJ50" s="258"/>
      <c r="AK50" s="258"/>
      <c r="AL50" s="258"/>
      <c r="AM50" s="258"/>
      <c r="AN50" s="258"/>
      <c r="AO50" s="258"/>
      <c r="AP50" s="258"/>
      <c r="AQ50" s="258"/>
      <c r="AR50" s="258"/>
      <c r="AS50" s="258"/>
      <c r="AT50" s="258"/>
      <c r="AU50" s="258"/>
      <c r="AV50" s="258"/>
      <c r="AW50" s="258"/>
      <c r="AX50" s="258"/>
      <c r="AY50" s="258"/>
      <c r="AZ50" s="258"/>
      <c r="BA50" s="258"/>
      <c r="BB50" s="258"/>
      <c r="BC50" s="258"/>
      <c r="BD50" s="258"/>
      <c r="BE50" s="258"/>
      <c r="BF50" s="258"/>
      <c r="BG50" s="258"/>
      <c r="BH50" s="258"/>
      <c r="BI50" s="258"/>
      <c r="BJ50" s="258"/>
      <c r="BK50" s="258"/>
      <c r="BL50" s="258"/>
      <c r="BM50" s="258"/>
      <c r="BN50" s="258"/>
      <c r="BO50" s="258"/>
      <c r="BP50" s="258"/>
      <c r="BQ50" s="258"/>
      <c r="BR50" s="258"/>
      <c r="BS50" s="258"/>
      <c r="BT50" s="258"/>
      <c r="BU50" s="258"/>
      <c r="BV50" s="258"/>
      <c r="BW50" s="258"/>
      <c r="BX50" s="258"/>
      <c r="BY50" s="258"/>
      <c r="BZ50" s="258"/>
      <c r="CA50" s="258"/>
      <c r="CB50" s="258"/>
      <c r="CC50" s="26">
        <v>1500</v>
      </c>
      <c r="CD50" s="27">
        <v>1500</v>
      </c>
      <c r="CE50" s="26">
        <v>1000</v>
      </c>
      <c r="CF50" s="27">
        <v>1000</v>
      </c>
      <c r="CG50" s="26">
        <v>5000</v>
      </c>
      <c r="CH50" s="27">
        <v>5000</v>
      </c>
      <c r="CI50" s="26">
        <v>8000</v>
      </c>
      <c r="CJ50" s="27">
        <v>0</v>
      </c>
      <c r="CK50" s="26"/>
      <c r="CL50" s="27"/>
      <c r="CM50" s="29">
        <v>3570</v>
      </c>
      <c r="CN50" s="27">
        <v>0</v>
      </c>
      <c r="CO50" s="29">
        <v>3570</v>
      </c>
      <c r="CP50" s="27"/>
      <c r="CQ50" s="29">
        <v>3570</v>
      </c>
      <c r="CR50" s="27"/>
      <c r="CS50" s="29">
        <v>3570</v>
      </c>
      <c r="CT50" s="27">
        <v>7360</v>
      </c>
      <c r="CU50" s="29">
        <v>3570</v>
      </c>
      <c r="CV50" s="27">
        <v>18490</v>
      </c>
      <c r="CW50" s="29">
        <v>3570</v>
      </c>
      <c r="CX50" s="27"/>
      <c r="CY50" s="29">
        <v>3570</v>
      </c>
      <c r="CZ50" s="27"/>
      <c r="DA50" s="29">
        <v>3570</v>
      </c>
      <c r="DB50" s="27"/>
      <c r="DC50" s="29">
        <v>3570</v>
      </c>
      <c r="DD50" s="27">
        <v>14280</v>
      </c>
      <c r="DE50" s="128"/>
      <c r="DF50" s="27"/>
      <c r="DG50" s="128"/>
      <c r="DH50" s="27"/>
      <c r="DI50" s="128"/>
      <c r="DJ50" s="27"/>
      <c r="DK50" s="125"/>
      <c r="DL50" s="128"/>
      <c r="DM50" s="27"/>
      <c r="DN50" s="128"/>
      <c r="DO50" s="27"/>
      <c r="DP50" s="128"/>
      <c r="DQ50" s="27"/>
      <c r="DR50" s="128"/>
      <c r="DS50" s="27"/>
      <c r="DT50" s="128"/>
      <c r="DU50" s="27"/>
      <c r="DV50" s="128"/>
      <c r="DW50" s="27"/>
      <c r="DX50" s="128"/>
      <c r="DY50" s="27"/>
      <c r="DZ50" s="128"/>
      <c r="EA50" s="27"/>
      <c r="EB50" s="128"/>
      <c r="EC50" s="27"/>
      <c r="ED50" s="128"/>
      <c r="EE50" s="27"/>
      <c r="EF50" s="128"/>
      <c r="EG50" s="27"/>
      <c r="EH50" s="28"/>
      <c r="EI50" s="27"/>
      <c r="EJ50" s="30"/>
      <c r="EK50" s="28"/>
      <c r="EL50" s="27"/>
      <c r="EM50" s="28"/>
      <c r="EN50" s="27"/>
      <c r="EO50" s="28"/>
      <c r="EP50" s="27"/>
      <c r="EQ50" s="28"/>
      <c r="ER50" s="27"/>
      <c r="ES50" s="28"/>
      <c r="ET50" s="27"/>
      <c r="EU50" s="28"/>
      <c r="EV50" s="27"/>
      <c r="EW50" s="26"/>
      <c r="EX50" s="27"/>
      <c r="EY50" s="26"/>
      <c r="EZ50" s="27"/>
      <c r="FA50" s="26"/>
      <c r="FB50" s="27"/>
      <c r="FC50" s="26"/>
      <c r="FD50" s="27"/>
      <c r="FE50" s="26"/>
      <c r="FF50" s="27"/>
      <c r="FG50" s="26"/>
      <c r="FH50" s="27"/>
      <c r="FI50" s="30"/>
      <c r="FJ50" s="31">
        <f t="shared" si="1"/>
        <v>47630</v>
      </c>
      <c r="FK50" s="31">
        <f t="shared" si="2"/>
        <v>47630</v>
      </c>
      <c r="FL50" s="32">
        <f t="shared" si="3"/>
        <v>0</v>
      </c>
    </row>
    <row r="51" spans="1:168" ht="25.5" customHeight="1">
      <c r="A51" s="172">
        <v>44</v>
      </c>
      <c r="B51" s="92" t="s">
        <v>1450</v>
      </c>
      <c r="C51" s="42" t="s">
        <v>1451</v>
      </c>
      <c r="D51" s="42" t="s">
        <v>1461</v>
      </c>
      <c r="E51" s="20" t="s">
        <v>1457</v>
      </c>
      <c r="F51" s="93" t="s">
        <v>1452</v>
      </c>
      <c r="G51" s="33"/>
      <c r="H51" s="147"/>
      <c r="I51" s="94">
        <v>5100</v>
      </c>
      <c r="J51" s="147"/>
      <c r="K51" s="34">
        <f t="shared" si="0"/>
        <v>47630</v>
      </c>
      <c r="L51" s="25">
        <f>FL51</f>
        <v>21630</v>
      </c>
      <c r="M51" s="26">
        <v>1500</v>
      </c>
      <c r="N51" s="26">
        <v>1000</v>
      </c>
      <c r="O51" s="26">
        <v>5000</v>
      </c>
      <c r="P51" s="26">
        <v>8000</v>
      </c>
      <c r="Q51" s="258"/>
      <c r="R51" s="258"/>
      <c r="S51" s="258"/>
      <c r="T51" s="258"/>
      <c r="U51" s="258"/>
      <c r="V51" s="258"/>
      <c r="W51" s="258"/>
      <c r="X51" s="258"/>
      <c r="Y51" s="258"/>
      <c r="Z51" s="258"/>
      <c r="AA51" s="258"/>
      <c r="AB51" s="258"/>
      <c r="AC51" s="258"/>
      <c r="AD51" s="258"/>
      <c r="AE51" s="258"/>
      <c r="AF51" s="258"/>
      <c r="AG51" s="258"/>
      <c r="AH51" s="258"/>
      <c r="AI51" s="258"/>
      <c r="AJ51" s="258"/>
      <c r="AK51" s="258"/>
      <c r="AL51" s="258"/>
      <c r="AM51" s="258"/>
      <c r="AN51" s="258"/>
      <c r="AO51" s="258"/>
      <c r="AP51" s="258"/>
      <c r="AQ51" s="258"/>
      <c r="AR51" s="258"/>
      <c r="AS51" s="258"/>
      <c r="AT51" s="258"/>
      <c r="AU51" s="258"/>
      <c r="AV51" s="258"/>
      <c r="AW51" s="258"/>
      <c r="AX51" s="258"/>
      <c r="AY51" s="258"/>
      <c r="AZ51" s="258"/>
      <c r="BA51" s="258"/>
      <c r="BB51" s="258"/>
      <c r="BC51" s="258"/>
      <c r="BD51" s="258"/>
      <c r="BE51" s="258"/>
      <c r="BF51" s="258"/>
      <c r="BG51" s="258"/>
      <c r="BH51" s="258"/>
      <c r="BI51" s="258"/>
      <c r="BJ51" s="258"/>
      <c r="BK51" s="258"/>
      <c r="BL51" s="258"/>
      <c r="BM51" s="258"/>
      <c r="BN51" s="258"/>
      <c r="BO51" s="258"/>
      <c r="BP51" s="258"/>
      <c r="BQ51" s="258"/>
      <c r="BR51" s="258"/>
      <c r="BS51" s="258"/>
      <c r="BT51" s="258"/>
      <c r="BU51" s="258"/>
      <c r="BV51" s="258"/>
      <c r="BW51" s="258"/>
      <c r="BX51" s="258"/>
      <c r="BY51" s="258"/>
      <c r="BZ51" s="258"/>
      <c r="CA51" s="258"/>
      <c r="CB51" s="258"/>
      <c r="CC51" s="26">
        <v>1500</v>
      </c>
      <c r="CD51" s="27">
        <v>1500</v>
      </c>
      <c r="CE51" s="26">
        <v>1000</v>
      </c>
      <c r="CF51" s="27">
        <v>1000</v>
      </c>
      <c r="CG51" s="26">
        <v>5000</v>
      </c>
      <c r="CH51" s="27">
        <v>1500</v>
      </c>
      <c r="CI51" s="26">
        <v>8000</v>
      </c>
      <c r="CJ51" s="27">
        <v>0</v>
      </c>
      <c r="CK51" s="26"/>
      <c r="CL51" s="27"/>
      <c r="CM51" s="29">
        <v>3570</v>
      </c>
      <c r="CN51" s="27"/>
      <c r="CO51" s="29">
        <v>3570</v>
      </c>
      <c r="CP51" s="27"/>
      <c r="CQ51" s="29">
        <v>3570</v>
      </c>
      <c r="CR51" s="27"/>
      <c r="CS51" s="29">
        <v>3570</v>
      </c>
      <c r="CT51" s="27">
        <v>1000</v>
      </c>
      <c r="CU51" s="29">
        <v>3570</v>
      </c>
      <c r="CV51" s="27">
        <v>4000</v>
      </c>
      <c r="CW51" s="29">
        <v>3570</v>
      </c>
      <c r="CX51" s="27"/>
      <c r="CY51" s="29">
        <v>3570</v>
      </c>
      <c r="CZ51" s="27"/>
      <c r="DA51" s="29">
        <v>3570</v>
      </c>
      <c r="DB51" s="27"/>
      <c r="DC51" s="29">
        <v>3570</v>
      </c>
      <c r="DD51" s="27">
        <v>17000</v>
      </c>
      <c r="DE51" s="128"/>
      <c r="DF51" s="27"/>
      <c r="DG51" s="128"/>
      <c r="DH51" s="27"/>
      <c r="DI51" s="128"/>
      <c r="DJ51" s="27"/>
      <c r="DK51" s="125"/>
      <c r="DL51" s="128"/>
      <c r="DM51" s="27"/>
      <c r="DN51" s="128"/>
      <c r="DO51" s="27"/>
      <c r="DP51" s="128"/>
      <c r="DQ51" s="27"/>
      <c r="DR51" s="128"/>
      <c r="DS51" s="27"/>
      <c r="DT51" s="128"/>
      <c r="DU51" s="27"/>
      <c r="DV51" s="128"/>
      <c r="DW51" s="27"/>
      <c r="DX51" s="128"/>
      <c r="DY51" s="27"/>
      <c r="DZ51" s="128"/>
      <c r="EA51" s="27"/>
      <c r="EB51" s="128"/>
      <c r="EC51" s="27"/>
      <c r="ED51" s="128"/>
      <c r="EE51" s="27"/>
      <c r="EF51" s="128"/>
      <c r="EG51" s="27"/>
      <c r="EH51" s="28"/>
      <c r="EI51" s="27"/>
      <c r="EJ51" s="30"/>
      <c r="EK51" s="28"/>
      <c r="EL51" s="27"/>
      <c r="EM51" s="28"/>
      <c r="EN51" s="27"/>
      <c r="EO51" s="28"/>
      <c r="EP51" s="27"/>
      <c r="EQ51" s="28"/>
      <c r="ER51" s="27"/>
      <c r="ES51" s="28"/>
      <c r="ET51" s="27"/>
      <c r="EU51" s="28"/>
      <c r="EV51" s="27"/>
      <c r="EW51" s="26"/>
      <c r="EX51" s="27"/>
      <c r="EY51" s="26"/>
      <c r="EZ51" s="27"/>
      <c r="FA51" s="26"/>
      <c r="FB51" s="27"/>
      <c r="FC51" s="26"/>
      <c r="FD51" s="27"/>
      <c r="FE51" s="26"/>
      <c r="FF51" s="27"/>
      <c r="FG51" s="26"/>
      <c r="FH51" s="27"/>
      <c r="FI51" s="30"/>
      <c r="FJ51" s="31">
        <f t="shared" si="1"/>
        <v>47630</v>
      </c>
      <c r="FK51" s="31">
        <f t="shared" si="2"/>
        <v>26000</v>
      </c>
      <c r="FL51" s="32">
        <f t="shared" si="3"/>
        <v>21630</v>
      </c>
    </row>
    <row r="52" spans="1:168" ht="25.5" customHeight="1">
      <c r="A52" s="41">
        <v>45</v>
      </c>
      <c r="B52" s="92" t="s">
        <v>1453</v>
      </c>
      <c r="C52" s="42" t="s">
        <v>1454</v>
      </c>
      <c r="D52" s="42" t="s">
        <v>1461</v>
      </c>
      <c r="E52" s="20" t="s">
        <v>1457</v>
      </c>
      <c r="F52" s="93" t="s">
        <v>1455</v>
      </c>
      <c r="G52" s="33"/>
      <c r="H52" s="127" t="s">
        <v>680</v>
      </c>
      <c r="I52" s="94">
        <v>3100</v>
      </c>
      <c r="J52" s="127" t="s">
        <v>680</v>
      </c>
      <c r="K52" s="34">
        <f t="shared" si="0"/>
        <v>35030</v>
      </c>
      <c r="L52" s="25">
        <f>FL52</f>
        <v>26170</v>
      </c>
      <c r="M52" s="26">
        <v>1500</v>
      </c>
      <c r="N52" s="26">
        <v>1000</v>
      </c>
      <c r="O52" s="26">
        <v>5000</v>
      </c>
      <c r="P52" s="26">
        <v>8000</v>
      </c>
      <c r="Q52" s="258"/>
      <c r="R52" s="258"/>
      <c r="S52" s="258"/>
      <c r="T52" s="258"/>
      <c r="U52" s="258"/>
      <c r="V52" s="258"/>
      <c r="W52" s="258"/>
      <c r="X52" s="258"/>
      <c r="Y52" s="258"/>
      <c r="Z52" s="258"/>
      <c r="AA52" s="258"/>
      <c r="AB52" s="258"/>
      <c r="AC52" s="258"/>
      <c r="AD52" s="258"/>
      <c r="AE52" s="258"/>
      <c r="AF52" s="258"/>
      <c r="AG52" s="258"/>
      <c r="AH52" s="258"/>
      <c r="AI52" s="258"/>
      <c r="AJ52" s="258"/>
      <c r="AK52" s="258"/>
      <c r="AL52" s="258"/>
      <c r="AM52" s="258"/>
      <c r="AN52" s="258"/>
      <c r="AO52" s="258"/>
      <c r="AP52" s="258"/>
      <c r="AQ52" s="258"/>
      <c r="AR52" s="258"/>
      <c r="AS52" s="258"/>
      <c r="AT52" s="258"/>
      <c r="AU52" s="258"/>
      <c r="AV52" s="258"/>
      <c r="AW52" s="258"/>
      <c r="AX52" s="258"/>
      <c r="AY52" s="258"/>
      <c r="AZ52" s="258"/>
      <c r="BA52" s="258"/>
      <c r="BB52" s="258"/>
      <c r="BC52" s="258"/>
      <c r="BD52" s="258"/>
      <c r="BE52" s="258"/>
      <c r="BF52" s="258"/>
      <c r="BG52" s="258"/>
      <c r="BH52" s="258"/>
      <c r="BI52" s="258"/>
      <c r="BJ52" s="258"/>
      <c r="BK52" s="258"/>
      <c r="BL52" s="258"/>
      <c r="BM52" s="258"/>
      <c r="BN52" s="258"/>
      <c r="BO52" s="258"/>
      <c r="BP52" s="258"/>
      <c r="BQ52" s="258"/>
      <c r="BR52" s="258"/>
      <c r="BS52" s="258"/>
      <c r="BT52" s="258"/>
      <c r="BU52" s="258"/>
      <c r="BV52" s="258"/>
      <c r="BW52" s="258"/>
      <c r="BX52" s="258"/>
      <c r="BY52" s="258"/>
      <c r="BZ52" s="258"/>
      <c r="CA52" s="258"/>
      <c r="CB52" s="258"/>
      <c r="CC52" s="26">
        <v>1500</v>
      </c>
      <c r="CD52" s="27">
        <v>1500</v>
      </c>
      <c r="CE52" s="26">
        <v>1000</v>
      </c>
      <c r="CF52" s="27">
        <v>1000</v>
      </c>
      <c r="CG52" s="26">
        <v>5000</v>
      </c>
      <c r="CH52" s="27">
        <v>5000</v>
      </c>
      <c r="CI52" s="26">
        <v>8000</v>
      </c>
      <c r="CJ52" s="27"/>
      <c r="CK52" s="26"/>
      <c r="CL52" s="27"/>
      <c r="CM52" s="29">
        <v>2170</v>
      </c>
      <c r="CN52" s="27"/>
      <c r="CO52" s="29">
        <v>2170</v>
      </c>
      <c r="CP52" s="27"/>
      <c r="CQ52" s="29">
        <v>2170</v>
      </c>
      <c r="CR52" s="27"/>
      <c r="CS52" s="29">
        <v>2170</v>
      </c>
      <c r="CT52" s="27">
        <v>1360</v>
      </c>
      <c r="CU52" s="29">
        <v>2170</v>
      </c>
      <c r="CV52" s="27"/>
      <c r="CW52" s="29">
        <v>2170</v>
      </c>
      <c r="CX52" s="27"/>
      <c r="CY52" s="29">
        <v>2170</v>
      </c>
      <c r="CZ52" s="27"/>
      <c r="DA52" s="29">
        <v>2170</v>
      </c>
      <c r="DB52" s="27"/>
      <c r="DC52" s="29">
        <v>2170</v>
      </c>
      <c r="DD52" s="27"/>
      <c r="DE52" s="128"/>
      <c r="DF52" s="27"/>
      <c r="DG52" s="128"/>
      <c r="DH52" s="27"/>
      <c r="DI52" s="128"/>
      <c r="DJ52" s="27"/>
      <c r="DK52" s="125"/>
      <c r="DL52" s="128"/>
      <c r="DM52" s="27"/>
      <c r="DN52" s="128"/>
      <c r="DO52" s="27"/>
      <c r="DP52" s="128"/>
      <c r="DQ52" s="27"/>
      <c r="DR52" s="128"/>
      <c r="DS52" s="27"/>
      <c r="DT52" s="128"/>
      <c r="DU52" s="27"/>
      <c r="DV52" s="128"/>
      <c r="DW52" s="27"/>
      <c r="DX52" s="128"/>
      <c r="DY52" s="27"/>
      <c r="DZ52" s="128"/>
      <c r="EA52" s="27"/>
      <c r="EB52" s="128"/>
      <c r="EC52" s="27"/>
      <c r="ED52" s="128"/>
      <c r="EE52" s="27"/>
      <c r="EF52" s="128"/>
      <c r="EG52" s="27"/>
      <c r="EH52" s="28"/>
      <c r="EI52" s="27"/>
      <c r="EJ52" s="30"/>
      <c r="EK52" s="28"/>
      <c r="EL52" s="27"/>
      <c r="EM52" s="28"/>
      <c r="EN52" s="27"/>
      <c r="EO52" s="28"/>
      <c r="EP52" s="27"/>
      <c r="EQ52" s="28"/>
      <c r="ER52" s="27"/>
      <c r="ES52" s="28"/>
      <c r="ET52" s="27"/>
      <c r="EU52" s="28"/>
      <c r="EV52" s="27"/>
      <c r="EW52" s="26"/>
      <c r="EX52" s="27"/>
      <c r="EY52" s="26"/>
      <c r="EZ52" s="27"/>
      <c r="FA52" s="26"/>
      <c r="FB52" s="27"/>
      <c r="FC52" s="26"/>
      <c r="FD52" s="27"/>
      <c r="FE52" s="26"/>
      <c r="FF52" s="27"/>
      <c r="FG52" s="26"/>
      <c r="FH52" s="27"/>
      <c r="FI52" s="30"/>
      <c r="FJ52" s="31">
        <f t="shared" si="1"/>
        <v>35030</v>
      </c>
      <c r="FK52" s="31">
        <f t="shared" si="2"/>
        <v>8860</v>
      </c>
      <c r="FL52" s="32">
        <f t="shared" si="3"/>
        <v>26170</v>
      </c>
    </row>
    <row r="53" spans="1:168" ht="25.5" customHeight="1">
      <c r="A53" s="172">
        <v>46</v>
      </c>
      <c r="B53" s="92" t="s">
        <v>581</v>
      </c>
      <c r="C53" s="42" t="s">
        <v>582</v>
      </c>
      <c r="D53" s="42" t="s">
        <v>1461</v>
      </c>
      <c r="E53" s="20" t="s">
        <v>1458</v>
      </c>
      <c r="F53" s="93" t="s">
        <v>583</v>
      </c>
      <c r="G53" s="33"/>
      <c r="H53" s="35"/>
      <c r="I53" s="94">
        <v>5100</v>
      </c>
      <c r="J53" s="35"/>
      <c r="K53" s="34">
        <f t="shared" si="0"/>
        <v>47630</v>
      </c>
      <c r="L53" s="25">
        <f>FJ53</f>
        <v>47630</v>
      </c>
      <c r="M53" s="26">
        <v>1500</v>
      </c>
      <c r="N53" s="26">
        <v>1000</v>
      </c>
      <c r="O53" s="26">
        <v>5000</v>
      </c>
      <c r="P53" s="26">
        <v>8000</v>
      </c>
      <c r="Q53" s="258"/>
      <c r="R53" s="258"/>
      <c r="S53" s="258"/>
      <c r="T53" s="258"/>
      <c r="U53" s="258"/>
      <c r="V53" s="258"/>
      <c r="W53" s="258"/>
      <c r="X53" s="258"/>
      <c r="Y53" s="258"/>
      <c r="Z53" s="258"/>
      <c r="AA53" s="258"/>
      <c r="AB53" s="258"/>
      <c r="AC53" s="258"/>
      <c r="AD53" s="258"/>
      <c r="AE53" s="258"/>
      <c r="AF53" s="258"/>
      <c r="AG53" s="258"/>
      <c r="AH53" s="258"/>
      <c r="AI53" s="258"/>
      <c r="AJ53" s="258"/>
      <c r="AK53" s="258"/>
      <c r="AL53" s="258"/>
      <c r="AM53" s="258"/>
      <c r="AN53" s="258"/>
      <c r="AO53" s="258"/>
      <c r="AP53" s="258"/>
      <c r="AQ53" s="258"/>
      <c r="AR53" s="258"/>
      <c r="AS53" s="258"/>
      <c r="AT53" s="258"/>
      <c r="AU53" s="258"/>
      <c r="AV53" s="258"/>
      <c r="AW53" s="258"/>
      <c r="AX53" s="258"/>
      <c r="AY53" s="258"/>
      <c r="AZ53" s="258"/>
      <c r="BA53" s="258"/>
      <c r="BB53" s="258"/>
      <c r="BC53" s="258"/>
      <c r="BD53" s="258"/>
      <c r="BE53" s="258"/>
      <c r="BF53" s="258"/>
      <c r="BG53" s="258"/>
      <c r="BH53" s="258"/>
      <c r="BI53" s="258"/>
      <c r="BJ53" s="258"/>
      <c r="BK53" s="258"/>
      <c r="BL53" s="258"/>
      <c r="BM53" s="258"/>
      <c r="BN53" s="258"/>
      <c r="BO53" s="258"/>
      <c r="BP53" s="258"/>
      <c r="BQ53" s="258"/>
      <c r="BR53" s="258"/>
      <c r="BS53" s="258"/>
      <c r="BT53" s="258"/>
      <c r="BU53" s="258"/>
      <c r="BV53" s="258"/>
      <c r="BW53" s="258"/>
      <c r="BX53" s="258"/>
      <c r="BY53" s="258"/>
      <c r="BZ53" s="258"/>
      <c r="CA53" s="258"/>
      <c r="CB53" s="258"/>
      <c r="CC53" s="26">
        <v>1500</v>
      </c>
      <c r="CD53" s="27">
        <v>1500</v>
      </c>
      <c r="CE53" s="26">
        <v>1000</v>
      </c>
      <c r="CF53" s="27">
        <v>1000</v>
      </c>
      <c r="CG53" s="26">
        <v>5000</v>
      </c>
      <c r="CH53" s="27">
        <v>5000</v>
      </c>
      <c r="CI53" s="26">
        <v>8000</v>
      </c>
      <c r="CJ53" s="27">
        <v>0</v>
      </c>
      <c r="CK53" s="26"/>
      <c r="CL53" s="27"/>
      <c r="CM53" s="26"/>
      <c r="CN53" s="27"/>
      <c r="CO53" s="29">
        <v>3570</v>
      </c>
      <c r="CP53" s="27">
        <v>0</v>
      </c>
      <c r="CQ53" s="28">
        <v>3570</v>
      </c>
      <c r="CR53" s="27">
        <v>7140</v>
      </c>
      <c r="CS53" s="28">
        <v>3570</v>
      </c>
      <c r="CT53" s="27">
        <f>8000+0</f>
        <v>8000</v>
      </c>
      <c r="CU53" s="28">
        <v>3570</v>
      </c>
      <c r="CV53" s="27">
        <v>7140</v>
      </c>
      <c r="CW53" s="28">
        <v>3570</v>
      </c>
      <c r="CX53" s="27">
        <v>3570</v>
      </c>
      <c r="CY53" s="28">
        <v>3570</v>
      </c>
      <c r="CZ53" s="27"/>
      <c r="DA53" s="28">
        <v>3570</v>
      </c>
      <c r="DB53" s="27">
        <v>7140</v>
      </c>
      <c r="DC53" s="28">
        <v>3570</v>
      </c>
      <c r="DD53" s="27"/>
      <c r="DE53" s="28">
        <v>3570</v>
      </c>
      <c r="DF53" s="27">
        <v>7140</v>
      </c>
      <c r="DG53" s="28"/>
      <c r="DH53" s="27"/>
      <c r="DI53" s="28"/>
      <c r="DJ53" s="27"/>
      <c r="DK53" s="125"/>
      <c r="DL53" s="128"/>
      <c r="DM53" s="27"/>
      <c r="DN53" s="128"/>
      <c r="DO53" s="27"/>
      <c r="DP53" s="128"/>
      <c r="DQ53" s="27"/>
      <c r="DR53" s="128"/>
      <c r="DS53" s="27"/>
      <c r="DT53" s="128"/>
      <c r="DU53" s="27"/>
      <c r="DV53" s="128"/>
      <c r="DW53" s="27"/>
      <c r="DX53" s="128"/>
      <c r="DY53" s="27"/>
      <c r="DZ53" s="128"/>
      <c r="EA53" s="27"/>
      <c r="EB53" s="128"/>
      <c r="EC53" s="27"/>
      <c r="ED53" s="128"/>
      <c r="EE53" s="27"/>
      <c r="EF53" s="128"/>
      <c r="EG53" s="27"/>
      <c r="EH53" s="28"/>
      <c r="EI53" s="27"/>
      <c r="EJ53" s="30"/>
      <c r="EK53" s="28"/>
      <c r="EL53" s="27"/>
      <c r="EM53" s="28"/>
      <c r="EN53" s="27"/>
      <c r="EO53" s="28"/>
      <c r="EP53" s="27"/>
      <c r="EQ53" s="28"/>
      <c r="ER53" s="27"/>
      <c r="ES53" s="28"/>
      <c r="ET53" s="27"/>
      <c r="EU53" s="28"/>
      <c r="EV53" s="27"/>
      <c r="EW53" s="26"/>
      <c r="EX53" s="27"/>
      <c r="EY53" s="26"/>
      <c r="EZ53" s="27"/>
      <c r="FA53" s="26"/>
      <c r="FB53" s="27"/>
      <c r="FC53" s="26"/>
      <c r="FD53" s="27"/>
      <c r="FE53" s="26"/>
      <c r="FF53" s="27"/>
      <c r="FG53" s="26"/>
      <c r="FH53" s="27"/>
      <c r="FI53" s="30"/>
      <c r="FJ53" s="31">
        <f t="shared" si="1"/>
        <v>47630</v>
      </c>
      <c r="FK53" s="31">
        <f t="shared" si="2"/>
        <v>47630</v>
      </c>
      <c r="FL53" s="32">
        <f t="shared" si="3"/>
        <v>0</v>
      </c>
    </row>
    <row r="54" spans="1:168" ht="25.5" customHeight="1">
      <c r="A54" s="41">
        <v>47</v>
      </c>
      <c r="B54" s="19" t="s">
        <v>42</v>
      </c>
      <c r="C54" s="20" t="s">
        <v>43</v>
      </c>
      <c r="D54" s="20" t="s">
        <v>1460</v>
      </c>
      <c r="E54" s="20" t="s">
        <v>1458</v>
      </c>
      <c r="F54" s="21" t="s">
        <v>44</v>
      </c>
      <c r="G54" s="211" t="s">
        <v>45</v>
      </c>
      <c r="H54" s="35" t="s">
        <v>1463</v>
      </c>
      <c r="I54" s="23">
        <v>6200</v>
      </c>
      <c r="J54" s="35"/>
      <c r="K54" s="34">
        <f t="shared" si="0"/>
        <v>54560</v>
      </c>
      <c r="L54" s="25">
        <f>FJ54</f>
        <v>54560</v>
      </c>
      <c r="M54" s="26">
        <v>1500</v>
      </c>
      <c r="N54" s="26">
        <v>1000</v>
      </c>
      <c r="O54" s="26">
        <v>5000</v>
      </c>
      <c r="P54" s="26">
        <v>8000</v>
      </c>
      <c r="Q54" s="258"/>
      <c r="R54" s="258"/>
      <c r="S54" s="258"/>
      <c r="T54" s="258"/>
      <c r="U54" s="258"/>
      <c r="V54" s="258"/>
      <c r="W54" s="258"/>
      <c r="X54" s="258"/>
      <c r="Y54" s="258"/>
      <c r="Z54" s="258"/>
      <c r="AA54" s="258"/>
      <c r="AB54" s="258"/>
      <c r="AC54" s="258"/>
      <c r="AD54" s="258"/>
      <c r="AE54" s="258"/>
      <c r="AF54" s="258"/>
      <c r="AG54" s="258"/>
      <c r="AH54" s="258"/>
      <c r="AI54" s="258"/>
      <c r="AJ54" s="258"/>
      <c r="AK54" s="258"/>
      <c r="AL54" s="258"/>
      <c r="AM54" s="258"/>
      <c r="AN54" s="258"/>
      <c r="AO54" s="258"/>
      <c r="AP54" s="258"/>
      <c r="AQ54" s="258"/>
      <c r="AR54" s="258"/>
      <c r="AS54" s="258"/>
      <c r="AT54" s="258"/>
      <c r="AU54" s="258"/>
      <c r="AV54" s="258"/>
      <c r="AW54" s="258"/>
      <c r="AX54" s="258"/>
      <c r="AY54" s="258"/>
      <c r="AZ54" s="258"/>
      <c r="BA54" s="258"/>
      <c r="BB54" s="258"/>
      <c r="BC54" s="258"/>
      <c r="BD54" s="258"/>
      <c r="BE54" s="258"/>
      <c r="BF54" s="258"/>
      <c r="BG54" s="258"/>
      <c r="BH54" s="258"/>
      <c r="BI54" s="258"/>
      <c r="BJ54" s="258"/>
      <c r="BK54" s="258"/>
      <c r="BL54" s="258"/>
      <c r="BM54" s="258"/>
      <c r="BN54" s="258"/>
      <c r="BO54" s="258"/>
      <c r="BP54" s="258"/>
      <c r="BQ54" s="258"/>
      <c r="BR54" s="258"/>
      <c r="BS54" s="258"/>
      <c r="BT54" s="258"/>
      <c r="BU54" s="258"/>
      <c r="BV54" s="258"/>
      <c r="BW54" s="258"/>
      <c r="BX54" s="258"/>
      <c r="BY54" s="258"/>
      <c r="BZ54" s="258"/>
      <c r="CA54" s="258"/>
      <c r="CB54" s="258"/>
      <c r="CC54" s="26">
        <v>1500</v>
      </c>
      <c r="CD54" s="27">
        <v>1500</v>
      </c>
      <c r="CE54" s="26">
        <v>1000</v>
      </c>
      <c r="CF54" s="27">
        <v>1000</v>
      </c>
      <c r="CG54" s="26">
        <v>5000</v>
      </c>
      <c r="CH54" s="27">
        <v>5000</v>
      </c>
      <c r="CI54" s="26">
        <v>8000</v>
      </c>
      <c r="CJ54" s="27">
        <f>1500+0</f>
        <v>1500</v>
      </c>
      <c r="CK54" s="28"/>
      <c r="CL54" s="27"/>
      <c r="CM54" s="26"/>
      <c r="CN54" s="27"/>
      <c r="CO54" s="29">
        <v>4340</v>
      </c>
      <c r="CP54" s="27">
        <v>11120</v>
      </c>
      <c r="CQ54" s="29">
        <v>4340</v>
      </c>
      <c r="CR54" s="27">
        <v>4620</v>
      </c>
      <c r="CS54" s="29">
        <v>4340</v>
      </c>
      <c r="CT54" s="27">
        <v>0</v>
      </c>
      <c r="CU54" s="29">
        <v>4340</v>
      </c>
      <c r="CV54" s="27">
        <v>8430</v>
      </c>
      <c r="CW54" s="29">
        <v>4340</v>
      </c>
      <c r="CX54" s="27"/>
      <c r="CY54" s="29">
        <v>4340</v>
      </c>
      <c r="CZ54" s="27"/>
      <c r="DA54" s="29">
        <v>4340</v>
      </c>
      <c r="DB54" s="27"/>
      <c r="DC54" s="29">
        <v>4340</v>
      </c>
      <c r="DD54" s="27"/>
      <c r="DE54" s="29">
        <v>4340</v>
      </c>
      <c r="DF54" s="27"/>
      <c r="DG54" s="28"/>
      <c r="DH54" s="27"/>
      <c r="DI54" s="28"/>
      <c r="DJ54" s="27"/>
      <c r="DK54" s="125"/>
      <c r="DL54" s="128"/>
      <c r="DM54" s="27"/>
      <c r="DN54" s="128"/>
      <c r="DO54" s="27"/>
      <c r="DP54" s="128"/>
      <c r="DQ54" s="27"/>
      <c r="DR54" s="128"/>
      <c r="DS54" s="27"/>
      <c r="DT54" s="128"/>
      <c r="DU54" s="27"/>
      <c r="DV54" s="128"/>
      <c r="DW54" s="27"/>
      <c r="DX54" s="128"/>
      <c r="DY54" s="27"/>
      <c r="DZ54" s="128"/>
      <c r="EA54" s="27"/>
      <c r="EB54" s="128"/>
      <c r="EC54" s="27"/>
      <c r="ED54" s="128"/>
      <c r="EE54" s="27"/>
      <c r="EF54" s="128"/>
      <c r="EG54" s="27"/>
      <c r="EH54" s="28"/>
      <c r="EI54" s="27"/>
      <c r="EJ54" s="30"/>
      <c r="EK54" s="28"/>
      <c r="EL54" s="27"/>
      <c r="EM54" s="28"/>
      <c r="EN54" s="27"/>
      <c r="EO54" s="28"/>
      <c r="EP54" s="27"/>
      <c r="EQ54" s="28"/>
      <c r="ER54" s="27"/>
      <c r="ES54" s="28"/>
      <c r="ET54" s="27"/>
      <c r="EU54" s="28"/>
      <c r="EV54" s="27"/>
      <c r="EW54" s="26"/>
      <c r="EX54" s="27"/>
      <c r="EY54" s="26"/>
      <c r="EZ54" s="27"/>
      <c r="FA54" s="26"/>
      <c r="FB54" s="27"/>
      <c r="FC54" s="26"/>
      <c r="FD54" s="27"/>
      <c r="FE54" s="26"/>
      <c r="FF54" s="27"/>
      <c r="FG54" s="26"/>
      <c r="FH54" s="27"/>
      <c r="FI54" s="30"/>
      <c r="FJ54" s="31">
        <f t="shared" si="1"/>
        <v>54560</v>
      </c>
      <c r="FK54" s="31">
        <f t="shared" si="2"/>
        <v>33170</v>
      </c>
      <c r="FL54" s="32">
        <f t="shared" si="3"/>
        <v>21390</v>
      </c>
    </row>
    <row r="55" spans="1:168" ht="25.5" customHeight="1">
      <c r="A55" s="172">
        <v>48</v>
      </c>
      <c r="B55" s="19" t="s">
        <v>46</v>
      </c>
      <c r="C55" s="20" t="s">
        <v>47</v>
      </c>
      <c r="D55" s="20" t="s">
        <v>1460</v>
      </c>
      <c r="E55" s="20" t="s">
        <v>1458</v>
      </c>
      <c r="F55" s="21" t="s">
        <v>48</v>
      </c>
      <c r="G55" s="33"/>
      <c r="H55" s="127" t="s">
        <v>1471</v>
      </c>
      <c r="I55" s="23">
        <v>5600</v>
      </c>
      <c r="J55" s="34" t="s">
        <v>49</v>
      </c>
      <c r="K55" s="34">
        <f t="shared" si="0"/>
        <v>50780</v>
      </c>
      <c r="L55" s="25">
        <f>FJ55</f>
        <v>50780</v>
      </c>
      <c r="M55" s="26">
        <v>1500</v>
      </c>
      <c r="N55" s="26">
        <v>1000</v>
      </c>
      <c r="O55" s="26">
        <v>5000</v>
      </c>
      <c r="P55" s="26">
        <v>8000</v>
      </c>
      <c r="Q55" s="258"/>
      <c r="R55" s="258"/>
      <c r="S55" s="258"/>
      <c r="T55" s="258"/>
      <c r="U55" s="258"/>
      <c r="V55" s="258"/>
      <c r="W55" s="258"/>
      <c r="X55" s="258"/>
      <c r="Y55" s="258"/>
      <c r="Z55" s="258"/>
      <c r="AA55" s="258"/>
      <c r="AB55" s="258"/>
      <c r="AC55" s="258"/>
      <c r="AD55" s="258"/>
      <c r="AE55" s="258"/>
      <c r="AF55" s="258"/>
      <c r="AG55" s="258"/>
      <c r="AH55" s="258"/>
      <c r="AI55" s="258"/>
      <c r="AJ55" s="258"/>
      <c r="AK55" s="258"/>
      <c r="AL55" s="258"/>
      <c r="AM55" s="258"/>
      <c r="AN55" s="258"/>
      <c r="AO55" s="258"/>
      <c r="AP55" s="258"/>
      <c r="AQ55" s="258"/>
      <c r="AR55" s="258"/>
      <c r="AS55" s="258"/>
      <c r="AT55" s="258"/>
      <c r="AU55" s="258"/>
      <c r="AV55" s="258"/>
      <c r="AW55" s="258"/>
      <c r="AX55" s="258"/>
      <c r="AY55" s="258"/>
      <c r="AZ55" s="258"/>
      <c r="BA55" s="258"/>
      <c r="BB55" s="258"/>
      <c r="BC55" s="258"/>
      <c r="BD55" s="258"/>
      <c r="BE55" s="258"/>
      <c r="BF55" s="258"/>
      <c r="BG55" s="258"/>
      <c r="BH55" s="258"/>
      <c r="BI55" s="258"/>
      <c r="BJ55" s="258"/>
      <c r="BK55" s="258"/>
      <c r="BL55" s="258"/>
      <c r="BM55" s="258"/>
      <c r="BN55" s="258"/>
      <c r="BO55" s="258"/>
      <c r="BP55" s="258"/>
      <c r="BQ55" s="258"/>
      <c r="BR55" s="258"/>
      <c r="BS55" s="258"/>
      <c r="BT55" s="258"/>
      <c r="BU55" s="258"/>
      <c r="BV55" s="258"/>
      <c r="BW55" s="258"/>
      <c r="BX55" s="258"/>
      <c r="BY55" s="258"/>
      <c r="BZ55" s="258"/>
      <c r="CA55" s="258"/>
      <c r="CB55" s="258"/>
      <c r="CC55" s="26">
        <v>1500</v>
      </c>
      <c r="CD55" s="27">
        <v>1500</v>
      </c>
      <c r="CE55" s="26">
        <v>1000</v>
      </c>
      <c r="CF55" s="27">
        <v>1000</v>
      </c>
      <c r="CG55" s="26">
        <v>5000</v>
      </c>
      <c r="CH55" s="27">
        <v>5000</v>
      </c>
      <c r="CI55" s="26">
        <v>8000</v>
      </c>
      <c r="CJ55" s="27">
        <f>1500+0</f>
        <v>1500</v>
      </c>
      <c r="CK55" s="28"/>
      <c r="CL55" s="27"/>
      <c r="CM55" s="26"/>
      <c r="CN55" s="27"/>
      <c r="CO55" s="29">
        <v>3920</v>
      </c>
      <c r="CP55" s="27">
        <v>11120</v>
      </c>
      <c r="CQ55" s="29">
        <v>3920</v>
      </c>
      <c r="CR55" s="27">
        <v>4620</v>
      </c>
      <c r="CS55" s="29">
        <v>3920</v>
      </c>
      <c r="CT55" s="27">
        <f>4620+4620</f>
        <v>9240</v>
      </c>
      <c r="CU55" s="29">
        <v>3920</v>
      </c>
      <c r="CV55" s="27">
        <f>0+4620</f>
        <v>4620</v>
      </c>
      <c r="CW55" s="29">
        <v>3920</v>
      </c>
      <c r="CX55" s="27">
        <v>0</v>
      </c>
      <c r="CY55" s="29">
        <v>3920</v>
      </c>
      <c r="CZ55" s="27">
        <v>4620</v>
      </c>
      <c r="DA55" s="29">
        <v>3920</v>
      </c>
      <c r="DB55" s="27">
        <v>4620</v>
      </c>
      <c r="DC55" s="29">
        <v>3920</v>
      </c>
      <c r="DD55" s="27">
        <v>4620</v>
      </c>
      <c r="DE55" s="29">
        <v>3920</v>
      </c>
      <c r="DF55" s="27">
        <v>4620</v>
      </c>
      <c r="DG55" s="28"/>
      <c r="DH55" s="27"/>
      <c r="DI55" s="28"/>
      <c r="DJ55" s="27"/>
      <c r="DK55" s="125"/>
      <c r="DL55" s="128"/>
      <c r="DM55" s="27"/>
      <c r="DN55" s="128"/>
      <c r="DO55" s="27"/>
      <c r="DP55" s="128"/>
      <c r="DQ55" s="27"/>
      <c r="DR55" s="128"/>
      <c r="DS55" s="27"/>
      <c r="DT55" s="128"/>
      <c r="DU55" s="27"/>
      <c r="DV55" s="128"/>
      <c r="DW55" s="27"/>
      <c r="DX55" s="128"/>
      <c r="DY55" s="27"/>
      <c r="DZ55" s="128"/>
      <c r="EA55" s="27"/>
      <c r="EB55" s="128"/>
      <c r="EC55" s="27"/>
      <c r="ED55" s="128"/>
      <c r="EE55" s="27"/>
      <c r="EF55" s="128"/>
      <c r="EG55" s="27"/>
      <c r="EH55" s="28"/>
      <c r="EI55" s="27"/>
      <c r="EJ55" s="30"/>
      <c r="EK55" s="28"/>
      <c r="EL55" s="27"/>
      <c r="EM55" s="28"/>
      <c r="EN55" s="27"/>
      <c r="EO55" s="28"/>
      <c r="EP55" s="27"/>
      <c r="EQ55" s="28"/>
      <c r="ER55" s="27"/>
      <c r="ES55" s="28"/>
      <c r="ET55" s="27"/>
      <c r="EU55" s="28"/>
      <c r="EV55" s="27"/>
      <c r="EW55" s="26"/>
      <c r="EX55" s="27"/>
      <c r="EY55" s="26"/>
      <c r="EZ55" s="27"/>
      <c r="FA55" s="26"/>
      <c r="FB55" s="27"/>
      <c r="FC55" s="26"/>
      <c r="FD55" s="27"/>
      <c r="FE55" s="26"/>
      <c r="FF55" s="27"/>
      <c r="FG55" s="26"/>
      <c r="FH55" s="27"/>
      <c r="FI55" s="30"/>
      <c r="FJ55" s="31">
        <f t="shared" si="1"/>
        <v>50780</v>
      </c>
      <c r="FK55" s="31">
        <f t="shared" si="2"/>
        <v>57080</v>
      </c>
      <c r="FL55" s="32">
        <f t="shared" si="3"/>
        <v>-6300</v>
      </c>
    </row>
    <row r="56" spans="1:168" ht="25.5" customHeight="1">
      <c r="A56" s="41">
        <v>49</v>
      </c>
      <c r="B56" s="19" t="s">
        <v>50</v>
      </c>
      <c r="C56" s="20" t="s">
        <v>51</v>
      </c>
      <c r="D56" s="20" t="s">
        <v>1460</v>
      </c>
      <c r="E56" s="20" t="s">
        <v>1458</v>
      </c>
      <c r="F56" s="21" t="s">
        <v>52</v>
      </c>
      <c r="G56" s="33"/>
      <c r="H56" s="35"/>
      <c r="I56" s="23">
        <v>6600</v>
      </c>
      <c r="J56" s="35"/>
      <c r="K56" s="34">
        <f t="shared" si="0"/>
        <v>57080</v>
      </c>
      <c r="L56" s="25">
        <f>FJ56</f>
        <v>57080</v>
      </c>
      <c r="M56" s="26">
        <v>1500</v>
      </c>
      <c r="N56" s="26">
        <v>1000</v>
      </c>
      <c r="O56" s="26">
        <v>5000</v>
      </c>
      <c r="P56" s="26">
        <v>8000</v>
      </c>
      <c r="Q56" s="258"/>
      <c r="R56" s="258"/>
      <c r="S56" s="258"/>
      <c r="T56" s="258"/>
      <c r="U56" s="258"/>
      <c r="V56" s="258"/>
      <c r="W56" s="258"/>
      <c r="X56" s="258"/>
      <c r="Y56" s="258"/>
      <c r="Z56" s="258"/>
      <c r="AA56" s="258"/>
      <c r="AB56" s="258"/>
      <c r="AC56" s="258"/>
      <c r="AD56" s="258"/>
      <c r="AE56" s="258"/>
      <c r="AF56" s="258"/>
      <c r="AG56" s="258"/>
      <c r="AH56" s="258"/>
      <c r="AI56" s="258"/>
      <c r="AJ56" s="258"/>
      <c r="AK56" s="258"/>
      <c r="AL56" s="258"/>
      <c r="AM56" s="258"/>
      <c r="AN56" s="258"/>
      <c r="AO56" s="258"/>
      <c r="AP56" s="258"/>
      <c r="AQ56" s="258"/>
      <c r="AR56" s="258"/>
      <c r="AS56" s="258"/>
      <c r="AT56" s="258"/>
      <c r="AU56" s="258"/>
      <c r="AV56" s="258"/>
      <c r="AW56" s="258"/>
      <c r="AX56" s="258"/>
      <c r="AY56" s="258"/>
      <c r="AZ56" s="258"/>
      <c r="BA56" s="258"/>
      <c r="BB56" s="258"/>
      <c r="BC56" s="258"/>
      <c r="BD56" s="258"/>
      <c r="BE56" s="258"/>
      <c r="BF56" s="258"/>
      <c r="BG56" s="258"/>
      <c r="BH56" s="258"/>
      <c r="BI56" s="258"/>
      <c r="BJ56" s="258"/>
      <c r="BK56" s="258"/>
      <c r="BL56" s="258"/>
      <c r="BM56" s="258"/>
      <c r="BN56" s="258"/>
      <c r="BO56" s="258"/>
      <c r="BP56" s="258"/>
      <c r="BQ56" s="258"/>
      <c r="BR56" s="258"/>
      <c r="BS56" s="258"/>
      <c r="BT56" s="258"/>
      <c r="BU56" s="258"/>
      <c r="BV56" s="258"/>
      <c r="BW56" s="258"/>
      <c r="BX56" s="258"/>
      <c r="BY56" s="258"/>
      <c r="BZ56" s="258"/>
      <c r="CA56" s="258"/>
      <c r="CB56" s="258"/>
      <c r="CC56" s="26">
        <v>1500</v>
      </c>
      <c r="CD56" s="27">
        <v>1500</v>
      </c>
      <c r="CE56" s="26">
        <v>1000</v>
      </c>
      <c r="CF56" s="27">
        <v>1000</v>
      </c>
      <c r="CG56" s="26">
        <v>5000</v>
      </c>
      <c r="CH56" s="27">
        <v>5000</v>
      </c>
      <c r="CI56" s="26">
        <v>8000</v>
      </c>
      <c r="CJ56" s="27">
        <f>1500+0</f>
        <v>1500</v>
      </c>
      <c r="CK56" s="28"/>
      <c r="CL56" s="27"/>
      <c r="CM56" s="26"/>
      <c r="CN56" s="27"/>
      <c r="CO56" s="29">
        <v>4620</v>
      </c>
      <c r="CP56" s="27">
        <v>11120</v>
      </c>
      <c r="CQ56" s="29">
        <v>4620</v>
      </c>
      <c r="CR56" s="27">
        <v>4620</v>
      </c>
      <c r="CS56" s="29">
        <v>4620</v>
      </c>
      <c r="CT56" s="27">
        <v>4620</v>
      </c>
      <c r="CU56" s="29">
        <v>4620</v>
      </c>
      <c r="CV56" s="27">
        <v>4620</v>
      </c>
      <c r="CW56" s="29">
        <v>4620</v>
      </c>
      <c r="CX56" s="27">
        <v>4620</v>
      </c>
      <c r="CY56" s="29">
        <v>4620</v>
      </c>
      <c r="CZ56" s="27">
        <v>4620</v>
      </c>
      <c r="DA56" s="29">
        <v>4620</v>
      </c>
      <c r="DB56" s="27">
        <v>4620</v>
      </c>
      <c r="DC56" s="29">
        <v>4620</v>
      </c>
      <c r="DD56" s="27">
        <v>4620</v>
      </c>
      <c r="DE56" s="29">
        <v>4620</v>
      </c>
      <c r="DF56" s="27"/>
      <c r="DG56" s="28"/>
      <c r="DH56" s="27"/>
      <c r="DI56" s="28"/>
      <c r="DJ56" s="27"/>
      <c r="DK56" s="125"/>
      <c r="DL56" s="128"/>
      <c r="DM56" s="27"/>
      <c r="DN56" s="128"/>
      <c r="DO56" s="27"/>
      <c r="DP56" s="128"/>
      <c r="DQ56" s="27"/>
      <c r="DR56" s="128"/>
      <c r="DS56" s="27"/>
      <c r="DT56" s="128"/>
      <c r="DU56" s="27"/>
      <c r="DV56" s="128"/>
      <c r="DW56" s="27"/>
      <c r="DX56" s="128"/>
      <c r="DY56" s="27"/>
      <c r="DZ56" s="128"/>
      <c r="EA56" s="27"/>
      <c r="EB56" s="128"/>
      <c r="EC56" s="27"/>
      <c r="ED56" s="128"/>
      <c r="EE56" s="27"/>
      <c r="EF56" s="128"/>
      <c r="EG56" s="27"/>
      <c r="EH56" s="28"/>
      <c r="EI56" s="27"/>
      <c r="EJ56" s="30"/>
      <c r="EK56" s="28"/>
      <c r="EL56" s="27"/>
      <c r="EM56" s="28"/>
      <c r="EN56" s="27"/>
      <c r="EO56" s="28"/>
      <c r="EP56" s="27"/>
      <c r="EQ56" s="28"/>
      <c r="ER56" s="27"/>
      <c r="ES56" s="28"/>
      <c r="ET56" s="27"/>
      <c r="EU56" s="28"/>
      <c r="EV56" s="27"/>
      <c r="EW56" s="26"/>
      <c r="EX56" s="27"/>
      <c r="EY56" s="26"/>
      <c r="EZ56" s="27"/>
      <c r="FA56" s="26"/>
      <c r="FB56" s="27"/>
      <c r="FC56" s="26"/>
      <c r="FD56" s="27"/>
      <c r="FE56" s="26"/>
      <c r="FF56" s="27"/>
      <c r="FG56" s="26"/>
      <c r="FH56" s="27"/>
      <c r="FI56" s="30"/>
      <c r="FJ56" s="31">
        <f t="shared" si="1"/>
        <v>57080</v>
      </c>
      <c r="FK56" s="31">
        <f t="shared" si="2"/>
        <v>52460</v>
      </c>
      <c r="FL56" s="32">
        <f t="shared" si="3"/>
        <v>4620</v>
      </c>
    </row>
    <row r="57" spans="1:168" ht="25.5" customHeight="1">
      <c r="A57" s="172">
        <v>50</v>
      </c>
      <c r="B57" s="19" t="s">
        <v>614</v>
      </c>
      <c r="C57" s="20" t="s">
        <v>615</v>
      </c>
      <c r="D57" s="20" t="s">
        <v>1460</v>
      </c>
      <c r="E57" s="20" t="s">
        <v>1457</v>
      </c>
      <c r="F57" s="126" t="s">
        <v>616</v>
      </c>
      <c r="G57" s="33"/>
      <c r="H57" s="127" t="s">
        <v>1464</v>
      </c>
      <c r="I57" s="94">
        <v>0</v>
      </c>
      <c r="J57" s="127" t="s">
        <v>60</v>
      </c>
      <c r="K57" s="34">
        <f t="shared" si="0"/>
        <v>15500</v>
      </c>
      <c r="L57" s="38">
        <f>FL57</f>
        <v>0</v>
      </c>
      <c r="M57" s="26">
        <v>1500</v>
      </c>
      <c r="N57" s="26">
        <v>1000</v>
      </c>
      <c r="O57" s="26">
        <v>5000</v>
      </c>
      <c r="P57" s="26">
        <v>8000</v>
      </c>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6">
        <v>1500</v>
      </c>
      <c r="CD57" s="27">
        <v>1500</v>
      </c>
      <c r="CE57" s="26">
        <v>1000</v>
      </c>
      <c r="CF57" s="27">
        <v>1000</v>
      </c>
      <c r="CG57" s="26">
        <v>5000</v>
      </c>
      <c r="CH57" s="27">
        <v>5000</v>
      </c>
      <c r="CI57" s="26">
        <v>8000</v>
      </c>
      <c r="CJ57" s="27">
        <f>1500+0</f>
        <v>1500</v>
      </c>
      <c r="CK57" s="26"/>
      <c r="CL57" s="27"/>
      <c r="CM57" s="29">
        <v>0</v>
      </c>
      <c r="CN57" s="27"/>
      <c r="CO57" s="29">
        <v>0</v>
      </c>
      <c r="CP57" s="27"/>
      <c r="CQ57" s="29">
        <v>0</v>
      </c>
      <c r="CR57" s="27"/>
      <c r="CS57" s="29">
        <v>0</v>
      </c>
      <c r="CT57" s="27">
        <v>6500</v>
      </c>
      <c r="CU57" s="29">
        <v>0</v>
      </c>
      <c r="CV57" s="27"/>
      <c r="CW57" s="29">
        <v>0</v>
      </c>
      <c r="CX57" s="27"/>
      <c r="CY57" s="29">
        <v>0</v>
      </c>
      <c r="CZ57" s="27"/>
      <c r="DA57" s="29">
        <v>0</v>
      </c>
      <c r="DB57" s="27"/>
      <c r="DC57" s="29">
        <v>0</v>
      </c>
      <c r="DD57" s="27"/>
      <c r="DE57" s="128"/>
      <c r="DF57" s="27"/>
      <c r="DG57" s="128"/>
      <c r="DH57" s="27"/>
      <c r="DI57" s="128"/>
      <c r="DJ57" s="27"/>
      <c r="DK57" s="125"/>
      <c r="DL57" s="128"/>
      <c r="DM57" s="27"/>
      <c r="DN57" s="128"/>
      <c r="DO57" s="27"/>
      <c r="DP57" s="128"/>
      <c r="DQ57" s="27"/>
      <c r="DR57" s="128"/>
      <c r="DS57" s="27"/>
      <c r="DT57" s="128"/>
      <c r="DU57" s="27"/>
      <c r="DV57" s="128"/>
      <c r="DW57" s="27"/>
      <c r="DX57" s="128"/>
      <c r="DY57" s="27"/>
      <c r="DZ57" s="128"/>
      <c r="EA57" s="27"/>
      <c r="EB57" s="128"/>
      <c r="EC57" s="27"/>
      <c r="ED57" s="128"/>
      <c r="EE57" s="27"/>
      <c r="EF57" s="128"/>
      <c r="EG57" s="27"/>
      <c r="EH57" s="28"/>
      <c r="EI57" s="27"/>
      <c r="EJ57" s="30"/>
      <c r="EK57" s="28"/>
      <c r="EL57" s="27"/>
      <c r="EM57" s="28"/>
      <c r="EN57" s="27"/>
      <c r="EO57" s="28"/>
      <c r="EP57" s="27"/>
      <c r="EQ57" s="28"/>
      <c r="ER57" s="27"/>
      <c r="ES57" s="28"/>
      <c r="ET57" s="27"/>
      <c r="EU57" s="28"/>
      <c r="EV57" s="27"/>
      <c r="EW57" s="26"/>
      <c r="EX57" s="27"/>
      <c r="EY57" s="26"/>
      <c r="EZ57" s="27"/>
      <c r="FA57" s="26"/>
      <c r="FB57" s="27"/>
      <c r="FC57" s="26"/>
      <c r="FD57" s="27"/>
      <c r="FE57" s="26"/>
      <c r="FF57" s="27"/>
      <c r="FG57" s="26"/>
      <c r="FH57" s="27"/>
      <c r="FI57" s="30"/>
      <c r="FJ57" s="31">
        <f t="shared" si="1"/>
        <v>15500</v>
      </c>
      <c r="FK57" s="31">
        <f t="shared" si="2"/>
        <v>15500</v>
      </c>
      <c r="FL57" s="32">
        <f t="shared" si="3"/>
        <v>0</v>
      </c>
    </row>
    <row r="58" spans="1:168" ht="25.5" customHeight="1">
      <c r="A58" s="41">
        <v>51</v>
      </c>
      <c r="B58" s="36" t="s">
        <v>53</v>
      </c>
      <c r="C58" s="20" t="s">
        <v>54</v>
      </c>
      <c r="D58" s="20" t="s">
        <v>1460</v>
      </c>
      <c r="E58" s="20" t="s">
        <v>1458</v>
      </c>
      <c r="F58" s="21" t="s">
        <v>55</v>
      </c>
      <c r="G58" s="210"/>
      <c r="H58" s="127" t="s">
        <v>1465</v>
      </c>
      <c r="I58" s="23">
        <v>4600</v>
      </c>
      <c r="J58" s="34" t="s">
        <v>56</v>
      </c>
      <c r="K58" s="34">
        <f t="shared" si="0"/>
        <v>44480</v>
      </c>
      <c r="L58" s="25">
        <f>FJ58</f>
        <v>44480</v>
      </c>
      <c r="M58" s="26">
        <v>1500</v>
      </c>
      <c r="N58" s="26">
        <v>1000</v>
      </c>
      <c r="O58" s="26">
        <v>5000</v>
      </c>
      <c r="P58" s="26">
        <v>8000</v>
      </c>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6">
        <v>1500</v>
      </c>
      <c r="CD58" s="27">
        <v>1500</v>
      </c>
      <c r="CE58" s="26">
        <v>1000</v>
      </c>
      <c r="CF58" s="27">
        <v>1000</v>
      </c>
      <c r="CG58" s="26">
        <v>5000</v>
      </c>
      <c r="CH58" s="27">
        <v>5000</v>
      </c>
      <c r="CI58" s="26">
        <v>8000</v>
      </c>
      <c r="CJ58" s="27">
        <v>1500</v>
      </c>
      <c r="CK58" s="28"/>
      <c r="CL58" s="27"/>
      <c r="CM58" s="26"/>
      <c r="CN58" s="27"/>
      <c r="CO58" s="29">
        <v>3220</v>
      </c>
      <c r="CP58" s="27">
        <v>3220</v>
      </c>
      <c r="CQ58" s="29">
        <v>3220</v>
      </c>
      <c r="CR58" s="27">
        <v>0</v>
      </c>
      <c r="CS58" s="29">
        <v>3220</v>
      </c>
      <c r="CT58" s="27"/>
      <c r="CU58" s="29">
        <v>3220</v>
      </c>
      <c r="CV58" s="27">
        <v>3220</v>
      </c>
      <c r="CW58" s="29">
        <v>3220</v>
      </c>
      <c r="CX58" s="27"/>
      <c r="CY58" s="29">
        <v>3220</v>
      </c>
      <c r="CZ58" s="27"/>
      <c r="DA58" s="29">
        <v>3220</v>
      </c>
      <c r="DB58" s="27"/>
      <c r="DC58" s="29">
        <v>3220</v>
      </c>
      <c r="DD58" s="27"/>
      <c r="DE58" s="29">
        <v>3220</v>
      </c>
      <c r="DF58" s="27">
        <v>6500</v>
      </c>
      <c r="DG58" s="28"/>
      <c r="DH58" s="27"/>
      <c r="DI58" s="28"/>
      <c r="DJ58" s="27"/>
      <c r="DK58" s="125"/>
      <c r="DL58" s="128"/>
      <c r="DM58" s="27"/>
      <c r="DN58" s="128"/>
      <c r="DO58" s="27"/>
      <c r="DP58" s="128"/>
      <c r="DQ58" s="27"/>
      <c r="DR58" s="128"/>
      <c r="DS58" s="27"/>
      <c r="DT58" s="128"/>
      <c r="DU58" s="27"/>
      <c r="DV58" s="128"/>
      <c r="DW58" s="27"/>
      <c r="DX58" s="128"/>
      <c r="DY58" s="27"/>
      <c r="DZ58" s="128"/>
      <c r="EA58" s="27"/>
      <c r="EB58" s="128"/>
      <c r="EC58" s="27"/>
      <c r="ED58" s="128"/>
      <c r="EE58" s="27"/>
      <c r="EF58" s="128"/>
      <c r="EG58" s="27"/>
      <c r="EH58" s="28"/>
      <c r="EI58" s="27"/>
      <c r="EJ58" s="30"/>
      <c r="EK58" s="28"/>
      <c r="EL58" s="27"/>
      <c r="EM58" s="28"/>
      <c r="EN58" s="27"/>
      <c r="EO58" s="28"/>
      <c r="EP58" s="27"/>
      <c r="EQ58" s="28"/>
      <c r="ER58" s="27"/>
      <c r="ES58" s="28"/>
      <c r="ET58" s="27"/>
      <c r="EU58" s="28"/>
      <c r="EV58" s="27"/>
      <c r="EW58" s="26"/>
      <c r="EX58" s="27"/>
      <c r="EY58" s="26"/>
      <c r="EZ58" s="27"/>
      <c r="FA58" s="26"/>
      <c r="FB58" s="27"/>
      <c r="FC58" s="26"/>
      <c r="FD58" s="27"/>
      <c r="FE58" s="26"/>
      <c r="FF58" s="27"/>
      <c r="FG58" s="26"/>
      <c r="FH58" s="27"/>
      <c r="FI58" s="30"/>
      <c r="FJ58" s="31">
        <f t="shared" si="1"/>
        <v>44480</v>
      </c>
      <c r="FK58" s="31">
        <f t="shared" si="2"/>
        <v>21940</v>
      </c>
      <c r="FL58" s="32">
        <f t="shared" si="3"/>
        <v>22540</v>
      </c>
    </row>
    <row r="59" spans="1:168" ht="25.5" customHeight="1">
      <c r="A59" s="172">
        <v>52</v>
      </c>
      <c r="B59" s="36" t="s">
        <v>57</v>
      </c>
      <c r="C59" s="20" t="s">
        <v>58</v>
      </c>
      <c r="D59" s="20" t="s">
        <v>1460</v>
      </c>
      <c r="E59" s="20" t="s">
        <v>1458</v>
      </c>
      <c r="F59" s="21" t="s">
        <v>59</v>
      </c>
      <c r="G59" s="211"/>
      <c r="H59" s="127" t="s">
        <v>1464</v>
      </c>
      <c r="I59" s="23">
        <v>0</v>
      </c>
      <c r="J59" s="34" t="s">
        <v>60</v>
      </c>
      <c r="K59" s="34">
        <f t="shared" si="0"/>
        <v>2000</v>
      </c>
      <c r="L59" s="38">
        <f>FJ59</f>
        <v>2000</v>
      </c>
      <c r="M59" s="26">
        <v>1500</v>
      </c>
      <c r="N59" s="26">
        <v>500</v>
      </c>
      <c r="O59" s="26"/>
      <c r="P59" s="26"/>
      <c r="Q59" s="258"/>
      <c r="R59" s="258"/>
      <c r="S59" s="258"/>
      <c r="T59" s="258"/>
      <c r="U59" s="258"/>
      <c r="V59" s="258"/>
      <c r="W59" s="258"/>
      <c r="X59" s="258"/>
      <c r="Y59" s="258"/>
      <c r="Z59" s="258"/>
      <c r="AA59" s="258"/>
      <c r="AB59" s="258"/>
      <c r="AC59" s="258"/>
      <c r="AD59" s="258"/>
      <c r="AE59" s="258"/>
      <c r="AF59" s="258"/>
      <c r="AG59" s="258"/>
      <c r="AH59" s="258"/>
      <c r="AI59" s="258"/>
      <c r="AJ59" s="258"/>
      <c r="AK59" s="258"/>
      <c r="AL59" s="258"/>
      <c r="AM59" s="258"/>
      <c r="AN59" s="258"/>
      <c r="AO59" s="258"/>
      <c r="AP59" s="258"/>
      <c r="AQ59" s="258"/>
      <c r="AR59" s="258"/>
      <c r="AS59" s="258"/>
      <c r="AT59" s="258"/>
      <c r="AU59" s="258"/>
      <c r="AV59" s="258"/>
      <c r="AW59" s="258"/>
      <c r="AX59" s="258"/>
      <c r="AY59" s="258"/>
      <c r="AZ59" s="258"/>
      <c r="BA59" s="258"/>
      <c r="BB59" s="258"/>
      <c r="BC59" s="258"/>
      <c r="BD59" s="258"/>
      <c r="BE59" s="258"/>
      <c r="BF59" s="258"/>
      <c r="BG59" s="258"/>
      <c r="BH59" s="258"/>
      <c r="BI59" s="258"/>
      <c r="BJ59" s="258"/>
      <c r="BK59" s="258"/>
      <c r="BL59" s="258"/>
      <c r="BM59" s="258"/>
      <c r="BN59" s="258"/>
      <c r="BO59" s="258"/>
      <c r="BP59" s="258"/>
      <c r="BQ59" s="258"/>
      <c r="BR59" s="258"/>
      <c r="BS59" s="258"/>
      <c r="BT59" s="258"/>
      <c r="BU59" s="258"/>
      <c r="BV59" s="258"/>
      <c r="BW59" s="258"/>
      <c r="BX59" s="258"/>
      <c r="BY59" s="258"/>
      <c r="BZ59" s="258"/>
      <c r="CA59" s="258"/>
      <c r="CB59" s="258"/>
      <c r="CC59" s="26">
        <v>1500</v>
      </c>
      <c r="CD59" s="27">
        <v>1500</v>
      </c>
      <c r="CE59" s="26">
        <v>500</v>
      </c>
      <c r="CF59" s="27">
        <v>500</v>
      </c>
      <c r="CG59" s="26"/>
      <c r="CH59" s="27"/>
      <c r="CI59" s="26"/>
      <c r="CJ59" s="27"/>
      <c r="CK59" s="28"/>
      <c r="CL59" s="27"/>
      <c r="CM59" s="26"/>
      <c r="CN59" s="27"/>
      <c r="CO59" s="29"/>
      <c r="CP59" s="27"/>
      <c r="CQ59" s="29"/>
      <c r="CR59" s="27"/>
      <c r="CS59" s="29"/>
      <c r="CT59" s="27"/>
      <c r="CU59" s="29"/>
      <c r="CV59" s="27"/>
      <c r="CW59" s="29"/>
      <c r="CX59" s="27"/>
      <c r="CY59" s="29"/>
      <c r="CZ59" s="27"/>
      <c r="DA59" s="29"/>
      <c r="DB59" s="27"/>
      <c r="DC59" s="29"/>
      <c r="DD59" s="27"/>
      <c r="DE59" s="29"/>
      <c r="DF59" s="27"/>
      <c r="DG59" s="28"/>
      <c r="DH59" s="27"/>
      <c r="DI59" s="28"/>
      <c r="DJ59" s="27"/>
      <c r="DK59" s="125"/>
      <c r="DL59" s="128"/>
      <c r="DM59" s="27"/>
      <c r="DN59" s="128"/>
      <c r="DO59" s="27"/>
      <c r="DP59" s="128"/>
      <c r="DQ59" s="27"/>
      <c r="DR59" s="128"/>
      <c r="DS59" s="27"/>
      <c r="DT59" s="128"/>
      <c r="DU59" s="27"/>
      <c r="DV59" s="128"/>
      <c r="DW59" s="27"/>
      <c r="DX59" s="128"/>
      <c r="DY59" s="27"/>
      <c r="DZ59" s="128"/>
      <c r="EA59" s="27"/>
      <c r="EB59" s="128"/>
      <c r="EC59" s="27"/>
      <c r="ED59" s="128"/>
      <c r="EE59" s="27"/>
      <c r="EF59" s="128"/>
      <c r="EG59" s="27"/>
      <c r="EH59" s="28"/>
      <c r="EI59" s="27"/>
      <c r="EJ59" s="30"/>
      <c r="EK59" s="28"/>
      <c r="EL59" s="27"/>
      <c r="EM59" s="28"/>
      <c r="EN59" s="27"/>
      <c r="EO59" s="28"/>
      <c r="EP59" s="27"/>
      <c r="EQ59" s="28"/>
      <c r="ER59" s="27"/>
      <c r="ES59" s="28"/>
      <c r="ET59" s="27"/>
      <c r="EU59" s="28"/>
      <c r="EV59" s="27"/>
      <c r="EW59" s="26"/>
      <c r="EX59" s="27"/>
      <c r="EY59" s="26"/>
      <c r="EZ59" s="27"/>
      <c r="FA59" s="26"/>
      <c r="FB59" s="27"/>
      <c r="FC59" s="26"/>
      <c r="FD59" s="27"/>
      <c r="FE59" s="26"/>
      <c r="FF59" s="27"/>
      <c r="FG59" s="26"/>
      <c r="FH59" s="27"/>
      <c r="FI59" s="30"/>
      <c r="FJ59" s="31">
        <f t="shared" si="1"/>
        <v>2000</v>
      </c>
      <c r="FK59" s="31">
        <f t="shared" si="2"/>
        <v>2000</v>
      </c>
      <c r="FL59" s="32">
        <f t="shared" si="3"/>
        <v>0</v>
      </c>
    </row>
    <row r="60" spans="1:168" ht="25.5" customHeight="1">
      <c r="A60" s="41">
        <v>53</v>
      </c>
      <c r="B60" s="36" t="s">
        <v>617</v>
      </c>
      <c r="C60" s="20" t="s">
        <v>618</v>
      </c>
      <c r="D60" s="20" t="s">
        <v>1460</v>
      </c>
      <c r="E60" s="20" t="s">
        <v>1457</v>
      </c>
      <c r="F60" s="126" t="s">
        <v>619</v>
      </c>
      <c r="G60" s="211"/>
      <c r="H60" s="127"/>
      <c r="I60" s="94">
        <v>6600</v>
      </c>
      <c r="J60" s="127"/>
      <c r="K60" s="34">
        <f t="shared" si="0"/>
        <v>57080</v>
      </c>
      <c r="L60" s="38">
        <f>FL60</f>
        <v>27720</v>
      </c>
      <c r="M60" s="26">
        <v>1500</v>
      </c>
      <c r="N60" s="26">
        <v>1000</v>
      </c>
      <c r="O60" s="26">
        <v>5000</v>
      </c>
      <c r="P60" s="26">
        <v>8000</v>
      </c>
      <c r="Q60" s="258"/>
      <c r="R60" s="258"/>
      <c r="S60" s="258"/>
      <c r="T60" s="258"/>
      <c r="U60" s="258"/>
      <c r="V60" s="258"/>
      <c r="W60" s="258"/>
      <c r="X60" s="258"/>
      <c r="Y60" s="258"/>
      <c r="Z60" s="258"/>
      <c r="AA60" s="258"/>
      <c r="AB60" s="258"/>
      <c r="AC60" s="258"/>
      <c r="AD60" s="258"/>
      <c r="AE60" s="258"/>
      <c r="AF60" s="258"/>
      <c r="AG60" s="258"/>
      <c r="AH60" s="258"/>
      <c r="AI60" s="258"/>
      <c r="AJ60" s="258"/>
      <c r="AK60" s="258"/>
      <c r="AL60" s="258"/>
      <c r="AM60" s="258"/>
      <c r="AN60" s="258"/>
      <c r="AO60" s="258"/>
      <c r="AP60" s="258"/>
      <c r="AQ60" s="258"/>
      <c r="AR60" s="258"/>
      <c r="AS60" s="258"/>
      <c r="AT60" s="258"/>
      <c r="AU60" s="258"/>
      <c r="AV60" s="258"/>
      <c r="AW60" s="258"/>
      <c r="AX60" s="258"/>
      <c r="AY60" s="258"/>
      <c r="AZ60" s="258"/>
      <c r="BA60" s="258"/>
      <c r="BB60" s="258"/>
      <c r="BC60" s="258"/>
      <c r="BD60" s="258"/>
      <c r="BE60" s="258"/>
      <c r="BF60" s="258"/>
      <c r="BG60" s="258"/>
      <c r="BH60" s="258"/>
      <c r="BI60" s="258"/>
      <c r="BJ60" s="258"/>
      <c r="BK60" s="258"/>
      <c r="BL60" s="258"/>
      <c r="BM60" s="258"/>
      <c r="BN60" s="258"/>
      <c r="BO60" s="258"/>
      <c r="BP60" s="258"/>
      <c r="BQ60" s="258"/>
      <c r="BR60" s="258"/>
      <c r="BS60" s="258"/>
      <c r="BT60" s="258"/>
      <c r="BU60" s="258"/>
      <c r="BV60" s="258"/>
      <c r="BW60" s="258"/>
      <c r="BX60" s="258"/>
      <c r="BY60" s="258"/>
      <c r="BZ60" s="258"/>
      <c r="CA60" s="258"/>
      <c r="CB60" s="258"/>
      <c r="CC60" s="26">
        <v>1500</v>
      </c>
      <c r="CD60" s="27">
        <v>1500</v>
      </c>
      <c r="CE60" s="26">
        <v>1000</v>
      </c>
      <c r="CF60" s="27">
        <v>1000</v>
      </c>
      <c r="CG60" s="26">
        <v>5000</v>
      </c>
      <c r="CH60" s="27">
        <v>5000</v>
      </c>
      <c r="CI60" s="26">
        <v>8000</v>
      </c>
      <c r="CJ60" s="27">
        <f t="shared" ref="CJ60:CJ66" si="5">1500+0</f>
        <v>1500</v>
      </c>
      <c r="CK60" s="26"/>
      <c r="CL60" s="27"/>
      <c r="CM60" s="29">
        <v>4620</v>
      </c>
      <c r="CN60" s="27">
        <v>0</v>
      </c>
      <c r="CO60" s="29">
        <v>4620</v>
      </c>
      <c r="CP60" s="27">
        <v>0</v>
      </c>
      <c r="CQ60" s="29">
        <v>4620</v>
      </c>
      <c r="CR60" s="27"/>
      <c r="CS60" s="29">
        <v>4620</v>
      </c>
      <c r="CT60" s="27">
        <v>15740</v>
      </c>
      <c r="CU60" s="29">
        <v>4620</v>
      </c>
      <c r="CV60" s="27"/>
      <c r="CW60" s="29">
        <v>4620</v>
      </c>
      <c r="CX60" s="27"/>
      <c r="CY60" s="29">
        <v>4620</v>
      </c>
      <c r="CZ60" s="27"/>
      <c r="DA60" s="29">
        <v>4620</v>
      </c>
      <c r="DB60" s="27"/>
      <c r="DC60" s="29">
        <v>4620</v>
      </c>
      <c r="DD60" s="27">
        <v>4620</v>
      </c>
      <c r="DE60" s="128"/>
      <c r="DF60" s="27"/>
      <c r="DG60" s="128"/>
      <c r="DH60" s="27"/>
      <c r="DI60" s="128"/>
      <c r="DJ60" s="27"/>
      <c r="DK60" s="125"/>
      <c r="DL60" s="128"/>
      <c r="DM60" s="27"/>
      <c r="DN60" s="128"/>
      <c r="DO60" s="27"/>
      <c r="DP60" s="128"/>
      <c r="DQ60" s="27"/>
      <c r="DR60" s="128"/>
      <c r="DS60" s="27"/>
      <c r="DT60" s="128"/>
      <c r="DU60" s="27"/>
      <c r="DV60" s="128"/>
      <c r="DW60" s="27"/>
      <c r="DX60" s="128"/>
      <c r="DY60" s="27"/>
      <c r="DZ60" s="128"/>
      <c r="EA60" s="27"/>
      <c r="EB60" s="128"/>
      <c r="EC60" s="27"/>
      <c r="ED60" s="128"/>
      <c r="EE60" s="27"/>
      <c r="EF60" s="128"/>
      <c r="EG60" s="27"/>
      <c r="EH60" s="28"/>
      <c r="EI60" s="27"/>
      <c r="EJ60" s="30"/>
      <c r="EK60" s="28"/>
      <c r="EL60" s="27"/>
      <c r="EM60" s="28"/>
      <c r="EN60" s="27"/>
      <c r="EO60" s="28"/>
      <c r="EP60" s="27"/>
      <c r="EQ60" s="28"/>
      <c r="ER60" s="27"/>
      <c r="ES60" s="28"/>
      <c r="ET60" s="27"/>
      <c r="EU60" s="28"/>
      <c r="EV60" s="27"/>
      <c r="EW60" s="26"/>
      <c r="EX60" s="27"/>
      <c r="EY60" s="26"/>
      <c r="EZ60" s="27"/>
      <c r="FA60" s="26"/>
      <c r="FB60" s="27"/>
      <c r="FC60" s="26"/>
      <c r="FD60" s="27"/>
      <c r="FE60" s="26"/>
      <c r="FF60" s="27"/>
      <c r="FG60" s="26"/>
      <c r="FH60" s="27"/>
      <c r="FI60" s="30"/>
      <c r="FJ60" s="31">
        <f t="shared" si="1"/>
        <v>57080</v>
      </c>
      <c r="FK60" s="31">
        <f t="shared" si="2"/>
        <v>29360</v>
      </c>
      <c r="FL60" s="32">
        <f t="shared" si="3"/>
        <v>27720</v>
      </c>
    </row>
    <row r="61" spans="1:168" ht="25.5" customHeight="1">
      <c r="A61" s="172">
        <v>54</v>
      </c>
      <c r="B61" s="36" t="s">
        <v>620</v>
      </c>
      <c r="C61" s="20" t="s">
        <v>621</v>
      </c>
      <c r="D61" s="20" t="s">
        <v>1460</v>
      </c>
      <c r="E61" s="20" t="s">
        <v>1457</v>
      </c>
      <c r="F61" s="126" t="s">
        <v>622</v>
      </c>
      <c r="G61" s="211"/>
      <c r="H61" s="127"/>
      <c r="I61" s="94">
        <v>6600</v>
      </c>
      <c r="J61" s="127"/>
      <c r="K61" s="34">
        <f t="shared" si="0"/>
        <v>57080</v>
      </c>
      <c r="L61" s="38">
        <f>FL61</f>
        <v>4620</v>
      </c>
      <c r="M61" s="26">
        <v>1500</v>
      </c>
      <c r="N61" s="26">
        <v>1000</v>
      </c>
      <c r="O61" s="26">
        <v>5000</v>
      </c>
      <c r="P61" s="26">
        <v>8000</v>
      </c>
      <c r="Q61" s="258"/>
      <c r="R61" s="258"/>
      <c r="S61" s="258"/>
      <c r="T61" s="258"/>
      <c r="U61" s="258"/>
      <c r="V61" s="258"/>
      <c r="W61" s="258"/>
      <c r="X61" s="258"/>
      <c r="Y61" s="258"/>
      <c r="Z61" s="258"/>
      <c r="AA61" s="258"/>
      <c r="AB61" s="258"/>
      <c r="AC61" s="258"/>
      <c r="AD61" s="258"/>
      <c r="AE61" s="258"/>
      <c r="AF61" s="258"/>
      <c r="AG61" s="258"/>
      <c r="AH61" s="258"/>
      <c r="AI61" s="258"/>
      <c r="AJ61" s="258"/>
      <c r="AK61" s="258"/>
      <c r="AL61" s="258"/>
      <c r="AM61" s="258"/>
      <c r="AN61" s="258"/>
      <c r="AO61" s="258"/>
      <c r="AP61" s="258"/>
      <c r="AQ61" s="258"/>
      <c r="AR61" s="258"/>
      <c r="AS61" s="258"/>
      <c r="AT61" s="258"/>
      <c r="AU61" s="258"/>
      <c r="AV61" s="258"/>
      <c r="AW61" s="258"/>
      <c r="AX61" s="258"/>
      <c r="AY61" s="258"/>
      <c r="AZ61" s="258"/>
      <c r="BA61" s="258"/>
      <c r="BB61" s="258"/>
      <c r="BC61" s="258"/>
      <c r="BD61" s="258"/>
      <c r="BE61" s="258"/>
      <c r="BF61" s="258"/>
      <c r="BG61" s="258"/>
      <c r="BH61" s="258"/>
      <c r="BI61" s="258"/>
      <c r="BJ61" s="258"/>
      <c r="BK61" s="258"/>
      <c r="BL61" s="258"/>
      <c r="BM61" s="258"/>
      <c r="BN61" s="258"/>
      <c r="BO61" s="258"/>
      <c r="BP61" s="258"/>
      <c r="BQ61" s="258"/>
      <c r="BR61" s="258"/>
      <c r="BS61" s="258"/>
      <c r="BT61" s="258"/>
      <c r="BU61" s="258"/>
      <c r="BV61" s="258"/>
      <c r="BW61" s="258"/>
      <c r="BX61" s="258"/>
      <c r="BY61" s="258"/>
      <c r="BZ61" s="258"/>
      <c r="CA61" s="258"/>
      <c r="CB61" s="258"/>
      <c r="CC61" s="26">
        <v>1500</v>
      </c>
      <c r="CD61" s="27">
        <v>1500</v>
      </c>
      <c r="CE61" s="26">
        <v>1000</v>
      </c>
      <c r="CF61" s="27">
        <v>1000</v>
      </c>
      <c r="CG61" s="26">
        <v>5000</v>
      </c>
      <c r="CH61" s="27">
        <v>5000</v>
      </c>
      <c r="CI61" s="26">
        <v>8000</v>
      </c>
      <c r="CJ61" s="27">
        <f t="shared" si="5"/>
        <v>1500</v>
      </c>
      <c r="CK61" s="26"/>
      <c r="CL61" s="27"/>
      <c r="CM61" s="29">
        <v>4620</v>
      </c>
      <c r="CN61" s="27">
        <v>0</v>
      </c>
      <c r="CO61" s="29">
        <v>4620</v>
      </c>
      <c r="CP61" s="27">
        <v>0</v>
      </c>
      <c r="CQ61" s="29">
        <v>4620</v>
      </c>
      <c r="CR61" s="27">
        <v>0</v>
      </c>
      <c r="CS61" s="29">
        <v>4620</v>
      </c>
      <c r="CT61" s="27">
        <v>24980</v>
      </c>
      <c r="CU61" s="29">
        <v>4620</v>
      </c>
      <c r="CV61" s="27"/>
      <c r="CW61" s="29">
        <v>4620</v>
      </c>
      <c r="CX61" s="27"/>
      <c r="CY61" s="29">
        <v>4620</v>
      </c>
      <c r="CZ61" s="27"/>
      <c r="DA61" s="29">
        <v>4620</v>
      </c>
      <c r="DB61" s="27"/>
      <c r="DC61" s="29">
        <v>4620</v>
      </c>
      <c r="DD61" s="27">
        <v>18480</v>
      </c>
      <c r="DE61" s="128"/>
      <c r="DF61" s="27"/>
      <c r="DG61" s="128"/>
      <c r="DH61" s="27"/>
      <c r="DI61" s="128"/>
      <c r="DJ61" s="27"/>
      <c r="DK61" s="125"/>
      <c r="DL61" s="128"/>
      <c r="DM61" s="27"/>
      <c r="DN61" s="128"/>
      <c r="DO61" s="27"/>
      <c r="DP61" s="128"/>
      <c r="DQ61" s="27"/>
      <c r="DR61" s="128"/>
      <c r="DS61" s="27"/>
      <c r="DT61" s="128"/>
      <c r="DU61" s="27"/>
      <c r="DV61" s="128"/>
      <c r="DW61" s="27"/>
      <c r="DX61" s="128"/>
      <c r="DY61" s="27"/>
      <c r="DZ61" s="128"/>
      <c r="EA61" s="27"/>
      <c r="EB61" s="128"/>
      <c r="EC61" s="27"/>
      <c r="ED61" s="128"/>
      <c r="EE61" s="27"/>
      <c r="EF61" s="128"/>
      <c r="EG61" s="27"/>
      <c r="EH61" s="28"/>
      <c r="EI61" s="27"/>
      <c r="EJ61" s="30"/>
      <c r="EK61" s="28"/>
      <c r="EL61" s="27"/>
      <c r="EM61" s="28"/>
      <c r="EN61" s="27"/>
      <c r="EO61" s="28"/>
      <c r="EP61" s="27"/>
      <c r="EQ61" s="28"/>
      <c r="ER61" s="27"/>
      <c r="ES61" s="28"/>
      <c r="ET61" s="27"/>
      <c r="EU61" s="28"/>
      <c r="EV61" s="27"/>
      <c r="EW61" s="26"/>
      <c r="EX61" s="27"/>
      <c r="EY61" s="26"/>
      <c r="EZ61" s="27"/>
      <c r="FA61" s="26"/>
      <c r="FB61" s="27"/>
      <c r="FC61" s="26"/>
      <c r="FD61" s="27"/>
      <c r="FE61" s="26"/>
      <c r="FF61" s="27"/>
      <c r="FG61" s="26"/>
      <c r="FH61" s="27"/>
      <c r="FI61" s="30"/>
      <c r="FJ61" s="31">
        <f t="shared" si="1"/>
        <v>57080</v>
      </c>
      <c r="FK61" s="31">
        <f t="shared" si="2"/>
        <v>52460</v>
      </c>
      <c r="FL61" s="32">
        <f t="shared" si="3"/>
        <v>4620</v>
      </c>
    </row>
    <row r="62" spans="1:168" ht="25.5" customHeight="1">
      <c r="A62" s="41">
        <v>55</v>
      </c>
      <c r="B62" s="36" t="s">
        <v>623</v>
      </c>
      <c r="C62" s="20" t="s">
        <v>624</v>
      </c>
      <c r="D62" s="20" t="s">
        <v>1460</v>
      </c>
      <c r="E62" s="20" t="s">
        <v>1457</v>
      </c>
      <c r="F62" s="126" t="s">
        <v>625</v>
      </c>
      <c r="G62" s="33"/>
      <c r="H62" s="127"/>
      <c r="I62" s="94">
        <v>6600</v>
      </c>
      <c r="J62" s="127"/>
      <c r="K62" s="34">
        <f t="shared" si="0"/>
        <v>57080</v>
      </c>
      <c r="L62" s="25">
        <f>FL62</f>
        <v>4620</v>
      </c>
      <c r="M62" s="26">
        <v>1500</v>
      </c>
      <c r="N62" s="26">
        <v>1000</v>
      </c>
      <c r="O62" s="26">
        <v>5000</v>
      </c>
      <c r="P62" s="26">
        <v>8000</v>
      </c>
      <c r="Q62" s="258"/>
      <c r="R62" s="258"/>
      <c r="S62" s="258"/>
      <c r="T62" s="258"/>
      <c r="U62" s="258"/>
      <c r="V62" s="258"/>
      <c r="W62" s="258"/>
      <c r="X62" s="258"/>
      <c r="Y62" s="258"/>
      <c r="Z62" s="258"/>
      <c r="AA62" s="258"/>
      <c r="AB62" s="258"/>
      <c r="AC62" s="258"/>
      <c r="AD62" s="258"/>
      <c r="AE62" s="258"/>
      <c r="AF62" s="258"/>
      <c r="AG62" s="258"/>
      <c r="AH62" s="258"/>
      <c r="AI62" s="258"/>
      <c r="AJ62" s="258"/>
      <c r="AK62" s="258"/>
      <c r="AL62" s="258"/>
      <c r="AM62" s="258"/>
      <c r="AN62" s="258"/>
      <c r="AO62" s="258"/>
      <c r="AP62" s="258"/>
      <c r="AQ62" s="258"/>
      <c r="AR62" s="258"/>
      <c r="AS62" s="258"/>
      <c r="AT62" s="258"/>
      <c r="AU62" s="258"/>
      <c r="AV62" s="258"/>
      <c r="AW62" s="258"/>
      <c r="AX62" s="258"/>
      <c r="AY62" s="258"/>
      <c r="AZ62" s="258"/>
      <c r="BA62" s="258"/>
      <c r="BB62" s="258"/>
      <c r="BC62" s="258"/>
      <c r="BD62" s="258"/>
      <c r="BE62" s="258"/>
      <c r="BF62" s="258"/>
      <c r="BG62" s="258"/>
      <c r="BH62" s="258"/>
      <c r="BI62" s="258"/>
      <c r="BJ62" s="258"/>
      <c r="BK62" s="258"/>
      <c r="BL62" s="258"/>
      <c r="BM62" s="258"/>
      <c r="BN62" s="258"/>
      <c r="BO62" s="258"/>
      <c r="BP62" s="258"/>
      <c r="BQ62" s="258"/>
      <c r="BR62" s="258"/>
      <c r="BS62" s="258"/>
      <c r="BT62" s="258"/>
      <c r="BU62" s="258"/>
      <c r="BV62" s="258"/>
      <c r="BW62" s="258"/>
      <c r="BX62" s="258"/>
      <c r="BY62" s="258"/>
      <c r="BZ62" s="258"/>
      <c r="CA62" s="258"/>
      <c r="CB62" s="258"/>
      <c r="CC62" s="26">
        <v>1500</v>
      </c>
      <c r="CD62" s="27">
        <v>1500</v>
      </c>
      <c r="CE62" s="26">
        <v>1000</v>
      </c>
      <c r="CF62" s="27">
        <v>1000</v>
      </c>
      <c r="CG62" s="26">
        <v>5000</v>
      </c>
      <c r="CH62" s="27">
        <v>5000</v>
      </c>
      <c r="CI62" s="26">
        <v>8000</v>
      </c>
      <c r="CJ62" s="27">
        <f t="shared" si="5"/>
        <v>1500</v>
      </c>
      <c r="CK62" s="26"/>
      <c r="CL62" s="27"/>
      <c r="CM62" s="29">
        <v>4620</v>
      </c>
      <c r="CN62" s="130">
        <v>11120</v>
      </c>
      <c r="CO62" s="29">
        <v>4620</v>
      </c>
      <c r="CP62" s="27">
        <v>0</v>
      </c>
      <c r="CQ62" s="29">
        <v>4620</v>
      </c>
      <c r="CR62" s="27">
        <v>0</v>
      </c>
      <c r="CS62" s="29">
        <v>4620</v>
      </c>
      <c r="CT62" s="27">
        <v>13860</v>
      </c>
      <c r="CU62" s="29">
        <v>4620</v>
      </c>
      <c r="CV62" s="27"/>
      <c r="CW62" s="29">
        <v>4620</v>
      </c>
      <c r="CX62" s="27"/>
      <c r="CY62" s="29">
        <v>4620</v>
      </c>
      <c r="CZ62" s="27"/>
      <c r="DA62" s="29">
        <v>4620</v>
      </c>
      <c r="DB62" s="27"/>
      <c r="DC62" s="29">
        <v>4620</v>
      </c>
      <c r="DD62" s="27">
        <v>18480</v>
      </c>
      <c r="DE62" s="128"/>
      <c r="DF62" s="27"/>
      <c r="DG62" s="128"/>
      <c r="DH62" s="27"/>
      <c r="DI62" s="128"/>
      <c r="DJ62" s="27"/>
      <c r="DK62" s="125"/>
      <c r="DL62" s="128"/>
      <c r="DM62" s="27"/>
      <c r="DN62" s="128"/>
      <c r="DO62" s="27"/>
      <c r="DP62" s="128"/>
      <c r="DQ62" s="27"/>
      <c r="DR62" s="128"/>
      <c r="DS62" s="27"/>
      <c r="DT62" s="128"/>
      <c r="DU62" s="27"/>
      <c r="DV62" s="128"/>
      <c r="DW62" s="27"/>
      <c r="DX62" s="128"/>
      <c r="DY62" s="27"/>
      <c r="DZ62" s="128"/>
      <c r="EA62" s="27"/>
      <c r="EB62" s="128"/>
      <c r="EC62" s="27"/>
      <c r="ED62" s="128"/>
      <c r="EE62" s="27"/>
      <c r="EF62" s="128"/>
      <c r="EG62" s="27"/>
      <c r="EH62" s="28"/>
      <c r="EI62" s="27"/>
      <c r="EJ62" s="30"/>
      <c r="EK62" s="28"/>
      <c r="EL62" s="27"/>
      <c r="EM62" s="28"/>
      <c r="EN62" s="27"/>
      <c r="EO62" s="28"/>
      <c r="EP62" s="27"/>
      <c r="EQ62" s="28"/>
      <c r="ER62" s="27"/>
      <c r="ES62" s="28"/>
      <c r="ET62" s="27"/>
      <c r="EU62" s="28"/>
      <c r="EV62" s="27"/>
      <c r="EW62" s="26"/>
      <c r="EX62" s="27"/>
      <c r="EY62" s="26"/>
      <c r="EZ62" s="27"/>
      <c r="FA62" s="26"/>
      <c r="FB62" s="27"/>
      <c r="FC62" s="26"/>
      <c r="FD62" s="27"/>
      <c r="FE62" s="26"/>
      <c r="FF62" s="27"/>
      <c r="FG62" s="26"/>
      <c r="FH62" s="27"/>
      <c r="FI62" s="30"/>
      <c r="FJ62" s="31">
        <f t="shared" si="1"/>
        <v>57080</v>
      </c>
      <c r="FK62" s="31">
        <f t="shared" si="2"/>
        <v>52460</v>
      </c>
      <c r="FL62" s="32">
        <f t="shared" si="3"/>
        <v>4620</v>
      </c>
    </row>
    <row r="63" spans="1:168" ht="25.5" customHeight="1">
      <c r="A63" s="172">
        <v>56</v>
      </c>
      <c r="B63" s="36" t="s">
        <v>61</v>
      </c>
      <c r="C63" s="20" t="s">
        <v>62</v>
      </c>
      <c r="D63" s="20" t="s">
        <v>1460</v>
      </c>
      <c r="E63" s="20" t="s">
        <v>1458</v>
      </c>
      <c r="F63" s="21" t="s">
        <v>63</v>
      </c>
      <c r="G63" s="33"/>
      <c r="H63" s="127" t="s">
        <v>1466</v>
      </c>
      <c r="I63" s="23">
        <v>2600</v>
      </c>
      <c r="J63" s="34" t="s">
        <v>64</v>
      </c>
      <c r="K63" s="34">
        <f t="shared" si="0"/>
        <v>31880</v>
      </c>
      <c r="L63" s="25">
        <f>FJ63</f>
        <v>31880</v>
      </c>
      <c r="M63" s="26">
        <v>1500</v>
      </c>
      <c r="N63" s="26">
        <v>1000</v>
      </c>
      <c r="O63" s="26">
        <v>5000</v>
      </c>
      <c r="P63" s="26">
        <v>8000</v>
      </c>
      <c r="Q63" s="258"/>
      <c r="R63" s="258"/>
      <c r="S63" s="258"/>
      <c r="T63" s="258"/>
      <c r="U63" s="258"/>
      <c r="V63" s="258"/>
      <c r="W63" s="258"/>
      <c r="X63" s="258"/>
      <c r="Y63" s="258"/>
      <c r="Z63" s="258"/>
      <c r="AA63" s="258"/>
      <c r="AB63" s="258"/>
      <c r="AC63" s="258"/>
      <c r="AD63" s="258"/>
      <c r="AE63" s="258"/>
      <c r="AF63" s="258"/>
      <c r="AG63" s="258"/>
      <c r="AH63" s="258"/>
      <c r="AI63" s="258"/>
      <c r="AJ63" s="258"/>
      <c r="AK63" s="258"/>
      <c r="AL63" s="258"/>
      <c r="AM63" s="258"/>
      <c r="AN63" s="258"/>
      <c r="AO63" s="258"/>
      <c r="AP63" s="258"/>
      <c r="AQ63" s="258"/>
      <c r="AR63" s="258"/>
      <c r="AS63" s="258"/>
      <c r="AT63" s="258"/>
      <c r="AU63" s="258"/>
      <c r="AV63" s="258"/>
      <c r="AW63" s="258"/>
      <c r="AX63" s="258"/>
      <c r="AY63" s="258"/>
      <c r="AZ63" s="258"/>
      <c r="BA63" s="258"/>
      <c r="BB63" s="258"/>
      <c r="BC63" s="258"/>
      <c r="BD63" s="258"/>
      <c r="BE63" s="258"/>
      <c r="BF63" s="258"/>
      <c r="BG63" s="258"/>
      <c r="BH63" s="258"/>
      <c r="BI63" s="258"/>
      <c r="BJ63" s="258"/>
      <c r="BK63" s="258"/>
      <c r="BL63" s="258"/>
      <c r="BM63" s="258"/>
      <c r="BN63" s="258"/>
      <c r="BO63" s="258"/>
      <c r="BP63" s="258"/>
      <c r="BQ63" s="258"/>
      <c r="BR63" s="258"/>
      <c r="BS63" s="258"/>
      <c r="BT63" s="258"/>
      <c r="BU63" s="258"/>
      <c r="BV63" s="258"/>
      <c r="BW63" s="258"/>
      <c r="BX63" s="258"/>
      <c r="BY63" s="258"/>
      <c r="BZ63" s="258"/>
      <c r="CA63" s="258"/>
      <c r="CB63" s="258"/>
      <c r="CC63" s="26">
        <v>1500</v>
      </c>
      <c r="CD63" s="27">
        <v>1500</v>
      </c>
      <c r="CE63" s="26">
        <v>1000</v>
      </c>
      <c r="CF63" s="27">
        <v>1000</v>
      </c>
      <c r="CG63" s="26">
        <v>5000</v>
      </c>
      <c r="CH63" s="27">
        <v>5000</v>
      </c>
      <c r="CI63" s="26">
        <v>8000</v>
      </c>
      <c r="CJ63" s="27">
        <f t="shared" si="5"/>
        <v>1500</v>
      </c>
      <c r="CK63" s="28"/>
      <c r="CL63" s="27"/>
      <c r="CM63" s="26"/>
      <c r="CN63" s="27"/>
      <c r="CO63" s="29">
        <v>1820</v>
      </c>
      <c r="CP63" s="27">
        <v>1820</v>
      </c>
      <c r="CQ63" s="29">
        <v>1820</v>
      </c>
      <c r="CR63" s="27">
        <v>1800</v>
      </c>
      <c r="CS63" s="29">
        <v>1820</v>
      </c>
      <c r="CT63" s="27">
        <v>1000</v>
      </c>
      <c r="CU63" s="29">
        <v>1820</v>
      </c>
      <c r="CV63" s="27">
        <f>1000+7040</f>
        <v>8040</v>
      </c>
      <c r="CW63" s="29">
        <v>1820</v>
      </c>
      <c r="CX63" s="27">
        <v>1540</v>
      </c>
      <c r="CY63" s="29">
        <v>1820</v>
      </c>
      <c r="CZ63" s="27">
        <v>1540</v>
      </c>
      <c r="DA63" s="29">
        <v>1820</v>
      </c>
      <c r="DB63" s="27">
        <v>1540</v>
      </c>
      <c r="DC63" s="29">
        <v>1820</v>
      </c>
      <c r="DD63" s="27">
        <v>1540</v>
      </c>
      <c r="DE63" s="29">
        <v>1820</v>
      </c>
      <c r="DF63" s="27"/>
      <c r="DG63" s="28"/>
      <c r="DH63" s="27"/>
      <c r="DI63" s="28"/>
      <c r="DJ63" s="27"/>
      <c r="DK63" s="125"/>
      <c r="DL63" s="128"/>
      <c r="DM63" s="27"/>
      <c r="DN63" s="128"/>
      <c r="DO63" s="27"/>
      <c r="DP63" s="128"/>
      <c r="DQ63" s="27"/>
      <c r="DR63" s="128"/>
      <c r="DS63" s="27"/>
      <c r="DT63" s="128"/>
      <c r="DU63" s="27"/>
      <c r="DV63" s="128"/>
      <c r="DW63" s="27"/>
      <c r="DX63" s="128"/>
      <c r="DY63" s="27"/>
      <c r="DZ63" s="128"/>
      <c r="EA63" s="27"/>
      <c r="EB63" s="128"/>
      <c r="EC63" s="27"/>
      <c r="ED63" s="128"/>
      <c r="EE63" s="27"/>
      <c r="EF63" s="128"/>
      <c r="EG63" s="27"/>
      <c r="EH63" s="28"/>
      <c r="EI63" s="27"/>
      <c r="EJ63" s="30"/>
      <c r="EK63" s="28"/>
      <c r="EL63" s="27"/>
      <c r="EM63" s="28"/>
      <c r="EN63" s="27"/>
      <c r="EO63" s="28"/>
      <c r="EP63" s="27"/>
      <c r="EQ63" s="28"/>
      <c r="ER63" s="27"/>
      <c r="ES63" s="28"/>
      <c r="ET63" s="27"/>
      <c r="EU63" s="28"/>
      <c r="EV63" s="27"/>
      <c r="EW63" s="26"/>
      <c r="EX63" s="27"/>
      <c r="EY63" s="26"/>
      <c r="EZ63" s="27"/>
      <c r="FA63" s="26"/>
      <c r="FB63" s="27"/>
      <c r="FC63" s="26"/>
      <c r="FD63" s="27"/>
      <c r="FE63" s="26"/>
      <c r="FF63" s="27"/>
      <c r="FG63" s="26"/>
      <c r="FH63" s="27"/>
      <c r="FI63" s="30"/>
      <c r="FJ63" s="31">
        <f t="shared" si="1"/>
        <v>31880</v>
      </c>
      <c r="FK63" s="31">
        <f t="shared" si="2"/>
        <v>27820</v>
      </c>
      <c r="FL63" s="32">
        <f t="shared" si="3"/>
        <v>4060</v>
      </c>
    </row>
    <row r="64" spans="1:168" ht="25.5" customHeight="1">
      <c r="A64" s="41">
        <v>57</v>
      </c>
      <c r="B64" s="36" t="s">
        <v>65</v>
      </c>
      <c r="C64" s="20" t="s">
        <v>66</v>
      </c>
      <c r="D64" s="20" t="s">
        <v>1460</v>
      </c>
      <c r="E64" s="20" t="s">
        <v>1458</v>
      </c>
      <c r="F64" s="21" t="s">
        <v>67</v>
      </c>
      <c r="G64" s="33"/>
      <c r="H64" s="34"/>
      <c r="I64" s="23">
        <v>6600</v>
      </c>
      <c r="J64" s="34"/>
      <c r="K64" s="34">
        <f t="shared" si="0"/>
        <v>57080</v>
      </c>
      <c r="L64" s="25">
        <f>FJ64</f>
        <v>57080</v>
      </c>
      <c r="M64" s="26">
        <v>1500</v>
      </c>
      <c r="N64" s="26">
        <v>1000</v>
      </c>
      <c r="O64" s="26">
        <v>5000</v>
      </c>
      <c r="P64" s="26">
        <v>8000</v>
      </c>
      <c r="Q64" s="258"/>
      <c r="R64" s="258"/>
      <c r="S64" s="258"/>
      <c r="T64" s="258"/>
      <c r="U64" s="258"/>
      <c r="V64" s="258"/>
      <c r="W64" s="258"/>
      <c r="X64" s="258"/>
      <c r="Y64" s="258"/>
      <c r="Z64" s="258"/>
      <c r="AA64" s="258"/>
      <c r="AB64" s="258"/>
      <c r="AC64" s="258"/>
      <c r="AD64" s="258"/>
      <c r="AE64" s="258"/>
      <c r="AF64" s="258"/>
      <c r="AG64" s="258"/>
      <c r="AH64" s="258"/>
      <c r="AI64" s="258"/>
      <c r="AJ64" s="258"/>
      <c r="AK64" s="258"/>
      <c r="AL64" s="258"/>
      <c r="AM64" s="258"/>
      <c r="AN64" s="258"/>
      <c r="AO64" s="258"/>
      <c r="AP64" s="258"/>
      <c r="AQ64" s="258"/>
      <c r="AR64" s="258"/>
      <c r="AS64" s="258"/>
      <c r="AT64" s="258"/>
      <c r="AU64" s="258"/>
      <c r="AV64" s="258"/>
      <c r="AW64" s="258"/>
      <c r="AX64" s="258"/>
      <c r="AY64" s="258"/>
      <c r="AZ64" s="258"/>
      <c r="BA64" s="258"/>
      <c r="BB64" s="258"/>
      <c r="BC64" s="258"/>
      <c r="BD64" s="258"/>
      <c r="BE64" s="258"/>
      <c r="BF64" s="258"/>
      <c r="BG64" s="258"/>
      <c r="BH64" s="258"/>
      <c r="BI64" s="258"/>
      <c r="BJ64" s="258"/>
      <c r="BK64" s="258"/>
      <c r="BL64" s="258"/>
      <c r="BM64" s="258"/>
      <c r="BN64" s="258"/>
      <c r="BO64" s="258"/>
      <c r="BP64" s="258"/>
      <c r="BQ64" s="258"/>
      <c r="BR64" s="258"/>
      <c r="BS64" s="258"/>
      <c r="BT64" s="258"/>
      <c r="BU64" s="258"/>
      <c r="BV64" s="258"/>
      <c r="BW64" s="258"/>
      <c r="BX64" s="258"/>
      <c r="BY64" s="258"/>
      <c r="BZ64" s="258"/>
      <c r="CA64" s="258"/>
      <c r="CB64" s="258"/>
      <c r="CC64" s="26">
        <v>1500</v>
      </c>
      <c r="CD64" s="27">
        <v>1500</v>
      </c>
      <c r="CE64" s="26">
        <v>1000</v>
      </c>
      <c r="CF64" s="27">
        <v>1000</v>
      </c>
      <c r="CG64" s="26">
        <v>5000</v>
      </c>
      <c r="CH64" s="27">
        <v>5000</v>
      </c>
      <c r="CI64" s="26">
        <v>8000</v>
      </c>
      <c r="CJ64" s="27">
        <f t="shared" si="5"/>
        <v>1500</v>
      </c>
      <c r="CK64" s="28"/>
      <c r="CL64" s="27"/>
      <c r="CM64" s="26"/>
      <c r="CN64" s="27"/>
      <c r="CO64" s="29">
        <v>4620</v>
      </c>
      <c r="CP64" s="27">
        <v>4620</v>
      </c>
      <c r="CQ64" s="29">
        <v>4620</v>
      </c>
      <c r="CR64" s="27">
        <v>4620</v>
      </c>
      <c r="CS64" s="29">
        <v>4620</v>
      </c>
      <c r="CT64" s="27">
        <v>4620</v>
      </c>
      <c r="CU64" s="29">
        <v>4620</v>
      </c>
      <c r="CV64" s="27">
        <f>4620+6500</f>
        <v>11120</v>
      </c>
      <c r="CW64" s="29">
        <v>4620</v>
      </c>
      <c r="CX64" s="27">
        <v>4620</v>
      </c>
      <c r="CY64" s="29">
        <v>4620</v>
      </c>
      <c r="CZ64" s="27">
        <v>4620</v>
      </c>
      <c r="DA64" s="29">
        <v>4620</v>
      </c>
      <c r="DB64" s="27">
        <v>4620</v>
      </c>
      <c r="DC64" s="29">
        <v>4620</v>
      </c>
      <c r="DD64" s="27">
        <v>4620</v>
      </c>
      <c r="DE64" s="29">
        <v>4620</v>
      </c>
      <c r="DF64" s="27">
        <v>4620</v>
      </c>
      <c r="DG64" s="28"/>
      <c r="DH64" s="27"/>
      <c r="DI64" s="28"/>
      <c r="DJ64" s="27"/>
      <c r="DK64" s="125"/>
      <c r="DL64" s="128"/>
      <c r="DM64" s="27"/>
      <c r="DN64" s="128"/>
      <c r="DO64" s="27"/>
      <c r="DP64" s="128"/>
      <c r="DQ64" s="27"/>
      <c r="DR64" s="128"/>
      <c r="DS64" s="27"/>
      <c r="DT64" s="128"/>
      <c r="DU64" s="27"/>
      <c r="DV64" s="128"/>
      <c r="DW64" s="27"/>
      <c r="DX64" s="128"/>
      <c r="DY64" s="27"/>
      <c r="DZ64" s="128"/>
      <c r="EA64" s="27"/>
      <c r="EB64" s="128"/>
      <c r="EC64" s="27"/>
      <c r="ED64" s="128"/>
      <c r="EE64" s="27"/>
      <c r="EF64" s="128"/>
      <c r="EG64" s="27"/>
      <c r="EH64" s="28"/>
      <c r="EI64" s="27"/>
      <c r="EJ64" s="30"/>
      <c r="EK64" s="28"/>
      <c r="EL64" s="27"/>
      <c r="EM64" s="28"/>
      <c r="EN64" s="27"/>
      <c r="EO64" s="28"/>
      <c r="EP64" s="27"/>
      <c r="EQ64" s="28"/>
      <c r="ER64" s="27"/>
      <c r="ES64" s="28"/>
      <c r="ET64" s="27"/>
      <c r="EU64" s="28"/>
      <c r="EV64" s="27"/>
      <c r="EW64" s="26"/>
      <c r="EX64" s="27"/>
      <c r="EY64" s="26"/>
      <c r="EZ64" s="27"/>
      <c r="FA64" s="26"/>
      <c r="FB64" s="27"/>
      <c r="FC64" s="26"/>
      <c r="FD64" s="27"/>
      <c r="FE64" s="26"/>
      <c r="FF64" s="27"/>
      <c r="FG64" s="26"/>
      <c r="FH64" s="27"/>
      <c r="FI64" s="30"/>
      <c r="FJ64" s="31">
        <f t="shared" si="1"/>
        <v>57080</v>
      </c>
      <c r="FK64" s="31">
        <f t="shared" si="2"/>
        <v>57080</v>
      </c>
      <c r="FL64" s="32">
        <f t="shared" si="3"/>
        <v>0</v>
      </c>
    </row>
    <row r="65" spans="1:168" ht="25.5" customHeight="1">
      <c r="A65" s="172">
        <v>58</v>
      </c>
      <c r="B65" s="36" t="s">
        <v>68</v>
      </c>
      <c r="C65" s="20" t="s">
        <v>69</v>
      </c>
      <c r="D65" s="20" t="s">
        <v>1460</v>
      </c>
      <c r="E65" s="20" t="s">
        <v>1458</v>
      </c>
      <c r="F65" s="21" t="s">
        <v>70</v>
      </c>
      <c r="G65" s="212"/>
      <c r="H65" s="147" t="s">
        <v>1471</v>
      </c>
      <c r="I65" s="23">
        <v>5600</v>
      </c>
      <c r="J65" s="228" t="s">
        <v>49</v>
      </c>
      <c r="K65" s="34">
        <f t="shared" si="0"/>
        <v>50780</v>
      </c>
      <c r="L65" s="25">
        <f>FJ65</f>
        <v>50780</v>
      </c>
      <c r="M65" s="26">
        <v>1500</v>
      </c>
      <c r="N65" s="26">
        <v>1000</v>
      </c>
      <c r="O65" s="26">
        <v>5000</v>
      </c>
      <c r="P65" s="26">
        <v>8000</v>
      </c>
      <c r="Q65" s="258"/>
      <c r="R65" s="258"/>
      <c r="S65" s="258"/>
      <c r="T65" s="258"/>
      <c r="U65" s="258"/>
      <c r="V65" s="258"/>
      <c r="W65" s="258"/>
      <c r="X65" s="258"/>
      <c r="Y65" s="258"/>
      <c r="Z65" s="258"/>
      <c r="AA65" s="258"/>
      <c r="AB65" s="258"/>
      <c r="AC65" s="258"/>
      <c r="AD65" s="258"/>
      <c r="AE65" s="258"/>
      <c r="AF65" s="258"/>
      <c r="AG65" s="258"/>
      <c r="AH65" s="258"/>
      <c r="AI65" s="258"/>
      <c r="AJ65" s="258"/>
      <c r="AK65" s="258"/>
      <c r="AL65" s="258"/>
      <c r="AM65" s="258"/>
      <c r="AN65" s="258"/>
      <c r="AO65" s="258"/>
      <c r="AP65" s="258"/>
      <c r="AQ65" s="258"/>
      <c r="AR65" s="258"/>
      <c r="AS65" s="258"/>
      <c r="AT65" s="258"/>
      <c r="AU65" s="258"/>
      <c r="AV65" s="258"/>
      <c r="AW65" s="258"/>
      <c r="AX65" s="258"/>
      <c r="AY65" s="258"/>
      <c r="AZ65" s="258"/>
      <c r="BA65" s="258"/>
      <c r="BB65" s="258"/>
      <c r="BC65" s="258"/>
      <c r="BD65" s="258"/>
      <c r="BE65" s="258"/>
      <c r="BF65" s="258"/>
      <c r="BG65" s="258"/>
      <c r="BH65" s="258"/>
      <c r="BI65" s="258"/>
      <c r="BJ65" s="258"/>
      <c r="BK65" s="258"/>
      <c r="BL65" s="258"/>
      <c r="BM65" s="258"/>
      <c r="BN65" s="258"/>
      <c r="BO65" s="258"/>
      <c r="BP65" s="258"/>
      <c r="BQ65" s="258"/>
      <c r="BR65" s="258"/>
      <c r="BS65" s="258"/>
      <c r="BT65" s="258"/>
      <c r="BU65" s="258"/>
      <c r="BV65" s="258"/>
      <c r="BW65" s="258"/>
      <c r="BX65" s="258"/>
      <c r="BY65" s="258"/>
      <c r="BZ65" s="258"/>
      <c r="CA65" s="258"/>
      <c r="CB65" s="258"/>
      <c r="CC65" s="26">
        <v>1500</v>
      </c>
      <c r="CD65" s="27">
        <v>1500</v>
      </c>
      <c r="CE65" s="26">
        <v>1000</v>
      </c>
      <c r="CF65" s="27">
        <v>1000</v>
      </c>
      <c r="CG65" s="26">
        <v>5000</v>
      </c>
      <c r="CH65" s="27">
        <v>5000</v>
      </c>
      <c r="CI65" s="26">
        <v>8000</v>
      </c>
      <c r="CJ65" s="27">
        <f t="shared" si="5"/>
        <v>1500</v>
      </c>
      <c r="CK65" s="28"/>
      <c r="CL65" s="27"/>
      <c r="CM65" s="26"/>
      <c r="CN65" s="27"/>
      <c r="CO65" s="29">
        <v>3920</v>
      </c>
      <c r="CP65" s="27">
        <v>10420</v>
      </c>
      <c r="CQ65" s="29">
        <v>3920</v>
      </c>
      <c r="CR65" s="27">
        <v>3920</v>
      </c>
      <c r="CS65" s="29">
        <v>3920</v>
      </c>
      <c r="CT65" s="27">
        <v>3920</v>
      </c>
      <c r="CU65" s="29">
        <v>3920</v>
      </c>
      <c r="CV65" s="27">
        <v>3920</v>
      </c>
      <c r="CW65" s="29">
        <v>3920</v>
      </c>
      <c r="CX65" s="27">
        <v>3920</v>
      </c>
      <c r="CY65" s="29">
        <v>3920</v>
      </c>
      <c r="CZ65" s="27">
        <v>3920</v>
      </c>
      <c r="DA65" s="29">
        <v>3920</v>
      </c>
      <c r="DB65" s="27">
        <v>3920</v>
      </c>
      <c r="DC65" s="29">
        <v>3920</v>
      </c>
      <c r="DD65" s="27">
        <v>3920</v>
      </c>
      <c r="DE65" s="29">
        <v>3920</v>
      </c>
      <c r="DF65" s="27"/>
      <c r="DG65" s="28"/>
      <c r="DH65" s="27"/>
      <c r="DI65" s="28"/>
      <c r="DJ65" s="27"/>
      <c r="DK65" s="125"/>
      <c r="DL65" s="128"/>
      <c r="DM65" s="27"/>
      <c r="DN65" s="128"/>
      <c r="DO65" s="27"/>
      <c r="DP65" s="128"/>
      <c r="DQ65" s="27"/>
      <c r="DR65" s="128"/>
      <c r="DS65" s="27"/>
      <c r="DT65" s="128"/>
      <c r="DU65" s="27"/>
      <c r="DV65" s="128"/>
      <c r="DW65" s="27"/>
      <c r="DX65" s="128"/>
      <c r="DY65" s="27"/>
      <c r="DZ65" s="128"/>
      <c r="EA65" s="27"/>
      <c r="EB65" s="128"/>
      <c r="EC65" s="27"/>
      <c r="ED65" s="128"/>
      <c r="EE65" s="27"/>
      <c r="EF65" s="128"/>
      <c r="EG65" s="27"/>
      <c r="EH65" s="28"/>
      <c r="EI65" s="27"/>
      <c r="EJ65" s="30"/>
      <c r="EK65" s="28"/>
      <c r="EL65" s="27"/>
      <c r="EM65" s="28"/>
      <c r="EN65" s="27"/>
      <c r="EO65" s="28"/>
      <c r="EP65" s="27"/>
      <c r="EQ65" s="28"/>
      <c r="ER65" s="27"/>
      <c r="ES65" s="28"/>
      <c r="ET65" s="27"/>
      <c r="EU65" s="28"/>
      <c r="EV65" s="27"/>
      <c r="EW65" s="26"/>
      <c r="EX65" s="27"/>
      <c r="EY65" s="26"/>
      <c r="EZ65" s="27"/>
      <c r="FA65" s="26"/>
      <c r="FB65" s="27"/>
      <c r="FC65" s="26"/>
      <c r="FD65" s="27"/>
      <c r="FE65" s="26"/>
      <c r="FF65" s="27"/>
      <c r="FG65" s="26"/>
      <c r="FH65" s="27"/>
      <c r="FI65" s="30"/>
      <c r="FJ65" s="31">
        <f t="shared" si="1"/>
        <v>50780</v>
      </c>
      <c r="FK65" s="31">
        <f t="shared" si="2"/>
        <v>46860</v>
      </c>
      <c r="FL65" s="32">
        <f t="shared" si="3"/>
        <v>3920</v>
      </c>
    </row>
    <row r="66" spans="1:168" ht="25.5" customHeight="1">
      <c r="A66" s="41">
        <v>59</v>
      </c>
      <c r="B66" s="36" t="s">
        <v>71</v>
      </c>
      <c r="C66" s="20" t="s">
        <v>72</v>
      </c>
      <c r="D66" s="20" t="s">
        <v>1460</v>
      </c>
      <c r="E66" s="20" t="s">
        <v>1458</v>
      </c>
      <c r="F66" s="39" t="s">
        <v>73</v>
      </c>
      <c r="G66" s="33"/>
      <c r="H66" s="35"/>
      <c r="I66" s="23">
        <v>6600</v>
      </c>
      <c r="J66" s="35"/>
      <c r="K66" s="34">
        <f t="shared" si="0"/>
        <v>57080</v>
      </c>
      <c r="L66" s="25">
        <f>FJ66</f>
        <v>57080</v>
      </c>
      <c r="M66" s="26">
        <v>1500</v>
      </c>
      <c r="N66" s="26">
        <v>1000</v>
      </c>
      <c r="O66" s="26">
        <v>5000</v>
      </c>
      <c r="P66" s="26">
        <v>8000</v>
      </c>
      <c r="Q66" s="258"/>
      <c r="R66" s="258"/>
      <c r="S66" s="258"/>
      <c r="T66" s="258"/>
      <c r="U66" s="258"/>
      <c r="V66" s="258"/>
      <c r="W66" s="258"/>
      <c r="X66" s="258"/>
      <c r="Y66" s="258"/>
      <c r="Z66" s="258"/>
      <c r="AA66" s="258"/>
      <c r="AB66" s="258"/>
      <c r="AC66" s="258"/>
      <c r="AD66" s="258"/>
      <c r="AE66" s="258"/>
      <c r="AF66" s="258"/>
      <c r="AG66" s="258"/>
      <c r="AH66" s="258"/>
      <c r="AI66" s="258"/>
      <c r="AJ66" s="258"/>
      <c r="AK66" s="258"/>
      <c r="AL66" s="258"/>
      <c r="AM66" s="258"/>
      <c r="AN66" s="258"/>
      <c r="AO66" s="258"/>
      <c r="AP66" s="258"/>
      <c r="AQ66" s="258"/>
      <c r="AR66" s="258"/>
      <c r="AS66" s="258"/>
      <c r="AT66" s="258"/>
      <c r="AU66" s="258"/>
      <c r="AV66" s="258"/>
      <c r="AW66" s="258"/>
      <c r="AX66" s="258"/>
      <c r="AY66" s="258"/>
      <c r="AZ66" s="258"/>
      <c r="BA66" s="258"/>
      <c r="BB66" s="258"/>
      <c r="BC66" s="258"/>
      <c r="BD66" s="258"/>
      <c r="BE66" s="258"/>
      <c r="BF66" s="258"/>
      <c r="BG66" s="258"/>
      <c r="BH66" s="258"/>
      <c r="BI66" s="258"/>
      <c r="BJ66" s="258"/>
      <c r="BK66" s="258"/>
      <c r="BL66" s="258"/>
      <c r="BM66" s="258"/>
      <c r="BN66" s="258"/>
      <c r="BO66" s="258"/>
      <c r="BP66" s="258"/>
      <c r="BQ66" s="258"/>
      <c r="BR66" s="258"/>
      <c r="BS66" s="258"/>
      <c r="BT66" s="258"/>
      <c r="BU66" s="258"/>
      <c r="BV66" s="258"/>
      <c r="BW66" s="258"/>
      <c r="BX66" s="258"/>
      <c r="BY66" s="258"/>
      <c r="BZ66" s="258"/>
      <c r="CA66" s="258"/>
      <c r="CB66" s="258"/>
      <c r="CC66" s="26">
        <v>1500</v>
      </c>
      <c r="CD66" s="27">
        <v>1500</v>
      </c>
      <c r="CE66" s="26">
        <v>1000</v>
      </c>
      <c r="CF66" s="27">
        <v>1000</v>
      </c>
      <c r="CG66" s="26">
        <v>5000</v>
      </c>
      <c r="CH66" s="27">
        <v>5000</v>
      </c>
      <c r="CI66" s="26">
        <v>8000</v>
      </c>
      <c r="CJ66" s="27">
        <f t="shared" si="5"/>
        <v>1500</v>
      </c>
      <c r="CK66" s="28"/>
      <c r="CL66" s="27"/>
      <c r="CM66" s="26"/>
      <c r="CN66" s="27"/>
      <c r="CO66" s="29">
        <v>4620</v>
      </c>
      <c r="CP66" s="27">
        <v>4620</v>
      </c>
      <c r="CQ66" s="29">
        <v>4620</v>
      </c>
      <c r="CR66" s="27">
        <v>4620</v>
      </c>
      <c r="CS66" s="29">
        <v>4620</v>
      </c>
      <c r="CT66" s="27">
        <v>4620</v>
      </c>
      <c r="CU66" s="29">
        <v>4620</v>
      </c>
      <c r="CV66" s="27">
        <f>11120+4620</f>
        <v>15740</v>
      </c>
      <c r="CW66" s="29">
        <v>4620</v>
      </c>
      <c r="CX66" s="27">
        <v>0</v>
      </c>
      <c r="CY66" s="29">
        <v>4620</v>
      </c>
      <c r="CZ66" s="27">
        <v>4620</v>
      </c>
      <c r="DA66" s="29">
        <v>4620</v>
      </c>
      <c r="DB66" s="27">
        <v>4620</v>
      </c>
      <c r="DC66" s="29">
        <v>4620</v>
      </c>
      <c r="DD66" s="27"/>
      <c r="DE66" s="29">
        <v>4620</v>
      </c>
      <c r="DF66" s="27">
        <f>4620+4620</f>
        <v>9240</v>
      </c>
      <c r="DG66" s="28"/>
      <c r="DH66" s="27"/>
      <c r="DI66" s="28"/>
      <c r="DJ66" s="27"/>
      <c r="DK66" s="125"/>
      <c r="DL66" s="128"/>
      <c r="DM66" s="27"/>
      <c r="DN66" s="128"/>
      <c r="DO66" s="27"/>
      <c r="DP66" s="128"/>
      <c r="DQ66" s="27"/>
      <c r="DR66" s="128"/>
      <c r="DS66" s="27"/>
      <c r="DT66" s="128"/>
      <c r="DU66" s="27"/>
      <c r="DV66" s="128"/>
      <c r="DW66" s="27"/>
      <c r="DX66" s="128"/>
      <c r="DY66" s="27"/>
      <c r="DZ66" s="128"/>
      <c r="EA66" s="27"/>
      <c r="EB66" s="128"/>
      <c r="EC66" s="27"/>
      <c r="ED66" s="128"/>
      <c r="EE66" s="27"/>
      <c r="EF66" s="128"/>
      <c r="EG66" s="27"/>
      <c r="EH66" s="28"/>
      <c r="EI66" s="27"/>
      <c r="EJ66" s="30"/>
      <c r="EK66" s="28"/>
      <c r="EL66" s="27"/>
      <c r="EM66" s="28"/>
      <c r="EN66" s="27"/>
      <c r="EO66" s="28"/>
      <c r="EP66" s="27"/>
      <c r="EQ66" s="28"/>
      <c r="ER66" s="27"/>
      <c r="ES66" s="28"/>
      <c r="ET66" s="27"/>
      <c r="EU66" s="28"/>
      <c r="EV66" s="27"/>
      <c r="EW66" s="26"/>
      <c r="EX66" s="27"/>
      <c r="EY66" s="26"/>
      <c r="EZ66" s="27"/>
      <c r="FA66" s="26"/>
      <c r="FB66" s="27"/>
      <c r="FC66" s="26"/>
      <c r="FD66" s="27"/>
      <c r="FE66" s="26"/>
      <c r="FF66" s="27"/>
      <c r="FG66" s="26"/>
      <c r="FH66" s="27"/>
      <c r="FI66" s="30"/>
      <c r="FJ66" s="31">
        <f t="shared" si="1"/>
        <v>57080</v>
      </c>
      <c r="FK66" s="31">
        <f t="shared" si="2"/>
        <v>57080</v>
      </c>
      <c r="FL66" s="32">
        <f t="shared" si="3"/>
        <v>0</v>
      </c>
    </row>
    <row r="67" spans="1:168" ht="25.5" customHeight="1">
      <c r="A67" s="172">
        <v>60</v>
      </c>
      <c r="B67" s="36" t="s">
        <v>74</v>
      </c>
      <c r="C67" s="20" t="s">
        <v>75</v>
      </c>
      <c r="D67" s="20" t="s">
        <v>1460</v>
      </c>
      <c r="E67" s="20" t="s">
        <v>1458</v>
      </c>
      <c r="F67" s="21" t="s">
        <v>76</v>
      </c>
      <c r="G67" s="211"/>
      <c r="H67" s="127" t="s">
        <v>1464</v>
      </c>
      <c r="I67" s="23">
        <v>0</v>
      </c>
      <c r="J67" s="34" t="s">
        <v>60</v>
      </c>
      <c r="K67" s="34">
        <f t="shared" si="0"/>
        <v>15500</v>
      </c>
      <c r="L67" s="38">
        <f>FJ67</f>
        <v>15500</v>
      </c>
      <c r="M67" s="26">
        <v>1500</v>
      </c>
      <c r="N67" s="26">
        <v>1000</v>
      </c>
      <c r="O67" s="26">
        <v>5000</v>
      </c>
      <c r="P67" s="26">
        <v>8000</v>
      </c>
      <c r="Q67" s="258"/>
      <c r="R67" s="258"/>
      <c r="S67" s="258"/>
      <c r="T67" s="258"/>
      <c r="U67" s="258"/>
      <c r="V67" s="258"/>
      <c r="W67" s="258"/>
      <c r="X67" s="258"/>
      <c r="Y67" s="258"/>
      <c r="Z67" s="258"/>
      <c r="AA67" s="258"/>
      <c r="AB67" s="258"/>
      <c r="AC67" s="258"/>
      <c r="AD67" s="258"/>
      <c r="AE67" s="258"/>
      <c r="AF67" s="258"/>
      <c r="AG67" s="258"/>
      <c r="AH67" s="258"/>
      <c r="AI67" s="258"/>
      <c r="AJ67" s="258"/>
      <c r="AK67" s="258"/>
      <c r="AL67" s="258"/>
      <c r="AM67" s="258"/>
      <c r="AN67" s="258"/>
      <c r="AO67" s="258"/>
      <c r="AP67" s="258"/>
      <c r="AQ67" s="258"/>
      <c r="AR67" s="258"/>
      <c r="AS67" s="258"/>
      <c r="AT67" s="258"/>
      <c r="AU67" s="258"/>
      <c r="AV67" s="258"/>
      <c r="AW67" s="258"/>
      <c r="AX67" s="258"/>
      <c r="AY67" s="258"/>
      <c r="AZ67" s="258"/>
      <c r="BA67" s="258"/>
      <c r="BB67" s="258"/>
      <c r="BC67" s="258"/>
      <c r="BD67" s="258"/>
      <c r="BE67" s="258"/>
      <c r="BF67" s="258"/>
      <c r="BG67" s="258"/>
      <c r="BH67" s="258"/>
      <c r="BI67" s="258"/>
      <c r="BJ67" s="258"/>
      <c r="BK67" s="258"/>
      <c r="BL67" s="258"/>
      <c r="BM67" s="258"/>
      <c r="BN67" s="258"/>
      <c r="BO67" s="258"/>
      <c r="BP67" s="258"/>
      <c r="BQ67" s="258"/>
      <c r="BR67" s="258"/>
      <c r="BS67" s="258"/>
      <c r="BT67" s="258"/>
      <c r="BU67" s="258"/>
      <c r="BV67" s="258"/>
      <c r="BW67" s="258"/>
      <c r="BX67" s="258"/>
      <c r="BY67" s="258"/>
      <c r="BZ67" s="258"/>
      <c r="CA67" s="258"/>
      <c r="CB67" s="258"/>
      <c r="CC67" s="26">
        <v>1500</v>
      </c>
      <c r="CD67" s="27">
        <v>1500</v>
      </c>
      <c r="CE67" s="26">
        <v>1000</v>
      </c>
      <c r="CF67" s="27">
        <v>1000</v>
      </c>
      <c r="CG67" s="26">
        <v>5000</v>
      </c>
      <c r="CH67" s="27">
        <v>5000</v>
      </c>
      <c r="CI67" s="26">
        <v>8000</v>
      </c>
      <c r="CJ67" s="27">
        <f>1500+6500</f>
        <v>8000</v>
      </c>
      <c r="CK67" s="28"/>
      <c r="CL67" s="27"/>
      <c r="CM67" s="26"/>
      <c r="CN67" s="27"/>
      <c r="CO67" s="29"/>
      <c r="CP67" s="27"/>
      <c r="CQ67" s="29"/>
      <c r="CR67" s="27"/>
      <c r="CS67" s="29"/>
      <c r="CT67" s="27"/>
      <c r="CU67" s="29"/>
      <c r="CV67" s="27"/>
      <c r="CW67" s="29"/>
      <c r="CX67" s="27"/>
      <c r="CY67" s="29"/>
      <c r="CZ67" s="27"/>
      <c r="DA67" s="29"/>
      <c r="DB67" s="27"/>
      <c r="DC67" s="29"/>
      <c r="DD67" s="27"/>
      <c r="DE67" s="29"/>
      <c r="DF67" s="27"/>
      <c r="DG67" s="28"/>
      <c r="DH67" s="27"/>
      <c r="DI67" s="28"/>
      <c r="DJ67" s="27"/>
      <c r="DK67" s="125"/>
      <c r="DL67" s="128"/>
      <c r="DM67" s="27"/>
      <c r="DN67" s="128"/>
      <c r="DO67" s="27"/>
      <c r="DP67" s="128"/>
      <c r="DQ67" s="27"/>
      <c r="DR67" s="128"/>
      <c r="DS67" s="27"/>
      <c r="DT67" s="128"/>
      <c r="DU67" s="27"/>
      <c r="DV67" s="128"/>
      <c r="DW67" s="27"/>
      <c r="DX67" s="128"/>
      <c r="DY67" s="27"/>
      <c r="DZ67" s="128"/>
      <c r="EA67" s="27"/>
      <c r="EB67" s="128"/>
      <c r="EC67" s="27"/>
      <c r="ED67" s="128"/>
      <c r="EE67" s="27"/>
      <c r="EF67" s="128"/>
      <c r="EG67" s="27"/>
      <c r="EH67" s="28"/>
      <c r="EI67" s="27"/>
      <c r="EJ67" s="30"/>
      <c r="EK67" s="28"/>
      <c r="EL67" s="27"/>
      <c r="EM67" s="28"/>
      <c r="EN67" s="27"/>
      <c r="EO67" s="28"/>
      <c r="EP67" s="27"/>
      <c r="EQ67" s="28"/>
      <c r="ER67" s="27"/>
      <c r="ES67" s="28"/>
      <c r="ET67" s="27"/>
      <c r="EU67" s="28"/>
      <c r="EV67" s="27"/>
      <c r="EW67" s="26"/>
      <c r="EX67" s="27"/>
      <c r="EY67" s="26"/>
      <c r="EZ67" s="27"/>
      <c r="FA67" s="26"/>
      <c r="FB67" s="27"/>
      <c r="FC67" s="26"/>
      <c r="FD67" s="27"/>
      <c r="FE67" s="26"/>
      <c r="FF67" s="27"/>
      <c r="FG67" s="26"/>
      <c r="FH67" s="27"/>
      <c r="FI67" s="30"/>
      <c r="FJ67" s="31">
        <f t="shared" si="1"/>
        <v>15500</v>
      </c>
      <c r="FK67" s="31">
        <f t="shared" si="2"/>
        <v>15500</v>
      </c>
      <c r="FL67" s="32">
        <f t="shared" si="3"/>
        <v>0</v>
      </c>
    </row>
    <row r="68" spans="1:168" ht="24.75" customHeight="1">
      <c r="A68" s="41">
        <v>61</v>
      </c>
      <c r="B68" s="131" t="s">
        <v>626</v>
      </c>
      <c r="C68" s="20" t="s">
        <v>627</v>
      </c>
      <c r="D68" s="20" t="s">
        <v>1460</v>
      </c>
      <c r="E68" s="20" t="s">
        <v>1457</v>
      </c>
      <c r="F68" s="126" t="s">
        <v>628</v>
      </c>
      <c r="G68" s="33"/>
      <c r="H68" s="127"/>
      <c r="I68" s="94">
        <v>6600</v>
      </c>
      <c r="J68" s="127"/>
      <c r="K68" s="34">
        <f t="shared" si="0"/>
        <v>57080</v>
      </c>
      <c r="L68" s="25">
        <f>FL68</f>
        <v>26220</v>
      </c>
      <c r="M68" s="26">
        <v>1500</v>
      </c>
      <c r="N68" s="26">
        <v>1000</v>
      </c>
      <c r="O68" s="26">
        <v>5000</v>
      </c>
      <c r="P68" s="26">
        <v>8000</v>
      </c>
      <c r="Q68" s="258"/>
      <c r="R68" s="258"/>
      <c r="S68" s="258"/>
      <c r="T68" s="258"/>
      <c r="U68" s="258"/>
      <c r="V68" s="258"/>
      <c r="W68" s="258"/>
      <c r="X68" s="258"/>
      <c r="Y68" s="258"/>
      <c r="Z68" s="258"/>
      <c r="AA68" s="258"/>
      <c r="AB68" s="258"/>
      <c r="AC68" s="258"/>
      <c r="AD68" s="258"/>
      <c r="AE68" s="258"/>
      <c r="AF68" s="258"/>
      <c r="AG68" s="258"/>
      <c r="AH68" s="258"/>
      <c r="AI68" s="258"/>
      <c r="AJ68" s="258"/>
      <c r="AK68" s="258"/>
      <c r="AL68" s="258"/>
      <c r="AM68" s="258"/>
      <c r="AN68" s="258"/>
      <c r="AO68" s="258"/>
      <c r="AP68" s="258"/>
      <c r="AQ68" s="258"/>
      <c r="AR68" s="258"/>
      <c r="AS68" s="258"/>
      <c r="AT68" s="258"/>
      <c r="AU68" s="258"/>
      <c r="AV68" s="258"/>
      <c r="AW68" s="258"/>
      <c r="AX68" s="258"/>
      <c r="AY68" s="258"/>
      <c r="AZ68" s="258"/>
      <c r="BA68" s="258"/>
      <c r="BB68" s="258"/>
      <c r="BC68" s="258"/>
      <c r="BD68" s="258"/>
      <c r="BE68" s="258"/>
      <c r="BF68" s="258"/>
      <c r="BG68" s="258"/>
      <c r="BH68" s="258"/>
      <c r="BI68" s="258"/>
      <c r="BJ68" s="258"/>
      <c r="BK68" s="258"/>
      <c r="BL68" s="258"/>
      <c r="BM68" s="258"/>
      <c r="BN68" s="258"/>
      <c r="BO68" s="258"/>
      <c r="BP68" s="258"/>
      <c r="BQ68" s="258"/>
      <c r="BR68" s="258"/>
      <c r="BS68" s="258"/>
      <c r="BT68" s="258"/>
      <c r="BU68" s="258"/>
      <c r="BV68" s="258"/>
      <c r="BW68" s="258"/>
      <c r="BX68" s="258"/>
      <c r="BY68" s="258"/>
      <c r="BZ68" s="258"/>
      <c r="CA68" s="258"/>
      <c r="CB68" s="258"/>
      <c r="CC68" s="26">
        <v>1500</v>
      </c>
      <c r="CD68" s="27">
        <v>1500</v>
      </c>
      <c r="CE68" s="26">
        <v>1000</v>
      </c>
      <c r="CF68" s="27">
        <v>1000</v>
      </c>
      <c r="CG68" s="26">
        <v>5000</v>
      </c>
      <c r="CH68" s="27">
        <v>5000</v>
      </c>
      <c r="CI68" s="26">
        <v>8000</v>
      </c>
      <c r="CJ68" s="27">
        <v>1500</v>
      </c>
      <c r="CK68" s="26"/>
      <c r="CL68" s="27"/>
      <c r="CM68" s="29">
        <v>4620</v>
      </c>
      <c r="CN68" s="27"/>
      <c r="CO68" s="29">
        <v>4620</v>
      </c>
      <c r="CP68" s="27">
        <v>0</v>
      </c>
      <c r="CQ68" s="29">
        <v>4620</v>
      </c>
      <c r="CR68" s="27"/>
      <c r="CS68" s="29">
        <v>4620</v>
      </c>
      <c r="CT68" s="27">
        <v>12620</v>
      </c>
      <c r="CU68" s="29">
        <v>4620</v>
      </c>
      <c r="CV68" s="27">
        <v>4620</v>
      </c>
      <c r="CW68" s="29">
        <v>4620</v>
      </c>
      <c r="CX68" s="27"/>
      <c r="CY68" s="29">
        <v>4620</v>
      </c>
      <c r="CZ68" s="27"/>
      <c r="DA68" s="29">
        <v>4620</v>
      </c>
      <c r="DB68" s="27"/>
      <c r="DC68" s="29">
        <v>4620</v>
      </c>
      <c r="DD68" s="27">
        <v>4620</v>
      </c>
      <c r="DE68" s="128"/>
      <c r="DF68" s="27"/>
      <c r="DG68" s="128"/>
      <c r="DH68" s="27"/>
      <c r="DI68" s="128"/>
      <c r="DJ68" s="27"/>
      <c r="DK68" s="125"/>
      <c r="DL68" s="128"/>
      <c r="DM68" s="27"/>
      <c r="DN68" s="128"/>
      <c r="DO68" s="27"/>
      <c r="DP68" s="128"/>
      <c r="DQ68" s="27"/>
      <c r="DR68" s="128"/>
      <c r="DS68" s="27"/>
      <c r="DT68" s="128"/>
      <c r="DU68" s="27"/>
      <c r="DV68" s="128"/>
      <c r="DW68" s="27"/>
      <c r="DX68" s="128"/>
      <c r="DY68" s="27"/>
      <c r="DZ68" s="128"/>
      <c r="EA68" s="27"/>
      <c r="EB68" s="128"/>
      <c r="EC68" s="27"/>
      <c r="ED68" s="128"/>
      <c r="EE68" s="27"/>
      <c r="EF68" s="128"/>
      <c r="EG68" s="27"/>
      <c r="EH68" s="28"/>
      <c r="EI68" s="27"/>
      <c r="EJ68" s="30"/>
      <c r="EK68" s="28"/>
      <c r="EL68" s="27"/>
      <c r="EM68" s="28"/>
      <c r="EN68" s="27"/>
      <c r="EO68" s="28"/>
      <c r="EP68" s="27"/>
      <c r="EQ68" s="28"/>
      <c r="ER68" s="27"/>
      <c r="ES68" s="28"/>
      <c r="ET68" s="27"/>
      <c r="EU68" s="28"/>
      <c r="EV68" s="27"/>
      <c r="EW68" s="26"/>
      <c r="EX68" s="27"/>
      <c r="EY68" s="26"/>
      <c r="EZ68" s="27"/>
      <c r="FA68" s="26"/>
      <c r="FB68" s="27"/>
      <c r="FC68" s="26"/>
      <c r="FD68" s="27"/>
      <c r="FE68" s="26"/>
      <c r="FF68" s="27"/>
      <c r="FG68" s="26"/>
      <c r="FH68" s="27"/>
      <c r="FI68" s="30"/>
      <c r="FJ68" s="31">
        <f t="shared" si="1"/>
        <v>57080</v>
      </c>
      <c r="FK68" s="31">
        <f t="shared" si="2"/>
        <v>30860</v>
      </c>
      <c r="FL68" s="32">
        <f t="shared" si="3"/>
        <v>26220</v>
      </c>
    </row>
    <row r="69" spans="1:168" ht="25.5" customHeight="1">
      <c r="A69" s="172">
        <v>62</v>
      </c>
      <c r="B69" s="36" t="s">
        <v>77</v>
      </c>
      <c r="C69" s="20" t="s">
        <v>78</v>
      </c>
      <c r="D69" s="20" t="s">
        <v>1460</v>
      </c>
      <c r="E69" s="20" t="s">
        <v>1458</v>
      </c>
      <c r="F69" s="21" t="s">
        <v>79</v>
      </c>
      <c r="G69" s="33"/>
      <c r="H69" s="127" t="s">
        <v>1465</v>
      </c>
      <c r="I69" s="23">
        <v>4600</v>
      </c>
      <c r="J69" s="34" t="s">
        <v>56</v>
      </c>
      <c r="K69" s="34">
        <f t="shared" si="0"/>
        <v>44480</v>
      </c>
      <c r="L69" s="25">
        <f>FJ69</f>
        <v>44480</v>
      </c>
      <c r="M69" s="26">
        <v>1500</v>
      </c>
      <c r="N69" s="26">
        <v>1000</v>
      </c>
      <c r="O69" s="26">
        <v>5000</v>
      </c>
      <c r="P69" s="26">
        <v>8000</v>
      </c>
      <c r="Q69" s="258"/>
      <c r="R69" s="258"/>
      <c r="S69" s="258"/>
      <c r="T69" s="258"/>
      <c r="U69" s="258"/>
      <c r="V69" s="258"/>
      <c r="W69" s="258"/>
      <c r="X69" s="258"/>
      <c r="Y69" s="258"/>
      <c r="Z69" s="258"/>
      <c r="AA69" s="258"/>
      <c r="AB69" s="258"/>
      <c r="AC69" s="258"/>
      <c r="AD69" s="258"/>
      <c r="AE69" s="258"/>
      <c r="AF69" s="258"/>
      <c r="AG69" s="258"/>
      <c r="AH69" s="258"/>
      <c r="AI69" s="258"/>
      <c r="AJ69" s="258"/>
      <c r="AK69" s="258"/>
      <c r="AL69" s="258"/>
      <c r="AM69" s="258"/>
      <c r="AN69" s="258"/>
      <c r="AO69" s="258"/>
      <c r="AP69" s="258"/>
      <c r="AQ69" s="258"/>
      <c r="AR69" s="258"/>
      <c r="AS69" s="258"/>
      <c r="AT69" s="258"/>
      <c r="AU69" s="258"/>
      <c r="AV69" s="258"/>
      <c r="AW69" s="258"/>
      <c r="AX69" s="258"/>
      <c r="AY69" s="258"/>
      <c r="AZ69" s="258"/>
      <c r="BA69" s="258"/>
      <c r="BB69" s="258"/>
      <c r="BC69" s="258"/>
      <c r="BD69" s="258"/>
      <c r="BE69" s="258"/>
      <c r="BF69" s="258"/>
      <c r="BG69" s="258"/>
      <c r="BH69" s="258"/>
      <c r="BI69" s="258"/>
      <c r="BJ69" s="258"/>
      <c r="BK69" s="258"/>
      <c r="BL69" s="258"/>
      <c r="BM69" s="258"/>
      <c r="BN69" s="258"/>
      <c r="BO69" s="258"/>
      <c r="BP69" s="258"/>
      <c r="BQ69" s="258"/>
      <c r="BR69" s="258"/>
      <c r="BS69" s="258"/>
      <c r="BT69" s="258"/>
      <c r="BU69" s="258"/>
      <c r="BV69" s="258"/>
      <c r="BW69" s="258"/>
      <c r="BX69" s="258"/>
      <c r="BY69" s="258"/>
      <c r="BZ69" s="258"/>
      <c r="CA69" s="258"/>
      <c r="CB69" s="258"/>
      <c r="CC69" s="26">
        <v>1500</v>
      </c>
      <c r="CD69" s="27">
        <v>1500</v>
      </c>
      <c r="CE69" s="26">
        <v>1000</v>
      </c>
      <c r="CF69" s="27">
        <v>1000</v>
      </c>
      <c r="CG69" s="26">
        <v>5000</v>
      </c>
      <c r="CH69" s="27">
        <v>5000</v>
      </c>
      <c r="CI69" s="26">
        <v>8000</v>
      </c>
      <c r="CJ69" s="27">
        <f>1500+0</f>
        <v>1500</v>
      </c>
      <c r="CK69" s="28"/>
      <c r="CL69" s="27"/>
      <c r="CM69" s="26"/>
      <c r="CN69" s="27"/>
      <c r="CO69" s="29">
        <v>3220</v>
      </c>
      <c r="CP69" s="27">
        <v>0</v>
      </c>
      <c r="CQ69" s="29">
        <v>3220</v>
      </c>
      <c r="CR69" s="27">
        <v>12940</v>
      </c>
      <c r="CS69" s="29">
        <v>3220</v>
      </c>
      <c r="CT69" s="27">
        <v>0</v>
      </c>
      <c r="CU69" s="29">
        <v>3220</v>
      </c>
      <c r="CV69" s="27">
        <v>6440</v>
      </c>
      <c r="CW69" s="29">
        <v>3220</v>
      </c>
      <c r="CX69" s="27"/>
      <c r="CY69" s="29">
        <v>3220</v>
      </c>
      <c r="CZ69" s="27"/>
      <c r="DA69" s="29">
        <v>3220</v>
      </c>
      <c r="DB69" s="27">
        <v>7700</v>
      </c>
      <c r="DC69" s="29">
        <v>3220</v>
      </c>
      <c r="DD69" s="27"/>
      <c r="DE69" s="29">
        <v>3220</v>
      </c>
      <c r="DF69" s="27">
        <v>8400</v>
      </c>
      <c r="DG69" s="28"/>
      <c r="DH69" s="27"/>
      <c r="DI69" s="28"/>
      <c r="DJ69" s="27"/>
      <c r="DK69" s="125"/>
      <c r="DL69" s="128"/>
      <c r="DM69" s="27"/>
      <c r="DN69" s="128"/>
      <c r="DO69" s="27"/>
      <c r="DP69" s="128"/>
      <c r="DQ69" s="27"/>
      <c r="DR69" s="128"/>
      <c r="DS69" s="27"/>
      <c r="DT69" s="128"/>
      <c r="DU69" s="27"/>
      <c r="DV69" s="128"/>
      <c r="DW69" s="27"/>
      <c r="DX69" s="128"/>
      <c r="DY69" s="27"/>
      <c r="DZ69" s="128"/>
      <c r="EA69" s="27"/>
      <c r="EB69" s="128"/>
      <c r="EC69" s="27"/>
      <c r="ED69" s="128"/>
      <c r="EE69" s="27"/>
      <c r="EF69" s="128"/>
      <c r="EG69" s="27"/>
      <c r="EH69" s="28"/>
      <c r="EI69" s="27"/>
      <c r="EJ69" s="30"/>
      <c r="EK69" s="28"/>
      <c r="EL69" s="27"/>
      <c r="EM69" s="28"/>
      <c r="EN69" s="27"/>
      <c r="EO69" s="28"/>
      <c r="EP69" s="27"/>
      <c r="EQ69" s="28"/>
      <c r="ER69" s="27"/>
      <c r="ES69" s="28"/>
      <c r="ET69" s="27"/>
      <c r="EU69" s="28"/>
      <c r="EV69" s="27"/>
      <c r="EW69" s="26"/>
      <c r="EX69" s="27"/>
      <c r="EY69" s="26"/>
      <c r="EZ69" s="27"/>
      <c r="FA69" s="26"/>
      <c r="FB69" s="27"/>
      <c r="FC69" s="26"/>
      <c r="FD69" s="27"/>
      <c r="FE69" s="26"/>
      <c r="FF69" s="27"/>
      <c r="FG69" s="26"/>
      <c r="FH69" s="27"/>
      <c r="FI69" s="30"/>
      <c r="FJ69" s="31">
        <f t="shared" si="1"/>
        <v>44480</v>
      </c>
      <c r="FK69" s="31">
        <f t="shared" si="2"/>
        <v>44480</v>
      </c>
      <c r="FL69" s="32">
        <f t="shared" si="3"/>
        <v>0</v>
      </c>
    </row>
    <row r="70" spans="1:168" ht="25.5" customHeight="1">
      <c r="A70" s="41">
        <v>63</v>
      </c>
      <c r="B70" s="36" t="s">
        <v>629</v>
      </c>
      <c r="C70" s="20" t="s">
        <v>630</v>
      </c>
      <c r="D70" s="20" t="s">
        <v>1460</v>
      </c>
      <c r="E70" s="20" t="s">
        <v>1457</v>
      </c>
      <c r="F70" s="126" t="s">
        <v>631</v>
      </c>
      <c r="G70" s="213" t="s">
        <v>410</v>
      </c>
      <c r="H70" s="35" t="s">
        <v>1463</v>
      </c>
      <c r="I70" s="94">
        <v>6200</v>
      </c>
      <c r="J70" s="35"/>
      <c r="K70" s="34">
        <f t="shared" si="0"/>
        <v>54560</v>
      </c>
      <c r="L70" s="25">
        <f>FL70</f>
        <v>0</v>
      </c>
      <c r="M70" s="26">
        <v>1500</v>
      </c>
      <c r="N70" s="26">
        <v>1000</v>
      </c>
      <c r="O70" s="26">
        <v>5000</v>
      </c>
      <c r="P70" s="26">
        <v>8000</v>
      </c>
      <c r="Q70" s="258"/>
      <c r="R70" s="258"/>
      <c r="S70" s="258"/>
      <c r="T70" s="258"/>
      <c r="U70" s="258"/>
      <c r="V70" s="258"/>
      <c r="W70" s="258"/>
      <c r="X70" s="258"/>
      <c r="Y70" s="258"/>
      <c r="Z70" s="258"/>
      <c r="AA70" s="258"/>
      <c r="AB70" s="258"/>
      <c r="AC70" s="258"/>
      <c r="AD70" s="258"/>
      <c r="AE70" s="258"/>
      <c r="AF70" s="258"/>
      <c r="AG70" s="258"/>
      <c r="AH70" s="258"/>
      <c r="AI70" s="258"/>
      <c r="AJ70" s="258"/>
      <c r="AK70" s="258"/>
      <c r="AL70" s="258"/>
      <c r="AM70" s="258"/>
      <c r="AN70" s="258"/>
      <c r="AO70" s="258"/>
      <c r="AP70" s="258"/>
      <c r="AQ70" s="258"/>
      <c r="AR70" s="258"/>
      <c r="AS70" s="258"/>
      <c r="AT70" s="258"/>
      <c r="AU70" s="258"/>
      <c r="AV70" s="258"/>
      <c r="AW70" s="258"/>
      <c r="AX70" s="258"/>
      <c r="AY70" s="258"/>
      <c r="AZ70" s="258"/>
      <c r="BA70" s="258"/>
      <c r="BB70" s="258"/>
      <c r="BC70" s="258"/>
      <c r="BD70" s="258"/>
      <c r="BE70" s="258"/>
      <c r="BF70" s="258"/>
      <c r="BG70" s="258"/>
      <c r="BH70" s="258"/>
      <c r="BI70" s="258"/>
      <c r="BJ70" s="258"/>
      <c r="BK70" s="258"/>
      <c r="BL70" s="258"/>
      <c r="BM70" s="258"/>
      <c r="BN70" s="258"/>
      <c r="BO70" s="258"/>
      <c r="BP70" s="258"/>
      <c r="BQ70" s="258"/>
      <c r="BR70" s="258"/>
      <c r="BS70" s="258"/>
      <c r="BT70" s="258"/>
      <c r="BU70" s="258"/>
      <c r="BV70" s="258"/>
      <c r="BW70" s="258"/>
      <c r="BX70" s="258"/>
      <c r="BY70" s="258"/>
      <c r="BZ70" s="258"/>
      <c r="CA70" s="258"/>
      <c r="CB70" s="258"/>
      <c r="CC70" s="26">
        <v>1500</v>
      </c>
      <c r="CD70" s="27">
        <v>1500</v>
      </c>
      <c r="CE70" s="26">
        <v>1000</v>
      </c>
      <c r="CF70" s="27">
        <v>1000</v>
      </c>
      <c r="CG70" s="26">
        <v>5000</v>
      </c>
      <c r="CH70" s="27">
        <v>5000</v>
      </c>
      <c r="CI70" s="26">
        <v>8000</v>
      </c>
      <c r="CJ70" s="27">
        <v>1500</v>
      </c>
      <c r="CK70" s="26"/>
      <c r="CL70" s="27"/>
      <c r="CM70" s="29">
        <v>4340</v>
      </c>
      <c r="CN70" s="27">
        <v>11120</v>
      </c>
      <c r="CO70" s="29">
        <v>4340</v>
      </c>
      <c r="CP70" s="27">
        <v>4620</v>
      </c>
      <c r="CQ70" s="29">
        <v>4340</v>
      </c>
      <c r="CR70" s="27">
        <v>4620</v>
      </c>
      <c r="CS70" s="29">
        <v>4340</v>
      </c>
      <c r="CT70" s="27">
        <v>4620</v>
      </c>
      <c r="CU70" s="29">
        <v>4340</v>
      </c>
      <c r="CV70" s="27">
        <v>3220</v>
      </c>
      <c r="CW70" s="29">
        <v>4340</v>
      </c>
      <c r="CX70" s="27">
        <v>4340</v>
      </c>
      <c r="CY70" s="29">
        <v>4340</v>
      </c>
      <c r="CZ70" s="27">
        <v>4340</v>
      </c>
      <c r="DA70" s="29">
        <v>4340</v>
      </c>
      <c r="DB70" s="27">
        <v>4340</v>
      </c>
      <c r="DC70" s="29">
        <v>4340</v>
      </c>
      <c r="DD70" s="27">
        <v>4340</v>
      </c>
      <c r="DE70" s="128"/>
      <c r="DF70" s="27"/>
      <c r="DG70" s="128"/>
      <c r="DH70" s="27"/>
      <c r="DI70" s="128"/>
      <c r="DJ70" s="27"/>
      <c r="DK70" s="125"/>
      <c r="DL70" s="128"/>
      <c r="DM70" s="27"/>
      <c r="DN70" s="128"/>
      <c r="DO70" s="27"/>
      <c r="DP70" s="128"/>
      <c r="DQ70" s="27"/>
      <c r="DR70" s="128"/>
      <c r="DS70" s="27"/>
      <c r="DT70" s="128"/>
      <c r="DU70" s="27"/>
      <c r="DV70" s="128"/>
      <c r="DW70" s="27"/>
      <c r="DX70" s="128"/>
      <c r="DY70" s="27"/>
      <c r="DZ70" s="128"/>
      <c r="EA70" s="27"/>
      <c r="EB70" s="128"/>
      <c r="EC70" s="27"/>
      <c r="ED70" s="128"/>
      <c r="EE70" s="27"/>
      <c r="EF70" s="128"/>
      <c r="EG70" s="27"/>
      <c r="EH70" s="28"/>
      <c r="EI70" s="27"/>
      <c r="EJ70" s="30"/>
      <c r="EK70" s="28"/>
      <c r="EL70" s="27"/>
      <c r="EM70" s="28"/>
      <c r="EN70" s="27"/>
      <c r="EO70" s="28"/>
      <c r="EP70" s="27"/>
      <c r="EQ70" s="28"/>
      <c r="ER70" s="27"/>
      <c r="ES70" s="28"/>
      <c r="ET70" s="27"/>
      <c r="EU70" s="28"/>
      <c r="EV70" s="27"/>
      <c r="EW70" s="26"/>
      <c r="EX70" s="27"/>
      <c r="EY70" s="26"/>
      <c r="EZ70" s="27"/>
      <c r="FA70" s="26"/>
      <c r="FB70" s="27"/>
      <c r="FC70" s="26"/>
      <c r="FD70" s="27"/>
      <c r="FE70" s="26"/>
      <c r="FF70" s="27"/>
      <c r="FG70" s="26"/>
      <c r="FH70" s="27"/>
      <c r="FI70" s="30"/>
      <c r="FJ70" s="31">
        <f t="shared" si="1"/>
        <v>54560</v>
      </c>
      <c r="FK70" s="31">
        <f t="shared" si="2"/>
        <v>54560</v>
      </c>
      <c r="FL70" s="32">
        <f t="shared" si="3"/>
        <v>0</v>
      </c>
    </row>
    <row r="71" spans="1:168" ht="25.5" customHeight="1">
      <c r="A71" s="172">
        <v>64</v>
      </c>
      <c r="B71" s="36" t="s">
        <v>80</v>
      </c>
      <c r="C71" s="20" t="s">
        <v>81</v>
      </c>
      <c r="D71" s="20" t="s">
        <v>1460</v>
      </c>
      <c r="E71" s="20" t="s">
        <v>1458</v>
      </c>
      <c r="F71" s="21" t="s">
        <v>82</v>
      </c>
      <c r="G71" s="33"/>
      <c r="H71" s="127" t="s">
        <v>1464</v>
      </c>
      <c r="I71" s="23">
        <v>0</v>
      </c>
      <c r="J71" s="34" t="s">
        <v>60</v>
      </c>
      <c r="K71" s="34">
        <f t="shared" si="0"/>
        <v>5000</v>
      </c>
      <c r="L71" s="25">
        <f>FJ71</f>
        <v>5000</v>
      </c>
      <c r="M71" s="26">
        <v>1500</v>
      </c>
      <c r="N71" s="26">
        <v>1000</v>
      </c>
      <c r="O71" s="26">
        <v>2500</v>
      </c>
      <c r="P71" s="26"/>
      <c r="Q71" s="258"/>
      <c r="R71" s="258"/>
      <c r="S71" s="258"/>
      <c r="T71" s="258"/>
      <c r="U71" s="258"/>
      <c r="V71" s="258"/>
      <c r="W71" s="258"/>
      <c r="X71" s="258"/>
      <c r="Y71" s="258"/>
      <c r="Z71" s="258"/>
      <c r="AA71" s="258"/>
      <c r="AB71" s="258"/>
      <c r="AC71" s="258"/>
      <c r="AD71" s="258"/>
      <c r="AE71" s="258"/>
      <c r="AF71" s="258"/>
      <c r="AG71" s="258"/>
      <c r="AH71" s="258"/>
      <c r="AI71" s="258"/>
      <c r="AJ71" s="258"/>
      <c r="AK71" s="258"/>
      <c r="AL71" s="258"/>
      <c r="AM71" s="258"/>
      <c r="AN71" s="258"/>
      <c r="AO71" s="258"/>
      <c r="AP71" s="258"/>
      <c r="AQ71" s="258"/>
      <c r="AR71" s="258"/>
      <c r="AS71" s="258"/>
      <c r="AT71" s="258"/>
      <c r="AU71" s="258"/>
      <c r="AV71" s="258"/>
      <c r="AW71" s="258"/>
      <c r="AX71" s="258"/>
      <c r="AY71" s="258"/>
      <c r="AZ71" s="258"/>
      <c r="BA71" s="258"/>
      <c r="BB71" s="258"/>
      <c r="BC71" s="258"/>
      <c r="BD71" s="258"/>
      <c r="BE71" s="258"/>
      <c r="BF71" s="258"/>
      <c r="BG71" s="258"/>
      <c r="BH71" s="258"/>
      <c r="BI71" s="258"/>
      <c r="BJ71" s="258"/>
      <c r="BK71" s="258"/>
      <c r="BL71" s="258"/>
      <c r="BM71" s="258"/>
      <c r="BN71" s="258"/>
      <c r="BO71" s="258"/>
      <c r="BP71" s="258"/>
      <c r="BQ71" s="258"/>
      <c r="BR71" s="258"/>
      <c r="BS71" s="258"/>
      <c r="BT71" s="258"/>
      <c r="BU71" s="258"/>
      <c r="BV71" s="258"/>
      <c r="BW71" s="258"/>
      <c r="BX71" s="258"/>
      <c r="BY71" s="258"/>
      <c r="BZ71" s="258"/>
      <c r="CA71" s="258"/>
      <c r="CB71" s="258"/>
      <c r="CC71" s="26">
        <v>1500</v>
      </c>
      <c r="CD71" s="27">
        <v>1500</v>
      </c>
      <c r="CE71" s="26">
        <v>1000</v>
      </c>
      <c r="CF71" s="27">
        <v>1000</v>
      </c>
      <c r="CG71" s="26">
        <v>2500</v>
      </c>
      <c r="CH71" s="27">
        <v>2500</v>
      </c>
      <c r="CI71" s="26"/>
      <c r="CJ71" s="27"/>
      <c r="CK71" s="28"/>
      <c r="CL71" s="27"/>
      <c r="CM71" s="26"/>
      <c r="CN71" s="27"/>
      <c r="CO71" s="29"/>
      <c r="CP71" s="27"/>
      <c r="CQ71" s="29"/>
      <c r="CR71" s="27"/>
      <c r="CS71" s="29"/>
      <c r="CT71" s="27"/>
      <c r="CU71" s="29"/>
      <c r="CV71" s="27"/>
      <c r="CW71" s="29"/>
      <c r="CX71" s="27"/>
      <c r="CY71" s="29"/>
      <c r="CZ71" s="27"/>
      <c r="DA71" s="29"/>
      <c r="DB71" s="27"/>
      <c r="DC71" s="29"/>
      <c r="DD71" s="27"/>
      <c r="DE71" s="29"/>
      <c r="DF71" s="27"/>
      <c r="DG71" s="28"/>
      <c r="DH71" s="27"/>
      <c r="DI71" s="28"/>
      <c r="DJ71" s="27"/>
      <c r="DK71" s="125"/>
      <c r="DL71" s="128"/>
      <c r="DM71" s="27"/>
      <c r="DN71" s="128"/>
      <c r="DO71" s="27"/>
      <c r="DP71" s="128"/>
      <c r="DQ71" s="27"/>
      <c r="DR71" s="128"/>
      <c r="DS71" s="27"/>
      <c r="DT71" s="128"/>
      <c r="DU71" s="27"/>
      <c r="DV71" s="128"/>
      <c r="DW71" s="27"/>
      <c r="DX71" s="128"/>
      <c r="DY71" s="27"/>
      <c r="DZ71" s="128"/>
      <c r="EA71" s="27"/>
      <c r="EB71" s="128"/>
      <c r="EC71" s="27"/>
      <c r="ED71" s="128"/>
      <c r="EE71" s="27"/>
      <c r="EF71" s="128"/>
      <c r="EG71" s="27"/>
      <c r="EH71" s="28"/>
      <c r="EI71" s="27"/>
      <c r="EJ71" s="30"/>
      <c r="EK71" s="28"/>
      <c r="EL71" s="27"/>
      <c r="EM71" s="28"/>
      <c r="EN71" s="27"/>
      <c r="EO71" s="28"/>
      <c r="EP71" s="27"/>
      <c r="EQ71" s="28"/>
      <c r="ER71" s="27"/>
      <c r="ES71" s="28"/>
      <c r="ET71" s="27"/>
      <c r="EU71" s="28"/>
      <c r="EV71" s="27"/>
      <c r="EW71" s="26"/>
      <c r="EX71" s="27"/>
      <c r="EY71" s="26"/>
      <c r="EZ71" s="27"/>
      <c r="FA71" s="26"/>
      <c r="FB71" s="27"/>
      <c r="FC71" s="26"/>
      <c r="FD71" s="27"/>
      <c r="FE71" s="26"/>
      <c r="FF71" s="27"/>
      <c r="FG71" s="26"/>
      <c r="FH71" s="27"/>
      <c r="FI71" s="30"/>
      <c r="FJ71" s="31">
        <f t="shared" si="1"/>
        <v>5000</v>
      </c>
      <c r="FK71" s="31">
        <f t="shared" si="2"/>
        <v>5000</v>
      </c>
      <c r="FL71" s="32">
        <f t="shared" si="3"/>
        <v>0</v>
      </c>
    </row>
    <row r="72" spans="1:168" ht="25.5" customHeight="1">
      <c r="A72" s="41">
        <v>65</v>
      </c>
      <c r="B72" s="36" t="s">
        <v>83</v>
      </c>
      <c r="C72" s="20" t="s">
        <v>84</v>
      </c>
      <c r="D72" s="20" t="s">
        <v>1460</v>
      </c>
      <c r="E72" s="20" t="s">
        <v>1458</v>
      </c>
      <c r="F72" s="21" t="s">
        <v>85</v>
      </c>
      <c r="G72" s="211" t="s">
        <v>45</v>
      </c>
      <c r="H72" s="35" t="s">
        <v>1463</v>
      </c>
      <c r="I72" s="23">
        <v>6200</v>
      </c>
      <c r="J72" s="35"/>
      <c r="K72" s="34">
        <f t="shared" si="0"/>
        <v>54560</v>
      </c>
      <c r="L72" s="25">
        <f>FJ72</f>
        <v>54560</v>
      </c>
      <c r="M72" s="26">
        <v>1500</v>
      </c>
      <c r="N72" s="26">
        <v>1000</v>
      </c>
      <c r="O72" s="26">
        <v>5000</v>
      </c>
      <c r="P72" s="26">
        <v>8000</v>
      </c>
      <c r="Q72" s="258"/>
      <c r="R72" s="258"/>
      <c r="S72" s="258"/>
      <c r="T72" s="258"/>
      <c r="U72" s="258"/>
      <c r="V72" s="258"/>
      <c r="W72" s="258"/>
      <c r="X72" s="258"/>
      <c r="Y72" s="258"/>
      <c r="Z72" s="258"/>
      <c r="AA72" s="258"/>
      <c r="AB72" s="258"/>
      <c r="AC72" s="258"/>
      <c r="AD72" s="258"/>
      <c r="AE72" s="258"/>
      <c r="AF72" s="258"/>
      <c r="AG72" s="258"/>
      <c r="AH72" s="258"/>
      <c r="AI72" s="258"/>
      <c r="AJ72" s="258"/>
      <c r="AK72" s="258"/>
      <c r="AL72" s="258"/>
      <c r="AM72" s="258"/>
      <c r="AN72" s="258"/>
      <c r="AO72" s="258"/>
      <c r="AP72" s="258"/>
      <c r="AQ72" s="258"/>
      <c r="AR72" s="258"/>
      <c r="AS72" s="258"/>
      <c r="AT72" s="258"/>
      <c r="AU72" s="258"/>
      <c r="AV72" s="258"/>
      <c r="AW72" s="258"/>
      <c r="AX72" s="258"/>
      <c r="AY72" s="258"/>
      <c r="AZ72" s="258"/>
      <c r="BA72" s="258"/>
      <c r="BB72" s="258"/>
      <c r="BC72" s="258"/>
      <c r="BD72" s="258"/>
      <c r="BE72" s="258"/>
      <c r="BF72" s="258"/>
      <c r="BG72" s="258"/>
      <c r="BH72" s="258"/>
      <c r="BI72" s="258"/>
      <c r="BJ72" s="258"/>
      <c r="BK72" s="258"/>
      <c r="BL72" s="258"/>
      <c r="BM72" s="258"/>
      <c r="BN72" s="258"/>
      <c r="BO72" s="258"/>
      <c r="BP72" s="258"/>
      <c r="BQ72" s="258"/>
      <c r="BR72" s="258"/>
      <c r="BS72" s="258"/>
      <c r="BT72" s="258"/>
      <c r="BU72" s="258"/>
      <c r="BV72" s="258"/>
      <c r="BW72" s="258"/>
      <c r="BX72" s="258"/>
      <c r="BY72" s="258"/>
      <c r="BZ72" s="258"/>
      <c r="CA72" s="258"/>
      <c r="CB72" s="258"/>
      <c r="CC72" s="26">
        <v>1500</v>
      </c>
      <c r="CD72" s="27">
        <v>1500</v>
      </c>
      <c r="CE72" s="26">
        <v>1000</v>
      </c>
      <c r="CF72" s="27">
        <v>1000</v>
      </c>
      <c r="CG72" s="26">
        <v>5000</v>
      </c>
      <c r="CH72" s="27">
        <v>5000</v>
      </c>
      <c r="CI72" s="26">
        <v>8000</v>
      </c>
      <c r="CJ72" s="27">
        <f>1500+0</f>
        <v>1500</v>
      </c>
      <c r="CK72" s="28"/>
      <c r="CL72" s="27"/>
      <c r="CM72" s="26"/>
      <c r="CN72" s="27"/>
      <c r="CO72" s="29">
        <v>4340</v>
      </c>
      <c r="CP72" s="27">
        <v>11120</v>
      </c>
      <c r="CQ72" s="29">
        <v>4340</v>
      </c>
      <c r="CR72" s="27">
        <v>4620</v>
      </c>
      <c r="CS72" s="29">
        <v>4340</v>
      </c>
      <c r="CT72" s="27">
        <v>4620</v>
      </c>
      <c r="CU72" s="29">
        <v>4340</v>
      </c>
      <c r="CV72" s="27">
        <v>3500</v>
      </c>
      <c r="CW72" s="29">
        <v>4340</v>
      </c>
      <c r="CX72" s="27"/>
      <c r="CY72" s="29">
        <v>4340</v>
      </c>
      <c r="CZ72" s="27">
        <v>8680</v>
      </c>
      <c r="DA72" s="29">
        <v>4340</v>
      </c>
      <c r="DB72" s="27"/>
      <c r="DC72" s="29">
        <v>4340</v>
      </c>
      <c r="DD72" s="27">
        <v>4340</v>
      </c>
      <c r="DE72" s="29">
        <v>4340</v>
      </c>
      <c r="DF72" s="27"/>
      <c r="DG72" s="28"/>
      <c r="DH72" s="27"/>
      <c r="DI72" s="28"/>
      <c r="DJ72" s="27"/>
      <c r="DK72" s="125"/>
      <c r="DL72" s="128"/>
      <c r="DM72" s="27"/>
      <c r="DN72" s="128"/>
      <c r="DO72" s="27"/>
      <c r="DP72" s="128"/>
      <c r="DQ72" s="27"/>
      <c r="DR72" s="128"/>
      <c r="DS72" s="27"/>
      <c r="DT72" s="128"/>
      <c r="DU72" s="27"/>
      <c r="DV72" s="128"/>
      <c r="DW72" s="27"/>
      <c r="DX72" s="128"/>
      <c r="DY72" s="27"/>
      <c r="DZ72" s="128"/>
      <c r="EA72" s="27"/>
      <c r="EB72" s="128"/>
      <c r="EC72" s="27"/>
      <c r="ED72" s="128"/>
      <c r="EE72" s="27"/>
      <c r="EF72" s="128"/>
      <c r="EG72" s="27"/>
      <c r="EH72" s="28"/>
      <c r="EI72" s="27"/>
      <c r="EJ72" s="30"/>
      <c r="EK72" s="28"/>
      <c r="EL72" s="27"/>
      <c r="EM72" s="28"/>
      <c r="EN72" s="27"/>
      <c r="EO72" s="28"/>
      <c r="EP72" s="27"/>
      <c r="EQ72" s="28"/>
      <c r="ER72" s="27"/>
      <c r="ES72" s="28"/>
      <c r="ET72" s="27"/>
      <c r="EU72" s="28"/>
      <c r="EV72" s="27"/>
      <c r="EW72" s="26"/>
      <c r="EX72" s="27"/>
      <c r="EY72" s="26"/>
      <c r="EZ72" s="27"/>
      <c r="FA72" s="26"/>
      <c r="FB72" s="27"/>
      <c r="FC72" s="26"/>
      <c r="FD72" s="27"/>
      <c r="FE72" s="26"/>
      <c r="FF72" s="27"/>
      <c r="FG72" s="26"/>
      <c r="FH72" s="27"/>
      <c r="FI72" s="30"/>
      <c r="FJ72" s="31">
        <f t="shared" si="1"/>
        <v>54560</v>
      </c>
      <c r="FK72" s="31">
        <f t="shared" si="2"/>
        <v>45880</v>
      </c>
      <c r="FL72" s="32">
        <f t="shared" si="3"/>
        <v>8680</v>
      </c>
    </row>
    <row r="73" spans="1:168" ht="25.5" customHeight="1">
      <c r="A73" s="172">
        <v>66</v>
      </c>
      <c r="B73" s="36" t="s">
        <v>86</v>
      </c>
      <c r="C73" s="20" t="s">
        <v>87</v>
      </c>
      <c r="D73" s="20" t="s">
        <v>1460</v>
      </c>
      <c r="E73" s="20" t="s">
        <v>1458</v>
      </c>
      <c r="F73" s="21" t="s">
        <v>88</v>
      </c>
      <c r="G73" s="212"/>
      <c r="H73" s="24"/>
      <c r="I73" s="23">
        <v>6600</v>
      </c>
      <c r="K73" s="34">
        <f t="shared" ref="K73:K136" si="6">I73*$K$6*0.7+SUM(M73:Q73)</f>
        <v>57080</v>
      </c>
      <c r="L73" s="25">
        <f>FJ73</f>
        <v>57080</v>
      </c>
      <c r="M73" s="26">
        <v>1500</v>
      </c>
      <c r="N73" s="26">
        <v>1000</v>
      </c>
      <c r="O73" s="26">
        <v>5000</v>
      </c>
      <c r="P73" s="26">
        <v>8000</v>
      </c>
      <c r="Q73" s="258"/>
      <c r="R73" s="258"/>
      <c r="S73" s="258"/>
      <c r="T73" s="258"/>
      <c r="U73" s="258"/>
      <c r="V73" s="258"/>
      <c r="W73" s="258"/>
      <c r="X73" s="258"/>
      <c r="Y73" s="258"/>
      <c r="Z73" s="258"/>
      <c r="AA73" s="258"/>
      <c r="AB73" s="258"/>
      <c r="AC73" s="258"/>
      <c r="AD73" s="258"/>
      <c r="AE73" s="258"/>
      <c r="AF73" s="258"/>
      <c r="AG73" s="258"/>
      <c r="AH73" s="258"/>
      <c r="AI73" s="258"/>
      <c r="AJ73" s="258"/>
      <c r="AK73" s="258"/>
      <c r="AL73" s="258"/>
      <c r="AM73" s="258"/>
      <c r="AN73" s="258"/>
      <c r="AO73" s="258"/>
      <c r="AP73" s="258"/>
      <c r="AQ73" s="258"/>
      <c r="AR73" s="258"/>
      <c r="AS73" s="258"/>
      <c r="AT73" s="258"/>
      <c r="AU73" s="258"/>
      <c r="AV73" s="258"/>
      <c r="AW73" s="258"/>
      <c r="AX73" s="258"/>
      <c r="AY73" s="258"/>
      <c r="AZ73" s="258"/>
      <c r="BA73" s="258"/>
      <c r="BB73" s="258"/>
      <c r="BC73" s="258"/>
      <c r="BD73" s="258"/>
      <c r="BE73" s="258"/>
      <c r="BF73" s="258"/>
      <c r="BG73" s="258"/>
      <c r="BH73" s="258"/>
      <c r="BI73" s="258"/>
      <c r="BJ73" s="258"/>
      <c r="BK73" s="258"/>
      <c r="BL73" s="258"/>
      <c r="BM73" s="258"/>
      <c r="BN73" s="258"/>
      <c r="BO73" s="258"/>
      <c r="BP73" s="258"/>
      <c r="BQ73" s="258"/>
      <c r="BR73" s="258"/>
      <c r="BS73" s="258"/>
      <c r="BT73" s="258"/>
      <c r="BU73" s="258"/>
      <c r="BV73" s="258"/>
      <c r="BW73" s="258"/>
      <c r="BX73" s="258"/>
      <c r="BY73" s="258"/>
      <c r="BZ73" s="258"/>
      <c r="CA73" s="258"/>
      <c r="CB73" s="258"/>
      <c r="CC73" s="26">
        <v>1500</v>
      </c>
      <c r="CD73" s="27">
        <v>1500</v>
      </c>
      <c r="CE73" s="26">
        <v>1000</v>
      </c>
      <c r="CF73" s="27">
        <v>1000</v>
      </c>
      <c r="CG73" s="26">
        <v>5000</v>
      </c>
      <c r="CH73" s="27">
        <v>5000</v>
      </c>
      <c r="CI73" s="26">
        <v>8000</v>
      </c>
      <c r="CJ73" s="27">
        <f>1500+0</f>
        <v>1500</v>
      </c>
      <c r="CK73" s="28"/>
      <c r="CL73" s="27"/>
      <c r="CM73" s="26"/>
      <c r="CN73" s="27"/>
      <c r="CO73" s="29">
        <v>4620</v>
      </c>
      <c r="CP73" s="27">
        <v>11120</v>
      </c>
      <c r="CQ73" s="29">
        <v>4620</v>
      </c>
      <c r="CR73" s="27">
        <v>4620</v>
      </c>
      <c r="CS73" s="29">
        <v>4620</v>
      </c>
      <c r="CT73" s="27">
        <v>0</v>
      </c>
      <c r="CU73" s="29">
        <v>4620</v>
      </c>
      <c r="CV73" s="27">
        <v>9240</v>
      </c>
      <c r="CW73" s="29">
        <v>4620</v>
      </c>
      <c r="CX73" s="27"/>
      <c r="CY73" s="29">
        <v>4620</v>
      </c>
      <c r="CZ73" s="27"/>
      <c r="DA73" s="29">
        <v>4620</v>
      </c>
      <c r="DB73" s="27"/>
      <c r="DC73" s="29">
        <v>4620</v>
      </c>
      <c r="DD73" s="27">
        <v>9240</v>
      </c>
      <c r="DE73" s="29">
        <v>4620</v>
      </c>
      <c r="DF73" s="27">
        <v>4620</v>
      </c>
      <c r="DG73" s="28"/>
      <c r="DH73" s="27"/>
      <c r="DI73" s="28"/>
      <c r="DJ73" s="27"/>
      <c r="DK73" s="125"/>
      <c r="DL73" s="128"/>
      <c r="DM73" s="27"/>
      <c r="DN73" s="128"/>
      <c r="DO73" s="27"/>
      <c r="DP73" s="128"/>
      <c r="DQ73" s="27"/>
      <c r="DR73" s="128"/>
      <c r="DS73" s="27"/>
      <c r="DT73" s="128"/>
      <c r="DU73" s="27"/>
      <c r="DV73" s="128"/>
      <c r="DW73" s="27"/>
      <c r="DX73" s="128"/>
      <c r="DY73" s="27"/>
      <c r="DZ73" s="128"/>
      <c r="EA73" s="27"/>
      <c r="EB73" s="128"/>
      <c r="EC73" s="27"/>
      <c r="ED73" s="128"/>
      <c r="EE73" s="27"/>
      <c r="EF73" s="128"/>
      <c r="EG73" s="27"/>
      <c r="EH73" s="28"/>
      <c r="EI73" s="27"/>
      <c r="EJ73" s="30"/>
      <c r="EK73" s="28"/>
      <c r="EL73" s="27"/>
      <c r="EM73" s="28"/>
      <c r="EN73" s="27"/>
      <c r="EO73" s="28"/>
      <c r="EP73" s="27"/>
      <c r="EQ73" s="28"/>
      <c r="ER73" s="27"/>
      <c r="ES73" s="28"/>
      <c r="ET73" s="27"/>
      <c r="EU73" s="28"/>
      <c r="EV73" s="27"/>
      <c r="EW73" s="26"/>
      <c r="EX73" s="27"/>
      <c r="EY73" s="26"/>
      <c r="EZ73" s="27"/>
      <c r="FA73" s="26"/>
      <c r="FB73" s="27"/>
      <c r="FC73" s="26"/>
      <c r="FD73" s="27"/>
      <c r="FE73" s="26"/>
      <c r="FF73" s="27"/>
      <c r="FG73" s="26"/>
      <c r="FH73" s="27"/>
      <c r="FI73" s="30"/>
      <c r="FJ73" s="31">
        <f t="shared" ref="FJ73:FJ136" si="7">FG73+FE73+FC73+FA73+EY73+EW73+EU73+ES73+EQ73+EO73+EM73+EK73+EH73+EF73+ED73+EB73+DZ73+DX73+DV73+DT73+DR73+DP73+DN73+DL73+DI73+DG73+DE73+DC73+DA73+CY73+CW73+CU73+CS73+CQ73+CO73+CM73+CK73+CG73+CE73+CC73+CI73</f>
        <v>57080</v>
      </c>
      <c r="FK73" s="31">
        <f t="shared" ref="FK73:FK136" si="8">FH73+FF73+FD73+FB73+EZ73+EX73+EV73+ET73+ER73+EP73+EN73+EL73+EI73+EG73+EE73+EC73+EA73+DY73+DW73+DU73+DS73+DQ73+DO73+DM73+DJ73+DH73+DF73+DD73+DB73+CZ73+CX73+CV73+CT73+CR73+CP73+CN73+CL73+CH73+CF73+CD73+CJ73</f>
        <v>47840</v>
      </c>
      <c r="FL73" s="32">
        <f t="shared" ref="FL73:FL136" si="9">FJ73-FK73</f>
        <v>9240</v>
      </c>
    </row>
    <row r="74" spans="1:168" ht="25.5" customHeight="1">
      <c r="A74" s="41">
        <v>67</v>
      </c>
      <c r="B74" s="36" t="s">
        <v>89</v>
      </c>
      <c r="C74" s="20" t="s">
        <v>90</v>
      </c>
      <c r="D74" s="20" t="s">
        <v>1460</v>
      </c>
      <c r="E74" s="20" t="s">
        <v>1458</v>
      </c>
      <c r="F74" s="21" t="s">
        <v>91</v>
      </c>
      <c r="G74" s="211" t="s">
        <v>45</v>
      </c>
      <c r="H74" s="35" t="s">
        <v>1463</v>
      </c>
      <c r="I74" s="23">
        <v>6200</v>
      </c>
      <c r="J74" s="35"/>
      <c r="K74" s="34">
        <f t="shared" si="6"/>
        <v>54560</v>
      </c>
      <c r="L74" s="25">
        <f>FJ74</f>
        <v>54560</v>
      </c>
      <c r="M74" s="26">
        <v>1500</v>
      </c>
      <c r="N74" s="26">
        <v>1000</v>
      </c>
      <c r="O74" s="26">
        <v>5000</v>
      </c>
      <c r="P74" s="26">
        <v>8000</v>
      </c>
      <c r="Q74" s="258"/>
      <c r="R74" s="258"/>
      <c r="S74" s="258"/>
      <c r="T74" s="258"/>
      <c r="U74" s="258"/>
      <c r="V74" s="258"/>
      <c r="W74" s="258"/>
      <c r="X74" s="258"/>
      <c r="Y74" s="258"/>
      <c r="Z74" s="258"/>
      <c r="AA74" s="258"/>
      <c r="AB74" s="258"/>
      <c r="AC74" s="258"/>
      <c r="AD74" s="258"/>
      <c r="AE74" s="258"/>
      <c r="AF74" s="258"/>
      <c r="AG74" s="258"/>
      <c r="AH74" s="258"/>
      <c r="AI74" s="258"/>
      <c r="AJ74" s="258"/>
      <c r="AK74" s="258"/>
      <c r="AL74" s="258"/>
      <c r="AM74" s="258"/>
      <c r="AN74" s="258"/>
      <c r="AO74" s="258"/>
      <c r="AP74" s="258"/>
      <c r="AQ74" s="258"/>
      <c r="AR74" s="258"/>
      <c r="AS74" s="258"/>
      <c r="AT74" s="258"/>
      <c r="AU74" s="258"/>
      <c r="AV74" s="258"/>
      <c r="AW74" s="258"/>
      <c r="AX74" s="258"/>
      <c r="AY74" s="258"/>
      <c r="AZ74" s="258"/>
      <c r="BA74" s="258"/>
      <c r="BB74" s="258"/>
      <c r="BC74" s="258"/>
      <c r="BD74" s="258"/>
      <c r="BE74" s="258"/>
      <c r="BF74" s="258"/>
      <c r="BG74" s="258"/>
      <c r="BH74" s="258"/>
      <c r="BI74" s="258"/>
      <c r="BJ74" s="258"/>
      <c r="BK74" s="258"/>
      <c r="BL74" s="258"/>
      <c r="BM74" s="258"/>
      <c r="BN74" s="258"/>
      <c r="BO74" s="258"/>
      <c r="BP74" s="258"/>
      <c r="BQ74" s="258"/>
      <c r="BR74" s="258"/>
      <c r="BS74" s="258"/>
      <c r="BT74" s="258"/>
      <c r="BU74" s="258"/>
      <c r="BV74" s="258"/>
      <c r="BW74" s="258"/>
      <c r="BX74" s="258"/>
      <c r="BY74" s="258"/>
      <c r="BZ74" s="258"/>
      <c r="CA74" s="258"/>
      <c r="CB74" s="258"/>
      <c r="CC74" s="26">
        <v>1500</v>
      </c>
      <c r="CD74" s="27">
        <v>1500</v>
      </c>
      <c r="CE74" s="26">
        <v>1000</v>
      </c>
      <c r="CF74" s="27">
        <v>1000</v>
      </c>
      <c r="CG74" s="26">
        <v>5000</v>
      </c>
      <c r="CH74" s="27">
        <v>5000</v>
      </c>
      <c r="CI74" s="26">
        <v>8000</v>
      </c>
      <c r="CJ74" s="27">
        <f>1500+0</f>
        <v>1500</v>
      </c>
      <c r="CK74" s="28"/>
      <c r="CL74" s="27"/>
      <c r="CM74" s="26"/>
      <c r="CN74" s="27"/>
      <c r="CO74" s="29">
        <v>4340</v>
      </c>
      <c r="CP74" s="27">
        <v>11120</v>
      </c>
      <c r="CQ74" s="29">
        <v>4340</v>
      </c>
      <c r="CR74" s="27">
        <v>4620</v>
      </c>
      <c r="CS74" s="29">
        <v>4340</v>
      </c>
      <c r="CT74" s="27">
        <v>3780</v>
      </c>
      <c r="CU74" s="29">
        <v>4340</v>
      </c>
      <c r="CV74" s="27">
        <v>4340</v>
      </c>
      <c r="CW74" s="29">
        <v>4340</v>
      </c>
      <c r="CX74" s="27"/>
      <c r="CY74" s="29">
        <v>4340</v>
      </c>
      <c r="CZ74" s="27">
        <v>8680</v>
      </c>
      <c r="DA74" s="29">
        <v>4340</v>
      </c>
      <c r="DB74" s="27">
        <v>4370</v>
      </c>
      <c r="DC74" s="29">
        <v>4340</v>
      </c>
      <c r="DD74" s="27"/>
      <c r="DE74" s="29">
        <v>4340</v>
      </c>
      <c r="DF74" s="27">
        <v>4340</v>
      </c>
      <c r="DG74" s="28"/>
      <c r="DH74" s="27"/>
      <c r="DI74" s="28"/>
      <c r="DJ74" s="27"/>
      <c r="DK74" s="125"/>
      <c r="DL74" s="128"/>
      <c r="DM74" s="27"/>
      <c r="DN74" s="128"/>
      <c r="DO74" s="27"/>
      <c r="DP74" s="128"/>
      <c r="DQ74" s="27"/>
      <c r="DR74" s="128"/>
      <c r="DS74" s="27"/>
      <c r="DT74" s="128"/>
      <c r="DU74" s="27"/>
      <c r="DV74" s="128"/>
      <c r="DW74" s="27"/>
      <c r="DX74" s="128"/>
      <c r="DY74" s="27"/>
      <c r="DZ74" s="128"/>
      <c r="EA74" s="27"/>
      <c r="EB74" s="128"/>
      <c r="EC74" s="27"/>
      <c r="ED74" s="128"/>
      <c r="EE74" s="27"/>
      <c r="EF74" s="128"/>
      <c r="EG74" s="27"/>
      <c r="EH74" s="28"/>
      <c r="EI74" s="27"/>
      <c r="EJ74" s="30"/>
      <c r="EK74" s="28"/>
      <c r="EL74" s="27"/>
      <c r="EM74" s="28"/>
      <c r="EN74" s="27"/>
      <c r="EO74" s="28"/>
      <c r="EP74" s="27"/>
      <c r="EQ74" s="28"/>
      <c r="ER74" s="27"/>
      <c r="ES74" s="28"/>
      <c r="ET74" s="27"/>
      <c r="EU74" s="28"/>
      <c r="EV74" s="27"/>
      <c r="EW74" s="26"/>
      <c r="EX74" s="27"/>
      <c r="EY74" s="26"/>
      <c r="EZ74" s="27"/>
      <c r="FA74" s="26"/>
      <c r="FB74" s="27"/>
      <c r="FC74" s="26"/>
      <c r="FD74" s="27"/>
      <c r="FE74" s="26"/>
      <c r="FF74" s="27"/>
      <c r="FG74" s="26"/>
      <c r="FH74" s="27"/>
      <c r="FI74" s="30"/>
      <c r="FJ74" s="31">
        <f t="shared" si="7"/>
        <v>54560</v>
      </c>
      <c r="FK74" s="31">
        <f t="shared" si="8"/>
        <v>50250</v>
      </c>
      <c r="FL74" s="32">
        <f t="shared" si="9"/>
        <v>4310</v>
      </c>
    </row>
    <row r="75" spans="1:168" ht="25.5" customHeight="1">
      <c r="A75" s="172">
        <v>68</v>
      </c>
      <c r="B75" s="36" t="s">
        <v>92</v>
      </c>
      <c r="C75" s="20" t="s">
        <v>93</v>
      </c>
      <c r="D75" s="20" t="s">
        <v>1460</v>
      </c>
      <c r="E75" s="20" t="s">
        <v>1458</v>
      </c>
      <c r="F75" s="21" t="s">
        <v>94</v>
      </c>
      <c r="G75" s="33"/>
      <c r="H75" s="127" t="s">
        <v>1466</v>
      </c>
      <c r="I75" s="23">
        <v>2600</v>
      </c>
      <c r="J75" s="34" t="s">
        <v>64</v>
      </c>
      <c r="K75" s="34">
        <f t="shared" si="6"/>
        <v>31880</v>
      </c>
      <c r="L75" s="25">
        <f>FJ75</f>
        <v>31880</v>
      </c>
      <c r="M75" s="26">
        <v>1500</v>
      </c>
      <c r="N75" s="26">
        <v>1000</v>
      </c>
      <c r="O75" s="26">
        <v>5000</v>
      </c>
      <c r="P75" s="26">
        <v>8000</v>
      </c>
      <c r="Q75" s="258"/>
      <c r="R75" s="258"/>
      <c r="S75" s="258"/>
      <c r="T75" s="258"/>
      <c r="U75" s="258"/>
      <c r="V75" s="258"/>
      <c r="W75" s="258"/>
      <c r="X75" s="258"/>
      <c r="Y75" s="258"/>
      <c r="Z75" s="258"/>
      <c r="AA75" s="258"/>
      <c r="AB75" s="258"/>
      <c r="AC75" s="258"/>
      <c r="AD75" s="258"/>
      <c r="AE75" s="258"/>
      <c r="AF75" s="258"/>
      <c r="AG75" s="258"/>
      <c r="AH75" s="258"/>
      <c r="AI75" s="258"/>
      <c r="AJ75" s="258"/>
      <c r="AK75" s="258"/>
      <c r="AL75" s="258"/>
      <c r="AM75" s="258"/>
      <c r="AN75" s="258"/>
      <c r="AO75" s="258"/>
      <c r="AP75" s="258"/>
      <c r="AQ75" s="258"/>
      <c r="AR75" s="258"/>
      <c r="AS75" s="258"/>
      <c r="AT75" s="258"/>
      <c r="AU75" s="258"/>
      <c r="AV75" s="258"/>
      <c r="AW75" s="258"/>
      <c r="AX75" s="258"/>
      <c r="AY75" s="258"/>
      <c r="AZ75" s="258"/>
      <c r="BA75" s="258"/>
      <c r="BB75" s="258"/>
      <c r="BC75" s="258"/>
      <c r="BD75" s="258"/>
      <c r="BE75" s="258"/>
      <c r="BF75" s="258"/>
      <c r="BG75" s="258"/>
      <c r="BH75" s="258"/>
      <c r="BI75" s="258"/>
      <c r="BJ75" s="258"/>
      <c r="BK75" s="258"/>
      <c r="BL75" s="258"/>
      <c r="BM75" s="258"/>
      <c r="BN75" s="258"/>
      <c r="BO75" s="258"/>
      <c r="BP75" s="258"/>
      <c r="BQ75" s="258"/>
      <c r="BR75" s="258"/>
      <c r="BS75" s="258"/>
      <c r="BT75" s="258"/>
      <c r="BU75" s="258"/>
      <c r="BV75" s="258"/>
      <c r="BW75" s="258"/>
      <c r="BX75" s="258"/>
      <c r="BY75" s="258"/>
      <c r="BZ75" s="258"/>
      <c r="CA75" s="258"/>
      <c r="CB75" s="258"/>
      <c r="CC75" s="26">
        <v>1500</v>
      </c>
      <c r="CD75" s="27">
        <v>1500</v>
      </c>
      <c r="CE75" s="26">
        <v>1000</v>
      </c>
      <c r="CF75" s="27">
        <v>1000</v>
      </c>
      <c r="CG75" s="26">
        <v>5000</v>
      </c>
      <c r="CH75" s="27">
        <v>5000</v>
      </c>
      <c r="CI75" s="26">
        <v>8000</v>
      </c>
      <c r="CJ75" s="27">
        <f>1500+0</f>
        <v>1500</v>
      </c>
      <c r="CK75" s="28"/>
      <c r="CL75" s="27"/>
      <c r="CM75" s="26"/>
      <c r="CN75" s="27"/>
      <c r="CO75" s="29">
        <v>1820</v>
      </c>
      <c r="CP75" s="27">
        <v>8320</v>
      </c>
      <c r="CQ75" s="29">
        <v>1820</v>
      </c>
      <c r="CR75" s="27">
        <v>1820</v>
      </c>
      <c r="CS75" s="29">
        <v>1820</v>
      </c>
      <c r="CT75" s="27">
        <v>2530</v>
      </c>
      <c r="CU75" s="29">
        <v>1820</v>
      </c>
      <c r="CV75" s="27">
        <v>1820</v>
      </c>
      <c r="CW75" s="29">
        <v>1820</v>
      </c>
      <c r="CX75" s="27">
        <v>1820</v>
      </c>
      <c r="CY75" s="29">
        <v>1820</v>
      </c>
      <c r="CZ75" s="27">
        <v>1820</v>
      </c>
      <c r="DA75" s="29">
        <v>1820</v>
      </c>
      <c r="DB75" s="27"/>
      <c r="DC75" s="29">
        <v>1820</v>
      </c>
      <c r="DD75" s="27">
        <v>3640</v>
      </c>
      <c r="DE75" s="29">
        <v>1820</v>
      </c>
      <c r="DF75" s="27">
        <v>1820</v>
      </c>
      <c r="DG75" s="28"/>
      <c r="DH75" s="27"/>
      <c r="DI75" s="28"/>
      <c r="DJ75" s="27"/>
      <c r="DK75" s="125"/>
      <c r="DL75" s="128"/>
      <c r="DM75" s="27"/>
      <c r="DN75" s="128"/>
      <c r="DO75" s="27"/>
      <c r="DP75" s="128"/>
      <c r="DQ75" s="27"/>
      <c r="DR75" s="128"/>
      <c r="DS75" s="27"/>
      <c r="DT75" s="128"/>
      <c r="DU75" s="27"/>
      <c r="DV75" s="128"/>
      <c r="DW75" s="27"/>
      <c r="DX75" s="128"/>
      <c r="DY75" s="27"/>
      <c r="DZ75" s="128"/>
      <c r="EA75" s="27"/>
      <c r="EB75" s="128"/>
      <c r="EC75" s="27"/>
      <c r="ED75" s="128"/>
      <c r="EE75" s="27"/>
      <c r="EF75" s="128"/>
      <c r="EG75" s="27"/>
      <c r="EH75" s="28"/>
      <c r="EI75" s="27"/>
      <c r="EJ75" s="30"/>
      <c r="EK75" s="28"/>
      <c r="EL75" s="27"/>
      <c r="EM75" s="28"/>
      <c r="EN75" s="27"/>
      <c r="EO75" s="28"/>
      <c r="EP75" s="27"/>
      <c r="EQ75" s="28"/>
      <c r="ER75" s="27"/>
      <c r="ES75" s="28"/>
      <c r="ET75" s="27"/>
      <c r="EU75" s="28"/>
      <c r="EV75" s="27"/>
      <c r="EW75" s="26"/>
      <c r="EX75" s="27"/>
      <c r="EY75" s="26"/>
      <c r="EZ75" s="27"/>
      <c r="FA75" s="26"/>
      <c r="FB75" s="27"/>
      <c r="FC75" s="26"/>
      <c r="FD75" s="27"/>
      <c r="FE75" s="26"/>
      <c r="FF75" s="27"/>
      <c r="FG75" s="26"/>
      <c r="FH75" s="27"/>
      <c r="FI75" s="30"/>
      <c r="FJ75" s="31">
        <f t="shared" si="7"/>
        <v>31880</v>
      </c>
      <c r="FK75" s="31">
        <f t="shared" si="8"/>
        <v>32590</v>
      </c>
      <c r="FL75" s="32">
        <f t="shared" si="9"/>
        <v>-710</v>
      </c>
    </row>
    <row r="76" spans="1:168" ht="25.5" customHeight="1">
      <c r="A76" s="41">
        <v>69</v>
      </c>
      <c r="B76" s="200" t="s">
        <v>632</v>
      </c>
      <c r="C76" s="20" t="s">
        <v>633</v>
      </c>
      <c r="D76" s="20" t="s">
        <v>1460</v>
      </c>
      <c r="E76" s="20" t="s">
        <v>1457</v>
      </c>
      <c r="F76" s="126" t="s">
        <v>634</v>
      </c>
      <c r="G76" s="213" t="s">
        <v>410</v>
      </c>
      <c r="H76" s="35" t="s">
        <v>1463</v>
      </c>
      <c r="I76" s="94">
        <v>6200</v>
      </c>
      <c r="J76" s="35"/>
      <c r="K76" s="34">
        <f t="shared" si="6"/>
        <v>54560</v>
      </c>
      <c r="L76" s="38">
        <f>FL76</f>
        <v>17360</v>
      </c>
      <c r="M76" s="26">
        <v>1500</v>
      </c>
      <c r="N76" s="26">
        <v>1000</v>
      </c>
      <c r="O76" s="26">
        <v>5000</v>
      </c>
      <c r="P76" s="26">
        <v>8000</v>
      </c>
      <c r="Q76" s="258"/>
      <c r="R76" s="258"/>
      <c r="S76" s="258"/>
      <c r="T76" s="258"/>
      <c r="U76" s="258"/>
      <c r="V76" s="258"/>
      <c r="W76" s="258"/>
      <c r="X76" s="258"/>
      <c r="Y76" s="258"/>
      <c r="Z76" s="258"/>
      <c r="AA76" s="258"/>
      <c r="AB76" s="258"/>
      <c r="AC76" s="258"/>
      <c r="AD76" s="258"/>
      <c r="AE76" s="258"/>
      <c r="AF76" s="258"/>
      <c r="AG76" s="258"/>
      <c r="AH76" s="258"/>
      <c r="AI76" s="258"/>
      <c r="AJ76" s="258"/>
      <c r="AK76" s="258"/>
      <c r="AL76" s="258"/>
      <c r="AM76" s="258"/>
      <c r="AN76" s="258"/>
      <c r="AO76" s="258"/>
      <c r="AP76" s="258"/>
      <c r="AQ76" s="258"/>
      <c r="AR76" s="258"/>
      <c r="AS76" s="258"/>
      <c r="AT76" s="258"/>
      <c r="AU76" s="258"/>
      <c r="AV76" s="258"/>
      <c r="AW76" s="258"/>
      <c r="AX76" s="258"/>
      <c r="AY76" s="258"/>
      <c r="AZ76" s="258"/>
      <c r="BA76" s="258"/>
      <c r="BB76" s="258"/>
      <c r="BC76" s="258"/>
      <c r="BD76" s="258"/>
      <c r="BE76" s="258"/>
      <c r="BF76" s="258"/>
      <c r="BG76" s="258"/>
      <c r="BH76" s="258"/>
      <c r="BI76" s="258"/>
      <c r="BJ76" s="258"/>
      <c r="BK76" s="258"/>
      <c r="BL76" s="258"/>
      <c r="BM76" s="258"/>
      <c r="BN76" s="258"/>
      <c r="BO76" s="258"/>
      <c r="BP76" s="258"/>
      <c r="BQ76" s="258"/>
      <c r="BR76" s="258"/>
      <c r="BS76" s="258"/>
      <c r="BT76" s="258"/>
      <c r="BU76" s="258"/>
      <c r="BV76" s="258"/>
      <c r="BW76" s="258"/>
      <c r="BX76" s="258"/>
      <c r="BY76" s="258"/>
      <c r="BZ76" s="258"/>
      <c r="CA76" s="258"/>
      <c r="CB76" s="258"/>
      <c r="CC76" s="26">
        <v>1500</v>
      </c>
      <c r="CD76" s="27">
        <v>1500</v>
      </c>
      <c r="CE76" s="26">
        <v>1000</v>
      </c>
      <c r="CF76" s="27">
        <v>1000</v>
      </c>
      <c r="CG76" s="26">
        <v>5000</v>
      </c>
      <c r="CH76" s="27">
        <v>5000</v>
      </c>
      <c r="CI76" s="26">
        <v>8000</v>
      </c>
      <c r="CJ76" s="27">
        <v>1500</v>
      </c>
      <c r="CK76" s="26"/>
      <c r="CL76" s="27"/>
      <c r="CM76" s="29">
        <v>4340</v>
      </c>
      <c r="CN76" s="27">
        <v>0</v>
      </c>
      <c r="CO76" s="29">
        <v>4340</v>
      </c>
      <c r="CP76" s="27">
        <v>9240</v>
      </c>
      <c r="CQ76" s="29">
        <v>4340</v>
      </c>
      <c r="CR76" s="27">
        <v>0</v>
      </c>
      <c r="CS76" s="29">
        <v>4340</v>
      </c>
      <c r="CT76" s="27">
        <v>4620</v>
      </c>
      <c r="CU76" s="29">
        <v>4340</v>
      </c>
      <c r="CV76" s="27"/>
      <c r="CW76" s="29">
        <v>4340</v>
      </c>
      <c r="CX76" s="27">
        <v>14340</v>
      </c>
      <c r="CY76" s="29">
        <v>4340</v>
      </c>
      <c r="CZ76" s="27"/>
      <c r="DA76" s="29">
        <v>4340</v>
      </c>
      <c r="DB76" s="27"/>
      <c r="DC76" s="29">
        <v>4340</v>
      </c>
      <c r="DD76" s="27"/>
      <c r="DE76" s="128"/>
      <c r="DF76" s="27"/>
      <c r="DG76" s="128"/>
      <c r="DH76" s="27"/>
      <c r="DI76" s="128"/>
      <c r="DJ76" s="27"/>
      <c r="DK76" s="125"/>
      <c r="DL76" s="128"/>
      <c r="DM76" s="27"/>
      <c r="DN76" s="128"/>
      <c r="DO76" s="27"/>
      <c r="DP76" s="128"/>
      <c r="DQ76" s="27"/>
      <c r="DR76" s="128"/>
      <c r="DS76" s="27"/>
      <c r="DT76" s="128"/>
      <c r="DU76" s="27"/>
      <c r="DV76" s="128"/>
      <c r="DW76" s="27"/>
      <c r="DX76" s="128"/>
      <c r="DY76" s="27"/>
      <c r="DZ76" s="128"/>
      <c r="EA76" s="27"/>
      <c r="EB76" s="128"/>
      <c r="EC76" s="27"/>
      <c r="ED76" s="128"/>
      <c r="EE76" s="27"/>
      <c r="EF76" s="128"/>
      <c r="EG76" s="27"/>
      <c r="EH76" s="28"/>
      <c r="EI76" s="27"/>
      <c r="EJ76" s="30"/>
      <c r="EK76" s="28"/>
      <c r="EL76" s="27"/>
      <c r="EM76" s="28"/>
      <c r="EN76" s="27"/>
      <c r="EO76" s="28"/>
      <c r="EP76" s="27"/>
      <c r="EQ76" s="28"/>
      <c r="ER76" s="27"/>
      <c r="ES76" s="28"/>
      <c r="ET76" s="27"/>
      <c r="EU76" s="28"/>
      <c r="EV76" s="27"/>
      <c r="EW76" s="26"/>
      <c r="EX76" s="27"/>
      <c r="EY76" s="26"/>
      <c r="EZ76" s="27"/>
      <c r="FA76" s="26"/>
      <c r="FB76" s="27"/>
      <c r="FC76" s="26"/>
      <c r="FD76" s="27"/>
      <c r="FE76" s="26"/>
      <c r="FF76" s="27"/>
      <c r="FG76" s="26"/>
      <c r="FH76" s="27"/>
      <c r="FI76" s="30"/>
      <c r="FJ76" s="31">
        <f t="shared" si="7"/>
        <v>54560</v>
      </c>
      <c r="FK76" s="31">
        <f t="shared" si="8"/>
        <v>37200</v>
      </c>
      <c r="FL76" s="32">
        <f t="shared" si="9"/>
        <v>17360</v>
      </c>
    </row>
    <row r="77" spans="1:168" ht="25.5" customHeight="1">
      <c r="A77" s="172">
        <v>70</v>
      </c>
      <c r="B77" s="36" t="s">
        <v>635</v>
      </c>
      <c r="C77" s="20" t="s">
        <v>636</v>
      </c>
      <c r="D77" s="20" t="s">
        <v>1460</v>
      </c>
      <c r="E77" s="20" t="s">
        <v>1457</v>
      </c>
      <c r="F77" s="126" t="s">
        <v>637</v>
      </c>
      <c r="G77" s="213"/>
      <c r="H77" s="35"/>
      <c r="I77" s="94">
        <v>6600</v>
      </c>
      <c r="J77" s="35"/>
      <c r="K77" s="34">
        <f t="shared" si="6"/>
        <v>57080</v>
      </c>
      <c r="L77" s="25">
        <f>FL77</f>
        <v>0</v>
      </c>
      <c r="M77" s="26">
        <v>1500</v>
      </c>
      <c r="N77" s="26">
        <v>1000</v>
      </c>
      <c r="O77" s="26">
        <v>5000</v>
      </c>
      <c r="P77" s="26">
        <v>8000</v>
      </c>
      <c r="Q77" s="258"/>
      <c r="R77" s="258"/>
      <c r="S77" s="258"/>
      <c r="T77" s="258"/>
      <c r="U77" s="258"/>
      <c r="V77" s="258"/>
      <c r="W77" s="258"/>
      <c r="X77" s="258"/>
      <c r="Y77" s="258"/>
      <c r="Z77" s="258"/>
      <c r="AA77" s="258"/>
      <c r="AB77" s="258"/>
      <c r="AC77" s="258"/>
      <c r="AD77" s="258"/>
      <c r="AE77" s="258"/>
      <c r="AF77" s="258"/>
      <c r="AG77" s="258"/>
      <c r="AH77" s="258"/>
      <c r="AI77" s="258"/>
      <c r="AJ77" s="258"/>
      <c r="AK77" s="258"/>
      <c r="AL77" s="258"/>
      <c r="AM77" s="258"/>
      <c r="AN77" s="258"/>
      <c r="AO77" s="258"/>
      <c r="AP77" s="258"/>
      <c r="AQ77" s="258"/>
      <c r="AR77" s="258"/>
      <c r="AS77" s="258"/>
      <c r="AT77" s="258"/>
      <c r="AU77" s="258"/>
      <c r="AV77" s="258"/>
      <c r="AW77" s="258"/>
      <c r="AX77" s="258"/>
      <c r="AY77" s="258"/>
      <c r="AZ77" s="258"/>
      <c r="BA77" s="258"/>
      <c r="BB77" s="258"/>
      <c r="BC77" s="258"/>
      <c r="BD77" s="258"/>
      <c r="BE77" s="258"/>
      <c r="BF77" s="258"/>
      <c r="BG77" s="258"/>
      <c r="BH77" s="258"/>
      <c r="BI77" s="258"/>
      <c r="BJ77" s="258"/>
      <c r="BK77" s="258"/>
      <c r="BL77" s="258"/>
      <c r="BM77" s="258"/>
      <c r="BN77" s="258"/>
      <c r="BO77" s="258"/>
      <c r="BP77" s="258"/>
      <c r="BQ77" s="258"/>
      <c r="BR77" s="258"/>
      <c r="BS77" s="258"/>
      <c r="BT77" s="258"/>
      <c r="BU77" s="258"/>
      <c r="BV77" s="258"/>
      <c r="BW77" s="258"/>
      <c r="BX77" s="258"/>
      <c r="BY77" s="258"/>
      <c r="BZ77" s="258"/>
      <c r="CA77" s="258"/>
      <c r="CB77" s="258"/>
      <c r="CC77" s="26">
        <v>1500</v>
      </c>
      <c r="CD77" s="27">
        <v>1500</v>
      </c>
      <c r="CE77" s="26">
        <v>1000</v>
      </c>
      <c r="CF77" s="27">
        <v>1000</v>
      </c>
      <c r="CG77" s="26">
        <v>5000</v>
      </c>
      <c r="CH77" s="27">
        <v>5000</v>
      </c>
      <c r="CI77" s="26">
        <v>8000</v>
      </c>
      <c r="CJ77" s="27">
        <v>1500</v>
      </c>
      <c r="CK77" s="26"/>
      <c r="CL77" s="27"/>
      <c r="CM77" s="29">
        <v>4620</v>
      </c>
      <c r="CN77" s="133">
        <v>4620</v>
      </c>
      <c r="CO77" s="29">
        <v>4620</v>
      </c>
      <c r="CP77" s="27">
        <v>4620</v>
      </c>
      <c r="CQ77" s="29">
        <v>4620</v>
      </c>
      <c r="CR77" s="27">
        <v>4620</v>
      </c>
      <c r="CS77" s="29">
        <v>4620</v>
      </c>
      <c r="CT77" s="27">
        <v>4620</v>
      </c>
      <c r="CU77" s="29">
        <v>4620</v>
      </c>
      <c r="CV77" s="27">
        <v>11120</v>
      </c>
      <c r="CW77" s="29">
        <v>4620</v>
      </c>
      <c r="CX77" s="27">
        <v>4620</v>
      </c>
      <c r="CY77" s="29">
        <v>4620</v>
      </c>
      <c r="CZ77" s="27">
        <v>4620</v>
      </c>
      <c r="DA77" s="29">
        <v>4620</v>
      </c>
      <c r="DB77" s="27">
        <v>4620</v>
      </c>
      <c r="DC77" s="29">
        <v>4620</v>
      </c>
      <c r="DD77" s="27">
        <v>4620</v>
      </c>
      <c r="DE77" s="128"/>
      <c r="DF77" s="27"/>
      <c r="DG77" s="128"/>
      <c r="DH77" s="27"/>
      <c r="DI77" s="128"/>
      <c r="DJ77" s="27"/>
      <c r="DK77" s="125"/>
      <c r="DL77" s="128"/>
      <c r="DM77" s="27"/>
      <c r="DN77" s="128"/>
      <c r="DO77" s="27"/>
      <c r="DP77" s="128"/>
      <c r="DQ77" s="27"/>
      <c r="DR77" s="128"/>
      <c r="DS77" s="27"/>
      <c r="DT77" s="128"/>
      <c r="DU77" s="27"/>
      <c r="DV77" s="128"/>
      <c r="DW77" s="27"/>
      <c r="DX77" s="128"/>
      <c r="DY77" s="27"/>
      <c r="DZ77" s="128"/>
      <c r="EA77" s="27"/>
      <c r="EB77" s="128"/>
      <c r="EC77" s="27"/>
      <c r="ED77" s="128"/>
      <c r="EE77" s="27"/>
      <c r="EF77" s="128"/>
      <c r="EG77" s="27"/>
      <c r="EH77" s="28"/>
      <c r="EI77" s="27"/>
      <c r="EJ77" s="30"/>
      <c r="EK77" s="28"/>
      <c r="EL77" s="27"/>
      <c r="EM77" s="28"/>
      <c r="EN77" s="27"/>
      <c r="EO77" s="28"/>
      <c r="EP77" s="27"/>
      <c r="EQ77" s="28"/>
      <c r="ER77" s="27"/>
      <c r="ES77" s="28"/>
      <c r="ET77" s="27"/>
      <c r="EU77" s="28"/>
      <c r="EV77" s="27"/>
      <c r="EW77" s="26"/>
      <c r="EX77" s="27"/>
      <c r="EY77" s="26"/>
      <c r="EZ77" s="27"/>
      <c r="FA77" s="26"/>
      <c r="FB77" s="27"/>
      <c r="FC77" s="26"/>
      <c r="FD77" s="27"/>
      <c r="FE77" s="26"/>
      <c r="FF77" s="27"/>
      <c r="FG77" s="26"/>
      <c r="FH77" s="27"/>
      <c r="FI77" s="30"/>
      <c r="FJ77" s="31">
        <f t="shared" si="7"/>
        <v>57080</v>
      </c>
      <c r="FK77" s="31">
        <f t="shared" si="8"/>
        <v>57080</v>
      </c>
      <c r="FL77" s="32">
        <f t="shared" si="9"/>
        <v>0</v>
      </c>
    </row>
    <row r="78" spans="1:168" ht="25.5" customHeight="1">
      <c r="A78" s="41">
        <v>71</v>
      </c>
      <c r="B78" s="36" t="s">
        <v>95</v>
      </c>
      <c r="C78" s="20" t="s">
        <v>96</v>
      </c>
      <c r="D78" s="20" t="s">
        <v>1460</v>
      </c>
      <c r="E78" s="20" t="s">
        <v>1458</v>
      </c>
      <c r="F78" s="21" t="s">
        <v>97</v>
      </c>
      <c r="G78" s="212"/>
      <c r="H78" s="147" t="s">
        <v>1468</v>
      </c>
      <c r="I78" s="23">
        <v>3300</v>
      </c>
      <c r="J78" s="34" t="s">
        <v>98</v>
      </c>
      <c r="K78" s="34">
        <f t="shared" si="6"/>
        <v>36290</v>
      </c>
      <c r="L78" s="25">
        <f>FJ78</f>
        <v>36290</v>
      </c>
      <c r="M78" s="26">
        <v>1500</v>
      </c>
      <c r="N78" s="26">
        <v>1000</v>
      </c>
      <c r="O78" s="26">
        <v>5000</v>
      </c>
      <c r="P78" s="26">
        <v>8000</v>
      </c>
      <c r="Q78" s="258"/>
      <c r="R78" s="258"/>
      <c r="S78" s="258"/>
      <c r="T78" s="258"/>
      <c r="U78" s="258"/>
      <c r="V78" s="258"/>
      <c r="W78" s="258"/>
      <c r="X78" s="258"/>
      <c r="Y78" s="258"/>
      <c r="Z78" s="258"/>
      <c r="AA78" s="258"/>
      <c r="AB78" s="258"/>
      <c r="AC78" s="258"/>
      <c r="AD78" s="258"/>
      <c r="AE78" s="258"/>
      <c r="AF78" s="258"/>
      <c r="AG78" s="258"/>
      <c r="AH78" s="258"/>
      <c r="AI78" s="258"/>
      <c r="AJ78" s="258"/>
      <c r="AK78" s="258"/>
      <c r="AL78" s="258"/>
      <c r="AM78" s="258"/>
      <c r="AN78" s="258"/>
      <c r="AO78" s="258"/>
      <c r="AP78" s="258"/>
      <c r="AQ78" s="258"/>
      <c r="AR78" s="258"/>
      <c r="AS78" s="258"/>
      <c r="AT78" s="258"/>
      <c r="AU78" s="258"/>
      <c r="AV78" s="258"/>
      <c r="AW78" s="258"/>
      <c r="AX78" s="258"/>
      <c r="AY78" s="258"/>
      <c r="AZ78" s="258"/>
      <c r="BA78" s="258"/>
      <c r="BB78" s="258"/>
      <c r="BC78" s="258"/>
      <c r="BD78" s="258"/>
      <c r="BE78" s="258"/>
      <c r="BF78" s="258"/>
      <c r="BG78" s="258"/>
      <c r="BH78" s="258"/>
      <c r="BI78" s="258"/>
      <c r="BJ78" s="258"/>
      <c r="BK78" s="258"/>
      <c r="BL78" s="258"/>
      <c r="BM78" s="258"/>
      <c r="BN78" s="258"/>
      <c r="BO78" s="258"/>
      <c r="BP78" s="258"/>
      <c r="BQ78" s="258"/>
      <c r="BR78" s="258"/>
      <c r="BS78" s="258"/>
      <c r="BT78" s="258"/>
      <c r="BU78" s="258"/>
      <c r="BV78" s="258"/>
      <c r="BW78" s="258"/>
      <c r="BX78" s="258"/>
      <c r="BY78" s="258"/>
      <c r="BZ78" s="258"/>
      <c r="CA78" s="258"/>
      <c r="CB78" s="258"/>
      <c r="CC78" s="26">
        <v>1500</v>
      </c>
      <c r="CD78" s="27">
        <v>1500</v>
      </c>
      <c r="CE78" s="26">
        <v>1000</v>
      </c>
      <c r="CF78" s="27">
        <v>1000</v>
      </c>
      <c r="CG78" s="26">
        <v>5000</v>
      </c>
      <c r="CH78" s="27">
        <v>5000</v>
      </c>
      <c r="CI78" s="26">
        <v>8000</v>
      </c>
      <c r="CJ78" s="27">
        <f>1500+0</f>
        <v>1500</v>
      </c>
      <c r="CK78" s="28"/>
      <c r="CL78" s="27"/>
      <c r="CM78" s="26"/>
      <c r="CN78" s="27"/>
      <c r="CO78" s="29">
        <v>2310</v>
      </c>
      <c r="CP78" s="27">
        <v>8810</v>
      </c>
      <c r="CQ78" s="29">
        <v>2310</v>
      </c>
      <c r="CR78" s="27">
        <v>2310</v>
      </c>
      <c r="CS78" s="29">
        <v>2310</v>
      </c>
      <c r="CT78" s="27">
        <v>2310</v>
      </c>
      <c r="CU78" s="29">
        <v>2310</v>
      </c>
      <c r="CV78" s="27">
        <v>2310</v>
      </c>
      <c r="CW78" s="29">
        <v>2310</v>
      </c>
      <c r="CX78" s="27"/>
      <c r="CY78" s="29">
        <v>2310</v>
      </c>
      <c r="CZ78" s="27">
        <f>2310+2310</f>
        <v>4620</v>
      </c>
      <c r="DA78" s="29">
        <v>2310</v>
      </c>
      <c r="DB78" s="27"/>
      <c r="DC78" s="29">
        <v>2310</v>
      </c>
      <c r="DD78" s="27">
        <v>2310</v>
      </c>
      <c r="DE78" s="29">
        <v>2310</v>
      </c>
      <c r="DF78" s="27">
        <v>2310</v>
      </c>
      <c r="DG78" s="28"/>
      <c r="DH78" s="27"/>
      <c r="DI78" s="28"/>
      <c r="DJ78" s="27"/>
      <c r="DK78" s="125"/>
      <c r="DL78" s="128"/>
      <c r="DM78" s="27"/>
      <c r="DN78" s="128"/>
      <c r="DO78" s="27"/>
      <c r="DP78" s="128"/>
      <c r="DQ78" s="27"/>
      <c r="DR78" s="128"/>
      <c r="DS78" s="27"/>
      <c r="DT78" s="128"/>
      <c r="DU78" s="27"/>
      <c r="DV78" s="128"/>
      <c r="DW78" s="27"/>
      <c r="DX78" s="128"/>
      <c r="DY78" s="27"/>
      <c r="DZ78" s="128"/>
      <c r="EA78" s="27"/>
      <c r="EB78" s="128"/>
      <c r="EC78" s="27"/>
      <c r="ED78" s="128"/>
      <c r="EE78" s="27"/>
      <c r="EF78" s="128"/>
      <c r="EG78" s="27"/>
      <c r="EH78" s="28"/>
      <c r="EI78" s="27"/>
      <c r="EJ78" s="30"/>
      <c r="EK78" s="28"/>
      <c r="EL78" s="27"/>
      <c r="EM78" s="28"/>
      <c r="EN78" s="27"/>
      <c r="EO78" s="28"/>
      <c r="EP78" s="27"/>
      <c r="EQ78" s="28"/>
      <c r="ER78" s="27"/>
      <c r="ES78" s="28"/>
      <c r="ET78" s="27"/>
      <c r="EU78" s="28"/>
      <c r="EV78" s="27"/>
      <c r="EW78" s="26"/>
      <c r="EX78" s="27"/>
      <c r="EY78" s="26"/>
      <c r="EZ78" s="27"/>
      <c r="FA78" s="26"/>
      <c r="FB78" s="27"/>
      <c r="FC78" s="26"/>
      <c r="FD78" s="27"/>
      <c r="FE78" s="26"/>
      <c r="FF78" s="27"/>
      <c r="FG78" s="26"/>
      <c r="FH78" s="27"/>
      <c r="FI78" s="30"/>
      <c r="FJ78" s="31">
        <f t="shared" si="7"/>
        <v>36290</v>
      </c>
      <c r="FK78" s="31">
        <f t="shared" si="8"/>
        <v>33980</v>
      </c>
      <c r="FL78" s="32">
        <f t="shared" si="9"/>
        <v>2310</v>
      </c>
    </row>
    <row r="79" spans="1:168" ht="25.5" customHeight="1">
      <c r="A79" s="172">
        <v>72</v>
      </c>
      <c r="B79" s="36" t="s">
        <v>638</v>
      </c>
      <c r="C79" s="20" t="s">
        <v>639</v>
      </c>
      <c r="D79" s="20" t="s">
        <v>1460</v>
      </c>
      <c r="E79" s="20" t="s">
        <v>1457</v>
      </c>
      <c r="F79" s="126" t="s">
        <v>640</v>
      </c>
      <c r="G79" s="213" t="s">
        <v>410</v>
      </c>
      <c r="H79" s="35" t="s">
        <v>1463</v>
      </c>
      <c r="I79" s="94">
        <v>6200</v>
      </c>
      <c r="J79" s="35"/>
      <c r="K79" s="34">
        <f t="shared" si="6"/>
        <v>54560</v>
      </c>
      <c r="L79" s="25">
        <f>FL79</f>
        <v>4340</v>
      </c>
      <c r="M79" s="26">
        <v>1500</v>
      </c>
      <c r="N79" s="26">
        <v>1000</v>
      </c>
      <c r="O79" s="26">
        <v>5000</v>
      </c>
      <c r="P79" s="26">
        <v>8000</v>
      </c>
      <c r="Q79" s="258"/>
      <c r="R79" s="258"/>
      <c r="S79" s="258"/>
      <c r="T79" s="258"/>
      <c r="U79" s="258"/>
      <c r="V79" s="258"/>
      <c r="W79" s="258"/>
      <c r="X79" s="258"/>
      <c r="Y79" s="258"/>
      <c r="Z79" s="258"/>
      <c r="AA79" s="258"/>
      <c r="AB79" s="258"/>
      <c r="AC79" s="258"/>
      <c r="AD79" s="258"/>
      <c r="AE79" s="258"/>
      <c r="AF79" s="258"/>
      <c r="AG79" s="258"/>
      <c r="AH79" s="258"/>
      <c r="AI79" s="258"/>
      <c r="AJ79" s="258"/>
      <c r="AK79" s="258"/>
      <c r="AL79" s="258"/>
      <c r="AM79" s="258"/>
      <c r="AN79" s="258"/>
      <c r="AO79" s="258"/>
      <c r="AP79" s="258"/>
      <c r="AQ79" s="258"/>
      <c r="AR79" s="258"/>
      <c r="AS79" s="258"/>
      <c r="AT79" s="258"/>
      <c r="AU79" s="258"/>
      <c r="AV79" s="258"/>
      <c r="AW79" s="258"/>
      <c r="AX79" s="258"/>
      <c r="AY79" s="258"/>
      <c r="AZ79" s="258"/>
      <c r="BA79" s="258"/>
      <c r="BB79" s="258"/>
      <c r="BC79" s="258"/>
      <c r="BD79" s="258"/>
      <c r="BE79" s="258"/>
      <c r="BF79" s="258"/>
      <c r="BG79" s="258"/>
      <c r="BH79" s="258"/>
      <c r="BI79" s="258"/>
      <c r="BJ79" s="258"/>
      <c r="BK79" s="258"/>
      <c r="BL79" s="258"/>
      <c r="BM79" s="258"/>
      <c r="BN79" s="258"/>
      <c r="BO79" s="258"/>
      <c r="BP79" s="258"/>
      <c r="BQ79" s="258"/>
      <c r="BR79" s="258"/>
      <c r="BS79" s="258"/>
      <c r="BT79" s="258"/>
      <c r="BU79" s="258"/>
      <c r="BV79" s="258"/>
      <c r="BW79" s="258"/>
      <c r="BX79" s="258"/>
      <c r="BY79" s="258"/>
      <c r="BZ79" s="258"/>
      <c r="CA79" s="258"/>
      <c r="CB79" s="258"/>
      <c r="CC79" s="26">
        <v>1500</v>
      </c>
      <c r="CD79" s="27">
        <v>1500</v>
      </c>
      <c r="CE79" s="26">
        <v>1000</v>
      </c>
      <c r="CF79" s="27">
        <v>1000</v>
      </c>
      <c r="CG79" s="26">
        <v>5000</v>
      </c>
      <c r="CH79" s="27">
        <v>5000</v>
      </c>
      <c r="CI79" s="26">
        <v>8000</v>
      </c>
      <c r="CJ79" s="27">
        <v>8000</v>
      </c>
      <c r="CK79" s="26"/>
      <c r="CL79" s="27"/>
      <c r="CM79" s="29">
        <v>4340</v>
      </c>
      <c r="CN79" s="27">
        <v>4620</v>
      </c>
      <c r="CO79" s="29">
        <v>4340</v>
      </c>
      <c r="CP79" s="27">
        <v>4620</v>
      </c>
      <c r="CQ79" s="29">
        <v>4340</v>
      </c>
      <c r="CR79" s="27">
        <v>4620</v>
      </c>
      <c r="CS79" s="29">
        <v>4340</v>
      </c>
      <c r="CT79" s="27">
        <v>4620</v>
      </c>
      <c r="CU79" s="29">
        <v>4340</v>
      </c>
      <c r="CV79" s="27">
        <v>3220</v>
      </c>
      <c r="CW79" s="29">
        <v>4340</v>
      </c>
      <c r="CX79" s="27">
        <v>4340</v>
      </c>
      <c r="CY79" s="29">
        <v>4340</v>
      </c>
      <c r="CZ79" s="27">
        <f>4340+4340</f>
        <v>8680</v>
      </c>
      <c r="DA79" s="29">
        <v>4340</v>
      </c>
      <c r="DB79" s="27"/>
      <c r="DC79" s="29">
        <v>4340</v>
      </c>
      <c r="DD79" s="27"/>
      <c r="DE79" s="128"/>
      <c r="DF79" s="27"/>
      <c r="DG79" s="128"/>
      <c r="DH79" s="27"/>
      <c r="DI79" s="128"/>
      <c r="DJ79" s="27"/>
      <c r="DK79" s="125"/>
      <c r="DL79" s="128"/>
      <c r="DM79" s="27"/>
      <c r="DN79" s="128"/>
      <c r="DO79" s="27"/>
      <c r="DP79" s="128"/>
      <c r="DQ79" s="27"/>
      <c r="DR79" s="128"/>
      <c r="DS79" s="27"/>
      <c r="DT79" s="128"/>
      <c r="DU79" s="27"/>
      <c r="DV79" s="128"/>
      <c r="DW79" s="27"/>
      <c r="DX79" s="128"/>
      <c r="DY79" s="27"/>
      <c r="DZ79" s="128"/>
      <c r="EA79" s="27"/>
      <c r="EB79" s="128"/>
      <c r="EC79" s="27"/>
      <c r="ED79" s="128"/>
      <c r="EE79" s="27"/>
      <c r="EF79" s="128"/>
      <c r="EG79" s="27"/>
      <c r="EH79" s="28"/>
      <c r="EI79" s="27"/>
      <c r="EJ79" s="30"/>
      <c r="EK79" s="28"/>
      <c r="EL79" s="27"/>
      <c r="EM79" s="28"/>
      <c r="EN79" s="27"/>
      <c r="EO79" s="28"/>
      <c r="EP79" s="27"/>
      <c r="EQ79" s="28"/>
      <c r="ER79" s="27"/>
      <c r="ES79" s="28"/>
      <c r="ET79" s="27"/>
      <c r="EU79" s="28"/>
      <c r="EV79" s="27"/>
      <c r="EW79" s="26"/>
      <c r="EX79" s="27"/>
      <c r="EY79" s="26"/>
      <c r="EZ79" s="27"/>
      <c r="FA79" s="26"/>
      <c r="FB79" s="27"/>
      <c r="FC79" s="26"/>
      <c r="FD79" s="27"/>
      <c r="FE79" s="26"/>
      <c r="FF79" s="27"/>
      <c r="FG79" s="26"/>
      <c r="FH79" s="27"/>
      <c r="FI79" s="30"/>
      <c r="FJ79" s="31">
        <f t="shared" si="7"/>
        <v>54560</v>
      </c>
      <c r="FK79" s="31">
        <f t="shared" si="8"/>
        <v>50220</v>
      </c>
      <c r="FL79" s="32">
        <f t="shared" si="9"/>
        <v>4340</v>
      </c>
    </row>
    <row r="80" spans="1:168" ht="25.5" customHeight="1">
      <c r="A80" s="41">
        <v>73</v>
      </c>
      <c r="B80" s="36" t="s">
        <v>641</v>
      </c>
      <c r="C80" s="20" t="s">
        <v>642</v>
      </c>
      <c r="D80" s="20" t="s">
        <v>1460</v>
      </c>
      <c r="E80" s="20" t="s">
        <v>1457</v>
      </c>
      <c r="F80" s="126" t="s">
        <v>643</v>
      </c>
      <c r="G80" s="33"/>
      <c r="H80" s="127"/>
      <c r="I80" s="94">
        <v>6600</v>
      </c>
      <c r="J80" s="127"/>
      <c r="K80" s="34">
        <f t="shared" si="6"/>
        <v>57080</v>
      </c>
      <c r="L80" s="25">
        <f>FL80</f>
        <v>0</v>
      </c>
      <c r="M80" s="26">
        <v>1500</v>
      </c>
      <c r="N80" s="26">
        <v>1000</v>
      </c>
      <c r="O80" s="26">
        <v>5000</v>
      </c>
      <c r="P80" s="26">
        <v>8000</v>
      </c>
      <c r="Q80" s="258"/>
      <c r="R80" s="258"/>
      <c r="S80" s="258"/>
      <c r="T80" s="258"/>
      <c r="U80" s="258"/>
      <c r="V80" s="258"/>
      <c r="W80" s="258"/>
      <c r="X80" s="258"/>
      <c r="Y80" s="258"/>
      <c r="Z80" s="258"/>
      <c r="AA80" s="258"/>
      <c r="AB80" s="258"/>
      <c r="AC80" s="258"/>
      <c r="AD80" s="258"/>
      <c r="AE80" s="258"/>
      <c r="AF80" s="258"/>
      <c r="AG80" s="258"/>
      <c r="AH80" s="258"/>
      <c r="AI80" s="258"/>
      <c r="AJ80" s="258"/>
      <c r="AK80" s="258"/>
      <c r="AL80" s="258"/>
      <c r="AM80" s="258"/>
      <c r="AN80" s="258"/>
      <c r="AO80" s="258"/>
      <c r="AP80" s="258"/>
      <c r="AQ80" s="258"/>
      <c r="AR80" s="258"/>
      <c r="AS80" s="258"/>
      <c r="AT80" s="258"/>
      <c r="AU80" s="258"/>
      <c r="AV80" s="258"/>
      <c r="AW80" s="258"/>
      <c r="AX80" s="258"/>
      <c r="AY80" s="258"/>
      <c r="AZ80" s="258"/>
      <c r="BA80" s="258"/>
      <c r="BB80" s="258"/>
      <c r="BC80" s="258"/>
      <c r="BD80" s="258"/>
      <c r="BE80" s="258"/>
      <c r="BF80" s="258"/>
      <c r="BG80" s="258"/>
      <c r="BH80" s="258"/>
      <c r="BI80" s="258"/>
      <c r="BJ80" s="258"/>
      <c r="BK80" s="258"/>
      <c r="BL80" s="258"/>
      <c r="BM80" s="258"/>
      <c r="BN80" s="258"/>
      <c r="BO80" s="258"/>
      <c r="BP80" s="258"/>
      <c r="BQ80" s="258"/>
      <c r="BR80" s="258"/>
      <c r="BS80" s="258"/>
      <c r="BT80" s="258"/>
      <c r="BU80" s="258"/>
      <c r="BV80" s="258"/>
      <c r="BW80" s="258"/>
      <c r="BX80" s="258"/>
      <c r="BY80" s="258"/>
      <c r="BZ80" s="258"/>
      <c r="CA80" s="258"/>
      <c r="CB80" s="258"/>
      <c r="CC80" s="26">
        <v>1500</v>
      </c>
      <c r="CD80" s="27">
        <v>1500</v>
      </c>
      <c r="CE80" s="26">
        <v>1000</v>
      </c>
      <c r="CF80" s="27">
        <v>1000</v>
      </c>
      <c r="CG80" s="26">
        <v>5000</v>
      </c>
      <c r="CH80" s="27">
        <v>5000</v>
      </c>
      <c r="CI80" s="26">
        <v>8000</v>
      </c>
      <c r="CJ80" s="27">
        <v>8000</v>
      </c>
      <c r="CK80" s="26"/>
      <c r="CL80" s="27"/>
      <c r="CM80" s="29">
        <v>4620</v>
      </c>
      <c r="CN80" s="27">
        <v>0</v>
      </c>
      <c r="CO80" s="29">
        <v>4620</v>
      </c>
      <c r="CP80" s="27">
        <v>9240</v>
      </c>
      <c r="CQ80" s="29">
        <v>4620</v>
      </c>
      <c r="CR80" s="27">
        <v>4620</v>
      </c>
      <c r="CS80" s="29">
        <v>4620</v>
      </c>
      <c r="CT80" s="27">
        <v>4620</v>
      </c>
      <c r="CU80" s="29">
        <v>4620</v>
      </c>
      <c r="CV80" s="27">
        <v>4620</v>
      </c>
      <c r="CW80" s="29">
        <v>4620</v>
      </c>
      <c r="CX80" s="27">
        <v>4620</v>
      </c>
      <c r="CY80" s="29">
        <v>4620</v>
      </c>
      <c r="CZ80" s="27">
        <v>4620</v>
      </c>
      <c r="DA80" s="29">
        <v>4620</v>
      </c>
      <c r="DB80" s="27"/>
      <c r="DC80" s="29">
        <v>4620</v>
      </c>
      <c r="DD80" s="27">
        <f>4620+4620</f>
        <v>9240</v>
      </c>
      <c r="DE80" s="128"/>
      <c r="DF80" s="27"/>
      <c r="DG80" s="128"/>
      <c r="DH80" s="27"/>
      <c r="DI80" s="128"/>
      <c r="DJ80" s="27"/>
      <c r="DK80" s="125"/>
      <c r="DL80" s="128"/>
      <c r="DM80" s="27"/>
      <c r="DN80" s="128"/>
      <c r="DO80" s="27"/>
      <c r="DP80" s="128"/>
      <c r="DQ80" s="27"/>
      <c r="DR80" s="128"/>
      <c r="DS80" s="27"/>
      <c r="DT80" s="128"/>
      <c r="DU80" s="27"/>
      <c r="DV80" s="128"/>
      <c r="DW80" s="27"/>
      <c r="DX80" s="128"/>
      <c r="DY80" s="27"/>
      <c r="DZ80" s="128"/>
      <c r="EA80" s="27"/>
      <c r="EB80" s="128"/>
      <c r="EC80" s="27"/>
      <c r="ED80" s="128"/>
      <c r="EE80" s="27"/>
      <c r="EF80" s="128"/>
      <c r="EG80" s="27"/>
      <c r="EH80" s="28"/>
      <c r="EI80" s="27"/>
      <c r="EJ80" s="30"/>
      <c r="EK80" s="28"/>
      <c r="EL80" s="27"/>
      <c r="EM80" s="28"/>
      <c r="EN80" s="27"/>
      <c r="EO80" s="28"/>
      <c r="EP80" s="27"/>
      <c r="EQ80" s="28"/>
      <c r="ER80" s="27"/>
      <c r="ES80" s="28"/>
      <c r="ET80" s="27"/>
      <c r="EU80" s="28"/>
      <c r="EV80" s="27"/>
      <c r="EW80" s="26"/>
      <c r="EX80" s="27"/>
      <c r="EY80" s="26"/>
      <c r="EZ80" s="27"/>
      <c r="FA80" s="26"/>
      <c r="FB80" s="27"/>
      <c r="FC80" s="26"/>
      <c r="FD80" s="27"/>
      <c r="FE80" s="26"/>
      <c r="FF80" s="27"/>
      <c r="FG80" s="26"/>
      <c r="FH80" s="27"/>
      <c r="FI80" s="30"/>
      <c r="FJ80" s="31">
        <f t="shared" si="7"/>
        <v>57080</v>
      </c>
      <c r="FK80" s="31">
        <f t="shared" si="8"/>
        <v>57080</v>
      </c>
      <c r="FL80" s="32">
        <f t="shared" si="9"/>
        <v>0</v>
      </c>
    </row>
    <row r="81" spans="1:168" ht="25.5" customHeight="1">
      <c r="A81" s="172">
        <v>74</v>
      </c>
      <c r="B81" s="36" t="s">
        <v>644</v>
      </c>
      <c r="C81" s="20" t="s">
        <v>645</v>
      </c>
      <c r="D81" s="20" t="s">
        <v>1460</v>
      </c>
      <c r="E81" s="20" t="s">
        <v>1457</v>
      </c>
      <c r="F81" s="126" t="s">
        <v>646</v>
      </c>
      <c r="G81" s="33"/>
      <c r="H81" s="127"/>
      <c r="I81" s="94">
        <v>6600</v>
      </c>
      <c r="J81" s="127"/>
      <c r="K81" s="34">
        <f t="shared" si="6"/>
        <v>57080</v>
      </c>
      <c r="L81" s="25">
        <f>FL81</f>
        <v>4620</v>
      </c>
      <c r="M81" s="26">
        <v>1500</v>
      </c>
      <c r="N81" s="26">
        <v>1000</v>
      </c>
      <c r="O81" s="26">
        <v>5000</v>
      </c>
      <c r="P81" s="26">
        <v>8000</v>
      </c>
      <c r="Q81" s="258"/>
      <c r="R81" s="258"/>
      <c r="S81" s="258"/>
      <c r="T81" s="258"/>
      <c r="U81" s="258"/>
      <c r="V81" s="258"/>
      <c r="W81" s="258"/>
      <c r="X81" s="258"/>
      <c r="Y81" s="258"/>
      <c r="Z81" s="258"/>
      <c r="AA81" s="258"/>
      <c r="AB81" s="258"/>
      <c r="AC81" s="258"/>
      <c r="AD81" s="258"/>
      <c r="AE81" s="258"/>
      <c r="AF81" s="258"/>
      <c r="AG81" s="258"/>
      <c r="AH81" s="258"/>
      <c r="AI81" s="258"/>
      <c r="AJ81" s="258"/>
      <c r="AK81" s="258"/>
      <c r="AL81" s="258"/>
      <c r="AM81" s="258"/>
      <c r="AN81" s="258"/>
      <c r="AO81" s="258"/>
      <c r="AP81" s="258"/>
      <c r="AQ81" s="258"/>
      <c r="AR81" s="258"/>
      <c r="AS81" s="258"/>
      <c r="AT81" s="258"/>
      <c r="AU81" s="258"/>
      <c r="AV81" s="258"/>
      <c r="AW81" s="258"/>
      <c r="AX81" s="258"/>
      <c r="AY81" s="258"/>
      <c r="AZ81" s="258"/>
      <c r="BA81" s="258"/>
      <c r="BB81" s="258"/>
      <c r="BC81" s="258"/>
      <c r="BD81" s="258"/>
      <c r="BE81" s="258"/>
      <c r="BF81" s="258"/>
      <c r="BG81" s="258"/>
      <c r="BH81" s="258"/>
      <c r="BI81" s="258"/>
      <c r="BJ81" s="258"/>
      <c r="BK81" s="258"/>
      <c r="BL81" s="258"/>
      <c r="BM81" s="258"/>
      <c r="BN81" s="258"/>
      <c r="BO81" s="258"/>
      <c r="BP81" s="258"/>
      <c r="BQ81" s="258"/>
      <c r="BR81" s="258"/>
      <c r="BS81" s="258"/>
      <c r="BT81" s="258"/>
      <c r="BU81" s="258"/>
      <c r="BV81" s="258"/>
      <c r="BW81" s="258"/>
      <c r="BX81" s="258"/>
      <c r="BY81" s="258"/>
      <c r="BZ81" s="258"/>
      <c r="CA81" s="258"/>
      <c r="CB81" s="258"/>
      <c r="CC81" s="26">
        <v>1500</v>
      </c>
      <c r="CD81" s="27">
        <v>1500</v>
      </c>
      <c r="CE81" s="26">
        <v>1000</v>
      </c>
      <c r="CF81" s="27">
        <v>1000</v>
      </c>
      <c r="CG81" s="26">
        <v>5000</v>
      </c>
      <c r="CH81" s="27">
        <v>5000</v>
      </c>
      <c r="CI81" s="26">
        <v>8000</v>
      </c>
      <c r="CJ81" s="27">
        <v>8000</v>
      </c>
      <c r="CK81" s="26"/>
      <c r="CL81" s="27"/>
      <c r="CM81" s="29">
        <v>4620</v>
      </c>
      <c r="CN81" s="27">
        <v>4620</v>
      </c>
      <c r="CO81" s="29">
        <v>4620</v>
      </c>
      <c r="CP81" s="27">
        <v>0</v>
      </c>
      <c r="CQ81" s="29">
        <v>4620</v>
      </c>
      <c r="CR81" s="27">
        <v>4620</v>
      </c>
      <c r="CS81" s="29">
        <v>4620</v>
      </c>
      <c r="CT81" s="27">
        <f>4620+4620</f>
        <v>9240</v>
      </c>
      <c r="CU81" s="29">
        <v>4620</v>
      </c>
      <c r="CV81" s="27"/>
      <c r="CW81" s="29">
        <v>4620</v>
      </c>
      <c r="CX81" s="27"/>
      <c r="CY81" s="29">
        <v>4620</v>
      </c>
      <c r="CZ81" s="27">
        <v>9240</v>
      </c>
      <c r="DA81" s="29">
        <v>4620</v>
      </c>
      <c r="DB81" s="27"/>
      <c r="DC81" s="29">
        <v>4620</v>
      </c>
      <c r="DD81" s="27">
        <v>9240</v>
      </c>
      <c r="DE81" s="128"/>
      <c r="DF81" s="27"/>
      <c r="DG81" s="128"/>
      <c r="DH81" s="27"/>
      <c r="DI81" s="128"/>
      <c r="DJ81" s="27"/>
      <c r="DK81" s="125"/>
      <c r="DL81" s="128"/>
      <c r="DM81" s="27"/>
      <c r="DN81" s="128"/>
      <c r="DO81" s="27"/>
      <c r="DP81" s="128"/>
      <c r="DQ81" s="27"/>
      <c r="DR81" s="128"/>
      <c r="DS81" s="27"/>
      <c r="DT81" s="128"/>
      <c r="DU81" s="27"/>
      <c r="DV81" s="128"/>
      <c r="DW81" s="27"/>
      <c r="DX81" s="128"/>
      <c r="DY81" s="27"/>
      <c r="DZ81" s="128"/>
      <c r="EA81" s="27"/>
      <c r="EB81" s="128"/>
      <c r="EC81" s="27"/>
      <c r="ED81" s="128"/>
      <c r="EE81" s="27"/>
      <c r="EF81" s="128"/>
      <c r="EG81" s="27"/>
      <c r="EH81" s="28"/>
      <c r="EI81" s="27"/>
      <c r="EJ81" s="30"/>
      <c r="EK81" s="28"/>
      <c r="EL81" s="27"/>
      <c r="EM81" s="28"/>
      <c r="EN81" s="27"/>
      <c r="EO81" s="28"/>
      <c r="EP81" s="27"/>
      <c r="EQ81" s="28"/>
      <c r="ER81" s="27"/>
      <c r="ES81" s="28"/>
      <c r="ET81" s="27"/>
      <c r="EU81" s="28"/>
      <c r="EV81" s="27"/>
      <c r="EW81" s="26"/>
      <c r="EX81" s="27"/>
      <c r="EY81" s="26"/>
      <c r="EZ81" s="27"/>
      <c r="FA81" s="26"/>
      <c r="FB81" s="27"/>
      <c r="FC81" s="26"/>
      <c r="FD81" s="27"/>
      <c r="FE81" s="26"/>
      <c r="FF81" s="27"/>
      <c r="FG81" s="26"/>
      <c r="FH81" s="27"/>
      <c r="FI81" s="30"/>
      <c r="FJ81" s="31">
        <f t="shared" si="7"/>
        <v>57080</v>
      </c>
      <c r="FK81" s="31">
        <f t="shared" si="8"/>
        <v>52460</v>
      </c>
      <c r="FL81" s="32">
        <f t="shared" si="9"/>
        <v>4620</v>
      </c>
    </row>
    <row r="82" spans="1:168" ht="27" customHeight="1">
      <c r="A82" s="41">
        <v>75</v>
      </c>
      <c r="B82" s="36" t="s">
        <v>647</v>
      </c>
      <c r="C82" s="20" t="s">
        <v>648</v>
      </c>
      <c r="D82" s="20" t="s">
        <v>1460</v>
      </c>
      <c r="E82" s="20" t="s">
        <v>1457</v>
      </c>
      <c r="F82" s="126" t="s">
        <v>649</v>
      </c>
      <c r="G82" s="212"/>
      <c r="H82" s="147" t="s">
        <v>1465</v>
      </c>
      <c r="I82" s="94">
        <v>4600</v>
      </c>
      <c r="J82" s="147" t="s">
        <v>56</v>
      </c>
      <c r="K82" s="34">
        <f t="shared" si="6"/>
        <v>44480</v>
      </c>
      <c r="L82" s="25">
        <f>FL82</f>
        <v>3220</v>
      </c>
      <c r="M82" s="26">
        <v>1500</v>
      </c>
      <c r="N82" s="26">
        <v>1000</v>
      </c>
      <c r="O82" s="26">
        <v>5000</v>
      </c>
      <c r="P82" s="26">
        <v>8000</v>
      </c>
      <c r="Q82" s="258"/>
      <c r="R82" s="258"/>
      <c r="S82" s="258"/>
      <c r="T82" s="258"/>
      <c r="U82" s="258"/>
      <c r="V82" s="258"/>
      <c r="W82" s="258"/>
      <c r="X82" s="258"/>
      <c r="Y82" s="258"/>
      <c r="Z82" s="258"/>
      <c r="AA82" s="258"/>
      <c r="AB82" s="258"/>
      <c r="AC82" s="258"/>
      <c r="AD82" s="258"/>
      <c r="AE82" s="258"/>
      <c r="AF82" s="258"/>
      <c r="AG82" s="258"/>
      <c r="AH82" s="258"/>
      <c r="AI82" s="258"/>
      <c r="AJ82" s="258"/>
      <c r="AK82" s="258"/>
      <c r="AL82" s="258"/>
      <c r="AM82" s="258"/>
      <c r="AN82" s="258"/>
      <c r="AO82" s="258"/>
      <c r="AP82" s="258"/>
      <c r="AQ82" s="258"/>
      <c r="AR82" s="258"/>
      <c r="AS82" s="258"/>
      <c r="AT82" s="258"/>
      <c r="AU82" s="258"/>
      <c r="AV82" s="258"/>
      <c r="AW82" s="258"/>
      <c r="AX82" s="258"/>
      <c r="AY82" s="258"/>
      <c r="AZ82" s="258"/>
      <c r="BA82" s="258"/>
      <c r="BB82" s="258"/>
      <c r="BC82" s="258"/>
      <c r="BD82" s="258"/>
      <c r="BE82" s="258"/>
      <c r="BF82" s="258"/>
      <c r="BG82" s="258"/>
      <c r="BH82" s="258"/>
      <c r="BI82" s="258"/>
      <c r="BJ82" s="258"/>
      <c r="BK82" s="258"/>
      <c r="BL82" s="258"/>
      <c r="BM82" s="258"/>
      <c r="BN82" s="258"/>
      <c r="BO82" s="258"/>
      <c r="BP82" s="258"/>
      <c r="BQ82" s="258"/>
      <c r="BR82" s="258"/>
      <c r="BS82" s="258"/>
      <c r="BT82" s="258"/>
      <c r="BU82" s="258"/>
      <c r="BV82" s="258"/>
      <c r="BW82" s="258"/>
      <c r="BX82" s="258"/>
      <c r="BY82" s="258"/>
      <c r="BZ82" s="258"/>
      <c r="CA82" s="258"/>
      <c r="CB82" s="258"/>
      <c r="CC82" s="26">
        <v>1500</v>
      </c>
      <c r="CD82" s="27">
        <v>1500</v>
      </c>
      <c r="CE82" s="26">
        <v>1000</v>
      </c>
      <c r="CF82" s="27">
        <v>1000</v>
      </c>
      <c r="CG82" s="26">
        <v>5000</v>
      </c>
      <c r="CH82" s="27">
        <v>5000</v>
      </c>
      <c r="CI82" s="26">
        <v>8000</v>
      </c>
      <c r="CJ82" s="27">
        <v>1500</v>
      </c>
      <c r="CK82" s="26"/>
      <c r="CL82" s="27"/>
      <c r="CM82" s="29">
        <v>3220</v>
      </c>
      <c r="CN82" s="27">
        <v>9720</v>
      </c>
      <c r="CO82" s="29">
        <v>3220</v>
      </c>
      <c r="CP82" s="27">
        <v>3220</v>
      </c>
      <c r="CQ82" s="29">
        <v>3220</v>
      </c>
      <c r="CR82" s="27">
        <v>3220</v>
      </c>
      <c r="CS82" s="29">
        <v>3220</v>
      </c>
      <c r="CT82" s="27">
        <v>3220</v>
      </c>
      <c r="CU82" s="29">
        <v>3220</v>
      </c>
      <c r="CV82" s="27">
        <v>3220</v>
      </c>
      <c r="CW82" s="29">
        <v>3220</v>
      </c>
      <c r="CX82" s="27">
        <v>3220</v>
      </c>
      <c r="CY82" s="29">
        <v>3220</v>
      </c>
      <c r="CZ82" s="27"/>
      <c r="DA82" s="29">
        <v>3220</v>
      </c>
      <c r="DB82" s="27">
        <v>6440</v>
      </c>
      <c r="DC82" s="29">
        <v>3220</v>
      </c>
      <c r="DD82" s="27"/>
      <c r="DE82" s="128"/>
      <c r="DF82" s="27"/>
      <c r="DG82" s="128"/>
      <c r="DH82" s="27"/>
      <c r="DI82" s="128"/>
      <c r="DJ82" s="27"/>
      <c r="DK82" s="125"/>
      <c r="DL82" s="128"/>
      <c r="DM82" s="27"/>
      <c r="DN82" s="128"/>
      <c r="DO82" s="27"/>
      <c r="DP82" s="128"/>
      <c r="DQ82" s="27"/>
      <c r="DR82" s="128"/>
      <c r="DS82" s="27"/>
      <c r="DT82" s="128"/>
      <c r="DU82" s="27"/>
      <c r="DV82" s="128"/>
      <c r="DW82" s="27"/>
      <c r="DX82" s="128"/>
      <c r="DY82" s="27"/>
      <c r="DZ82" s="128"/>
      <c r="EA82" s="27"/>
      <c r="EB82" s="128"/>
      <c r="EC82" s="27"/>
      <c r="ED82" s="128"/>
      <c r="EE82" s="27"/>
      <c r="EF82" s="128"/>
      <c r="EG82" s="27"/>
      <c r="EH82" s="28"/>
      <c r="EI82" s="27"/>
      <c r="EJ82" s="30"/>
      <c r="EK82" s="28"/>
      <c r="EL82" s="27"/>
      <c r="EM82" s="28"/>
      <c r="EN82" s="27"/>
      <c r="EO82" s="28"/>
      <c r="EP82" s="27"/>
      <c r="EQ82" s="28"/>
      <c r="ER82" s="27"/>
      <c r="ES82" s="28"/>
      <c r="ET82" s="27"/>
      <c r="EU82" s="28"/>
      <c r="EV82" s="27"/>
      <c r="EW82" s="26"/>
      <c r="EX82" s="27"/>
      <c r="EY82" s="26"/>
      <c r="EZ82" s="27"/>
      <c r="FA82" s="26"/>
      <c r="FB82" s="27"/>
      <c r="FC82" s="26"/>
      <c r="FD82" s="27"/>
      <c r="FE82" s="26"/>
      <c r="FF82" s="27"/>
      <c r="FG82" s="26"/>
      <c r="FH82" s="27"/>
      <c r="FI82" s="30"/>
      <c r="FJ82" s="31">
        <f t="shared" si="7"/>
        <v>44480</v>
      </c>
      <c r="FK82" s="31">
        <f t="shared" si="8"/>
        <v>41260</v>
      </c>
      <c r="FL82" s="32">
        <f t="shared" si="9"/>
        <v>3220</v>
      </c>
    </row>
    <row r="83" spans="1:168" ht="25.5" customHeight="1">
      <c r="A83" s="172">
        <v>76</v>
      </c>
      <c r="B83" s="141" t="s">
        <v>650</v>
      </c>
      <c r="C83" s="20" t="s">
        <v>651</v>
      </c>
      <c r="D83" s="20" t="s">
        <v>1460</v>
      </c>
      <c r="E83" s="20" t="s">
        <v>1457</v>
      </c>
      <c r="F83" s="126" t="s">
        <v>652</v>
      </c>
      <c r="G83" s="33"/>
      <c r="H83" s="127"/>
      <c r="I83" s="94">
        <v>6600</v>
      </c>
      <c r="J83" s="127"/>
      <c r="K83" s="34">
        <f t="shared" si="6"/>
        <v>57080</v>
      </c>
      <c r="L83" s="25">
        <f>FL83</f>
        <v>0</v>
      </c>
      <c r="M83" s="26">
        <v>1500</v>
      </c>
      <c r="N83" s="26">
        <v>1000</v>
      </c>
      <c r="O83" s="26">
        <v>5000</v>
      </c>
      <c r="P83" s="26">
        <v>8000</v>
      </c>
      <c r="Q83" s="258"/>
      <c r="R83" s="258"/>
      <c r="S83" s="258"/>
      <c r="T83" s="258"/>
      <c r="U83" s="258"/>
      <c r="V83" s="258"/>
      <c r="W83" s="258"/>
      <c r="X83" s="258"/>
      <c r="Y83" s="258"/>
      <c r="Z83" s="258"/>
      <c r="AA83" s="258"/>
      <c r="AB83" s="258"/>
      <c r="AC83" s="258"/>
      <c r="AD83" s="258"/>
      <c r="AE83" s="258"/>
      <c r="AF83" s="258"/>
      <c r="AG83" s="258"/>
      <c r="AH83" s="258"/>
      <c r="AI83" s="258"/>
      <c r="AJ83" s="258"/>
      <c r="AK83" s="258"/>
      <c r="AL83" s="258"/>
      <c r="AM83" s="258"/>
      <c r="AN83" s="258"/>
      <c r="AO83" s="258"/>
      <c r="AP83" s="258"/>
      <c r="AQ83" s="258"/>
      <c r="AR83" s="258"/>
      <c r="AS83" s="258"/>
      <c r="AT83" s="258"/>
      <c r="AU83" s="258"/>
      <c r="AV83" s="258"/>
      <c r="AW83" s="258"/>
      <c r="AX83" s="258"/>
      <c r="AY83" s="258"/>
      <c r="AZ83" s="258"/>
      <c r="BA83" s="258"/>
      <c r="BB83" s="258"/>
      <c r="BC83" s="258"/>
      <c r="BD83" s="258"/>
      <c r="BE83" s="258"/>
      <c r="BF83" s="258"/>
      <c r="BG83" s="258"/>
      <c r="BH83" s="258"/>
      <c r="BI83" s="258"/>
      <c r="BJ83" s="258"/>
      <c r="BK83" s="258"/>
      <c r="BL83" s="258"/>
      <c r="BM83" s="258"/>
      <c r="BN83" s="258"/>
      <c r="BO83" s="258"/>
      <c r="BP83" s="258"/>
      <c r="BQ83" s="258"/>
      <c r="BR83" s="258"/>
      <c r="BS83" s="258"/>
      <c r="BT83" s="258"/>
      <c r="BU83" s="258"/>
      <c r="BV83" s="258"/>
      <c r="BW83" s="258"/>
      <c r="BX83" s="258"/>
      <c r="BY83" s="258"/>
      <c r="BZ83" s="258"/>
      <c r="CA83" s="258"/>
      <c r="CB83" s="258"/>
      <c r="CC83" s="26">
        <v>1500</v>
      </c>
      <c r="CD83" s="27">
        <v>1500</v>
      </c>
      <c r="CE83" s="26">
        <v>1000</v>
      </c>
      <c r="CF83" s="27">
        <v>1000</v>
      </c>
      <c r="CG83" s="26">
        <v>5000</v>
      </c>
      <c r="CH83" s="27">
        <v>5000</v>
      </c>
      <c r="CI83" s="26">
        <v>8000</v>
      </c>
      <c r="CJ83" s="27">
        <f>1500+0</f>
        <v>1500</v>
      </c>
      <c r="CK83" s="26"/>
      <c r="CL83" s="27"/>
      <c r="CM83" s="29">
        <v>4620</v>
      </c>
      <c r="CN83" s="27">
        <v>0</v>
      </c>
      <c r="CO83" s="29">
        <v>4620</v>
      </c>
      <c r="CP83" s="27">
        <v>0</v>
      </c>
      <c r="CQ83" s="29">
        <v>4620</v>
      </c>
      <c r="CR83" s="27">
        <v>0</v>
      </c>
      <c r="CS83" s="29">
        <v>4620</v>
      </c>
      <c r="CT83" s="27">
        <v>20360</v>
      </c>
      <c r="CU83" s="29">
        <v>4620</v>
      </c>
      <c r="CV83" s="27"/>
      <c r="CW83" s="29">
        <v>4620</v>
      </c>
      <c r="CX83" s="27"/>
      <c r="CY83" s="29">
        <v>4620</v>
      </c>
      <c r="CZ83" s="27"/>
      <c r="DA83" s="29">
        <v>4620</v>
      </c>
      <c r="DB83" s="27"/>
      <c r="DC83" s="29">
        <v>4620</v>
      </c>
      <c r="DD83" s="27">
        <v>27720</v>
      </c>
      <c r="DE83" s="128"/>
      <c r="DF83" s="27"/>
      <c r="DG83" s="128"/>
      <c r="DH83" s="27"/>
      <c r="DI83" s="128"/>
      <c r="DJ83" s="27"/>
      <c r="DK83" s="125"/>
      <c r="DL83" s="128"/>
      <c r="DM83" s="27"/>
      <c r="DN83" s="128"/>
      <c r="DO83" s="27"/>
      <c r="DP83" s="128"/>
      <c r="DQ83" s="27"/>
      <c r="DR83" s="128"/>
      <c r="DS83" s="27"/>
      <c r="DT83" s="128"/>
      <c r="DU83" s="27"/>
      <c r="DV83" s="128"/>
      <c r="DW83" s="27"/>
      <c r="DX83" s="128"/>
      <c r="DY83" s="27"/>
      <c r="DZ83" s="128"/>
      <c r="EA83" s="27"/>
      <c r="EB83" s="128"/>
      <c r="EC83" s="27"/>
      <c r="ED83" s="128"/>
      <c r="EE83" s="27"/>
      <c r="EF83" s="128"/>
      <c r="EG83" s="27"/>
      <c r="EH83" s="28"/>
      <c r="EI83" s="27"/>
      <c r="EJ83" s="30"/>
      <c r="EK83" s="28"/>
      <c r="EL83" s="27"/>
      <c r="EM83" s="28"/>
      <c r="EN83" s="27"/>
      <c r="EO83" s="28"/>
      <c r="EP83" s="27"/>
      <c r="EQ83" s="28"/>
      <c r="ER83" s="27"/>
      <c r="ES83" s="28"/>
      <c r="ET83" s="27"/>
      <c r="EU83" s="28"/>
      <c r="EV83" s="27"/>
      <c r="EW83" s="26"/>
      <c r="EX83" s="27"/>
      <c r="EY83" s="26"/>
      <c r="EZ83" s="27"/>
      <c r="FA83" s="26"/>
      <c r="FB83" s="27"/>
      <c r="FC83" s="26"/>
      <c r="FD83" s="27"/>
      <c r="FE83" s="26"/>
      <c r="FF83" s="27"/>
      <c r="FG83" s="26"/>
      <c r="FH83" s="27"/>
      <c r="FI83" s="30"/>
      <c r="FJ83" s="31">
        <f t="shared" si="7"/>
        <v>57080</v>
      </c>
      <c r="FK83" s="31">
        <f t="shared" si="8"/>
        <v>57080</v>
      </c>
      <c r="FL83" s="32">
        <f t="shared" si="9"/>
        <v>0</v>
      </c>
    </row>
    <row r="84" spans="1:168" ht="25.5" customHeight="1">
      <c r="A84" s="41">
        <v>77</v>
      </c>
      <c r="B84" s="134" t="s">
        <v>99</v>
      </c>
      <c r="C84" s="20" t="s">
        <v>100</v>
      </c>
      <c r="D84" s="20" t="s">
        <v>1460</v>
      </c>
      <c r="E84" s="20" t="s">
        <v>1458</v>
      </c>
      <c r="F84" s="21" t="s">
        <v>101</v>
      </c>
      <c r="G84" s="33"/>
      <c r="H84" s="35"/>
      <c r="I84" s="23">
        <v>6600</v>
      </c>
      <c r="J84" s="35"/>
      <c r="K84" s="34">
        <f t="shared" si="6"/>
        <v>57080</v>
      </c>
      <c r="L84" s="25">
        <f>FJ84</f>
        <v>57080</v>
      </c>
      <c r="M84" s="26">
        <v>1500</v>
      </c>
      <c r="N84" s="26">
        <v>1000</v>
      </c>
      <c r="O84" s="26">
        <v>5000</v>
      </c>
      <c r="P84" s="26">
        <v>8000</v>
      </c>
      <c r="Q84" s="258"/>
      <c r="R84" s="258"/>
      <c r="S84" s="258"/>
      <c r="T84" s="258"/>
      <c r="U84" s="258"/>
      <c r="V84" s="258"/>
      <c r="W84" s="258"/>
      <c r="X84" s="258"/>
      <c r="Y84" s="258"/>
      <c r="Z84" s="258"/>
      <c r="AA84" s="258"/>
      <c r="AB84" s="258"/>
      <c r="AC84" s="258"/>
      <c r="AD84" s="258"/>
      <c r="AE84" s="258"/>
      <c r="AF84" s="258"/>
      <c r="AG84" s="258"/>
      <c r="AH84" s="258"/>
      <c r="AI84" s="258"/>
      <c r="AJ84" s="258"/>
      <c r="AK84" s="258"/>
      <c r="AL84" s="258"/>
      <c r="AM84" s="258"/>
      <c r="AN84" s="258"/>
      <c r="AO84" s="258"/>
      <c r="AP84" s="258"/>
      <c r="AQ84" s="258"/>
      <c r="AR84" s="258"/>
      <c r="AS84" s="258"/>
      <c r="AT84" s="258"/>
      <c r="AU84" s="258"/>
      <c r="AV84" s="258"/>
      <c r="AW84" s="258"/>
      <c r="AX84" s="258"/>
      <c r="AY84" s="258"/>
      <c r="AZ84" s="258"/>
      <c r="BA84" s="258"/>
      <c r="BB84" s="258"/>
      <c r="BC84" s="258"/>
      <c r="BD84" s="258"/>
      <c r="BE84" s="258"/>
      <c r="BF84" s="258"/>
      <c r="BG84" s="258"/>
      <c r="BH84" s="258"/>
      <c r="BI84" s="258"/>
      <c r="BJ84" s="258"/>
      <c r="BK84" s="258"/>
      <c r="BL84" s="258"/>
      <c r="BM84" s="258"/>
      <c r="BN84" s="258"/>
      <c r="BO84" s="258"/>
      <c r="BP84" s="258"/>
      <c r="BQ84" s="258"/>
      <c r="BR84" s="258"/>
      <c r="BS84" s="258"/>
      <c r="BT84" s="258"/>
      <c r="BU84" s="258"/>
      <c r="BV84" s="258"/>
      <c r="BW84" s="258"/>
      <c r="BX84" s="258"/>
      <c r="BY84" s="258"/>
      <c r="BZ84" s="258"/>
      <c r="CA84" s="258"/>
      <c r="CB84" s="258"/>
      <c r="CC84" s="26">
        <v>1500</v>
      </c>
      <c r="CD84" s="27">
        <v>1500</v>
      </c>
      <c r="CE84" s="26">
        <v>1000</v>
      </c>
      <c r="CF84" s="27">
        <v>1000</v>
      </c>
      <c r="CG84" s="26">
        <v>5000</v>
      </c>
      <c r="CH84" s="27">
        <v>5000</v>
      </c>
      <c r="CI84" s="26">
        <v>8000</v>
      </c>
      <c r="CJ84" s="27">
        <f>1500+0</f>
        <v>1500</v>
      </c>
      <c r="CK84" s="28"/>
      <c r="CL84" s="27"/>
      <c r="CM84" s="26"/>
      <c r="CN84" s="27"/>
      <c r="CO84" s="29">
        <v>4620</v>
      </c>
      <c r="CP84" s="27">
        <v>4620</v>
      </c>
      <c r="CQ84" s="29">
        <v>4620</v>
      </c>
      <c r="CR84" s="27">
        <v>0</v>
      </c>
      <c r="CS84" s="29">
        <v>4620</v>
      </c>
      <c r="CT84" s="27">
        <v>0</v>
      </c>
      <c r="CU84" s="29">
        <v>4620</v>
      </c>
      <c r="CV84" s="27">
        <v>15000</v>
      </c>
      <c r="CW84" s="29">
        <v>4620</v>
      </c>
      <c r="CX84" s="27"/>
      <c r="CY84" s="29">
        <v>4620</v>
      </c>
      <c r="CZ84" s="27"/>
      <c r="DA84" s="29">
        <v>4620</v>
      </c>
      <c r="DB84" s="27"/>
      <c r="DC84" s="29">
        <v>4620</v>
      </c>
      <c r="DD84" s="27"/>
      <c r="DE84" s="29">
        <v>4620</v>
      </c>
      <c r="DF84" s="27"/>
      <c r="DG84" s="28"/>
      <c r="DH84" s="27"/>
      <c r="DI84" s="28"/>
      <c r="DJ84" s="27"/>
      <c r="DK84" s="125"/>
      <c r="DL84" s="128"/>
      <c r="DM84" s="27"/>
      <c r="DN84" s="128"/>
      <c r="DO84" s="27"/>
      <c r="DP84" s="128"/>
      <c r="DQ84" s="27"/>
      <c r="DR84" s="128"/>
      <c r="DS84" s="27"/>
      <c r="DT84" s="128"/>
      <c r="DU84" s="27"/>
      <c r="DV84" s="128"/>
      <c r="DW84" s="27"/>
      <c r="DX84" s="128"/>
      <c r="DY84" s="27"/>
      <c r="DZ84" s="128"/>
      <c r="EA84" s="27"/>
      <c r="EB84" s="128"/>
      <c r="EC84" s="27"/>
      <c r="ED84" s="128"/>
      <c r="EE84" s="27"/>
      <c r="EF84" s="128"/>
      <c r="EG84" s="27"/>
      <c r="EH84" s="28"/>
      <c r="EI84" s="27"/>
      <c r="EJ84" s="30"/>
      <c r="EK84" s="28"/>
      <c r="EL84" s="27"/>
      <c r="EM84" s="28"/>
      <c r="EN84" s="27"/>
      <c r="EO84" s="28"/>
      <c r="EP84" s="27"/>
      <c r="EQ84" s="28"/>
      <c r="ER84" s="27"/>
      <c r="ES84" s="28"/>
      <c r="ET84" s="27"/>
      <c r="EU84" s="28"/>
      <c r="EV84" s="27"/>
      <c r="EW84" s="26"/>
      <c r="EX84" s="27"/>
      <c r="EY84" s="26"/>
      <c r="EZ84" s="27"/>
      <c r="FA84" s="26"/>
      <c r="FB84" s="27"/>
      <c r="FC84" s="26"/>
      <c r="FD84" s="27"/>
      <c r="FE84" s="26"/>
      <c r="FF84" s="27"/>
      <c r="FG84" s="26"/>
      <c r="FH84" s="27"/>
      <c r="FI84" s="30"/>
      <c r="FJ84" s="31">
        <f t="shared" si="7"/>
        <v>57080</v>
      </c>
      <c r="FK84" s="31">
        <f t="shared" si="8"/>
        <v>28620</v>
      </c>
      <c r="FL84" s="32">
        <f t="shared" si="9"/>
        <v>28460</v>
      </c>
    </row>
    <row r="85" spans="1:168" ht="25.5" customHeight="1">
      <c r="A85" s="172">
        <v>78</v>
      </c>
      <c r="B85" s="36" t="s">
        <v>653</v>
      </c>
      <c r="C85" s="20" t="s">
        <v>654</v>
      </c>
      <c r="D85" s="20" t="s">
        <v>1460</v>
      </c>
      <c r="E85" s="20" t="s">
        <v>1457</v>
      </c>
      <c r="F85" s="126" t="s">
        <v>655</v>
      </c>
      <c r="G85" s="213" t="s">
        <v>410</v>
      </c>
      <c r="H85" s="35" t="s">
        <v>1463</v>
      </c>
      <c r="I85" s="94">
        <v>6200</v>
      </c>
      <c r="J85" s="35"/>
      <c r="K85" s="34">
        <f t="shared" si="6"/>
        <v>54560</v>
      </c>
      <c r="L85" s="25">
        <f>FL85</f>
        <v>0</v>
      </c>
      <c r="M85" s="26">
        <v>1500</v>
      </c>
      <c r="N85" s="26">
        <v>1000</v>
      </c>
      <c r="O85" s="26">
        <v>5000</v>
      </c>
      <c r="P85" s="26">
        <v>8000</v>
      </c>
      <c r="Q85" s="258"/>
      <c r="R85" s="258"/>
      <c r="S85" s="258"/>
      <c r="T85" s="258"/>
      <c r="U85" s="258"/>
      <c r="V85" s="258"/>
      <c r="W85" s="258"/>
      <c r="X85" s="258"/>
      <c r="Y85" s="258"/>
      <c r="Z85" s="258"/>
      <c r="AA85" s="258"/>
      <c r="AB85" s="258"/>
      <c r="AC85" s="258"/>
      <c r="AD85" s="258"/>
      <c r="AE85" s="258"/>
      <c r="AF85" s="258"/>
      <c r="AG85" s="258"/>
      <c r="AH85" s="258"/>
      <c r="AI85" s="258"/>
      <c r="AJ85" s="258"/>
      <c r="AK85" s="258"/>
      <c r="AL85" s="258"/>
      <c r="AM85" s="258"/>
      <c r="AN85" s="258"/>
      <c r="AO85" s="258"/>
      <c r="AP85" s="258"/>
      <c r="AQ85" s="258"/>
      <c r="AR85" s="258"/>
      <c r="AS85" s="258"/>
      <c r="AT85" s="258"/>
      <c r="AU85" s="258"/>
      <c r="AV85" s="258"/>
      <c r="AW85" s="258"/>
      <c r="AX85" s="258"/>
      <c r="AY85" s="258"/>
      <c r="AZ85" s="258"/>
      <c r="BA85" s="258"/>
      <c r="BB85" s="258"/>
      <c r="BC85" s="258"/>
      <c r="BD85" s="258"/>
      <c r="BE85" s="258"/>
      <c r="BF85" s="258"/>
      <c r="BG85" s="258"/>
      <c r="BH85" s="258"/>
      <c r="BI85" s="258"/>
      <c r="BJ85" s="258"/>
      <c r="BK85" s="258"/>
      <c r="BL85" s="258"/>
      <c r="BM85" s="258"/>
      <c r="BN85" s="258"/>
      <c r="BO85" s="258"/>
      <c r="BP85" s="258"/>
      <c r="BQ85" s="258"/>
      <c r="BR85" s="258"/>
      <c r="BS85" s="258"/>
      <c r="BT85" s="258"/>
      <c r="BU85" s="258"/>
      <c r="BV85" s="258"/>
      <c r="BW85" s="258"/>
      <c r="BX85" s="258"/>
      <c r="BY85" s="258"/>
      <c r="BZ85" s="258"/>
      <c r="CA85" s="258"/>
      <c r="CB85" s="258"/>
      <c r="CC85" s="26">
        <v>1500</v>
      </c>
      <c r="CD85" s="27">
        <v>1500</v>
      </c>
      <c r="CE85" s="26">
        <v>1000</v>
      </c>
      <c r="CF85" s="27">
        <v>1000</v>
      </c>
      <c r="CG85" s="26">
        <v>5000</v>
      </c>
      <c r="CH85" s="27">
        <v>5000</v>
      </c>
      <c r="CI85" s="26">
        <v>8000</v>
      </c>
      <c r="CJ85" s="27">
        <f>1500+0</f>
        <v>1500</v>
      </c>
      <c r="CK85" s="26"/>
      <c r="CL85" s="27"/>
      <c r="CM85" s="29">
        <v>4340</v>
      </c>
      <c r="CN85" s="27">
        <v>0</v>
      </c>
      <c r="CO85" s="29">
        <v>4340</v>
      </c>
      <c r="CP85" s="27">
        <v>15740</v>
      </c>
      <c r="CQ85" s="29">
        <v>4340</v>
      </c>
      <c r="CR85" s="27">
        <v>0</v>
      </c>
      <c r="CS85" s="29">
        <v>4340</v>
      </c>
      <c r="CT85" s="27">
        <f>3780+4340</f>
        <v>8120</v>
      </c>
      <c r="CU85" s="29">
        <v>4340</v>
      </c>
      <c r="CV85" s="27">
        <v>4340</v>
      </c>
      <c r="CW85" s="29">
        <v>4340</v>
      </c>
      <c r="CX85" s="27">
        <v>4340</v>
      </c>
      <c r="CY85" s="29">
        <v>4340</v>
      </c>
      <c r="CZ85" s="27">
        <v>8680</v>
      </c>
      <c r="DA85" s="29">
        <v>4340</v>
      </c>
      <c r="DB85" s="27">
        <v>4340</v>
      </c>
      <c r="DC85" s="29">
        <v>4340</v>
      </c>
      <c r="DD85" s="27"/>
      <c r="DE85" s="128"/>
      <c r="DF85" s="27"/>
      <c r="DG85" s="128"/>
      <c r="DH85" s="27"/>
      <c r="DI85" s="128"/>
      <c r="DJ85" s="27"/>
      <c r="DK85" s="125"/>
      <c r="DL85" s="128"/>
      <c r="DM85" s="27"/>
      <c r="DN85" s="128"/>
      <c r="DO85" s="27"/>
      <c r="DP85" s="128"/>
      <c r="DQ85" s="27"/>
      <c r="DR85" s="128"/>
      <c r="DS85" s="27"/>
      <c r="DT85" s="128"/>
      <c r="DU85" s="27"/>
      <c r="DV85" s="128"/>
      <c r="DW85" s="27"/>
      <c r="DX85" s="128"/>
      <c r="DY85" s="27"/>
      <c r="DZ85" s="128"/>
      <c r="EA85" s="27"/>
      <c r="EB85" s="128"/>
      <c r="EC85" s="27"/>
      <c r="ED85" s="128"/>
      <c r="EE85" s="27"/>
      <c r="EF85" s="128"/>
      <c r="EG85" s="27"/>
      <c r="EH85" s="28"/>
      <c r="EI85" s="27"/>
      <c r="EJ85" s="30"/>
      <c r="EK85" s="28"/>
      <c r="EL85" s="27"/>
      <c r="EM85" s="28"/>
      <c r="EN85" s="27"/>
      <c r="EO85" s="28"/>
      <c r="EP85" s="27"/>
      <c r="EQ85" s="28"/>
      <c r="ER85" s="27"/>
      <c r="ES85" s="28"/>
      <c r="ET85" s="27"/>
      <c r="EU85" s="28"/>
      <c r="EV85" s="27"/>
      <c r="EW85" s="26"/>
      <c r="EX85" s="27"/>
      <c r="EY85" s="26"/>
      <c r="EZ85" s="27"/>
      <c r="FA85" s="26"/>
      <c r="FB85" s="27"/>
      <c r="FC85" s="26"/>
      <c r="FD85" s="27"/>
      <c r="FE85" s="26"/>
      <c r="FF85" s="27"/>
      <c r="FG85" s="26"/>
      <c r="FH85" s="27"/>
      <c r="FI85" s="30"/>
      <c r="FJ85" s="31">
        <f t="shared" si="7"/>
        <v>54560</v>
      </c>
      <c r="FK85" s="31">
        <f t="shared" si="8"/>
        <v>54560</v>
      </c>
      <c r="FL85" s="32">
        <f t="shared" si="9"/>
        <v>0</v>
      </c>
    </row>
    <row r="86" spans="1:168" ht="25.5" customHeight="1">
      <c r="A86" s="41">
        <v>79</v>
      </c>
      <c r="B86" s="36" t="s">
        <v>656</v>
      </c>
      <c r="C86" s="20" t="s">
        <v>657</v>
      </c>
      <c r="D86" s="20" t="s">
        <v>1460</v>
      </c>
      <c r="E86" s="20" t="s">
        <v>1457</v>
      </c>
      <c r="F86" s="126" t="s">
        <v>658</v>
      </c>
      <c r="G86" s="33"/>
      <c r="H86" s="127"/>
      <c r="I86" s="94">
        <v>6600</v>
      </c>
      <c r="J86" s="127"/>
      <c r="K86" s="34">
        <f t="shared" si="6"/>
        <v>57080</v>
      </c>
      <c r="L86" s="25">
        <f>FL86</f>
        <v>4620</v>
      </c>
      <c r="M86" s="26">
        <v>1500</v>
      </c>
      <c r="N86" s="26">
        <v>1000</v>
      </c>
      <c r="O86" s="26">
        <v>5000</v>
      </c>
      <c r="P86" s="26">
        <v>8000</v>
      </c>
      <c r="Q86" s="258"/>
      <c r="R86" s="258"/>
      <c r="S86" s="258"/>
      <c r="T86" s="258"/>
      <c r="U86" s="258"/>
      <c r="V86" s="258"/>
      <c r="W86" s="258"/>
      <c r="X86" s="258"/>
      <c r="Y86" s="258"/>
      <c r="Z86" s="258"/>
      <c r="AA86" s="258"/>
      <c r="AB86" s="258"/>
      <c r="AC86" s="258"/>
      <c r="AD86" s="258"/>
      <c r="AE86" s="258"/>
      <c r="AF86" s="258"/>
      <c r="AG86" s="258"/>
      <c r="AH86" s="258"/>
      <c r="AI86" s="258"/>
      <c r="AJ86" s="258"/>
      <c r="AK86" s="258"/>
      <c r="AL86" s="258"/>
      <c r="AM86" s="258"/>
      <c r="AN86" s="258"/>
      <c r="AO86" s="258"/>
      <c r="AP86" s="258"/>
      <c r="AQ86" s="258"/>
      <c r="AR86" s="258"/>
      <c r="AS86" s="258"/>
      <c r="AT86" s="258"/>
      <c r="AU86" s="258"/>
      <c r="AV86" s="258"/>
      <c r="AW86" s="258"/>
      <c r="AX86" s="258"/>
      <c r="AY86" s="258"/>
      <c r="AZ86" s="258"/>
      <c r="BA86" s="258"/>
      <c r="BB86" s="258"/>
      <c r="BC86" s="258"/>
      <c r="BD86" s="258"/>
      <c r="BE86" s="258"/>
      <c r="BF86" s="258"/>
      <c r="BG86" s="258"/>
      <c r="BH86" s="258"/>
      <c r="BI86" s="258"/>
      <c r="BJ86" s="258"/>
      <c r="BK86" s="258"/>
      <c r="BL86" s="258"/>
      <c r="BM86" s="258"/>
      <c r="BN86" s="258"/>
      <c r="BO86" s="258"/>
      <c r="BP86" s="258"/>
      <c r="BQ86" s="258"/>
      <c r="BR86" s="258"/>
      <c r="BS86" s="258"/>
      <c r="BT86" s="258"/>
      <c r="BU86" s="258"/>
      <c r="BV86" s="258"/>
      <c r="BW86" s="258"/>
      <c r="BX86" s="258"/>
      <c r="BY86" s="258"/>
      <c r="BZ86" s="258"/>
      <c r="CA86" s="258"/>
      <c r="CB86" s="258"/>
      <c r="CC86" s="26">
        <v>1500</v>
      </c>
      <c r="CD86" s="27">
        <v>1500</v>
      </c>
      <c r="CE86" s="26">
        <v>1000</v>
      </c>
      <c r="CF86" s="27">
        <v>1000</v>
      </c>
      <c r="CG86" s="26">
        <v>5000</v>
      </c>
      <c r="CH86" s="27">
        <v>5000</v>
      </c>
      <c r="CI86" s="26">
        <v>8000</v>
      </c>
      <c r="CJ86" s="27">
        <v>1500</v>
      </c>
      <c r="CK86" s="26"/>
      <c r="CL86" s="27"/>
      <c r="CM86" s="29">
        <v>4620</v>
      </c>
      <c r="CN86" s="27">
        <v>11120</v>
      </c>
      <c r="CO86" s="29">
        <v>4620</v>
      </c>
      <c r="CP86" s="27">
        <v>4620</v>
      </c>
      <c r="CQ86" s="29">
        <v>4620</v>
      </c>
      <c r="CR86" s="27">
        <v>0</v>
      </c>
      <c r="CS86" s="29">
        <v>4620</v>
      </c>
      <c r="CT86" s="27">
        <v>9240</v>
      </c>
      <c r="CU86" s="29">
        <v>4620</v>
      </c>
      <c r="CV86" s="27">
        <v>4620</v>
      </c>
      <c r="CW86" s="29">
        <v>4620</v>
      </c>
      <c r="CX86" s="27">
        <v>4620</v>
      </c>
      <c r="CY86" s="29">
        <v>4620</v>
      </c>
      <c r="CZ86" s="27"/>
      <c r="DA86" s="29">
        <v>4620</v>
      </c>
      <c r="DB86" s="27">
        <v>9240</v>
      </c>
      <c r="DC86" s="29">
        <v>4620</v>
      </c>
      <c r="DD86" s="27"/>
      <c r="DE86" s="128"/>
      <c r="DF86" s="27"/>
      <c r="DG86" s="128"/>
      <c r="DH86" s="27"/>
      <c r="DI86" s="128"/>
      <c r="DJ86" s="27"/>
      <c r="DK86" s="125"/>
      <c r="DL86" s="128"/>
      <c r="DM86" s="27"/>
      <c r="DN86" s="128"/>
      <c r="DO86" s="27"/>
      <c r="DP86" s="128"/>
      <c r="DQ86" s="27"/>
      <c r="DR86" s="128"/>
      <c r="DS86" s="27"/>
      <c r="DT86" s="128"/>
      <c r="DU86" s="27"/>
      <c r="DV86" s="128"/>
      <c r="DW86" s="27"/>
      <c r="DX86" s="128"/>
      <c r="DY86" s="27"/>
      <c r="DZ86" s="128"/>
      <c r="EA86" s="27"/>
      <c r="EB86" s="128"/>
      <c r="EC86" s="27"/>
      <c r="ED86" s="128"/>
      <c r="EE86" s="27"/>
      <c r="EF86" s="128"/>
      <c r="EG86" s="27"/>
      <c r="EH86" s="28"/>
      <c r="EI86" s="27"/>
      <c r="EJ86" s="30"/>
      <c r="EK86" s="28"/>
      <c r="EL86" s="27"/>
      <c r="EM86" s="28"/>
      <c r="EN86" s="27"/>
      <c r="EO86" s="28"/>
      <c r="EP86" s="27"/>
      <c r="EQ86" s="28"/>
      <c r="ER86" s="27"/>
      <c r="ES86" s="28"/>
      <c r="ET86" s="27"/>
      <c r="EU86" s="28"/>
      <c r="EV86" s="27"/>
      <c r="EW86" s="26"/>
      <c r="EX86" s="27"/>
      <c r="EY86" s="26"/>
      <c r="EZ86" s="27"/>
      <c r="FA86" s="26"/>
      <c r="FB86" s="27"/>
      <c r="FC86" s="26"/>
      <c r="FD86" s="27"/>
      <c r="FE86" s="26"/>
      <c r="FF86" s="27"/>
      <c r="FG86" s="26"/>
      <c r="FH86" s="27"/>
      <c r="FI86" s="30"/>
      <c r="FJ86" s="31">
        <f t="shared" si="7"/>
        <v>57080</v>
      </c>
      <c r="FK86" s="31">
        <f t="shared" si="8"/>
        <v>52460</v>
      </c>
      <c r="FL86" s="32">
        <f t="shared" si="9"/>
        <v>4620</v>
      </c>
    </row>
    <row r="87" spans="1:168" ht="25.5" customHeight="1">
      <c r="A87" s="172">
        <v>80</v>
      </c>
      <c r="B87" s="36" t="s">
        <v>102</v>
      </c>
      <c r="C87" s="20" t="s">
        <v>103</v>
      </c>
      <c r="D87" s="20" t="s">
        <v>1460</v>
      </c>
      <c r="E87" s="20" t="s">
        <v>1458</v>
      </c>
      <c r="F87" s="21" t="s">
        <v>104</v>
      </c>
      <c r="G87" s="40" t="s">
        <v>45</v>
      </c>
      <c r="H87" s="35" t="s">
        <v>1463</v>
      </c>
      <c r="I87" s="23">
        <v>6200</v>
      </c>
      <c r="J87" s="35"/>
      <c r="K87" s="34">
        <f t="shared" si="6"/>
        <v>54560</v>
      </c>
      <c r="L87" s="25">
        <f>FJ87</f>
        <v>54560</v>
      </c>
      <c r="M87" s="26">
        <v>1500</v>
      </c>
      <c r="N87" s="26">
        <v>1000</v>
      </c>
      <c r="O87" s="26">
        <v>5000</v>
      </c>
      <c r="P87" s="26">
        <v>8000</v>
      </c>
      <c r="Q87" s="258"/>
      <c r="R87" s="258"/>
      <c r="S87" s="258"/>
      <c r="T87" s="258"/>
      <c r="U87" s="258"/>
      <c r="V87" s="258"/>
      <c r="W87" s="258"/>
      <c r="X87" s="258"/>
      <c r="Y87" s="258"/>
      <c r="Z87" s="258"/>
      <c r="AA87" s="258"/>
      <c r="AB87" s="258"/>
      <c r="AC87" s="258"/>
      <c r="AD87" s="258"/>
      <c r="AE87" s="258"/>
      <c r="AF87" s="258"/>
      <c r="AG87" s="258"/>
      <c r="AH87" s="258"/>
      <c r="AI87" s="258"/>
      <c r="AJ87" s="258"/>
      <c r="AK87" s="258"/>
      <c r="AL87" s="258"/>
      <c r="AM87" s="258"/>
      <c r="AN87" s="258"/>
      <c r="AO87" s="258"/>
      <c r="AP87" s="258"/>
      <c r="AQ87" s="258"/>
      <c r="AR87" s="258"/>
      <c r="AS87" s="258"/>
      <c r="AT87" s="258"/>
      <c r="AU87" s="258"/>
      <c r="AV87" s="258"/>
      <c r="AW87" s="258"/>
      <c r="AX87" s="258"/>
      <c r="AY87" s="258"/>
      <c r="AZ87" s="258"/>
      <c r="BA87" s="258"/>
      <c r="BB87" s="258"/>
      <c r="BC87" s="258"/>
      <c r="BD87" s="258"/>
      <c r="BE87" s="258"/>
      <c r="BF87" s="258"/>
      <c r="BG87" s="258"/>
      <c r="BH87" s="258"/>
      <c r="BI87" s="258"/>
      <c r="BJ87" s="258"/>
      <c r="BK87" s="258"/>
      <c r="BL87" s="258"/>
      <c r="BM87" s="258"/>
      <c r="BN87" s="258"/>
      <c r="BO87" s="258"/>
      <c r="BP87" s="258"/>
      <c r="BQ87" s="258"/>
      <c r="BR87" s="258"/>
      <c r="BS87" s="258"/>
      <c r="BT87" s="258"/>
      <c r="BU87" s="258"/>
      <c r="BV87" s="258"/>
      <c r="BW87" s="258"/>
      <c r="BX87" s="258"/>
      <c r="BY87" s="258"/>
      <c r="BZ87" s="258"/>
      <c r="CA87" s="258"/>
      <c r="CB87" s="258"/>
      <c r="CC87" s="26">
        <v>1500</v>
      </c>
      <c r="CD87" s="27">
        <v>1500</v>
      </c>
      <c r="CE87" s="26">
        <v>1000</v>
      </c>
      <c r="CF87" s="27">
        <v>1000</v>
      </c>
      <c r="CG87" s="26">
        <v>5000</v>
      </c>
      <c r="CH87" s="27">
        <v>5000</v>
      </c>
      <c r="CI87" s="26">
        <v>8000</v>
      </c>
      <c r="CJ87" s="27">
        <v>1500</v>
      </c>
      <c r="CK87" s="28"/>
      <c r="CL87" s="27"/>
      <c r="CM87" s="26"/>
      <c r="CN87" s="27"/>
      <c r="CO87" s="29">
        <v>4340</v>
      </c>
      <c r="CP87" s="27">
        <v>0</v>
      </c>
      <c r="CQ87" s="29">
        <v>4340</v>
      </c>
      <c r="CR87" s="27">
        <v>4620</v>
      </c>
      <c r="CS87" s="29">
        <v>4340</v>
      </c>
      <c r="CT87" s="27"/>
      <c r="CU87" s="29">
        <v>4340</v>
      </c>
      <c r="CV87" s="27"/>
      <c r="CW87" s="29">
        <v>4340</v>
      </c>
      <c r="CX87" s="27">
        <v>13860</v>
      </c>
      <c r="CY87" s="29">
        <v>4340</v>
      </c>
      <c r="CZ87" s="27"/>
      <c r="DA87" s="29">
        <v>4340</v>
      </c>
      <c r="DB87" s="27">
        <v>9240</v>
      </c>
      <c r="DC87" s="29">
        <v>4340</v>
      </c>
      <c r="DD87" s="27"/>
      <c r="DE87" s="29">
        <v>4340</v>
      </c>
      <c r="DF87" s="27">
        <v>9240</v>
      </c>
      <c r="DG87" s="28"/>
      <c r="DH87" s="27"/>
      <c r="DI87" s="28"/>
      <c r="DJ87" s="27"/>
      <c r="DK87" s="125"/>
      <c r="DL87" s="128"/>
      <c r="DM87" s="27"/>
      <c r="DN87" s="128"/>
      <c r="DO87" s="27"/>
      <c r="DP87" s="128"/>
      <c r="DQ87" s="27"/>
      <c r="DR87" s="128"/>
      <c r="DS87" s="27"/>
      <c r="DT87" s="128"/>
      <c r="DU87" s="27"/>
      <c r="DV87" s="128"/>
      <c r="DW87" s="27"/>
      <c r="DX87" s="128"/>
      <c r="DY87" s="27"/>
      <c r="DZ87" s="128"/>
      <c r="EA87" s="27"/>
      <c r="EB87" s="128"/>
      <c r="EC87" s="27"/>
      <c r="ED87" s="128"/>
      <c r="EE87" s="27"/>
      <c r="EF87" s="128"/>
      <c r="EG87" s="27"/>
      <c r="EH87" s="28"/>
      <c r="EI87" s="27"/>
      <c r="EJ87" s="30"/>
      <c r="EK87" s="28"/>
      <c r="EL87" s="27"/>
      <c r="EM87" s="28"/>
      <c r="EN87" s="27"/>
      <c r="EO87" s="28"/>
      <c r="EP87" s="27"/>
      <c r="EQ87" s="28"/>
      <c r="ER87" s="27"/>
      <c r="ES87" s="28"/>
      <c r="ET87" s="27"/>
      <c r="EU87" s="28"/>
      <c r="EV87" s="27"/>
      <c r="EW87" s="26"/>
      <c r="EX87" s="27"/>
      <c r="EY87" s="26"/>
      <c r="EZ87" s="27"/>
      <c r="FA87" s="26"/>
      <c r="FB87" s="27"/>
      <c r="FC87" s="26"/>
      <c r="FD87" s="27"/>
      <c r="FE87" s="26"/>
      <c r="FF87" s="27"/>
      <c r="FG87" s="26"/>
      <c r="FH87" s="27"/>
      <c r="FI87" s="30"/>
      <c r="FJ87" s="31">
        <f t="shared" si="7"/>
        <v>54560</v>
      </c>
      <c r="FK87" s="31">
        <f t="shared" si="8"/>
        <v>45960</v>
      </c>
      <c r="FL87" s="32">
        <f t="shared" si="9"/>
        <v>8600</v>
      </c>
    </row>
    <row r="88" spans="1:168" ht="25.5" customHeight="1">
      <c r="A88" s="41">
        <v>81</v>
      </c>
      <c r="B88" s="36" t="s">
        <v>105</v>
      </c>
      <c r="C88" s="20" t="s">
        <v>106</v>
      </c>
      <c r="D88" s="20" t="s">
        <v>1460</v>
      </c>
      <c r="E88" s="20" t="s">
        <v>1458</v>
      </c>
      <c r="F88" s="21" t="s">
        <v>107</v>
      </c>
      <c r="G88" s="33"/>
      <c r="H88" s="35" t="s">
        <v>108</v>
      </c>
      <c r="I88" s="23">
        <v>3300</v>
      </c>
      <c r="J88" s="35" t="s">
        <v>108</v>
      </c>
      <c r="K88" s="34">
        <f t="shared" si="6"/>
        <v>36290</v>
      </c>
      <c r="L88" s="25">
        <f>FJ88</f>
        <v>36290</v>
      </c>
      <c r="M88" s="26">
        <v>1500</v>
      </c>
      <c r="N88" s="26">
        <v>1000</v>
      </c>
      <c r="O88" s="26">
        <v>5000</v>
      </c>
      <c r="P88" s="26">
        <v>8000</v>
      </c>
      <c r="Q88" s="258"/>
      <c r="R88" s="258"/>
      <c r="S88" s="258"/>
      <c r="T88" s="258"/>
      <c r="U88" s="258"/>
      <c r="V88" s="258"/>
      <c r="W88" s="258"/>
      <c r="X88" s="258"/>
      <c r="Y88" s="258"/>
      <c r="Z88" s="258"/>
      <c r="AA88" s="258"/>
      <c r="AB88" s="258"/>
      <c r="AC88" s="258"/>
      <c r="AD88" s="258"/>
      <c r="AE88" s="258"/>
      <c r="AF88" s="258"/>
      <c r="AG88" s="258"/>
      <c r="AH88" s="258"/>
      <c r="AI88" s="258"/>
      <c r="AJ88" s="258"/>
      <c r="AK88" s="258"/>
      <c r="AL88" s="258"/>
      <c r="AM88" s="258"/>
      <c r="AN88" s="258"/>
      <c r="AO88" s="258"/>
      <c r="AP88" s="258"/>
      <c r="AQ88" s="258"/>
      <c r="AR88" s="258"/>
      <c r="AS88" s="258"/>
      <c r="AT88" s="258"/>
      <c r="AU88" s="258"/>
      <c r="AV88" s="258"/>
      <c r="AW88" s="258"/>
      <c r="AX88" s="258"/>
      <c r="AY88" s="258"/>
      <c r="AZ88" s="258"/>
      <c r="BA88" s="258"/>
      <c r="BB88" s="258"/>
      <c r="BC88" s="258"/>
      <c r="BD88" s="258"/>
      <c r="BE88" s="258"/>
      <c r="BF88" s="258"/>
      <c r="BG88" s="258"/>
      <c r="BH88" s="258"/>
      <c r="BI88" s="258"/>
      <c r="BJ88" s="258"/>
      <c r="BK88" s="258"/>
      <c r="BL88" s="258"/>
      <c r="BM88" s="258"/>
      <c r="BN88" s="258"/>
      <c r="BO88" s="258"/>
      <c r="BP88" s="258"/>
      <c r="BQ88" s="258"/>
      <c r="BR88" s="258"/>
      <c r="BS88" s="258"/>
      <c r="BT88" s="258"/>
      <c r="BU88" s="258"/>
      <c r="BV88" s="258"/>
      <c r="BW88" s="258"/>
      <c r="BX88" s="258"/>
      <c r="BY88" s="258"/>
      <c r="BZ88" s="258"/>
      <c r="CA88" s="258"/>
      <c r="CB88" s="258"/>
      <c r="CC88" s="26">
        <v>1500</v>
      </c>
      <c r="CD88" s="27">
        <v>1500</v>
      </c>
      <c r="CE88" s="26">
        <v>1000</v>
      </c>
      <c r="CF88" s="27">
        <v>1000</v>
      </c>
      <c r="CG88" s="26">
        <v>5000</v>
      </c>
      <c r="CH88" s="27">
        <v>5000</v>
      </c>
      <c r="CI88" s="26">
        <v>8000</v>
      </c>
      <c r="CJ88" s="27">
        <f>1500+0</f>
        <v>1500</v>
      </c>
      <c r="CK88" s="28"/>
      <c r="CL88" s="27"/>
      <c r="CM88" s="26"/>
      <c r="CN88" s="27"/>
      <c r="CO88" s="29">
        <v>2310</v>
      </c>
      <c r="CP88" s="27">
        <v>11120</v>
      </c>
      <c r="CQ88" s="29">
        <v>2310</v>
      </c>
      <c r="CR88" s="27"/>
      <c r="CS88" s="29">
        <v>2310</v>
      </c>
      <c r="CT88" s="27">
        <v>0</v>
      </c>
      <c r="CU88" s="29">
        <v>2310</v>
      </c>
      <c r="CV88" s="27">
        <v>1470</v>
      </c>
      <c r="CW88" s="29">
        <v>2310</v>
      </c>
      <c r="CX88" s="27">
        <v>2030</v>
      </c>
      <c r="CY88" s="29">
        <v>2310</v>
      </c>
      <c r="CZ88" s="27">
        <v>4060</v>
      </c>
      <c r="DA88" s="29">
        <v>2310</v>
      </c>
      <c r="DB88" s="27"/>
      <c r="DC88" s="29">
        <v>2310</v>
      </c>
      <c r="DD88" s="27"/>
      <c r="DE88" s="29">
        <v>2310</v>
      </c>
      <c r="DF88" s="27"/>
      <c r="DG88" s="28"/>
      <c r="DH88" s="27"/>
      <c r="DI88" s="28"/>
      <c r="DJ88" s="27"/>
      <c r="DK88" s="125"/>
      <c r="DL88" s="128"/>
      <c r="DM88" s="27"/>
      <c r="DN88" s="128"/>
      <c r="DO88" s="27"/>
      <c r="DP88" s="128"/>
      <c r="DQ88" s="27"/>
      <c r="DR88" s="128"/>
      <c r="DS88" s="27"/>
      <c r="DT88" s="128"/>
      <c r="DU88" s="27"/>
      <c r="DV88" s="128"/>
      <c r="DW88" s="27"/>
      <c r="DX88" s="128"/>
      <c r="DY88" s="27"/>
      <c r="DZ88" s="128"/>
      <c r="EA88" s="27"/>
      <c r="EB88" s="128"/>
      <c r="EC88" s="27"/>
      <c r="ED88" s="128"/>
      <c r="EE88" s="27"/>
      <c r="EF88" s="128"/>
      <c r="EG88" s="27"/>
      <c r="EH88" s="28"/>
      <c r="EI88" s="27"/>
      <c r="EJ88" s="30"/>
      <c r="EK88" s="28"/>
      <c r="EL88" s="27"/>
      <c r="EM88" s="28"/>
      <c r="EN88" s="27"/>
      <c r="EO88" s="28"/>
      <c r="EP88" s="27"/>
      <c r="EQ88" s="28"/>
      <c r="ER88" s="27"/>
      <c r="ES88" s="28"/>
      <c r="ET88" s="27"/>
      <c r="EU88" s="28"/>
      <c r="EV88" s="27"/>
      <c r="EW88" s="26"/>
      <c r="EX88" s="27"/>
      <c r="EY88" s="26"/>
      <c r="EZ88" s="27"/>
      <c r="FA88" s="26"/>
      <c r="FB88" s="27"/>
      <c r="FC88" s="26"/>
      <c r="FD88" s="27"/>
      <c r="FE88" s="26"/>
      <c r="FF88" s="27"/>
      <c r="FG88" s="26"/>
      <c r="FH88" s="27"/>
      <c r="FI88" s="30"/>
      <c r="FJ88" s="31">
        <f t="shared" si="7"/>
        <v>36290</v>
      </c>
      <c r="FK88" s="31">
        <f t="shared" si="8"/>
        <v>27680</v>
      </c>
      <c r="FL88" s="32">
        <f t="shared" si="9"/>
        <v>8610</v>
      </c>
    </row>
    <row r="89" spans="1:168" ht="25.5" customHeight="1">
      <c r="A89" s="172">
        <v>82</v>
      </c>
      <c r="B89" s="36" t="s">
        <v>109</v>
      </c>
      <c r="C89" s="20" t="s">
        <v>110</v>
      </c>
      <c r="D89" s="20" t="s">
        <v>1460</v>
      </c>
      <c r="E89" s="20" t="s">
        <v>1458</v>
      </c>
      <c r="F89" s="21" t="s">
        <v>111</v>
      </c>
      <c r="G89" s="211"/>
      <c r="H89" s="127" t="s">
        <v>1465</v>
      </c>
      <c r="I89" s="23">
        <v>4600</v>
      </c>
      <c r="J89" s="34" t="s">
        <v>56</v>
      </c>
      <c r="K89" s="34">
        <f t="shared" si="6"/>
        <v>44480</v>
      </c>
      <c r="L89" s="38">
        <f>FJ89</f>
        <v>44480</v>
      </c>
      <c r="M89" s="26">
        <v>1500</v>
      </c>
      <c r="N89" s="26">
        <v>1000</v>
      </c>
      <c r="O89" s="26">
        <v>5000</v>
      </c>
      <c r="P89" s="26">
        <v>8000</v>
      </c>
      <c r="Q89" s="258"/>
      <c r="R89" s="258"/>
      <c r="S89" s="258"/>
      <c r="T89" s="258"/>
      <c r="U89" s="258"/>
      <c r="V89" s="258"/>
      <c r="W89" s="258"/>
      <c r="X89" s="258"/>
      <c r="Y89" s="258"/>
      <c r="Z89" s="258"/>
      <c r="AA89" s="258"/>
      <c r="AB89" s="258"/>
      <c r="AC89" s="258"/>
      <c r="AD89" s="258"/>
      <c r="AE89" s="258"/>
      <c r="AF89" s="258"/>
      <c r="AG89" s="258"/>
      <c r="AH89" s="258"/>
      <c r="AI89" s="258"/>
      <c r="AJ89" s="258"/>
      <c r="AK89" s="258"/>
      <c r="AL89" s="258"/>
      <c r="AM89" s="258"/>
      <c r="AN89" s="258"/>
      <c r="AO89" s="258"/>
      <c r="AP89" s="258"/>
      <c r="AQ89" s="258"/>
      <c r="AR89" s="258"/>
      <c r="AS89" s="258"/>
      <c r="AT89" s="258"/>
      <c r="AU89" s="258"/>
      <c r="AV89" s="258"/>
      <c r="AW89" s="258"/>
      <c r="AX89" s="258"/>
      <c r="AY89" s="258"/>
      <c r="AZ89" s="258"/>
      <c r="BA89" s="258"/>
      <c r="BB89" s="258"/>
      <c r="BC89" s="258"/>
      <c r="BD89" s="258"/>
      <c r="BE89" s="258"/>
      <c r="BF89" s="258"/>
      <c r="BG89" s="258"/>
      <c r="BH89" s="258"/>
      <c r="BI89" s="258"/>
      <c r="BJ89" s="258"/>
      <c r="BK89" s="258"/>
      <c r="BL89" s="258"/>
      <c r="BM89" s="258"/>
      <c r="BN89" s="258"/>
      <c r="BO89" s="258"/>
      <c r="BP89" s="258"/>
      <c r="BQ89" s="258"/>
      <c r="BR89" s="258"/>
      <c r="BS89" s="258"/>
      <c r="BT89" s="258"/>
      <c r="BU89" s="258"/>
      <c r="BV89" s="258"/>
      <c r="BW89" s="258"/>
      <c r="BX89" s="258"/>
      <c r="BY89" s="258"/>
      <c r="BZ89" s="258"/>
      <c r="CA89" s="258"/>
      <c r="CB89" s="258"/>
      <c r="CC89" s="26">
        <v>1500</v>
      </c>
      <c r="CD89" s="27">
        <v>1500</v>
      </c>
      <c r="CE89" s="26">
        <v>1000</v>
      </c>
      <c r="CF89" s="27">
        <v>1000</v>
      </c>
      <c r="CG89" s="26">
        <v>5000</v>
      </c>
      <c r="CH89" s="27">
        <v>5000</v>
      </c>
      <c r="CI89" s="26">
        <v>8000</v>
      </c>
      <c r="CJ89" s="27">
        <f>1500+0</f>
        <v>1500</v>
      </c>
      <c r="CK89" s="28"/>
      <c r="CL89" s="27"/>
      <c r="CM89" s="26"/>
      <c r="CN89" s="27"/>
      <c r="CO89" s="29">
        <v>3220</v>
      </c>
      <c r="CP89" s="27">
        <v>9720</v>
      </c>
      <c r="CQ89" s="29">
        <v>3220</v>
      </c>
      <c r="CR89" s="27">
        <v>3220</v>
      </c>
      <c r="CS89" s="29">
        <v>3220</v>
      </c>
      <c r="CT89" s="27">
        <v>3220</v>
      </c>
      <c r="CU89" s="29">
        <v>3220</v>
      </c>
      <c r="CV89" s="27">
        <f>3220+3220</f>
        <v>6440</v>
      </c>
      <c r="CW89" s="29">
        <v>3220</v>
      </c>
      <c r="CX89" s="27">
        <v>0</v>
      </c>
      <c r="CY89" s="29">
        <v>3220</v>
      </c>
      <c r="CZ89" s="27">
        <v>3220</v>
      </c>
      <c r="DA89" s="29">
        <v>3220</v>
      </c>
      <c r="DB89" s="27">
        <v>3220</v>
      </c>
      <c r="DC89" s="29">
        <v>3220</v>
      </c>
      <c r="DD89" s="27">
        <v>3220</v>
      </c>
      <c r="DE89" s="29">
        <v>3220</v>
      </c>
      <c r="DF89" s="27">
        <v>3220</v>
      </c>
      <c r="DG89" s="28"/>
      <c r="DH89" s="27"/>
      <c r="DI89" s="28"/>
      <c r="DJ89" s="27"/>
      <c r="DK89" s="125"/>
      <c r="DL89" s="128"/>
      <c r="DM89" s="27"/>
      <c r="DN89" s="128"/>
      <c r="DO89" s="27"/>
      <c r="DP89" s="128"/>
      <c r="DQ89" s="27"/>
      <c r="DR89" s="128"/>
      <c r="DS89" s="27"/>
      <c r="DT89" s="128"/>
      <c r="DU89" s="27"/>
      <c r="DV89" s="128"/>
      <c r="DW89" s="27"/>
      <c r="DX89" s="128"/>
      <c r="DY89" s="27"/>
      <c r="DZ89" s="128"/>
      <c r="EA89" s="27"/>
      <c r="EB89" s="128"/>
      <c r="EC89" s="27"/>
      <c r="ED89" s="128"/>
      <c r="EE89" s="27"/>
      <c r="EF89" s="128"/>
      <c r="EG89" s="27"/>
      <c r="EH89" s="28"/>
      <c r="EI89" s="27"/>
      <c r="EJ89" s="30"/>
      <c r="EK89" s="28"/>
      <c r="EL89" s="27"/>
      <c r="EM89" s="28"/>
      <c r="EN89" s="27"/>
      <c r="EO89" s="28"/>
      <c r="EP89" s="27"/>
      <c r="EQ89" s="28"/>
      <c r="ER89" s="27"/>
      <c r="ES89" s="28"/>
      <c r="ET89" s="27"/>
      <c r="EU89" s="28"/>
      <c r="EV89" s="27"/>
      <c r="EW89" s="26"/>
      <c r="EX89" s="27"/>
      <c r="EY89" s="26"/>
      <c r="EZ89" s="27"/>
      <c r="FA89" s="26"/>
      <c r="FB89" s="27"/>
      <c r="FC89" s="26"/>
      <c r="FD89" s="27"/>
      <c r="FE89" s="26"/>
      <c r="FF89" s="27"/>
      <c r="FG89" s="26"/>
      <c r="FH89" s="27"/>
      <c r="FI89" s="30"/>
      <c r="FJ89" s="31">
        <f t="shared" si="7"/>
        <v>44480</v>
      </c>
      <c r="FK89" s="31">
        <f t="shared" si="8"/>
        <v>44480</v>
      </c>
      <c r="FL89" s="32">
        <f t="shared" si="9"/>
        <v>0</v>
      </c>
    </row>
    <row r="90" spans="1:168" ht="25.5" customHeight="1">
      <c r="A90" s="41">
        <v>83</v>
      </c>
      <c r="B90" s="36" t="s">
        <v>659</v>
      </c>
      <c r="C90" s="20" t="s">
        <v>660</v>
      </c>
      <c r="D90" s="20" t="s">
        <v>1460</v>
      </c>
      <c r="E90" s="20" t="s">
        <v>1457</v>
      </c>
      <c r="F90" s="126" t="s">
        <v>661</v>
      </c>
      <c r="G90" s="33"/>
      <c r="H90" s="127"/>
      <c r="I90" s="94">
        <v>6600</v>
      </c>
      <c r="J90" s="127"/>
      <c r="K90" s="34">
        <f t="shared" si="6"/>
        <v>57080</v>
      </c>
      <c r="L90" s="25">
        <f>FL90</f>
        <v>4620</v>
      </c>
      <c r="M90" s="26">
        <v>1500</v>
      </c>
      <c r="N90" s="26">
        <v>1000</v>
      </c>
      <c r="O90" s="26">
        <v>5000</v>
      </c>
      <c r="P90" s="26">
        <v>8000</v>
      </c>
      <c r="Q90" s="258"/>
      <c r="R90" s="258"/>
      <c r="S90" s="258"/>
      <c r="T90" s="258"/>
      <c r="U90" s="258"/>
      <c r="V90" s="258"/>
      <c r="W90" s="258"/>
      <c r="X90" s="258"/>
      <c r="Y90" s="258"/>
      <c r="Z90" s="258"/>
      <c r="AA90" s="258"/>
      <c r="AB90" s="258"/>
      <c r="AC90" s="258"/>
      <c r="AD90" s="258"/>
      <c r="AE90" s="258"/>
      <c r="AF90" s="258"/>
      <c r="AG90" s="258"/>
      <c r="AH90" s="258"/>
      <c r="AI90" s="258"/>
      <c r="AJ90" s="258"/>
      <c r="AK90" s="258"/>
      <c r="AL90" s="258"/>
      <c r="AM90" s="258"/>
      <c r="AN90" s="258"/>
      <c r="AO90" s="258"/>
      <c r="AP90" s="258"/>
      <c r="AQ90" s="258"/>
      <c r="AR90" s="258"/>
      <c r="AS90" s="258"/>
      <c r="AT90" s="258"/>
      <c r="AU90" s="258"/>
      <c r="AV90" s="258"/>
      <c r="AW90" s="258"/>
      <c r="AX90" s="258"/>
      <c r="AY90" s="258"/>
      <c r="AZ90" s="258"/>
      <c r="BA90" s="258"/>
      <c r="BB90" s="258"/>
      <c r="BC90" s="258"/>
      <c r="BD90" s="258"/>
      <c r="BE90" s="258"/>
      <c r="BF90" s="258"/>
      <c r="BG90" s="258"/>
      <c r="BH90" s="258"/>
      <c r="BI90" s="258"/>
      <c r="BJ90" s="258"/>
      <c r="BK90" s="258"/>
      <c r="BL90" s="258"/>
      <c r="BM90" s="258"/>
      <c r="BN90" s="258"/>
      <c r="BO90" s="258"/>
      <c r="BP90" s="258"/>
      <c r="BQ90" s="258"/>
      <c r="BR90" s="258"/>
      <c r="BS90" s="258"/>
      <c r="BT90" s="258"/>
      <c r="BU90" s="258"/>
      <c r="BV90" s="258"/>
      <c r="BW90" s="258"/>
      <c r="BX90" s="258"/>
      <c r="BY90" s="258"/>
      <c r="BZ90" s="258"/>
      <c r="CA90" s="258"/>
      <c r="CB90" s="258"/>
      <c r="CC90" s="26">
        <v>1500</v>
      </c>
      <c r="CD90" s="27">
        <v>1500</v>
      </c>
      <c r="CE90" s="26">
        <v>1000</v>
      </c>
      <c r="CF90" s="27">
        <v>500</v>
      </c>
      <c r="CG90" s="26">
        <v>5000</v>
      </c>
      <c r="CH90" s="27">
        <v>0</v>
      </c>
      <c r="CI90" s="26">
        <v>8000</v>
      </c>
      <c r="CJ90" s="27">
        <v>0</v>
      </c>
      <c r="CK90" s="26"/>
      <c r="CL90" s="27"/>
      <c r="CM90" s="29">
        <v>4620</v>
      </c>
      <c r="CN90" s="27">
        <f>5500+8000+0</f>
        <v>13500</v>
      </c>
      <c r="CO90" s="29">
        <v>4620</v>
      </c>
      <c r="CP90" s="27">
        <v>0</v>
      </c>
      <c r="CQ90" s="29">
        <v>4620</v>
      </c>
      <c r="CR90" s="27">
        <v>0</v>
      </c>
      <c r="CS90" s="29">
        <v>4620</v>
      </c>
      <c r="CT90" s="27">
        <v>18480</v>
      </c>
      <c r="CU90" s="29">
        <v>4620</v>
      </c>
      <c r="CV90" s="27"/>
      <c r="CW90" s="29">
        <v>4620</v>
      </c>
      <c r="CX90" s="27"/>
      <c r="CY90" s="29">
        <v>4620</v>
      </c>
      <c r="CZ90" s="27">
        <v>18480</v>
      </c>
      <c r="DA90" s="29">
        <v>4620</v>
      </c>
      <c r="DB90" s="27"/>
      <c r="DC90" s="29">
        <v>4620</v>
      </c>
      <c r="DD90" s="27"/>
      <c r="DE90" s="128"/>
      <c r="DF90" s="27"/>
      <c r="DG90" s="128"/>
      <c r="DH90" s="27"/>
      <c r="DI90" s="128"/>
      <c r="DJ90" s="27"/>
      <c r="DK90" s="125"/>
      <c r="DL90" s="128"/>
      <c r="DM90" s="27"/>
      <c r="DN90" s="128"/>
      <c r="DO90" s="27"/>
      <c r="DP90" s="128"/>
      <c r="DQ90" s="27"/>
      <c r="DR90" s="128"/>
      <c r="DS90" s="27"/>
      <c r="DT90" s="128"/>
      <c r="DU90" s="27"/>
      <c r="DV90" s="128"/>
      <c r="DW90" s="27"/>
      <c r="DX90" s="128"/>
      <c r="DY90" s="27"/>
      <c r="DZ90" s="128"/>
      <c r="EA90" s="27"/>
      <c r="EB90" s="128"/>
      <c r="EC90" s="27"/>
      <c r="ED90" s="128"/>
      <c r="EE90" s="27"/>
      <c r="EF90" s="128"/>
      <c r="EG90" s="27"/>
      <c r="EH90" s="28"/>
      <c r="EI90" s="27"/>
      <c r="EJ90" s="30"/>
      <c r="EK90" s="28"/>
      <c r="EL90" s="27"/>
      <c r="EM90" s="28"/>
      <c r="EN90" s="27"/>
      <c r="EO90" s="28"/>
      <c r="EP90" s="27"/>
      <c r="EQ90" s="28"/>
      <c r="ER90" s="27"/>
      <c r="ES90" s="28"/>
      <c r="ET90" s="27"/>
      <c r="EU90" s="28"/>
      <c r="EV90" s="27"/>
      <c r="EW90" s="26"/>
      <c r="EX90" s="27"/>
      <c r="EY90" s="26"/>
      <c r="EZ90" s="27"/>
      <c r="FA90" s="26"/>
      <c r="FB90" s="27"/>
      <c r="FC90" s="26"/>
      <c r="FD90" s="27"/>
      <c r="FE90" s="26"/>
      <c r="FF90" s="27"/>
      <c r="FG90" s="26"/>
      <c r="FH90" s="27"/>
      <c r="FI90" s="30"/>
      <c r="FJ90" s="31">
        <f t="shared" si="7"/>
        <v>57080</v>
      </c>
      <c r="FK90" s="31">
        <f t="shared" si="8"/>
        <v>52460</v>
      </c>
      <c r="FL90" s="32">
        <f t="shared" si="9"/>
        <v>4620</v>
      </c>
    </row>
    <row r="91" spans="1:168" ht="25.5" customHeight="1">
      <c r="A91" s="172">
        <v>84</v>
      </c>
      <c r="B91" s="36" t="s">
        <v>112</v>
      </c>
      <c r="C91" s="20" t="s">
        <v>113</v>
      </c>
      <c r="D91" s="20" t="s">
        <v>1460</v>
      </c>
      <c r="E91" s="20" t="s">
        <v>1458</v>
      </c>
      <c r="F91" s="21" t="s">
        <v>114</v>
      </c>
      <c r="G91" s="33"/>
      <c r="H91" s="35"/>
      <c r="I91" s="23">
        <v>6600</v>
      </c>
      <c r="J91" s="35"/>
      <c r="K91" s="34">
        <f t="shared" si="6"/>
        <v>57080</v>
      </c>
      <c r="L91" s="25">
        <f>FJ91</f>
        <v>57080</v>
      </c>
      <c r="M91" s="26">
        <v>1500</v>
      </c>
      <c r="N91" s="26">
        <v>1000</v>
      </c>
      <c r="O91" s="26">
        <v>5000</v>
      </c>
      <c r="P91" s="26">
        <v>8000</v>
      </c>
      <c r="Q91" s="258"/>
      <c r="R91" s="258"/>
      <c r="S91" s="258"/>
      <c r="T91" s="258"/>
      <c r="U91" s="258"/>
      <c r="V91" s="258"/>
      <c r="W91" s="258"/>
      <c r="X91" s="258"/>
      <c r="Y91" s="258"/>
      <c r="Z91" s="258"/>
      <c r="AA91" s="258"/>
      <c r="AB91" s="258"/>
      <c r="AC91" s="258"/>
      <c r="AD91" s="258"/>
      <c r="AE91" s="258"/>
      <c r="AF91" s="258"/>
      <c r="AG91" s="258"/>
      <c r="AH91" s="258"/>
      <c r="AI91" s="258"/>
      <c r="AJ91" s="258"/>
      <c r="AK91" s="258"/>
      <c r="AL91" s="258"/>
      <c r="AM91" s="258"/>
      <c r="AN91" s="258"/>
      <c r="AO91" s="258"/>
      <c r="AP91" s="258"/>
      <c r="AQ91" s="258"/>
      <c r="AR91" s="258"/>
      <c r="AS91" s="258"/>
      <c r="AT91" s="258"/>
      <c r="AU91" s="258"/>
      <c r="AV91" s="258"/>
      <c r="AW91" s="258"/>
      <c r="AX91" s="258"/>
      <c r="AY91" s="258"/>
      <c r="AZ91" s="258"/>
      <c r="BA91" s="258"/>
      <c r="BB91" s="258"/>
      <c r="BC91" s="258"/>
      <c r="BD91" s="258"/>
      <c r="BE91" s="258"/>
      <c r="BF91" s="258"/>
      <c r="BG91" s="258"/>
      <c r="BH91" s="258"/>
      <c r="BI91" s="258"/>
      <c r="BJ91" s="258"/>
      <c r="BK91" s="258"/>
      <c r="BL91" s="258"/>
      <c r="BM91" s="258"/>
      <c r="BN91" s="258"/>
      <c r="BO91" s="258"/>
      <c r="BP91" s="258"/>
      <c r="BQ91" s="258"/>
      <c r="BR91" s="258"/>
      <c r="BS91" s="258"/>
      <c r="BT91" s="258"/>
      <c r="BU91" s="258"/>
      <c r="BV91" s="258"/>
      <c r="BW91" s="258"/>
      <c r="BX91" s="258"/>
      <c r="BY91" s="258"/>
      <c r="BZ91" s="258"/>
      <c r="CA91" s="258"/>
      <c r="CB91" s="258"/>
      <c r="CC91" s="26">
        <v>1500</v>
      </c>
      <c r="CD91" s="27">
        <v>1500</v>
      </c>
      <c r="CE91" s="26">
        <v>1000</v>
      </c>
      <c r="CF91" s="27">
        <f>500+0</f>
        <v>500</v>
      </c>
      <c r="CG91" s="26">
        <v>5000</v>
      </c>
      <c r="CH91" s="27">
        <v>0</v>
      </c>
      <c r="CI91" s="26">
        <v>8000</v>
      </c>
      <c r="CJ91" s="27">
        <v>0</v>
      </c>
      <c r="CK91" s="28"/>
      <c r="CL91" s="27"/>
      <c r="CM91" s="26"/>
      <c r="CN91" s="27"/>
      <c r="CO91" s="29">
        <v>4620</v>
      </c>
      <c r="CP91" s="27">
        <v>18120</v>
      </c>
      <c r="CQ91" s="29">
        <v>4620</v>
      </c>
      <c r="CR91" s="27">
        <v>4620</v>
      </c>
      <c r="CS91" s="29">
        <v>4620</v>
      </c>
      <c r="CT91" s="27">
        <v>4620</v>
      </c>
      <c r="CU91" s="29">
        <v>4620</v>
      </c>
      <c r="CV91" s="27">
        <v>4620</v>
      </c>
      <c r="CW91" s="29">
        <v>4620</v>
      </c>
      <c r="CX91" s="27">
        <v>4620</v>
      </c>
      <c r="CY91" s="29">
        <v>4620</v>
      </c>
      <c r="CZ91" s="27">
        <v>4620</v>
      </c>
      <c r="DA91" s="29">
        <v>4620</v>
      </c>
      <c r="DB91" s="27"/>
      <c r="DC91" s="29">
        <v>4620</v>
      </c>
      <c r="DD91" s="27">
        <v>6000</v>
      </c>
      <c r="DE91" s="29">
        <v>4620</v>
      </c>
      <c r="DF91" s="27">
        <f>4620+4620</f>
        <v>9240</v>
      </c>
      <c r="DG91" s="28"/>
      <c r="DH91" s="27"/>
      <c r="DI91" s="28"/>
      <c r="DJ91" s="27"/>
      <c r="DK91" s="125"/>
      <c r="DL91" s="128"/>
      <c r="DM91" s="27"/>
      <c r="DN91" s="128"/>
      <c r="DO91" s="27"/>
      <c r="DP91" s="128"/>
      <c r="DQ91" s="27"/>
      <c r="DR91" s="128"/>
      <c r="DS91" s="27"/>
      <c r="DT91" s="128"/>
      <c r="DU91" s="27"/>
      <c r="DV91" s="128"/>
      <c r="DW91" s="27"/>
      <c r="DX91" s="128"/>
      <c r="DY91" s="27"/>
      <c r="DZ91" s="128"/>
      <c r="EA91" s="27"/>
      <c r="EB91" s="128"/>
      <c r="EC91" s="27"/>
      <c r="ED91" s="128"/>
      <c r="EE91" s="27"/>
      <c r="EF91" s="128"/>
      <c r="EG91" s="27"/>
      <c r="EH91" s="28"/>
      <c r="EI91" s="27"/>
      <c r="EJ91" s="30"/>
      <c r="EK91" s="28"/>
      <c r="EL91" s="27"/>
      <c r="EM91" s="28"/>
      <c r="EN91" s="27"/>
      <c r="EO91" s="28"/>
      <c r="EP91" s="27"/>
      <c r="EQ91" s="28"/>
      <c r="ER91" s="27"/>
      <c r="ES91" s="28"/>
      <c r="ET91" s="27"/>
      <c r="EU91" s="28"/>
      <c r="EV91" s="27"/>
      <c r="EW91" s="26"/>
      <c r="EX91" s="27"/>
      <c r="EY91" s="26"/>
      <c r="EZ91" s="27"/>
      <c r="FA91" s="26"/>
      <c r="FB91" s="27"/>
      <c r="FC91" s="26"/>
      <c r="FD91" s="27"/>
      <c r="FE91" s="26"/>
      <c r="FF91" s="27"/>
      <c r="FG91" s="26"/>
      <c r="FH91" s="27"/>
      <c r="FI91" s="30"/>
      <c r="FJ91" s="31">
        <f t="shared" si="7"/>
        <v>57080</v>
      </c>
      <c r="FK91" s="31">
        <f t="shared" si="8"/>
        <v>58460</v>
      </c>
      <c r="FL91" s="32">
        <f t="shared" si="9"/>
        <v>-1380</v>
      </c>
    </row>
    <row r="92" spans="1:168" ht="25.5" customHeight="1">
      <c r="A92" s="41">
        <v>85</v>
      </c>
      <c r="B92" s="36" t="s">
        <v>115</v>
      </c>
      <c r="C92" s="20" t="s">
        <v>116</v>
      </c>
      <c r="D92" s="20" t="s">
        <v>1460</v>
      </c>
      <c r="E92" s="20" t="s">
        <v>1458</v>
      </c>
      <c r="F92" s="21" t="s">
        <v>117</v>
      </c>
      <c r="G92" s="212"/>
      <c r="H92" s="147" t="s">
        <v>1468</v>
      </c>
      <c r="I92" s="23">
        <v>3300</v>
      </c>
      <c r="J92" s="228" t="s">
        <v>98</v>
      </c>
      <c r="K92" s="34">
        <f t="shared" si="6"/>
        <v>36290</v>
      </c>
      <c r="L92" s="25">
        <f>FJ92</f>
        <v>36290</v>
      </c>
      <c r="M92" s="26">
        <v>1500</v>
      </c>
      <c r="N92" s="26">
        <v>1000</v>
      </c>
      <c r="O92" s="26">
        <v>5000</v>
      </c>
      <c r="P92" s="26">
        <v>8000</v>
      </c>
      <c r="Q92" s="258"/>
      <c r="R92" s="258"/>
      <c r="S92" s="258"/>
      <c r="T92" s="258"/>
      <c r="U92" s="258"/>
      <c r="V92" s="258"/>
      <c r="W92" s="258"/>
      <c r="X92" s="258"/>
      <c r="Y92" s="258"/>
      <c r="Z92" s="258"/>
      <c r="AA92" s="258"/>
      <c r="AB92" s="258"/>
      <c r="AC92" s="258"/>
      <c r="AD92" s="258"/>
      <c r="AE92" s="258"/>
      <c r="AF92" s="258"/>
      <c r="AG92" s="258"/>
      <c r="AH92" s="258"/>
      <c r="AI92" s="258"/>
      <c r="AJ92" s="258"/>
      <c r="AK92" s="258"/>
      <c r="AL92" s="258"/>
      <c r="AM92" s="258"/>
      <c r="AN92" s="258"/>
      <c r="AO92" s="258"/>
      <c r="AP92" s="258"/>
      <c r="AQ92" s="258"/>
      <c r="AR92" s="258"/>
      <c r="AS92" s="258"/>
      <c r="AT92" s="258"/>
      <c r="AU92" s="258"/>
      <c r="AV92" s="258"/>
      <c r="AW92" s="258"/>
      <c r="AX92" s="258"/>
      <c r="AY92" s="258"/>
      <c r="AZ92" s="258"/>
      <c r="BA92" s="258"/>
      <c r="BB92" s="258"/>
      <c r="BC92" s="258"/>
      <c r="BD92" s="258"/>
      <c r="BE92" s="258"/>
      <c r="BF92" s="258"/>
      <c r="BG92" s="258"/>
      <c r="BH92" s="258"/>
      <c r="BI92" s="258"/>
      <c r="BJ92" s="258"/>
      <c r="BK92" s="258"/>
      <c r="BL92" s="258"/>
      <c r="BM92" s="258"/>
      <c r="BN92" s="258"/>
      <c r="BO92" s="258"/>
      <c r="BP92" s="258"/>
      <c r="BQ92" s="258"/>
      <c r="BR92" s="258"/>
      <c r="BS92" s="258"/>
      <c r="BT92" s="258"/>
      <c r="BU92" s="258"/>
      <c r="BV92" s="258"/>
      <c r="BW92" s="258"/>
      <c r="BX92" s="258"/>
      <c r="BY92" s="258"/>
      <c r="BZ92" s="258"/>
      <c r="CA92" s="258"/>
      <c r="CB92" s="258"/>
      <c r="CC92" s="26">
        <v>1500</v>
      </c>
      <c r="CD92" s="27">
        <v>1500</v>
      </c>
      <c r="CE92" s="26">
        <v>1000</v>
      </c>
      <c r="CF92" s="27">
        <f>500+0</f>
        <v>500</v>
      </c>
      <c r="CG92" s="26">
        <v>5000</v>
      </c>
      <c r="CH92" s="27">
        <v>0</v>
      </c>
      <c r="CI92" s="26">
        <v>8000</v>
      </c>
      <c r="CJ92" s="27">
        <v>0</v>
      </c>
      <c r="CK92" s="28"/>
      <c r="CL92" s="27"/>
      <c r="CM92" s="26"/>
      <c r="CN92" s="27"/>
      <c r="CO92" s="29">
        <v>2310</v>
      </c>
      <c r="CP92" s="27">
        <v>10810</v>
      </c>
      <c r="CQ92" s="29">
        <v>2310</v>
      </c>
      <c r="CR92" s="27">
        <v>7310</v>
      </c>
      <c r="CS92" s="29">
        <v>2310</v>
      </c>
      <c r="CT92" s="27">
        <v>2310</v>
      </c>
      <c r="CU92" s="29">
        <v>2310</v>
      </c>
      <c r="CV92" s="27">
        <v>2310</v>
      </c>
      <c r="CW92" s="29">
        <v>2310</v>
      </c>
      <c r="CX92" s="27">
        <v>2310</v>
      </c>
      <c r="CY92" s="29">
        <v>2310</v>
      </c>
      <c r="CZ92" s="27">
        <v>2310</v>
      </c>
      <c r="DA92" s="29">
        <v>2310</v>
      </c>
      <c r="DB92" s="27">
        <v>2310</v>
      </c>
      <c r="DC92" s="29">
        <v>2310</v>
      </c>
      <c r="DD92" s="27">
        <v>2310</v>
      </c>
      <c r="DE92" s="29">
        <v>2310</v>
      </c>
      <c r="DF92" s="27">
        <v>2310</v>
      </c>
      <c r="DG92" s="28"/>
      <c r="DH92" s="27"/>
      <c r="DI92" s="28"/>
      <c r="DJ92" s="27"/>
      <c r="DK92" s="125"/>
      <c r="DL92" s="128"/>
      <c r="DM92" s="27"/>
      <c r="DN92" s="128"/>
      <c r="DO92" s="27"/>
      <c r="DP92" s="128"/>
      <c r="DQ92" s="27"/>
      <c r="DR92" s="128"/>
      <c r="DS92" s="27"/>
      <c r="DT92" s="128"/>
      <c r="DU92" s="27"/>
      <c r="DV92" s="128"/>
      <c r="DW92" s="27"/>
      <c r="DX92" s="128"/>
      <c r="DY92" s="27"/>
      <c r="DZ92" s="128"/>
      <c r="EA92" s="27"/>
      <c r="EB92" s="128"/>
      <c r="EC92" s="27"/>
      <c r="ED92" s="128"/>
      <c r="EE92" s="27"/>
      <c r="EF92" s="128"/>
      <c r="EG92" s="27"/>
      <c r="EH92" s="28"/>
      <c r="EI92" s="27"/>
      <c r="EJ92" s="30"/>
      <c r="EK92" s="28"/>
      <c r="EL92" s="27"/>
      <c r="EM92" s="28"/>
      <c r="EN92" s="27"/>
      <c r="EO92" s="28"/>
      <c r="EP92" s="27"/>
      <c r="EQ92" s="28"/>
      <c r="ER92" s="27"/>
      <c r="ES92" s="28"/>
      <c r="ET92" s="27"/>
      <c r="EU92" s="28"/>
      <c r="EV92" s="27"/>
      <c r="EW92" s="26"/>
      <c r="EX92" s="27"/>
      <c r="EY92" s="26"/>
      <c r="EZ92" s="27"/>
      <c r="FA92" s="26"/>
      <c r="FB92" s="27"/>
      <c r="FC92" s="26"/>
      <c r="FD92" s="27"/>
      <c r="FE92" s="26"/>
      <c r="FF92" s="27"/>
      <c r="FG92" s="26"/>
      <c r="FH92" s="27"/>
      <c r="FI92" s="30"/>
      <c r="FJ92" s="31">
        <f t="shared" si="7"/>
        <v>36290</v>
      </c>
      <c r="FK92" s="31">
        <f t="shared" si="8"/>
        <v>36290</v>
      </c>
      <c r="FL92" s="32">
        <f t="shared" si="9"/>
        <v>0</v>
      </c>
    </row>
    <row r="93" spans="1:168" ht="25.5" customHeight="1">
      <c r="A93" s="172">
        <v>86</v>
      </c>
      <c r="B93" s="36" t="s">
        <v>662</v>
      </c>
      <c r="C93" s="20" t="s">
        <v>663</v>
      </c>
      <c r="D93" s="20" t="s">
        <v>1460</v>
      </c>
      <c r="E93" s="20" t="s">
        <v>1457</v>
      </c>
      <c r="F93" s="126" t="s">
        <v>664</v>
      </c>
      <c r="G93" s="213"/>
      <c r="H93" s="127" t="s">
        <v>1468</v>
      </c>
      <c r="I93" s="94">
        <v>3300</v>
      </c>
      <c r="J93" s="127" t="s">
        <v>98</v>
      </c>
      <c r="K93" s="34">
        <f t="shared" si="6"/>
        <v>36290</v>
      </c>
      <c r="L93" s="25">
        <f>FL93</f>
        <v>20790</v>
      </c>
      <c r="M93" s="26">
        <v>1500</v>
      </c>
      <c r="N93" s="26">
        <v>1000</v>
      </c>
      <c r="O93" s="26">
        <v>5000</v>
      </c>
      <c r="P93" s="26">
        <v>8000</v>
      </c>
      <c r="Q93" s="258"/>
      <c r="R93" s="258"/>
      <c r="S93" s="258"/>
      <c r="T93" s="258"/>
      <c r="U93" s="258"/>
      <c r="V93" s="258"/>
      <c r="W93" s="258"/>
      <c r="X93" s="258"/>
      <c r="Y93" s="258"/>
      <c r="Z93" s="258"/>
      <c r="AA93" s="258"/>
      <c r="AB93" s="258"/>
      <c r="AC93" s="258"/>
      <c r="AD93" s="258"/>
      <c r="AE93" s="258"/>
      <c r="AF93" s="258"/>
      <c r="AG93" s="258"/>
      <c r="AH93" s="258"/>
      <c r="AI93" s="258"/>
      <c r="AJ93" s="258"/>
      <c r="AK93" s="258"/>
      <c r="AL93" s="258"/>
      <c r="AM93" s="258"/>
      <c r="AN93" s="258"/>
      <c r="AO93" s="258"/>
      <c r="AP93" s="258"/>
      <c r="AQ93" s="258"/>
      <c r="AR93" s="258"/>
      <c r="AS93" s="258"/>
      <c r="AT93" s="258"/>
      <c r="AU93" s="258"/>
      <c r="AV93" s="258"/>
      <c r="AW93" s="258"/>
      <c r="AX93" s="258"/>
      <c r="AY93" s="258"/>
      <c r="AZ93" s="258"/>
      <c r="BA93" s="258"/>
      <c r="BB93" s="258"/>
      <c r="BC93" s="258"/>
      <c r="BD93" s="258"/>
      <c r="BE93" s="258"/>
      <c r="BF93" s="258"/>
      <c r="BG93" s="258"/>
      <c r="BH93" s="258"/>
      <c r="BI93" s="258"/>
      <c r="BJ93" s="258"/>
      <c r="BK93" s="258"/>
      <c r="BL93" s="258"/>
      <c r="BM93" s="258"/>
      <c r="BN93" s="258"/>
      <c r="BO93" s="258"/>
      <c r="BP93" s="258"/>
      <c r="BQ93" s="258"/>
      <c r="BR93" s="258"/>
      <c r="BS93" s="258"/>
      <c r="BT93" s="258"/>
      <c r="BU93" s="258"/>
      <c r="BV93" s="258"/>
      <c r="BW93" s="258"/>
      <c r="BX93" s="258"/>
      <c r="BY93" s="258"/>
      <c r="BZ93" s="258"/>
      <c r="CA93" s="258"/>
      <c r="CB93" s="258"/>
      <c r="CC93" s="26">
        <v>1500</v>
      </c>
      <c r="CD93" s="27">
        <v>1500</v>
      </c>
      <c r="CE93" s="26">
        <v>1000</v>
      </c>
      <c r="CF93" s="27">
        <f>500+0</f>
        <v>500</v>
      </c>
      <c r="CG93" s="26">
        <v>5000</v>
      </c>
      <c r="CH93" s="27">
        <v>0</v>
      </c>
      <c r="CI93" s="26">
        <v>8000</v>
      </c>
      <c r="CJ93" s="27">
        <v>0</v>
      </c>
      <c r="CK93" s="26"/>
      <c r="CL93" s="27"/>
      <c r="CM93" s="29">
        <v>2310</v>
      </c>
      <c r="CN93" s="27"/>
      <c r="CO93" s="29">
        <v>2310</v>
      </c>
      <c r="CP93" s="27"/>
      <c r="CQ93" s="29">
        <v>2310</v>
      </c>
      <c r="CR93" s="27"/>
      <c r="CS93" s="29">
        <v>2310</v>
      </c>
      <c r="CT93" s="27">
        <v>13500</v>
      </c>
      <c r="CU93" s="29">
        <v>2310</v>
      </c>
      <c r="CV93" s="27"/>
      <c r="CW93" s="29">
        <v>2310</v>
      </c>
      <c r="CX93" s="27"/>
      <c r="CY93" s="29">
        <v>2310</v>
      </c>
      <c r="CZ93" s="27"/>
      <c r="DA93" s="29">
        <v>2310</v>
      </c>
      <c r="DB93" s="27"/>
      <c r="DC93" s="29">
        <v>2310</v>
      </c>
      <c r="DD93" s="27"/>
      <c r="DE93" s="128"/>
      <c r="DF93" s="27"/>
      <c r="DG93" s="128"/>
      <c r="DH93" s="27"/>
      <c r="DI93" s="128"/>
      <c r="DJ93" s="27"/>
      <c r="DK93" s="125"/>
      <c r="DL93" s="128"/>
      <c r="DM93" s="27"/>
      <c r="DN93" s="128"/>
      <c r="DO93" s="27"/>
      <c r="DP93" s="128"/>
      <c r="DQ93" s="27"/>
      <c r="DR93" s="128"/>
      <c r="DS93" s="27"/>
      <c r="DT93" s="128"/>
      <c r="DU93" s="27"/>
      <c r="DV93" s="128"/>
      <c r="DW93" s="27"/>
      <c r="DX93" s="128"/>
      <c r="DY93" s="27"/>
      <c r="DZ93" s="128"/>
      <c r="EA93" s="27"/>
      <c r="EB93" s="128"/>
      <c r="EC93" s="27"/>
      <c r="ED93" s="128"/>
      <c r="EE93" s="27"/>
      <c r="EF93" s="128"/>
      <c r="EG93" s="27"/>
      <c r="EH93" s="28"/>
      <c r="EI93" s="27"/>
      <c r="EJ93" s="30"/>
      <c r="EK93" s="28"/>
      <c r="EL93" s="27"/>
      <c r="EM93" s="28"/>
      <c r="EN93" s="27"/>
      <c r="EO93" s="28"/>
      <c r="EP93" s="27"/>
      <c r="EQ93" s="28"/>
      <c r="ER93" s="27"/>
      <c r="ES93" s="28"/>
      <c r="ET93" s="27"/>
      <c r="EU93" s="28"/>
      <c r="EV93" s="27"/>
      <c r="EW93" s="26"/>
      <c r="EX93" s="27"/>
      <c r="EY93" s="26"/>
      <c r="EZ93" s="27"/>
      <c r="FA93" s="26"/>
      <c r="FB93" s="27"/>
      <c r="FC93" s="26"/>
      <c r="FD93" s="27"/>
      <c r="FE93" s="26"/>
      <c r="FF93" s="27"/>
      <c r="FG93" s="26"/>
      <c r="FH93" s="27"/>
      <c r="FI93" s="30"/>
      <c r="FJ93" s="31">
        <f t="shared" si="7"/>
        <v>36290</v>
      </c>
      <c r="FK93" s="31">
        <f t="shared" si="8"/>
        <v>15500</v>
      </c>
      <c r="FL93" s="32">
        <f t="shared" si="9"/>
        <v>20790</v>
      </c>
    </row>
    <row r="94" spans="1:168" ht="25.5" customHeight="1">
      <c r="A94" s="41">
        <v>87</v>
      </c>
      <c r="B94" s="36" t="s">
        <v>118</v>
      </c>
      <c r="C94" s="20" t="s">
        <v>119</v>
      </c>
      <c r="D94" s="20" t="s">
        <v>1460</v>
      </c>
      <c r="E94" s="20" t="s">
        <v>1458</v>
      </c>
      <c r="F94" s="21" t="s">
        <v>120</v>
      </c>
      <c r="G94" s="212"/>
      <c r="H94" s="147" t="s">
        <v>1468</v>
      </c>
      <c r="I94" s="23">
        <v>3300</v>
      </c>
      <c r="J94" s="228" t="s">
        <v>98</v>
      </c>
      <c r="K94" s="34">
        <f t="shared" si="6"/>
        <v>36290</v>
      </c>
      <c r="L94" s="25">
        <f>FJ94</f>
        <v>36290</v>
      </c>
      <c r="M94" s="26">
        <v>1500</v>
      </c>
      <c r="N94" s="26">
        <v>1000</v>
      </c>
      <c r="O94" s="26">
        <v>5000</v>
      </c>
      <c r="P94" s="26">
        <v>8000</v>
      </c>
      <c r="Q94" s="258"/>
      <c r="R94" s="258"/>
      <c r="S94" s="258"/>
      <c r="T94" s="258"/>
      <c r="U94" s="258"/>
      <c r="V94" s="258"/>
      <c r="W94" s="258"/>
      <c r="X94" s="258"/>
      <c r="Y94" s="258"/>
      <c r="Z94" s="258"/>
      <c r="AA94" s="258"/>
      <c r="AB94" s="258"/>
      <c r="AC94" s="258"/>
      <c r="AD94" s="258"/>
      <c r="AE94" s="258"/>
      <c r="AF94" s="258"/>
      <c r="AG94" s="258"/>
      <c r="AH94" s="258"/>
      <c r="AI94" s="258"/>
      <c r="AJ94" s="258"/>
      <c r="AK94" s="258"/>
      <c r="AL94" s="258"/>
      <c r="AM94" s="258"/>
      <c r="AN94" s="258"/>
      <c r="AO94" s="258"/>
      <c r="AP94" s="258"/>
      <c r="AQ94" s="258"/>
      <c r="AR94" s="258"/>
      <c r="AS94" s="258"/>
      <c r="AT94" s="258"/>
      <c r="AU94" s="258"/>
      <c r="AV94" s="258"/>
      <c r="AW94" s="258"/>
      <c r="AX94" s="258"/>
      <c r="AY94" s="258"/>
      <c r="AZ94" s="258"/>
      <c r="BA94" s="258"/>
      <c r="BB94" s="258"/>
      <c r="BC94" s="258"/>
      <c r="BD94" s="258"/>
      <c r="BE94" s="258"/>
      <c r="BF94" s="258"/>
      <c r="BG94" s="258"/>
      <c r="BH94" s="258"/>
      <c r="BI94" s="258"/>
      <c r="BJ94" s="258"/>
      <c r="BK94" s="258"/>
      <c r="BL94" s="258"/>
      <c r="BM94" s="258"/>
      <c r="BN94" s="258"/>
      <c r="BO94" s="258"/>
      <c r="BP94" s="258"/>
      <c r="BQ94" s="258"/>
      <c r="BR94" s="258"/>
      <c r="BS94" s="258"/>
      <c r="BT94" s="258"/>
      <c r="BU94" s="258"/>
      <c r="BV94" s="258"/>
      <c r="BW94" s="258"/>
      <c r="BX94" s="258"/>
      <c r="BY94" s="258"/>
      <c r="BZ94" s="258"/>
      <c r="CA94" s="258"/>
      <c r="CB94" s="258"/>
      <c r="CC94" s="26">
        <v>1500</v>
      </c>
      <c r="CD94" s="27">
        <v>1500</v>
      </c>
      <c r="CE94" s="26">
        <v>1000</v>
      </c>
      <c r="CF94" s="27">
        <f>500+0</f>
        <v>500</v>
      </c>
      <c r="CG94" s="26">
        <v>5000</v>
      </c>
      <c r="CH94" s="27">
        <v>0</v>
      </c>
      <c r="CI94" s="26">
        <v>8000</v>
      </c>
      <c r="CJ94" s="27">
        <v>0</v>
      </c>
      <c r="CK94" s="28"/>
      <c r="CL94" s="27"/>
      <c r="CM94" s="26"/>
      <c r="CN94" s="27"/>
      <c r="CO94" s="29">
        <v>2310</v>
      </c>
      <c r="CP94" s="27">
        <v>0</v>
      </c>
      <c r="CQ94" s="29">
        <v>2310</v>
      </c>
      <c r="CR94" s="27">
        <v>0</v>
      </c>
      <c r="CS94" s="29">
        <v>2310</v>
      </c>
      <c r="CT94" s="27">
        <v>0</v>
      </c>
      <c r="CU94" s="29">
        <v>2310</v>
      </c>
      <c r="CV94" s="27">
        <v>19590</v>
      </c>
      <c r="CW94" s="29">
        <v>2310</v>
      </c>
      <c r="CX94" s="27"/>
      <c r="CY94" s="29">
        <v>2310</v>
      </c>
      <c r="CZ94" s="27"/>
      <c r="DA94" s="29">
        <v>2310</v>
      </c>
      <c r="DB94" s="27"/>
      <c r="DC94" s="29">
        <v>2310</v>
      </c>
      <c r="DD94" s="27"/>
      <c r="DE94" s="29">
        <v>2310</v>
      </c>
      <c r="DF94" s="27">
        <v>10150</v>
      </c>
      <c r="DG94" s="28"/>
      <c r="DH94" s="27"/>
      <c r="DI94" s="28"/>
      <c r="DJ94" s="27"/>
      <c r="DK94" s="125"/>
      <c r="DL94" s="128"/>
      <c r="DM94" s="27"/>
      <c r="DN94" s="128"/>
      <c r="DO94" s="27"/>
      <c r="DP94" s="128"/>
      <c r="DQ94" s="27"/>
      <c r="DR94" s="128"/>
      <c r="DS94" s="27"/>
      <c r="DT94" s="128"/>
      <c r="DU94" s="27"/>
      <c r="DV94" s="128"/>
      <c r="DW94" s="27"/>
      <c r="DX94" s="128"/>
      <c r="DY94" s="27"/>
      <c r="DZ94" s="128"/>
      <c r="EA94" s="27"/>
      <c r="EB94" s="128"/>
      <c r="EC94" s="27"/>
      <c r="ED94" s="128"/>
      <c r="EE94" s="27"/>
      <c r="EF94" s="128"/>
      <c r="EG94" s="27"/>
      <c r="EH94" s="28"/>
      <c r="EI94" s="27"/>
      <c r="EJ94" s="30"/>
      <c r="EK94" s="28"/>
      <c r="EL94" s="27"/>
      <c r="EM94" s="28"/>
      <c r="EN94" s="27"/>
      <c r="EO94" s="28"/>
      <c r="EP94" s="27"/>
      <c r="EQ94" s="28"/>
      <c r="ER94" s="27"/>
      <c r="ES94" s="28"/>
      <c r="ET94" s="27"/>
      <c r="EU94" s="28"/>
      <c r="EV94" s="27"/>
      <c r="EW94" s="26"/>
      <c r="EX94" s="27"/>
      <c r="EY94" s="26"/>
      <c r="EZ94" s="27"/>
      <c r="FA94" s="26"/>
      <c r="FB94" s="27"/>
      <c r="FC94" s="26"/>
      <c r="FD94" s="27"/>
      <c r="FE94" s="26"/>
      <c r="FF94" s="27"/>
      <c r="FG94" s="26"/>
      <c r="FH94" s="27"/>
      <c r="FI94" s="30"/>
      <c r="FJ94" s="31">
        <f t="shared" si="7"/>
        <v>36290</v>
      </c>
      <c r="FK94" s="31">
        <f t="shared" si="8"/>
        <v>31740</v>
      </c>
      <c r="FL94" s="32">
        <f t="shared" si="9"/>
        <v>4550</v>
      </c>
    </row>
    <row r="95" spans="1:168" ht="25.5" customHeight="1">
      <c r="A95" s="172">
        <v>88</v>
      </c>
      <c r="B95" s="36" t="s">
        <v>121</v>
      </c>
      <c r="C95" s="20" t="s">
        <v>122</v>
      </c>
      <c r="D95" s="20" t="s">
        <v>1460</v>
      </c>
      <c r="E95" s="20" t="s">
        <v>1458</v>
      </c>
      <c r="F95" s="21" t="s">
        <v>123</v>
      </c>
      <c r="G95" s="210"/>
      <c r="H95" s="35"/>
      <c r="I95" s="23">
        <v>6600</v>
      </c>
      <c r="J95" s="35"/>
      <c r="K95" s="34">
        <f t="shared" si="6"/>
        <v>57080</v>
      </c>
      <c r="L95" s="25">
        <f>FJ95</f>
        <v>57080</v>
      </c>
      <c r="M95" s="26">
        <v>1500</v>
      </c>
      <c r="N95" s="26">
        <v>1000</v>
      </c>
      <c r="O95" s="26">
        <v>5000</v>
      </c>
      <c r="P95" s="26">
        <v>8000</v>
      </c>
      <c r="Q95" s="258"/>
      <c r="R95" s="258"/>
      <c r="S95" s="258"/>
      <c r="T95" s="258"/>
      <c r="U95" s="258"/>
      <c r="V95" s="258"/>
      <c r="W95" s="258"/>
      <c r="X95" s="258"/>
      <c r="Y95" s="258"/>
      <c r="Z95" s="258"/>
      <c r="AA95" s="258"/>
      <c r="AB95" s="258"/>
      <c r="AC95" s="258"/>
      <c r="AD95" s="258"/>
      <c r="AE95" s="258"/>
      <c r="AF95" s="258"/>
      <c r="AG95" s="258"/>
      <c r="AH95" s="258"/>
      <c r="AI95" s="258"/>
      <c r="AJ95" s="258"/>
      <c r="AK95" s="258"/>
      <c r="AL95" s="258"/>
      <c r="AM95" s="258"/>
      <c r="AN95" s="258"/>
      <c r="AO95" s="258"/>
      <c r="AP95" s="258"/>
      <c r="AQ95" s="258"/>
      <c r="AR95" s="258"/>
      <c r="AS95" s="258"/>
      <c r="AT95" s="258"/>
      <c r="AU95" s="258"/>
      <c r="AV95" s="258"/>
      <c r="AW95" s="258"/>
      <c r="AX95" s="258"/>
      <c r="AY95" s="258"/>
      <c r="AZ95" s="258"/>
      <c r="BA95" s="258"/>
      <c r="BB95" s="258"/>
      <c r="BC95" s="258"/>
      <c r="BD95" s="258"/>
      <c r="BE95" s="258"/>
      <c r="BF95" s="258"/>
      <c r="BG95" s="258"/>
      <c r="BH95" s="258"/>
      <c r="BI95" s="258"/>
      <c r="BJ95" s="258"/>
      <c r="BK95" s="258"/>
      <c r="BL95" s="258"/>
      <c r="BM95" s="258"/>
      <c r="BN95" s="258"/>
      <c r="BO95" s="258"/>
      <c r="BP95" s="258"/>
      <c r="BQ95" s="258"/>
      <c r="BR95" s="258"/>
      <c r="BS95" s="258"/>
      <c r="BT95" s="258"/>
      <c r="BU95" s="258"/>
      <c r="BV95" s="258"/>
      <c r="BW95" s="258"/>
      <c r="BX95" s="258"/>
      <c r="BY95" s="258"/>
      <c r="BZ95" s="258"/>
      <c r="CA95" s="258"/>
      <c r="CB95" s="258"/>
      <c r="CC95" s="26">
        <v>1500</v>
      </c>
      <c r="CD95" s="27">
        <v>1500</v>
      </c>
      <c r="CE95" s="26">
        <v>1000</v>
      </c>
      <c r="CF95" s="27">
        <v>1000</v>
      </c>
      <c r="CG95" s="26">
        <v>5000</v>
      </c>
      <c r="CH95" s="27">
        <v>5000</v>
      </c>
      <c r="CI95" s="26">
        <v>8000</v>
      </c>
      <c r="CJ95" s="27">
        <f>1500+0</f>
        <v>1500</v>
      </c>
      <c r="CK95" s="28"/>
      <c r="CL95" s="27"/>
      <c r="CM95" s="26"/>
      <c r="CN95" s="27"/>
      <c r="CO95" s="29">
        <v>4620</v>
      </c>
      <c r="CP95" s="27">
        <v>11120</v>
      </c>
      <c r="CQ95" s="29">
        <v>4620</v>
      </c>
      <c r="CR95" s="27">
        <v>4620</v>
      </c>
      <c r="CS95" s="29">
        <v>4620</v>
      </c>
      <c r="CT95" s="27">
        <v>4620</v>
      </c>
      <c r="CU95" s="29">
        <v>4620</v>
      </c>
      <c r="CV95" s="27">
        <v>4620</v>
      </c>
      <c r="CW95" s="29">
        <v>4620</v>
      </c>
      <c r="CX95" s="27"/>
      <c r="CY95" s="29">
        <v>4620</v>
      </c>
      <c r="CZ95" s="27">
        <v>4630</v>
      </c>
      <c r="DA95" s="29">
        <v>4620</v>
      </c>
      <c r="DB95" s="27">
        <v>4630</v>
      </c>
      <c r="DC95" s="29">
        <v>4620</v>
      </c>
      <c r="DD95" s="27">
        <v>4620</v>
      </c>
      <c r="DE95" s="29">
        <v>4620</v>
      </c>
      <c r="DF95" s="27">
        <v>4620</v>
      </c>
      <c r="DG95" s="28"/>
      <c r="DH95" s="27"/>
      <c r="DI95" s="28"/>
      <c r="DJ95" s="27"/>
      <c r="DK95" s="125"/>
      <c r="DL95" s="128"/>
      <c r="DM95" s="27"/>
      <c r="DN95" s="128"/>
      <c r="DO95" s="27"/>
      <c r="DP95" s="128"/>
      <c r="DQ95" s="27"/>
      <c r="DR95" s="128"/>
      <c r="DS95" s="27"/>
      <c r="DT95" s="128"/>
      <c r="DU95" s="27"/>
      <c r="DV95" s="128"/>
      <c r="DW95" s="27"/>
      <c r="DX95" s="128"/>
      <c r="DY95" s="27"/>
      <c r="DZ95" s="128"/>
      <c r="EA95" s="27"/>
      <c r="EB95" s="128"/>
      <c r="EC95" s="27"/>
      <c r="ED95" s="128"/>
      <c r="EE95" s="27"/>
      <c r="EF95" s="128"/>
      <c r="EG95" s="27"/>
      <c r="EH95" s="28"/>
      <c r="EI95" s="27"/>
      <c r="EJ95" s="30"/>
      <c r="EK95" s="28"/>
      <c r="EL95" s="27"/>
      <c r="EM95" s="28"/>
      <c r="EN95" s="27"/>
      <c r="EO95" s="28"/>
      <c r="EP95" s="27"/>
      <c r="EQ95" s="28"/>
      <c r="ER95" s="27"/>
      <c r="ES95" s="28"/>
      <c r="ET95" s="27"/>
      <c r="EU95" s="28"/>
      <c r="EV95" s="27"/>
      <c r="EW95" s="26"/>
      <c r="EX95" s="27"/>
      <c r="EY95" s="26"/>
      <c r="EZ95" s="27"/>
      <c r="FA95" s="26"/>
      <c r="FB95" s="27"/>
      <c r="FC95" s="26"/>
      <c r="FD95" s="27"/>
      <c r="FE95" s="26"/>
      <c r="FF95" s="27"/>
      <c r="FG95" s="26"/>
      <c r="FH95" s="27"/>
      <c r="FI95" s="30"/>
      <c r="FJ95" s="31">
        <f t="shared" si="7"/>
        <v>57080</v>
      </c>
      <c r="FK95" s="31">
        <f t="shared" si="8"/>
        <v>52480</v>
      </c>
      <c r="FL95" s="32">
        <f t="shared" si="9"/>
        <v>4600</v>
      </c>
    </row>
    <row r="96" spans="1:168" ht="25.5" customHeight="1">
      <c r="A96" s="41">
        <v>89</v>
      </c>
      <c r="B96" s="36" t="s">
        <v>124</v>
      </c>
      <c r="C96" s="20" t="s">
        <v>125</v>
      </c>
      <c r="D96" s="20" t="s">
        <v>1460</v>
      </c>
      <c r="E96" s="20" t="s">
        <v>1458</v>
      </c>
      <c r="F96" s="21" t="s">
        <v>126</v>
      </c>
      <c r="G96" s="33"/>
      <c r="H96" s="35" t="s">
        <v>108</v>
      </c>
      <c r="I96" s="23">
        <v>5600</v>
      </c>
      <c r="J96" s="35" t="s">
        <v>108</v>
      </c>
      <c r="K96" s="34">
        <f t="shared" si="6"/>
        <v>50780</v>
      </c>
      <c r="L96" s="25">
        <f>FJ96</f>
        <v>50780</v>
      </c>
      <c r="M96" s="26">
        <v>1500</v>
      </c>
      <c r="N96" s="26">
        <v>1000</v>
      </c>
      <c r="O96" s="26">
        <v>5000</v>
      </c>
      <c r="P96" s="26">
        <v>8000</v>
      </c>
      <c r="Q96" s="258"/>
      <c r="R96" s="258"/>
      <c r="S96" s="258"/>
      <c r="T96" s="258"/>
      <c r="U96" s="258"/>
      <c r="V96" s="258"/>
      <c r="W96" s="258"/>
      <c r="X96" s="258"/>
      <c r="Y96" s="258"/>
      <c r="Z96" s="258"/>
      <c r="AA96" s="258"/>
      <c r="AB96" s="258"/>
      <c r="AC96" s="258"/>
      <c r="AD96" s="258"/>
      <c r="AE96" s="258"/>
      <c r="AF96" s="258"/>
      <c r="AG96" s="258"/>
      <c r="AH96" s="258"/>
      <c r="AI96" s="258"/>
      <c r="AJ96" s="258"/>
      <c r="AK96" s="258"/>
      <c r="AL96" s="258"/>
      <c r="AM96" s="258"/>
      <c r="AN96" s="258"/>
      <c r="AO96" s="258"/>
      <c r="AP96" s="258"/>
      <c r="AQ96" s="258"/>
      <c r="AR96" s="258"/>
      <c r="AS96" s="258"/>
      <c r="AT96" s="258"/>
      <c r="AU96" s="258"/>
      <c r="AV96" s="258"/>
      <c r="AW96" s="258"/>
      <c r="AX96" s="258"/>
      <c r="AY96" s="258"/>
      <c r="AZ96" s="258"/>
      <c r="BA96" s="258"/>
      <c r="BB96" s="258"/>
      <c r="BC96" s="258"/>
      <c r="BD96" s="258"/>
      <c r="BE96" s="258"/>
      <c r="BF96" s="258"/>
      <c r="BG96" s="258"/>
      <c r="BH96" s="258"/>
      <c r="BI96" s="258"/>
      <c r="BJ96" s="258"/>
      <c r="BK96" s="258"/>
      <c r="BL96" s="258"/>
      <c r="BM96" s="258"/>
      <c r="BN96" s="258"/>
      <c r="BO96" s="258"/>
      <c r="BP96" s="258"/>
      <c r="BQ96" s="258"/>
      <c r="BR96" s="258"/>
      <c r="BS96" s="258"/>
      <c r="BT96" s="258"/>
      <c r="BU96" s="258"/>
      <c r="BV96" s="258"/>
      <c r="BW96" s="258"/>
      <c r="BX96" s="258"/>
      <c r="BY96" s="258"/>
      <c r="BZ96" s="258"/>
      <c r="CA96" s="258"/>
      <c r="CB96" s="258"/>
      <c r="CC96" s="26">
        <v>1500</v>
      </c>
      <c r="CD96" s="27">
        <v>1500</v>
      </c>
      <c r="CE96" s="26">
        <v>1000</v>
      </c>
      <c r="CF96" s="27">
        <v>1000</v>
      </c>
      <c r="CG96" s="26">
        <v>5000</v>
      </c>
      <c r="CH96" s="27">
        <v>5000</v>
      </c>
      <c r="CI96" s="26">
        <v>8000</v>
      </c>
      <c r="CJ96" s="27">
        <f>1500+0</f>
        <v>1500</v>
      </c>
      <c r="CK96" s="28"/>
      <c r="CL96" s="27"/>
      <c r="CM96" s="26"/>
      <c r="CN96" s="27"/>
      <c r="CO96" s="29">
        <v>3920</v>
      </c>
      <c r="CP96" s="27">
        <v>4620</v>
      </c>
      <c r="CQ96" s="29">
        <v>3920</v>
      </c>
      <c r="CR96" s="27">
        <v>3220</v>
      </c>
      <c r="CS96" s="29">
        <v>3920</v>
      </c>
      <c r="CT96" s="27">
        <v>3920</v>
      </c>
      <c r="CU96" s="29">
        <v>3920</v>
      </c>
      <c r="CV96" s="27">
        <f>3920+10420</f>
        <v>14340</v>
      </c>
      <c r="CW96" s="29">
        <v>3920</v>
      </c>
      <c r="CX96" s="27">
        <v>0</v>
      </c>
      <c r="CY96" s="29">
        <v>3920</v>
      </c>
      <c r="CZ96" s="27">
        <v>3920</v>
      </c>
      <c r="DA96" s="29">
        <v>3920</v>
      </c>
      <c r="DB96" s="27">
        <v>3920</v>
      </c>
      <c r="DC96" s="29">
        <v>3920</v>
      </c>
      <c r="DD96" s="27"/>
      <c r="DE96" s="29">
        <v>3920</v>
      </c>
      <c r="DF96" s="27">
        <f>3920+3920</f>
        <v>7840</v>
      </c>
      <c r="DG96" s="28"/>
      <c r="DH96" s="27"/>
      <c r="DI96" s="28"/>
      <c r="DJ96" s="27"/>
      <c r="DK96" s="125"/>
      <c r="DL96" s="128"/>
      <c r="DM96" s="27"/>
      <c r="DN96" s="128"/>
      <c r="DO96" s="27"/>
      <c r="DP96" s="128"/>
      <c r="DQ96" s="27"/>
      <c r="DR96" s="128"/>
      <c r="DS96" s="27"/>
      <c r="DT96" s="128"/>
      <c r="DU96" s="27"/>
      <c r="DV96" s="128"/>
      <c r="DW96" s="27"/>
      <c r="DX96" s="128"/>
      <c r="DY96" s="27"/>
      <c r="DZ96" s="128"/>
      <c r="EA96" s="27"/>
      <c r="EB96" s="128"/>
      <c r="EC96" s="27"/>
      <c r="ED96" s="128"/>
      <c r="EE96" s="27"/>
      <c r="EF96" s="128"/>
      <c r="EG96" s="27"/>
      <c r="EH96" s="28"/>
      <c r="EI96" s="27"/>
      <c r="EJ96" s="30"/>
      <c r="EK96" s="28"/>
      <c r="EL96" s="27"/>
      <c r="EM96" s="28"/>
      <c r="EN96" s="27"/>
      <c r="EO96" s="28"/>
      <c r="EP96" s="27"/>
      <c r="EQ96" s="28"/>
      <c r="ER96" s="27"/>
      <c r="ES96" s="28"/>
      <c r="ET96" s="27"/>
      <c r="EU96" s="28"/>
      <c r="EV96" s="27"/>
      <c r="EW96" s="26"/>
      <c r="EX96" s="27"/>
      <c r="EY96" s="26"/>
      <c r="EZ96" s="27"/>
      <c r="FA96" s="26"/>
      <c r="FB96" s="27"/>
      <c r="FC96" s="26"/>
      <c r="FD96" s="27"/>
      <c r="FE96" s="26"/>
      <c r="FF96" s="27"/>
      <c r="FG96" s="26"/>
      <c r="FH96" s="27"/>
      <c r="FI96" s="30"/>
      <c r="FJ96" s="31">
        <f t="shared" si="7"/>
        <v>50780</v>
      </c>
      <c r="FK96" s="31">
        <f t="shared" si="8"/>
        <v>50780</v>
      </c>
      <c r="FL96" s="32">
        <f t="shared" si="9"/>
        <v>0</v>
      </c>
    </row>
    <row r="97" spans="1:168" ht="25.5" customHeight="1">
      <c r="A97" s="172">
        <v>90</v>
      </c>
      <c r="B97" s="36" t="s">
        <v>127</v>
      </c>
      <c r="C97" s="20" t="s">
        <v>128</v>
      </c>
      <c r="D97" s="20" t="s">
        <v>1460</v>
      </c>
      <c r="E97" s="20" t="s">
        <v>1458</v>
      </c>
      <c r="F97" s="21" t="s">
        <v>129</v>
      </c>
      <c r="G97" s="33"/>
      <c r="H97" s="127" t="s">
        <v>1468</v>
      </c>
      <c r="I97" s="23">
        <v>3300</v>
      </c>
      <c r="J97" s="34" t="s">
        <v>98</v>
      </c>
      <c r="K97" s="34">
        <f t="shared" si="6"/>
        <v>36290</v>
      </c>
      <c r="L97" s="25">
        <f>FJ97</f>
        <v>36290</v>
      </c>
      <c r="M97" s="26">
        <v>1500</v>
      </c>
      <c r="N97" s="26">
        <v>1000</v>
      </c>
      <c r="O97" s="26">
        <v>5000</v>
      </c>
      <c r="P97" s="26">
        <v>8000</v>
      </c>
      <c r="Q97" s="258"/>
      <c r="R97" s="258"/>
      <c r="S97" s="258"/>
      <c r="T97" s="258"/>
      <c r="U97" s="258"/>
      <c r="V97" s="258"/>
      <c r="W97" s="258"/>
      <c r="X97" s="258"/>
      <c r="Y97" s="258"/>
      <c r="Z97" s="258"/>
      <c r="AA97" s="258"/>
      <c r="AB97" s="258"/>
      <c r="AC97" s="258"/>
      <c r="AD97" s="258"/>
      <c r="AE97" s="258"/>
      <c r="AF97" s="258"/>
      <c r="AG97" s="258"/>
      <c r="AH97" s="258"/>
      <c r="AI97" s="258"/>
      <c r="AJ97" s="258"/>
      <c r="AK97" s="258"/>
      <c r="AL97" s="258"/>
      <c r="AM97" s="258"/>
      <c r="AN97" s="258"/>
      <c r="AO97" s="258"/>
      <c r="AP97" s="258"/>
      <c r="AQ97" s="258"/>
      <c r="AR97" s="258"/>
      <c r="AS97" s="258"/>
      <c r="AT97" s="258"/>
      <c r="AU97" s="258"/>
      <c r="AV97" s="258"/>
      <c r="AW97" s="258"/>
      <c r="AX97" s="258"/>
      <c r="AY97" s="258"/>
      <c r="AZ97" s="258"/>
      <c r="BA97" s="258"/>
      <c r="BB97" s="258"/>
      <c r="BC97" s="258"/>
      <c r="BD97" s="258"/>
      <c r="BE97" s="258"/>
      <c r="BF97" s="258"/>
      <c r="BG97" s="258"/>
      <c r="BH97" s="258"/>
      <c r="BI97" s="258"/>
      <c r="BJ97" s="258"/>
      <c r="BK97" s="258"/>
      <c r="BL97" s="258"/>
      <c r="BM97" s="258"/>
      <c r="BN97" s="258"/>
      <c r="BO97" s="258"/>
      <c r="BP97" s="258"/>
      <c r="BQ97" s="258"/>
      <c r="BR97" s="258"/>
      <c r="BS97" s="258"/>
      <c r="BT97" s="258"/>
      <c r="BU97" s="258"/>
      <c r="BV97" s="258"/>
      <c r="BW97" s="258"/>
      <c r="BX97" s="258"/>
      <c r="BY97" s="258"/>
      <c r="BZ97" s="258"/>
      <c r="CA97" s="258"/>
      <c r="CB97" s="258"/>
      <c r="CC97" s="26">
        <v>1500</v>
      </c>
      <c r="CD97" s="27">
        <v>1500</v>
      </c>
      <c r="CE97" s="26">
        <v>1000</v>
      </c>
      <c r="CF97" s="27">
        <v>1000</v>
      </c>
      <c r="CG97" s="26">
        <v>5000</v>
      </c>
      <c r="CH97" s="27">
        <v>5000</v>
      </c>
      <c r="CI97" s="26">
        <v>8000</v>
      </c>
      <c r="CJ97" s="27">
        <v>8000</v>
      </c>
      <c r="CK97" s="28"/>
      <c r="CL97" s="27"/>
      <c r="CM97" s="26"/>
      <c r="CN97" s="27"/>
      <c r="CO97" s="29">
        <v>2310</v>
      </c>
      <c r="CP97" s="27">
        <v>0</v>
      </c>
      <c r="CQ97" s="29">
        <v>2310</v>
      </c>
      <c r="CR97" s="27">
        <v>0</v>
      </c>
      <c r="CS97" s="29">
        <v>2310</v>
      </c>
      <c r="CT97" s="27">
        <v>0</v>
      </c>
      <c r="CU97" s="29">
        <v>2310</v>
      </c>
      <c r="CV97" s="27">
        <v>9240</v>
      </c>
      <c r="CW97" s="29">
        <v>2310</v>
      </c>
      <c r="CX97" s="27"/>
      <c r="CY97" s="29">
        <v>2310</v>
      </c>
      <c r="CZ97" s="27"/>
      <c r="DA97" s="29">
        <v>2310</v>
      </c>
      <c r="DB97" s="27"/>
      <c r="DC97" s="29">
        <v>2310</v>
      </c>
      <c r="DD97" s="27">
        <v>6930</v>
      </c>
      <c r="DE97" s="29">
        <v>2310</v>
      </c>
      <c r="DF97" s="27"/>
      <c r="DG97" s="28"/>
      <c r="DH97" s="27"/>
      <c r="DI97" s="28"/>
      <c r="DJ97" s="27"/>
      <c r="DK97" s="125"/>
      <c r="DL97" s="128"/>
      <c r="DM97" s="27"/>
      <c r="DN97" s="128"/>
      <c r="DO97" s="27"/>
      <c r="DP97" s="128"/>
      <c r="DQ97" s="27"/>
      <c r="DR97" s="128"/>
      <c r="DS97" s="27"/>
      <c r="DT97" s="128"/>
      <c r="DU97" s="27"/>
      <c r="DV97" s="128"/>
      <c r="DW97" s="27"/>
      <c r="DX97" s="128"/>
      <c r="DY97" s="27"/>
      <c r="DZ97" s="128"/>
      <c r="EA97" s="27"/>
      <c r="EB97" s="128"/>
      <c r="EC97" s="27"/>
      <c r="ED97" s="128"/>
      <c r="EE97" s="27"/>
      <c r="EF97" s="128"/>
      <c r="EG97" s="27"/>
      <c r="EH97" s="28"/>
      <c r="EI97" s="27"/>
      <c r="EJ97" s="30"/>
      <c r="EK97" s="28"/>
      <c r="EL97" s="27"/>
      <c r="EM97" s="28"/>
      <c r="EN97" s="27"/>
      <c r="EO97" s="28"/>
      <c r="EP97" s="27"/>
      <c r="EQ97" s="28"/>
      <c r="ER97" s="27"/>
      <c r="ES97" s="28"/>
      <c r="ET97" s="27"/>
      <c r="EU97" s="28"/>
      <c r="EV97" s="27"/>
      <c r="EW97" s="26"/>
      <c r="EX97" s="27"/>
      <c r="EY97" s="26"/>
      <c r="EZ97" s="27"/>
      <c r="FA97" s="26"/>
      <c r="FB97" s="27"/>
      <c r="FC97" s="26"/>
      <c r="FD97" s="27"/>
      <c r="FE97" s="26"/>
      <c r="FF97" s="27"/>
      <c r="FG97" s="26"/>
      <c r="FH97" s="27"/>
      <c r="FI97" s="30"/>
      <c r="FJ97" s="31">
        <f t="shared" si="7"/>
        <v>36290</v>
      </c>
      <c r="FK97" s="31">
        <f t="shared" si="8"/>
        <v>31670</v>
      </c>
      <c r="FL97" s="32">
        <f t="shared" si="9"/>
        <v>4620</v>
      </c>
    </row>
    <row r="98" spans="1:168" ht="25.5" customHeight="1">
      <c r="A98" s="41">
        <v>91</v>
      </c>
      <c r="B98" s="36" t="s">
        <v>665</v>
      </c>
      <c r="C98" s="20" t="s">
        <v>666</v>
      </c>
      <c r="D98" s="20" t="s">
        <v>1460</v>
      </c>
      <c r="E98" s="20" t="s">
        <v>1457</v>
      </c>
      <c r="F98" s="126" t="s">
        <v>667</v>
      </c>
      <c r="G98" s="33"/>
      <c r="H98" s="127"/>
      <c r="I98" s="94">
        <v>6600</v>
      </c>
      <c r="J98" s="127"/>
      <c r="K98" s="34">
        <f t="shared" si="6"/>
        <v>57080</v>
      </c>
      <c r="L98" s="25">
        <f>FL98</f>
        <v>17720</v>
      </c>
      <c r="M98" s="26">
        <v>1500</v>
      </c>
      <c r="N98" s="26">
        <v>1000</v>
      </c>
      <c r="O98" s="26">
        <v>5000</v>
      </c>
      <c r="P98" s="26">
        <v>8000</v>
      </c>
      <c r="Q98" s="258"/>
      <c r="R98" s="258"/>
      <c r="S98" s="258"/>
      <c r="T98" s="258"/>
      <c r="U98" s="258"/>
      <c r="V98" s="258"/>
      <c r="W98" s="258"/>
      <c r="X98" s="258"/>
      <c r="Y98" s="258"/>
      <c r="Z98" s="258"/>
      <c r="AA98" s="258"/>
      <c r="AB98" s="258"/>
      <c r="AC98" s="258"/>
      <c r="AD98" s="258"/>
      <c r="AE98" s="258"/>
      <c r="AF98" s="258"/>
      <c r="AG98" s="258"/>
      <c r="AH98" s="258"/>
      <c r="AI98" s="258"/>
      <c r="AJ98" s="258"/>
      <c r="AK98" s="258"/>
      <c r="AL98" s="258"/>
      <c r="AM98" s="258"/>
      <c r="AN98" s="258"/>
      <c r="AO98" s="258"/>
      <c r="AP98" s="258"/>
      <c r="AQ98" s="258"/>
      <c r="AR98" s="258"/>
      <c r="AS98" s="258"/>
      <c r="AT98" s="258"/>
      <c r="AU98" s="258"/>
      <c r="AV98" s="258"/>
      <c r="AW98" s="258"/>
      <c r="AX98" s="258"/>
      <c r="AY98" s="258"/>
      <c r="AZ98" s="258"/>
      <c r="BA98" s="258"/>
      <c r="BB98" s="258"/>
      <c r="BC98" s="258"/>
      <c r="BD98" s="258"/>
      <c r="BE98" s="258"/>
      <c r="BF98" s="258"/>
      <c r="BG98" s="258"/>
      <c r="BH98" s="258"/>
      <c r="BI98" s="258"/>
      <c r="BJ98" s="258"/>
      <c r="BK98" s="258"/>
      <c r="BL98" s="258"/>
      <c r="BM98" s="258"/>
      <c r="BN98" s="258"/>
      <c r="BO98" s="258"/>
      <c r="BP98" s="258"/>
      <c r="BQ98" s="258"/>
      <c r="BR98" s="258"/>
      <c r="BS98" s="258"/>
      <c r="BT98" s="258"/>
      <c r="BU98" s="258"/>
      <c r="BV98" s="258"/>
      <c r="BW98" s="258"/>
      <c r="BX98" s="258"/>
      <c r="BY98" s="258"/>
      <c r="BZ98" s="258"/>
      <c r="CA98" s="258"/>
      <c r="CB98" s="258"/>
      <c r="CC98" s="26">
        <v>1500</v>
      </c>
      <c r="CD98" s="27">
        <v>1500</v>
      </c>
      <c r="CE98" s="26">
        <v>1000</v>
      </c>
      <c r="CF98" s="27">
        <v>1000</v>
      </c>
      <c r="CG98" s="26">
        <v>5000</v>
      </c>
      <c r="CH98" s="27">
        <v>5000</v>
      </c>
      <c r="CI98" s="26">
        <v>8000</v>
      </c>
      <c r="CJ98" s="27">
        <v>8000</v>
      </c>
      <c r="CK98" s="26"/>
      <c r="CL98" s="27"/>
      <c r="CM98" s="29">
        <v>4620</v>
      </c>
      <c r="CN98" s="27">
        <v>0</v>
      </c>
      <c r="CO98" s="29">
        <v>4620</v>
      </c>
      <c r="CP98" s="27">
        <v>9240</v>
      </c>
      <c r="CQ98" s="29">
        <v>4620</v>
      </c>
      <c r="CR98" s="27">
        <v>0</v>
      </c>
      <c r="CS98" s="29">
        <v>4620</v>
      </c>
      <c r="CT98" s="27">
        <v>4620</v>
      </c>
      <c r="CU98" s="29">
        <v>4620</v>
      </c>
      <c r="CV98" s="27"/>
      <c r="CW98" s="29">
        <v>4620</v>
      </c>
      <c r="CX98" s="27"/>
      <c r="CY98" s="29">
        <v>4620</v>
      </c>
      <c r="CZ98" s="27"/>
      <c r="DA98" s="29">
        <v>4620</v>
      </c>
      <c r="DB98" s="27"/>
      <c r="DC98" s="29">
        <v>4620</v>
      </c>
      <c r="DD98" s="27">
        <v>10000</v>
      </c>
      <c r="DE98" s="128"/>
      <c r="DF98" s="27"/>
      <c r="DG98" s="128"/>
      <c r="DH98" s="27"/>
      <c r="DI98" s="128"/>
      <c r="DJ98" s="27"/>
      <c r="DK98" s="125"/>
      <c r="DL98" s="128"/>
      <c r="DM98" s="27"/>
      <c r="DN98" s="128"/>
      <c r="DO98" s="27"/>
      <c r="DP98" s="128"/>
      <c r="DQ98" s="27"/>
      <c r="DR98" s="128"/>
      <c r="DS98" s="27"/>
      <c r="DT98" s="128"/>
      <c r="DU98" s="27"/>
      <c r="DV98" s="128"/>
      <c r="DW98" s="27"/>
      <c r="DX98" s="128"/>
      <c r="DY98" s="27"/>
      <c r="DZ98" s="128"/>
      <c r="EA98" s="27"/>
      <c r="EB98" s="128"/>
      <c r="EC98" s="27"/>
      <c r="ED98" s="128"/>
      <c r="EE98" s="27"/>
      <c r="EF98" s="128"/>
      <c r="EG98" s="27"/>
      <c r="EH98" s="28"/>
      <c r="EI98" s="27"/>
      <c r="EJ98" s="30"/>
      <c r="EK98" s="28"/>
      <c r="EL98" s="27"/>
      <c r="EM98" s="28"/>
      <c r="EN98" s="27"/>
      <c r="EO98" s="28"/>
      <c r="EP98" s="27"/>
      <c r="EQ98" s="28"/>
      <c r="ER98" s="27"/>
      <c r="ES98" s="28"/>
      <c r="ET98" s="27"/>
      <c r="EU98" s="28"/>
      <c r="EV98" s="27"/>
      <c r="EW98" s="26"/>
      <c r="EX98" s="27"/>
      <c r="EY98" s="26"/>
      <c r="EZ98" s="27"/>
      <c r="FA98" s="26"/>
      <c r="FB98" s="27"/>
      <c r="FC98" s="26"/>
      <c r="FD98" s="27"/>
      <c r="FE98" s="26"/>
      <c r="FF98" s="27"/>
      <c r="FG98" s="26"/>
      <c r="FH98" s="27"/>
      <c r="FI98" s="30"/>
      <c r="FJ98" s="31">
        <f t="shared" si="7"/>
        <v>57080</v>
      </c>
      <c r="FK98" s="31">
        <f t="shared" si="8"/>
        <v>39360</v>
      </c>
      <c r="FL98" s="32">
        <f t="shared" si="9"/>
        <v>17720</v>
      </c>
    </row>
    <row r="99" spans="1:168" ht="25.5" customHeight="1">
      <c r="A99" s="172">
        <v>92</v>
      </c>
      <c r="B99" s="36" t="s">
        <v>130</v>
      </c>
      <c r="C99" s="20" t="s">
        <v>131</v>
      </c>
      <c r="D99" s="20" t="s">
        <v>1460</v>
      </c>
      <c r="E99" s="20" t="s">
        <v>1458</v>
      </c>
      <c r="F99" s="21" t="s">
        <v>132</v>
      </c>
      <c r="G99" s="212"/>
      <c r="H99" s="24"/>
      <c r="I99" s="23">
        <v>6600</v>
      </c>
      <c r="K99" s="34">
        <f t="shared" si="6"/>
        <v>57080</v>
      </c>
      <c r="L99" s="25">
        <f>FJ99</f>
        <v>57080</v>
      </c>
      <c r="M99" s="26">
        <v>1500</v>
      </c>
      <c r="N99" s="26">
        <v>1000</v>
      </c>
      <c r="O99" s="26">
        <v>5000</v>
      </c>
      <c r="P99" s="26">
        <v>8000</v>
      </c>
      <c r="Q99" s="258"/>
      <c r="R99" s="258"/>
      <c r="S99" s="258"/>
      <c r="T99" s="258"/>
      <c r="U99" s="258"/>
      <c r="V99" s="258"/>
      <c r="W99" s="258"/>
      <c r="X99" s="258"/>
      <c r="Y99" s="258"/>
      <c r="Z99" s="258"/>
      <c r="AA99" s="258"/>
      <c r="AB99" s="258"/>
      <c r="AC99" s="258"/>
      <c r="AD99" s="258"/>
      <c r="AE99" s="258"/>
      <c r="AF99" s="258"/>
      <c r="AG99" s="258"/>
      <c r="AH99" s="258"/>
      <c r="AI99" s="258"/>
      <c r="AJ99" s="258"/>
      <c r="AK99" s="258"/>
      <c r="AL99" s="258"/>
      <c r="AM99" s="258"/>
      <c r="AN99" s="258"/>
      <c r="AO99" s="258"/>
      <c r="AP99" s="258"/>
      <c r="AQ99" s="258"/>
      <c r="AR99" s="258"/>
      <c r="AS99" s="258"/>
      <c r="AT99" s="258"/>
      <c r="AU99" s="258"/>
      <c r="AV99" s="258"/>
      <c r="AW99" s="258"/>
      <c r="AX99" s="258"/>
      <c r="AY99" s="258"/>
      <c r="AZ99" s="258"/>
      <c r="BA99" s="258"/>
      <c r="BB99" s="258"/>
      <c r="BC99" s="258"/>
      <c r="BD99" s="258"/>
      <c r="BE99" s="258"/>
      <c r="BF99" s="258"/>
      <c r="BG99" s="258"/>
      <c r="BH99" s="258"/>
      <c r="BI99" s="258"/>
      <c r="BJ99" s="258"/>
      <c r="BK99" s="258"/>
      <c r="BL99" s="258"/>
      <c r="BM99" s="258"/>
      <c r="BN99" s="258"/>
      <c r="BO99" s="258"/>
      <c r="BP99" s="258"/>
      <c r="BQ99" s="258"/>
      <c r="BR99" s="258"/>
      <c r="BS99" s="258"/>
      <c r="BT99" s="258"/>
      <c r="BU99" s="258"/>
      <c r="BV99" s="258"/>
      <c r="BW99" s="258"/>
      <c r="BX99" s="258"/>
      <c r="BY99" s="258"/>
      <c r="BZ99" s="258"/>
      <c r="CA99" s="258"/>
      <c r="CB99" s="258"/>
      <c r="CC99" s="26">
        <v>1500</v>
      </c>
      <c r="CD99" s="27">
        <v>1500</v>
      </c>
      <c r="CE99" s="26">
        <v>1000</v>
      </c>
      <c r="CF99" s="27">
        <v>1000</v>
      </c>
      <c r="CG99" s="26">
        <v>5000</v>
      </c>
      <c r="CH99" s="27">
        <v>5000</v>
      </c>
      <c r="CI99" s="26">
        <v>8000</v>
      </c>
      <c r="CJ99" s="27">
        <v>1500</v>
      </c>
      <c r="CK99" s="28"/>
      <c r="CL99" s="27"/>
      <c r="CM99" s="26"/>
      <c r="CN99" s="27"/>
      <c r="CO99" s="29">
        <v>4620</v>
      </c>
      <c r="CP99" s="27">
        <v>11120</v>
      </c>
      <c r="CQ99" s="29">
        <v>4620</v>
      </c>
      <c r="CR99" s="27"/>
      <c r="CS99" s="29">
        <v>4620</v>
      </c>
      <c r="CT99" s="27">
        <v>0</v>
      </c>
      <c r="CU99" s="29">
        <v>4620</v>
      </c>
      <c r="CV99" s="27">
        <v>13860</v>
      </c>
      <c r="CW99" s="29">
        <v>4620</v>
      </c>
      <c r="CX99" s="27"/>
      <c r="CY99" s="29">
        <v>4620</v>
      </c>
      <c r="CZ99" s="27"/>
      <c r="DA99" s="29">
        <v>4620</v>
      </c>
      <c r="DB99" s="27"/>
      <c r="DC99" s="29">
        <v>4620</v>
      </c>
      <c r="DD99" s="27">
        <v>18480</v>
      </c>
      <c r="DE99" s="29">
        <v>4620</v>
      </c>
      <c r="DF99" s="27">
        <v>4620</v>
      </c>
      <c r="DG99" s="28"/>
      <c r="DH99" s="27"/>
      <c r="DI99" s="28"/>
      <c r="DJ99" s="27"/>
      <c r="DK99" s="125"/>
      <c r="DL99" s="128"/>
      <c r="DM99" s="27"/>
      <c r="DN99" s="128"/>
      <c r="DO99" s="27"/>
      <c r="DP99" s="128"/>
      <c r="DQ99" s="27"/>
      <c r="DR99" s="128"/>
      <c r="DS99" s="27"/>
      <c r="DT99" s="128"/>
      <c r="DU99" s="27"/>
      <c r="DV99" s="128"/>
      <c r="DW99" s="27"/>
      <c r="DX99" s="128"/>
      <c r="DY99" s="27"/>
      <c r="DZ99" s="128"/>
      <c r="EA99" s="27"/>
      <c r="EB99" s="128"/>
      <c r="EC99" s="27"/>
      <c r="ED99" s="128"/>
      <c r="EE99" s="27"/>
      <c r="EF99" s="128"/>
      <c r="EG99" s="27"/>
      <c r="EH99" s="28"/>
      <c r="EI99" s="27"/>
      <c r="EJ99" s="30"/>
      <c r="EK99" s="28"/>
      <c r="EL99" s="27"/>
      <c r="EM99" s="28"/>
      <c r="EN99" s="27"/>
      <c r="EO99" s="28"/>
      <c r="EP99" s="27"/>
      <c r="EQ99" s="28"/>
      <c r="ER99" s="27"/>
      <c r="ES99" s="28"/>
      <c r="ET99" s="27"/>
      <c r="EU99" s="28"/>
      <c r="EV99" s="27"/>
      <c r="EW99" s="26"/>
      <c r="EX99" s="27"/>
      <c r="EY99" s="26"/>
      <c r="EZ99" s="27"/>
      <c r="FA99" s="26"/>
      <c r="FB99" s="27"/>
      <c r="FC99" s="26"/>
      <c r="FD99" s="27"/>
      <c r="FE99" s="26"/>
      <c r="FF99" s="27"/>
      <c r="FG99" s="26"/>
      <c r="FH99" s="27"/>
      <c r="FI99" s="30"/>
      <c r="FJ99" s="31">
        <f t="shared" si="7"/>
        <v>57080</v>
      </c>
      <c r="FK99" s="31">
        <f t="shared" si="8"/>
        <v>57080</v>
      </c>
      <c r="FL99" s="32">
        <f t="shared" si="9"/>
        <v>0</v>
      </c>
    </row>
    <row r="100" spans="1:168" ht="25.5" customHeight="1">
      <c r="A100" s="41">
        <v>93</v>
      </c>
      <c r="B100" s="36" t="s">
        <v>668</v>
      </c>
      <c r="C100" s="20" t="s">
        <v>669</v>
      </c>
      <c r="D100" s="20" t="s">
        <v>1460</v>
      </c>
      <c r="E100" s="20" t="s">
        <v>1457</v>
      </c>
      <c r="F100" s="126" t="s">
        <v>670</v>
      </c>
      <c r="G100" s="212"/>
      <c r="H100" s="147" t="s">
        <v>1468</v>
      </c>
      <c r="I100" s="94">
        <v>3300</v>
      </c>
      <c r="J100" s="147" t="s">
        <v>98</v>
      </c>
      <c r="K100" s="34">
        <f t="shared" si="6"/>
        <v>36290</v>
      </c>
      <c r="L100" s="25">
        <f>FL100</f>
        <v>2310</v>
      </c>
      <c r="M100" s="26">
        <v>1500</v>
      </c>
      <c r="N100" s="26">
        <v>1000</v>
      </c>
      <c r="O100" s="26">
        <v>5000</v>
      </c>
      <c r="P100" s="26">
        <v>8000</v>
      </c>
      <c r="Q100" s="258"/>
      <c r="R100" s="258"/>
      <c r="S100" s="258"/>
      <c r="T100" s="258"/>
      <c r="U100" s="258"/>
      <c r="V100" s="258"/>
      <c r="W100" s="258"/>
      <c r="X100" s="258"/>
      <c r="Y100" s="258"/>
      <c r="Z100" s="258"/>
      <c r="AA100" s="258"/>
      <c r="AB100" s="258"/>
      <c r="AC100" s="258"/>
      <c r="AD100" s="258"/>
      <c r="AE100" s="258"/>
      <c r="AF100" s="258"/>
      <c r="AG100" s="258"/>
      <c r="AH100" s="258"/>
      <c r="AI100" s="258"/>
      <c r="AJ100" s="258"/>
      <c r="AK100" s="258"/>
      <c r="AL100" s="258"/>
      <c r="AM100" s="258"/>
      <c r="AN100" s="258"/>
      <c r="AO100" s="258"/>
      <c r="AP100" s="258"/>
      <c r="AQ100" s="258"/>
      <c r="AR100" s="258"/>
      <c r="AS100" s="258"/>
      <c r="AT100" s="258"/>
      <c r="AU100" s="258"/>
      <c r="AV100" s="258"/>
      <c r="AW100" s="258"/>
      <c r="AX100" s="258"/>
      <c r="AY100" s="258"/>
      <c r="AZ100" s="258"/>
      <c r="BA100" s="258"/>
      <c r="BB100" s="258"/>
      <c r="BC100" s="258"/>
      <c r="BD100" s="258"/>
      <c r="BE100" s="258"/>
      <c r="BF100" s="258"/>
      <c r="BG100" s="258"/>
      <c r="BH100" s="258"/>
      <c r="BI100" s="258"/>
      <c r="BJ100" s="258"/>
      <c r="BK100" s="258"/>
      <c r="BL100" s="258"/>
      <c r="BM100" s="258"/>
      <c r="BN100" s="258"/>
      <c r="BO100" s="258"/>
      <c r="BP100" s="258"/>
      <c r="BQ100" s="258"/>
      <c r="BR100" s="258"/>
      <c r="BS100" s="258"/>
      <c r="BT100" s="258"/>
      <c r="BU100" s="258"/>
      <c r="BV100" s="258"/>
      <c r="BW100" s="258"/>
      <c r="BX100" s="258"/>
      <c r="BY100" s="258"/>
      <c r="BZ100" s="258"/>
      <c r="CA100" s="258"/>
      <c r="CB100" s="258"/>
      <c r="CC100" s="26">
        <v>1500</v>
      </c>
      <c r="CD100" s="27">
        <v>1500</v>
      </c>
      <c r="CE100" s="26">
        <v>1000</v>
      </c>
      <c r="CF100" s="27">
        <v>1000</v>
      </c>
      <c r="CG100" s="26">
        <v>5000</v>
      </c>
      <c r="CH100" s="27">
        <v>5000</v>
      </c>
      <c r="CI100" s="26">
        <v>8000</v>
      </c>
      <c r="CJ100" s="27">
        <f>1500+0</f>
        <v>1500</v>
      </c>
      <c r="CK100" s="26"/>
      <c r="CL100" s="27"/>
      <c r="CM100" s="29">
        <v>2310</v>
      </c>
      <c r="CN100" s="27">
        <v>2310</v>
      </c>
      <c r="CO100" s="29">
        <v>2310</v>
      </c>
      <c r="CP100" s="27">
        <v>8810</v>
      </c>
      <c r="CQ100" s="29">
        <v>2310</v>
      </c>
      <c r="CR100" s="27">
        <v>0</v>
      </c>
      <c r="CS100" s="29">
        <v>2310</v>
      </c>
      <c r="CT100" s="27">
        <v>2310</v>
      </c>
      <c r="CU100" s="29">
        <v>2310</v>
      </c>
      <c r="CV100" s="27"/>
      <c r="CW100" s="29">
        <v>2310</v>
      </c>
      <c r="CX100" s="27"/>
      <c r="CY100" s="29">
        <v>2310</v>
      </c>
      <c r="CZ100" s="27"/>
      <c r="DA100" s="29">
        <v>2310</v>
      </c>
      <c r="DB100" s="27"/>
      <c r="DC100" s="29">
        <v>2310</v>
      </c>
      <c r="DD100" s="27">
        <v>11550</v>
      </c>
      <c r="DE100" s="128"/>
      <c r="DF100" s="27"/>
      <c r="DG100" s="128"/>
      <c r="DH100" s="27"/>
      <c r="DI100" s="128"/>
      <c r="DJ100" s="27"/>
      <c r="DK100" s="125"/>
      <c r="DL100" s="128"/>
      <c r="DM100" s="27"/>
      <c r="DN100" s="128"/>
      <c r="DO100" s="27"/>
      <c r="DP100" s="128"/>
      <c r="DQ100" s="27"/>
      <c r="DR100" s="128"/>
      <c r="DS100" s="27"/>
      <c r="DT100" s="128"/>
      <c r="DU100" s="27"/>
      <c r="DV100" s="128"/>
      <c r="DW100" s="27"/>
      <c r="DX100" s="128"/>
      <c r="DY100" s="27"/>
      <c r="DZ100" s="128"/>
      <c r="EA100" s="27"/>
      <c r="EB100" s="128"/>
      <c r="EC100" s="27"/>
      <c r="ED100" s="128"/>
      <c r="EE100" s="27"/>
      <c r="EF100" s="128"/>
      <c r="EG100" s="27"/>
      <c r="EH100" s="28"/>
      <c r="EI100" s="27"/>
      <c r="EJ100" s="30"/>
      <c r="EK100" s="28"/>
      <c r="EL100" s="27"/>
      <c r="EM100" s="28"/>
      <c r="EN100" s="27"/>
      <c r="EO100" s="28"/>
      <c r="EP100" s="27"/>
      <c r="EQ100" s="28"/>
      <c r="ER100" s="27"/>
      <c r="ES100" s="28"/>
      <c r="ET100" s="27"/>
      <c r="EU100" s="28"/>
      <c r="EV100" s="27"/>
      <c r="EW100" s="26"/>
      <c r="EX100" s="27"/>
      <c r="EY100" s="26"/>
      <c r="EZ100" s="27"/>
      <c r="FA100" s="26"/>
      <c r="FB100" s="27"/>
      <c r="FC100" s="26"/>
      <c r="FD100" s="27"/>
      <c r="FE100" s="26"/>
      <c r="FF100" s="27"/>
      <c r="FG100" s="26"/>
      <c r="FH100" s="27"/>
      <c r="FI100" s="30"/>
      <c r="FJ100" s="31">
        <f t="shared" si="7"/>
        <v>36290</v>
      </c>
      <c r="FK100" s="31">
        <f t="shared" si="8"/>
        <v>33980</v>
      </c>
      <c r="FL100" s="32">
        <f t="shared" si="9"/>
        <v>2310</v>
      </c>
    </row>
    <row r="101" spans="1:168" ht="25.5" customHeight="1">
      <c r="A101" s="172">
        <v>94</v>
      </c>
      <c r="B101" s="36" t="s">
        <v>671</v>
      </c>
      <c r="C101" s="20" t="s">
        <v>672</v>
      </c>
      <c r="D101" s="20" t="s">
        <v>1460</v>
      </c>
      <c r="E101" s="20" t="s">
        <v>1457</v>
      </c>
      <c r="F101" s="126" t="s">
        <v>673</v>
      </c>
      <c r="G101" s="212"/>
      <c r="H101" s="214" t="s">
        <v>1468</v>
      </c>
      <c r="I101" s="94">
        <v>3300</v>
      </c>
      <c r="J101" s="214" t="s">
        <v>98</v>
      </c>
      <c r="K101" s="34">
        <f t="shared" si="6"/>
        <v>36290</v>
      </c>
      <c r="L101" s="25">
        <f>FL101</f>
        <v>0</v>
      </c>
      <c r="M101" s="26">
        <v>1500</v>
      </c>
      <c r="N101" s="26">
        <v>1000</v>
      </c>
      <c r="O101" s="26">
        <v>5000</v>
      </c>
      <c r="P101" s="26">
        <v>8000</v>
      </c>
      <c r="Q101" s="258"/>
      <c r="R101" s="258"/>
      <c r="S101" s="258"/>
      <c r="T101" s="258"/>
      <c r="U101" s="258"/>
      <c r="V101" s="258"/>
      <c r="W101" s="258"/>
      <c r="X101" s="258"/>
      <c r="Y101" s="258"/>
      <c r="Z101" s="258"/>
      <c r="AA101" s="258"/>
      <c r="AB101" s="258"/>
      <c r="AC101" s="258"/>
      <c r="AD101" s="258"/>
      <c r="AE101" s="258"/>
      <c r="AF101" s="258"/>
      <c r="AG101" s="258"/>
      <c r="AH101" s="258"/>
      <c r="AI101" s="258"/>
      <c r="AJ101" s="258"/>
      <c r="AK101" s="258"/>
      <c r="AL101" s="258"/>
      <c r="AM101" s="258"/>
      <c r="AN101" s="258"/>
      <c r="AO101" s="258"/>
      <c r="AP101" s="258"/>
      <c r="AQ101" s="258"/>
      <c r="AR101" s="258"/>
      <c r="AS101" s="258"/>
      <c r="AT101" s="258"/>
      <c r="AU101" s="258"/>
      <c r="AV101" s="258"/>
      <c r="AW101" s="258"/>
      <c r="AX101" s="258"/>
      <c r="AY101" s="258"/>
      <c r="AZ101" s="258"/>
      <c r="BA101" s="258"/>
      <c r="BB101" s="258"/>
      <c r="BC101" s="258"/>
      <c r="BD101" s="258"/>
      <c r="BE101" s="258"/>
      <c r="BF101" s="258"/>
      <c r="BG101" s="258"/>
      <c r="BH101" s="258"/>
      <c r="BI101" s="258"/>
      <c r="BJ101" s="258"/>
      <c r="BK101" s="258"/>
      <c r="BL101" s="258"/>
      <c r="BM101" s="258"/>
      <c r="BN101" s="258"/>
      <c r="BO101" s="258"/>
      <c r="BP101" s="258"/>
      <c r="BQ101" s="258"/>
      <c r="BR101" s="258"/>
      <c r="BS101" s="258"/>
      <c r="BT101" s="258"/>
      <c r="BU101" s="258"/>
      <c r="BV101" s="258"/>
      <c r="BW101" s="258"/>
      <c r="BX101" s="258"/>
      <c r="BY101" s="258"/>
      <c r="BZ101" s="258"/>
      <c r="CA101" s="258"/>
      <c r="CB101" s="258"/>
      <c r="CC101" s="26">
        <v>1500</v>
      </c>
      <c r="CD101" s="27">
        <v>1500</v>
      </c>
      <c r="CE101" s="26">
        <v>1000</v>
      </c>
      <c r="CF101" s="27">
        <v>1000</v>
      </c>
      <c r="CG101" s="26">
        <v>5000</v>
      </c>
      <c r="CH101" s="27">
        <v>5000</v>
      </c>
      <c r="CI101" s="26">
        <v>8000</v>
      </c>
      <c r="CJ101" s="27">
        <f>1500+0</f>
        <v>1500</v>
      </c>
      <c r="CK101" s="26"/>
      <c r="CL101" s="27"/>
      <c r="CM101" s="29">
        <v>2310</v>
      </c>
      <c r="CN101" s="27">
        <v>0</v>
      </c>
      <c r="CO101" s="29">
        <v>2310</v>
      </c>
      <c r="CP101" s="27">
        <v>0</v>
      </c>
      <c r="CQ101" s="29">
        <v>2310</v>
      </c>
      <c r="CR101" s="27">
        <v>13430</v>
      </c>
      <c r="CS101" s="29">
        <v>2310</v>
      </c>
      <c r="CT101" s="27">
        <v>4620</v>
      </c>
      <c r="CU101" s="29">
        <v>2310</v>
      </c>
      <c r="CV101" s="27">
        <v>0</v>
      </c>
      <c r="CW101" s="29">
        <v>2310</v>
      </c>
      <c r="CX101" s="27"/>
      <c r="CY101" s="29">
        <v>2310</v>
      </c>
      <c r="CZ101" s="27"/>
      <c r="DA101" s="29">
        <v>2310</v>
      </c>
      <c r="DB101" s="27">
        <v>6930</v>
      </c>
      <c r="DC101" s="29">
        <v>2310</v>
      </c>
      <c r="DD101" s="27">
        <v>2310</v>
      </c>
      <c r="DE101" s="128"/>
      <c r="DF101" s="27"/>
      <c r="DG101" s="128"/>
      <c r="DH101" s="27"/>
      <c r="DI101" s="128"/>
      <c r="DJ101" s="27"/>
      <c r="DK101" s="125"/>
      <c r="DL101" s="128"/>
      <c r="DM101" s="27"/>
      <c r="DN101" s="128"/>
      <c r="DO101" s="27"/>
      <c r="DP101" s="128"/>
      <c r="DQ101" s="27"/>
      <c r="DR101" s="128"/>
      <c r="DS101" s="27"/>
      <c r="DT101" s="128"/>
      <c r="DU101" s="27"/>
      <c r="DV101" s="128"/>
      <c r="DW101" s="27"/>
      <c r="DX101" s="128"/>
      <c r="DY101" s="27"/>
      <c r="DZ101" s="128"/>
      <c r="EA101" s="27"/>
      <c r="EB101" s="128"/>
      <c r="EC101" s="27"/>
      <c r="ED101" s="128"/>
      <c r="EE101" s="27"/>
      <c r="EF101" s="128"/>
      <c r="EG101" s="27"/>
      <c r="EH101" s="28"/>
      <c r="EI101" s="27"/>
      <c r="EJ101" s="30"/>
      <c r="EK101" s="28"/>
      <c r="EL101" s="27"/>
      <c r="EM101" s="28"/>
      <c r="EN101" s="27"/>
      <c r="EO101" s="28"/>
      <c r="EP101" s="27"/>
      <c r="EQ101" s="28"/>
      <c r="ER101" s="27"/>
      <c r="ES101" s="28"/>
      <c r="ET101" s="27"/>
      <c r="EU101" s="28"/>
      <c r="EV101" s="27"/>
      <c r="EW101" s="26"/>
      <c r="EX101" s="27"/>
      <c r="EY101" s="26"/>
      <c r="EZ101" s="27"/>
      <c r="FA101" s="26"/>
      <c r="FB101" s="27"/>
      <c r="FC101" s="26"/>
      <c r="FD101" s="27"/>
      <c r="FE101" s="26"/>
      <c r="FF101" s="27"/>
      <c r="FG101" s="26"/>
      <c r="FH101" s="27"/>
      <c r="FI101" s="30"/>
      <c r="FJ101" s="31">
        <f t="shared" si="7"/>
        <v>36290</v>
      </c>
      <c r="FK101" s="31">
        <f t="shared" si="8"/>
        <v>36290</v>
      </c>
      <c r="FL101" s="32">
        <f t="shared" si="9"/>
        <v>0</v>
      </c>
    </row>
    <row r="102" spans="1:168" ht="25.5" customHeight="1">
      <c r="A102" s="41">
        <v>95</v>
      </c>
      <c r="B102" s="36" t="s">
        <v>674</v>
      </c>
      <c r="C102" s="20" t="s">
        <v>675</v>
      </c>
      <c r="D102" s="20" t="s">
        <v>1460</v>
      </c>
      <c r="E102" s="20" t="s">
        <v>1457</v>
      </c>
      <c r="F102" s="126" t="s">
        <v>676</v>
      </c>
      <c r="G102" s="33"/>
      <c r="H102" s="127"/>
      <c r="I102" s="94">
        <v>6600</v>
      </c>
      <c r="J102" s="127"/>
      <c r="K102" s="34">
        <f t="shared" si="6"/>
        <v>57080</v>
      </c>
      <c r="L102" s="25">
        <f>FL102</f>
        <v>9080</v>
      </c>
      <c r="M102" s="26">
        <v>1500</v>
      </c>
      <c r="N102" s="26">
        <v>1000</v>
      </c>
      <c r="O102" s="26">
        <v>5000</v>
      </c>
      <c r="P102" s="26">
        <v>8000</v>
      </c>
      <c r="Q102" s="258"/>
      <c r="R102" s="258"/>
      <c r="S102" s="258"/>
      <c r="T102" s="258"/>
      <c r="U102" s="258"/>
      <c r="V102" s="258"/>
      <c r="W102" s="258"/>
      <c r="X102" s="258"/>
      <c r="Y102" s="258"/>
      <c r="Z102" s="258"/>
      <c r="AA102" s="258"/>
      <c r="AB102" s="258"/>
      <c r="AC102" s="258"/>
      <c r="AD102" s="258"/>
      <c r="AE102" s="258"/>
      <c r="AF102" s="258"/>
      <c r="AG102" s="258"/>
      <c r="AH102" s="258"/>
      <c r="AI102" s="258"/>
      <c r="AJ102" s="258"/>
      <c r="AK102" s="258"/>
      <c r="AL102" s="258"/>
      <c r="AM102" s="258"/>
      <c r="AN102" s="258"/>
      <c r="AO102" s="258"/>
      <c r="AP102" s="258"/>
      <c r="AQ102" s="258"/>
      <c r="AR102" s="258"/>
      <c r="AS102" s="258"/>
      <c r="AT102" s="258"/>
      <c r="AU102" s="258"/>
      <c r="AV102" s="258"/>
      <c r="AW102" s="258"/>
      <c r="AX102" s="258"/>
      <c r="AY102" s="258"/>
      <c r="AZ102" s="258"/>
      <c r="BA102" s="258"/>
      <c r="BB102" s="258"/>
      <c r="BC102" s="258"/>
      <c r="BD102" s="258"/>
      <c r="BE102" s="258"/>
      <c r="BF102" s="258"/>
      <c r="BG102" s="258"/>
      <c r="BH102" s="258"/>
      <c r="BI102" s="258"/>
      <c r="BJ102" s="258"/>
      <c r="BK102" s="258"/>
      <c r="BL102" s="258"/>
      <c r="BM102" s="258"/>
      <c r="BN102" s="258"/>
      <c r="BO102" s="258"/>
      <c r="BP102" s="258"/>
      <c r="BQ102" s="258"/>
      <c r="BR102" s="258"/>
      <c r="BS102" s="258"/>
      <c r="BT102" s="258"/>
      <c r="BU102" s="258"/>
      <c r="BV102" s="258"/>
      <c r="BW102" s="258"/>
      <c r="BX102" s="258"/>
      <c r="BY102" s="258"/>
      <c r="BZ102" s="258"/>
      <c r="CA102" s="258"/>
      <c r="CB102" s="258"/>
      <c r="CC102" s="26">
        <v>1500</v>
      </c>
      <c r="CD102" s="27">
        <v>1500</v>
      </c>
      <c r="CE102" s="26">
        <v>1000</v>
      </c>
      <c r="CF102" s="27">
        <v>1000</v>
      </c>
      <c r="CG102" s="26">
        <v>5000</v>
      </c>
      <c r="CH102" s="27">
        <v>5000</v>
      </c>
      <c r="CI102" s="26">
        <v>8000</v>
      </c>
      <c r="CJ102" s="27">
        <f>1500+0</f>
        <v>1500</v>
      </c>
      <c r="CK102" s="26"/>
      <c r="CL102" s="27"/>
      <c r="CM102" s="29">
        <v>4620</v>
      </c>
      <c r="CN102" s="27">
        <v>0</v>
      </c>
      <c r="CO102" s="29">
        <v>4620</v>
      </c>
      <c r="CP102" s="27">
        <v>0</v>
      </c>
      <c r="CQ102" s="29">
        <v>4620</v>
      </c>
      <c r="CR102" s="27"/>
      <c r="CS102" s="29">
        <v>4620</v>
      </c>
      <c r="CT102" s="27">
        <v>15000</v>
      </c>
      <c r="CU102" s="29">
        <v>4620</v>
      </c>
      <c r="CV102" s="27"/>
      <c r="CW102" s="29">
        <v>4620</v>
      </c>
      <c r="CX102" s="27"/>
      <c r="CY102" s="29">
        <v>4620</v>
      </c>
      <c r="CZ102" s="27"/>
      <c r="DA102" s="29">
        <v>4620</v>
      </c>
      <c r="DB102" s="27"/>
      <c r="DC102" s="29">
        <v>4620</v>
      </c>
      <c r="DD102" s="27">
        <v>24000</v>
      </c>
      <c r="DE102" s="128"/>
      <c r="DF102" s="27"/>
      <c r="DG102" s="128"/>
      <c r="DH102" s="27"/>
      <c r="DI102" s="128"/>
      <c r="DJ102" s="27"/>
      <c r="DK102" s="125"/>
      <c r="DL102" s="128"/>
      <c r="DM102" s="27"/>
      <c r="DN102" s="128"/>
      <c r="DO102" s="27"/>
      <c r="DP102" s="128"/>
      <c r="DQ102" s="27"/>
      <c r="DR102" s="128"/>
      <c r="DS102" s="27"/>
      <c r="DT102" s="128"/>
      <c r="DU102" s="27"/>
      <c r="DV102" s="128"/>
      <c r="DW102" s="27"/>
      <c r="DX102" s="128"/>
      <c r="DY102" s="27"/>
      <c r="DZ102" s="128"/>
      <c r="EA102" s="27"/>
      <c r="EB102" s="128"/>
      <c r="EC102" s="27"/>
      <c r="ED102" s="128"/>
      <c r="EE102" s="27"/>
      <c r="EF102" s="128"/>
      <c r="EG102" s="27"/>
      <c r="EH102" s="28"/>
      <c r="EI102" s="27"/>
      <c r="EJ102" s="30"/>
      <c r="EK102" s="28"/>
      <c r="EL102" s="27"/>
      <c r="EM102" s="28"/>
      <c r="EN102" s="27"/>
      <c r="EO102" s="28"/>
      <c r="EP102" s="27"/>
      <c r="EQ102" s="28"/>
      <c r="ER102" s="27"/>
      <c r="ES102" s="28"/>
      <c r="ET102" s="27"/>
      <c r="EU102" s="28"/>
      <c r="EV102" s="27"/>
      <c r="EW102" s="26"/>
      <c r="EX102" s="27"/>
      <c r="EY102" s="26"/>
      <c r="EZ102" s="27"/>
      <c r="FA102" s="26"/>
      <c r="FB102" s="27"/>
      <c r="FC102" s="26"/>
      <c r="FD102" s="27"/>
      <c r="FE102" s="26"/>
      <c r="FF102" s="27"/>
      <c r="FG102" s="26"/>
      <c r="FH102" s="27"/>
      <c r="FI102" s="30"/>
      <c r="FJ102" s="31">
        <f t="shared" si="7"/>
        <v>57080</v>
      </c>
      <c r="FK102" s="31">
        <f t="shared" si="8"/>
        <v>48000</v>
      </c>
      <c r="FL102" s="32">
        <f t="shared" si="9"/>
        <v>9080</v>
      </c>
    </row>
    <row r="103" spans="1:168" ht="25.5" customHeight="1">
      <c r="A103" s="172">
        <v>96</v>
      </c>
      <c r="B103" s="36" t="s">
        <v>677</v>
      </c>
      <c r="C103" s="20" t="s">
        <v>678</v>
      </c>
      <c r="D103" s="20" t="s">
        <v>1460</v>
      </c>
      <c r="E103" s="20" t="s">
        <v>1457</v>
      </c>
      <c r="F103" s="126" t="s">
        <v>679</v>
      </c>
      <c r="G103" s="212"/>
      <c r="H103" s="147" t="s">
        <v>680</v>
      </c>
      <c r="I103" s="94">
        <v>5600</v>
      </c>
      <c r="J103" s="147" t="s">
        <v>680</v>
      </c>
      <c r="K103" s="34">
        <f t="shared" si="6"/>
        <v>50780</v>
      </c>
      <c r="L103" s="25">
        <f>FL103</f>
        <v>10720</v>
      </c>
      <c r="M103" s="26">
        <v>1500</v>
      </c>
      <c r="N103" s="26">
        <v>1000</v>
      </c>
      <c r="O103" s="26">
        <v>5000</v>
      </c>
      <c r="P103" s="26">
        <v>8000</v>
      </c>
      <c r="Q103" s="258"/>
      <c r="R103" s="258"/>
      <c r="S103" s="258"/>
      <c r="T103" s="258"/>
      <c r="U103" s="258"/>
      <c r="V103" s="258"/>
      <c r="W103" s="258"/>
      <c r="X103" s="258"/>
      <c r="Y103" s="258"/>
      <c r="Z103" s="258"/>
      <c r="AA103" s="258"/>
      <c r="AB103" s="258"/>
      <c r="AC103" s="258"/>
      <c r="AD103" s="258"/>
      <c r="AE103" s="258"/>
      <c r="AF103" s="258"/>
      <c r="AG103" s="258"/>
      <c r="AH103" s="258"/>
      <c r="AI103" s="258"/>
      <c r="AJ103" s="258"/>
      <c r="AK103" s="258"/>
      <c r="AL103" s="258"/>
      <c r="AM103" s="258"/>
      <c r="AN103" s="258"/>
      <c r="AO103" s="258"/>
      <c r="AP103" s="258"/>
      <c r="AQ103" s="258"/>
      <c r="AR103" s="258"/>
      <c r="AS103" s="258"/>
      <c r="AT103" s="258"/>
      <c r="AU103" s="258"/>
      <c r="AV103" s="258"/>
      <c r="AW103" s="258"/>
      <c r="AX103" s="258"/>
      <c r="AY103" s="258"/>
      <c r="AZ103" s="258"/>
      <c r="BA103" s="258"/>
      <c r="BB103" s="258"/>
      <c r="BC103" s="258"/>
      <c r="BD103" s="258"/>
      <c r="BE103" s="258"/>
      <c r="BF103" s="258"/>
      <c r="BG103" s="258"/>
      <c r="BH103" s="258"/>
      <c r="BI103" s="258"/>
      <c r="BJ103" s="258"/>
      <c r="BK103" s="258"/>
      <c r="BL103" s="258"/>
      <c r="BM103" s="258"/>
      <c r="BN103" s="258"/>
      <c r="BO103" s="258"/>
      <c r="BP103" s="258"/>
      <c r="BQ103" s="258"/>
      <c r="BR103" s="258"/>
      <c r="BS103" s="258"/>
      <c r="BT103" s="258"/>
      <c r="BU103" s="258"/>
      <c r="BV103" s="258"/>
      <c r="BW103" s="258"/>
      <c r="BX103" s="258"/>
      <c r="BY103" s="258"/>
      <c r="BZ103" s="258"/>
      <c r="CA103" s="258"/>
      <c r="CB103" s="258"/>
      <c r="CC103" s="26">
        <v>1500</v>
      </c>
      <c r="CD103" s="27">
        <v>1500</v>
      </c>
      <c r="CE103" s="26">
        <v>1000</v>
      </c>
      <c r="CF103" s="27">
        <f>500+500</f>
        <v>1000</v>
      </c>
      <c r="CG103" s="26">
        <v>5000</v>
      </c>
      <c r="CH103" s="27">
        <v>5000</v>
      </c>
      <c r="CI103" s="26">
        <v>8000</v>
      </c>
      <c r="CJ103" s="27">
        <v>8000</v>
      </c>
      <c r="CK103" s="26"/>
      <c r="CL103" s="27"/>
      <c r="CM103" s="29">
        <v>3920</v>
      </c>
      <c r="CN103" s="27">
        <v>0</v>
      </c>
      <c r="CO103" s="29">
        <v>3920</v>
      </c>
      <c r="CP103" s="27">
        <v>0</v>
      </c>
      <c r="CQ103" s="29">
        <v>3920</v>
      </c>
      <c r="CR103" s="27">
        <v>0</v>
      </c>
      <c r="CS103" s="29">
        <v>3920</v>
      </c>
      <c r="CT103" s="27">
        <v>14560</v>
      </c>
      <c r="CU103" s="29">
        <v>3920</v>
      </c>
      <c r="CV103" s="27"/>
      <c r="CW103" s="29">
        <v>3920</v>
      </c>
      <c r="CX103" s="27"/>
      <c r="CY103" s="29">
        <v>3920</v>
      </c>
      <c r="CZ103" s="27"/>
      <c r="DA103" s="29">
        <v>3920</v>
      </c>
      <c r="DB103" s="27"/>
      <c r="DC103" s="29">
        <v>3920</v>
      </c>
      <c r="DD103" s="27">
        <v>10000</v>
      </c>
      <c r="DE103" s="128"/>
      <c r="DF103" s="27"/>
      <c r="DG103" s="128"/>
      <c r="DH103" s="27"/>
      <c r="DI103" s="128"/>
      <c r="DJ103" s="27"/>
      <c r="DK103" s="125"/>
      <c r="DL103" s="128"/>
      <c r="DM103" s="27"/>
      <c r="DN103" s="128"/>
      <c r="DO103" s="27"/>
      <c r="DP103" s="128"/>
      <c r="DQ103" s="27"/>
      <c r="DR103" s="128"/>
      <c r="DS103" s="27"/>
      <c r="DT103" s="128"/>
      <c r="DU103" s="27"/>
      <c r="DV103" s="128"/>
      <c r="DW103" s="27"/>
      <c r="DX103" s="128"/>
      <c r="DY103" s="27"/>
      <c r="DZ103" s="128"/>
      <c r="EA103" s="27"/>
      <c r="EB103" s="128"/>
      <c r="EC103" s="27"/>
      <c r="ED103" s="128"/>
      <c r="EE103" s="27"/>
      <c r="EF103" s="128"/>
      <c r="EG103" s="27"/>
      <c r="EH103" s="28"/>
      <c r="EI103" s="27"/>
      <c r="EJ103" s="30"/>
      <c r="EK103" s="28"/>
      <c r="EL103" s="27"/>
      <c r="EM103" s="28"/>
      <c r="EN103" s="27"/>
      <c r="EO103" s="28"/>
      <c r="EP103" s="27"/>
      <c r="EQ103" s="28"/>
      <c r="ER103" s="27"/>
      <c r="ES103" s="28"/>
      <c r="ET103" s="27"/>
      <c r="EU103" s="28"/>
      <c r="EV103" s="27"/>
      <c r="EW103" s="26"/>
      <c r="EX103" s="27"/>
      <c r="EY103" s="26"/>
      <c r="EZ103" s="27"/>
      <c r="FA103" s="26"/>
      <c r="FB103" s="27"/>
      <c r="FC103" s="26"/>
      <c r="FD103" s="27"/>
      <c r="FE103" s="26"/>
      <c r="FF103" s="27"/>
      <c r="FG103" s="26"/>
      <c r="FH103" s="27"/>
      <c r="FI103" s="30"/>
      <c r="FJ103" s="31">
        <f t="shared" si="7"/>
        <v>50780</v>
      </c>
      <c r="FK103" s="31">
        <f t="shared" si="8"/>
        <v>40060</v>
      </c>
      <c r="FL103" s="32">
        <f t="shared" si="9"/>
        <v>10720</v>
      </c>
    </row>
    <row r="104" spans="1:168" ht="25.5" customHeight="1">
      <c r="A104" s="41">
        <v>97</v>
      </c>
      <c r="B104" s="36" t="s">
        <v>681</v>
      </c>
      <c r="C104" s="20" t="s">
        <v>682</v>
      </c>
      <c r="D104" s="20" t="s">
        <v>1460</v>
      </c>
      <c r="E104" s="20" t="s">
        <v>1457</v>
      </c>
      <c r="F104" s="126" t="s">
        <v>683</v>
      </c>
      <c r="G104" s="212" t="s">
        <v>410</v>
      </c>
      <c r="H104" s="24" t="s">
        <v>1463</v>
      </c>
      <c r="I104" s="94">
        <v>6200</v>
      </c>
      <c r="K104" s="34">
        <f t="shared" si="6"/>
        <v>54560</v>
      </c>
      <c r="L104" s="25">
        <f>FL104</f>
        <v>13020</v>
      </c>
      <c r="M104" s="26">
        <v>1500</v>
      </c>
      <c r="N104" s="26">
        <v>1000</v>
      </c>
      <c r="O104" s="26">
        <v>5000</v>
      </c>
      <c r="P104" s="26">
        <v>8000</v>
      </c>
      <c r="Q104" s="258"/>
      <c r="R104" s="258"/>
      <c r="S104" s="258"/>
      <c r="T104" s="258"/>
      <c r="U104" s="258"/>
      <c r="V104" s="258"/>
      <c r="W104" s="258"/>
      <c r="X104" s="258"/>
      <c r="Y104" s="258"/>
      <c r="Z104" s="258"/>
      <c r="AA104" s="258"/>
      <c r="AB104" s="258"/>
      <c r="AC104" s="258"/>
      <c r="AD104" s="258"/>
      <c r="AE104" s="258"/>
      <c r="AF104" s="258"/>
      <c r="AG104" s="258"/>
      <c r="AH104" s="258"/>
      <c r="AI104" s="258"/>
      <c r="AJ104" s="258"/>
      <c r="AK104" s="258"/>
      <c r="AL104" s="258"/>
      <c r="AM104" s="258"/>
      <c r="AN104" s="258"/>
      <c r="AO104" s="258"/>
      <c r="AP104" s="258"/>
      <c r="AQ104" s="258"/>
      <c r="AR104" s="258"/>
      <c r="AS104" s="258"/>
      <c r="AT104" s="258"/>
      <c r="AU104" s="258"/>
      <c r="AV104" s="258"/>
      <c r="AW104" s="258"/>
      <c r="AX104" s="258"/>
      <c r="AY104" s="258"/>
      <c r="AZ104" s="258"/>
      <c r="BA104" s="258"/>
      <c r="BB104" s="258"/>
      <c r="BC104" s="258"/>
      <c r="BD104" s="258"/>
      <c r="BE104" s="258"/>
      <c r="BF104" s="258"/>
      <c r="BG104" s="258"/>
      <c r="BH104" s="258"/>
      <c r="BI104" s="258"/>
      <c r="BJ104" s="258"/>
      <c r="BK104" s="258"/>
      <c r="BL104" s="258"/>
      <c r="BM104" s="258"/>
      <c r="BN104" s="258"/>
      <c r="BO104" s="258"/>
      <c r="BP104" s="258"/>
      <c r="BQ104" s="258"/>
      <c r="BR104" s="258"/>
      <c r="BS104" s="258"/>
      <c r="BT104" s="258"/>
      <c r="BU104" s="258"/>
      <c r="BV104" s="258"/>
      <c r="BW104" s="258"/>
      <c r="BX104" s="258"/>
      <c r="BY104" s="258"/>
      <c r="BZ104" s="258"/>
      <c r="CA104" s="258"/>
      <c r="CB104" s="258"/>
      <c r="CC104" s="26">
        <v>1500</v>
      </c>
      <c r="CD104" s="27">
        <v>1500</v>
      </c>
      <c r="CE104" s="26">
        <v>1000</v>
      </c>
      <c r="CF104" s="27">
        <f>500+500</f>
        <v>1000</v>
      </c>
      <c r="CG104" s="26">
        <v>5000</v>
      </c>
      <c r="CH104" s="27">
        <v>5000</v>
      </c>
      <c r="CI104" s="26">
        <v>8000</v>
      </c>
      <c r="CJ104" s="27">
        <v>0</v>
      </c>
      <c r="CK104" s="26"/>
      <c r="CL104" s="27"/>
      <c r="CM104" s="29">
        <v>4340</v>
      </c>
      <c r="CN104" s="27">
        <v>0</v>
      </c>
      <c r="CO104" s="29">
        <v>4340</v>
      </c>
      <c r="CP104" s="27">
        <v>0</v>
      </c>
      <c r="CQ104" s="29">
        <v>4340</v>
      </c>
      <c r="CR104" s="27">
        <v>0</v>
      </c>
      <c r="CS104" s="29">
        <v>4340</v>
      </c>
      <c r="CT104" s="27">
        <v>25360</v>
      </c>
      <c r="CU104" s="29">
        <v>4340</v>
      </c>
      <c r="CV104" s="27">
        <v>4340</v>
      </c>
      <c r="CW104" s="29">
        <v>4340</v>
      </c>
      <c r="CX104" s="27"/>
      <c r="CY104" s="29">
        <v>4340</v>
      </c>
      <c r="CZ104" s="27"/>
      <c r="DA104" s="29">
        <v>4340</v>
      </c>
      <c r="DB104" s="27"/>
      <c r="DC104" s="29">
        <v>4340</v>
      </c>
      <c r="DD104" s="27">
        <v>4340</v>
      </c>
      <c r="DE104" s="128"/>
      <c r="DF104" s="27"/>
      <c r="DG104" s="128"/>
      <c r="DH104" s="27"/>
      <c r="DI104" s="128"/>
      <c r="DJ104" s="27"/>
      <c r="DK104" s="125"/>
      <c r="DL104" s="128"/>
      <c r="DM104" s="27"/>
      <c r="DN104" s="128"/>
      <c r="DO104" s="27"/>
      <c r="DP104" s="128"/>
      <c r="DQ104" s="27"/>
      <c r="DR104" s="128"/>
      <c r="DS104" s="27"/>
      <c r="DT104" s="128"/>
      <c r="DU104" s="27"/>
      <c r="DV104" s="128"/>
      <c r="DW104" s="27"/>
      <c r="DX104" s="128"/>
      <c r="DY104" s="27"/>
      <c r="DZ104" s="128"/>
      <c r="EA104" s="27"/>
      <c r="EB104" s="128"/>
      <c r="EC104" s="27"/>
      <c r="ED104" s="128"/>
      <c r="EE104" s="27"/>
      <c r="EF104" s="128"/>
      <c r="EG104" s="27"/>
      <c r="EH104" s="28"/>
      <c r="EI104" s="27"/>
      <c r="EJ104" s="30"/>
      <c r="EK104" s="28"/>
      <c r="EL104" s="27"/>
      <c r="EM104" s="28"/>
      <c r="EN104" s="27"/>
      <c r="EO104" s="28"/>
      <c r="EP104" s="27"/>
      <c r="EQ104" s="28"/>
      <c r="ER104" s="27"/>
      <c r="ES104" s="28"/>
      <c r="ET104" s="27"/>
      <c r="EU104" s="28"/>
      <c r="EV104" s="27"/>
      <c r="EW104" s="26"/>
      <c r="EX104" s="27"/>
      <c r="EY104" s="26"/>
      <c r="EZ104" s="27"/>
      <c r="FA104" s="26"/>
      <c r="FB104" s="27"/>
      <c r="FC104" s="26"/>
      <c r="FD104" s="27"/>
      <c r="FE104" s="26"/>
      <c r="FF104" s="27"/>
      <c r="FG104" s="26"/>
      <c r="FH104" s="27"/>
      <c r="FI104" s="30"/>
      <c r="FJ104" s="31">
        <f t="shared" si="7"/>
        <v>54560</v>
      </c>
      <c r="FK104" s="31">
        <f t="shared" si="8"/>
        <v>41540</v>
      </c>
      <c r="FL104" s="32">
        <f t="shared" si="9"/>
        <v>13020</v>
      </c>
    </row>
    <row r="105" spans="1:168" ht="25.5" customHeight="1">
      <c r="A105" s="172">
        <v>98</v>
      </c>
      <c r="B105" s="36" t="s">
        <v>133</v>
      </c>
      <c r="C105" s="42" t="s">
        <v>134</v>
      </c>
      <c r="D105" s="20" t="s">
        <v>1460</v>
      </c>
      <c r="E105" s="20" t="s">
        <v>1458</v>
      </c>
      <c r="F105" s="43" t="s">
        <v>135</v>
      </c>
      <c r="G105" s="34" t="s">
        <v>49</v>
      </c>
      <c r="H105" s="229" t="s">
        <v>136</v>
      </c>
      <c r="I105" s="23"/>
      <c r="J105" s="229" t="s">
        <v>136</v>
      </c>
      <c r="K105" s="34">
        <f t="shared" si="6"/>
        <v>11500</v>
      </c>
      <c r="L105" s="25">
        <f>FJ105</f>
        <v>30060</v>
      </c>
      <c r="M105" s="26">
        <v>1500</v>
      </c>
      <c r="N105" s="26">
        <v>1000</v>
      </c>
      <c r="O105" s="26">
        <v>5000</v>
      </c>
      <c r="P105" s="26">
        <v>4000</v>
      </c>
      <c r="Q105" s="258"/>
      <c r="R105" s="258"/>
      <c r="S105" s="258"/>
      <c r="T105" s="258"/>
      <c r="U105" s="258"/>
      <c r="V105" s="258"/>
      <c r="W105" s="258"/>
      <c r="X105" s="258"/>
      <c r="Y105" s="258"/>
      <c r="Z105" s="258"/>
      <c r="AA105" s="258"/>
      <c r="AB105" s="258"/>
      <c r="AC105" s="258"/>
      <c r="AD105" s="258"/>
      <c r="AE105" s="258"/>
      <c r="AF105" s="258"/>
      <c r="AG105" s="258"/>
      <c r="AH105" s="258"/>
      <c r="AI105" s="258"/>
      <c r="AJ105" s="258"/>
      <c r="AK105" s="258"/>
      <c r="AL105" s="258"/>
      <c r="AM105" s="258"/>
      <c r="AN105" s="258"/>
      <c r="AO105" s="258"/>
      <c r="AP105" s="258"/>
      <c r="AQ105" s="258"/>
      <c r="AR105" s="258"/>
      <c r="AS105" s="258"/>
      <c r="AT105" s="258"/>
      <c r="AU105" s="258"/>
      <c r="AV105" s="258"/>
      <c r="AW105" s="258"/>
      <c r="AX105" s="258"/>
      <c r="AY105" s="258"/>
      <c r="AZ105" s="258"/>
      <c r="BA105" s="258"/>
      <c r="BB105" s="258"/>
      <c r="BC105" s="258"/>
      <c r="BD105" s="258"/>
      <c r="BE105" s="258"/>
      <c r="BF105" s="258"/>
      <c r="BG105" s="258"/>
      <c r="BH105" s="258"/>
      <c r="BI105" s="258"/>
      <c r="BJ105" s="258"/>
      <c r="BK105" s="258"/>
      <c r="BL105" s="258"/>
      <c r="BM105" s="258"/>
      <c r="BN105" s="258"/>
      <c r="BO105" s="258"/>
      <c r="BP105" s="258"/>
      <c r="BQ105" s="258"/>
      <c r="BR105" s="258"/>
      <c r="BS105" s="258"/>
      <c r="BT105" s="258"/>
      <c r="BU105" s="258"/>
      <c r="BV105" s="258"/>
      <c r="BW105" s="258"/>
      <c r="BX105" s="258"/>
      <c r="BY105" s="258"/>
      <c r="BZ105" s="258"/>
      <c r="CA105" s="258"/>
      <c r="CB105" s="258"/>
      <c r="CC105" s="26">
        <v>1500</v>
      </c>
      <c r="CD105" s="27">
        <v>1500</v>
      </c>
      <c r="CE105" s="26">
        <v>1000</v>
      </c>
      <c r="CF105" s="27">
        <f>500+500</f>
        <v>1000</v>
      </c>
      <c r="CG105" s="26">
        <v>5000</v>
      </c>
      <c r="CH105" s="27">
        <v>5000</v>
      </c>
      <c r="CI105" s="26">
        <v>4000</v>
      </c>
      <c r="CJ105" s="27">
        <v>8000</v>
      </c>
      <c r="CK105" s="28"/>
      <c r="CL105" s="27"/>
      <c r="CM105" s="26"/>
      <c r="CN105" s="27"/>
      <c r="CO105" s="29">
        <v>3640</v>
      </c>
      <c r="CP105" s="27">
        <v>0</v>
      </c>
      <c r="CQ105" s="29">
        <v>3640</v>
      </c>
      <c r="CR105" s="27">
        <v>0</v>
      </c>
      <c r="CS105" s="29">
        <v>3640</v>
      </c>
      <c r="CT105" s="27">
        <v>0</v>
      </c>
      <c r="CU105" s="29">
        <v>3640</v>
      </c>
      <c r="CV105" s="27">
        <v>14560</v>
      </c>
      <c r="CW105" s="29">
        <v>4000</v>
      </c>
      <c r="CX105" s="27"/>
      <c r="CY105" s="29"/>
      <c r="CZ105" s="27"/>
      <c r="DA105" s="29"/>
      <c r="DB105" s="27"/>
      <c r="DC105" s="29"/>
      <c r="DD105" s="27"/>
      <c r="DE105" s="29"/>
      <c r="DF105" s="27"/>
      <c r="DG105" s="28"/>
      <c r="DH105" s="27"/>
      <c r="DI105" s="28"/>
      <c r="DJ105" s="27"/>
      <c r="DK105" s="125"/>
      <c r="DL105" s="128"/>
      <c r="DM105" s="27"/>
      <c r="DN105" s="128"/>
      <c r="DO105" s="27"/>
      <c r="DP105" s="128"/>
      <c r="DQ105" s="27"/>
      <c r="DR105" s="128"/>
      <c r="DS105" s="27"/>
      <c r="DT105" s="128"/>
      <c r="DU105" s="27"/>
      <c r="DV105" s="128"/>
      <c r="DW105" s="27"/>
      <c r="DX105" s="128"/>
      <c r="DY105" s="27"/>
      <c r="DZ105" s="128"/>
      <c r="EA105" s="27"/>
      <c r="EB105" s="128"/>
      <c r="EC105" s="27"/>
      <c r="ED105" s="128"/>
      <c r="EE105" s="27"/>
      <c r="EF105" s="128"/>
      <c r="EG105" s="27"/>
      <c r="EH105" s="28"/>
      <c r="EI105" s="27"/>
      <c r="EJ105" s="30"/>
      <c r="EK105" s="28"/>
      <c r="EL105" s="27"/>
      <c r="EM105" s="28"/>
      <c r="EN105" s="27"/>
      <c r="EO105" s="28"/>
      <c r="EP105" s="27"/>
      <c r="EQ105" s="28"/>
      <c r="ER105" s="27"/>
      <c r="ES105" s="28"/>
      <c r="ET105" s="27"/>
      <c r="EU105" s="28"/>
      <c r="EV105" s="27"/>
      <c r="EW105" s="26"/>
      <c r="EX105" s="27"/>
      <c r="EY105" s="26"/>
      <c r="EZ105" s="27"/>
      <c r="FA105" s="26"/>
      <c r="FB105" s="27"/>
      <c r="FC105" s="26"/>
      <c r="FD105" s="27"/>
      <c r="FE105" s="26"/>
      <c r="FF105" s="27"/>
      <c r="FG105" s="26"/>
      <c r="FH105" s="27"/>
      <c r="FI105" s="30"/>
      <c r="FJ105" s="31">
        <f t="shared" si="7"/>
        <v>30060</v>
      </c>
      <c r="FK105" s="31">
        <f t="shared" si="8"/>
        <v>30060</v>
      </c>
      <c r="FL105" s="32">
        <f t="shared" si="9"/>
        <v>0</v>
      </c>
    </row>
    <row r="106" spans="1:168" ht="25.5" customHeight="1">
      <c r="A106" s="41">
        <v>99</v>
      </c>
      <c r="B106" s="36" t="s">
        <v>137</v>
      </c>
      <c r="C106" s="20" t="s">
        <v>138</v>
      </c>
      <c r="D106" s="20" t="s">
        <v>1460</v>
      </c>
      <c r="E106" s="20" t="s">
        <v>1458</v>
      </c>
      <c r="F106" s="21" t="s">
        <v>139</v>
      </c>
      <c r="G106" s="33"/>
      <c r="H106" s="127" t="s">
        <v>1466</v>
      </c>
      <c r="I106" s="23">
        <v>2600</v>
      </c>
      <c r="J106" s="34" t="s">
        <v>64</v>
      </c>
      <c r="K106" s="34">
        <f t="shared" si="6"/>
        <v>31880</v>
      </c>
      <c r="L106" s="25">
        <f>FJ106</f>
        <v>31880</v>
      </c>
      <c r="M106" s="26">
        <v>1500</v>
      </c>
      <c r="N106" s="26">
        <v>1000</v>
      </c>
      <c r="O106" s="26">
        <v>5000</v>
      </c>
      <c r="P106" s="26">
        <v>8000</v>
      </c>
      <c r="Q106" s="258"/>
      <c r="R106" s="258"/>
      <c r="S106" s="258"/>
      <c r="T106" s="258"/>
      <c r="U106" s="258"/>
      <c r="V106" s="258"/>
      <c r="W106" s="258"/>
      <c r="X106" s="258"/>
      <c r="Y106" s="258"/>
      <c r="Z106" s="258"/>
      <c r="AA106" s="258"/>
      <c r="AB106" s="258"/>
      <c r="AC106" s="258"/>
      <c r="AD106" s="258"/>
      <c r="AE106" s="258"/>
      <c r="AF106" s="258"/>
      <c r="AG106" s="258"/>
      <c r="AH106" s="258"/>
      <c r="AI106" s="258"/>
      <c r="AJ106" s="258"/>
      <c r="AK106" s="258"/>
      <c r="AL106" s="258"/>
      <c r="AM106" s="258"/>
      <c r="AN106" s="258"/>
      <c r="AO106" s="258"/>
      <c r="AP106" s="258"/>
      <c r="AQ106" s="258"/>
      <c r="AR106" s="258"/>
      <c r="AS106" s="258"/>
      <c r="AT106" s="258"/>
      <c r="AU106" s="258"/>
      <c r="AV106" s="258"/>
      <c r="AW106" s="258"/>
      <c r="AX106" s="258"/>
      <c r="AY106" s="258"/>
      <c r="AZ106" s="258"/>
      <c r="BA106" s="258"/>
      <c r="BB106" s="258"/>
      <c r="BC106" s="258"/>
      <c r="BD106" s="258"/>
      <c r="BE106" s="258"/>
      <c r="BF106" s="258"/>
      <c r="BG106" s="258"/>
      <c r="BH106" s="258"/>
      <c r="BI106" s="258"/>
      <c r="BJ106" s="258"/>
      <c r="BK106" s="258"/>
      <c r="BL106" s="258"/>
      <c r="BM106" s="258"/>
      <c r="BN106" s="258"/>
      <c r="BO106" s="258"/>
      <c r="BP106" s="258"/>
      <c r="BQ106" s="258"/>
      <c r="BR106" s="258"/>
      <c r="BS106" s="258"/>
      <c r="BT106" s="258"/>
      <c r="BU106" s="258"/>
      <c r="BV106" s="258"/>
      <c r="BW106" s="258"/>
      <c r="BX106" s="258"/>
      <c r="BY106" s="258"/>
      <c r="BZ106" s="258"/>
      <c r="CA106" s="258"/>
      <c r="CB106" s="258"/>
      <c r="CC106" s="26">
        <v>1500</v>
      </c>
      <c r="CD106" s="27">
        <v>1500</v>
      </c>
      <c r="CE106" s="26">
        <v>1000</v>
      </c>
      <c r="CF106" s="27">
        <v>1000</v>
      </c>
      <c r="CG106" s="26">
        <v>5000</v>
      </c>
      <c r="CH106" s="27">
        <v>5000</v>
      </c>
      <c r="CI106" s="26">
        <v>8000</v>
      </c>
      <c r="CJ106" s="27">
        <f>1500+0</f>
        <v>1500</v>
      </c>
      <c r="CK106" s="28"/>
      <c r="CL106" s="27"/>
      <c r="CM106" s="26"/>
      <c r="CN106" s="27"/>
      <c r="CO106" s="29">
        <v>1820</v>
      </c>
      <c r="CP106" s="27">
        <v>8320</v>
      </c>
      <c r="CQ106" s="29">
        <v>1820</v>
      </c>
      <c r="CR106" s="27">
        <v>1820</v>
      </c>
      <c r="CS106" s="29">
        <v>1820</v>
      </c>
      <c r="CT106" s="27">
        <v>0</v>
      </c>
      <c r="CU106" s="29">
        <v>1820</v>
      </c>
      <c r="CV106" s="27">
        <v>3640</v>
      </c>
      <c r="CW106" s="29">
        <v>1820</v>
      </c>
      <c r="CX106" s="27">
        <v>1820</v>
      </c>
      <c r="CY106" s="29">
        <v>1820</v>
      </c>
      <c r="CZ106" s="27">
        <v>1820</v>
      </c>
      <c r="DA106" s="29">
        <v>1820</v>
      </c>
      <c r="DB106" s="27"/>
      <c r="DC106" s="29">
        <v>1820</v>
      </c>
      <c r="DD106" s="27">
        <v>1820</v>
      </c>
      <c r="DE106" s="29">
        <v>1820</v>
      </c>
      <c r="DF106" s="27">
        <v>1820</v>
      </c>
      <c r="DG106" s="28"/>
      <c r="DH106" s="27"/>
      <c r="DI106" s="28"/>
      <c r="DJ106" s="27"/>
      <c r="DK106" s="125"/>
      <c r="DL106" s="128"/>
      <c r="DM106" s="27"/>
      <c r="DN106" s="128"/>
      <c r="DO106" s="27"/>
      <c r="DP106" s="128"/>
      <c r="DQ106" s="27"/>
      <c r="DR106" s="128"/>
      <c r="DS106" s="27"/>
      <c r="DT106" s="128"/>
      <c r="DU106" s="27"/>
      <c r="DV106" s="128"/>
      <c r="DW106" s="27"/>
      <c r="DX106" s="128"/>
      <c r="DY106" s="27"/>
      <c r="DZ106" s="128"/>
      <c r="EA106" s="27"/>
      <c r="EB106" s="128"/>
      <c r="EC106" s="27"/>
      <c r="ED106" s="128"/>
      <c r="EE106" s="27"/>
      <c r="EF106" s="128"/>
      <c r="EG106" s="27"/>
      <c r="EH106" s="28"/>
      <c r="EI106" s="27"/>
      <c r="EJ106" s="30"/>
      <c r="EK106" s="28"/>
      <c r="EL106" s="27"/>
      <c r="EM106" s="28"/>
      <c r="EN106" s="27"/>
      <c r="EO106" s="28"/>
      <c r="EP106" s="27"/>
      <c r="EQ106" s="28"/>
      <c r="ER106" s="27"/>
      <c r="ES106" s="28"/>
      <c r="ET106" s="27"/>
      <c r="EU106" s="28"/>
      <c r="EV106" s="27"/>
      <c r="EW106" s="26"/>
      <c r="EX106" s="27"/>
      <c r="EY106" s="26"/>
      <c r="EZ106" s="27"/>
      <c r="FA106" s="26"/>
      <c r="FB106" s="27"/>
      <c r="FC106" s="26"/>
      <c r="FD106" s="27"/>
      <c r="FE106" s="26"/>
      <c r="FF106" s="27"/>
      <c r="FG106" s="26"/>
      <c r="FH106" s="27"/>
      <c r="FI106" s="30"/>
      <c r="FJ106" s="31">
        <f t="shared" si="7"/>
        <v>31880</v>
      </c>
      <c r="FK106" s="31">
        <f t="shared" si="8"/>
        <v>30060</v>
      </c>
      <c r="FL106" s="32">
        <f t="shared" si="9"/>
        <v>1820</v>
      </c>
    </row>
    <row r="107" spans="1:168" ht="25.5" customHeight="1">
      <c r="A107" s="172">
        <v>100</v>
      </c>
      <c r="B107" s="36" t="s">
        <v>684</v>
      </c>
      <c r="C107" s="20" t="s">
        <v>685</v>
      </c>
      <c r="D107" s="20" t="s">
        <v>1460</v>
      </c>
      <c r="E107" s="20" t="s">
        <v>1457</v>
      </c>
      <c r="F107" s="126" t="s">
        <v>686</v>
      </c>
      <c r="G107" s="33" t="s">
        <v>410</v>
      </c>
      <c r="H107" s="224" t="s">
        <v>1463</v>
      </c>
      <c r="I107" s="94">
        <v>6200</v>
      </c>
      <c r="J107" s="224"/>
      <c r="K107" s="34">
        <f t="shared" si="6"/>
        <v>54560</v>
      </c>
      <c r="L107" s="25">
        <f>FL107</f>
        <v>4340</v>
      </c>
      <c r="M107" s="26">
        <v>1500</v>
      </c>
      <c r="N107" s="26">
        <v>1000</v>
      </c>
      <c r="O107" s="26">
        <v>5000</v>
      </c>
      <c r="P107" s="26">
        <v>8000</v>
      </c>
      <c r="Q107" s="258"/>
      <c r="R107" s="258"/>
      <c r="S107" s="258"/>
      <c r="T107" s="258"/>
      <c r="U107" s="258"/>
      <c r="V107" s="258"/>
      <c r="W107" s="258"/>
      <c r="X107" s="258"/>
      <c r="Y107" s="258"/>
      <c r="Z107" s="258"/>
      <c r="AA107" s="258"/>
      <c r="AB107" s="258"/>
      <c r="AC107" s="258"/>
      <c r="AD107" s="258"/>
      <c r="AE107" s="258"/>
      <c r="AF107" s="258"/>
      <c r="AG107" s="258"/>
      <c r="AH107" s="258"/>
      <c r="AI107" s="258"/>
      <c r="AJ107" s="258"/>
      <c r="AK107" s="258"/>
      <c r="AL107" s="258"/>
      <c r="AM107" s="258"/>
      <c r="AN107" s="258"/>
      <c r="AO107" s="258"/>
      <c r="AP107" s="258"/>
      <c r="AQ107" s="258"/>
      <c r="AR107" s="258"/>
      <c r="AS107" s="258"/>
      <c r="AT107" s="258"/>
      <c r="AU107" s="258"/>
      <c r="AV107" s="258"/>
      <c r="AW107" s="258"/>
      <c r="AX107" s="258"/>
      <c r="AY107" s="258"/>
      <c r="AZ107" s="258"/>
      <c r="BA107" s="258"/>
      <c r="BB107" s="258"/>
      <c r="BC107" s="258"/>
      <c r="BD107" s="258"/>
      <c r="BE107" s="258"/>
      <c r="BF107" s="258"/>
      <c r="BG107" s="258"/>
      <c r="BH107" s="258"/>
      <c r="BI107" s="258"/>
      <c r="BJ107" s="258"/>
      <c r="BK107" s="258"/>
      <c r="BL107" s="258"/>
      <c r="BM107" s="258"/>
      <c r="BN107" s="258"/>
      <c r="BO107" s="258"/>
      <c r="BP107" s="258"/>
      <c r="BQ107" s="258"/>
      <c r="BR107" s="258"/>
      <c r="BS107" s="258"/>
      <c r="BT107" s="258"/>
      <c r="BU107" s="258"/>
      <c r="BV107" s="258"/>
      <c r="BW107" s="258"/>
      <c r="BX107" s="258"/>
      <c r="BY107" s="258"/>
      <c r="BZ107" s="258"/>
      <c r="CA107" s="258"/>
      <c r="CB107" s="258"/>
      <c r="CC107" s="26">
        <v>1500</v>
      </c>
      <c r="CD107" s="27">
        <v>1500</v>
      </c>
      <c r="CE107" s="26">
        <v>1000</v>
      </c>
      <c r="CF107" s="27">
        <v>1000</v>
      </c>
      <c r="CG107" s="26">
        <v>5000</v>
      </c>
      <c r="CH107" s="27">
        <v>5000</v>
      </c>
      <c r="CI107" s="26">
        <v>8000</v>
      </c>
      <c r="CJ107" s="27">
        <v>1500</v>
      </c>
      <c r="CK107" s="26"/>
      <c r="CL107" s="27"/>
      <c r="CM107" s="29">
        <v>4340</v>
      </c>
      <c r="CN107" s="27">
        <f>6500+4620</f>
        <v>11120</v>
      </c>
      <c r="CO107" s="29">
        <v>4340</v>
      </c>
      <c r="CP107" s="27">
        <v>0</v>
      </c>
      <c r="CQ107" s="29">
        <v>4340</v>
      </c>
      <c r="CR107" s="27">
        <v>0</v>
      </c>
      <c r="CS107" s="29">
        <v>4340</v>
      </c>
      <c r="CT107" s="27">
        <v>12740</v>
      </c>
      <c r="CU107" s="29">
        <v>4340</v>
      </c>
      <c r="CV107" s="27"/>
      <c r="CW107" s="29">
        <v>4340</v>
      </c>
      <c r="CX107" s="27"/>
      <c r="CY107" s="29">
        <v>4340</v>
      </c>
      <c r="CZ107" s="27"/>
      <c r="DA107" s="29">
        <v>4340</v>
      </c>
      <c r="DB107" s="27"/>
      <c r="DC107" s="29">
        <v>4340</v>
      </c>
      <c r="DD107" s="27">
        <v>17360</v>
      </c>
      <c r="DE107" s="128"/>
      <c r="DF107" s="27"/>
      <c r="DG107" s="128"/>
      <c r="DH107" s="27"/>
      <c r="DI107" s="128"/>
      <c r="DJ107" s="27"/>
      <c r="DK107" s="125"/>
      <c r="DL107" s="128"/>
      <c r="DM107" s="27"/>
      <c r="DN107" s="128"/>
      <c r="DO107" s="27"/>
      <c r="DP107" s="128"/>
      <c r="DQ107" s="27"/>
      <c r="DR107" s="128"/>
      <c r="DS107" s="27"/>
      <c r="DT107" s="128"/>
      <c r="DU107" s="27"/>
      <c r="DV107" s="128"/>
      <c r="DW107" s="27"/>
      <c r="DX107" s="128"/>
      <c r="DY107" s="27"/>
      <c r="DZ107" s="128"/>
      <c r="EA107" s="27"/>
      <c r="EB107" s="128"/>
      <c r="EC107" s="27"/>
      <c r="ED107" s="128"/>
      <c r="EE107" s="27"/>
      <c r="EF107" s="128"/>
      <c r="EG107" s="27"/>
      <c r="EH107" s="28"/>
      <c r="EI107" s="27"/>
      <c r="EJ107" s="30"/>
      <c r="EK107" s="28"/>
      <c r="EL107" s="27"/>
      <c r="EM107" s="28"/>
      <c r="EN107" s="27"/>
      <c r="EO107" s="28"/>
      <c r="EP107" s="27"/>
      <c r="EQ107" s="28"/>
      <c r="ER107" s="27"/>
      <c r="ES107" s="28"/>
      <c r="ET107" s="27"/>
      <c r="EU107" s="28"/>
      <c r="EV107" s="27"/>
      <c r="EW107" s="26"/>
      <c r="EX107" s="27"/>
      <c r="EY107" s="26"/>
      <c r="EZ107" s="27"/>
      <c r="FA107" s="26"/>
      <c r="FB107" s="27"/>
      <c r="FC107" s="26"/>
      <c r="FD107" s="27"/>
      <c r="FE107" s="26"/>
      <c r="FF107" s="27"/>
      <c r="FG107" s="26"/>
      <c r="FH107" s="27"/>
      <c r="FI107" s="30"/>
      <c r="FJ107" s="31">
        <f t="shared" si="7"/>
        <v>54560</v>
      </c>
      <c r="FK107" s="31">
        <f t="shared" si="8"/>
        <v>50220</v>
      </c>
      <c r="FL107" s="32">
        <f t="shared" si="9"/>
        <v>4340</v>
      </c>
    </row>
    <row r="108" spans="1:168" ht="25.5" customHeight="1">
      <c r="A108" s="41">
        <v>101</v>
      </c>
      <c r="B108" s="36" t="s">
        <v>140</v>
      </c>
      <c r="C108" s="20" t="s">
        <v>141</v>
      </c>
      <c r="D108" s="20" t="s">
        <v>1460</v>
      </c>
      <c r="E108" s="20" t="s">
        <v>1458</v>
      </c>
      <c r="F108" s="21" t="s">
        <v>142</v>
      </c>
      <c r="G108" s="33"/>
      <c r="H108" s="226"/>
      <c r="I108" s="23">
        <v>6600</v>
      </c>
      <c r="J108" s="226"/>
      <c r="K108" s="34">
        <f t="shared" si="6"/>
        <v>57080</v>
      </c>
      <c r="L108" s="25">
        <f>FJ108</f>
        <v>57080</v>
      </c>
      <c r="M108" s="26">
        <v>1500</v>
      </c>
      <c r="N108" s="26">
        <v>1000</v>
      </c>
      <c r="O108" s="26">
        <v>5000</v>
      </c>
      <c r="P108" s="26">
        <v>8000</v>
      </c>
      <c r="Q108" s="258"/>
      <c r="R108" s="258"/>
      <c r="S108" s="258"/>
      <c r="T108" s="258"/>
      <c r="U108" s="258"/>
      <c r="V108" s="258"/>
      <c r="W108" s="258"/>
      <c r="X108" s="258"/>
      <c r="Y108" s="258"/>
      <c r="Z108" s="258"/>
      <c r="AA108" s="258"/>
      <c r="AB108" s="258"/>
      <c r="AC108" s="258"/>
      <c r="AD108" s="258"/>
      <c r="AE108" s="258"/>
      <c r="AF108" s="258"/>
      <c r="AG108" s="258"/>
      <c r="AH108" s="258"/>
      <c r="AI108" s="258"/>
      <c r="AJ108" s="258"/>
      <c r="AK108" s="258"/>
      <c r="AL108" s="258"/>
      <c r="AM108" s="258"/>
      <c r="AN108" s="258"/>
      <c r="AO108" s="258"/>
      <c r="AP108" s="258"/>
      <c r="AQ108" s="258"/>
      <c r="AR108" s="258"/>
      <c r="AS108" s="258"/>
      <c r="AT108" s="258"/>
      <c r="AU108" s="258"/>
      <c r="AV108" s="258"/>
      <c r="AW108" s="258"/>
      <c r="AX108" s="258"/>
      <c r="AY108" s="258"/>
      <c r="AZ108" s="258"/>
      <c r="BA108" s="258"/>
      <c r="BB108" s="258"/>
      <c r="BC108" s="258"/>
      <c r="BD108" s="258"/>
      <c r="BE108" s="258"/>
      <c r="BF108" s="258"/>
      <c r="BG108" s="258"/>
      <c r="BH108" s="258"/>
      <c r="BI108" s="258"/>
      <c r="BJ108" s="258"/>
      <c r="BK108" s="258"/>
      <c r="BL108" s="258"/>
      <c r="BM108" s="258"/>
      <c r="BN108" s="258"/>
      <c r="BO108" s="258"/>
      <c r="BP108" s="258"/>
      <c r="BQ108" s="258"/>
      <c r="BR108" s="258"/>
      <c r="BS108" s="258"/>
      <c r="BT108" s="258"/>
      <c r="BU108" s="258"/>
      <c r="BV108" s="258"/>
      <c r="BW108" s="258"/>
      <c r="BX108" s="258"/>
      <c r="BY108" s="258"/>
      <c r="BZ108" s="258"/>
      <c r="CA108" s="258"/>
      <c r="CB108" s="258"/>
      <c r="CC108" s="26">
        <v>1500</v>
      </c>
      <c r="CD108" s="27">
        <v>1500</v>
      </c>
      <c r="CE108" s="26">
        <v>1000</v>
      </c>
      <c r="CF108" s="27">
        <v>1000</v>
      </c>
      <c r="CG108" s="26">
        <v>5000</v>
      </c>
      <c r="CH108" s="27">
        <v>5000</v>
      </c>
      <c r="CI108" s="26">
        <v>8000</v>
      </c>
      <c r="CJ108" s="27">
        <f>1500+0</f>
        <v>1500</v>
      </c>
      <c r="CK108" s="28"/>
      <c r="CL108" s="27"/>
      <c r="CM108" s="26"/>
      <c r="CN108" s="27"/>
      <c r="CO108" s="29">
        <v>4620</v>
      </c>
      <c r="CP108" s="27">
        <v>11120</v>
      </c>
      <c r="CQ108" s="29">
        <v>4620</v>
      </c>
      <c r="CR108" s="27">
        <v>4620</v>
      </c>
      <c r="CS108" s="29">
        <v>4620</v>
      </c>
      <c r="CT108" s="27">
        <v>4620</v>
      </c>
      <c r="CU108" s="29">
        <v>4620</v>
      </c>
      <c r="CV108" s="27">
        <f>4620+4620</f>
        <v>9240</v>
      </c>
      <c r="CW108" s="29">
        <v>4620</v>
      </c>
      <c r="CX108" s="27">
        <v>0</v>
      </c>
      <c r="CY108" s="29">
        <v>4620</v>
      </c>
      <c r="CZ108" s="27">
        <v>4620</v>
      </c>
      <c r="DA108" s="29">
        <v>4620</v>
      </c>
      <c r="DB108" s="27">
        <v>4620</v>
      </c>
      <c r="DC108" s="29">
        <v>4620</v>
      </c>
      <c r="DD108" s="27">
        <v>4620</v>
      </c>
      <c r="DE108" s="29">
        <v>4620</v>
      </c>
      <c r="DF108" s="27"/>
      <c r="DG108" s="28"/>
      <c r="DH108" s="27"/>
      <c r="DI108" s="28"/>
      <c r="DJ108" s="27"/>
      <c r="DK108" s="125"/>
      <c r="DL108" s="128"/>
      <c r="DM108" s="27"/>
      <c r="DN108" s="128"/>
      <c r="DO108" s="27"/>
      <c r="DP108" s="128"/>
      <c r="DQ108" s="27"/>
      <c r="DR108" s="128"/>
      <c r="DS108" s="27"/>
      <c r="DT108" s="128"/>
      <c r="DU108" s="27"/>
      <c r="DV108" s="128"/>
      <c r="DW108" s="27"/>
      <c r="DX108" s="128"/>
      <c r="DY108" s="27"/>
      <c r="DZ108" s="128"/>
      <c r="EA108" s="27"/>
      <c r="EB108" s="128"/>
      <c r="EC108" s="27"/>
      <c r="ED108" s="128"/>
      <c r="EE108" s="27"/>
      <c r="EF108" s="128"/>
      <c r="EG108" s="27"/>
      <c r="EH108" s="28"/>
      <c r="EI108" s="27"/>
      <c r="EJ108" s="30"/>
      <c r="EK108" s="28"/>
      <c r="EL108" s="27"/>
      <c r="EM108" s="28"/>
      <c r="EN108" s="27"/>
      <c r="EO108" s="28"/>
      <c r="EP108" s="27"/>
      <c r="EQ108" s="28"/>
      <c r="ER108" s="27"/>
      <c r="ES108" s="28"/>
      <c r="ET108" s="27"/>
      <c r="EU108" s="28"/>
      <c r="EV108" s="27"/>
      <c r="EW108" s="26"/>
      <c r="EX108" s="27"/>
      <c r="EY108" s="26"/>
      <c r="EZ108" s="27"/>
      <c r="FA108" s="26"/>
      <c r="FB108" s="27"/>
      <c r="FC108" s="26"/>
      <c r="FD108" s="27"/>
      <c r="FE108" s="26"/>
      <c r="FF108" s="27"/>
      <c r="FG108" s="26"/>
      <c r="FH108" s="27"/>
      <c r="FI108" s="30"/>
      <c r="FJ108" s="31">
        <f t="shared" si="7"/>
        <v>57080</v>
      </c>
      <c r="FK108" s="31">
        <f t="shared" si="8"/>
        <v>52460</v>
      </c>
      <c r="FL108" s="32">
        <f t="shared" si="9"/>
        <v>4620</v>
      </c>
    </row>
    <row r="109" spans="1:168" ht="25.5" customHeight="1">
      <c r="A109" s="172">
        <v>102</v>
      </c>
      <c r="B109" s="36" t="s">
        <v>143</v>
      </c>
      <c r="C109" s="20" t="s">
        <v>144</v>
      </c>
      <c r="D109" s="20" t="s">
        <v>1460</v>
      </c>
      <c r="E109" s="20" t="s">
        <v>1458</v>
      </c>
      <c r="F109" s="21" t="s">
        <v>145</v>
      </c>
      <c r="G109" s="33"/>
      <c r="H109" s="127" t="s">
        <v>1468</v>
      </c>
      <c r="I109" s="23">
        <v>3300</v>
      </c>
      <c r="J109" s="34" t="s">
        <v>98</v>
      </c>
      <c r="K109" s="34">
        <f t="shared" si="6"/>
        <v>36290</v>
      </c>
      <c r="L109" s="25">
        <f>FJ109</f>
        <v>36290</v>
      </c>
      <c r="M109" s="26">
        <v>1500</v>
      </c>
      <c r="N109" s="26">
        <v>1000</v>
      </c>
      <c r="O109" s="26">
        <v>5000</v>
      </c>
      <c r="P109" s="26">
        <v>8000</v>
      </c>
      <c r="Q109" s="258"/>
      <c r="R109" s="258"/>
      <c r="S109" s="258"/>
      <c r="T109" s="258"/>
      <c r="U109" s="258"/>
      <c r="V109" s="258"/>
      <c r="W109" s="258"/>
      <c r="X109" s="258"/>
      <c r="Y109" s="258"/>
      <c r="Z109" s="258"/>
      <c r="AA109" s="258"/>
      <c r="AB109" s="258"/>
      <c r="AC109" s="258"/>
      <c r="AD109" s="258"/>
      <c r="AE109" s="258"/>
      <c r="AF109" s="258"/>
      <c r="AG109" s="258"/>
      <c r="AH109" s="258"/>
      <c r="AI109" s="258"/>
      <c r="AJ109" s="258"/>
      <c r="AK109" s="258"/>
      <c r="AL109" s="258"/>
      <c r="AM109" s="258"/>
      <c r="AN109" s="258"/>
      <c r="AO109" s="258"/>
      <c r="AP109" s="258"/>
      <c r="AQ109" s="258"/>
      <c r="AR109" s="258"/>
      <c r="AS109" s="258"/>
      <c r="AT109" s="258"/>
      <c r="AU109" s="258"/>
      <c r="AV109" s="258"/>
      <c r="AW109" s="258"/>
      <c r="AX109" s="258"/>
      <c r="AY109" s="258"/>
      <c r="AZ109" s="258"/>
      <c r="BA109" s="258"/>
      <c r="BB109" s="258"/>
      <c r="BC109" s="258"/>
      <c r="BD109" s="258"/>
      <c r="BE109" s="258"/>
      <c r="BF109" s="258"/>
      <c r="BG109" s="258"/>
      <c r="BH109" s="258"/>
      <c r="BI109" s="258"/>
      <c r="BJ109" s="258"/>
      <c r="BK109" s="258"/>
      <c r="BL109" s="258"/>
      <c r="BM109" s="258"/>
      <c r="BN109" s="258"/>
      <c r="BO109" s="258"/>
      <c r="BP109" s="258"/>
      <c r="BQ109" s="258"/>
      <c r="BR109" s="258"/>
      <c r="BS109" s="258"/>
      <c r="BT109" s="258"/>
      <c r="BU109" s="258"/>
      <c r="BV109" s="258"/>
      <c r="BW109" s="258"/>
      <c r="BX109" s="258"/>
      <c r="BY109" s="258"/>
      <c r="BZ109" s="258"/>
      <c r="CA109" s="258"/>
      <c r="CB109" s="258"/>
      <c r="CC109" s="26">
        <v>1500</v>
      </c>
      <c r="CD109" s="27">
        <v>1500</v>
      </c>
      <c r="CE109" s="26">
        <v>1000</v>
      </c>
      <c r="CF109" s="27">
        <f>500+0</f>
        <v>500</v>
      </c>
      <c r="CG109" s="26">
        <v>5000</v>
      </c>
      <c r="CH109" s="27">
        <v>0</v>
      </c>
      <c r="CI109" s="26">
        <v>8000</v>
      </c>
      <c r="CJ109" s="27">
        <v>0</v>
      </c>
      <c r="CK109" s="28"/>
      <c r="CL109" s="27"/>
      <c r="CM109" s="26"/>
      <c r="CN109" s="27"/>
      <c r="CO109" s="29">
        <v>2310</v>
      </c>
      <c r="CP109" s="27">
        <v>15810</v>
      </c>
      <c r="CQ109" s="29">
        <v>2310</v>
      </c>
      <c r="CR109" s="27">
        <v>2310</v>
      </c>
      <c r="CS109" s="29">
        <v>2310</v>
      </c>
      <c r="CT109" s="27">
        <v>0</v>
      </c>
      <c r="CU109" s="29">
        <v>2310</v>
      </c>
      <c r="CV109" s="27">
        <v>4620</v>
      </c>
      <c r="CW109" s="29">
        <v>2310</v>
      </c>
      <c r="CX109" s="27"/>
      <c r="CY109" s="29">
        <v>2310</v>
      </c>
      <c r="CZ109" s="27"/>
      <c r="DA109" s="29">
        <v>2310</v>
      </c>
      <c r="DB109" s="27"/>
      <c r="DC109" s="29">
        <v>2310</v>
      </c>
      <c r="DD109" s="27">
        <v>4620</v>
      </c>
      <c r="DE109" s="29">
        <v>2310</v>
      </c>
      <c r="DF109" s="27">
        <v>4620</v>
      </c>
      <c r="DG109" s="28"/>
      <c r="DH109" s="27"/>
      <c r="DI109" s="28"/>
      <c r="DJ109" s="27"/>
      <c r="DK109" s="125"/>
      <c r="DL109" s="128"/>
      <c r="DM109" s="27"/>
      <c r="DN109" s="128"/>
      <c r="DO109" s="27"/>
      <c r="DP109" s="128"/>
      <c r="DQ109" s="27"/>
      <c r="DR109" s="128"/>
      <c r="DS109" s="27"/>
      <c r="DT109" s="128"/>
      <c r="DU109" s="27"/>
      <c r="DV109" s="128"/>
      <c r="DW109" s="27"/>
      <c r="DX109" s="128"/>
      <c r="DY109" s="27"/>
      <c r="DZ109" s="128"/>
      <c r="EA109" s="27"/>
      <c r="EB109" s="128"/>
      <c r="EC109" s="27"/>
      <c r="ED109" s="128"/>
      <c r="EE109" s="27"/>
      <c r="EF109" s="128"/>
      <c r="EG109" s="27"/>
      <c r="EH109" s="28"/>
      <c r="EI109" s="27"/>
      <c r="EJ109" s="30"/>
      <c r="EK109" s="28"/>
      <c r="EL109" s="27"/>
      <c r="EM109" s="28"/>
      <c r="EN109" s="27"/>
      <c r="EO109" s="28"/>
      <c r="EP109" s="27"/>
      <c r="EQ109" s="28"/>
      <c r="ER109" s="27"/>
      <c r="ES109" s="28"/>
      <c r="ET109" s="27"/>
      <c r="EU109" s="28"/>
      <c r="EV109" s="27"/>
      <c r="EW109" s="26"/>
      <c r="EX109" s="27"/>
      <c r="EY109" s="26"/>
      <c r="EZ109" s="27"/>
      <c r="FA109" s="26"/>
      <c r="FB109" s="27"/>
      <c r="FC109" s="26"/>
      <c r="FD109" s="27"/>
      <c r="FE109" s="26"/>
      <c r="FF109" s="27"/>
      <c r="FG109" s="26"/>
      <c r="FH109" s="27"/>
      <c r="FI109" s="30"/>
      <c r="FJ109" s="31">
        <f t="shared" si="7"/>
        <v>36290</v>
      </c>
      <c r="FK109" s="31">
        <f t="shared" si="8"/>
        <v>33980</v>
      </c>
      <c r="FL109" s="32">
        <f t="shared" si="9"/>
        <v>2310</v>
      </c>
    </row>
    <row r="110" spans="1:168" ht="25.5" customHeight="1">
      <c r="A110" s="41">
        <v>103</v>
      </c>
      <c r="B110" s="36" t="s">
        <v>146</v>
      </c>
      <c r="C110" s="20" t="s">
        <v>147</v>
      </c>
      <c r="D110" s="20" t="s">
        <v>1460</v>
      </c>
      <c r="E110" s="20" t="s">
        <v>1458</v>
      </c>
      <c r="F110" s="21" t="s">
        <v>148</v>
      </c>
      <c r="G110" s="212"/>
      <c r="H110" s="24"/>
      <c r="I110" s="23">
        <v>6600</v>
      </c>
      <c r="K110" s="34">
        <f t="shared" si="6"/>
        <v>57080</v>
      </c>
      <c r="L110" s="25">
        <f>FJ110</f>
        <v>57080</v>
      </c>
      <c r="M110" s="26">
        <v>1500</v>
      </c>
      <c r="N110" s="26">
        <v>1000</v>
      </c>
      <c r="O110" s="26">
        <v>5000</v>
      </c>
      <c r="P110" s="26">
        <v>8000</v>
      </c>
      <c r="Q110" s="258"/>
      <c r="R110" s="258"/>
      <c r="S110" s="258"/>
      <c r="T110" s="258"/>
      <c r="U110" s="258"/>
      <c r="V110" s="258"/>
      <c r="W110" s="258"/>
      <c r="X110" s="258"/>
      <c r="Y110" s="258"/>
      <c r="Z110" s="258"/>
      <c r="AA110" s="258"/>
      <c r="AB110" s="258"/>
      <c r="AC110" s="258"/>
      <c r="AD110" s="258"/>
      <c r="AE110" s="258"/>
      <c r="AF110" s="258"/>
      <c r="AG110" s="258"/>
      <c r="AH110" s="258"/>
      <c r="AI110" s="258"/>
      <c r="AJ110" s="258"/>
      <c r="AK110" s="258"/>
      <c r="AL110" s="258"/>
      <c r="AM110" s="258"/>
      <c r="AN110" s="258"/>
      <c r="AO110" s="258"/>
      <c r="AP110" s="258"/>
      <c r="AQ110" s="258"/>
      <c r="AR110" s="258"/>
      <c r="AS110" s="258"/>
      <c r="AT110" s="258"/>
      <c r="AU110" s="258"/>
      <c r="AV110" s="258"/>
      <c r="AW110" s="258"/>
      <c r="AX110" s="258"/>
      <c r="AY110" s="258"/>
      <c r="AZ110" s="258"/>
      <c r="BA110" s="258"/>
      <c r="BB110" s="258"/>
      <c r="BC110" s="258"/>
      <c r="BD110" s="258"/>
      <c r="BE110" s="258"/>
      <c r="BF110" s="258"/>
      <c r="BG110" s="258"/>
      <c r="BH110" s="258"/>
      <c r="BI110" s="258"/>
      <c r="BJ110" s="258"/>
      <c r="BK110" s="258"/>
      <c r="BL110" s="258"/>
      <c r="BM110" s="258"/>
      <c r="BN110" s="258"/>
      <c r="BO110" s="258"/>
      <c r="BP110" s="258"/>
      <c r="BQ110" s="258"/>
      <c r="BR110" s="258"/>
      <c r="BS110" s="258"/>
      <c r="BT110" s="258"/>
      <c r="BU110" s="258"/>
      <c r="BV110" s="258"/>
      <c r="BW110" s="258"/>
      <c r="BX110" s="258"/>
      <c r="BY110" s="258"/>
      <c r="BZ110" s="258"/>
      <c r="CA110" s="258"/>
      <c r="CB110" s="258"/>
      <c r="CC110" s="26">
        <v>1500</v>
      </c>
      <c r="CD110" s="27">
        <v>1500</v>
      </c>
      <c r="CE110" s="26">
        <v>1000</v>
      </c>
      <c r="CF110" s="27">
        <v>1000</v>
      </c>
      <c r="CG110" s="26">
        <v>5000</v>
      </c>
      <c r="CH110" s="27">
        <v>5000</v>
      </c>
      <c r="CI110" s="26">
        <v>8000</v>
      </c>
      <c r="CJ110" s="27">
        <v>1500</v>
      </c>
      <c r="CK110" s="28"/>
      <c r="CL110" s="27"/>
      <c r="CM110" s="26"/>
      <c r="CN110" s="27"/>
      <c r="CO110" s="29">
        <v>4620</v>
      </c>
      <c r="CP110" s="27">
        <v>4620</v>
      </c>
      <c r="CQ110" s="29">
        <v>4620</v>
      </c>
      <c r="CR110" s="27">
        <v>4620</v>
      </c>
      <c r="CS110" s="29">
        <v>4620</v>
      </c>
      <c r="CT110" s="27">
        <v>0</v>
      </c>
      <c r="CU110" s="29">
        <v>4620</v>
      </c>
      <c r="CV110" s="27">
        <v>4620</v>
      </c>
      <c r="CW110" s="29">
        <v>4620</v>
      </c>
      <c r="CX110" s="27">
        <v>4620</v>
      </c>
      <c r="CY110" s="29">
        <v>4620</v>
      </c>
      <c r="CZ110" s="27"/>
      <c r="DA110" s="29">
        <v>4620</v>
      </c>
      <c r="DB110" s="27"/>
      <c r="DC110" s="29">
        <v>4620</v>
      </c>
      <c r="DD110" s="27"/>
      <c r="DE110" s="29">
        <v>4620</v>
      </c>
      <c r="DF110" s="27"/>
      <c r="DG110" s="28"/>
      <c r="DH110" s="27"/>
      <c r="DI110" s="28"/>
      <c r="DJ110" s="27"/>
      <c r="DK110" s="125"/>
      <c r="DL110" s="128"/>
      <c r="DM110" s="27"/>
      <c r="DN110" s="128"/>
      <c r="DO110" s="27"/>
      <c r="DP110" s="128"/>
      <c r="DQ110" s="27"/>
      <c r="DR110" s="128"/>
      <c r="DS110" s="27"/>
      <c r="DT110" s="128"/>
      <c r="DU110" s="27"/>
      <c r="DV110" s="128"/>
      <c r="DW110" s="27"/>
      <c r="DX110" s="128"/>
      <c r="DY110" s="27"/>
      <c r="DZ110" s="128"/>
      <c r="EA110" s="27"/>
      <c r="EB110" s="128"/>
      <c r="EC110" s="27"/>
      <c r="ED110" s="128"/>
      <c r="EE110" s="27"/>
      <c r="EF110" s="128"/>
      <c r="EG110" s="27"/>
      <c r="EH110" s="28"/>
      <c r="EI110" s="27"/>
      <c r="EJ110" s="30"/>
      <c r="EK110" s="28"/>
      <c r="EL110" s="27"/>
      <c r="EM110" s="28"/>
      <c r="EN110" s="27"/>
      <c r="EO110" s="28"/>
      <c r="EP110" s="27"/>
      <c r="EQ110" s="28"/>
      <c r="ER110" s="27"/>
      <c r="ES110" s="28"/>
      <c r="ET110" s="27"/>
      <c r="EU110" s="28"/>
      <c r="EV110" s="27"/>
      <c r="EW110" s="26"/>
      <c r="EX110" s="27"/>
      <c r="EY110" s="26"/>
      <c r="EZ110" s="27"/>
      <c r="FA110" s="26"/>
      <c r="FB110" s="27"/>
      <c r="FC110" s="26"/>
      <c r="FD110" s="27"/>
      <c r="FE110" s="26"/>
      <c r="FF110" s="27"/>
      <c r="FG110" s="26"/>
      <c r="FH110" s="27"/>
      <c r="FI110" s="30"/>
      <c r="FJ110" s="31">
        <f t="shared" si="7"/>
        <v>57080</v>
      </c>
      <c r="FK110" s="31">
        <f t="shared" si="8"/>
        <v>27480</v>
      </c>
      <c r="FL110" s="32">
        <f t="shared" si="9"/>
        <v>29600</v>
      </c>
    </row>
    <row r="111" spans="1:168" ht="25.5" customHeight="1">
      <c r="A111" s="172">
        <v>104</v>
      </c>
      <c r="B111" s="36" t="s">
        <v>687</v>
      </c>
      <c r="C111" s="20" t="s">
        <v>688</v>
      </c>
      <c r="D111" s="20" t="s">
        <v>1460</v>
      </c>
      <c r="E111" s="20" t="s">
        <v>1457</v>
      </c>
      <c r="F111" s="126" t="s">
        <v>689</v>
      </c>
      <c r="G111" s="33"/>
      <c r="H111" s="127"/>
      <c r="I111" s="94">
        <v>6600</v>
      </c>
      <c r="J111" s="127"/>
      <c r="K111" s="34">
        <f t="shared" si="6"/>
        <v>57080</v>
      </c>
      <c r="L111" s="25">
        <f>FL111</f>
        <v>17100</v>
      </c>
      <c r="M111" s="26">
        <v>1500</v>
      </c>
      <c r="N111" s="26">
        <v>1000</v>
      </c>
      <c r="O111" s="26">
        <v>5000</v>
      </c>
      <c r="P111" s="26">
        <v>8000</v>
      </c>
      <c r="Q111" s="258"/>
      <c r="R111" s="258"/>
      <c r="S111" s="258"/>
      <c r="T111" s="258"/>
      <c r="U111" s="258"/>
      <c r="V111" s="258"/>
      <c r="W111" s="258"/>
      <c r="X111" s="258"/>
      <c r="Y111" s="258"/>
      <c r="Z111" s="258"/>
      <c r="AA111" s="258"/>
      <c r="AB111" s="258"/>
      <c r="AC111" s="258"/>
      <c r="AD111" s="258"/>
      <c r="AE111" s="258"/>
      <c r="AF111" s="258"/>
      <c r="AG111" s="258"/>
      <c r="AH111" s="258"/>
      <c r="AI111" s="258"/>
      <c r="AJ111" s="258"/>
      <c r="AK111" s="258"/>
      <c r="AL111" s="258"/>
      <c r="AM111" s="258"/>
      <c r="AN111" s="258"/>
      <c r="AO111" s="258"/>
      <c r="AP111" s="258"/>
      <c r="AQ111" s="258"/>
      <c r="AR111" s="258"/>
      <c r="AS111" s="258"/>
      <c r="AT111" s="258"/>
      <c r="AU111" s="258"/>
      <c r="AV111" s="258"/>
      <c r="AW111" s="258"/>
      <c r="AX111" s="258"/>
      <c r="AY111" s="258"/>
      <c r="AZ111" s="258"/>
      <c r="BA111" s="258"/>
      <c r="BB111" s="258"/>
      <c r="BC111" s="258"/>
      <c r="BD111" s="258"/>
      <c r="BE111" s="258"/>
      <c r="BF111" s="258"/>
      <c r="BG111" s="258"/>
      <c r="BH111" s="258"/>
      <c r="BI111" s="258"/>
      <c r="BJ111" s="258"/>
      <c r="BK111" s="258"/>
      <c r="BL111" s="258"/>
      <c r="BM111" s="258"/>
      <c r="BN111" s="258"/>
      <c r="BO111" s="258"/>
      <c r="BP111" s="258"/>
      <c r="BQ111" s="258"/>
      <c r="BR111" s="258"/>
      <c r="BS111" s="258"/>
      <c r="BT111" s="258"/>
      <c r="BU111" s="258"/>
      <c r="BV111" s="258"/>
      <c r="BW111" s="258"/>
      <c r="BX111" s="258"/>
      <c r="BY111" s="258"/>
      <c r="BZ111" s="258"/>
      <c r="CA111" s="258"/>
      <c r="CB111" s="258"/>
      <c r="CC111" s="26">
        <v>1500</v>
      </c>
      <c r="CD111" s="27">
        <v>1500</v>
      </c>
      <c r="CE111" s="26">
        <v>1000</v>
      </c>
      <c r="CF111" s="27">
        <v>1000</v>
      </c>
      <c r="CG111" s="26">
        <v>5000</v>
      </c>
      <c r="CH111" s="27">
        <v>5000</v>
      </c>
      <c r="CI111" s="26">
        <v>8000</v>
      </c>
      <c r="CJ111" s="27">
        <f>1500+0</f>
        <v>1500</v>
      </c>
      <c r="CK111" s="26"/>
      <c r="CL111" s="27"/>
      <c r="CM111" s="29">
        <v>4620</v>
      </c>
      <c r="CN111" s="27">
        <v>0</v>
      </c>
      <c r="CO111" s="29">
        <v>4620</v>
      </c>
      <c r="CP111" s="27">
        <v>0</v>
      </c>
      <c r="CQ111" s="29">
        <v>4620</v>
      </c>
      <c r="CR111" s="27">
        <f>11740+0</f>
        <v>11740</v>
      </c>
      <c r="CS111" s="29">
        <v>4620</v>
      </c>
      <c r="CT111" s="27">
        <v>9240</v>
      </c>
      <c r="CU111" s="29">
        <v>4620</v>
      </c>
      <c r="CV111" s="27"/>
      <c r="CW111" s="29">
        <v>4620</v>
      </c>
      <c r="CX111" s="27"/>
      <c r="CY111" s="29">
        <v>4620</v>
      </c>
      <c r="CZ111" s="27"/>
      <c r="DA111" s="29">
        <v>4620</v>
      </c>
      <c r="DB111" s="27"/>
      <c r="DC111" s="29">
        <v>4620</v>
      </c>
      <c r="DD111" s="27">
        <v>10000</v>
      </c>
      <c r="DE111" s="128"/>
      <c r="DF111" s="27"/>
      <c r="DG111" s="128"/>
      <c r="DH111" s="27"/>
      <c r="DI111" s="128"/>
      <c r="DJ111" s="27"/>
      <c r="DK111" s="125"/>
      <c r="DL111" s="128"/>
      <c r="DM111" s="27"/>
      <c r="DN111" s="128"/>
      <c r="DO111" s="27"/>
      <c r="DP111" s="128"/>
      <c r="DQ111" s="27"/>
      <c r="DR111" s="128"/>
      <c r="DS111" s="27"/>
      <c r="DT111" s="128"/>
      <c r="DU111" s="27"/>
      <c r="DV111" s="128"/>
      <c r="DW111" s="27"/>
      <c r="DX111" s="128"/>
      <c r="DY111" s="27"/>
      <c r="DZ111" s="128"/>
      <c r="EA111" s="27"/>
      <c r="EB111" s="128"/>
      <c r="EC111" s="27"/>
      <c r="ED111" s="128"/>
      <c r="EE111" s="27"/>
      <c r="EF111" s="128"/>
      <c r="EG111" s="27"/>
      <c r="EH111" s="28"/>
      <c r="EI111" s="27"/>
      <c r="EJ111" s="30"/>
      <c r="EK111" s="28"/>
      <c r="EL111" s="27"/>
      <c r="EM111" s="28"/>
      <c r="EN111" s="27"/>
      <c r="EO111" s="28"/>
      <c r="EP111" s="27"/>
      <c r="EQ111" s="28"/>
      <c r="ER111" s="27"/>
      <c r="ES111" s="28"/>
      <c r="ET111" s="27"/>
      <c r="EU111" s="28"/>
      <c r="EV111" s="27"/>
      <c r="EW111" s="26"/>
      <c r="EX111" s="27"/>
      <c r="EY111" s="26"/>
      <c r="EZ111" s="27"/>
      <c r="FA111" s="26"/>
      <c r="FB111" s="27"/>
      <c r="FC111" s="26"/>
      <c r="FD111" s="27"/>
      <c r="FE111" s="26"/>
      <c r="FF111" s="27"/>
      <c r="FG111" s="26"/>
      <c r="FH111" s="27"/>
      <c r="FI111" s="30"/>
      <c r="FJ111" s="31">
        <f t="shared" si="7"/>
        <v>57080</v>
      </c>
      <c r="FK111" s="31">
        <f t="shared" si="8"/>
        <v>39980</v>
      </c>
      <c r="FL111" s="32">
        <f t="shared" si="9"/>
        <v>17100</v>
      </c>
    </row>
    <row r="112" spans="1:168" ht="25.5" customHeight="1">
      <c r="A112" s="41">
        <v>105</v>
      </c>
      <c r="B112" s="36" t="s">
        <v>149</v>
      </c>
      <c r="C112" s="20" t="s">
        <v>150</v>
      </c>
      <c r="D112" s="20" t="s">
        <v>1460</v>
      </c>
      <c r="E112" s="20" t="s">
        <v>1458</v>
      </c>
      <c r="F112" s="21" t="s">
        <v>151</v>
      </c>
      <c r="G112" s="33"/>
      <c r="H112" s="35"/>
      <c r="I112" s="23">
        <v>6600</v>
      </c>
      <c r="J112" s="35"/>
      <c r="K112" s="34">
        <f t="shared" si="6"/>
        <v>57080</v>
      </c>
      <c r="L112" s="25">
        <f>FJ112</f>
        <v>57080</v>
      </c>
      <c r="M112" s="26">
        <v>1500</v>
      </c>
      <c r="N112" s="26">
        <v>1000</v>
      </c>
      <c r="O112" s="26">
        <v>5000</v>
      </c>
      <c r="P112" s="26">
        <v>8000</v>
      </c>
      <c r="Q112" s="258"/>
      <c r="R112" s="258"/>
      <c r="S112" s="258"/>
      <c r="T112" s="258"/>
      <c r="U112" s="258"/>
      <c r="V112" s="258"/>
      <c r="W112" s="258"/>
      <c r="X112" s="258"/>
      <c r="Y112" s="258"/>
      <c r="Z112" s="258"/>
      <c r="AA112" s="258"/>
      <c r="AB112" s="258"/>
      <c r="AC112" s="258"/>
      <c r="AD112" s="258"/>
      <c r="AE112" s="258"/>
      <c r="AF112" s="258"/>
      <c r="AG112" s="258"/>
      <c r="AH112" s="258"/>
      <c r="AI112" s="258"/>
      <c r="AJ112" s="258"/>
      <c r="AK112" s="258"/>
      <c r="AL112" s="258"/>
      <c r="AM112" s="258"/>
      <c r="AN112" s="258"/>
      <c r="AO112" s="258"/>
      <c r="AP112" s="258"/>
      <c r="AQ112" s="258"/>
      <c r="AR112" s="258"/>
      <c r="AS112" s="258"/>
      <c r="AT112" s="258"/>
      <c r="AU112" s="258"/>
      <c r="AV112" s="258"/>
      <c r="AW112" s="258"/>
      <c r="AX112" s="258"/>
      <c r="AY112" s="258"/>
      <c r="AZ112" s="258"/>
      <c r="BA112" s="258"/>
      <c r="BB112" s="258"/>
      <c r="BC112" s="258"/>
      <c r="BD112" s="258"/>
      <c r="BE112" s="258"/>
      <c r="BF112" s="258"/>
      <c r="BG112" s="258"/>
      <c r="BH112" s="258"/>
      <c r="BI112" s="258"/>
      <c r="BJ112" s="258"/>
      <c r="BK112" s="258"/>
      <c r="BL112" s="258"/>
      <c r="BM112" s="258"/>
      <c r="BN112" s="258"/>
      <c r="BO112" s="258"/>
      <c r="BP112" s="258"/>
      <c r="BQ112" s="258"/>
      <c r="BR112" s="258"/>
      <c r="BS112" s="258"/>
      <c r="BT112" s="258"/>
      <c r="BU112" s="258"/>
      <c r="BV112" s="258"/>
      <c r="BW112" s="258"/>
      <c r="BX112" s="258"/>
      <c r="BY112" s="258"/>
      <c r="BZ112" s="258"/>
      <c r="CA112" s="258"/>
      <c r="CB112" s="258"/>
      <c r="CC112" s="26">
        <v>1500</v>
      </c>
      <c r="CD112" s="27">
        <v>1500</v>
      </c>
      <c r="CE112" s="26">
        <v>1000</v>
      </c>
      <c r="CF112" s="27">
        <v>1000</v>
      </c>
      <c r="CG112" s="26">
        <v>5000</v>
      </c>
      <c r="CH112" s="27">
        <v>5000</v>
      </c>
      <c r="CI112" s="26">
        <v>8000</v>
      </c>
      <c r="CJ112" s="27">
        <f>1500+0</f>
        <v>1500</v>
      </c>
      <c r="CK112" s="28"/>
      <c r="CL112" s="27"/>
      <c r="CM112" s="26"/>
      <c r="CN112" s="27"/>
      <c r="CO112" s="29">
        <v>4620</v>
      </c>
      <c r="CP112" s="27">
        <v>0</v>
      </c>
      <c r="CQ112" s="29">
        <v>4620</v>
      </c>
      <c r="CR112" s="27">
        <v>0</v>
      </c>
      <c r="CS112" s="29">
        <v>4620</v>
      </c>
      <c r="CT112" s="27"/>
      <c r="CU112" s="29">
        <v>4620</v>
      </c>
      <c r="CV112" s="27">
        <v>13000</v>
      </c>
      <c r="CW112" s="29">
        <v>4620</v>
      </c>
      <c r="CX112" s="27"/>
      <c r="CY112" s="29">
        <v>4620</v>
      </c>
      <c r="CZ112" s="27"/>
      <c r="DA112" s="29">
        <v>4620</v>
      </c>
      <c r="DB112" s="27"/>
      <c r="DC112" s="29">
        <v>4620</v>
      </c>
      <c r="DD112" s="27"/>
      <c r="DE112" s="29">
        <v>4620</v>
      </c>
      <c r="DF112" s="27">
        <v>10400</v>
      </c>
      <c r="DG112" s="28"/>
      <c r="DH112" s="27"/>
      <c r="DI112" s="28"/>
      <c r="DJ112" s="27"/>
      <c r="DK112" s="125"/>
      <c r="DL112" s="128"/>
      <c r="DM112" s="27"/>
      <c r="DN112" s="128"/>
      <c r="DO112" s="27"/>
      <c r="DP112" s="128"/>
      <c r="DQ112" s="27"/>
      <c r="DR112" s="128"/>
      <c r="DS112" s="27"/>
      <c r="DT112" s="128"/>
      <c r="DU112" s="27"/>
      <c r="DV112" s="128"/>
      <c r="DW112" s="27"/>
      <c r="DX112" s="128"/>
      <c r="DY112" s="27"/>
      <c r="DZ112" s="128"/>
      <c r="EA112" s="27"/>
      <c r="EB112" s="128"/>
      <c r="EC112" s="27"/>
      <c r="ED112" s="128"/>
      <c r="EE112" s="27"/>
      <c r="EF112" s="128"/>
      <c r="EG112" s="27"/>
      <c r="EH112" s="28"/>
      <c r="EI112" s="27"/>
      <c r="EJ112" s="30"/>
      <c r="EK112" s="28"/>
      <c r="EL112" s="27"/>
      <c r="EM112" s="28"/>
      <c r="EN112" s="27"/>
      <c r="EO112" s="28"/>
      <c r="EP112" s="27"/>
      <c r="EQ112" s="28"/>
      <c r="ER112" s="27"/>
      <c r="ES112" s="28"/>
      <c r="ET112" s="27"/>
      <c r="EU112" s="28"/>
      <c r="EV112" s="27"/>
      <c r="EW112" s="26"/>
      <c r="EX112" s="27"/>
      <c r="EY112" s="26"/>
      <c r="EZ112" s="27"/>
      <c r="FA112" s="26"/>
      <c r="FB112" s="27"/>
      <c r="FC112" s="26"/>
      <c r="FD112" s="27"/>
      <c r="FE112" s="26"/>
      <c r="FF112" s="27"/>
      <c r="FG112" s="26"/>
      <c r="FH112" s="27"/>
      <c r="FI112" s="30"/>
      <c r="FJ112" s="31">
        <f t="shared" si="7"/>
        <v>57080</v>
      </c>
      <c r="FK112" s="31">
        <f t="shared" si="8"/>
        <v>32400</v>
      </c>
      <c r="FL112" s="32">
        <f t="shared" si="9"/>
        <v>24680</v>
      </c>
    </row>
    <row r="113" spans="1:168" ht="25.5" customHeight="1">
      <c r="A113" s="172">
        <v>106</v>
      </c>
      <c r="B113" s="36" t="s">
        <v>152</v>
      </c>
      <c r="C113" s="20" t="s">
        <v>153</v>
      </c>
      <c r="D113" s="20" t="s">
        <v>1460</v>
      </c>
      <c r="E113" s="20" t="s">
        <v>1458</v>
      </c>
      <c r="F113" s="21" t="s">
        <v>154</v>
      </c>
      <c r="G113" s="33"/>
      <c r="H113" s="35"/>
      <c r="I113" s="23">
        <v>6600</v>
      </c>
      <c r="J113" s="35"/>
      <c r="K113" s="34">
        <f t="shared" si="6"/>
        <v>57080</v>
      </c>
      <c r="L113" s="25">
        <f>FJ113</f>
        <v>57080</v>
      </c>
      <c r="M113" s="26">
        <v>1500</v>
      </c>
      <c r="N113" s="26">
        <v>1000</v>
      </c>
      <c r="O113" s="26">
        <v>5000</v>
      </c>
      <c r="P113" s="26">
        <v>8000</v>
      </c>
      <c r="Q113" s="258"/>
      <c r="R113" s="258"/>
      <c r="S113" s="258"/>
      <c r="T113" s="258"/>
      <c r="U113" s="258"/>
      <c r="V113" s="258"/>
      <c r="W113" s="258"/>
      <c r="X113" s="258"/>
      <c r="Y113" s="258"/>
      <c r="Z113" s="258"/>
      <c r="AA113" s="258"/>
      <c r="AB113" s="258"/>
      <c r="AC113" s="258"/>
      <c r="AD113" s="258"/>
      <c r="AE113" s="258"/>
      <c r="AF113" s="258"/>
      <c r="AG113" s="258"/>
      <c r="AH113" s="258"/>
      <c r="AI113" s="258"/>
      <c r="AJ113" s="258"/>
      <c r="AK113" s="258"/>
      <c r="AL113" s="258"/>
      <c r="AM113" s="258"/>
      <c r="AN113" s="258"/>
      <c r="AO113" s="258"/>
      <c r="AP113" s="258"/>
      <c r="AQ113" s="258"/>
      <c r="AR113" s="258"/>
      <c r="AS113" s="258"/>
      <c r="AT113" s="258"/>
      <c r="AU113" s="258"/>
      <c r="AV113" s="258"/>
      <c r="AW113" s="258"/>
      <c r="AX113" s="258"/>
      <c r="AY113" s="258"/>
      <c r="AZ113" s="258"/>
      <c r="BA113" s="258"/>
      <c r="BB113" s="258"/>
      <c r="BC113" s="258"/>
      <c r="BD113" s="258"/>
      <c r="BE113" s="258"/>
      <c r="BF113" s="258"/>
      <c r="BG113" s="258"/>
      <c r="BH113" s="258"/>
      <c r="BI113" s="258"/>
      <c r="BJ113" s="258"/>
      <c r="BK113" s="258"/>
      <c r="BL113" s="258"/>
      <c r="BM113" s="258"/>
      <c r="BN113" s="258"/>
      <c r="BO113" s="258"/>
      <c r="BP113" s="258"/>
      <c r="BQ113" s="258"/>
      <c r="BR113" s="258"/>
      <c r="BS113" s="258"/>
      <c r="BT113" s="258"/>
      <c r="BU113" s="258"/>
      <c r="BV113" s="258"/>
      <c r="BW113" s="258"/>
      <c r="BX113" s="258"/>
      <c r="BY113" s="258"/>
      <c r="BZ113" s="258"/>
      <c r="CA113" s="258"/>
      <c r="CB113" s="258"/>
      <c r="CC113" s="26">
        <v>1500</v>
      </c>
      <c r="CD113" s="27">
        <v>1500</v>
      </c>
      <c r="CE113" s="26">
        <v>1000</v>
      </c>
      <c r="CF113" s="27">
        <v>1000</v>
      </c>
      <c r="CG113" s="26">
        <v>5000</v>
      </c>
      <c r="CH113" s="27">
        <v>5000</v>
      </c>
      <c r="CI113" s="26">
        <v>8000</v>
      </c>
      <c r="CJ113" s="27">
        <f>1500+0</f>
        <v>1500</v>
      </c>
      <c r="CK113" s="28"/>
      <c r="CL113" s="27"/>
      <c r="CM113" s="26"/>
      <c r="CN113" s="27"/>
      <c r="CO113" s="29">
        <v>4620</v>
      </c>
      <c r="CP113" s="27">
        <v>4620</v>
      </c>
      <c r="CQ113" s="29">
        <v>4620</v>
      </c>
      <c r="CR113" s="27">
        <v>11120</v>
      </c>
      <c r="CS113" s="29">
        <v>4620</v>
      </c>
      <c r="CT113" s="27">
        <v>4620</v>
      </c>
      <c r="CU113" s="29">
        <v>4620</v>
      </c>
      <c r="CV113" s="27">
        <v>4620</v>
      </c>
      <c r="CW113" s="29">
        <v>4620</v>
      </c>
      <c r="CX113" s="27">
        <v>4620</v>
      </c>
      <c r="CY113" s="29">
        <v>4620</v>
      </c>
      <c r="CZ113" s="27">
        <v>4620</v>
      </c>
      <c r="DA113" s="29">
        <v>4620</v>
      </c>
      <c r="DB113" s="27"/>
      <c r="DC113" s="29">
        <v>4620</v>
      </c>
      <c r="DD113" s="27"/>
      <c r="DE113" s="29">
        <v>4620</v>
      </c>
      <c r="DF113" s="27">
        <f>4620+9240</f>
        <v>13860</v>
      </c>
      <c r="DG113" s="28"/>
      <c r="DH113" s="27"/>
      <c r="DI113" s="28"/>
      <c r="DJ113" s="27"/>
      <c r="DK113" s="125"/>
      <c r="DL113" s="128"/>
      <c r="DM113" s="27"/>
      <c r="DN113" s="128"/>
      <c r="DO113" s="27"/>
      <c r="DP113" s="128"/>
      <c r="DQ113" s="27"/>
      <c r="DR113" s="128"/>
      <c r="DS113" s="27"/>
      <c r="DT113" s="128"/>
      <c r="DU113" s="27"/>
      <c r="DV113" s="128"/>
      <c r="DW113" s="27"/>
      <c r="DX113" s="128"/>
      <c r="DY113" s="27"/>
      <c r="DZ113" s="128"/>
      <c r="EA113" s="27"/>
      <c r="EB113" s="128"/>
      <c r="EC113" s="27"/>
      <c r="ED113" s="128"/>
      <c r="EE113" s="27"/>
      <c r="EF113" s="128"/>
      <c r="EG113" s="27"/>
      <c r="EH113" s="28"/>
      <c r="EI113" s="27"/>
      <c r="EJ113" s="30"/>
      <c r="EK113" s="28"/>
      <c r="EL113" s="27"/>
      <c r="EM113" s="28"/>
      <c r="EN113" s="27"/>
      <c r="EO113" s="28"/>
      <c r="EP113" s="27"/>
      <c r="EQ113" s="28"/>
      <c r="ER113" s="27"/>
      <c r="ES113" s="28"/>
      <c r="ET113" s="27"/>
      <c r="EU113" s="28"/>
      <c r="EV113" s="27"/>
      <c r="EW113" s="26"/>
      <c r="EX113" s="27"/>
      <c r="EY113" s="26"/>
      <c r="EZ113" s="27"/>
      <c r="FA113" s="26"/>
      <c r="FB113" s="27"/>
      <c r="FC113" s="26"/>
      <c r="FD113" s="27"/>
      <c r="FE113" s="26"/>
      <c r="FF113" s="27"/>
      <c r="FG113" s="26"/>
      <c r="FH113" s="27"/>
      <c r="FI113" s="30"/>
      <c r="FJ113" s="31">
        <f t="shared" si="7"/>
        <v>57080</v>
      </c>
      <c r="FK113" s="31">
        <f t="shared" si="8"/>
        <v>57080</v>
      </c>
      <c r="FL113" s="32">
        <f t="shared" si="9"/>
        <v>0</v>
      </c>
    </row>
    <row r="114" spans="1:168" ht="25.5" customHeight="1">
      <c r="A114" s="41">
        <v>107</v>
      </c>
      <c r="B114" s="36" t="s">
        <v>155</v>
      </c>
      <c r="C114" s="20" t="s">
        <v>156</v>
      </c>
      <c r="D114" s="20" t="s">
        <v>1460</v>
      </c>
      <c r="E114" s="20" t="s">
        <v>1458</v>
      </c>
      <c r="F114" s="21" t="s">
        <v>157</v>
      </c>
      <c r="G114" s="211" t="s">
        <v>45</v>
      </c>
      <c r="H114" s="35" t="s">
        <v>1463</v>
      </c>
      <c r="I114" s="23">
        <v>6200</v>
      </c>
      <c r="J114" s="35"/>
      <c r="K114" s="34">
        <f t="shared" si="6"/>
        <v>54560</v>
      </c>
      <c r="L114" s="25">
        <f>FJ114</f>
        <v>54560</v>
      </c>
      <c r="M114" s="26">
        <v>1500</v>
      </c>
      <c r="N114" s="26">
        <v>1000</v>
      </c>
      <c r="O114" s="26">
        <v>5000</v>
      </c>
      <c r="P114" s="26">
        <v>8000</v>
      </c>
      <c r="Q114" s="258"/>
      <c r="R114" s="258"/>
      <c r="S114" s="258"/>
      <c r="T114" s="258"/>
      <c r="U114" s="258"/>
      <c r="V114" s="258"/>
      <c r="W114" s="258"/>
      <c r="X114" s="258"/>
      <c r="Y114" s="258"/>
      <c r="Z114" s="258"/>
      <c r="AA114" s="258"/>
      <c r="AB114" s="258"/>
      <c r="AC114" s="258"/>
      <c r="AD114" s="258"/>
      <c r="AE114" s="258"/>
      <c r="AF114" s="258"/>
      <c r="AG114" s="258"/>
      <c r="AH114" s="258"/>
      <c r="AI114" s="258"/>
      <c r="AJ114" s="258"/>
      <c r="AK114" s="258"/>
      <c r="AL114" s="258"/>
      <c r="AM114" s="258"/>
      <c r="AN114" s="258"/>
      <c r="AO114" s="258"/>
      <c r="AP114" s="258"/>
      <c r="AQ114" s="258"/>
      <c r="AR114" s="258"/>
      <c r="AS114" s="258"/>
      <c r="AT114" s="258"/>
      <c r="AU114" s="258"/>
      <c r="AV114" s="258"/>
      <c r="AW114" s="258"/>
      <c r="AX114" s="258"/>
      <c r="AY114" s="258"/>
      <c r="AZ114" s="258"/>
      <c r="BA114" s="258"/>
      <c r="BB114" s="258"/>
      <c r="BC114" s="258"/>
      <c r="BD114" s="258"/>
      <c r="BE114" s="258"/>
      <c r="BF114" s="258"/>
      <c r="BG114" s="258"/>
      <c r="BH114" s="258"/>
      <c r="BI114" s="258"/>
      <c r="BJ114" s="258"/>
      <c r="BK114" s="258"/>
      <c r="BL114" s="258"/>
      <c r="BM114" s="258"/>
      <c r="BN114" s="258"/>
      <c r="BO114" s="258"/>
      <c r="BP114" s="258"/>
      <c r="BQ114" s="258"/>
      <c r="BR114" s="258"/>
      <c r="BS114" s="258"/>
      <c r="BT114" s="258"/>
      <c r="BU114" s="258"/>
      <c r="BV114" s="258"/>
      <c r="BW114" s="258"/>
      <c r="BX114" s="258"/>
      <c r="BY114" s="258"/>
      <c r="BZ114" s="258"/>
      <c r="CA114" s="258"/>
      <c r="CB114" s="258"/>
      <c r="CC114" s="26">
        <v>1500</v>
      </c>
      <c r="CD114" s="27">
        <v>1500</v>
      </c>
      <c r="CE114" s="26">
        <v>1000</v>
      </c>
      <c r="CF114" s="27">
        <v>1000</v>
      </c>
      <c r="CG114" s="26">
        <v>5000</v>
      </c>
      <c r="CH114" s="27">
        <v>5000</v>
      </c>
      <c r="CI114" s="26">
        <v>8000</v>
      </c>
      <c r="CJ114" s="27">
        <f>1500+0</f>
        <v>1500</v>
      </c>
      <c r="CK114" s="28"/>
      <c r="CL114" s="27"/>
      <c r="CM114" s="26"/>
      <c r="CN114" s="27"/>
      <c r="CO114" s="29">
        <v>4340</v>
      </c>
      <c r="CP114" s="27">
        <v>11120</v>
      </c>
      <c r="CQ114" s="29">
        <v>4340</v>
      </c>
      <c r="CR114" s="27">
        <v>9240</v>
      </c>
      <c r="CS114" s="29">
        <v>4340</v>
      </c>
      <c r="CT114" s="27">
        <v>0</v>
      </c>
      <c r="CU114" s="29">
        <v>4340</v>
      </c>
      <c r="CV114" s="27">
        <v>13860</v>
      </c>
      <c r="CW114" s="29">
        <v>4340</v>
      </c>
      <c r="CX114" s="27">
        <v>0</v>
      </c>
      <c r="CY114" s="29">
        <v>4340</v>
      </c>
      <c r="CZ114" s="27">
        <v>0</v>
      </c>
      <c r="DA114" s="29">
        <v>4340</v>
      </c>
      <c r="DB114" s="27"/>
      <c r="DC114" s="29">
        <v>4340</v>
      </c>
      <c r="DD114" s="27"/>
      <c r="DE114" s="29">
        <v>4340</v>
      </c>
      <c r="DF114" s="27"/>
      <c r="DG114" s="28"/>
      <c r="DH114" s="27"/>
      <c r="DI114" s="28"/>
      <c r="DJ114" s="27"/>
      <c r="DK114" s="125"/>
      <c r="DL114" s="128"/>
      <c r="DM114" s="27"/>
      <c r="DN114" s="128"/>
      <c r="DO114" s="27"/>
      <c r="DP114" s="128"/>
      <c r="DQ114" s="27"/>
      <c r="DR114" s="128"/>
      <c r="DS114" s="27"/>
      <c r="DT114" s="128"/>
      <c r="DU114" s="27"/>
      <c r="DV114" s="128"/>
      <c r="DW114" s="27"/>
      <c r="DX114" s="128"/>
      <c r="DY114" s="27"/>
      <c r="DZ114" s="128"/>
      <c r="EA114" s="27"/>
      <c r="EB114" s="128"/>
      <c r="EC114" s="27"/>
      <c r="ED114" s="128"/>
      <c r="EE114" s="27"/>
      <c r="EF114" s="128"/>
      <c r="EG114" s="27"/>
      <c r="EH114" s="28"/>
      <c r="EI114" s="27"/>
      <c r="EJ114" s="30"/>
      <c r="EK114" s="28"/>
      <c r="EL114" s="27"/>
      <c r="EM114" s="28"/>
      <c r="EN114" s="27"/>
      <c r="EO114" s="28"/>
      <c r="EP114" s="27"/>
      <c r="EQ114" s="28"/>
      <c r="ER114" s="27"/>
      <c r="ES114" s="28"/>
      <c r="ET114" s="27"/>
      <c r="EU114" s="28"/>
      <c r="EV114" s="27"/>
      <c r="EW114" s="26"/>
      <c r="EX114" s="27"/>
      <c r="EY114" s="26"/>
      <c r="EZ114" s="27"/>
      <c r="FA114" s="26"/>
      <c r="FB114" s="27"/>
      <c r="FC114" s="26"/>
      <c r="FD114" s="27"/>
      <c r="FE114" s="26"/>
      <c r="FF114" s="27"/>
      <c r="FG114" s="26"/>
      <c r="FH114" s="27"/>
      <c r="FI114" s="30"/>
      <c r="FJ114" s="31">
        <f t="shared" si="7"/>
        <v>54560</v>
      </c>
      <c r="FK114" s="31">
        <f t="shared" si="8"/>
        <v>43220</v>
      </c>
      <c r="FL114" s="32">
        <f t="shared" si="9"/>
        <v>11340</v>
      </c>
    </row>
    <row r="115" spans="1:168" ht="25.5" customHeight="1">
      <c r="A115" s="172">
        <v>108</v>
      </c>
      <c r="B115" s="36" t="s">
        <v>158</v>
      </c>
      <c r="C115" s="20" t="s">
        <v>159</v>
      </c>
      <c r="D115" s="20" t="s">
        <v>1460</v>
      </c>
      <c r="E115" s="20" t="s">
        <v>1458</v>
      </c>
      <c r="F115" s="21" t="s">
        <v>160</v>
      </c>
      <c r="G115" s="37" t="s">
        <v>45</v>
      </c>
      <c r="H115" s="35" t="s">
        <v>1463</v>
      </c>
      <c r="I115" s="23">
        <v>6200</v>
      </c>
      <c r="J115" s="35"/>
      <c r="K115" s="34">
        <f t="shared" si="6"/>
        <v>54560</v>
      </c>
      <c r="L115" s="25">
        <f>FJ115</f>
        <v>54560</v>
      </c>
      <c r="M115" s="26">
        <v>1500</v>
      </c>
      <c r="N115" s="26">
        <v>1000</v>
      </c>
      <c r="O115" s="26">
        <v>5000</v>
      </c>
      <c r="P115" s="26">
        <v>8000</v>
      </c>
      <c r="Q115" s="258"/>
      <c r="R115" s="258"/>
      <c r="S115" s="258"/>
      <c r="T115" s="258"/>
      <c r="U115" s="258"/>
      <c r="V115" s="258"/>
      <c r="W115" s="258"/>
      <c r="X115" s="258"/>
      <c r="Y115" s="258"/>
      <c r="Z115" s="258"/>
      <c r="AA115" s="258"/>
      <c r="AB115" s="258"/>
      <c r="AC115" s="258"/>
      <c r="AD115" s="258"/>
      <c r="AE115" s="258"/>
      <c r="AF115" s="258"/>
      <c r="AG115" s="258"/>
      <c r="AH115" s="258"/>
      <c r="AI115" s="258"/>
      <c r="AJ115" s="258"/>
      <c r="AK115" s="258"/>
      <c r="AL115" s="258"/>
      <c r="AM115" s="258"/>
      <c r="AN115" s="258"/>
      <c r="AO115" s="258"/>
      <c r="AP115" s="258"/>
      <c r="AQ115" s="258"/>
      <c r="AR115" s="258"/>
      <c r="AS115" s="258"/>
      <c r="AT115" s="258"/>
      <c r="AU115" s="258"/>
      <c r="AV115" s="258"/>
      <c r="AW115" s="258"/>
      <c r="AX115" s="258"/>
      <c r="AY115" s="258"/>
      <c r="AZ115" s="258"/>
      <c r="BA115" s="258"/>
      <c r="BB115" s="258"/>
      <c r="BC115" s="258"/>
      <c r="BD115" s="258"/>
      <c r="BE115" s="258"/>
      <c r="BF115" s="258"/>
      <c r="BG115" s="258"/>
      <c r="BH115" s="258"/>
      <c r="BI115" s="258"/>
      <c r="BJ115" s="258"/>
      <c r="BK115" s="258"/>
      <c r="BL115" s="258"/>
      <c r="BM115" s="258"/>
      <c r="BN115" s="258"/>
      <c r="BO115" s="258"/>
      <c r="BP115" s="258"/>
      <c r="BQ115" s="258"/>
      <c r="BR115" s="258"/>
      <c r="BS115" s="258"/>
      <c r="BT115" s="258"/>
      <c r="BU115" s="258"/>
      <c r="BV115" s="258"/>
      <c r="BW115" s="258"/>
      <c r="BX115" s="258"/>
      <c r="BY115" s="258"/>
      <c r="BZ115" s="258"/>
      <c r="CA115" s="258"/>
      <c r="CB115" s="258"/>
      <c r="CC115" s="26">
        <v>1500</v>
      </c>
      <c r="CD115" s="27">
        <v>1500</v>
      </c>
      <c r="CE115" s="26">
        <v>1000</v>
      </c>
      <c r="CF115" s="27">
        <v>1000</v>
      </c>
      <c r="CG115" s="26">
        <v>5000</v>
      </c>
      <c r="CH115" s="27">
        <v>5000</v>
      </c>
      <c r="CI115" s="26">
        <v>8000</v>
      </c>
      <c r="CJ115" s="27">
        <f>1500+0</f>
        <v>1500</v>
      </c>
      <c r="CK115" s="28"/>
      <c r="CL115" s="27"/>
      <c r="CM115" s="26"/>
      <c r="CN115" s="27"/>
      <c r="CO115" s="29">
        <v>4340</v>
      </c>
      <c r="CP115" s="27">
        <v>11120</v>
      </c>
      <c r="CQ115" s="29">
        <v>4340</v>
      </c>
      <c r="CR115" s="27">
        <v>0</v>
      </c>
      <c r="CS115" s="29">
        <v>4340</v>
      </c>
      <c r="CT115" s="27">
        <v>8400</v>
      </c>
      <c r="CU115" s="29">
        <v>4340</v>
      </c>
      <c r="CV115" s="27">
        <v>4340</v>
      </c>
      <c r="CW115" s="29">
        <v>4340</v>
      </c>
      <c r="CX115" s="27">
        <v>4340</v>
      </c>
      <c r="CY115" s="29">
        <v>4340</v>
      </c>
      <c r="CZ115" s="27"/>
      <c r="DA115" s="29">
        <v>4340</v>
      </c>
      <c r="DB115" s="27"/>
      <c r="DC115" s="29">
        <v>4340</v>
      </c>
      <c r="DD115" s="27"/>
      <c r="DE115" s="29">
        <v>4340</v>
      </c>
      <c r="DF115" s="27">
        <v>4340</v>
      </c>
      <c r="DG115" s="28"/>
      <c r="DH115" s="27"/>
      <c r="DI115" s="28"/>
      <c r="DJ115" s="27"/>
      <c r="DK115" s="125"/>
      <c r="DL115" s="128"/>
      <c r="DM115" s="27"/>
      <c r="DN115" s="128"/>
      <c r="DO115" s="27"/>
      <c r="DP115" s="128"/>
      <c r="DQ115" s="27"/>
      <c r="DR115" s="128"/>
      <c r="DS115" s="27"/>
      <c r="DT115" s="128"/>
      <c r="DU115" s="27"/>
      <c r="DV115" s="128"/>
      <c r="DW115" s="27"/>
      <c r="DX115" s="128"/>
      <c r="DY115" s="27"/>
      <c r="DZ115" s="128"/>
      <c r="EA115" s="27"/>
      <c r="EB115" s="128"/>
      <c r="EC115" s="27"/>
      <c r="ED115" s="128"/>
      <c r="EE115" s="27"/>
      <c r="EF115" s="128"/>
      <c r="EG115" s="27"/>
      <c r="EH115" s="28"/>
      <c r="EI115" s="27"/>
      <c r="EJ115" s="30"/>
      <c r="EK115" s="28"/>
      <c r="EL115" s="27"/>
      <c r="EM115" s="28"/>
      <c r="EN115" s="27"/>
      <c r="EO115" s="28"/>
      <c r="EP115" s="27"/>
      <c r="EQ115" s="28"/>
      <c r="ER115" s="27"/>
      <c r="ES115" s="28"/>
      <c r="ET115" s="27"/>
      <c r="EU115" s="28"/>
      <c r="EV115" s="27"/>
      <c r="EW115" s="26"/>
      <c r="EX115" s="27"/>
      <c r="EY115" s="26"/>
      <c r="EZ115" s="27"/>
      <c r="FA115" s="26"/>
      <c r="FB115" s="27"/>
      <c r="FC115" s="26"/>
      <c r="FD115" s="27"/>
      <c r="FE115" s="26"/>
      <c r="FF115" s="27"/>
      <c r="FG115" s="26"/>
      <c r="FH115" s="27"/>
      <c r="FI115" s="30"/>
      <c r="FJ115" s="31">
        <f t="shared" si="7"/>
        <v>54560</v>
      </c>
      <c r="FK115" s="31">
        <f t="shared" si="8"/>
        <v>41540</v>
      </c>
      <c r="FL115" s="32">
        <f t="shared" si="9"/>
        <v>13020</v>
      </c>
    </row>
    <row r="116" spans="1:168" ht="25.5" customHeight="1">
      <c r="A116" s="41">
        <v>109</v>
      </c>
      <c r="B116" s="36" t="s">
        <v>161</v>
      </c>
      <c r="C116" s="20" t="s">
        <v>162</v>
      </c>
      <c r="D116" s="20" t="s">
        <v>1460</v>
      </c>
      <c r="E116" s="20" t="s">
        <v>1458</v>
      </c>
      <c r="F116" s="21" t="s">
        <v>163</v>
      </c>
      <c r="G116" s="33"/>
      <c r="H116" s="35"/>
      <c r="I116" s="23">
        <v>6600</v>
      </c>
      <c r="J116" s="35"/>
      <c r="K116" s="34">
        <f t="shared" si="6"/>
        <v>57080</v>
      </c>
      <c r="L116" s="25">
        <f>FJ116</f>
        <v>57080</v>
      </c>
      <c r="M116" s="26">
        <v>1500</v>
      </c>
      <c r="N116" s="26">
        <v>1000</v>
      </c>
      <c r="O116" s="26">
        <v>5000</v>
      </c>
      <c r="P116" s="26">
        <v>8000</v>
      </c>
      <c r="Q116" s="258"/>
      <c r="R116" s="258"/>
      <c r="S116" s="258"/>
      <c r="T116" s="258"/>
      <c r="U116" s="258"/>
      <c r="V116" s="258"/>
      <c r="W116" s="258"/>
      <c r="X116" s="258"/>
      <c r="Y116" s="258"/>
      <c r="Z116" s="258"/>
      <c r="AA116" s="258"/>
      <c r="AB116" s="258"/>
      <c r="AC116" s="258"/>
      <c r="AD116" s="258"/>
      <c r="AE116" s="258"/>
      <c r="AF116" s="258"/>
      <c r="AG116" s="258"/>
      <c r="AH116" s="258"/>
      <c r="AI116" s="258"/>
      <c r="AJ116" s="258"/>
      <c r="AK116" s="258"/>
      <c r="AL116" s="258"/>
      <c r="AM116" s="258"/>
      <c r="AN116" s="258"/>
      <c r="AO116" s="258"/>
      <c r="AP116" s="258"/>
      <c r="AQ116" s="258"/>
      <c r="AR116" s="258"/>
      <c r="AS116" s="258"/>
      <c r="AT116" s="258"/>
      <c r="AU116" s="258"/>
      <c r="AV116" s="258"/>
      <c r="AW116" s="258"/>
      <c r="AX116" s="258"/>
      <c r="AY116" s="258"/>
      <c r="AZ116" s="258"/>
      <c r="BA116" s="258"/>
      <c r="BB116" s="258"/>
      <c r="BC116" s="258"/>
      <c r="BD116" s="258"/>
      <c r="BE116" s="258"/>
      <c r="BF116" s="258"/>
      <c r="BG116" s="258"/>
      <c r="BH116" s="258"/>
      <c r="BI116" s="258"/>
      <c r="BJ116" s="258"/>
      <c r="BK116" s="258"/>
      <c r="BL116" s="258"/>
      <c r="BM116" s="258"/>
      <c r="BN116" s="258"/>
      <c r="BO116" s="258"/>
      <c r="BP116" s="258"/>
      <c r="BQ116" s="258"/>
      <c r="BR116" s="258"/>
      <c r="BS116" s="258"/>
      <c r="BT116" s="258"/>
      <c r="BU116" s="258"/>
      <c r="BV116" s="258"/>
      <c r="BW116" s="258"/>
      <c r="BX116" s="258"/>
      <c r="BY116" s="258"/>
      <c r="BZ116" s="258"/>
      <c r="CA116" s="258"/>
      <c r="CB116" s="258"/>
      <c r="CC116" s="26">
        <v>1500</v>
      </c>
      <c r="CD116" s="27">
        <v>1500</v>
      </c>
      <c r="CE116" s="26">
        <v>1000</v>
      </c>
      <c r="CF116" s="27">
        <v>1000</v>
      </c>
      <c r="CG116" s="26">
        <v>5000</v>
      </c>
      <c r="CH116" s="27">
        <v>5000</v>
      </c>
      <c r="CI116" s="26">
        <v>8000</v>
      </c>
      <c r="CJ116" s="27">
        <v>1500</v>
      </c>
      <c r="CK116" s="28"/>
      <c r="CL116" s="27"/>
      <c r="CM116" s="26"/>
      <c r="CN116" s="27"/>
      <c r="CO116" s="29">
        <v>4620</v>
      </c>
      <c r="CP116" s="27"/>
      <c r="CQ116" s="29">
        <v>4620</v>
      </c>
      <c r="CR116" s="27"/>
      <c r="CS116" s="29">
        <v>4620</v>
      </c>
      <c r="CT116" s="27"/>
      <c r="CU116" s="29">
        <v>4620</v>
      </c>
      <c r="CV116" s="27"/>
      <c r="CW116" s="29">
        <v>4620</v>
      </c>
      <c r="CX116" s="27"/>
      <c r="CY116" s="29">
        <v>4620</v>
      </c>
      <c r="CZ116" s="27"/>
      <c r="DA116" s="29">
        <v>4620</v>
      </c>
      <c r="DB116" s="27"/>
      <c r="DC116" s="29">
        <v>4620</v>
      </c>
      <c r="DD116" s="27"/>
      <c r="DE116" s="29">
        <v>4620</v>
      </c>
      <c r="DF116" s="27">
        <v>10000</v>
      </c>
      <c r="DG116" s="28"/>
      <c r="DH116" s="27"/>
      <c r="DI116" s="28"/>
      <c r="DJ116" s="27"/>
      <c r="DK116" s="125"/>
      <c r="DL116" s="128"/>
      <c r="DM116" s="27"/>
      <c r="DN116" s="128"/>
      <c r="DO116" s="27"/>
      <c r="DP116" s="128"/>
      <c r="DQ116" s="27"/>
      <c r="DR116" s="128"/>
      <c r="DS116" s="27"/>
      <c r="DT116" s="128"/>
      <c r="DU116" s="27"/>
      <c r="DV116" s="128"/>
      <c r="DW116" s="27"/>
      <c r="DX116" s="128"/>
      <c r="DY116" s="27"/>
      <c r="DZ116" s="128"/>
      <c r="EA116" s="27"/>
      <c r="EB116" s="128"/>
      <c r="EC116" s="27"/>
      <c r="ED116" s="128"/>
      <c r="EE116" s="27"/>
      <c r="EF116" s="128"/>
      <c r="EG116" s="27"/>
      <c r="EH116" s="28"/>
      <c r="EI116" s="27"/>
      <c r="EJ116" s="30"/>
      <c r="EK116" s="28"/>
      <c r="EL116" s="27"/>
      <c r="EM116" s="28"/>
      <c r="EN116" s="27"/>
      <c r="EO116" s="28"/>
      <c r="EP116" s="27"/>
      <c r="EQ116" s="28"/>
      <c r="ER116" s="27"/>
      <c r="ES116" s="28"/>
      <c r="ET116" s="27"/>
      <c r="EU116" s="28"/>
      <c r="EV116" s="27"/>
      <c r="EW116" s="26"/>
      <c r="EX116" s="27"/>
      <c r="EY116" s="26"/>
      <c r="EZ116" s="27"/>
      <c r="FA116" s="26"/>
      <c r="FB116" s="27"/>
      <c r="FC116" s="26"/>
      <c r="FD116" s="27"/>
      <c r="FE116" s="26"/>
      <c r="FF116" s="27"/>
      <c r="FG116" s="26"/>
      <c r="FH116" s="27"/>
      <c r="FI116" s="30"/>
      <c r="FJ116" s="31">
        <f t="shared" si="7"/>
        <v>57080</v>
      </c>
      <c r="FK116" s="31">
        <f t="shared" si="8"/>
        <v>19000</v>
      </c>
      <c r="FL116" s="32">
        <f t="shared" si="9"/>
        <v>38080</v>
      </c>
    </row>
    <row r="117" spans="1:168" ht="25.5" customHeight="1">
      <c r="A117" s="172">
        <v>110</v>
      </c>
      <c r="B117" s="36" t="s">
        <v>690</v>
      </c>
      <c r="C117" s="20" t="s">
        <v>691</v>
      </c>
      <c r="D117" s="20" t="s">
        <v>1460</v>
      </c>
      <c r="E117" s="20" t="s">
        <v>1457</v>
      </c>
      <c r="F117" s="126" t="s">
        <v>692</v>
      </c>
      <c r="G117" s="210"/>
      <c r="H117" s="147"/>
      <c r="I117" s="94">
        <v>6600</v>
      </c>
      <c r="J117" s="147"/>
      <c r="K117" s="34">
        <f t="shared" si="6"/>
        <v>57080</v>
      </c>
      <c r="L117" s="25">
        <f>FL117</f>
        <v>4620</v>
      </c>
      <c r="M117" s="26">
        <v>1500</v>
      </c>
      <c r="N117" s="26">
        <v>1000</v>
      </c>
      <c r="O117" s="26">
        <v>5000</v>
      </c>
      <c r="P117" s="26">
        <v>8000</v>
      </c>
      <c r="Q117" s="258"/>
      <c r="R117" s="258"/>
      <c r="S117" s="258"/>
      <c r="T117" s="258"/>
      <c r="U117" s="258"/>
      <c r="V117" s="258"/>
      <c r="W117" s="258"/>
      <c r="X117" s="258"/>
      <c r="Y117" s="258"/>
      <c r="Z117" s="258"/>
      <c r="AA117" s="258"/>
      <c r="AB117" s="258"/>
      <c r="AC117" s="258"/>
      <c r="AD117" s="258"/>
      <c r="AE117" s="258"/>
      <c r="AF117" s="258"/>
      <c r="AG117" s="258"/>
      <c r="AH117" s="258"/>
      <c r="AI117" s="258"/>
      <c r="AJ117" s="258"/>
      <c r="AK117" s="258"/>
      <c r="AL117" s="258"/>
      <c r="AM117" s="258"/>
      <c r="AN117" s="258"/>
      <c r="AO117" s="258"/>
      <c r="AP117" s="258"/>
      <c r="AQ117" s="258"/>
      <c r="AR117" s="258"/>
      <c r="AS117" s="258"/>
      <c r="AT117" s="258"/>
      <c r="AU117" s="258"/>
      <c r="AV117" s="258"/>
      <c r="AW117" s="258"/>
      <c r="AX117" s="258"/>
      <c r="AY117" s="258"/>
      <c r="AZ117" s="258"/>
      <c r="BA117" s="258"/>
      <c r="BB117" s="258"/>
      <c r="BC117" s="258"/>
      <c r="BD117" s="258"/>
      <c r="BE117" s="258"/>
      <c r="BF117" s="258"/>
      <c r="BG117" s="258"/>
      <c r="BH117" s="258"/>
      <c r="BI117" s="258"/>
      <c r="BJ117" s="258"/>
      <c r="BK117" s="258"/>
      <c r="BL117" s="258"/>
      <c r="BM117" s="258"/>
      <c r="BN117" s="258"/>
      <c r="BO117" s="258"/>
      <c r="BP117" s="258"/>
      <c r="BQ117" s="258"/>
      <c r="BR117" s="258"/>
      <c r="BS117" s="258"/>
      <c r="BT117" s="258"/>
      <c r="BU117" s="258"/>
      <c r="BV117" s="258"/>
      <c r="BW117" s="258"/>
      <c r="BX117" s="258"/>
      <c r="BY117" s="258"/>
      <c r="BZ117" s="258"/>
      <c r="CA117" s="258"/>
      <c r="CB117" s="258"/>
      <c r="CC117" s="26">
        <v>1500</v>
      </c>
      <c r="CD117" s="27">
        <v>1500</v>
      </c>
      <c r="CE117" s="26">
        <v>1000</v>
      </c>
      <c r="CF117" s="27">
        <v>1000</v>
      </c>
      <c r="CG117" s="26">
        <v>5000</v>
      </c>
      <c r="CH117" s="27">
        <v>5000</v>
      </c>
      <c r="CI117" s="26">
        <v>8000</v>
      </c>
      <c r="CJ117" s="27">
        <f>1500+0</f>
        <v>1500</v>
      </c>
      <c r="CK117" s="26"/>
      <c r="CL117" s="27"/>
      <c r="CM117" s="29">
        <v>4620</v>
      </c>
      <c r="CN117" s="27">
        <v>0</v>
      </c>
      <c r="CO117" s="29">
        <v>4620</v>
      </c>
      <c r="CP117" s="27">
        <f>6500+0</f>
        <v>6500</v>
      </c>
      <c r="CQ117" s="29">
        <v>4620</v>
      </c>
      <c r="CR117" s="27">
        <v>0</v>
      </c>
      <c r="CS117" s="29">
        <v>4620</v>
      </c>
      <c r="CT117" s="27">
        <v>13860</v>
      </c>
      <c r="CU117" s="29">
        <v>4620</v>
      </c>
      <c r="CV117" s="27"/>
      <c r="CW117" s="29">
        <v>4620</v>
      </c>
      <c r="CX117" s="27"/>
      <c r="CY117" s="29">
        <v>4620</v>
      </c>
      <c r="CZ117" s="27"/>
      <c r="DA117" s="29">
        <v>4620</v>
      </c>
      <c r="DB117" s="27">
        <v>9240</v>
      </c>
      <c r="DC117" s="29">
        <v>4620</v>
      </c>
      <c r="DD117" s="27">
        <v>13860</v>
      </c>
      <c r="DE117" s="128"/>
      <c r="DF117" s="27"/>
      <c r="DG117" s="128"/>
      <c r="DH117" s="27"/>
      <c r="DI117" s="128"/>
      <c r="DJ117" s="27"/>
      <c r="DK117" s="125"/>
      <c r="DL117" s="128"/>
      <c r="DM117" s="27"/>
      <c r="DN117" s="128"/>
      <c r="DO117" s="27"/>
      <c r="DP117" s="128"/>
      <c r="DQ117" s="27"/>
      <c r="DR117" s="128"/>
      <c r="DS117" s="27"/>
      <c r="DT117" s="128"/>
      <c r="DU117" s="27"/>
      <c r="DV117" s="128"/>
      <c r="DW117" s="27"/>
      <c r="DX117" s="128"/>
      <c r="DY117" s="27"/>
      <c r="DZ117" s="128"/>
      <c r="EA117" s="27"/>
      <c r="EB117" s="128"/>
      <c r="EC117" s="27"/>
      <c r="ED117" s="128"/>
      <c r="EE117" s="27"/>
      <c r="EF117" s="128"/>
      <c r="EG117" s="27"/>
      <c r="EH117" s="28"/>
      <c r="EI117" s="27"/>
      <c r="EJ117" s="30"/>
      <c r="EK117" s="28"/>
      <c r="EL117" s="27"/>
      <c r="EM117" s="28"/>
      <c r="EN117" s="27"/>
      <c r="EO117" s="28"/>
      <c r="EP117" s="27"/>
      <c r="EQ117" s="28"/>
      <c r="ER117" s="27"/>
      <c r="ES117" s="28"/>
      <c r="ET117" s="27"/>
      <c r="EU117" s="28"/>
      <c r="EV117" s="27"/>
      <c r="EW117" s="26"/>
      <c r="EX117" s="27"/>
      <c r="EY117" s="26"/>
      <c r="EZ117" s="27"/>
      <c r="FA117" s="26"/>
      <c r="FB117" s="27"/>
      <c r="FC117" s="26"/>
      <c r="FD117" s="27"/>
      <c r="FE117" s="26"/>
      <c r="FF117" s="27"/>
      <c r="FG117" s="26"/>
      <c r="FH117" s="27"/>
      <c r="FI117" s="30"/>
      <c r="FJ117" s="31">
        <f t="shared" si="7"/>
        <v>57080</v>
      </c>
      <c r="FK117" s="31">
        <f t="shared" si="8"/>
        <v>52460</v>
      </c>
      <c r="FL117" s="32">
        <f t="shared" si="9"/>
        <v>4620</v>
      </c>
    </row>
    <row r="118" spans="1:168" ht="25.5" customHeight="1">
      <c r="A118" s="41">
        <v>111</v>
      </c>
      <c r="B118" s="36" t="s">
        <v>164</v>
      </c>
      <c r="C118" s="20" t="s">
        <v>165</v>
      </c>
      <c r="D118" s="20" t="s">
        <v>1460</v>
      </c>
      <c r="E118" s="20" t="s">
        <v>1458</v>
      </c>
      <c r="F118" s="21" t="s">
        <v>166</v>
      </c>
      <c r="G118" s="210"/>
      <c r="H118" s="228"/>
      <c r="I118" s="23">
        <v>6600</v>
      </c>
      <c r="J118" s="228"/>
      <c r="K118" s="34">
        <f t="shared" si="6"/>
        <v>57080</v>
      </c>
      <c r="L118" s="25">
        <f>FJ118</f>
        <v>57080</v>
      </c>
      <c r="M118" s="26">
        <v>1500</v>
      </c>
      <c r="N118" s="26">
        <v>1000</v>
      </c>
      <c r="O118" s="26">
        <v>5000</v>
      </c>
      <c r="P118" s="26">
        <v>8000</v>
      </c>
      <c r="Q118" s="258"/>
      <c r="R118" s="258"/>
      <c r="S118" s="258"/>
      <c r="T118" s="258"/>
      <c r="U118" s="258"/>
      <c r="V118" s="258"/>
      <c r="W118" s="258"/>
      <c r="X118" s="258"/>
      <c r="Y118" s="258"/>
      <c r="Z118" s="258"/>
      <c r="AA118" s="258"/>
      <c r="AB118" s="258"/>
      <c r="AC118" s="258"/>
      <c r="AD118" s="258"/>
      <c r="AE118" s="258"/>
      <c r="AF118" s="258"/>
      <c r="AG118" s="258"/>
      <c r="AH118" s="258"/>
      <c r="AI118" s="258"/>
      <c r="AJ118" s="258"/>
      <c r="AK118" s="258"/>
      <c r="AL118" s="258"/>
      <c r="AM118" s="258"/>
      <c r="AN118" s="258"/>
      <c r="AO118" s="258"/>
      <c r="AP118" s="258"/>
      <c r="AQ118" s="258"/>
      <c r="AR118" s="258"/>
      <c r="AS118" s="258"/>
      <c r="AT118" s="258"/>
      <c r="AU118" s="258"/>
      <c r="AV118" s="258"/>
      <c r="AW118" s="258"/>
      <c r="AX118" s="258"/>
      <c r="AY118" s="258"/>
      <c r="AZ118" s="258"/>
      <c r="BA118" s="258"/>
      <c r="BB118" s="258"/>
      <c r="BC118" s="258"/>
      <c r="BD118" s="258"/>
      <c r="BE118" s="258"/>
      <c r="BF118" s="258"/>
      <c r="BG118" s="258"/>
      <c r="BH118" s="258"/>
      <c r="BI118" s="258"/>
      <c r="BJ118" s="258"/>
      <c r="BK118" s="258"/>
      <c r="BL118" s="258"/>
      <c r="BM118" s="258"/>
      <c r="BN118" s="258"/>
      <c r="BO118" s="258"/>
      <c r="BP118" s="258"/>
      <c r="BQ118" s="258"/>
      <c r="BR118" s="258"/>
      <c r="BS118" s="258"/>
      <c r="BT118" s="258"/>
      <c r="BU118" s="258"/>
      <c r="BV118" s="258"/>
      <c r="BW118" s="258"/>
      <c r="BX118" s="258"/>
      <c r="BY118" s="258"/>
      <c r="BZ118" s="258"/>
      <c r="CA118" s="258"/>
      <c r="CB118" s="258"/>
      <c r="CC118" s="26">
        <v>1500</v>
      </c>
      <c r="CD118" s="27">
        <v>1500</v>
      </c>
      <c r="CE118" s="26">
        <v>1000</v>
      </c>
      <c r="CF118" s="27">
        <v>1000</v>
      </c>
      <c r="CG118" s="26">
        <v>5000</v>
      </c>
      <c r="CH118" s="27">
        <v>5000</v>
      </c>
      <c r="CI118" s="26">
        <v>8000</v>
      </c>
      <c r="CJ118" s="27">
        <v>1500</v>
      </c>
      <c r="CK118" s="28"/>
      <c r="CL118" s="27"/>
      <c r="CM118" s="26"/>
      <c r="CN118" s="27"/>
      <c r="CO118" s="29">
        <v>4620</v>
      </c>
      <c r="CP118" s="27">
        <v>11120</v>
      </c>
      <c r="CQ118" s="29">
        <v>4620</v>
      </c>
      <c r="CR118" s="27">
        <v>4620</v>
      </c>
      <c r="CS118" s="29">
        <v>4620</v>
      </c>
      <c r="CT118" s="27">
        <f>2520+0</f>
        <v>2520</v>
      </c>
      <c r="CU118" s="29">
        <v>4620</v>
      </c>
      <c r="CV118" s="27">
        <v>3920</v>
      </c>
      <c r="CW118" s="29">
        <v>4620</v>
      </c>
      <c r="CX118" s="27">
        <v>920</v>
      </c>
      <c r="CY118" s="29">
        <v>4620</v>
      </c>
      <c r="CZ118" s="27"/>
      <c r="DA118" s="29">
        <v>4620</v>
      </c>
      <c r="DB118" s="27">
        <v>920</v>
      </c>
      <c r="DC118" s="29">
        <v>4620</v>
      </c>
      <c r="DD118" s="27"/>
      <c r="DE118" s="29">
        <v>4620</v>
      </c>
      <c r="DF118" s="27"/>
      <c r="DG118" s="28"/>
      <c r="DH118" s="27"/>
      <c r="DI118" s="28"/>
      <c r="DJ118" s="27"/>
      <c r="DK118" s="125"/>
      <c r="DL118" s="128"/>
      <c r="DM118" s="27"/>
      <c r="DN118" s="128"/>
      <c r="DO118" s="27"/>
      <c r="DP118" s="128"/>
      <c r="DQ118" s="27"/>
      <c r="DR118" s="128"/>
      <c r="DS118" s="27"/>
      <c r="DT118" s="128"/>
      <c r="DU118" s="27"/>
      <c r="DV118" s="128"/>
      <c r="DW118" s="27"/>
      <c r="DX118" s="128"/>
      <c r="DY118" s="27"/>
      <c r="DZ118" s="128"/>
      <c r="EA118" s="27"/>
      <c r="EB118" s="128"/>
      <c r="EC118" s="27"/>
      <c r="ED118" s="128"/>
      <c r="EE118" s="27"/>
      <c r="EF118" s="128"/>
      <c r="EG118" s="27"/>
      <c r="EH118" s="28"/>
      <c r="EI118" s="27"/>
      <c r="EJ118" s="30"/>
      <c r="EK118" s="28"/>
      <c r="EL118" s="27"/>
      <c r="EM118" s="28"/>
      <c r="EN118" s="27"/>
      <c r="EO118" s="28"/>
      <c r="EP118" s="27"/>
      <c r="EQ118" s="28"/>
      <c r="ER118" s="27"/>
      <c r="ES118" s="28"/>
      <c r="ET118" s="27"/>
      <c r="EU118" s="28"/>
      <c r="EV118" s="27"/>
      <c r="EW118" s="26"/>
      <c r="EX118" s="27"/>
      <c r="EY118" s="26"/>
      <c r="EZ118" s="27"/>
      <c r="FA118" s="26"/>
      <c r="FB118" s="27"/>
      <c r="FC118" s="26"/>
      <c r="FD118" s="27"/>
      <c r="FE118" s="26"/>
      <c r="FF118" s="27"/>
      <c r="FG118" s="26"/>
      <c r="FH118" s="27"/>
      <c r="FI118" s="30"/>
      <c r="FJ118" s="31">
        <f t="shared" si="7"/>
        <v>57080</v>
      </c>
      <c r="FK118" s="31">
        <f t="shared" si="8"/>
        <v>33020</v>
      </c>
      <c r="FL118" s="32">
        <f t="shared" si="9"/>
        <v>24060</v>
      </c>
    </row>
    <row r="119" spans="1:168" ht="25.5" customHeight="1">
      <c r="A119" s="172">
        <v>112</v>
      </c>
      <c r="B119" s="36" t="s">
        <v>167</v>
      </c>
      <c r="C119" s="20" t="s">
        <v>168</v>
      </c>
      <c r="D119" s="20" t="s">
        <v>1460</v>
      </c>
      <c r="E119" s="20" t="s">
        <v>1458</v>
      </c>
      <c r="F119" s="21" t="s">
        <v>169</v>
      </c>
      <c r="G119" s="33"/>
      <c r="H119" s="35"/>
      <c r="I119" s="23">
        <v>6600</v>
      </c>
      <c r="J119" s="35"/>
      <c r="K119" s="34">
        <f t="shared" si="6"/>
        <v>57080</v>
      </c>
      <c r="L119" s="25">
        <f>FJ119</f>
        <v>57080</v>
      </c>
      <c r="M119" s="26">
        <v>1500</v>
      </c>
      <c r="N119" s="26">
        <v>1000</v>
      </c>
      <c r="O119" s="26">
        <v>5000</v>
      </c>
      <c r="P119" s="26">
        <v>8000</v>
      </c>
      <c r="Q119" s="258"/>
      <c r="R119" s="258"/>
      <c r="S119" s="258"/>
      <c r="T119" s="258"/>
      <c r="U119" s="258"/>
      <c r="V119" s="258"/>
      <c r="W119" s="258"/>
      <c r="X119" s="258"/>
      <c r="Y119" s="258"/>
      <c r="Z119" s="258"/>
      <c r="AA119" s="258"/>
      <c r="AB119" s="258"/>
      <c r="AC119" s="258"/>
      <c r="AD119" s="258"/>
      <c r="AE119" s="258"/>
      <c r="AF119" s="258"/>
      <c r="AG119" s="258"/>
      <c r="AH119" s="258"/>
      <c r="AI119" s="258"/>
      <c r="AJ119" s="258"/>
      <c r="AK119" s="258"/>
      <c r="AL119" s="258"/>
      <c r="AM119" s="258"/>
      <c r="AN119" s="258"/>
      <c r="AO119" s="258"/>
      <c r="AP119" s="258"/>
      <c r="AQ119" s="258"/>
      <c r="AR119" s="258"/>
      <c r="AS119" s="258"/>
      <c r="AT119" s="258"/>
      <c r="AU119" s="258"/>
      <c r="AV119" s="258"/>
      <c r="AW119" s="258"/>
      <c r="AX119" s="258"/>
      <c r="AY119" s="258"/>
      <c r="AZ119" s="258"/>
      <c r="BA119" s="258"/>
      <c r="BB119" s="258"/>
      <c r="BC119" s="258"/>
      <c r="BD119" s="258"/>
      <c r="BE119" s="258"/>
      <c r="BF119" s="258"/>
      <c r="BG119" s="258"/>
      <c r="BH119" s="258"/>
      <c r="BI119" s="258"/>
      <c r="BJ119" s="258"/>
      <c r="BK119" s="258"/>
      <c r="BL119" s="258"/>
      <c r="BM119" s="258"/>
      <c r="BN119" s="258"/>
      <c r="BO119" s="258"/>
      <c r="BP119" s="258"/>
      <c r="BQ119" s="258"/>
      <c r="BR119" s="258"/>
      <c r="BS119" s="258"/>
      <c r="BT119" s="258"/>
      <c r="BU119" s="258"/>
      <c r="BV119" s="258"/>
      <c r="BW119" s="258"/>
      <c r="BX119" s="258"/>
      <c r="BY119" s="258"/>
      <c r="BZ119" s="258"/>
      <c r="CA119" s="258"/>
      <c r="CB119" s="258"/>
      <c r="CC119" s="26">
        <v>1500</v>
      </c>
      <c r="CD119" s="27">
        <v>1500</v>
      </c>
      <c r="CE119" s="26">
        <v>1000</v>
      </c>
      <c r="CF119" s="27">
        <v>1000</v>
      </c>
      <c r="CG119" s="26">
        <v>5000</v>
      </c>
      <c r="CH119" s="27">
        <v>5000</v>
      </c>
      <c r="CI119" s="26">
        <v>8000</v>
      </c>
      <c r="CJ119" s="27">
        <f>1500+0</f>
        <v>1500</v>
      </c>
      <c r="CK119" s="28"/>
      <c r="CL119" s="27"/>
      <c r="CM119" s="26"/>
      <c r="CN119" s="27"/>
      <c r="CO119" s="29">
        <v>4620</v>
      </c>
      <c r="CP119" s="27">
        <v>11120</v>
      </c>
      <c r="CQ119" s="29">
        <v>4620</v>
      </c>
      <c r="CR119" s="27">
        <v>4620</v>
      </c>
      <c r="CS119" s="29">
        <v>4620</v>
      </c>
      <c r="CT119" s="27">
        <v>4620</v>
      </c>
      <c r="CU119" s="29">
        <v>4620</v>
      </c>
      <c r="CV119" s="27">
        <v>4620</v>
      </c>
      <c r="CW119" s="29">
        <v>4620</v>
      </c>
      <c r="CX119" s="27">
        <v>4620</v>
      </c>
      <c r="CY119" s="29">
        <v>4620</v>
      </c>
      <c r="CZ119" s="27">
        <v>4620</v>
      </c>
      <c r="DA119" s="29">
        <v>4620</v>
      </c>
      <c r="DB119" s="27">
        <v>4620</v>
      </c>
      <c r="DC119" s="29">
        <v>4620</v>
      </c>
      <c r="DD119" s="27">
        <v>1950</v>
      </c>
      <c r="DE119" s="29">
        <v>4620</v>
      </c>
      <c r="DF119" s="27"/>
      <c r="DG119" s="28"/>
      <c r="DH119" s="27"/>
      <c r="DI119" s="28"/>
      <c r="DJ119" s="27"/>
      <c r="DK119" s="125"/>
      <c r="DL119" s="128"/>
      <c r="DM119" s="27"/>
      <c r="DN119" s="128"/>
      <c r="DO119" s="27"/>
      <c r="DP119" s="128"/>
      <c r="DQ119" s="27"/>
      <c r="DR119" s="128"/>
      <c r="DS119" s="27"/>
      <c r="DT119" s="128"/>
      <c r="DU119" s="27"/>
      <c r="DV119" s="128"/>
      <c r="DW119" s="27"/>
      <c r="DX119" s="128"/>
      <c r="DY119" s="27"/>
      <c r="DZ119" s="128"/>
      <c r="EA119" s="27"/>
      <c r="EB119" s="128"/>
      <c r="EC119" s="27"/>
      <c r="ED119" s="128"/>
      <c r="EE119" s="27"/>
      <c r="EF119" s="128"/>
      <c r="EG119" s="27"/>
      <c r="EH119" s="28"/>
      <c r="EI119" s="27"/>
      <c r="EJ119" s="30"/>
      <c r="EK119" s="28"/>
      <c r="EL119" s="27"/>
      <c r="EM119" s="28"/>
      <c r="EN119" s="27"/>
      <c r="EO119" s="28"/>
      <c r="EP119" s="27"/>
      <c r="EQ119" s="28"/>
      <c r="ER119" s="27"/>
      <c r="ES119" s="28"/>
      <c r="ET119" s="27"/>
      <c r="EU119" s="28"/>
      <c r="EV119" s="27"/>
      <c r="EW119" s="26"/>
      <c r="EX119" s="27"/>
      <c r="EY119" s="26"/>
      <c r="EZ119" s="27"/>
      <c r="FA119" s="26"/>
      <c r="FB119" s="27"/>
      <c r="FC119" s="26"/>
      <c r="FD119" s="27"/>
      <c r="FE119" s="26"/>
      <c r="FF119" s="27"/>
      <c r="FG119" s="26"/>
      <c r="FH119" s="27"/>
      <c r="FI119" s="30"/>
      <c r="FJ119" s="31">
        <f t="shared" si="7"/>
        <v>57080</v>
      </c>
      <c r="FK119" s="31">
        <f t="shared" si="8"/>
        <v>49790</v>
      </c>
      <c r="FL119" s="32">
        <f t="shared" si="9"/>
        <v>7290</v>
      </c>
    </row>
    <row r="120" spans="1:168" ht="25.5" customHeight="1">
      <c r="A120" s="41">
        <v>113</v>
      </c>
      <c r="B120" s="36" t="s">
        <v>170</v>
      </c>
      <c r="C120" s="20" t="s">
        <v>171</v>
      </c>
      <c r="D120" s="20" t="s">
        <v>1460</v>
      </c>
      <c r="E120" s="20" t="s">
        <v>1458</v>
      </c>
      <c r="F120" s="21" t="s">
        <v>172</v>
      </c>
      <c r="G120" s="22"/>
      <c r="H120" s="24"/>
      <c r="I120" s="23">
        <v>6600</v>
      </c>
      <c r="J120" s="35"/>
      <c r="K120" s="34">
        <f t="shared" si="6"/>
        <v>57080</v>
      </c>
      <c r="L120" s="38">
        <f>FJ120</f>
        <v>57080</v>
      </c>
      <c r="M120" s="26">
        <v>1500</v>
      </c>
      <c r="N120" s="26">
        <v>1000</v>
      </c>
      <c r="O120" s="26">
        <v>5000</v>
      </c>
      <c r="P120" s="26">
        <v>8000</v>
      </c>
      <c r="Q120" s="258"/>
      <c r="R120" s="258"/>
      <c r="S120" s="258"/>
      <c r="T120" s="258"/>
      <c r="U120" s="258"/>
      <c r="V120" s="258"/>
      <c r="W120" s="258"/>
      <c r="X120" s="258"/>
      <c r="Y120" s="258"/>
      <c r="Z120" s="258"/>
      <c r="AA120" s="258"/>
      <c r="AB120" s="258"/>
      <c r="AC120" s="258"/>
      <c r="AD120" s="258"/>
      <c r="AE120" s="258"/>
      <c r="AF120" s="258"/>
      <c r="AG120" s="258"/>
      <c r="AH120" s="258"/>
      <c r="AI120" s="258"/>
      <c r="AJ120" s="258"/>
      <c r="AK120" s="258"/>
      <c r="AL120" s="258"/>
      <c r="AM120" s="258"/>
      <c r="AN120" s="258"/>
      <c r="AO120" s="258"/>
      <c r="AP120" s="258"/>
      <c r="AQ120" s="258"/>
      <c r="AR120" s="258"/>
      <c r="AS120" s="258"/>
      <c r="AT120" s="258"/>
      <c r="AU120" s="258"/>
      <c r="AV120" s="258"/>
      <c r="AW120" s="258"/>
      <c r="AX120" s="258"/>
      <c r="AY120" s="258"/>
      <c r="AZ120" s="258"/>
      <c r="BA120" s="258"/>
      <c r="BB120" s="258"/>
      <c r="BC120" s="258"/>
      <c r="BD120" s="258"/>
      <c r="BE120" s="258"/>
      <c r="BF120" s="258"/>
      <c r="BG120" s="258"/>
      <c r="BH120" s="258"/>
      <c r="BI120" s="258"/>
      <c r="BJ120" s="258"/>
      <c r="BK120" s="258"/>
      <c r="BL120" s="258"/>
      <c r="BM120" s="258"/>
      <c r="BN120" s="258"/>
      <c r="BO120" s="258"/>
      <c r="BP120" s="258"/>
      <c r="BQ120" s="258"/>
      <c r="BR120" s="258"/>
      <c r="BS120" s="258"/>
      <c r="BT120" s="258"/>
      <c r="BU120" s="258"/>
      <c r="BV120" s="258"/>
      <c r="BW120" s="258"/>
      <c r="BX120" s="258"/>
      <c r="BY120" s="258"/>
      <c r="BZ120" s="258"/>
      <c r="CA120" s="258"/>
      <c r="CB120" s="258"/>
      <c r="CC120" s="26">
        <v>1500</v>
      </c>
      <c r="CD120" s="27">
        <v>1500</v>
      </c>
      <c r="CE120" s="26">
        <v>1000</v>
      </c>
      <c r="CF120" s="27">
        <v>1000</v>
      </c>
      <c r="CG120" s="26">
        <v>5000</v>
      </c>
      <c r="CH120" s="27">
        <v>5000</v>
      </c>
      <c r="CI120" s="26">
        <v>8000</v>
      </c>
      <c r="CJ120" s="27">
        <v>8000</v>
      </c>
      <c r="CK120" s="28"/>
      <c r="CL120" s="27"/>
      <c r="CM120" s="26"/>
      <c r="CN120" s="27"/>
      <c r="CO120" s="29">
        <v>4620</v>
      </c>
      <c r="CP120" s="27">
        <v>4620</v>
      </c>
      <c r="CQ120" s="29">
        <v>4620</v>
      </c>
      <c r="CR120" s="27">
        <v>4620</v>
      </c>
      <c r="CS120" s="29">
        <v>4620</v>
      </c>
      <c r="CT120" s="27">
        <v>4620</v>
      </c>
      <c r="CU120" s="29">
        <v>4620</v>
      </c>
      <c r="CV120" s="27">
        <v>4620</v>
      </c>
      <c r="CW120" s="29">
        <v>4620</v>
      </c>
      <c r="CX120" s="27"/>
      <c r="CY120" s="29">
        <v>4620</v>
      </c>
      <c r="CZ120" s="27"/>
      <c r="DA120" s="29">
        <v>4620</v>
      </c>
      <c r="DB120" s="27"/>
      <c r="DC120" s="29">
        <v>4620</v>
      </c>
      <c r="DD120" s="27"/>
      <c r="DE120" s="29">
        <v>4620</v>
      </c>
      <c r="DF120" s="27"/>
      <c r="DG120" s="28"/>
      <c r="DH120" s="27"/>
      <c r="DI120" s="28"/>
      <c r="DJ120" s="27"/>
      <c r="DK120" s="125"/>
      <c r="DL120" s="128"/>
      <c r="DM120" s="27"/>
      <c r="DN120" s="128"/>
      <c r="DO120" s="27"/>
      <c r="DP120" s="128"/>
      <c r="DQ120" s="27"/>
      <c r="DR120" s="128"/>
      <c r="DS120" s="27"/>
      <c r="DT120" s="128"/>
      <c r="DU120" s="27"/>
      <c r="DV120" s="128"/>
      <c r="DW120" s="27"/>
      <c r="DX120" s="128"/>
      <c r="DY120" s="27"/>
      <c r="DZ120" s="128"/>
      <c r="EA120" s="27"/>
      <c r="EB120" s="128"/>
      <c r="EC120" s="27"/>
      <c r="ED120" s="128"/>
      <c r="EE120" s="27"/>
      <c r="EF120" s="128"/>
      <c r="EG120" s="27"/>
      <c r="EH120" s="28"/>
      <c r="EI120" s="27"/>
      <c r="EJ120" s="30"/>
      <c r="EK120" s="28"/>
      <c r="EL120" s="27"/>
      <c r="EM120" s="28"/>
      <c r="EN120" s="27"/>
      <c r="EO120" s="28"/>
      <c r="EP120" s="27"/>
      <c r="EQ120" s="28"/>
      <c r="ER120" s="27"/>
      <c r="ES120" s="28"/>
      <c r="ET120" s="27"/>
      <c r="EU120" s="28"/>
      <c r="EV120" s="27"/>
      <c r="EW120" s="26"/>
      <c r="EX120" s="27"/>
      <c r="EY120" s="26"/>
      <c r="EZ120" s="27"/>
      <c r="FA120" s="26"/>
      <c r="FB120" s="27"/>
      <c r="FC120" s="26"/>
      <c r="FD120" s="27"/>
      <c r="FE120" s="26"/>
      <c r="FF120" s="27"/>
      <c r="FG120" s="26"/>
      <c r="FH120" s="27"/>
      <c r="FI120" s="30"/>
      <c r="FJ120" s="31">
        <f t="shared" si="7"/>
        <v>57080</v>
      </c>
      <c r="FK120" s="31">
        <f t="shared" si="8"/>
        <v>33980</v>
      </c>
      <c r="FL120" s="32">
        <f t="shared" si="9"/>
        <v>23100</v>
      </c>
    </row>
    <row r="121" spans="1:168" ht="25.5" customHeight="1">
      <c r="A121" s="172">
        <v>114</v>
      </c>
      <c r="B121" s="36" t="s">
        <v>693</v>
      </c>
      <c r="C121" s="20" t="s">
        <v>694</v>
      </c>
      <c r="D121" s="20" t="s">
        <v>1460</v>
      </c>
      <c r="E121" s="20" t="s">
        <v>1457</v>
      </c>
      <c r="F121" s="126" t="s">
        <v>695</v>
      </c>
      <c r="G121" s="33"/>
      <c r="H121" s="127"/>
      <c r="I121" s="94">
        <v>6600</v>
      </c>
      <c r="J121" s="127"/>
      <c r="K121" s="34">
        <f t="shared" si="6"/>
        <v>57080</v>
      </c>
      <c r="L121" s="25">
        <f>FL121</f>
        <v>0</v>
      </c>
      <c r="M121" s="26">
        <v>1500</v>
      </c>
      <c r="N121" s="26">
        <v>1000</v>
      </c>
      <c r="O121" s="26">
        <v>5000</v>
      </c>
      <c r="P121" s="26">
        <v>8000</v>
      </c>
      <c r="Q121" s="258"/>
      <c r="R121" s="258"/>
      <c r="S121" s="258"/>
      <c r="T121" s="258"/>
      <c r="U121" s="258"/>
      <c r="V121" s="258"/>
      <c r="W121" s="258"/>
      <c r="X121" s="258"/>
      <c r="Y121" s="258"/>
      <c r="Z121" s="258"/>
      <c r="AA121" s="258"/>
      <c r="AB121" s="258"/>
      <c r="AC121" s="258"/>
      <c r="AD121" s="258"/>
      <c r="AE121" s="258"/>
      <c r="AF121" s="258"/>
      <c r="AG121" s="258"/>
      <c r="AH121" s="258"/>
      <c r="AI121" s="258"/>
      <c r="AJ121" s="258"/>
      <c r="AK121" s="258"/>
      <c r="AL121" s="258"/>
      <c r="AM121" s="258"/>
      <c r="AN121" s="258"/>
      <c r="AO121" s="258"/>
      <c r="AP121" s="258"/>
      <c r="AQ121" s="258"/>
      <c r="AR121" s="258"/>
      <c r="AS121" s="258"/>
      <c r="AT121" s="258"/>
      <c r="AU121" s="258"/>
      <c r="AV121" s="258"/>
      <c r="AW121" s="258"/>
      <c r="AX121" s="258"/>
      <c r="AY121" s="258"/>
      <c r="AZ121" s="258"/>
      <c r="BA121" s="258"/>
      <c r="BB121" s="258"/>
      <c r="BC121" s="258"/>
      <c r="BD121" s="258"/>
      <c r="BE121" s="258"/>
      <c r="BF121" s="258"/>
      <c r="BG121" s="258"/>
      <c r="BH121" s="258"/>
      <c r="BI121" s="258"/>
      <c r="BJ121" s="258"/>
      <c r="BK121" s="258"/>
      <c r="BL121" s="258"/>
      <c r="BM121" s="258"/>
      <c r="BN121" s="258"/>
      <c r="BO121" s="258"/>
      <c r="BP121" s="258"/>
      <c r="BQ121" s="258"/>
      <c r="BR121" s="258"/>
      <c r="BS121" s="258"/>
      <c r="BT121" s="258"/>
      <c r="BU121" s="258"/>
      <c r="BV121" s="258"/>
      <c r="BW121" s="258"/>
      <c r="BX121" s="258"/>
      <c r="BY121" s="258"/>
      <c r="BZ121" s="258"/>
      <c r="CA121" s="258"/>
      <c r="CB121" s="258"/>
      <c r="CC121" s="26">
        <v>1500</v>
      </c>
      <c r="CD121" s="27">
        <v>1500</v>
      </c>
      <c r="CE121" s="26">
        <v>1000</v>
      </c>
      <c r="CF121" s="27">
        <v>1000</v>
      </c>
      <c r="CG121" s="26">
        <v>5000</v>
      </c>
      <c r="CH121" s="27">
        <v>5000</v>
      </c>
      <c r="CI121" s="26">
        <v>8000</v>
      </c>
      <c r="CJ121" s="27">
        <v>8000</v>
      </c>
      <c r="CK121" s="26"/>
      <c r="CL121" s="27"/>
      <c r="CM121" s="29">
        <v>4620</v>
      </c>
      <c r="CN121" s="27">
        <v>0</v>
      </c>
      <c r="CO121" s="29">
        <v>4620</v>
      </c>
      <c r="CP121" s="27">
        <v>0</v>
      </c>
      <c r="CQ121" s="29">
        <v>4620</v>
      </c>
      <c r="CR121" s="27">
        <v>0</v>
      </c>
      <c r="CS121" s="29">
        <v>4620</v>
      </c>
      <c r="CT121" s="27">
        <v>18480</v>
      </c>
      <c r="CU121" s="29">
        <v>4620</v>
      </c>
      <c r="CV121" s="27"/>
      <c r="CW121" s="29">
        <v>4620</v>
      </c>
      <c r="CX121" s="27"/>
      <c r="CY121" s="29">
        <v>4620</v>
      </c>
      <c r="CZ121" s="27"/>
      <c r="DA121" s="29">
        <v>4620</v>
      </c>
      <c r="DB121" s="27"/>
      <c r="DC121" s="29">
        <v>4620</v>
      </c>
      <c r="DD121" s="27">
        <v>23100</v>
      </c>
      <c r="DE121" s="128"/>
      <c r="DF121" s="27"/>
      <c r="DG121" s="128"/>
      <c r="DH121" s="27"/>
      <c r="DI121" s="128"/>
      <c r="DJ121" s="27"/>
      <c r="DK121" s="125"/>
      <c r="DL121" s="128"/>
      <c r="DM121" s="27"/>
      <c r="DN121" s="128"/>
      <c r="DO121" s="27"/>
      <c r="DP121" s="128"/>
      <c r="DQ121" s="27"/>
      <c r="DR121" s="128"/>
      <c r="DS121" s="27"/>
      <c r="DT121" s="128"/>
      <c r="DU121" s="27"/>
      <c r="DV121" s="128"/>
      <c r="DW121" s="27"/>
      <c r="DX121" s="128"/>
      <c r="DY121" s="27"/>
      <c r="DZ121" s="128"/>
      <c r="EA121" s="27"/>
      <c r="EB121" s="128"/>
      <c r="EC121" s="27"/>
      <c r="ED121" s="128"/>
      <c r="EE121" s="27"/>
      <c r="EF121" s="128"/>
      <c r="EG121" s="27"/>
      <c r="EH121" s="28"/>
      <c r="EI121" s="27"/>
      <c r="EJ121" s="30"/>
      <c r="EK121" s="28"/>
      <c r="EL121" s="27"/>
      <c r="EM121" s="28"/>
      <c r="EN121" s="27"/>
      <c r="EO121" s="28"/>
      <c r="EP121" s="27"/>
      <c r="EQ121" s="28"/>
      <c r="ER121" s="27"/>
      <c r="ES121" s="28"/>
      <c r="ET121" s="27"/>
      <c r="EU121" s="28"/>
      <c r="EV121" s="27"/>
      <c r="EW121" s="26"/>
      <c r="EX121" s="27"/>
      <c r="EY121" s="26"/>
      <c r="EZ121" s="27"/>
      <c r="FA121" s="26"/>
      <c r="FB121" s="27"/>
      <c r="FC121" s="26"/>
      <c r="FD121" s="27"/>
      <c r="FE121" s="26"/>
      <c r="FF121" s="27"/>
      <c r="FG121" s="26"/>
      <c r="FH121" s="27"/>
      <c r="FI121" s="30"/>
      <c r="FJ121" s="31">
        <f t="shared" si="7"/>
        <v>57080</v>
      </c>
      <c r="FK121" s="31">
        <f t="shared" si="8"/>
        <v>57080</v>
      </c>
      <c r="FL121" s="32">
        <f t="shared" si="9"/>
        <v>0</v>
      </c>
    </row>
    <row r="122" spans="1:168" ht="25.5" customHeight="1">
      <c r="A122" s="41">
        <v>115</v>
      </c>
      <c r="B122" s="36" t="s">
        <v>696</v>
      </c>
      <c r="C122" s="20" t="s">
        <v>697</v>
      </c>
      <c r="D122" s="20" t="s">
        <v>1460</v>
      </c>
      <c r="E122" s="20" t="s">
        <v>1457</v>
      </c>
      <c r="F122" s="126" t="s">
        <v>698</v>
      </c>
      <c r="G122" s="211"/>
      <c r="H122" s="214"/>
      <c r="I122" s="94">
        <v>6600</v>
      </c>
      <c r="J122" s="214"/>
      <c r="K122" s="34">
        <f t="shared" si="6"/>
        <v>57080</v>
      </c>
      <c r="L122" s="38">
        <f>FL122</f>
        <v>0</v>
      </c>
      <c r="M122" s="26">
        <v>1500</v>
      </c>
      <c r="N122" s="26">
        <v>1000</v>
      </c>
      <c r="O122" s="26">
        <v>5000</v>
      </c>
      <c r="P122" s="26">
        <v>8000</v>
      </c>
      <c r="Q122" s="258"/>
      <c r="R122" s="258"/>
      <c r="S122" s="258"/>
      <c r="T122" s="258"/>
      <c r="U122" s="258"/>
      <c r="V122" s="258"/>
      <c r="W122" s="258"/>
      <c r="X122" s="258"/>
      <c r="Y122" s="258"/>
      <c r="Z122" s="258"/>
      <c r="AA122" s="258"/>
      <c r="AB122" s="258"/>
      <c r="AC122" s="258"/>
      <c r="AD122" s="258"/>
      <c r="AE122" s="258"/>
      <c r="AF122" s="258"/>
      <c r="AG122" s="258"/>
      <c r="AH122" s="258"/>
      <c r="AI122" s="258"/>
      <c r="AJ122" s="258"/>
      <c r="AK122" s="258"/>
      <c r="AL122" s="258"/>
      <c r="AM122" s="258"/>
      <c r="AN122" s="258"/>
      <c r="AO122" s="258"/>
      <c r="AP122" s="258"/>
      <c r="AQ122" s="258"/>
      <c r="AR122" s="258"/>
      <c r="AS122" s="258"/>
      <c r="AT122" s="258"/>
      <c r="AU122" s="258"/>
      <c r="AV122" s="258"/>
      <c r="AW122" s="258"/>
      <c r="AX122" s="258"/>
      <c r="AY122" s="258"/>
      <c r="AZ122" s="258"/>
      <c r="BA122" s="258"/>
      <c r="BB122" s="258"/>
      <c r="BC122" s="258"/>
      <c r="BD122" s="258"/>
      <c r="BE122" s="258"/>
      <c r="BF122" s="258"/>
      <c r="BG122" s="258"/>
      <c r="BH122" s="258"/>
      <c r="BI122" s="258"/>
      <c r="BJ122" s="258"/>
      <c r="BK122" s="258"/>
      <c r="BL122" s="258"/>
      <c r="BM122" s="258"/>
      <c r="BN122" s="258"/>
      <c r="BO122" s="258"/>
      <c r="BP122" s="258"/>
      <c r="BQ122" s="258"/>
      <c r="BR122" s="258"/>
      <c r="BS122" s="258"/>
      <c r="BT122" s="258"/>
      <c r="BU122" s="258"/>
      <c r="BV122" s="258"/>
      <c r="BW122" s="258"/>
      <c r="BX122" s="258"/>
      <c r="BY122" s="258"/>
      <c r="BZ122" s="258"/>
      <c r="CA122" s="258"/>
      <c r="CB122" s="258"/>
      <c r="CC122" s="26">
        <v>1500</v>
      </c>
      <c r="CD122" s="27">
        <v>1500</v>
      </c>
      <c r="CE122" s="26">
        <v>1000</v>
      </c>
      <c r="CF122" s="27">
        <v>1000</v>
      </c>
      <c r="CG122" s="26">
        <v>5000</v>
      </c>
      <c r="CH122" s="27">
        <v>5000</v>
      </c>
      <c r="CI122" s="26">
        <v>8000</v>
      </c>
      <c r="CJ122" s="27">
        <f>1500+0</f>
        <v>1500</v>
      </c>
      <c r="CK122" s="26"/>
      <c r="CL122" s="27"/>
      <c r="CM122" s="29">
        <v>4620</v>
      </c>
      <c r="CN122" s="27">
        <v>0</v>
      </c>
      <c r="CO122" s="29">
        <v>4620</v>
      </c>
      <c r="CP122" s="27">
        <v>0</v>
      </c>
      <c r="CQ122" s="29">
        <v>4620</v>
      </c>
      <c r="CR122" s="27">
        <v>0</v>
      </c>
      <c r="CS122" s="29">
        <v>4620</v>
      </c>
      <c r="CT122" s="27">
        <v>24980</v>
      </c>
      <c r="CU122" s="29">
        <v>4620</v>
      </c>
      <c r="CV122" s="27">
        <v>4620</v>
      </c>
      <c r="CW122" s="29">
        <v>4620</v>
      </c>
      <c r="CX122" s="27"/>
      <c r="CY122" s="29">
        <v>4620</v>
      </c>
      <c r="CZ122" s="27"/>
      <c r="DA122" s="29">
        <v>4620</v>
      </c>
      <c r="DB122" s="27"/>
      <c r="DC122" s="29">
        <v>4620</v>
      </c>
      <c r="DD122" s="27">
        <v>18480</v>
      </c>
      <c r="DE122" s="128"/>
      <c r="DF122" s="27"/>
      <c r="DG122" s="128"/>
      <c r="DH122" s="27"/>
      <c r="DI122" s="128"/>
      <c r="DJ122" s="27"/>
      <c r="DK122" s="125"/>
      <c r="DL122" s="128"/>
      <c r="DM122" s="27"/>
      <c r="DN122" s="128"/>
      <c r="DO122" s="27"/>
      <c r="DP122" s="128"/>
      <c r="DQ122" s="27"/>
      <c r="DR122" s="128"/>
      <c r="DS122" s="27"/>
      <c r="DT122" s="128"/>
      <c r="DU122" s="27"/>
      <c r="DV122" s="128"/>
      <c r="DW122" s="27"/>
      <c r="DX122" s="128"/>
      <c r="DY122" s="27"/>
      <c r="DZ122" s="128"/>
      <c r="EA122" s="27"/>
      <c r="EB122" s="128"/>
      <c r="EC122" s="27"/>
      <c r="ED122" s="128"/>
      <c r="EE122" s="27"/>
      <c r="EF122" s="128"/>
      <c r="EG122" s="27"/>
      <c r="EH122" s="28"/>
      <c r="EI122" s="27"/>
      <c r="EJ122" s="30"/>
      <c r="EK122" s="28"/>
      <c r="EL122" s="27"/>
      <c r="EM122" s="28"/>
      <c r="EN122" s="27"/>
      <c r="EO122" s="28"/>
      <c r="EP122" s="27"/>
      <c r="EQ122" s="28"/>
      <c r="ER122" s="27"/>
      <c r="ES122" s="28"/>
      <c r="ET122" s="27"/>
      <c r="EU122" s="28"/>
      <c r="EV122" s="27"/>
      <c r="EW122" s="26"/>
      <c r="EX122" s="27"/>
      <c r="EY122" s="26"/>
      <c r="EZ122" s="27"/>
      <c r="FA122" s="26"/>
      <c r="FB122" s="27"/>
      <c r="FC122" s="26"/>
      <c r="FD122" s="27"/>
      <c r="FE122" s="26"/>
      <c r="FF122" s="27"/>
      <c r="FG122" s="26"/>
      <c r="FH122" s="27"/>
      <c r="FI122" s="30"/>
      <c r="FJ122" s="31">
        <f t="shared" si="7"/>
        <v>57080</v>
      </c>
      <c r="FK122" s="31">
        <f t="shared" si="8"/>
        <v>57080</v>
      </c>
      <c r="FL122" s="32">
        <f t="shared" si="9"/>
        <v>0</v>
      </c>
    </row>
    <row r="123" spans="1:168" ht="25.5" customHeight="1">
      <c r="A123" s="172">
        <v>116</v>
      </c>
      <c r="B123" s="135" t="s">
        <v>173</v>
      </c>
      <c r="C123" s="20" t="s">
        <v>174</v>
      </c>
      <c r="D123" s="20" t="s">
        <v>1460</v>
      </c>
      <c r="E123" s="20" t="s">
        <v>1457</v>
      </c>
      <c r="F123" s="126" t="s">
        <v>175</v>
      </c>
      <c r="G123" s="212"/>
      <c r="H123" s="147" t="s">
        <v>1471</v>
      </c>
      <c r="I123" s="94">
        <v>5600</v>
      </c>
      <c r="J123" s="127" t="s">
        <v>49</v>
      </c>
      <c r="K123" s="34">
        <f t="shared" si="6"/>
        <v>50780</v>
      </c>
      <c r="L123" s="25">
        <f>FL123</f>
        <v>26040</v>
      </c>
      <c r="M123" s="26">
        <v>1500</v>
      </c>
      <c r="N123" s="26">
        <v>1000</v>
      </c>
      <c r="O123" s="26">
        <v>5000</v>
      </c>
      <c r="P123" s="26">
        <v>8000</v>
      </c>
      <c r="Q123" s="258"/>
      <c r="R123" s="258"/>
      <c r="S123" s="258"/>
      <c r="T123" s="258"/>
      <c r="U123" s="258"/>
      <c r="V123" s="258"/>
      <c r="W123" s="258"/>
      <c r="X123" s="258"/>
      <c r="Y123" s="258"/>
      <c r="Z123" s="258"/>
      <c r="AA123" s="258"/>
      <c r="AB123" s="258"/>
      <c r="AC123" s="258"/>
      <c r="AD123" s="258"/>
      <c r="AE123" s="258"/>
      <c r="AF123" s="258"/>
      <c r="AG123" s="258"/>
      <c r="AH123" s="258"/>
      <c r="AI123" s="258"/>
      <c r="AJ123" s="258"/>
      <c r="AK123" s="258"/>
      <c r="AL123" s="258"/>
      <c r="AM123" s="258"/>
      <c r="AN123" s="258"/>
      <c r="AO123" s="258"/>
      <c r="AP123" s="258"/>
      <c r="AQ123" s="258"/>
      <c r="AR123" s="258"/>
      <c r="AS123" s="258"/>
      <c r="AT123" s="258"/>
      <c r="AU123" s="258"/>
      <c r="AV123" s="258"/>
      <c r="AW123" s="258"/>
      <c r="AX123" s="258"/>
      <c r="AY123" s="258"/>
      <c r="AZ123" s="258"/>
      <c r="BA123" s="258"/>
      <c r="BB123" s="258"/>
      <c r="BC123" s="258"/>
      <c r="BD123" s="258"/>
      <c r="BE123" s="258"/>
      <c r="BF123" s="258"/>
      <c r="BG123" s="258"/>
      <c r="BH123" s="258"/>
      <c r="BI123" s="258"/>
      <c r="BJ123" s="258"/>
      <c r="BK123" s="258"/>
      <c r="BL123" s="258"/>
      <c r="BM123" s="258"/>
      <c r="BN123" s="258"/>
      <c r="BO123" s="258"/>
      <c r="BP123" s="258"/>
      <c r="BQ123" s="258"/>
      <c r="BR123" s="258"/>
      <c r="BS123" s="258"/>
      <c r="BT123" s="258"/>
      <c r="BU123" s="258"/>
      <c r="BV123" s="258"/>
      <c r="BW123" s="258"/>
      <c r="BX123" s="258"/>
      <c r="BY123" s="258"/>
      <c r="BZ123" s="258"/>
      <c r="CA123" s="258"/>
      <c r="CB123" s="258"/>
      <c r="CC123" s="26">
        <v>1500</v>
      </c>
      <c r="CD123" s="27">
        <v>1500</v>
      </c>
      <c r="CE123" s="26">
        <v>1000</v>
      </c>
      <c r="CF123" s="27">
        <v>1000</v>
      </c>
      <c r="CG123" s="26">
        <v>5000</v>
      </c>
      <c r="CH123" s="27">
        <v>5000</v>
      </c>
      <c r="CI123" s="26">
        <v>8000</v>
      </c>
      <c r="CJ123" s="27">
        <f>1500+0</f>
        <v>1500</v>
      </c>
      <c r="CK123" s="26"/>
      <c r="CL123" s="27"/>
      <c r="CM123" s="29">
        <v>3920</v>
      </c>
      <c r="CN123" s="27"/>
      <c r="CO123" s="29">
        <v>3920</v>
      </c>
      <c r="CP123" s="27"/>
      <c r="CQ123" s="29">
        <v>3920</v>
      </c>
      <c r="CR123" s="27"/>
      <c r="CS123" s="29">
        <v>3920</v>
      </c>
      <c r="CT123" s="27">
        <f>6500+9240</f>
        <v>15740</v>
      </c>
      <c r="CU123" s="29">
        <v>3920</v>
      </c>
      <c r="CV123" s="27"/>
      <c r="CW123" s="29">
        <v>3920</v>
      </c>
      <c r="CX123" s="27"/>
      <c r="CY123" s="29">
        <v>3920</v>
      </c>
      <c r="CZ123" s="27"/>
      <c r="DA123" s="29">
        <v>3920</v>
      </c>
      <c r="DB123" s="27"/>
      <c r="DC123" s="29">
        <v>3920</v>
      </c>
      <c r="DD123" s="27"/>
      <c r="DE123" s="128"/>
      <c r="DF123" s="27"/>
      <c r="DG123" s="128"/>
      <c r="DH123" s="27"/>
      <c r="DI123" s="128"/>
      <c r="DJ123" s="27"/>
      <c r="DK123" s="125"/>
      <c r="DL123" s="128"/>
      <c r="DM123" s="27"/>
      <c r="DN123" s="128"/>
      <c r="DO123" s="27"/>
      <c r="DP123" s="128"/>
      <c r="DQ123" s="27"/>
      <c r="DR123" s="128"/>
      <c r="DS123" s="27"/>
      <c r="DT123" s="128"/>
      <c r="DU123" s="27"/>
      <c r="DV123" s="128"/>
      <c r="DW123" s="27"/>
      <c r="DX123" s="128"/>
      <c r="DY123" s="27"/>
      <c r="DZ123" s="128"/>
      <c r="EA123" s="27"/>
      <c r="EB123" s="128"/>
      <c r="EC123" s="27"/>
      <c r="ED123" s="128"/>
      <c r="EE123" s="27"/>
      <c r="EF123" s="128"/>
      <c r="EG123" s="27"/>
      <c r="EH123" s="28"/>
      <c r="EI123" s="27"/>
      <c r="EJ123" s="30"/>
      <c r="EK123" s="28"/>
      <c r="EL123" s="27"/>
      <c r="EM123" s="28"/>
      <c r="EN123" s="27"/>
      <c r="EO123" s="28"/>
      <c r="EP123" s="27"/>
      <c r="EQ123" s="28"/>
      <c r="ER123" s="27"/>
      <c r="ES123" s="28"/>
      <c r="ET123" s="27"/>
      <c r="EU123" s="28"/>
      <c r="EV123" s="27"/>
      <c r="EW123" s="26"/>
      <c r="EX123" s="27"/>
      <c r="EY123" s="26"/>
      <c r="EZ123" s="27"/>
      <c r="FA123" s="26"/>
      <c r="FB123" s="27"/>
      <c r="FC123" s="26"/>
      <c r="FD123" s="27"/>
      <c r="FE123" s="26"/>
      <c r="FF123" s="27"/>
      <c r="FG123" s="26"/>
      <c r="FH123" s="27"/>
      <c r="FI123" s="30"/>
      <c r="FJ123" s="31">
        <f t="shared" si="7"/>
        <v>50780</v>
      </c>
      <c r="FK123" s="31">
        <f t="shared" si="8"/>
        <v>24740</v>
      </c>
      <c r="FL123" s="32">
        <f t="shared" si="9"/>
        <v>26040</v>
      </c>
    </row>
    <row r="124" spans="1:168" ht="25.5" customHeight="1">
      <c r="A124" s="41">
        <v>117</v>
      </c>
      <c r="B124" s="36" t="s">
        <v>173</v>
      </c>
      <c r="C124" s="20" t="s">
        <v>174</v>
      </c>
      <c r="D124" s="20" t="s">
        <v>1460</v>
      </c>
      <c r="E124" s="20" t="s">
        <v>1458</v>
      </c>
      <c r="F124" s="21" t="s">
        <v>175</v>
      </c>
      <c r="G124" s="33"/>
      <c r="H124" s="34"/>
      <c r="I124" s="23">
        <v>3300</v>
      </c>
      <c r="J124" s="34"/>
      <c r="K124" s="34">
        <f t="shared" si="6"/>
        <v>36290</v>
      </c>
      <c r="L124" s="25">
        <f>FJ124</f>
        <v>36290</v>
      </c>
      <c r="M124" s="26">
        <v>1500</v>
      </c>
      <c r="N124" s="26">
        <v>1000</v>
      </c>
      <c r="O124" s="26">
        <v>5000</v>
      </c>
      <c r="P124" s="26">
        <v>8000</v>
      </c>
      <c r="Q124" s="258"/>
      <c r="R124" s="258"/>
      <c r="S124" s="258"/>
      <c r="T124" s="258"/>
      <c r="U124" s="258"/>
      <c r="V124" s="258"/>
      <c r="W124" s="258"/>
      <c r="X124" s="258"/>
      <c r="Y124" s="258"/>
      <c r="Z124" s="258"/>
      <c r="AA124" s="258"/>
      <c r="AB124" s="258"/>
      <c r="AC124" s="258"/>
      <c r="AD124" s="258"/>
      <c r="AE124" s="258"/>
      <c r="AF124" s="258"/>
      <c r="AG124" s="258"/>
      <c r="AH124" s="258"/>
      <c r="AI124" s="258"/>
      <c r="AJ124" s="258"/>
      <c r="AK124" s="258"/>
      <c r="AL124" s="258"/>
      <c r="AM124" s="258"/>
      <c r="AN124" s="258"/>
      <c r="AO124" s="258"/>
      <c r="AP124" s="258"/>
      <c r="AQ124" s="258"/>
      <c r="AR124" s="258"/>
      <c r="AS124" s="258"/>
      <c r="AT124" s="258"/>
      <c r="AU124" s="258"/>
      <c r="AV124" s="258"/>
      <c r="AW124" s="258"/>
      <c r="AX124" s="258"/>
      <c r="AY124" s="258"/>
      <c r="AZ124" s="258"/>
      <c r="BA124" s="258"/>
      <c r="BB124" s="258"/>
      <c r="BC124" s="258"/>
      <c r="BD124" s="258"/>
      <c r="BE124" s="258"/>
      <c r="BF124" s="258"/>
      <c r="BG124" s="258"/>
      <c r="BH124" s="258"/>
      <c r="BI124" s="258"/>
      <c r="BJ124" s="258"/>
      <c r="BK124" s="258"/>
      <c r="BL124" s="258"/>
      <c r="BM124" s="258"/>
      <c r="BN124" s="258"/>
      <c r="BO124" s="258"/>
      <c r="BP124" s="258"/>
      <c r="BQ124" s="258"/>
      <c r="BR124" s="258"/>
      <c r="BS124" s="258"/>
      <c r="BT124" s="258"/>
      <c r="BU124" s="258"/>
      <c r="BV124" s="258"/>
      <c r="BW124" s="258"/>
      <c r="BX124" s="258"/>
      <c r="BY124" s="258"/>
      <c r="BZ124" s="258"/>
      <c r="CA124" s="258"/>
      <c r="CB124" s="258"/>
      <c r="CC124" s="26">
        <v>1500</v>
      </c>
      <c r="CD124" s="27">
        <v>1500</v>
      </c>
      <c r="CE124" s="26">
        <v>1000</v>
      </c>
      <c r="CF124" s="27">
        <v>1000</v>
      </c>
      <c r="CG124" s="26">
        <v>5000</v>
      </c>
      <c r="CH124" s="27">
        <v>5000</v>
      </c>
      <c r="CI124" s="26">
        <v>8000</v>
      </c>
      <c r="CJ124" s="27">
        <v>1500</v>
      </c>
      <c r="CK124" s="28"/>
      <c r="CL124" s="27"/>
      <c r="CM124" s="26"/>
      <c r="CN124" s="27"/>
      <c r="CO124" s="29">
        <v>2310</v>
      </c>
      <c r="CP124" s="27"/>
      <c r="CQ124" s="29">
        <v>2310</v>
      </c>
      <c r="CR124" s="27"/>
      <c r="CS124" s="29">
        <v>2310</v>
      </c>
      <c r="CT124" s="27"/>
      <c r="CU124" s="29">
        <v>2310</v>
      </c>
      <c r="CV124" s="27">
        <v>15740</v>
      </c>
      <c r="CW124" s="29">
        <v>2310</v>
      </c>
      <c r="CX124" s="27"/>
      <c r="CY124" s="29">
        <v>2310</v>
      </c>
      <c r="CZ124" s="27"/>
      <c r="DA124" s="29">
        <v>2310</v>
      </c>
      <c r="DB124" s="27"/>
      <c r="DC124" s="29">
        <v>2310</v>
      </c>
      <c r="DD124" s="27">
        <v>9240</v>
      </c>
      <c r="DE124" s="29">
        <v>2310</v>
      </c>
      <c r="DF124" s="27"/>
      <c r="DG124" s="28"/>
      <c r="DH124" s="27"/>
      <c r="DI124" s="28"/>
      <c r="DJ124" s="27"/>
      <c r="DK124" s="125"/>
      <c r="DL124" s="128"/>
      <c r="DM124" s="27"/>
      <c r="DN124" s="128"/>
      <c r="DO124" s="27"/>
      <c r="DP124" s="128"/>
      <c r="DQ124" s="27"/>
      <c r="DR124" s="128"/>
      <c r="DS124" s="27"/>
      <c r="DT124" s="128"/>
      <c r="DU124" s="27"/>
      <c r="DV124" s="128"/>
      <c r="DW124" s="27"/>
      <c r="DX124" s="128"/>
      <c r="DY124" s="27"/>
      <c r="DZ124" s="128"/>
      <c r="EA124" s="27"/>
      <c r="EB124" s="128"/>
      <c r="EC124" s="27"/>
      <c r="ED124" s="128"/>
      <c r="EE124" s="27"/>
      <c r="EF124" s="128"/>
      <c r="EG124" s="27"/>
      <c r="EH124" s="28"/>
      <c r="EI124" s="27"/>
      <c r="EJ124" s="30"/>
      <c r="EK124" s="28"/>
      <c r="EL124" s="27"/>
      <c r="EM124" s="28"/>
      <c r="EN124" s="27"/>
      <c r="EO124" s="28"/>
      <c r="EP124" s="27"/>
      <c r="EQ124" s="28"/>
      <c r="ER124" s="27"/>
      <c r="ES124" s="28"/>
      <c r="ET124" s="27"/>
      <c r="EU124" s="28"/>
      <c r="EV124" s="27"/>
      <c r="EW124" s="26"/>
      <c r="EX124" s="27"/>
      <c r="EY124" s="26"/>
      <c r="EZ124" s="27"/>
      <c r="FA124" s="26"/>
      <c r="FB124" s="27"/>
      <c r="FC124" s="26"/>
      <c r="FD124" s="27"/>
      <c r="FE124" s="26"/>
      <c r="FF124" s="27"/>
      <c r="FG124" s="26"/>
      <c r="FH124" s="27"/>
      <c r="FI124" s="30"/>
      <c r="FJ124" s="31">
        <f t="shared" si="7"/>
        <v>36290</v>
      </c>
      <c r="FK124" s="31">
        <f t="shared" si="8"/>
        <v>33980</v>
      </c>
      <c r="FL124" s="32">
        <f t="shared" si="9"/>
        <v>2310</v>
      </c>
    </row>
    <row r="125" spans="1:168" ht="25.5" customHeight="1">
      <c r="A125" s="172">
        <v>118</v>
      </c>
      <c r="B125" s="36" t="s">
        <v>699</v>
      </c>
      <c r="C125" s="20" t="s">
        <v>700</v>
      </c>
      <c r="D125" s="20" t="s">
        <v>1460</v>
      </c>
      <c r="E125" s="20" t="s">
        <v>1457</v>
      </c>
      <c r="F125" s="126" t="s">
        <v>701</v>
      </c>
      <c r="G125" s="210" t="s">
        <v>410</v>
      </c>
      <c r="H125" s="35" t="s">
        <v>1463</v>
      </c>
      <c r="I125" s="94">
        <v>6200</v>
      </c>
      <c r="J125" s="35"/>
      <c r="K125" s="34">
        <f t="shared" si="6"/>
        <v>54560</v>
      </c>
      <c r="L125" s="25">
        <f>FL125</f>
        <v>560</v>
      </c>
      <c r="M125" s="26">
        <v>1500</v>
      </c>
      <c r="N125" s="26">
        <v>1000</v>
      </c>
      <c r="O125" s="26">
        <v>5000</v>
      </c>
      <c r="P125" s="26">
        <v>8000</v>
      </c>
      <c r="Q125" s="258"/>
      <c r="R125" s="258"/>
      <c r="S125" s="258"/>
      <c r="T125" s="258"/>
      <c r="U125" s="258"/>
      <c r="V125" s="258"/>
      <c r="W125" s="258"/>
      <c r="X125" s="258"/>
      <c r="Y125" s="258"/>
      <c r="Z125" s="258"/>
      <c r="AA125" s="258"/>
      <c r="AB125" s="258"/>
      <c r="AC125" s="258"/>
      <c r="AD125" s="258"/>
      <c r="AE125" s="258"/>
      <c r="AF125" s="258"/>
      <c r="AG125" s="258"/>
      <c r="AH125" s="258"/>
      <c r="AI125" s="258"/>
      <c r="AJ125" s="258"/>
      <c r="AK125" s="258"/>
      <c r="AL125" s="258"/>
      <c r="AM125" s="258"/>
      <c r="AN125" s="258"/>
      <c r="AO125" s="258"/>
      <c r="AP125" s="258"/>
      <c r="AQ125" s="258"/>
      <c r="AR125" s="258"/>
      <c r="AS125" s="258"/>
      <c r="AT125" s="258"/>
      <c r="AU125" s="258"/>
      <c r="AV125" s="258"/>
      <c r="AW125" s="258"/>
      <c r="AX125" s="258"/>
      <c r="AY125" s="258"/>
      <c r="AZ125" s="258"/>
      <c r="BA125" s="258"/>
      <c r="BB125" s="258"/>
      <c r="BC125" s="258"/>
      <c r="BD125" s="258"/>
      <c r="BE125" s="258"/>
      <c r="BF125" s="258"/>
      <c r="BG125" s="258"/>
      <c r="BH125" s="258"/>
      <c r="BI125" s="258"/>
      <c r="BJ125" s="258"/>
      <c r="BK125" s="258"/>
      <c r="BL125" s="258"/>
      <c r="BM125" s="258"/>
      <c r="BN125" s="258"/>
      <c r="BO125" s="258"/>
      <c r="BP125" s="258"/>
      <c r="BQ125" s="258"/>
      <c r="BR125" s="258"/>
      <c r="BS125" s="258"/>
      <c r="BT125" s="258"/>
      <c r="BU125" s="258"/>
      <c r="BV125" s="258"/>
      <c r="BW125" s="258"/>
      <c r="BX125" s="258"/>
      <c r="BY125" s="258"/>
      <c r="BZ125" s="258"/>
      <c r="CA125" s="258"/>
      <c r="CB125" s="258"/>
      <c r="CC125" s="26">
        <v>1500</v>
      </c>
      <c r="CD125" s="27">
        <v>1500</v>
      </c>
      <c r="CE125" s="26">
        <v>1000</v>
      </c>
      <c r="CF125" s="27">
        <v>1000</v>
      </c>
      <c r="CG125" s="26">
        <v>5000</v>
      </c>
      <c r="CH125" s="27">
        <v>5000</v>
      </c>
      <c r="CI125" s="26">
        <v>8000</v>
      </c>
      <c r="CJ125" s="27">
        <f>1500+0</f>
        <v>1500</v>
      </c>
      <c r="CK125" s="26"/>
      <c r="CL125" s="27"/>
      <c r="CM125" s="29">
        <v>4340</v>
      </c>
      <c r="CN125" s="27">
        <v>0</v>
      </c>
      <c r="CO125" s="29">
        <v>4340</v>
      </c>
      <c r="CP125" s="27">
        <v>0</v>
      </c>
      <c r="CQ125" s="29">
        <v>4340</v>
      </c>
      <c r="CR125" s="27">
        <v>0</v>
      </c>
      <c r="CS125" s="29">
        <v>4340</v>
      </c>
      <c r="CT125" s="27">
        <f>15000+6000</f>
        <v>21000</v>
      </c>
      <c r="CU125" s="29">
        <v>4340</v>
      </c>
      <c r="CV125" s="27">
        <v>2000</v>
      </c>
      <c r="CW125" s="29">
        <v>4340</v>
      </c>
      <c r="CX125" s="27"/>
      <c r="CY125" s="29">
        <v>4340</v>
      </c>
      <c r="CZ125" s="27"/>
      <c r="DA125" s="29">
        <v>4340</v>
      </c>
      <c r="DB125" s="27">
        <v>16000</v>
      </c>
      <c r="DC125" s="29">
        <v>4340</v>
      </c>
      <c r="DD125" s="27">
        <v>6000</v>
      </c>
      <c r="DE125" s="128"/>
      <c r="DF125" s="27"/>
      <c r="DG125" s="128"/>
      <c r="DH125" s="27"/>
      <c r="DI125" s="128"/>
      <c r="DJ125" s="27"/>
      <c r="DK125" s="125"/>
      <c r="DL125" s="128"/>
      <c r="DM125" s="27"/>
      <c r="DN125" s="128"/>
      <c r="DO125" s="27"/>
      <c r="DP125" s="128"/>
      <c r="DQ125" s="27"/>
      <c r="DR125" s="128"/>
      <c r="DS125" s="27"/>
      <c r="DT125" s="128"/>
      <c r="DU125" s="27"/>
      <c r="DV125" s="128"/>
      <c r="DW125" s="27"/>
      <c r="DX125" s="128"/>
      <c r="DY125" s="27"/>
      <c r="DZ125" s="128"/>
      <c r="EA125" s="27"/>
      <c r="EB125" s="128"/>
      <c r="EC125" s="27"/>
      <c r="ED125" s="128"/>
      <c r="EE125" s="27"/>
      <c r="EF125" s="128"/>
      <c r="EG125" s="27"/>
      <c r="EH125" s="28"/>
      <c r="EI125" s="27"/>
      <c r="EJ125" s="30"/>
      <c r="EK125" s="28"/>
      <c r="EL125" s="27"/>
      <c r="EM125" s="28"/>
      <c r="EN125" s="27"/>
      <c r="EO125" s="28"/>
      <c r="EP125" s="27"/>
      <c r="EQ125" s="28"/>
      <c r="ER125" s="27"/>
      <c r="ES125" s="28"/>
      <c r="ET125" s="27"/>
      <c r="EU125" s="28"/>
      <c r="EV125" s="27"/>
      <c r="EW125" s="26"/>
      <c r="EX125" s="27"/>
      <c r="EY125" s="26"/>
      <c r="EZ125" s="27"/>
      <c r="FA125" s="26"/>
      <c r="FB125" s="27"/>
      <c r="FC125" s="26"/>
      <c r="FD125" s="27"/>
      <c r="FE125" s="26"/>
      <c r="FF125" s="27"/>
      <c r="FG125" s="26"/>
      <c r="FH125" s="27"/>
      <c r="FI125" s="30"/>
      <c r="FJ125" s="31">
        <f t="shared" si="7"/>
        <v>54560</v>
      </c>
      <c r="FK125" s="31">
        <f t="shared" si="8"/>
        <v>54000</v>
      </c>
      <c r="FL125" s="32">
        <f t="shared" si="9"/>
        <v>560</v>
      </c>
    </row>
    <row r="126" spans="1:168" ht="25.5" customHeight="1">
      <c r="A126" s="41">
        <v>119</v>
      </c>
      <c r="B126" s="36" t="s">
        <v>702</v>
      </c>
      <c r="C126" s="20" t="s">
        <v>703</v>
      </c>
      <c r="D126" s="20" t="s">
        <v>1460</v>
      </c>
      <c r="E126" s="20" t="s">
        <v>1457</v>
      </c>
      <c r="F126" s="126" t="s">
        <v>704</v>
      </c>
      <c r="G126" s="212"/>
      <c r="H126" s="147"/>
      <c r="I126" s="94">
        <v>6600</v>
      </c>
      <c r="J126" s="147"/>
      <c r="K126" s="34">
        <f t="shared" si="6"/>
        <v>57080</v>
      </c>
      <c r="L126" s="25">
        <f>FL126</f>
        <v>0</v>
      </c>
      <c r="M126" s="26">
        <v>1500</v>
      </c>
      <c r="N126" s="26">
        <v>1000</v>
      </c>
      <c r="O126" s="26">
        <v>5000</v>
      </c>
      <c r="P126" s="26">
        <v>8000</v>
      </c>
      <c r="Q126" s="258"/>
      <c r="R126" s="258"/>
      <c r="S126" s="258"/>
      <c r="T126" s="258"/>
      <c r="U126" s="258"/>
      <c r="V126" s="258"/>
      <c r="W126" s="258"/>
      <c r="X126" s="258"/>
      <c r="Y126" s="258"/>
      <c r="Z126" s="258"/>
      <c r="AA126" s="258"/>
      <c r="AB126" s="258"/>
      <c r="AC126" s="258"/>
      <c r="AD126" s="258"/>
      <c r="AE126" s="258"/>
      <c r="AF126" s="258"/>
      <c r="AG126" s="258"/>
      <c r="AH126" s="258"/>
      <c r="AI126" s="258"/>
      <c r="AJ126" s="258"/>
      <c r="AK126" s="258"/>
      <c r="AL126" s="258"/>
      <c r="AM126" s="258"/>
      <c r="AN126" s="258"/>
      <c r="AO126" s="258"/>
      <c r="AP126" s="258"/>
      <c r="AQ126" s="258"/>
      <c r="AR126" s="258"/>
      <c r="AS126" s="258"/>
      <c r="AT126" s="258"/>
      <c r="AU126" s="258"/>
      <c r="AV126" s="258"/>
      <c r="AW126" s="258"/>
      <c r="AX126" s="258"/>
      <c r="AY126" s="258"/>
      <c r="AZ126" s="258"/>
      <c r="BA126" s="258"/>
      <c r="BB126" s="258"/>
      <c r="BC126" s="258"/>
      <c r="BD126" s="258"/>
      <c r="BE126" s="258"/>
      <c r="BF126" s="258"/>
      <c r="BG126" s="258"/>
      <c r="BH126" s="258"/>
      <c r="BI126" s="258"/>
      <c r="BJ126" s="258"/>
      <c r="BK126" s="258"/>
      <c r="BL126" s="258"/>
      <c r="BM126" s="258"/>
      <c r="BN126" s="258"/>
      <c r="BO126" s="258"/>
      <c r="BP126" s="258"/>
      <c r="BQ126" s="258"/>
      <c r="BR126" s="258"/>
      <c r="BS126" s="258"/>
      <c r="BT126" s="258"/>
      <c r="BU126" s="258"/>
      <c r="BV126" s="258"/>
      <c r="BW126" s="258"/>
      <c r="BX126" s="258"/>
      <c r="BY126" s="258"/>
      <c r="BZ126" s="258"/>
      <c r="CA126" s="258"/>
      <c r="CB126" s="258"/>
      <c r="CC126" s="26">
        <v>1500</v>
      </c>
      <c r="CD126" s="27">
        <v>1500</v>
      </c>
      <c r="CE126" s="26">
        <v>1000</v>
      </c>
      <c r="CF126" s="27">
        <v>1000</v>
      </c>
      <c r="CG126" s="26">
        <v>5000</v>
      </c>
      <c r="CH126" s="27">
        <v>5000</v>
      </c>
      <c r="CI126" s="26">
        <v>8000</v>
      </c>
      <c r="CJ126" s="27">
        <v>8000</v>
      </c>
      <c r="CK126" s="26"/>
      <c r="CL126" s="27"/>
      <c r="CM126" s="29">
        <v>4620</v>
      </c>
      <c r="CN126" s="27">
        <v>0</v>
      </c>
      <c r="CO126" s="29">
        <v>4620</v>
      </c>
      <c r="CP126" s="27">
        <v>0</v>
      </c>
      <c r="CQ126" s="29">
        <v>4620</v>
      </c>
      <c r="CR126" s="27">
        <v>0</v>
      </c>
      <c r="CS126" s="29">
        <v>4620</v>
      </c>
      <c r="CT126" s="27">
        <v>18480</v>
      </c>
      <c r="CU126" s="29">
        <v>4620</v>
      </c>
      <c r="CV126" s="27"/>
      <c r="CW126" s="29">
        <v>4620</v>
      </c>
      <c r="CX126" s="27"/>
      <c r="CY126" s="29">
        <v>4620</v>
      </c>
      <c r="CZ126" s="27"/>
      <c r="DA126" s="29">
        <v>4620</v>
      </c>
      <c r="DB126" s="27">
        <v>18480</v>
      </c>
      <c r="DC126" s="29">
        <v>4620</v>
      </c>
      <c r="DD126" s="27">
        <v>4620</v>
      </c>
      <c r="DE126" s="128"/>
      <c r="DF126" s="27"/>
      <c r="DG126" s="128"/>
      <c r="DH126" s="27"/>
      <c r="DI126" s="128"/>
      <c r="DJ126" s="27"/>
      <c r="DK126" s="125"/>
      <c r="DL126" s="128"/>
      <c r="DM126" s="27"/>
      <c r="DN126" s="128"/>
      <c r="DO126" s="27"/>
      <c r="DP126" s="128"/>
      <c r="DQ126" s="27"/>
      <c r="DR126" s="128"/>
      <c r="DS126" s="27"/>
      <c r="DT126" s="128"/>
      <c r="DU126" s="27"/>
      <c r="DV126" s="128"/>
      <c r="DW126" s="27"/>
      <c r="DX126" s="128"/>
      <c r="DY126" s="27"/>
      <c r="DZ126" s="128"/>
      <c r="EA126" s="27"/>
      <c r="EB126" s="128"/>
      <c r="EC126" s="27"/>
      <c r="ED126" s="128"/>
      <c r="EE126" s="27"/>
      <c r="EF126" s="128"/>
      <c r="EG126" s="27"/>
      <c r="EH126" s="28"/>
      <c r="EI126" s="27"/>
      <c r="EJ126" s="30"/>
      <c r="EK126" s="28"/>
      <c r="EL126" s="27"/>
      <c r="EM126" s="28"/>
      <c r="EN126" s="27"/>
      <c r="EO126" s="28"/>
      <c r="EP126" s="27"/>
      <c r="EQ126" s="28"/>
      <c r="ER126" s="27"/>
      <c r="ES126" s="28"/>
      <c r="ET126" s="27"/>
      <c r="EU126" s="28"/>
      <c r="EV126" s="27"/>
      <c r="EW126" s="26"/>
      <c r="EX126" s="27"/>
      <c r="EY126" s="26"/>
      <c r="EZ126" s="27"/>
      <c r="FA126" s="26"/>
      <c r="FB126" s="27"/>
      <c r="FC126" s="26"/>
      <c r="FD126" s="27"/>
      <c r="FE126" s="26"/>
      <c r="FF126" s="27"/>
      <c r="FG126" s="26"/>
      <c r="FH126" s="27"/>
      <c r="FI126" s="30"/>
      <c r="FJ126" s="31">
        <f t="shared" si="7"/>
        <v>57080</v>
      </c>
      <c r="FK126" s="31">
        <f t="shared" si="8"/>
        <v>57080</v>
      </c>
      <c r="FL126" s="32">
        <f t="shared" si="9"/>
        <v>0</v>
      </c>
    </row>
    <row r="127" spans="1:168" ht="25.5" customHeight="1">
      <c r="A127" s="172">
        <v>120</v>
      </c>
      <c r="B127" s="36" t="s">
        <v>705</v>
      </c>
      <c r="C127" s="20" t="s">
        <v>706</v>
      </c>
      <c r="D127" s="20" t="s">
        <v>1460</v>
      </c>
      <c r="E127" s="20" t="s">
        <v>1457</v>
      </c>
      <c r="F127" s="126" t="s">
        <v>707</v>
      </c>
      <c r="G127" s="218" t="s">
        <v>680</v>
      </c>
      <c r="H127" s="127" t="s">
        <v>1470</v>
      </c>
      <c r="I127" s="94">
        <v>2600</v>
      </c>
      <c r="J127" s="127" t="s">
        <v>56</v>
      </c>
      <c r="K127" s="34">
        <f t="shared" si="6"/>
        <v>31880</v>
      </c>
      <c r="L127" s="25">
        <f>FL127</f>
        <v>17780</v>
      </c>
      <c r="M127" s="26">
        <v>1500</v>
      </c>
      <c r="N127" s="26">
        <v>1000</v>
      </c>
      <c r="O127" s="26">
        <v>5000</v>
      </c>
      <c r="P127" s="26">
        <v>8000</v>
      </c>
      <c r="Q127" s="258"/>
      <c r="R127" s="258"/>
      <c r="S127" s="258"/>
      <c r="T127" s="258"/>
      <c r="U127" s="258"/>
      <c r="V127" s="258"/>
      <c r="W127" s="258"/>
      <c r="X127" s="258"/>
      <c r="Y127" s="258"/>
      <c r="Z127" s="258"/>
      <c r="AA127" s="258"/>
      <c r="AB127" s="258"/>
      <c r="AC127" s="258"/>
      <c r="AD127" s="258"/>
      <c r="AE127" s="258"/>
      <c r="AF127" s="258"/>
      <c r="AG127" s="258"/>
      <c r="AH127" s="258"/>
      <c r="AI127" s="258"/>
      <c r="AJ127" s="258"/>
      <c r="AK127" s="258"/>
      <c r="AL127" s="258"/>
      <c r="AM127" s="258"/>
      <c r="AN127" s="258"/>
      <c r="AO127" s="258"/>
      <c r="AP127" s="258"/>
      <c r="AQ127" s="258"/>
      <c r="AR127" s="258"/>
      <c r="AS127" s="258"/>
      <c r="AT127" s="258"/>
      <c r="AU127" s="258"/>
      <c r="AV127" s="258"/>
      <c r="AW127" s="258"/>
      <c r="AX127" s="258"/>
      <c r="AY127" s="258"/>
      <c r="AZ127" s="258"/>
      <c r="BA127" s="258"/>
      <c r="BB127" s="258"/>
      <c r="BC127" s="258"/>
      <c r="BD127" s="258"/>
      <c r="BE127" s="258"/>
      <c r="BF127" s="258"/>
      <c r="BG127" s="258"/>
      <c r="BH127" s="258"/>
      <c r="BI127" s="258"/>
      <c r="BJ127" s="258"/>
      <c r="BK127" s="258"/>
      <c r="BL127" s="258"/>
      <c r="BM127" s="258"/>
      <c r="BN127" s="258"/>
      <c r="BO127" s="258"/>
      <c r="BP127" s="258"/>
      <c r="BQ127" s="258"/>
      <c r="BR127" s="258"/>
      <c r="BS127" s="258"/>
      <c r="BT127" s="258"/>
      <c r="BU127" s="258"/>
      <c r="BV127" s="258"/>
      <c r="BW127" s="258"/>
      <c r="BX127" s="258"/>
      <c r="BY127" s="258"/>
      <c r="BZ127" s="258"/>
      <c r="CA127" s="258"/>
      <c r="CB127" s="258"/>
      <c r="CC127" s="26">
        <v>1500</v>
      </c>
      <c r="CD127" s="27">
        <v>1500</v>
      </c>
      <c r="CE127" s="26">
        <v>1000</v>
      </c>
      <c r="CF127" s="27">
        <v>1000</v>
      </c>
      <c r="CG127" s="26">
        <v>5000</v>
      </c>
      <c r="CH127" s="27">
        <v>2500</v>
      </c>
      <c r="CI127" s="26">
        <v>8000</v>
      </c>
      <c r="CJ127" s="27"/>
      <c r="CK127" s="26"/>
      <c r="CL127" s="27"/>
      <c r="CM127" s="29">
        <v>1820</v>
      </c>
      <c r="CN127" s="27">
        <v>0</v>
      </c>
      <c r="CO127" s="29">
        <v>1820</v>
      </c>
      <c r="CP127" s="27">
        <v>0</v>
      </c>
      <c r="CQ127" s="29">
        <v>1820</v>
      </c>
      <c r="CR127" s="27">
        <v>0</v>
      </c>
      <c r="CS127" s="29">
        <v>1820</v>
      </c>
      <c r="CT127" s="27">
        <v>5460</v>
      </c>
      <c r="CU127" s="29">
        <v>1820</v>
      </c>
      <c r="CV127" s="27"/>
      <c r="CW127" s="29">
        <v>1820</v>
      </c>
      <c r="CX127" s="27"/>
      <c r="CY127" s="29">
        <v>1820</v>
      </c>
      <c r="CZ127" s="27"/>
      <c r="DA127" s="29">
        <v>1820</v>
      </c>
      <c r="DB127" s="27"/>
      <c r="DC127" s="29">
        <v>1820</v>
      </c>
      <c r="DD127" s="27">
        <v>3640</v>
      </c>
      <c r="DE127" s="128"/>
      <c r="DF127" s="27"/>
      <c r="DG127" s="128"/>
      <c r="DH127" s="27"/>
      <c r="DI127" s="128"/>
      <c r="DJ127" s="27"/>
      <c r="DK127" s="125"/>
      <c r="DL127" s="128"/>
      <c r="DM127" s="27"/>
      <c r="DN127" s="128"/>
      <c r="DO127" s="27"/>
      <c r="DP127" s="128"/>
      <c r="DQ127" s="27"/>
      <c r="DR127" s="128"/>
      <c r="DS127" s="27"/>
      <c r="DT127" s="128"/>
      <c r="DU127" s="27"/>
      <c r="DV127" s="128"/>
      <c r="DW127" s="27"/>
      <c r="DX127" s="128"/>
      <c r="DY127" s="27"/>
      <c r="DZ127" s="128"/>
      <c r="EA127" s="27"/>
      <c r="EB127" s="128"/>
      <c r="EC127" s="27"/>
      <c r="ED127" s="128"/>
      <c r="EE127" s="27"/>
      <c r="EF127" s="128"/>
      <c r="EG127" s="27"/>
      <c r="EH127" s="28"/>
      <c r="EI127" s="27"/>
      <c r="EJ127" s="30"/>
      <c r="EK127" s="28"/>
      <c r="EL127" s="27"/>
      <c r="EM127" s="28"/>
      <c r="EN127" s="27"/>
      <c r="EO127" s="28"/>
      <c r="EP127" s="27"/>
      <c r="EQ127" s="28"/>
      <c r="ER127" s="27"/>
      <c r="ES127" s="28"/>
      <c r="ET127" s="27"/>
      <c r="EU127" s="28"/>
      <c r="EV127" s="27"/>
      <c r="EW127" s="26"/>
      <c r="EX127" s="27"/>
      <c r="EY127" s="26"/>
      <c r="EZ127" s="27"/>
      <c r="FA127" s="26"/>
      <c r="FB127" s="27"/>
      <c r="FC127" s="26"/>
      <c r="FD127" s="27"/>
      <c r="FE127" s="26"/>
      <c r="FF127" s="27"/>
      <c r="FG127" s="26"/>
      <c r="FH127" s="27"/>
      <c r="FI127" s="30"/>
      <c r="FJ127" s="31">
        <f t="shared" si="7"/>
        <v>31880</v>
      </c>
      <c r="FK127" s="31">
        <f t="shared" si="8"/>
        <v>14100</v>
      </c>
      <c r="FL127" s="32">
        <f t="shared" si="9"/>
        <v>17780</v>
      </c>
    </row>
    <row r="128" spans="1:168" ht="25.5" customHeight="1">
      <c r="A128" s="41">
        <v>121</v>
      </c>
      <c r="B128" s="36" t="s">
        <v>708</v>
      </c>
      <c r="C128" s="20" t="s">
        <v>709</v>
      </c>
      <c r="D128" s="20" t="s">
        <v>1460</v>
      </c>
      <c r="E128" s="20" t="s">
        <v>1457</v>
      </c>
      <c r="F128" s="126" t="s">
        <v>710</v>
      </c>
      <c r="G128" s="208"/>
      <c r="H128" s="147" t="s">
        <v>1468</v>
      </c>
      <c r="I128" s="94">
        <v>3300</v>
      </c>
      <c r="J128" s="127" t="s">
        <v>98</v>
      </c>
      <c r="K128" s="34">
        <f t="shared" si="6"/>
        <v>36290</v>
      </c>
      <c r="L128" s="25">
        <f>FL128</f>
        <v>2520</v>
      </c>
      <c r="M128" s="26">
        <v>1500</v>
      </c>
      <c r="N128" s="26">
        <v>1000</v>
      </c>
      <c r="O128" s="26">
        <v>5000</v>
      </c>
      <c r="P128" s="26">
        <v>8000</v>
      </c>
      <c r="Q128" s="258"/>
      <c r="R128" s="258"/>
      <c r="S128" s="258"/>
      <c r="T128" s="258"/>
      <c r="U128" s="258"/>
      <c r="V128" s="258"/>
      <c r="W128" s="258"/>
      <c r="X128" s="258"/>
      <c r="Y128" s="258"/>
      <c r="Z128" s="258"/>
      <c r="AA128" s="258"/>
      <c r="AB128" s="258"/>
      <c r="AC128" s="258"/>
      <c r="AD128" s="258"/>
      <c r="AE128" s="258"/>
      <c r="AF128" s="258"/>
      <c r="AG128" s="258"/>
      <c r="AH128" s="258"/>
      <c r="AI128" s="258"/>
      <c r="AJ128" s="258"/>
      <c r="AK128" s="258"/>
      <c r="AL128" s="258"/>
      <c r="AM128" s="258"/>
      <c r="AN128" s="258"/>
      <c r="AO128" s="258"/>
      <c r="AP128" s="258"/>
      <c r="AQ128" s="258"/>
      <c r="AR128" s="258"/>
      <c r="AS128" s="258"/>
      <c r="AT128" s="258"/>
      <c r="AU128" s="258"/>
      <c r="AV128" s="258"/>
      <c r="AW128" s="258"/>
      <c r="AX128" s="258"/>
      <c r="AY128" s="258"/>
      <c r="AZ128" s="258"/>
      <c r="BA128" s="258"/>
      <c r="BB128" s="258"/>
      <c r="BC128" s="258"/>
      <c r="BD128" s="258"/>
      <c r="BE128" s="258"/>
      <c r="BF128" s="258"/>
      <c r="BG128" s="258"/>
      <c r="BH128" s="258"/>
      <c r="BI128" s="258"/>
      <c r="BJ128" s="258"/>
      <c r="BK128" s="258"/>
      <c r="BL128" s="258"/>
      <c r="BM128" s="258"/>
      <c r="BN128" s="258"/>
      <c r="BO128" s="258"/>
      <c r="BP128" s="258"/>
      <c r="BQ128" s="258"/>
      <c r="BR128" s="258"/>
      <c r="BS128" s="258"/>
      <c r="BT128" s="258"/>
      <c r="BU128" s="258"/>
      <c r="BV128" s="258"/>
      <c r="BW128" s="258"/>
      <c r="BX128" s="258"/>
      <c r="BY128" s="258"/>
      <c r="BZ128" s="258"/>
      <c r="CA128" s="258"/>
      <c r="CB128" s="258"/>
      <c r="CC128" s="26">
        <v>1500</v>
      </c>
      <c r="CD128" s="27">
        <v>1500</v>
      </c>
      <c r="CE128" s="26">
        <v>1000</v>
      </c>
      <c r="CF128" s="27">
        <v>1000</v>
      </c>
      <c r="CG128" s="26">
        <v>5000</v>
      </c>
      <c r="CH128" s="27">
        <v>5000</v>
      </c>
      <c r="CI128" s="26">
        <v>8000</v>
      </c>
      <c r="CJ128" s="27">
        <f>1500+6500</f>
        <v>8000</v>
      </c>
      <c r="CK128" s="26"/>
      <c r="CL128" s="27"/>
      <c r="CM128" s="29">
        <v>2310</v>
      </c>
      <c r="CN128" s="27">
        <v>0</v>
      </c>
      <c r="CO128" s="29">
        <v>2310</v>
      </c>
      <c r="CP128" s="27">
        <v>4620</v>
      </c>
      <c r="CQ128" s="29">
        <v>2310</v>
      </c>
      <c r="CR128" s="27">
        <v>1470</v>
      </c>
      <c r="CS128" s="29">
        <v>2310</v>
      </c>
      <c r="CT128" s="27">
        <v>2030</v>
      </c>
      <c r="CU128" s="29">
        <v>2310</v>
      </c>
      <c r="CV128" s="27">
        <v>2030</v>
      </c>
      <c r="CW128" s="29">
        <v>2310</v>
      </c>
      <c r="CX128" s="27">
        <v>2030</v>
      </c>
      <c r="CY128" s="29">
        <v>2310</v>
      </c>
      <c r="CZ128" s="27"/>
      <c r="DA128" s="29">
        <v>2310</v>
      </c>
      <c r="DB128" s="27">
        <v>4060</v>
      </c>
      <c r="DC128" s="29">
        <v>2310</v>
      </c>
      <c r="DD128" s="27">
        <v>2030</v>
      </c>
      <c r="DE128" s="128"/>
      <c r="DF128" s="27"/>
      <c r="DG128" s="128"/>
      <c r="DH128" s="27"/>
      <c r="DI128" s="128"/>
      <c r="DJ128" s="27"/>
      <c r="DK128" s="125"/>
      <c r="DL128" s="128"/>
      <c r="DM128" s="27"/>
      <c r="DN128" s="128"/>
      <c r="DO128" s="27"/>
      <c r="DP128" s="128"/>
      <c r="DQ128" s="27"/>
      <c r="DR128" s="128"/>
      <c r="DS128" s="27"/>
      <c r="DT128" s="128"/>
      <c r="DU128" s="27"/>
      <c r="DV128" s="128"/>
      <c r="DW128" s="27"/>
      <c r="DX128" s="128"/>
      <c r="DY128" s="27"/>
      <c r="DZ128" s="128"/>
      <c r="EA128" s="27"/>
      <c r="EB128" s="128"/>
      <c r="EC128" s="27"/>
      <c r="ED128" s="128"/>
      <c r="EE128" s="27"/>
      <c r="EF128" s="128"/>
      <c r="EG128" s="27"/>
      <c r="EH128" s="28"/>
      <c r="EI128" s="27"/>
      <c r="EJ128" s="30"/>
      <c r="EK128" s="28"/>
      <c r="EL128" s="27"/>
      <c r="EM128" s="28"/>
      <c r="EN128" s="27"/>
      <c r="EO128" s="28"/>
      <c r="EP128" s="27"/>
      <c r="EQ128" s="28"/>
      <c r="ER128" s="27"/>
      <c r="ES128" s="28"/>
      <c r="ET128" s="27"/>
      <c r="EU128" s="28"/>
      <c r="EV128" s="27"/>
      <c r="EW128" s="26"/>
      <c r="EX128" s="27"/>
      <c r="EY128" s="26"/>
      <c r="EZ128" s="27"/>
      <c r="FA128" s="26"/>
      <c r="FB128" s="27"/>
      <c r="FC128" s="26"/>
      <c r="FD128" s="27"/>
      <c r="FE128" s="26"/>
      <c r="FF128" s="27"/>
      <c r="FG128" s="26"/>
      <c r="FH128" s="27"/>
      <c r="FI128" s="30"/>
      <c r="FJ128" s="31">
        <f t="shared" si="7"/>
        <v>36290</v>
      </c>
      <c r="FK128" s="31">
        <f t="shared" si="8"/>
        <v>33770</v>
      </c>
      <c r="FL128" s="32">
        <f t="shared" si="9"/>
        <v>2520</v>
      </c>
    </row>
    <row r="129" spans="1:168" ht="25.5" customHeight="1">
      <c r="A129" s="172">
        <v>122</v>
      </c>
      <c r="B129" s="36" t="s">
        <v>176</v>
      </c>
      <c r="C129" s="20" t="s">
        <v>177</v>
      </c>
      <c r="D129" s="20" t="s">
        <v>1460</v>
      </c>
      <c r="E129" s="20" t="s">
        <v>1458</v>
      </c>
      <c r="F129" s="21" t="s">
        <v>178</v>
      </c>
      <c r="G129" s="33"/>
      <c r="H129" s="127" t="s">
        <v>1468</v>
      </c>
      <c r="I129" s="23">
        <v>3300</v>
      </c>
      <c r="J129" s="34" t="s">
        <v>98</v>
      </c>
      <c r="K129" s="34">
        <f t="shared" si="6"/>
        <v>36290</v>
      </c>
      <c r="L129" s="25">
        <f>FJ129</f>
        <v>36290</v>
      </c>
      <c r="M129" s="26">
        <v>1500</v>
      </c>
      <c r="N129" s="26">
        <v>1000</v>
      </c>
      <c r="O129" s="26">
        <v>5000</v>
      </c>
      <c r="P129" s="26">
        <v>8000</v>
      </c>
      <c r="Q129" s="258"/>
      <c r="R129" s="258"/>
      <c r="S129" s="258"/>
      <c r="T129" s="258"/>
      <c r="U129" s="258"/>
      <c r="V129" s="258"/>
      <c r="W129" s="258"/>
      <c r="X129" s="258"/>
      <c r="Y129" s="258"/>
      <c r="Z129" s="258"/>
      <c r="AA129" s="258"/>
      <c r="AB129" s="258"/>
      <c r="AC129" s="258"/>
      <c r="AD129" s="258"/>
      <c r="AE129" s="258"/>
      <c r="AF129" s="258"/>
      <c r="AG129" s="258"/>
      <c r="AH129" s="258"/>
      <c r="AI129" s="258"/>
      <c r="AJ129" s="258"/>
      <c r="AK129" s="258"/>
      <c r="AL129" s="258"/>
      <c r="AM129" s="258"/>
      <c r="AN129" s="258"/>
      <c r="AO129" s="258"/>
      <c r="AP129" s="258"/>
      <c r="AQ129" s="258"/>
      <c r="AR129" s="258"/>
      <c r="AS129" s="258"/>
      <c r="AT129" s="258"/>
      <c r="AU129" s="258"/>
      <c r="AV129" s="258"/>
      <c r="AW129" s="258"/>
      <c r="AX129" s="258"/>
      <c r="AY129" s="258"/>
      <c r="AZ129" s="258"/>
      <c r="BA129" s="258"/>
      <c r="BB129" s="258"/>
      <c r="BC129" s="258"/>
      <c r="BD129" s="258"/>
      <c r="BE129" s="258"/>
      <c r="BF129" s="258"/>
      <c r="BG129" s="258"/>
      <c r="BH129" s="258"/>
      <c r="BI129" s="258"/>
      <c r="BJ129" s="258"/>
      <c r="BK129" s="258"/>
      <c r="BL129" s="258"/>
      <c r="BM129" s="258"/>
      <c r="BN129" s="258"/>
      <c r="BO129" s="258"/>
      <c r="BP129" s="258"/>
      <c r="BQ129" s="258"/>
      <c r="BR129" s="258"/>
      <c r="BS129" s="258"/>
      <c r="BT129" s="258"/>
      <c r="BU129" s="258"/>
      <c r="BV129" s="258"/>
      <c r="BW129" s="258"/>
      <c r="BX129" s="258"/>
      <c r="BY129" s="258"/>
      <c r="BZ129" s="258"/>
      <c r="CA129" s="258"/>
      <c r="CB129" s="258"/>
      <c r="CC129" s="26">
        <v>1500</v>
      </c>
      <c r="CD129" s="27">
        <v>1500</v>
      </c>
      <c r="CE129" s="26">
        <v>1000</v>
      </c>
      <c r="CF129" s="27">
        <v>1000</v>
      </c>
      <c r="CG129" s="26">
        <v>5000</v>
      </c>
      <c r="CH129" s="27">
        <f>2500+0</f>
        <v>2500</v>
      </c>
      <c r="CI129" s="26">
        <v>8000</v>
      </c>
      <c r="CJ129" s="27">
        <v>0</v>
      </c>
      <c r="CK129" s="28"/>
      <c r="CL129" s="27"/>
      <c r="CM129" s="26"/>
      <c r="CN129" s="27"/>
      <c r="CO129" s="29">
        <v>2310</v>
      </c>
      <c r="CP129" s="27">
        <v>12810</v>
      </c>
      <c r="CQ129" s="29">
        <v>2310</v>
      </c>
      <c r="CR129" s="27">
        <v>2310</v>
      </c>
      <c r="CS129" s="29">
        <v>2310</v>
      </c>
      <c r="CT129" s="27">
        <v>0</v>
      </c>
      <c r="CU129" s="29">
        <v>2310</v>
      </c>
      <c r="CV129" s="27">
        <v>4620</v>
      </c>
      <c r="CW129" s="29">
        <v>2310</v>
      </c>
      <c r="CX129" s="27"/>
      <c r="CY129" s="29">
        <v>2310</v>
      </c>
      <c r="CZ129" s="27"/>
      <c r="DA129" s="29">
        <v>2310</v>
      </c>
      <c r="DB129" s="27">
        <v>2310</v>
      </c>
      <c r="DC129" s="29">
        <v>2310</v>
      </c>
      <c r="DD129" s="27"/>
      <c r="DE129" s="29">
        <v>2310</v>
      </c>
      <c r="DF129" s="27">
        <v>4620</v>
      </c>
      <c r="DG129" s="28"/>
      <c r="DH129" s="27"/>
      <c r="DI129" s="28"/>
      <c r="DJ129" s="27"/>
      <c r="DK129" s="125"/>
      <c r="DL129" s="128"/>
      <c r="DM129" s="27"/>
      <c r="DN129" s="128"/>
      <c r="DO129" s="27"/>
      <c r="DP129" s="128"/>
      <c r="DQ129" s="27"/>
      <c r="DR129" s="128"/>
      <c r="DS129" s="27"/>
      <c r="DT129" s="128"/>
      <c r="DU129" s="27"/>
      <c r="DV129" s="128"/>
      <c r="DW129" s="27"/>
      <c r="DX129" s="128"/>
      <c r="DY129" s="27"/>
      <c r="DZ129" s="128"/>
      <c r="EA129" s="27"/>
      <c r="EB129" s="128"/>
      <c r="EC129" s="27"/>
      <c r="ED129" s="128"/>
      <c r="EE129" s="27"/>
      <c r="EF129" s="128"/>
      <c r="EG129" s="27"/>
      <c r="EH129" s="28"/>
      <c r="EI129" s="27"/>
      <c r="EJ129" s="30"/>
      <c r="EK129" s="28"/>
      <c r="EL129" s="27"/>
      <c r="EM129" s="28"/>
      <c r="EN129" s="27"/>
      <c r="EO129" s="28"/>
      <c r="EP129" s="27"/>
      <c r="EQ129" s="28"/>
      <c r="ER129" s="27"/>
      <c r="ES129" s="28"/>
      <c r="ET129" s="27"/>
      <c r="EU129" s="28"/>
      <c r="EV129" s="27"/>
      <c r="EW129" s="26"/>
      <c r="EX129" s="27"/>
      <c r="EY129" s="26"/>
      <c r="EZ129" s="27"/>
      <c r="FA129" s="26"/>
      <c r="FB129" s="27"/>
      <c r="FC129" s="26"/>
      <c r="FD129" s="27"/>
      <c r="FE129" s="26"/>
      <c r="FF129" s="27"/>
      <c r="FG129" s="26"/>
      <c r="FH129" s="27"/>
      <c r="FI129" s="30"/>
      <c r="FJ129" s="31">
        <f t="shared" si="7"/>
        <v>36290</v>
      </c>
      <c r="FK129" s="31">
        <f t="shared" si="8"/>
        <v>31670</v>
      </c>
      <c r="FL129" s="32">
        <f t="shared" si="9"/>
        <v>4620</v>
      </c>
    </row>
    <row r="130" spans="1:168" ht="25.5" customHeight="1">
      <c r="A130" s="41">
        <v>123</v>
      </c>
      <c r="B130" s="36" t="s">
        <v>711</v>
      </c>
      <c r="C130" s="20" t="s">
        <v>712</v>
      </c>
      <c r="D130" s="20" t="s">
        <v>1460</v>
      </c>
      <c r="E130" s="20" t="s">
        <v>1457</v>
      </c>
      <c r="F130" s="126" t="s">
        <v>713</v>
      </c>
      <c r="G130" s="33"/>
      <c r="H130" s="214" t="s">
        <v>680</v>
      </c>
      <c r="I130" s="94">
        <v>4000</v>
      </c>
      <c r="J130" s="214" t="s">
        <v>680</v>
      </c>
      <c r="K130" s="34">
        <f t="shared" si="6"/>
        <v>40700</v>
      </c>
      <c r="L130" s="25">
        <f>FL130</f>
        <v>2800</v>
      </c>
      <c r="M130" s="26">
        <v>1500</v>
      </c>
      <c r="N130" s="26">
        <v>1000</v>
      </c>
      <c r="O130" s="26">
        <v>5000</v>
      </c>
      <c r="P130" s="26">
        <v>8000</v>
      </c>
      <c r="Q130" s="258"/>
      <c r="R130" s="258"/>
      <c r="S130" s="258"/>
      <c r="T130" s="258"/>
      <c r="U130" s="258"/>
      <c r="V130" s="258"/>
      <c r="W130" s="258"/>
      <c r="X130" s="258"/>
      <c r="Y130" s="258"/>
      <c r="Z130" s="258"/>
      <c r="AA130" s="258"/>
      <c r="AB130" s="258"/>
      <c r="AC130" s="258"/>
      <c r="AD130" s="258"/>
      <c r="AE130" s="258"/>
      <c r="AF130" s="258"/>
      <c r="AG130" s="258"/>
      <c r="AH130" s="258"/>
      <c r="AI130" s="258"/>
      <c r="AJ130" s="258"/>
      <c r="AK130" s="258"/>
      <c r="AL130" s="258"/>
      <c r="AM130" s="258"/>
      <c r="AN130" s="258"/>
      <c r="AO130" s="258"/>
      <c r="AP130" s="258"/>
      <c r="AQ130" s="258"/>
      <c r="AR130" s="258"/>
      <c r="AS130" s="258"/>
      <c r="AT130" s="258"/>
      <c r="AU130" s="258"/>
      <c r="AV130" s="258"/>
      <c r="AW130" s="258"/>
      <c r="AX130" s="258"/>
      <c r="AY130" s="258"/>
      <c r="AZ130" s="258"/>
      <c r="BA130" s="258"/>
      <c r="BB130" s="258"/>
      <c r="BC130" s="258"/>
      <c r="BD130" s="258"/>
      <c r="BE130" s="258"/>
      <c r="BF130" s="258"/>
      <c r="BG130" s="258"/>
      <c r="BH130" s="258"/>
      <c r="BI130" s="258"/>
      <c r="BJ130" s="258"/>
      <c r="BK130" s="258"/>
      <c r="BL130" s="258"/>
      <c r="BM130" s="258"/>
      <c r="BN130" s="258"/>
      <c r="BO130" s="258"/>
      <c r="BP130" s="258"/>
      <c r="BQ130" s="258"/>
      <c r="BR130" s="258"/>
      <c r="BS130" s="258"/>
      <c r="BT130" s="258"/>
      <c r="BU130" s="258"/>
      <c r="BV130" s="258"/>
      <c r="BW130" s="258"/>
      <c r="BX130" s="258"/>
      <c r="BY130" s="258"/>
      <c r="BZ130" s="258"/>
      <c r="CA130" s="258"/>
      <c r="CB130" s="258"/>
      <c r="CC130" s="26">
        <v>1500</v>
      </c>
      <c r="CD130" s="27">
        <v>1500</v>
      </c>
      <c r="CE130" s="26">
        <v>1000</v>
      </c>
      <c r="CF130" s="27">
        <v>1000</v>
      </c>
      <c r="CG130" s="26">
        <v>5000</v>
      </c>
      <c r="CH130" s="27">
        <v>5000</v>
      </c>
      <c r="CI130" s="26">
        <v>8000</v>
      </c>
      <c r="CJ130" s="27">
        <v>1500</v>
      </c>
      <c r="CK130" s="26"/>
      <c r="CL130" s="27"/>
      <c r="CM130" s="29">
        <v>2800</v>
      </c>
      <c r="CN130" s="27">
        <v>9300</v>
      </c>
      <c r="CO130" s="29">
        <v>2800</v>
      </c>
      <c r="CP130" s="27">
        <v>2800</v>
      </c>
      <c r="CQ130" s="29">
        <v>2800</v>
      </c>
      <c r="CR130" s="27">
        <v>2800</v>
      </c>
      <c r="CS130" s="29">
        <v>2800</v>
      </c>
      <c r="CT130" s="27">
        <v>2800</v>
      </c>
      <c r="CU130" s="29">
        <v>2800</v>
      </c>
      <c r="CV130" s="27">
        <v>2800</v>
      </c>
      <c r="CW130" s="29">
        <v>2800</v>
      </c>
      <c r="CX130" s="27">
        <v>2800</v>
      </c>
      <c r="CY130" s="29">
        <v>2800</v>
      </c>
      <c r="CZ130" s="27">
        <v>2800</v>
      </c>
      <c r="DA130" s="29">
        <v>2800</v>
      </c>
      <c r="DB130" s="27"/>
      <c r="DC130" s="29">
        <v>2800</v>
      </c>
      <c r="DD130" s="27">
        <v>2800</v>
      </c>
      <c r="DE130" s="128"/>
      <c r="DF130" s="27"/>
      <c r="DG130" s="128"/>
      <c r="DH130" s="27"/>
      <c r="DI130" s="128"/>
      <c r="DJ130" s="27"/>
      <c r="DK130" s="125"/>
      <c r="DL130" s="128"/>
      <c r="DM130" s="27"/>
      <c r="DN130" s="128"/>
      <c r="DO130" s="27"/>
      <c r="DP130" s="128"/>
      <c r="DQ130" s="27"/>
      <c r="DR130" s="128"/>
      <c r="DS130" s="27"/>
      <c r="DT130" s="128"/>
      <c r="DU130" s="27"/>
      <c r="DV130" s="128"/>
      <c r="DW130" s="27"/>
      <c r="DX130" s="128"/>
      <c r="DY130" s="27"/>
      <c r="DZ130" s="128"/>
      <c r="EA130" s="27"/>
      <c r="EB130" s="128"/>
      <c r="EC130" s="27"/>
      <c r="ED130" s="128"/>
      <c r="EE130" s="27"/>
      <c r="EF130" s="128"/>
      <c r="EG130" s="27"/>
      <c r="EH130" s="28"/>
      <c r="EI130" s="27"/>
      <c r="EJ130" s="30"/>
      <c r="EK130" s="28"/>
      <c r="EL130" s="27"/>
      <c r="EM130" s="28"/>
      <c r="EN130" s="27"/>
      <c r="EO130" s="28"/>
      <c r="EP130" s="27"/>
      <c r="EQ130" s="28"/>
      <c r="ER130" s="27"/>
      <c r="ES130" s="28"/>
      <c r="ET130" s="27"/>
      <c r="EU130" s="28"/>
      <c r="EV130" s="27"/>
      <c r="EW130" s="26"/>
      <c r="EX130" s="27"/>
      <c r="EY130" s="26"/>
      <c r="EZ130" s="27"/>
      <c r="FA130" s="26"/>
      <c r="FB130" s="27"/>
      <c r="FC130" s="26"/>
      <c r="FD130" s="27"/>
      <c r="FE130" s="26"/>
      <c r="FF130" s="27"/>
      <c r="FG130" s="26"/>
      <c r="FH130" s="27"/>
      <c r="FI130" s="30"/>
      <c r="FJ130" s="31">
        <f t="shared" si="7"/>
        <v>40700</v>
      </c>
      <c r="FK130" s="31">
        <f t="shared" si="8"/>
        <v>37900</v>
      </c>
      <c r="FL130" s="32">
        <f t="shared" si="9"/>
        <v>2800</v>
      </c>
    </row>
    <row r="131" spans="1:168" ht="25.5" customHeight="1">
      <c r="A131" s="172">
        <v>124</v>
      </c>
      <c r="B131" s="36" t="s">
        <v>179</v>
      </c>
      <c r="C131" s="20" t="s">
        <v>180</v>
      </c>
      <c r="D131" s="20" t="s">
        <v>1460</v>
      </c>
      <c r="E131" s="20" t="s">
        <v>1458</v>
      </c>
      <c r="F131" s="21" t="s">
        <v>181</v>
      </c>
      <c r="G131" s="212"/>
      <c r="H131" s="35" t="s">
        <v>108</v>
      </c>
      <c r="I131" s="23">
        <v>3300</v>
      </c>
      <c r="J131" s="35" t="s">
        <v>108</v>
      </c>
      <c r="K131" s="34">
        <f t="shared" si="6"/>
        <v>36290</v>
      </c>
      <c r="L131" s="25">
        <f t="shared" ref="L131:L137" si="10">FJ131</f>
        <v>36290</v>
      </c>
      <c r="M131" s="26">
        <v>1500</v>
      </c>
      <c r="N131" s="26">
        <v>1000</v>
      </c>
      <c r="O131" s="26">
        <v>5000</v>
      </c>
      <c r="P131" s="26">
        <v>8000</v>
      </c>
      <c r="Q131" s="258"/>
      <c r="R131" s="258"/>
      <c r="S131" s="258"/>
      <c r="T131" s="258"/>
      <c r="U131" s="258"/>
      <c r="V131" s="258"/>
      <c r="W131" s="258"/>
      <c r="X131" s="258"/>
      <c r="Y131" s="258"/>
      <c r="Z131" s="258"/>
      <c r="AA131" s="258"/>
      <c r="AB131" s="258"/>
      <c r="AC131" s="258"/>
      <c r="AD131" s="258"/>
      <c r="AE131" s="258"/>
      <c r="AF131" s="258"/>
      <c r="AG131" s="258"/>
      <c r="AH131" s="258"/>
      <c r="AI131" s="258"/>
      <c r="AJ131" s="258"/>
      <c r="AK131" s="258"/>
      <c r="AL131" s="258"/>
      <c r="AM131" s="258"/>
      <c r="AN131" s="258"/>
      <c r="AO131" s="258"/>
      <c r="AP131" s="258"/>
      <c r="AQ131" s="258"/>
      <c r="AR131" s="258"/>
      <c r="AS131" s="258"/>
      <c r="AT131" s="258"/>
      <c r="AU131" s="258"/>
      <c r="AV131" s="258"/>
      <c r="AW131" s="258"/>
      <c r="AX131" s="258"/>
      <c r="AY131" s="258"/>
      <c r="AZ131" s="258"/>
      <c r="BA131" s="258"/>
      <c r="BB131" s="258"/>
      <c r="BC131" s="258"/>
      <c r="BD131" s="258"/>
      <c r="BE131" s="258"/>
      <c r="BF131" s="258"/>
      <c r="BG131" s="258"/>
      <c r="BH131" s="258"/>
      <c r="BI131" s="258"/>
      <c r="BJ131" s="258"/>
      <c r="BK131" s="258"/>
      <c r="BL131" s="258"/>
      <c r="BM131" s="258"/>
      <c r="BN131" s="258"/>
      <c r="BO131" s="258"/>
      <c r="BP131" s="258"/>
      <c r="BQ131" s="258"/>
      <c r="BR131" s="258"/>
      <c r="BS131" s="258"/>
      <c r="BT131" s="258"/>
      <c r="BU131" s="258"/>
      <c r="BV131" s="258"/>
      <c r="BW131" s="258"/>
      <c r="BX131" s="258"/>
      <c r="BY131" s="258"/>
      <c r="BZ131" s="258"/>
      <c r="CA131" s="258"/>
      <c r="CB131" s="258"/>
      <c r="CC131" s="26">
        <v>1500</v>
      </c>
      <c r="CD131" s="27">
        <v>1500</v>
      </c>
      <c r="CE131" s="26">
        <v>1000</v>
      </c>
      <c r="CF131" s="27">
        <v>1000</v>
      </c>
      <c r="CG131" s="26">
        <v>5000</v>
      </c>
      <c r="CH131" s="27">
        <f>4500+0</f>
        <v>4500</v>
      </c>
      <c r="CI131" s="26">
        <v>8000</v>
      </c>
      <c r="CJ131" s="27">
        <v>0</v>
      </c>
      <c r="CK131" s="28"/>
      <c r="CL131" s="27"/>
      <c r="CM131" s="26"/>
      <c r="CN131" s="27"/>
      <c r="CO131" s="29">
        <v>2310</v>
      </c>
      <c r="CP131" s="27">
        <v>5120</v>
      </c>
      <c r="CQ131" s="29">
        <v>2310</v>
      </c>
      <c r="CR131" s="27">
        <v>8000</v>
      </c>
      <c r="CS131" s="29">
        <v>2310</v>
      </c>
      <c r="CT131" s="27">
        <v>2310</v>
      </c>
      <c r="CU131" s="29">
        <v>2310</v>
      </c>
      <c r="CV131" s="27">
        <v>2310</v>
      </c>
      <c r="CW131" s="29">
        <v>2310</v>
      </c>
      <c r="CX131" s="27">
        <v>2310</v>
      </c>
      <c r="CY131" s="29">
        <v>2310</v>
      </c>
      <c r="CZ131" s="27">
        <v>2310</v>
      </c>
      <c r="DA131" s="29">
        <v>2310</v>
      </c>
      <c r="DB131" s="27">
        <v>2310</v>
      </c>
      <c r="DC131" s="29">
        <v>2310</v>
      </c>
      <c r="DD131" s="27">
        <v>2310</v>
      </c>
      <c r="DE131" s="29">
        <v>2310</v>
      </c>
      <c r="DF131" s="27">
        <v>2310</v>
      </c>
      <c r="DG131" s="28"/>
      <c r="DH131" s="27"/>
      <c r="DI131" s="28"/>
      <c r="DJ131" s="27"/>
      <c r="DK131" s="125"/>
      <c r="DL131" s="128"/>
      <c r="DM131" s="27"/>
      <c r="DN131" s="128"/>
      <c r="DO131" s="27"/>
      <c r="DP131" s="128"/>
      <c r="DQ131" s="27"/>
      <c r="DR131" s="128"/>
      <c r="DS131" s="27"/>
      <c r="DT131" s="128"/>
      <c r="DU131" s="27"/>
      <c r="DV131" s="128"/>
      <c r="DW131" s="27"/>
      <c r="DX131" s="128"/>
      <c r="DY131" s="27"/>
      <c r="DZ131" s="128"/>
      <c r="EA131" s="27"/>
      <c r="EB131" s="128"/>
      <c r="EC131" s="27"/>
      <c r="ED131" s="128"/>
      <c r="EE131" s="27"/>
      <c r="EF131" s="128"/>
      <c r="EG131" s="27"/>
      <c r="EH131" s="28"/>
      <c r="EI131" s="27"/>
      <c r="EJ131" s="30"/>
      <c r="EK131" s="28"/>
      <c r="EL131" s="27"/>
      <c r="EM131" s="28"/>
      <c r="EN131" s="27"/>
      <c r="EO131" s="28"/>
      <c r="EP131" s="27"/>
      <c r="EQ131" s="28"/>
      <c r="ER131" s="27"/>
      <c r="ES131" s="28"/>
      <c r="ET131" s="27"/>
      <c r="EU131" s="28"/>
      <c r="EV131" s="27"/>
      <c r="EW131" s="26"/>
      <c r="EX131" s="27"/>
      <c r="EY131" s="26"/>
      <c r="EZ131" s="27"/>
      <c r="FA131" s="26"/>
      <c r="FB131" s="27"/>
      <c r="FC131" s="26"/>
      <c r="FD131" s="27"/>
      <c r="FE131" s="26"/>
      <c r="FF131" s="27"/>
      <c r="FG131" s="26"/>
      <c r="FH131" s="27"/>
      <c r="FI131" s="30"/>
      <c r="FJ131" s="31">
        <f t="shared" si="7"/>
        <v>36290</v>
      </c>
      <c r="FK131" s="31">
        <f t="shared" si="8"/>
        <v>36290</v>
      </c>
      <c r="FL131" s="32">
        <f t="shared" si="9"/>
        <v>0</v>
      </c>
    </row>
    <row r="132" spans="1:168" ht="25.5" customHeight="1">
      <c r="A132" s="41">
        <v>125</v>
      </c>
      <c r="B132" s="36" t="s">
        <v>182</v>
      </c>
      <c r="C132" s="20" t="s">
        <v>183</v>
      </c>
      <c r="D132" s="20" t="s">
        <v>1460</v>
      </c>
      <c r="E132" s="20" t="s">
        <v>1458</v>
      </c>
      <c r="F132" s="21" t="s">
        <v>184</v>
      </c>
      <c r="G132" s="211" t="s">
        <v>45</v>
      </c>
      <c r="H132" s="35" t="s">
        <v>1463</v>
      </c>
      <c r="I132" s="23">
        <v>6200</v>
      </c>
      <c r="J132" s="35"/>
      <c r="K132" s="34">
        <f t="shared" si="6"/>
        <v>54560</v>
      </c>
      <c r="L132" s="25">
        <f t="shared" si="10"/>
        <v>54560</v>
      </c>
      <c r="M132" s="26">
        <v>1500</v>
      </c>
      <c r="N132" s="26">
        <v>1000</v>
      </c>
      <c r="O132" s="26">
        <v>5000</v>
      </c>
      <c r="P132" s="26">
        <v>8000</v>
      </c>
      <c r="Q132" s="258"/>
      <c r="R132" s="258"/>
      <c r="S132" s="258"/>
      <c r="T132" s="258"/>
      <c r="U132" s="258"/>
      <c r="V132" s="258"/>
      <c r="W132" s="258"/>
      <c r="X132" s="258"/>
      <c r="Y132" s="258"/>
      <c r="Z132" s="258"/>
      <c r="AA132" s="258"/>
      <c r="AB132" s="258"/>
      <c r="AC132" s="258"/>
      <c r="AD132" s="258"/>
      <c r="AE132" s="258"/>
      <c r="AF132" s="258"/>
      <c r="AG132" s="258"/>
      <c r="AH132" s="258"/>
      <c r="AI132" s="258"/>
      <c r="AJ132" s="258"/>
      <c r="AK132" s="258"/>
      <c r="AL132" s="258"/>
      <c r="AM132" s="258"/>
      <c r="AN132" s="258"/>
      <c r="AO132" s="258"/>
      <c r="AP132" s="258"/>
      <c r="AQ132" s="258"/>
      <c r="AR132" s="258"/>
      <c r="AS132" s="258"/>
      <c r="AT132" s="258"/>
      <c r="AU132" s="258"/>
      <c r="AV132" s="258"/>
      <c r="AW132" s="258"/>
      <c r="AX132" s="258"/>
      <c r="AY132" s="258"/>
      <c r="AZ132" s="258"/>
      <c r="BA132" s="258"/>
      <c r="BB132" s="258"/>
      <c r="BC132" s="258"/>
      <c r="BD132" s="258"/>
      <c r="BE132" s="258"/>
      <c r="BF132" s="258"/>
      <c r="BG132" s="258"/>
      <c r="BH132" s="258"/>
      <c r="BI132" s="258"/>
      <c r="BJ132" s="258"/>
      <c r="BK132" s="258"/>
      <c r="BL132" s="258"/>
      <c r="BM132" s="258"/>
      <c r="BN132" s="258"/>
      <c r="BO132" s="258"/>
      <c r="BP132" s="258"/>
      <c r="BQ132" s="258"/>
      <c r="BR132" s="258"/>
      <c r="BS132" s="258"/>
      <c r="BT132" s="258"/>
      <c r="BU132" s="258"/>
      <c r="BV132" s="258"/>
      <c r="BW132" s="258"/>
      <c r="BX132" s="258"/>
      <c r="BY132" s="258"/>
      <c r="BZ132" s="258"/>
      <c r="CA132" s="258"/>
      <c r="CB132" s="258"/>
      <c r="CC132" s="26">
        <v>1500</v>
      </c>
      <c r="CD132" s="27">
        <v>1500</v>
      </c>
      <c r="CE132" s="26">
        <v>1000</v>
      </c>
      <c r="CF132" s="27">
        <v>1000</v>
      </c>
      <c r="CG132" s="26">
        <v>5000</v>
      </c>
      <c r="CH132" s="27">
        <v>5000</v>
      </c>
      <c r="CI132" s="26">
        <v>8000</v>
      </c>
      <c r="CJ132" s="27">
        <v>1500</v>
      </c>
      <c r="CK132" s="28"/>
      <c r="CL132" s="27"/>
      <c r="CM132" s="26"/>
      <c r="CN132" s="27"/>
      <c r="CO132" s="29">
        <v>4340</v>
      </c>
      <c r="CP132" s="27">
        <v>11120</v>
      </c>
      <c r="CQ132" s="29">
        <v>4340</v>
      </c>
      <c r="CR132" s="27">
        <v>4620</v>
      </c>
      <c r="CS132" s="29">
        <v>4340</v>
      </c>
      <c r="CT132" s="27">
        <v>4620</v>
      </c>
      <c r="CU132" s="29">
        <v>4340</v>
      </c>
      <c r="CV132" s="27">
        <v>4620</v>
      </c>
      <c r="CW132" s="29">
        <v>4340</v>
      </c>
      <c r="CX132" s="27">
        <v>4620</v>
      </c>
      <c r="CY132" s="29">
        <v>4340</v>
      </c>
      <c r="CZ132" s="27">
        <v>4620</v>
      </c>
      <c r="DA132" s="29">
        <v>4340</v>
      </c>
      <c r="DB132" s="27">
        <v>4620</v>
      </c>
      <c r="DC132" s="29">
        <v>4340</v>
      </c>
      <c r="DD132" s="27">
        <v>4620</v>
      </c>
      <c r="DE132" s="29">
        <v>4340</v>
      </c>
      <c r="DF132" s="27">
        <v>2100</v>
      </c>
      <c r="DG132" s="28"/>
      <c r="DH132" s="27"/>
      <c r="DI132" s="28"/>
      <c r="DJ132" s="27"/>
      <c r="DK132" s="125"/>
      <c r="DL132" s="128"/>
      <c r="DM132" s="27"/>
      <c r="DN132" s="128"/>
      <c r="DO132" s="27"/>
      <c r="DP132" s="128"/>
      <c r="DQ132" s="27"/>
      <c r="DR132" s="128"/>
      <c r="DS132" s="27"/>
      <c r="DT132" s="128"/>
      <c r="DU132" s="27"/>
      <c r="DV132" s="128"/>
      <c r="DW132" s="27"/>
      <c r="DX132" s="128"/>
      <c r="DY132" s="27"/>
      <c r="DZ132" s="128"/>
      <c r="EA132" s="27"/>
      <c r="EB132" s="128"/>
      <c r="EC132" s="27"/>
      <c r="ED132" s="128"/>
      <c r="EE132" s="27"/>
      <c r="EF132" s="128"/>
      <c r="EG132" s="27"/>
      <c r="EH132" s="28"/>
      <c r="EI132" s="27"/>
      <c r="EJ132" s="30"/>
      <c r="EK132" s="28"/>
      <c r="EL132" s="27"/>
      <c r="EM132" s="28"/>
      <c r="EN132" s="27"/>
      <c r="EO132" s="28"/>
      <c r="EP132" s="27"/>
      <c r="EQ132" s="28"/>
      <c r="ER132" s="27"/>
      <c r="ES132" s="28"/>
      <c r="ET132" s="27"/>
      <c r="EU132" s="28"/>
      <c r="EV132" s="27"/>
      <c r="EW132" s="26"/>
      <c r="EX132" s="27"/>
      <c r="EY132" s="26"/>
      <c r="EZ132" s="27"/>
      <c r="FA132" s="26"/>
      <c r="FB132" s="27"/>
      <c r="FC132" s="26"/>
      <c r="FD132" s="27"/>
      <c r="FE132" s="26"/>
      <c r="FF132" s="27"/>
      <c r="FG132" s="26"/>
      <c r="FH132" s="27"/>
      <c r="FI132" s="30"/>
      <c r="FJ132" s="31">
        <f t="shared" si="7"/>
        <v>54560</v>
      </c>
      <c r="FK132" s="31">
        <f t="shared" si="8"/>
        <v>54560</v>
      </c>
      <c r="FL132" s="32">
        <f t="shared" si="9"/>
        <v>0</v>
      </c>
    </row>
    <row r="133" spans="1:168" ht="25.5" customHeight="1">
      <c r="A133" s="172">
        <v>126</v>
      </c>
      <c r="B133" s="36" t="s">
        <v>185</v>
      </c>
      <c r="C133" s="20" t="s">
        <v>186</v>
      </c>
      <c r="D133" s="20" t="s">
        <v>1460</v>
      </c>
      <c r="E133" s="20" t="s">
        <v>1458</v>
      </c>
      <c r="F133" s="21" t="s">
        <v>187</v>
      </c>
      <c r="G133" s="37"/>
      <c r="H133" s="35"/>
      <c r="I133" s="23">
        <v>6600</v>
      </c>
      <c r="J133" s="35"/>
      <c r="K133" s="34">
        <f t="shared" si="6"/>
        <v>57080</v>
      </c>
      <c r="L133" s="25">
        <f t="shared" si="10"/>
        <v>57080</v>
      </c>
      <c r="M133" s="26">
        <v>1500</v>
      </c>
      <c r="N133" s="26">
        <v>1000</v>
      </c>
      <c r="O133" s="26">
        <v>5000</v>
      </c>
      <c r="P133" s="26">
        <v>8000</v>
      </c>
      <c r="Q133" s="258"/>
      <c r="R133" s="258"/>
      <c r="S133" s="258"/>
      <c r="T133" s="258"/>
      <c r="U133" s="258"/>
      <c r="V133" s="258"/>
      <c r="W133" s="258"/>
      <c r="X133" s="258"/>
      <c r="Y133" s="258"/>
      <c r="Z133" s="258"/>
      <c r="AA133" s="258"/>
      <c r="AB133" s="258"/>
      <c r="AC133" s="258"/>
      <c r="AD133" s="258"/>
      <c r="AE133" s="258"/>
      <c r="AF133" s="258"/>
      <c r="AG133" s="258"/>
      <c r="AH133" s="258"/>
      <c r="AI133" s="258"/>
      <c r="AJ133" s="258"/>
      <c r="AK133" s="258"/>
      <c r="AL133" s="258"/>
      <c r="AM133" s="258"/>
      <c r="AN133" s="258"/>
      <c r="AO133" s="258"/>
      <c r="AP133" s="258"/>
      <c r="AQ133" s="258"/>
      <c r="AR133" s="258"/>
      <c r="AS133" s="258"/>
      <c r="AT133" s="258"/>
      <c r="AU133" s="258"/>
      <c r="AV133" s="258"/>
      <c r="AW133" s="258"/>
      <c r="AX133" s="258"/>
      <c r="AY133" s="258"/>
      <c r="AZ133" s="258"/>
      <c r="BA133" s="258"/>
      <c r="BB133" s="258"/>
      <c r="BC133" s="258"/>
      <c r="BD133" s="258"/>
      <c r="BE133" s="258"/>
      <c r="BF133" s="258"/>
      <c r="BG133" s="258"/>
      <c r="BH133" s="258"/>
      <c r="BI133" s="258"/>
      <c r="BJ133" s="258"/>
      <c r="BK133" s="258"/>
      <c r="BL133" s="258"/>
      <c r="BM133" s="258"/>
      <c r="BN133" s="258"/>
      <c r="BO133" s="258"/>
      <c r="BP133" s="258"/>
      <c r="BQ133" s="258"/>
      <c r="BR133" s="258"/>
      <c r="BS133" s="258"/>
      <c r="BT133" s="258"/>
      <c r="BU133" s="258"/>
      <c r="BV133" s="258"/>
      <c r="BW133" s="258"/>
      <c r="BX133" s="258"/>
      <c r="BY133" s="258"/>
      <c r="BZ133" s="258"/>
      <c r="CA133" s="258"/>
      <c r="CB133" s="258"/>
      <c r="CC133" s="26">
        <v>1500</v>
      </c>
      <c r="CD133" s="27">
        <v>1500</v>
      </c>
      <c r="CE133" s="26">
        <v>1000</v>
      </c>
      <c r="CF133" s="27">
        <v>1000</v>
      </c>
      <c r="CG133" s="26">
        <v>5000</v>
      </c>
      <c r="CH133" s="27">
        <v>5000</v>
      </c>
      <c r="CI133" s="26">
        <v>8000</v>
      </c>
      <c r="CJ133" s="27">
        <f>1500+0</f>
        <v>1500</v>
      </c>
      <c r="CK133" s="28"/>
      <c r="CL133" s="27"/>
      <c r="CM133" s="26"/>
      <c r="CN133" s="27"/>
      <c r="CO133" s="29">
        <v>4620</v>
      </c>
      <c r="CP133" s="27">
        <v>4620</v>
      </c>
      <c r="CQ133" s="29">
        <v>4620</v>
      </c>
      <c r="CR133" s="27">
        <v>11120</v>
      </c>
      <c r="CS133" s="29">
        <v>4620</v>
      </c>
      <c r="CT133" s="27">
        <f>4620+0</f>
        <v>4620</v>
      </c>
      <c r="CU133" s="29">
        <v>4620</v>
      </c>
      <c r="CV133" s="27">
        <v>4620</v>
      </c>
      <c r="CW133" s="29">
        <v>4620</v>
      </c>
      <c r="CX133" s="27">
        <v>4620</v>
      </c>
      <c r="CY133" s="29">
        <v>4620</v>
      </c>
      <c r="CZ133" s="27">
        <v>4620</v>
      </c>
      <c r="DA133" s="29">
        <v>4620</v>
      </c>
      <c r="DB133" s="27"/>
      <c r="DC133" s="29">
        <v>4620</v>
      </c>
      <c r="DD133" s="27">
        <v>9240</v>
      </c>
      <c r="DE133" s="29">
        <v>4620</v>
      </c>
      <c r="DF133" s="27"/>
      <c r="DG133" s="28"/>
      <c r="DH133" s="27"/>
      <c r="DI133" s="28"/>
      <c r="DJ133" s="27"/>
      <c r="DK133" s="125"/>
      <c r="DL133" s="128"/>
      <c r="DM133" s="27"/>
      <c r="DN133" s="128"/>
      <c r="DO133" s="27"/>
      <c r="DP133" s="128"/>
      <c r="DQ133" s="27"/>
      <c r="DR133" s="128"/>
      <c r="DS133" s="27"/>
      <c r="DT133" s="128"/>
      <c r="DU133" s="27"/>
      <c r="DV133" s="128"/>
      <c r="DW133" s="27"/>
      <c r="DX133" s="128"/>
      <c r="DY133" s="27"/>
      <c r="DZ133" s="128"/>
      <c r="EA133" s="27"/>
      <c r="EB133" s="128"/>
      <c r="EC133" s="27"/>
      <c r="ED133" s="128"/>
      <c r="EE133" s="27"/>
      <c r="EF133" s="128"/>
      <c r="EG133" s="27"/>
      <c r="EH133" s="28"/>
      <c r="EI133" s="27"/>
      <c r="EJ133" s="30"/>
      <c r="EK133" s="28"/>
      <c r="EL133" s="27"/>
      <c r="EM133" s="28"/>
      <c r="EN133" s="27"/>
      <c r="EO133" s="28"/>
      <c r="EP133" s="27"/>
      <c r="EQ133" s="28"/>
      <c r="ER133" s="27"/>
      <c r="ES133" s="28"/>
      <c r="ET133" s="27"/>
      <c r="EU133" s="28"/>
      <c r="EV133" s="27"/>
      <c r="EW133" s="26"/>
      <c r="EX133" s="27"/>
      <c r="EY133" s="26"/>
      <c r="EZ133" s="27"/>
      <c r="FA133" s="26"/>
      <c r="FB133" s="27"/>
      <c r="FC133" s="26"/>
      <c r="FD133" s="27"/>
      <c r="FE133" s="26"/>
      <c r="FF133" s="27"/>
      <c r="FG133" s="26"/>
      <c r="FH133" s="27"/>
      <c r="FI133" s="30"/>
      <c r="FJ133" s="31">
        <f t="shared" si="7"/>
        <v>57080</v>
      </c>
      <c r="FK133" s="31">
        <f t="shared" si="8"/>
        <v>52460</v>
      </c>
      <c r="FL133" s="32">
        <f t="shared" si="9"/>
        <v>4620</v>
      </c>
    </row>
    <row r="134" spans="1:168" ht="25.5" customHeight="1">
      <c r="A134" s="41">
        <v>127</v>
      </c>
      <c r="B134" s="36" t="s">
        <v>188</v>
      </c>
      <c r="C134" s="20" t="s">
        <v>189</v>
      </c>
      <c r="D134" s="20" t="s">
        <v>1460</v>
      </c>
      <c r="E134" s="20" t="s">
        <v>1458</v>
      </c>
      <c r="F134" s="21" t="s">
        <v>190</v>
      </c>
      <c r="G134" s="211" t="s">
        <v>45</v>
      </c>
      <c r="H134" s="35" t="s">
        <v>1463</v>
      </c>
      <c r="I134" s="23">
        <v>6200</v>
      </c>
      <c r="J134" s="35"/>
      <c r="K134" s="34">
        <f t="shared" si="6"/>
        <v>54560</v>
      </c>
      <c r="L134" s="25">
        <f t="shared" si="10"/>
        <v>54560</v>
      </c>
      <c r="M134" s="26">
        <v>1500</v>
      </c>
      <c r="N134" s="26">
        <v>1000</v>
      </c>
      <c r="O134" s="26">
        <v>5000</v>
      </c>
      <c r="P134" s="26">
        <v>8000</v>
      </c>
      <c r="Q134" s="258"/>
      <c r="R134" s="258"/>
      <c r="S134" s="258"/>
      <c r="T134" s="258"/>
      <c r="U134" s="258"/>
      <c r="V134" s="258"/>
      <c r="W134" s="258"/>
      <c r="X134" s="258"/>
      <c r="Y134" s="258"/>
      <c r="Z134" s="258"/>
      <c r="AA134" s="258"/>
      <c r="AB134" s="258"/>
      <c r="AC134" s="258"/>
      <c r="AD134" s="258"/>
      <c r="AE134" s="258"/>
      <c r="AF134" s="258"/>
      <c r="AG134" s="258"/>
      <c r="AH134" s="258"/>
      <c r="AI134" s="258"/>
      <c r="AJ134" s="258"/>
      <c r="AK134" s="258"/>
      <c r="AL134" s="258"/>
      <c r="AM134" s="258"/>
      <c r="AN134" s="258"/>
      <c r="AO134" s="258"/>
      <c r="AP134" s="258"/>
      <c r="AQ134" s="258"/>
      <c r="AR134" s="258"/>
      <c r="AS134" s="258"/>
      <c r="AT134" s="258"/>
      <c r="AU134" s="258"/>
      <c r="AV134" s="258"/>
      <c r="AW134" s="258"/>
      <c r="AX134" s="258"/>
      <c r="AY134" s="258"/>
      <c r="AZ134" s="258"/>
      <c r="BA134" s="258"/>
      <c r="BB134" s="258"/>
      <c r="BC134" s="258"/>
      <c r="BD134" s="258"/>
      <c r="BE134" s="258"/>
      <c r="BF134" s="258"/>
      <c r="BG134" s="258"/>
      <c r="BH134" s="258"/>
      <c r="BI134" s="258"/>
      <c r="BJ134" s="258"/>
      <c r="BK134" s="258"/>
      <c r="BL134" s="258"/>
      <c r="BM134" s="258"/>
      <c r="BN134" s="258"/>
      <c r="BO134" s="258"/>
      <c r="BP134" s="258"/>
      <c r="BQ134" s="258"/>
      <c r="BR134" s="258"/>
      <c r="BS134" s="258"/>
      <c r="BT134" s="258"/>
      <c r="BU134" s="258"/>
      <c r="BV134" s="258"/>
      <c r="BW134" s="258"/>
      <c r="BX134" s="258"/>
      <c r="BY134" s="258"/>
      <c r="BZ134" s="258"/>
      <c r="CA134" s="258"/>
      <c r="CB134" s="258"/>
      <c r="CC134" s="26">
        <v>1500</v>
      </c>
      <c r="CD134" s="27">
        <v>1500</v>
      </c>
      <c r="CE134" s="26">
        <v>1000</v>
      </c>
      <c r="CF134" s="27">
        <v>1000</v>
      </c>
      <c r="CG134" s="26">
        <v>5000</v>
      </c>
      <c r="CH134" s="27">
        <v>5000</v>
      </c>
      <c r="CI134" s="26">
        <v>8000</v>
      </c>
      <c r="CJ134" s="27">
        <f>1500+0</f>
        <v>1500</v>
      </c>
      <c r="CK134" s="28"/>
      <c r="CL134" s="27"/>
      <c r="CM134" s="26"/>
      <c r="CN134" s="27"/>
      <c r="CO134" s="29">
        <v>4340</v>
      </c>
      <c r="CP134" s="27">
        <f>6500+0</f>
        <v>6500</v>
      </c>
      <c r="CQ134" s="29">
        <v>4340</v>
      </c>
      <c r="CR134" s="27">
        <v>9240</v>
      </c>
      <c r="CS134" s="29">
        <v>4340</v>
      </c>
      <c r="CT134" s="27">
        <v>0</v>
      </c>
      <c r="CU134" s="29">
        <v>4340</v>
      </c>
      <c r="CV134" s="27">
        <v>9240</v>
      </c>
      <c r="CW134" s="29">
        <v>4340</v>
      </c>
      <c r="CX134" s="27"/>
      <c r="CY134" s="29">
        <v>4340</v>
      </c>
      <c r="CZ134" s="27"/>
      <c r="DA134" s="29">
        <v>4340</v>
      </c>
      <c r="DB134" s="27"/>
      <c r="DC134" s="29">
        <v>4340</v>
      </c>
      <c r="DD134" s="27">
        <v>9240</v>
      </c>
      <c r="DE134" s="29">
        <v>4340</v>
      </c>
      <c r="DF134" s="27">
        <v>9240</v>
      </c>
      <c r="DG134" s="28"/>
      <c r="DH134" s="27"/>
      <c r="DI134" s="28"/>
      <c r="DJ134" s="27"/>
      <c r="DK134" s="125"/>
      <c r="DL134" s="128"/>
      <c r="DM134" s="27"/>
      <c r="DN134" s="128"/>
      <c r="DO134" s="27"/>
      <c r="DP134" s="128"/>
      <c r="DQ134" s="27"/>
      <c r="DR134" s="128"/>
      <c r="DS134" s="27"/>
      <c r="DT134" s="128"/>
      <c r="DU134" s="27"/>
      <c r="DV134" s="128"/>
      <c r="DW134" s="27"/>
      <c r="DX134" s="128"/>
      <c r="DY134" s="27"/>
      <c r="DZ134" s="128"/>
      <c r="EA134" s="27"/>
      <c r="EB134" s="128"/>
      <c r="EC134" s="27"/>
      <c r="ED134" s="128"/>
      <c r="EE134" s="27"/>
      <c r="EF134" s="128"/>
      <c r="EG134" s="27"/>
      <c r="EH134" s="28"/>
      <c r="EI134" s="27"/>
      <c r="EJ134" s="30"/>
      <c r="EK134" s="28"/>
      <c r="EL134" s="27"/>
      <c r="EM134" s="28"/>
      <c r="EN134" s="27"/>
      <c r="EO134" s="28"/>
      <c r="EP134" s="27"/>
      <c r="EQ134" s="28"/>
      <c r="ER134" s="27"/>
      <c r="ES134" s="28"/>
      <c r="ET134" s="27"/>
      <c r="EU134" s="28"/>
      <c r="EV134" s="27"/>
      <c r="EW134" s="26"/>
      <c r="EX134" s="27"/>
      <c r="EY134" s="26"/>
      <c r="EZ134" s="27"/>
      <c r="FA134" s="26"/>
      <c r="FB134" s="27"/>
      <c r="FC134" s="26"/>
      <c r="FD134" s="27"/>
      <c r="FE134" s="26"/>
      <c r="FF134" s="27"/>
      <c r="FG134" s="26"/>
      <c r="FH134" s="27"/>
      <c r="FI134" s="30"/>
      <c r="FJ134" s="31">
        <f t="shared" si="7"/>
        <v>54560</v>
      </c>
      <c r="FK134" s="31">
        <f t="shared" si="8"/>
        <v>52460</v>
      </c>
      <c r="FL134" s="32">
        <f t="shared" si="9"/>
        <v>2100</v>
      </c>
    </row>
    <row r="135" spans="1:168" ht="25.5" customHeight="1">
      <c r="A135" s="172">
        <v>128</v>
      </c>
      <c r="B135" s="36" t="s">
        <v>191</v>
      </c>
      <c r="C135" s="20" t="s">
        <v>192</v>
      </c>
      <c r="D135" s="20" t="s">
        <v>1460</v>
      </c>
      <c r="E135" s="20" t="s">
        <v>1458</v>
      </c>
      <c r="F135" s="21" t="s">
        <v>193</v>
      </c>
      <c r="G135" s="212"/>
      <c r="H135" s="24"/>
      <c r="I135" s="23">
        <v>6600</v>
      </c>
      <c r="J135" s="35"/>
      <c r="K135" s="34">
        <f t="shared" si="6"/>
        <v>57080</v>
      </c>
      <c r="L135" s="25">
        <f t="shared" si="10"/>
        <v>57080</v>
      </c>
      <c r="M135" s="26">
        <v>1500</v>
      </c>
      <c r="N135" s="26">
        <v>1000</v>
      </c>
      <c r="O135" s="26">
        <v>5000</v>
      </c>
      <c r="P135" s="26">
        <v>8000</v>
      </c>
      <c r="Q135" s="258"/>
      <c r="R135" s="258"/>
      <c r="S135" s="258"/>
      <c r="T135" s="258"/>
      <c r="U135" s="258"/>
      <c r="V135" s="258"/>
      <c r="W135" s="258"/>
      <c r="X135" s="258"/>
      <c r="Y135" s="258"/>
      <c r="Z135" s="258"/>
      <c r="AA135" s="258"/>
      <c r="AB135" s="258"/>
      <c r="AC135" s="258"/>
      <c r="AD135" s="258"/>
      <c r="AE135" s="258"/>
      <c r="AF135" s="258"/>
      <c r="AG135" s="258"/>
      <c r="AH135" s="258"/>
      <c r="AI135" s="258"/>
      <c r="AJ135" s="258"/>
      <c r="AK135" s="258"/>
      <c r="AL135" s="258"/>
      <c r="AM135" s="258"/>
      <c r="AN135" s="258"/>
      <c r="AO135" s="258"/>
      <c r="AP135" s="258"/>
      <c r="AQ135" s="258"/>
      <c r="AR135" s="258"/>
      <c r="AS135" s="258"/>
      <c r="AT135" s="258"/>
      <c r="AU135" s="258"/>
      <c r="AV135" s="258"/>
      <c r="AW135" s="258"/>
      <c r="AX135" s="258"/>
      <c r="AY135" s="258"/>
      <c r="AZ135" s="258"/>
      <c r="BA135" s="258"/>
      <c r="BB135" s="258"/>
      <c r="BC135" s="258"/>
      <c r="BD135" s="258"/>
      <c r="BE135" s="258"/>
      <c r="BF135" s="258"/>
      <c r="BG135" s="258"/>
      <c r="BH135" s="258"/>
      <c r="BI135" s="258"/>
      <c r="BJ135" s="258"/>
      <c r="BK135" s="258"/>
      <c r="BL135" s="258"/>
      <c r="BM135" s="258"/>
      <c r="BN135" s="258"/>
      <c r="BO135" s="258"/>
      <c r="BP135" s="258"/>
      <c r="BQ135" s="258"/>
      <c r="BR135" s="258"/>
      <c r="BS135" s="258"/>
      <c r="BT135" s="258"/>
      <c r="BU135" s="258"/>
      <c r="BV135" s="258"/>
      <c r="BW135" s="258"/>
      <c r="BX135" s="258"/>
      <c r="BY135" s="258"/>
      <c r="BZ135" s="258"/>
      <c r="CA135" s="258"/>
      <c r="CB135" s="258"/>
      <c r="CC135" s="26">
        <v>1500</v>
      </c>
      <c r="CD135" s="27">
        <v>1500</v>
      </c>
      <c r="CE135" s="26">
        <v>1000</v>
      </c>
      <c r="CF135" s="27">
        <v>1000</v>
      </c>
      <c r="CG135" s="26">
        <v>5000</v>
      </c>
      <c r="CH135" s="27">
        <v>5000</v>
      </c>
      <c r="CI135" s="26">
        <v>8000</v>
      </c>
      <c r="CJ135" s="27">
        <v>1500</v>
      </c>
      <c r="CK135" s="28"/>
      <c r="CL135" s="27"/>
      <c r="CM135" s="26"/>
      <c r="CN135" s="27"/>
      <c r="CO135" s="29">
        <v>4620</v>
      </c>
      <c r="CP135" s="27">
        <v>0</v>
      </c>
      <c r="CQ135" s="29">
        <v>4620</v>
      </c>
      <c r="CR135" s="27"/>
      <c r="CS135" s="29">
        <v>4620</v>
      </c>
      <c r="CT135" s="27"/>
      <c r="CU135" s="29">
        <v>4620</v>
      </c>
      <c r="CV135" s="27">
        <v>2980</v>
      </c>
      <c r="CW135" s="29">
        <v>4620</v>
      </c>
      <c r="CX135" s="27"/>
      <c r="CY135" s="29">
        <v>4620</v>
      </c>
      <c r="CZ135" s="27"/>
      <c r="DA135" s="29">
        <v>4620</v>
      </c>
      <c r="DB135" s="27"/>
      <c r="DC135" s="29">
        <v>4620</v>
      </c>
      <c r="DD135" s="27"/>
      <c r="DE135" s="29">
        <v>4620</v>
      </c>
      <c r="DF135" s="27">
        <v>10100</v>
      </c>
      <c r="DG135" s="28"/>
      <c r="DH135" s="27"/>
      <c r="DI135" s="28"/>
      <c r="DJ135" s="27"/>
      <c r="DK135" s="125"/>
      <c r="DL135" s="128"/>
      <c r="DM135" s="27"/>
      <c r="DN135" s="128"/>
      <c r="DO135" s="27"/>
      <c r="DP135" s="128"/>
      <c r="DQ135" s="27"/>
      <c r="DR135" s="128"/>
      <c r="DS135" s="27"/>
      <c r="DT135" s="128"/>
      <c r="DU135" s="27"/>
      <c r="DV135" s="128"/>
      <c r="DW135" s="27"/>
      <c r="DX135" s="128"/>
      <c r="DY135" s="27"/>
      <c r="DZ135" s="128"/>
      <c r="EA135" s="27"/>
      <c r="EB135" s="128"/>
      <c r="EC135" s="27"/>
      <c r="ED135" s="128"/>
      <c r="EE135" s="27"/>
      <c r="EF135" s="128"/>
      <c r="EG135" s="27"/>
      <c r="EH135" s="28"/>
      <c r="EI135" s="27"/>
      <c r="EJ135" s="30"/>
      <c r="EK135" s="28"/>
      <c r="EL135" s="27"/>
      <c r="EM135" s="28"/>
      <c r="EN135" s="27"/>
      <c r="EO135" s="28"/>
      <c r="EP135" s="27"/>
      <c r="EQ135" s="28"/>
      <c r="ER135" s="27"/>
      <c r="ES135" s="28"/>
      <c r="ET135" s="27"/>
      <c r="EU135" s="28"/>
      <c r="EV135" s="27"/>
      <c r="EW135" s="26"/>
      <c r="EX135" s="27"/>
      <c r="EY135" s="26"/>
      <c r="EZ135" s="27"/>
      <c r="FA135" s="26"/>
      <c r="FB135" s="27"/>
      <c r="FC135" s="26"/>
      <c r="FD135" s="27"/>
      <c r="FE135" s="26"/>
      <c r="FF135" s="27"/>
      <c r="FG135" s="26"/>
      <c r="FH135" s="27"/>
      <c r="FI135" s="30"/>
      <c r="FJ135" s="31">
        <f t="shared" si="7"/>
        <v>57080</v>
      </c>
      <c r="FK135" s="31">
        <f t="shared" si="8"/>
        <v>22080</v>
      </c>
      <c r="FL135" s="32">
        <f t="shared" si="9"/>
        <v>35000</v>
      </c>
    </row>
    <row r="136" spans="1:168" ht="25.5" customHeight="1">
      <c r="A136" s="41">
        <v>129</v>
      </c>
      <c r="B136" s="36" t="s">
        <v>194</v>
      </c>
      <c r="C136" s="20" t="s">
        <v>195</v>
      </c>
      <c r="D136" s="20" t="s">
        <v>1460</v>
      </c>
      <c r="E136" s="20" t="s">
        <v>1458</v>
      </c>
      <c r="F136" s="21" t="s">
        <v>196</v>
      </c>
      <c r="G136" s="33"/>
      <c r="H136" s="35"/>
      <c r="I136" s="23">
        <v>6600</v>
      </c>
      <c r="J136" s="35"/>
      <c r="K136" s="34">
        <f t="shared" si="6"/>
        <v>57080</v>
      </c>
      <c r="L136" s="25">
        <f t="shared" si="10"/>
        <v>57080</v>
      </c>
      <c r="M136" s="26">
        <v>1500</v>
      </c>
      <c r="N136" s="26">
        <v>1000</v>
      </c>
      <c r="O136" s="26">
        <v>5000</v>
      </c>
      <c r="P136" s="26">
        <v>8000</v>
      </c>
      <c r="Q136" s="258"/>
      <c r="R136" s="258"/>
      <c r="S136" s="258"/>
      <c r="T136" s="258"/>
      <c r="U136" s="258"/>
      <c r="V136" s="258"/>
      <c r="W136" s="258"/>
      <c r="X136" s="258"/>
      <c r="Y136" s="258"/>
      <c r="Z136" s="258"/>
      <c r="AA136" s="258"/>
      <c r="AB136" s="258"/>
      <c r="AC136" s="258"/>
      <c r="AD136" s="258"/>
      <c r="AE136" s="258"/>
      <c r="AF136" s="258"/>
      <c r="AG136" s="258"/>
      <c r="AH136" s="258"/>
      <c r="AI136" s="258"/>
      <c r="AJ136" s="258"/>
      <c r="AK136" s="258"/>
      <c r="AL136" s="258"/>
      <c r="AM136" s="258"/>
      <c r="AN136" s="258"/>
      <c r="AO136" s="258"/>
      <c r="AP136" s="258"/>
      <c r="AQ136" s="258"/>
      <c r="AR136" s="258"/>
      <c r="AS136" s="258"/>
      <c r="AT136" s="258"/>
      <c r="AU136" s="258"/>
      <c r="AV136" s="258"/>
      <c r="AW136" s="258"/>
      <c r="AX136" s="258"/>
      <c r="AY136" s="258"/>
      <c r="AZ136" s="258"/>
      <c r="BA136" s="258"/>
      <c r="BB136" s="258"/>
      <c r="BC136" s="258"/>
      <c r="BD136" s="258"/>
      <c r="BE136" s="258"/>
      <c r="BF136" s="258"/>
      <c r="BG136" s="258"/>
      <c r="BH136" s="258"/>
      <c r="BI136" s="258"/>
      <c r="BJ136" s="258"/>
      <c r="BK136" s="258"/>
      <c r="BL136" s="258"/>
      <c r="BM136" s="258"/>
      <c r="BN136" s="258"/>
      <c r="BO136" s="258"/>
      <c r="BP136" s="258"/>
      <c r="BQ136" s="258"/>
      <c r="BR136" s="258"/>
      <c r="BS136" s="258"/>
      <c r="BT136" s="258"/>
      <c r="BU136" s="258"/>
      <c r="BV136" s="258"/>
      <c r="BW136" s="258"/>
      <c r="BX136" s="258"/>
      <c r="BY136" s="258"/>
      <c r="BZ136" s="258"/>
      <c r="CA136" s="258"/>
      <c r="CB136" s="258"/>
      <c r="CC136" s="26">
        <v>1500</v>
      </c>
      <c r="CD136" s="27">
        <v>1500</v>
      </c>
      <c r="CE136" s="26">
        <v>1000</v>
      </c>
      <c r="CF136" s="27">
        <v>1000</v>
      </c>
      <c r="CG136" s="26">
        <v>5000</v>
      </c>
      <c r="CH136" s="27">
        <v>5000</v>
      </c>
      <c r="CI136" s="26">
        <v>8000</v>
      </c>
      <c r="CJ136" s="27">
        <f>1500+0</f>
        <v>1500</v>
      </c>
      <c r="CK136" s="28"/>
      <c r="CL136" s="27"/>
      <c r="CM136" s="26"/>
      <c r="CN136" s="27"/>
      <c r="CO136" s="29">
        <v>4620</v>
      </c>
      <c r="CP136" s="27"/>
      <c r="CQ136" s="29">
        <v>4620</v>
      </c>
      <c r="CR136" s="27"/>
      <c r="CS136" s="29">
        <v>4620</v>
      </c>
      <c r="CT136" s="27"/>
      <c r="CU136" s="29">
        <v>4620</v>
      </c>
      <c r="CV136" s="27">
        <v>5000</v>
      </c>
      <c r="CW136" s="29">
        <v>4620</v>
      </c>
      <c r="CX136" s="27"/>
      <c r="CY136" s="29">
        <v>4620</v>
      </c>
      <c r="CZ136" s="27"/>
      <c r="DA136" s="29">
        <v>4620</v>
      </c>
      <c r="DB136" s="27"/>
      <c r="DC136" s="29">
        <v>4620</v>
      </c>
      <c r="DD136" s="27"/>
      <c r="DE136" s="29">
        <v>4620</v>
      </c>
      <c r="DF136" s="27">
        <v>3500</v>
      </c>
      <c r="DG136" s="28"/>
      <c r="DH136" s="27"/>
      <c r="DI136" s="28"/>
      <c r="DJ136" s="27"/>
      <c r="DK136" s="125"/>
      <c r="DL136" s="128"/>
      <c r="DM136" s="27"/>
      <c r="DN136" s="128"/>
      <c r="DO136" s="27"/>
      <c r="DP136" s="128"/>
      <c r="DQ136" s="27"/>
      <c r="DR136" s="128"/>
      <c r="DS136" s="27"/>
      <c r="DT136" s="128"/>
      <c r="DU136" s="27"/>
      <c r="DV136" s="128"/>
      <c r="DW136" s="27"/>
      <c r="DX136" s="128"/>
      <c r="DY136" s="27"/>
      <c r="DZ136" s="128"/>
      <c r="EA136" s="27"/>
      <c r="EB136" s="128"/>
      <c r="EC136" s="27"/>
      <c r="ED136" s="128"/>
      <c r="EE136" s="27"/>
      <c r="EF136" s="128"/>
      <c r="EG136" s="27"/>
      <c r="EH136" s="28"/>
      <c r="EI136" s="27"/>
      <c r="EJ136" s="30"/>
      <c r="EK136" s="28"/>
      <c r="EL136" s="27"/>
      <c r="EM136" s="28"/>
      <c r="EN136" s="27"/>
      <c r="EO136" s="28"/>
      <c r="EP136" s="27"/>
      <c r="EQ136" s="28"/>
      <c r="ER136" s="27"/>
      <c r="ES136" s="28"/>
      <c r="ET136" s="27"/>
      <c r="EU136" s="28"/>
      <c r="EV136" s="27"/>
      <c r="EW136" s="26"/>
      <c r="EX136" s="27"/>
      <c r="EY136" s="26"/>
      <c r="EZ136" s="27"/>
      <c r="FA136" s="26"/>
      <c r="FB136" s="27"/>
      <c r="FC136" s="26"/>
      <c r="FD136" s="27"/>
      <c r="FE136" s="26"/>
      <c r="FF136" s="27"/>
      <c r="FG136" s="26"/>
      <c r="FH136" s="27"/>
      <c r="FI136" s="30"/>
      <c r="FJ136" s="31">
        <f t="shared" si="7"/>
        <v>57080</v>
      </c>
      <c r="FK136" s="31">
        <f t="shared" si="8"/>
        <v>17500</v>
      </c>
      <c r="FL136" s="32">
        <f t="shared" si="9"/>
        <v>39580</v>
      </c>
    </row>
    <row r="137" spans="1:168" ht="25.5" customHeight="1">
      <c r="A137" s="172">
        <v>130</v>
      </c>
      <c r="B137" s="36" t="s">
        <v>197</v>
      </c>
      <c r="C137" s="20" t="s">
        <v>198</v>
      </c>
      <c r="D137" s="20" t="s">
        <v>1460</v>
      </c>
      <c r="E137" s="20" t="s">
        <v>1458</v>
      </c>
      <c r="F137" s="21" t="s">
        <v>199</v>
      </c>
      <c r="G137" s="212"/>
      <c r="H137" s="24"/>
      <c r="I137" s="23">
        <v>6600</v>
      </c>
      <c r="K137" s="34">
        <f t="shared" ref="K137:K200" si="11">I137*$K$6*0.7+SUM(M137:Q137)</f>
        <v>57080</v>
      </c>
      <c r="L137" s="25">
        <f t="shared" si="10"/>
        <v>57080</v>
      </c>
      <c r="M137" s="26">
        <v>1500</v>
      </c>
      <c r="N137" s="26">
        <v>1000</v>
      </c>
      <c r="O137" s="26">
        <v>5000</v>
      </c>
      <c r="P137" s="26">
        <v>8000</v>
      </c>
      <c r="Q137" s="258"/>
      <c r="R137" s="258"/>
      <c r="S137" s="258"/>
      <c r="T137" s="258"/>
      <c r="U137" s="258"/>
      <c r="V137" s="258"/>
      <c r="W137" s="258"/>
      <c r="X137" s="258"/>
      <c r="Y137" s="258"/>
      <c r="Z137" s="258"/>
      <c r="AA137" s="258"/>
      <c r="AB137" s="258"/>
      <c r="AC137" s="258"/>
      <c r="AD137" s="258"/>
      <c r="AE137" s="258"/>
      <c r="AF137" s="258"/>
      <c r="AG137" s="258"/>
      <c r="AH137" s="258"/>
      <c r="AI137" s="258"/>
      <c r="AJ137" s="258"/>
      <c r="AK137" s="258"/>
      <c r="AL137" s="258"/>
      <c r="AM137" s="258"/>
      <c r="AN137" s="258"/>
      <c r="AO137" s="258"/>
      <c r="AP137" s="258"/>
      <c r="AQ137" s="258"/>
      <c r="AR137" s="258"/>
      <c r="AS137" s="258"/>
      <c r="AT137" s="258"/>
      <c r="AU137" s="258"/>
      <c r="AV137" s="258"/>
      <c r="AW137" s="258"/>
      <c r="AX137" s="258"/>
      <c r="AY137" s="258"/>
      <c r="AZ137" s="258"/>
      <c r="BA137" s="258"/>
      <c r="BB137" s="258"/>
      <c r="BC137" s="258"/>
      <c r="BD137" s="258"/>
      <c r="BE137" s="258"/>
      <c r="BF137" s="258"/>
      <c r="BG137" s="258"/>
      <c r="BH137" s="258"/>
      <c r="BI137" s="258"/>
      <c r="BJ137" s="258"/>
      <c r="BK137" s="258"/>
      <c r="BL137" s="258"/>
      <c r="BM137" s="258"/>
      <c r="BN137" s="258"/>
      <c r="BO137" s="258"/>
      <c r="BP137" s="258"/>
      <c r="BQ137" s="258"/>
      <c r="BR137" s="258"/>
      <c r="BS137" s="258"/>
      <c r="BT137" s="258"/>
      <c r="BU137" s="258"/>
      <c r="BV137" s="258"/>
      <c r="BW137" s="258"/>
      <c r="BX137" s="258"/>
      <c r="BY137" s="258"/>
      <c r="BZ137" s="258"/>
      <c r="CA137" s="258"/>
      <c r="CB137" s="258"/>
      <c r="CC137" s="26">
        <v>1500</v>
      </c>
      <c r="CD137" s="27">
        <v>1500</v>
      </c>
      <c r="CE137" s="26">
        <v>1000</v>
      </c>
      <c r="CF137" s="27">
        <v>1000</v>
      </c>
      <c r="CG137" s="26">
        <v>5000</v>
      </c>
      <c r="CH137" s="27">
        <v>5000</v>
      </c>
      <c r="CI137" s="26">
        <v>8000</v>
      </c>
      <c r="CJ137" s="27">
        <f>1500+0</f>
        <v>1500</v>
      </c>
      <c r="CK137" s="28"/>
      <c r="CL137" s="27"/>
      <c r="CM137" s="26"/>
      <c r="CN137" s="27"/>
      <c r="CO137" s="29">
        <v>4620</v>
      </c>
      <c r="CP137" s="27">
        <v>4620</v>
      </c>
      <c r="CQ137" s="29">
        <v>4620</v>
      </c>
      <c r="CR137" s="27">
        <v>11120</v>
      </c>
      <c r="CS137" s="29">
        <v>4620</v>
      </c>
      <c r="CT137" s="27">
        <v>4620</v>
      </c>
      <c r="CU137" s="29">
        <v>4620</v>
      </c>
      <c r="CV137" s="27">
        <v>4620</v>
      </c>
      <c r="CW137" s="29">
        <v>4620</v>
      </c>
      <c r="CX137" s="27">
        <v>4620</v>
      </c>
      <c r="CY137" s="29">
        <v>4620</v>
      </c>
      <c r="CZ137" s="27">
        <v>4620</v>
      </c>
      <c r="DA137" s="29">
        <v>4620</v>
      </c>
      <c r="DB137" s="27">
        <v>4620</v>
      </c>
      <c r="DC137" s="29">
        <v>4620</v>
      </c>
      <c r="DD137" s="27"/>
      <c r="DE137" s="29">
        <v>4620</v>
      </c>
      <c r="DF137" s="27">
        <v>9240</v>
      </c>
      <c r="DG137" s="28"/>
      <c r="DH137" s="27"/>
      <c r="DI137" s="28"/>
      <c r="DJ137" s="27"/>
      <c r="DK137" s="125"/>
      <c r="DL137" s="128"/>
      <c r="DM137" s="27"/>
      <c r="DN137" s="128"/>
      <c r="DO137" s="27"/>
      <c r="DP137" s="128"/>
      <c r="DQ137" s="27"/>
      <c r="DR137" s="128"/>
      <c r="DS137" s="27"/>
      <c r="DT137" s="128"/>
      <c r="DU137" s="27"/>
      <c r="DV137" s="128"/>
      <c r="DW137" s="27"/>
      <c r="DX137" s="128"/>
      <c r="DY137" s="27"/>
      <c r="DZ137" s="128"/>
      <c r="EA137" s="27"/>
      <c r="EB137" s="128"/>
      <c r="EC137" s="27"/>
      <c r="ED137" s="128"/>
      <c r="EE137" s="27"/>
      <c r="EF137" s="128"/>
      <c r="EG137" s="27"/>
      <c r="EH137" s="28"/>
      <c r="EI137" s="27"/>
      <c r="EJ137" s="30"/>
      <c r="EK137" s="28"/>
      <c r="EL137" s="27"/>
      <c r="EM137" s="28"/>
      <c r="EN137" s="27"/>
      <c r="EO137" s="28"/>
      <c r="EP137" s="27"/>
      <c r="EQ137" s="28"/>
      <c r="ER137" s="27"/>
      <c r="ES137" s="28"/>
      <c r="ET137" s="27"/>
      <c r="EU137" s="28"/>
      <c r="EV137" s="27"/>
      <c r="EW137" s="26"/>
      <c r="EX137" s="27"/>
      <c r="EY137" s="26"/>
      <c r="EZ137" s="27"/>
      <c r="FA137" s="26"/>
      <c r="FB137" s="27"/>
      <c r="FC137" s="26"/>
      <c r="FD137" s="27"/>
      <c r="FE137" s="26"/>
      <c r="FF137" s="27"/>
      <c r="FG137" s="26"/>
      <c r="FH137" s="27"/>
      <c r="FI137" s="30"/>
      <c r="FJ137" s="31">
        <f t="shared" ref="FJ137:FJ200" si="12">FG137+FE137+FC137+FA137+EY137+EW137+EU137+ES137+EQ137+EO137+EM137+EK137+EH137+EF137+ED137+EB137+DZ137+DX137+DV137+DT137+DR137+DP137+DN137+DL137+DI137+DG137+DE137+DC137+DA137+CY137+CW137+CU137+CS137+CQ137+CO137+CM137+CK137+CG137+CE137+CC137+CI137</f>
        <v>57080</v>
      </c>
      <c r="FK137" s="31">
        <f t="shared" ref="FK137:FK200" si="13">FH137+FF137+FD137+FB137+EZ137+EX137+EV137+ET137+ER137+EP137+EN137+EL137+EI137+EG137+EE137+EC137+EA137+DY137+DW137+DU137+DS137+DQ137+DO137+DM137+DJ137+DH137+DF137+DD137+DB137+CZ137+CX137+CV137+CT137+CR137+CP137+CN137+CL137+CH137+CF137+CD137+CJ137</f>
        <v>57080</v>
      </c>
      <c r="FL137" s="32">
        <f t="shared" ref="FL137:FL200" si="14">FJ137-FK137</f>
        <v>0</v>
      </c>
    </row>
    <row r="138" spans="1:168" ht="25.5" customHeight="1">
      <c r="A138" s="41">
        <v>131</v>
      </c>
      <c r="B138" s="36" t="s">
        <v>714</v>
      </c>
      <c r="C138" s="20" t="s">
        <v>715</v>
      </c>
      <c r="D138" s="20" t="s">
        <v>1460</v>
      </c>
      <c r="E138" s="20" t="s">
        <v>1457</v>
      </c>
      <c r="F138" s="126" t="s">
        <v>716</v>
      </c>
      <c r="G138" s="22"/>
      <c r="H138" s="147"/>
      <c r="I138" s="94">
        <v>6600</v>
      </c>
      <c r="J138" s="147"/>
      <c r="K138" s="34">
        <f t="shared" si="11"/>
        <v>57080</v>
      </c>
      <c r="L138" s="38">
        <f>FL138</f>
        <v>25360</v>
      </c>
      <c r="M138" s="26">
        <v>1500</v>
      </c>
      <c r="N138" s="26">
        <v>1000</v>
      </c>
      <c r="O138" s="26">
        <v>5000</v>
      </c>
      <c r="P138" s="26">
        <v>8000</v>
      </c>
      <c r="Q138" s="258"/>
      <c r="R138" s="258"/>
      <c r="S138" s="258"/>
      <c r="T138" s="258"/>
      <c r="U138" s="258"/>
      <c r="V138" s="258"/>
      <c r="W138" s="258"/>
      <c r="X138" s="258"/>
      <c r="Y138" s="258"/>
      <c r="Z138" s="258"/>
      <c r="AA138" s="258"/>
      <c r="AB138" s="258"/>
      <c r="AC138" s="258"/>
      <c r="AD138" s="258"/>
      <c r="AE138" s="258"/>
      <c r="AF138" s="258"/>
      <c r="AG138" s="258"/>
      <c r="AH138" s="258"/>
      <c r="AI138" s="258"/>
      <c r="AJ138" s="258"/>
      <c r="AK138" s="258"/>
      <c r="AL138" s="258"/>
      <c r="AM138" s="258"/>
      <c r="AN138" s="258"/>
      <c r="AO138" s="258"/>
      <c r="AP138" s="258"/>
      <c r="AQ138" s="258"/>
      <c r="AR138" s="258"/>
      <c r="AS138" s="258"/>
      <c r="AT138" s="258"/>
      <c r="AU138" s="258"/>
      <c r="AV138" s="258"/>
      <c r="AW138" s="258"/>
      <c r="AX138" s="258"/>
      <c r="AY138" s="258"/>
      <c r="AZ138" s="258"/>
      <c r="BA138" s="258"/>
      <c r="BB138" s="258"/>
      <c r="BC138" s="258"/>
      <c r="BD138" s="258"/>
      <c r="BE138" s="258"/>
      <c r="BF138" s="258"/>
      <c r="BG138" s="258"/>
      <c r="BH138" s="258"/>
      <c r="BI138" s="258"/>
      <c r="BJ138" s="258"/>
      <c r="BK138" s="258"/>
      <c r="BL138" s="258"/>
      <c r="BM138" s="258"/>
      <c r="BN138" s="258"/>
      <c r="BO138" s="258"/>
      <c r="BP138" s="258"/>
      <c r="BQ138" s="258"/>
      <c r="BR138" s="258"/>
      <c r="BS138" s="258"/>
      <c r="BT138" s="258"/>
      <c r="BU138" s="258"/>
      <c r="BV138" s="258"/>
      <c r="BW138" s="258"/>
      <c r="BX138" s="258"/>
      <c r="BY138" s="258"/>
      <c r="BZ138" s="258"/>
      <c r="CA138" s="258"/>
      <c r="CB138" s="258"/>
      <c r="CC138" s="26">
        <v>1500</v>
      </c>
      <c r="CD138" s="27">
        <v>1500</v>
      </c>
      <c r="CE138" s="26">
        <v>1000</v>
      </c>
      <c r="CF138" s="27">
        <v>1000</v>
      </c>
      <c r="CG138" s="26">
        <v>5000</v>
      </c>
      <c r="CH138" s="27">
        <v>1500</v>
      </c>
      <c r="CI138" s="26">
        <v>8000</v>
      </c>
      <c r="CJ138" s="27"/>
      <c r="CK138" s="26"/>
      <c r="CL138" s="27"/>
      <c r="CM138" s="29">
        <v>4620</v>
      </c>
      <c r="CN138" s="27">
        <v>0</v>
      </c>
      <c r="CO138" s="29">
        <v>4620</v>
      </c>
      <c r="CP138" s="27">
        <v>0</v>
      </c>
      <c r="CQ138" s="29">
        <v>4620</v>
      </c>
      <c r="CR138" s="27"/>
      <c r="CS138" s="29">
        <v>4620</v>
      </c>
      <c r="CT138" s="27">
        <v>9240</v>
      </c>
      <c r="CU138" s="29">
        <v>4620</v>
      </c>
      <c r="CV138" s="27"/>
      <c r="CW138" s="29">
        <v>4620</v>
      </c>
      <c r="CX138" s="27"/>
      <c r="CY138" s="29">
        <v>4620</v>
      </c>
      <c r="CZ138" s="27"/>
      <c r="DA138" s="29">
        <v>4620</v>
      </c>
      <c r="DB138" s="27"/>
      <c r="DC138" s="29">
        <v>4620</v>
      </c>
      <c r="DD138" s="27">
        <v>18480</v>
      </c>
      <c r="DE138" s="128"/>
      <c r="DF138" s="27"/>
      <c r="DG138" s="128"/>
      <c r="DH138" s="27"/>
      <c r="DI138" s="128"/>
      <c r="DJ138" s="27"/>
      <c r="DK138" s="125"/>
      <c r="DL138" s="128"/>
      <c r="DM138" s="27"/>
      <c r="DN138" s="128"/>
      <c r="DO138" s="27"/>
      <c r="DP138" s="128"/>
      <c r="DQ138" s="27"/>
      <c r="DR138" s="128"/>
      <c r="DS138" s="27"/>
      <c r="DT138" s="128"/>
      <c r="DU138" s="27"/>
      <c r="DV138" s="128"/>
      <c r="DW138" s="27"/>
      <c r="DX138" s="128"/>
      <c r="DY138" s="27"/>
      <c r="DZ138" s="128"/>
      <c r="EA138" s="27"/>
      <c r="EB138" s="128"/>
      <c r="EC138" s="27"/>
      <c r="ED138" s="128"/>
      <c r="EE138" s="27"/>
      <c r="EF138" s="128"/>
      <c r="EG138" s="27"/>
      <c r="EH138" s="28"/>
      <c r="EI138" s="27"/>
      <c r="EJ138" s="30"/>
      <c r="EK138" s="28"/>
      <c r="EL138" s="27"/>
      <c r="EM138" s="28"/>
      <c r="EN138" s="27"/>
      <c r="EO138" s="28"/>
      <c r="EP138" s="27"/>
      <c r="EQ138" s="28"/>
      <c r="ER138" s="27"/>
      <c r="ES138" s="28"/>
      <c r="ET138" s="27"/>
      <c r="EU138" s="28"/>
      <c r="EV138" s="27"/>
      <c r="EW138" s="26"/>
      <c r="EX138" s="27"/>
      <c r="EY138" s="26"/>
      <c r="EZ138" s="27"/>
      <c r="FA138" s="26"/>
      <c r="FB138" s="27"/>
      <c r="FC138" s="26"/>
      <c r="FD138" s="27"/>
      <c r="FE138" s="26"/>
      <c r="FF138" s="27"/>
      <c r="FG138" s="26"/>
      <c r="FH138" s="27"/>
      <c r="FI138" s="30"/>
      <c r="FJ138" s="31">
        <f t="shared" si="12"/>
        <v>57080</v>
      </c>
      <c r="FK138" s="31">
        <f t="shared" si="13"/>
        <v>31720</v>
      </c>
      <c r="FL138" s="32">
        <f t="shared" si="14"/>
        <v>25360</v>
      </c>
    </row>
    <row r="139" spans="1:168" ht="25.5" customHeight="1">
      <c r="A139" s="172">
        <v>132</v>
      </c>
      <c r="B139" s="36" t="s">
        <v>717</v>
      </c>
      <c r="C139" s="20" t="s">
        <v>718</v>
      </c>
      <c r="D139" s="20" t="s">
        <v>1460</v>
      </c>
      <c r="E139" s="20" t="s">
        <v>1457</v>
      </c>
      <c r="F139" s="126" t="s">
        <v>719</v>
      </c>
      <c r="G139" s="212" t="s">
        <v>410</v>
      </c>
      <c r="H139" s="24" t="s">
        <v>1463</v>
      </c>
      <c r="I139" s="94">
        <v>6200</v>
      </c>
      <c r="K139" s="34">
        <f t="shared" si="11"/>
        <v>54560</v>
      </c>
      <c r="L139" s="25">
        <f>FL139</f>
        <v>4340</v>
      </c>
      <c r="M139" s="26">
        <v>1500</v>
      </c>
      <c r="N139" s="26">
        <v>1000</v>
      </c>
      <c r="O139" s="26">
        <v>5000</v>
      </c>
      <c r="P139" s="26">
        <v>8000</v>
      </c>
      <c r="Q139" s="258"/>
      <c r="R139" s="258"/>
      <c r="S139" s="258"/>
      <c r="T139" s="258"/>
      <c r="U139" s="258"/>
      <c r="V139" s="258"/>
      <c r="W139" s="258"/>
      <c r="X139" s="258"/>
      <c r="Y139" s="258"/>
      <c r="Z139" s="258"/>
      <c r="AA139" s="258"/>
      <c r="AB139" s="258"/>
      <c r="AC139" s="258"/>
      <c r="AD139" s="258"/>
      <c r="AE139" s="258"/>
      <c r="AF139" s="258"/>
      <c r="AG139" s="258"/>
      <c r="AH139" s="258"/>
      <c r="AI139" s="258"/>
      <c r="AJ139" s="258"/>
      <c r="AK139" s="258"/>
      <c r="AL139" s="258"/>
      <c r="AM139" s="258"/>
      <c r="AN139" s="258"/>
      <c r="AO139" s="258"/>
      <c r="AP139" s="258"/>
      <c r="AQ139" s="258"/>
      <c r="AR139" s="258"/>
      <c r="AS139" s="258"/>
      <c r="AT139" s="258"/>
      <c r="AU139" s="258"/>
      <c r="AV139" s="258"/>
      <c r="AW139" s="258"/>
      <c r="AX139" s="258"/>
      <c r="AY139" s="258"/>
      <c r="AZ139" s="258"/>
      <c r="BA139" s="258"/>
      <c r="BB139" s="258"/>
      <c r="BC139" s="258"/>
      <c r="BD139" s="258"/>
      <c r="BE139" s="258"/>
      <c r="BF139" s="258"/>
      <c r="BG139" s="258"/>
      <c r="BH139" s="258"/>
      <c r="BI139" s="258"/>
      <c r="BJ139" s="258"/>
      <c r="BK139" s="258"/>
      <c r="BL139" s="258"/>
      <c r="BM139" s="258"/>
      <c r="BN139" s="258"/>
      <c r="BO139" s="258"/>
      <c r="BP139" s="258"/>
      <c r="BQ139" s="258"/>
      <c r="BR139" s="258"/>
      <c r="BS139" s="258"/>
      <c r="BT139" s="258"/>
      <c r="BU139" s="258"/>
      <c r="BV139" s="258"/>
      <c r="BW139" s="258"/>
      <c r="BX139" s="258"/>
      <c r="BY139" s="258"/>
      <c r="BZ139" s="258"/>
      <c r="CA139" s="258"/>
      <c r="CB139" s="258"/>
      <c r="CC139" s="26">
        <v>1500</v>
      </c>
      <c r="CD139" s="27">
        <v>1500</v>
      </c>
      <c r="CE139" s="26">
        <v>1000</v>
      </c>
      <c r="CF139" s="27">
        <v>1000</v>
      </c>
      <c r="CG139" s="26">
        <v>5000</v>
      </c>
      <c r="CH139" s="27">
        <v>5000</v>
      </c>
      <c r="CI139" s="26">
        <v>8000</v>
      </c>
      <c r="CJ139" s="27">
        <v>1500</v>
      </c>
      <c r="CK139" s="26"/>
      <c r="CL139" s="27"/>
      <c r="CM139" s="29">
        <v>4340</v>
      </c>
      <c r="CN139" s="27"/>
      <c r="CO139" s="29">
        <v>4340</v>
      </c>
      <c r="CP139" s="27"/>
      <c r="CQ139" s="29">
        <v>4340</v>
      </c>
      <c r="CR139" s="27">
        <f>7000+6000</f>
        <v>13000</v>
      </c>
      <c r="CS139" s="29">
        <v>4340</v>
      </c>
      <c r="CT139" s="27"/>
      <c r="CU139" s="29">
        <v>4340</v>
      </c>
      <c r="CV139" s="27">
        <v>10000</v>
      </c>
      <c r="CW139" s="29">
        <v>4340</v>
      </c>
      <c r="CX139" s="27"/>
      <c r="CY139" s="29">
        <v>4340</v>
      </c>
      <c r="CZ139" s="27">
        <f>7800+6080</f>
        <v>13880</v>
      </c>
      <c r="DA139" s="29">
        <v>4340</v>
      </c>
      <c r="DB139" s="27">
        <v>4340</v>
      </c>
      <c r="DC139" s="29">
        <v>4340</v>
      </c>
      <c r="DD139" s="27"/>
      <c r="DE139" s="128"/>
      <c r="DF139" s="27"/>
      <c r="DG139" s="128"/>
      <c r="DH139" s="27"/>
      <c r="DI139" s="128"/>
      <c r="DJ139" s="27"/>
      <c r="DK139" s="125"/>
      <c r="DL139" s="128"/>
      <c r="DM139" s="27"/>
      <c r="DN139" s="128"/>
      <c r="DO139" s="27"/>
      <c r="DP139" s="128"/>
      <c r="DQ139" s="27"/>
      <c r="DR139" s="128"/>
      <c r="DS139" s="27"/>
      <c r="DT139" s="128"/>
      <c r="DU139" s="27"/>
      <c r="DV139" s="128"/>
      <c r="DW139" s="27"/>
      <c r="DX139" s="128"/>
      <c r="DY139" s="27"/>
      <c r="DZ139" s="128"/>
      <c r="EA139" s="27"/>
      <c r="EB139" s="128"/>
      <c r="EC139" s="27"/>
      <c r="ED139" s="128"/>
      <c r="EE139" s="27"/>
      <c r="EF139" s="128"/>
      <c r="EG139" s="27"/>
      <c r="EH139" s="28"/>
      <c r="EI139" s="27"/>
      <c r="EJ139" s="30"/>
      <c r="EK139" s="28"/>
      <c r="EL139" s="27"/>
      <c r="EM139" s="28"/>
      <c r="EN139" s="27"/>
      <c r="EO139" s="28"/>
      <c r="EP139" s="27"/>
      <c r="EQ139" s="28"/>
      <c r="ER139" s="27"/>
      <c r="ES139" s="28"/>
      <c r="ET139" s="27"/>
      <c r="EU139" s="28"/>
      <c r="EV139" s="27"/>
      <c r="EW139" s="26"/>
      <c r="EX139" s="27"/>
      <c r="EY139" s="26"/>
      <c r="EZ139" s="27"/>
      <c r="FA139" s="26"/>
      <c r="FB139" s="27"/>
      <c r="FC139" s="26"/>
      <c r="FD139" s="27"/>
      <c r="FE139" s="26"/>
      <c r="FF139" s="27"/>
      <c r="FG139" s="26"/>
      <c r="FH139" s="27"/>
      <c r="FI139" s="30"/>
      <c r="FJ139" s="31">
        <f t="shared" si="12"/>
        <v>54560</v>
      </c>
      <c r="FK139" s="31">
        <f t="shared" si="13"/>
        <v>50220</v>
      </c>
      <c r="FL139" s="32">
        <f t="shared" si="14"/>
        <v>4340</v>
      </c>
    </row>
    <row r="140" spans="1:168" ht="25.5" customHeight="1">
      <c r="A140" s="41">
        <v>133</v>
      </c>
      <c r="B140" s="36" t="s">
        <v>720</v>
      </c>
      <c r="C140" s="20" t="s">
        <v>721</v>
      </c>
      <c r="D140" s="20" t="s">
        <v>1460</v>
      </c>
      <c r="E140" s="20" t="s">
        <v>1457</v>
      </c>
      <c r="F140" s="126" t="s">
        <v>722</v>
      </c>
      <c r="G140" s="212"/>
      <c r="H140" s="147" t="s">
        <v>680</v>
      </c>
      <c r="I140" s="94">
        <v>0</v>
      </c>
      <c r="J140" s="147" t="s">
        <v>680</v>
      </c>
      <c r="K140" s="34">
        <f t="shared" si="11"/>
        <v>15500</v>
      </c>
      <c r="L140" s="25">
        <f>FL140</f>
        <v>0</v>
      </c>
      <c r="M140" s="26">
        <v>1500</v>
      </c>
      <c r="N140" s="26">
        <v>1000</v>
      </c>
      <c r="O140" s="26">
        <v>5000</v>
      </c>
      <c r="P140" s="26">
        <v>8000</v>
      </c>
      <c r="Q140" s="258"/>
      <c r="R140" s="258"/>
      <c r="S140" s="258"/>
      <c r="T140" s="258"/>
      <c r="U140" s="258"/>
      <c r="V140" s="258"/>
      <c r="W140" s="258"/>
      <c r="X140" s="258"/>
      <c r="Y140" s="258"/>
      <c r="Z140" s="258"/>
      <c r="AA140" s="258"/>
      <c r="AB140" s="258"/>
      <c r="AC140" s="258"/>
      <c r="AD140" s="258"/>
      <c r="AE140" s="258"/>
      <c r="AF140" s="258"/>
      <c r="AG140" s="258"/>
      <c r="AH140" s="258"/>
      <c r="AI140" s="258"/>
      <c r="AJ140" s="258"/>
      <c r="AK140" s="258"/>
      <c r="AL140" s="258"/>
      <c r="AM140" s="258"/>
      <c r="AN140" s="258"/>
      <c r="AO140" s="258"/>
      <c r="AP140" s="258"/>
      <c r="AQ140" s="258"/>
      <c r="AR140" s="258"/>
      <c r="AS140" s="258"/>
      <c r="AT140" s="258"/>
      <c r="AU140" s="258"/>
      <c r="AV140" s="258"/>
      <c r="AW140" s="258"/>
      <c r="AX140" s="258"/>
      <c r="AY140" s="258"/>
      <c r="AZ140" s="258"/>
      <c r="BA140" s="258"/>
      <c r="BB140" s="258"/>
      <c r="BC140" s="258"/>
      <c r="BD140" s="258"/>
      <c r="BE140" s="258"/>
      <c r="BF140" s="258"/>
      <c r="BG140" s="258"/>
      <c r="BH140" s="258"/>
      <c r="BI140" s="258"/>
      <c r="BJ140" s="258"/>
      <c r="BK140" s="258"/>
      <c r="BL140" s="258"/>
      <c r="BM140" s="258"/>
      <c r="BN140" s="258"/>
      <c r="BO140" s="258"/>
      <c r="BP140" s="258"/>
      <c r="BQ140" s="258"/>
      <c r="BR140" s="258"/>
      <c r="BS140" s="258"/>
      <c r="BT140" s="258"/>
      <c r="BU140" s="258"/>
      <c r="BV140" s="258"/>
      <c r="BW140" s="258"/>
      <c r="BX140" s="258"/>
      <c r="BY140" s="258"/>
      <c r="BZ140" s="258"/>
      <c r="CA140" s="258"/>
      <c r="CB140" s="258"/>
      <c r="CC140" s="26">
        <v>1500</v>
      </c>
      <c r="CD140" s="27">
        <v>1500</v>
      </c>
      <c r="CE140" s="26">
        <v>1000</v>
      </c>
      <c r="CF140" s="27">
        <v>1000</v>
      </c>
      <c r="CG140" s="26">
        <v>5000</v>
      </c>
      <c r="CH140" s="27">
        <v>2500</v>
      </c>
      <c r="CI140" s="26">
        <v>8000</v>
      </c>
      <c r="CJ140" s="27">
        <v>0</v>
      </c>
      <c r="CK140" s="26"/>
      <c r="CL140" s="27"/>
      <c r="CM140" s="29">
        <v>0</v>
      </c>
      <c r="CN140" s="27"/>
      <c r="CO140" s="29">
        <v>0</v>
      </c>
      <c r="CP140" s="27"/>
      <c r="CQ140" s="29">
        <v>0</v>
      </c>
      <c r="CR140" s="27"/>
      <c r="CS140" s="29">
        <v>0</v>
      </c>
      <c r="CT140" s="27">
        <v>10500</v>
      </c>
      <c r="CU140" s="29">
        <v>0</v>
      </c>
      <c r="CV140" s="27"/>
      <c r="CW140" s="29">
        <v>0</v>
      </c>
      <c r="CX140" s="27"/>
      <c r="CY140" s="29">
        <v>0</v>
      </c>
      <c r="CZ140" s="27"/>
      <c r="DA140" s="29">
        <v>0</v>
      </c>
      <c r="DB140" s="27"/>
      <c r="DC140" s="29">
        <v>0</v>
      </c>
      <c r="DD140" s="27"/>
      <c r="DE140" s="128"/>
      <c r="DF140" s="27"/>
      <c r="DG140" s="128"/>
      <c r="DH140" s="27"/>
      <c r="DI140" s="128"/>
      <c r="DJ140" s="27"/>
      <c r="DK140" s="125"/>
      <c r="DL140" s="128"/>
      <c r="DM140" s="27"/>
      <c r="DN140" s="128"/>
      <c r="DO140" s="27"/>
      <c r="DP140" s="128"/>
      <c r="DQ140" s="27"/>
      <c r="DR140" s="128"/>
      <c r="DS140" s="27"/>
      <c r="DT140" s="128"/>
      <c r="DU140" s="27"/>
      <c r="DV140" s="128"/>
      <c r="DW140" s="27"/>
      <c r="DX140" s="128"/>
      <c r="DY140" s="27"/>
      <c r="DZ140" s="128"/>
      <c r="EA140" s="27"/>
      <c r="EB140" s="128"/>
      <c r="EC140" s="27"/>
      <c r="ED140" s="128"/>
      <c r="EE140" s="27"/>
      <c r="EF140" s="128"/>
      <c r="EG140" s="27"/>
      <c r="EH140" s="28"/>
      <c r="EI140" s="27"/>
      <c r="EJ140" s="30"/>
      <c r="EK140" s="28"/>
      <c r="EL140" s="27"/>
      <c r="EM140" s="28"/>
      <c r="EN140" s="27"/>
      <c r="EO140" s="28"/>
      <c r="EP140" s="27"/>
      <c r="EQ140" s="28"/>
      <c r="ER140" s="27"/>
      <c r="ES140" s="28"/>
      <c r="ET140" s="27"/>
      <c r="EU140" s="28"/>
      <c r="EV140" s="27"/>
      <c r="EW140" s="26"/>
      <c r="EX140" s="27"/>
      <c r="EY140" s="26"/>
      <c r="EZ140" s="27"/>
      <c r="FA140" s="26"/>
      <c r="FB140" s="27"/>
      <c r="FC140" s="26"/>
      <c r="FD140" s="27"/>
      <c r="FE140" s="26"/>
      <c r="FF140" s="27"/>
      <c r="FG140" s="26"/>
      <c r="FH140" s="27"/>
      <c r="FI140" s="30"/>
      <c r="FJ140" s="31">
        <f t="shared" si="12"/>
        <v>15500</v>
      </c>
      <c r="FK140" s="31">
        <f t="shared" si="13"/>
        <v>15500</v>
      </c>
      <c r="FL140" s="32">
        <f t="shared" si="14"/>
        <v>0</v>
      </c>
    </row>
    <row r="141" spans="1:168" ht="25.5" customHeight="1">
      <c r="A141" s="172">
        <v>134</v>
      </c>
      <c r="B141" s="36" t="s">
        <v>723</v>
      </c>
      <c r="C141" s="20" t="s">
        <v>724</v>
      </c>
      <c r="D141" s="20" t="s">
        <v>1460</v>
      </c>
      <c r="E141" s="20" t="s">
        <v>1457</v>
      </c>
      <c r="F141" s="126" t="s">
        <v>725</v>
      </c>
      <c r="G141" s="33"/>
      <c r="H141" s="127"/>
      <c r="I141" s="94">
        <v>6600</v>
      </c>
      <c r="J141" s="127"/>
      <c r="K141" s="34">
        <f t="shared" si="11"/>
        <v>57080</v>
      </c>
      <c r="L141" s="25">
        <f>FL141</f>
        <v>24980</v>
      </c>
      <c r="M141" s="26">
        <v>1500</v>
      </c>
      <c r="N141" s="26">
        <v>1000</v>
      </c>
      <c r="O141" s="26">
        <v>5000</v>
      </c>
      <c r="P141" s="26">
        <v>8000</v>
      </c>
      <c r="Q141" s="258"/>
      <c r="R141" s="258"/>
      <c r="S141" s="258"/>
      <c r="T141" s="258"/>
      <c r="U141" s="258"/>
      <c r="V141" s="258"/>
      <c r="W141" s="258"/>
      <c r="X141" s="258"/>
      <c r="Y141" s="258"/>
      <c r="Z141" s="258"/>
      <c r="AA141" s="258"/>
      <c r="AB141" s="258"/>
      <c r="AC141" s="258"/>
      <c r="AD141" s="258"/>
      <c r="AE141" s="258"/>
      <c r="AF141" s="258"/>
      <c r="AG141" s="258"/>
      <c r="AH141" s="258"/>
      <c r="AI141" s="258"/>
      <c r="AJ141" s="258"/>
      <c r="AK141" s="258"/>
      <c r="AL141" s="258"/>
      <c r="AM141" s="258"/>
      <c r="AN141" s="258"/>
      <c r="AO141" s="258"/>
      <c r="AP141" s="258"/>
      <c r="AQ141" s="258"/>
      <c r="AR141" s="258"/>
      <c r="AS141" s="258"/>
      <c r="AT141" s="258"/>
      <c r="AU141" s="258"/>
      <c r="AV141" s="258"/>
      <c r="AW141" s="258"/>
      <c r="AX141" s="258"/>
      <c r="AY141" s="258"/>
      <c r="AZ141" s="258"/>
      <c r="BA141" s="258"/>
      <c r="BB141" s="258"/>
      <c r="BC141" s="258"/>
      <c r="BD141" s="258"/>
      <c r="BE141" s="258"/>
      <c r="BF141" s="258"/>
      <c r="BG141" s="258"/>
      <c r="BH141" s="258"/>
      <c r="BI141" s="258"/>
      <c r="BJ141" s="258"/>
      <c r="BK141" s="258"/>
      <c r="BL141" s="258"/>
      <c r="BM141" s="258"/>
      <c r="BN141" s="258"/>
      <c r="BO141" s="258"/>
      <c r="BP141" s="258"/>
      <c r="BQ141" s="258"/>
      <c r="BR141" s="258"/>
      <c r="BS141" s="258"/>
      <c r="BT141" s="258"/>
      <c r="BU141" s="258"/>
      <c r="BV141" s="258"/>
      <c r="BW141" s="258"/>
      <c r="BX141" s="258"/>
      <c r="BY141" s="258"/>
      <c r="BZ141" s="258"/>
      <c r="CA141" s="258"/>
      <c r="CB141" s="258"/>
      <c r="CC141" s="26">
        <v>1500</v>
      </c>
      <c r="CD141" s="27">
        <v>1500</v>
      </c>
      <c r="CE141" s="26">
        <v>1000</v>
      </c>
      <c r="CF141" s="27">
        <v>1000</v>
      </c>
      <c r="CG141" s="26">
        <v>5000</v>
      </c>
      <c r="CH141" s="27">
        <v>5000</v>
      </c>
      <c r="CI141" s="26">
        <v>8000</v>
      </c>
      <c r="CJ141" s="27">
        <v>1500</v>
      </c>
      <c r="CK141" s="26"/>
      <c r="CL141" s="27"/>
      <c r="CM141" s="29">
        <v>4620</v>
      </c>
      <c r="CN141" s="27">
        <v>0</v>
      </c>
      <c r="CO141" s="29">
        <v>4620</v>
      </c>
      <c r="CP141" s="27">
        <v>0</v>
      </c>
      <c r="CQ141" s="29">
        <v>4620</v>
      </c>
      <c r="CR141" s="27"/>
      <c r="CS141" s="29">
        <v>4620</v>
      </c>
      <c r="CT141" s="27">
        <v>9240</v>
      </c>
      <c r="CU141" s="29">
        <v>4620</v>
      </c>
      <c r="CV141" s="27"/>
      <c r="CW141" s="29">
        <v>4620</v>
      </c>
      <c r="CX141" s="27"/>
      <c r="CY141" s="29">
        <v>4620</v>
      </c>
      <c r="CZ141" s="27"/>
      <c r="DA141" s="29">
        <v>4620</v>
      </c>
      <c r="DB141" s="27"/>
      <c r="DC141" s="29">
        <v>4620</v>
      </c>
      <c r="DD141" s="27">
        <v>13860</v>
      </c>
      <c r="DE141" s="128"/>
      <c r="DF141" s="27"/>
      <c r="DG141" s="128"/>
      <c r="DH141" s="27"/>
      <c r="DI141" s="128"/>
      <c r="DJ141" s="27"/>
      <c r="DK141" s="125"/>
      <c r="DL141" s="128"/>
      <c r="DM141" s="27"/>
      <c r="DN141" s="128"/>
      <c r="DO141" s="27"/>
      <c r="DP141" s="128"/>
      <c r="DQ141" s="27"/>
      <c r="DR141" s="128"/>
      <c r="DS141" s="27"/>
      <c r="DT141" s="128"/>
      <c r="DU141" s="27"/>
      <c r="DV141" s="128"/>
      <c r="DW141" s="27"/>
      <c r="DX141" s="128"/>
      <c r="DY141" s="27"/>
      <c r="DZ141" s="128"/>
      <c r="EA141" s="27"/>
      <c r="EB141" s="128"/>
      <c r="EC141" s="27"/>
      <c r="ED141" s="128"/>
      <c r="EE141" s="27"/>
      <c r="EF141" s="128"/>
      <c r="EG141" s="27"/>
      <c r="EH141" s="28"/>
      <c r="EI141" s="27"/>
      <c r="EJ141" s="30"/>
      <c r="EK141" s="28"/>
      <c r="EL141" s="27"/>
      <c r="EM141" s="28"/>
      <c r="EN141" s="27"/>
      <c r="EO141" s="28"/>
      <c r="EP141" s="27"/>
      <c r="EQ141" s="28"/>
      <c r="ER141" s="27"/>
      <c r="ES141" s="28"/>
      <c r="ET141" s="27"/>
      <c r="EU141" s="28"/>
      <c r="EV141" s="27"/>
      <c r="EW141" s="26"/>
      <c r="EX141" s="27"/>
      <c r="EY141" s="26"/>
      <c r="EZ141" s="27"/>
      <c r="FA141" s="26"/>
      <c r="FB141" s="27"/>
      <c r="FC141" s="26"/>
      <c r="FD141" s="27"/>
      <c r="FE141" s="26"/>
      <c r="FF141" s="27"/>
      <c r="FG141" s="26"/>
      <c r="FH141" s="27"/>
      <c r="FI141" s="30"/>
      <c r="FJ141" s="31">
        <f t="shared" si="12"/>
        <v>57080</v>
      </c>
      <c r="FK141" s="31">
        <f t="shared" si="13"/>
        <v>32100</v>
      </c>
      <c r="FL141" s="32">
        <f t="shared" si="14"/>
        <v>24980</v>
      </c>
    </row>
    <row r="142" spans="1:168" ht="25.5" customHeight="1">
      <c r="A142" s="41">
        <v>135</v>
      </c>
      <c r="B142" s="36" t="s">
        <v>200</v>
      </c>
      <c r="C142" s="20" t="s">
        <v>201</v>
      </c>
      <c r="D142" s="20" t="s">
        <v>1460</v>
      </c>
      <c r="E142" s="20" t="s">
        <v>1458</v>
      </c>
      <c r="F142" s="21" t="s">
        <v>202</v>
      </c>
      <c r="G142" s="33"/>
      <c r="H142" s="35"/>
      <c r="I142" s="23">
        <v>6600</v>
      </c>
      <c r="J142" s="35"/>
      <c r="K142" s="34">
        <f t="shared" si="11"/>
        <v>57080</v>
      </c>
      <c r="L142" s="45">
        <f>FJ142</f>
        <v>57080</v>
      </c>
      <c r="M142" s="26">
        <v>1500</v>
      </c>
      <c r="N142" s="26">
        <v>1000</v>
      </c>
      <c r="O142" s="26">
        <v>5000</v>
      </c>
      <c r="P142" s="26">
        <v>8000</v>
      </c>
      <c r="Q142" s="258"/>
      <c r="R142" s="258"/>
      <c r="S142" s="258"/>
      <c r="T142" s="258"/>
      <c r="U142" s="258"/>
      <c r="V142" s="258"/>
      <c r="W142" s="258"/>
      <c r="X142" s="258"/>
      <c r="Y142" s="258"/>
      <c r="Z142" s="258"/>
      <c r="AA142" s="258"/>
      <c r="AB142" s="258"/>
      <c r="AC142" s="258"/>
      <c r="AD142" s="258"/>
      <c r="AE142" s="258"/>
      <c r="AF142" s="258"/>
      <c r="AG142" s="258"/>
      <c r="AH142" s="258"/>
      <c r="AI142" s="258"/>
      <c r="AJ142" s="258"/>
      <c r="AK142" s="258"/>
      <c r="AL142" s="258"/>
      <c r="AM142" s="258"/>
      <c r="AN142" s="258"/>
      <c r="AO142" s="258"/>
      <c r="AP142" s="258"/>
      <c r="AQ142" s="258"/>
      <c r="AR142" s="258"/>
      <c r="AS142" s="258"/>
      <c r="AT142" s="258"/>
      <c r="AU142" s="258"/>
      <c r="AV142" s="258"/>
      <c r="AW142" s="258"/>
      <c r="AX142" s="258"/>
      <c r="AY142" s="258"/>
      <c r="AZ142" s="258"/>
      <c r="BA142" s="258"/>
      <c r="BB142" s="258"/>
      <c r="BC142" s="258"/>
      <c r="BD142" s="258"/>
      <c r="BE142" s="258"/>
      <c r="BF142" s="258"/>
      <c r="BG142" s="258"/>
      <c r="BH142" s="258"/>
      <c r="BI142" s="258"/>
      <c r="BJ142" s="258"/>
      <c r="BK142" s="258"/>
      <c r="BL142" s="258"/>
      <c r="BM142" s="258"/>
      <c r="BN142" s="258"/>
      <c r="BO142" s="258"/>
      <c r="BP142" s="258"/>
      <c r="BQ142" s="258"/>
      <c r="BR142" s="258"/>
      <c r="BS142" s="258"/>
      <c r="BT142" s="258"/>
      <c r="BU142" s="258"/>
      <c r="BV142" s="258"/>
      <c r="BW142" s="258"/>
      <c r="BX142" s="258"/>
      <c r="BY142" s="258"/>
      <c r="BZ142" s="258"/>
      <c r="CA142" s="258"/>
      <c r="CB142" s="258"/>
      <c r="CC142" s="26">
        <v>1500</v>
      </c>
      <c r="CD142" s="27">
        <v>1500</v>
      </c>
      <c r="CE142" s="26">
        <v>1000</v>
      </c>
      <c r="CF142" s="27">
        <v>1000</v>
      </c>
      <c r="CG142" s="26">
        <v>5000</v>
      </c>
      <c r="CH142" s="27">
        <f>2500+0</f>
        <v>2500</v>
      </c>
      <c r="CI142" s="26">
        <v>8000</v>
      </c>
      <c r="CJ142" s="27">
        <f>0+0</f>
        <v>0</v>
      </c>
      <c r="CK142" s="28"/>
      <c r="CL142" s="27"/>
      <c r="CM142" s="26"/>
      <c r="CN142" s="27">
        <v>5000</v>
      </c>
      <c r="CO142" s="29">
        <v>4620</v>
      </c>
      <c r="CP142" s="27">
        <v>10120</v>
      </c>
      <c r="CQ142" s="29">
        <v>4620</v>
      </c>
      <c r="CR142" s="27">
        <v>4620</v>
      </c>
      <c r="CS142" s="29">
        <v>4620</v>
      </c>
      <c r="CT142" s="27">
        <v>4620</v>
      </c>
      <c r="CU142" s="29">
        <v>4620</v>
      </c>
      <c r="CV142" s="27">
        <v>4620</v>
      </c>
      <c r="CW142" s="29">
        <v>4620</v>
      </c>
      <c r="CX142" s="27">
        <v>4620</v>
      </c>
      <c r="CY142" s="29">
        <v>4620</v>
      </c>
      <c r="CZ142" s="27">
        <v>4620</v>
      </c>
      <c r="DA142" s="29">
        <v>4620</v>
      </c>
      <c r="DB142" s="27">
        <v>4620</v>
      </c>
      <c r="DC142" s="29">
        <v>4620</v>
      </c>
      <c r="DD142" s="27"/>
      <c r="DE142" s="29">
        <v>4620</v>
      </c>
      <c r="DF142" s="27">
        <v>4620</v>
      </c>
      <c r="DG142" s="28"/>
      <c r="DH142" s="27"/>
      <c r="DI142" s="28"/>
      <c r="DJ142" s="27"/>
      <c r="DK142" s="125"/>
      <c r="DL142" s="128"/>
      <c r="DM142" s="27"/>
      <c r="DN142" s="128"/>
      <c r="DO142" s="27"/>
      <c r="DP142" s="128"/>
      <c r="DQ142" s="27"/>
      <c r="DR142" s="128"/>
      <c r="DS142" s="27"/>
      <c r="DT142" s="128"/>
      <c r="DU142" s="27"/>
      <c r="DV142" s="128"/>
      <c r="DW142" s="27"/>
      <c r="DX142" s="128"/>
      <c r="DY142" s="27"/>
      <c r="DZ142" s="128"/>
      <c r="EA142" s="27"/>
      <c r="EB142" s="128"/>
      <c r="EC142" s="27"/>
      <c r="ED142" s="128"/>
      <c r="EE142" s="27"/>
      <c r="EF142" s="128"/>
      <c r="EG142" s="27"/>
      <c r="EH142" s="28"/>
      <c r="EI142" s="27"/>
      <c r="EJ142" s="30"/>
      <c r="EK142" s="28"/>
      <c r="EL142" s="27"/>
      <c r="EM142" s="28"/>
      <c r="EN142" s="27"/>
      <c r="EO142" s="28"/>
      <c r="EP142" s="27"/>
      <c r="EQ142" s="28"/>
      <c r="ER142" s="27"/>
      <c r="ES142" s="28"/>
      <c r="ET142" s="27"/>
      <c r="EU142" s="28"/>
      <c r="EV142" s="27"/>
      <c r="EW142" s="26"/>
      <c r="EX142" s="27"/>
      <c r="EY142" s="26"/>
      <c r="EZ142" s="27"/>
      <c r="FA142" s="26"/>
      <c r="FB142" s="27"/>
      <c r="FC142" s="26"/>
      <c r="FD142" s="27"/>
      <c r="FE142" s="26"/>
      <c r="FF142" s="27"/>
      <c r="FG142" s="26"/>
      <c r="FH142" s="27"/>
      <c r="FI142" s="30"/>
      <c r="FJ142" s="31">
        <f t="shared" si="12"/>
        <v>57080</v>
      </c>
      <c r="FK142" s="31">
        <f t="shared" si="13"/>
        <v>52460</v>
      </c>
      <c r="FL142" s="32">
        <f t="shared" si="14"/>
        <v>4620</v>
      </c>
    </row>
    <row r="143" spans="1:168" ht="25.5" customHeight="1">
      <c r="A143" s="172">
        <v>136</v>
      </c>
      <c r="B143" s="36" t="s">
        <v>726</v>
      </c>
      <c r="C143" s="20" t="s">
        <v>727</v>
      </c>
      <c r="D143" s="20" t="s">
        <v>1460</v>
      </c>
      <c r="E143" s="20" t="s">
        <v>1457</v>
      </c>
      <c r="F143" s="126" t="s">
        <v>728</v>
      </c>
      <c r="G143" s="33"/>
      <c r="H143" s="127" t="s">
        <v>1468</v>
      </c>
      <c r="I143" s="94">
        <v>3300</v>
      </c>
      <c r="J143" s="127" t="s">
        <v>98</v>
      </c>
      <c r="K143" s="34">
        <f t="shared" si="11"/>
        <v>36290</v>
      </c>
      <c r="L143" s="25">
        <f>FL143</f>
        <v>2310</v>
      </c>
      <c r="M143" s="26">
        <v>1500</v>
      </c>
      <c r="N143" s="26">
        <v>1000</v>
      </c>
      <c r="O143" s="26">
        <v>5000</v>
      </c>
      <c r="P143" s="26">
        <v>8000</v>
      </c>
      <c r="Q143" s="258"/>
      <c r="R143" s="258"/>
      <c r="S143" s="258"/>
      <c r="T143" s="258"/>
      <c r="U143" s="258"/>
      <c r="V143" s="258"/>
      <c r="W143" s="258"/>
      <c r="X143" s="258"/>
      <c r="Y143" s="258"/>
      <c r="Z143" s="258"/>
      <c r="AA143" s="258"/>
      <c r="AB143" s="258"/>
      <c r="AC143" s="258"/>
      <c r="AD143" s="258"/>
      <c r="AE143" s="258"/>
      <c r="AF143" s="258"/>
      <c r="AG143" s="258"/>
      <c r="AH143" s="258"/>
      <c r="AI143" s="258"/>
      <c r="AJ143" s="258"/>
      <c r="AK143" s="258"/>
      <c r="AL143" s="258"/>
      <c r="AM143" s="258"/>
      <c r="AN143" s="258"/>
      <c r="AO143" s="258"/>
      <c r="AP143" s="258"/>
      <c r="AQ143" s="258"/>
      <c r="AR143" s="258"/>
      <c r="AS143" s="258"/>
      <c r="AT143" s="258"/>
      <c r="AU143" s="258"/>
      <c r="AV143" s="258"/>
      <c r="AW143" s="258"/>
      <c r="AX143" s="258"/>
      <c r="AY143" s="258"/>
      <c r="AZ143" s="258"/>
      <c r="BA143" s="258"/>
      <c r="BB143" s="258"/>
      <c r="BC143" s="258"/>
      <c r="BD143" s="258"/>
      <c r="BE143" s="258"/>
      <c r="BF143" s="258"/>
      <c r="BG143" s="258"/>
      <c r="BH143" s="258"/>
      <c r="BI143" s="258"/>
      <c r="BJ143" s="258"/>
      <c r="BK143" s="258"/>
      <c r="BL143" s="258"/>
      <c r="BM143" s="258"/>
      <c r="BN143" s="258"/>
      <c r="BO143" s="258"/>
      <c r="BP143" s="258"/>
      <c r="BQ143" s="258"/>
      <c r="BR143" s="258"/>
      <c r="BS143" s="258"/>
      <c r="BT143" s="258"/>
      <c r="BU143" s="258"/>
      <c r="BV143" s="258"/>
      <c r="BW143" s="258"/>
      <c r="BX143" s="258"/>
      <c r="BY143" s="258"/>
      <c r="BZ143" s="258"/>
      <c r="CA143" s="258"/>
      <c r="CB143" s="258"/>
      <c r="CC143" s="26">
        <v>1500</v>
      </c>
      <c r="CD143" s="27">
        <v>1500</v>
      </c>
      <c r="CE143" s="26">
        <v>1000</v>
      </c>
      <c r="CF143" s="27">
        <v>1000</v>
      </c>
      <c r="CG143" s="26">
        <v>5000</v>
      </c>
      <c r="CH143" s="27">
        <v>5000</v>
      </c>
      <c r="CI143" s="26">
        <v>8000</v>
      </c>
      <c r="CJ143" s="27">
        <f>1500+0</f>
        <v>1500</v>
      </c>
      <c r="CK143" s="26"/>
      <c r="CL143" s="27"/>
      <c r="CM143" s="29">
        <v>2310</v>
      </c>
      <c r="CN143" s="27">
        <v>2310</v>
      </c>
      <c r="CO143" s="29">
        <v>2310</v>
      </c>
      <c r="CP143" s="27">
        <v>8810</v>
      </c>
      <c r="CQ143" s="29">
        <v>2310</v>
      </c>
      <c r="CR143" s="27">
        <v>2310</v>
      </c>
      <c r="CS143" s="29">
        <v>2310</v>
      </c>
      <c r="CT143" s="27">
        <v>2310</v>
      </c>
      <c r="CU143" s="29">
        <v>2310</v>
      </c>
      <c r="CV143" s="27">
        <v>2310</v>
      </c>
      <c r="CW143" s="29">
        <v>2310</v>
      </c>
      <c r="CX143" s="27">
        <v>2310</v>
      </c>
      <c r="CY143" s="29">
        <v>2310</v>
      </c>
      <c r="CZ143" s="27"/>
      <c r="DA143" s="29">
        <v>2310</v>
      </c>
      <c r="DB143" s="27"/>
      <c r="DC143" s="29">
        <v>2310</v>
      </c>
      <c r="DD143" s="27">
        <f>2310+2310</f>
        <v>4620</v>
      </c>
      <c r="DE143" s="128"/>
      <c r="DF143" s="27"/>
      <c r="DG143" s="128"/>
      <c r="DH143" s="27"/>
      <c r="DI143" s="128"/>
      <c r="DJ143" s="27"/>
      <c r="DK143" s="125"/>
      <c r="DL143" s="128"/>
      <c r="DM143" s="27"/>
      <c r="DN143" s="128"/>
      <c r="DO143" s="27"/>
      <c r="DP143" s="128"/>
      <c r="DQ143" s="27"/>
      <c r="DR143" s="128"/>
      <c r="DS143" s="27"/>
      <c r="DT143" s="128"/>
      <c r="DU143" s="27"/>
      <c r="DV143" s="128"/>
      <c r="DW143" s="27"/>
      <c r="DX143" s="128"/>
      <c r="DY143" s="27"/>
      <c r="DZ143" s="128"/>
      <c r="EA143" s="27"/>
      <c r="EB143" s="128"/>
      <c r="EC143" s="27"/>
      <c r="ED143" s="128"/>
      <c r="EE143" s="27"/>
      <c r="EF143" s="128"/>
      <c r="EG143" s="27"/>
      <c r="EH143" s="28"/>
      <c r="EI143" s="27"/>
      <c r="EJ143" s="30"/>
      <c r="EK143" s="28"/>
      <c r="EL143" s="27"/>
      <c r="EM143" s="28"/>
      <c r="EN143" s="27"/>
      <c r="EO143" s="28"/>
      <c r="EP143" s="27"/>
      <c r="EQ143" s="28"/>
      <c r="ER143" s="27"/>
      <c r="ES143" s="28"/>
      <c r="ET143" s="27"/>
      <c r="EU143" s="28"/>
      <c r="EV143" s="27"/>
      <c r="EW143" s="26"/>
      <c r="EX143" s="27"/>
      <c r="EY143" s="26"/>
      <c r="EZ143" s="27"/>
      <c r="FA143" s="26"/>
      <c r="FB143" s="27"/>
      <c r="FC143" s="26"/>
      <c r="FD143" s="27"/>
      <c r="FE143" s="26"/>
      <c r="FF143" s="27"/>
      <c r="FG143" s="26"/>
      <c r="FH143" s="27"/>
      <c r="FI143" s="30"/>
      <c r="FJ143" s="31">
        <f t="shared" si="12"/>
        <v>36290</v>
      </c>
      <c r="FK143" s="31">
        <f t="shared" si="13"/>
        <v>33980</v>
      </c>
      <c r="FL143" s="32">
        <f t="shared" si="14"/>
        <v>2310</v>
      </c>
    </row>
    <row r="144" spans="1:168" ht="25.5" customHeight="1">
      <c r="A144" s="41">
        <v>137</v>
      </c>
      <c r="B144" s="36" t="s">
        <v>729</v>
      </c>
      <c r="C144" s="20" t="s">
        <v>730</v>
      </c>
      <c r="D144" s="20" t="s">
        <v>1460</v>
      </c>
      <c r="E144" s="20" t="s">
        <v>1457</v>
      </c>
      <c r="F144" s="126" t="s">
        <v>731</v>
      </c>
      <c r="G144" s="212"/>
      <c r="H144" s="127" t="s">
        <v>1468</v>
      </c>
      <c r="I144" s="94">
        <v>3300</v>
      </c>
      <c r="J144" s="127" t="s">
        <v>98</v>
      </c>
      <c r="K144" s="34">
        <f t="shared" si="11"/>
        <v>36290</v>
      </c>
      <c r="L144" s="25">
        <f>FL144</f>
        <v>0</v>
      </c>
      <c r="M144" s="26">
        <v>1500</v>
      </c>
      <c r="N144" s="26">
        <v>1000</v>
      </c>
      <c r="O144" s="26">
        <v>5000</v>
      </c>
      <c r="P144" s="26">
        <v>8000</v>
      </c>
      <c r="Q144" s="258"/>
      <c r="R144" s="258"/>
      <c r="S144" s="258"/>
      <c r="T144" s="258"/>
      <c r="U144" s="258"/>
      <c r="V144" s="258"/>
      <c r="W144" s="258"/>
      <c r="X144" s="258"/>
      <c r="Y144" s="258"/>
      <c r="Z144" s="258"/>
      <c r="AA144" s="258"/>
      <c r="AB144" s="258"/>
      <c r="AC144" s="258"/>
      <c r="AD144" s="258"/>
      <c r="AE144" s="258"/>
      <c r="AF144" s="258"/>
      <c r="AG144" s="258"/>
      <c r="AH144" s="258"/>
      <c r="AI144" s="258"/>
      <c r="AJ144" s="258"/>
      <c r="AK144" s="258"/>
      <c r="AL144" s="258"/>
      <c r="AM144" s="258"/>
      <c r="AN144" s="258"/>
      <c r="AO144" s="258"/>
      <c r="AP144" s="258"/>
      <c r="AQ144" s="258"/>
      <c r="AR144" s="258"/>
      <c r="AS144" s="258"/>
      <c r="AT144" s="258"/>
      <c r="AU144" s="258"/>
      <c r="AV144" s="258"/>
      <c r="AW144" s="258"/>
      <c r="AX144" s="258"/>
      <c r="AY144" s="258"/>
      <c r="AZ144" s="258"/>
      <c r="BA144" s="258"/>
      <c r="BB144" s="258"/>
      <c r="BC144" s="258"/>
      <c r="BD144" s="258"/>
      <c r="BE144" s="258"/>
      <c r="BF144" s="258"/>
      <c r="BG144" s="258"/>
      <c r="BH144" s="258"/>
      <c r="BI144" s="258"/>
      <c r="BJ144" s="258"/>
      <c r="BK144" s="258"/>
      <c r="BL144" s="258"/>
      <c r="BM144" s="258"/>
      <c r="BN144" s="258"/>
      <c r="BO144" s="258"/>
      <c r="BP144" s="258"/>
      <c r="BQ144" s="258"/>
      <c r="BR144" s="258"/>
      <c r="BS144" s="258"/>
      <c r="BT144" s="258"/>
      <c r="BU144" s="258"/>
      <c r="BV144" s="258"/>
      <c r="BW144" s="258"/>
      <c r="BX144" s="258"/>
      <c r="BY144" s="258"/>
      <c r="BZ144" s="258"/>
      <c r="CA144" s="258"/>
      <c r="CB144" s="258"/>
      <c r="CC144" s="26">
        <v>1500</v>
      </c>
      <c r="CD144" s="27">
        <v>1500</v>
      </c>
      <c r="CE144" s="26">
        <v>1000</v>
      </c>
      <c r="CF144" s="27">
        <v>1000</v>
      </c>
      <c r="CG144" s="26">
        <v>5000</v>
      </c>
      <c r="CH144" s="27">
        <v>5000</v>
      </c>
      <c r="CI144" s="26">
        <v>8000</v>
      </c>
      <c r="CJ144" s="27">
        <v>1500</v>
      </c>
      <c r="CK144" s="26"/>
      <c r="CL144" s="27"/>
      <c r="CM144" s="29">
        <v>2310</v>
      </c>
      <c r="CN144" s="27">
        <v>8810</v>
      </c>
      <c r="CO144" s="29">
        <v>2310</v>
      </c>
      <c r="CP144" s="27">
        <v>2310</v>
      </c>
      <c r="CQ144" s="29">
        <v>2310</v>
      </c>
      <c r="CR144" s="27">
        <v>2310</v>
      </c>
      <c r="CS144" s="29">
        <v>2310</v>
      </c>
      <c r="CT144" s="27">
        <v>2310</v>
      </c>
      <c r="CU144" s="29">
        <v>2310</v>
      </c>
      <c r="CV144" s="27">
        <v>2310</v>
      </c>
      <c r="CW144" s="29">
        <v>2310</v>
      </c>
      <c r="CX144" s="27">
        <v>2310</v>
      </c>
      <c r="CY144" s="29">
        <v>2310</v>
      </c>
      <c r="CZ144" s="27">
        <v>2310</v>
      </c>
      <c r="DA144" s="29">
        <v>2310</v>
      </c>
      <c r="DB144" s="27"/>
      <c r="DC144" s="29">
        <v>2310</v>
      </c>
      <c r="DD144" s="27">
        <v>4620</v>
      </c>
      <c r="DE144" s="128"/>
      <c r="DF144" s="27"/>
      <c r="DG144" s="128"/>
      <c r="DH144" s="27"/>
      <c r="DI144" s="128"/>
      <c r="DJ144" s="27"/>
      <c r="DK144" s="125"/>
      <c r="DL144" s="128"/>
      <c r="DM144" s="27"/>
      <c r="DN144" s="128"/>
      <c r="DO144" s="27"/>
      <c r="DP144" s="128"/>
      <c r="DQ144" s="27"/>
      <c r="DR144" s="128"/>
      <c r="DS144" s="27"/>
      <c r="DT144" s="128"/>
      <c r="DU144" s="27"/>
      <c r="DV144" s="128"/>
      <c r="DW144" s="27"/>
      <c r="DX144" s="128"/>
      <c r="DY144" s="27"/>
      <c r="DZ144" s="128"/>
      <c r="EA144" s="27"/>
      <c r="EB144" s="128"/>
      <c r="EC144" s="27"/>
      <c r="ED144" s="128"/>
      <c r="EE144" s="27"/>
      <c r="EF144" s="128"/>
      <c r="EG144" s="27"/>
      <c r="EH144" s="28"/>
      <c r="EI144" s="27"/>
      <c r="EJ144" s="30"/>
      <c r="EK144" s="28"/>
      <c r="EL144" s="27"/>
      <c r="EM144" s="28"/>
      <c r="EN144" s="27"/>
      <c r="EO144" s="28"/>
      <c r="EP144" s="27"/>
      <c r="EQ144" s="28"/>
      <c r="ER144" s="27"/>
      <c r="ES144" s="28"/>
      <c r="ET144" s="27"/>
      <c r="EU144" s="28"/>
      <c r="EV144" s="27"/>
      <c r="EW144" s="26"/>
      <c r="EX144" s="27"/>
      <c r="EY144" s="26"/>
      <c r="EZ144" s="27"/>
      <c r="FA144" s="26"/>
      <c r="FB144" s="27"/>
      <c r="FC144" s="26"/>
      <c r="FD144" s="27"/>
      <c r="FE144" s="26"/>
      <c r="FF144" s="27"/>
      <c r="FG144" s="26"/>
      <c r="FH144" s="27"/>
      <c r="FI144" s="30"/>
      <c r="FJ144" s="31">
        <f t="shared" si="12"/>
        <v>36290</v>
      </c>
      <c r="FK144" s="31">
        <f t="shared" si="13"/>
        <v>36290</v>
      </c>
      <c r="FL144" s="32">
        <f t="shared" si="14"/>
        <v>0</v>
      </c>
    </row>
    <row r="145" spans="1:168" ht="25.5" customHeight="1">
      <c r="A145" s="172">
        <v>138</v>
      </c>
      <c r="B145" s="36" t="s">
        <v>732</v>
      </c>
      <c r="C145" s="20" t="s">
        <v>733</v>
      </c>
      <c r="D145" s="20" t="s">
        <v>1460</v>
      </c>
      <c r="E145" s="20" t="s">
        <v>1457</v>
      </c>
      <c r="F145" s="126" t="s">
        <v>734</v>
      </c>
      <c r="G145" s="33" t="s">
        <v>410</v>
      </c>
      <c r="H145" s="35" t="s">
        <v>1463</v>
      </c>
      <c r="I145" s="94">
        <v>6200</v>
      </c>
      <c r="J145" s="35"/>
      <c r="K145" s="34">
        <f t="shared" si="11"/>
        <v>54560</v>
      </c>
      <c r="L145" s="25">
        <f>FL145</f>
        <v>4340</v>
      </c>
      <c r="M145" s="26">
        <v>1500</v>
      </c>
      <c r="N145" s="26">
        <v>1000</v>
      </c>
      <c r="O145" s="26">
        <v>5000</v>
      </c>
      <c r="P145" s="26">
        <v>8000</v>
      </c>
      <c r="Q145" s="258"/>
      <c r="R145" s="258"/>
      <c r="S145" s="258"/>
      <c r="T145" s="258"/>
      <c r="U145" s="258"/>
      <c r="V145" s="258"/>
      <c r="W145" s="258"/>
      <c r="X145" s="258"/>
      <c r="Y145" s="258"/>
      <c r="Z145" s="258"/>
      <c r="AA145" s="258"/>
      <c r="AB145" s="258"/>
      <c r="AC145" s="258"/>
      <c r="AD145" s="258"/>
      <c r="AE145" s="258"/>
      <c r="AF145" s="258"/>
      <c r="AG145" s="258"/>
      <c r="AH145" s="258"/>
      <c r="AI145" s="258"/>
      <c r="AJ145" s="258"/>
      <c r="AK145" s="258"/>
      <c r="AL145" s="258"/>
      <c r="AM145" s="258"/>
      <c r="AN145" s="258"/>
      <c r="AO145" s="258"/>
      <c r="AP145" s="258"/>
      <c r="AQ145" s="258"/>
      <c r="AR145" s="258"/>
      <c r="AS145" s="258"/>
      <c r="AT145" s="258"/>
      <c r="AU145" s="258"/>
      <c r="AV145" s="258"/>
      <c r="AW145" s="258"/>
      <c r="AX145" s="258"/>
      <c r="AY145" s="258"/>
      <c r="AZ145" s="258"/>
      <c r="BA145" s="258"/>
      <c r="BB145" s="258"/>
      <c r="BC145" s="258"/>
      <c r="BD145" s="258"/>
      <c r="BE145" s="258"/>
      <c r="BF145" s="258"/>
      <c r="BG145" s="258"/>
      <c r="BH145" s="258"/>
      <c r="BI145" s="258"/>
      <c r="BJ145" s="258"/>
      <c r="BK145" s="258"/>
      <c r="BL145" s="258"/>
      <c r="BM145" s="258"/>
      <c r="BN145" s="258"/>
      <c r="BO145" s="258"/>
      <c r="BP145" s="258"/>
      <c r="BQ145" s="258"/>
      <c r="BR145" s="258"/>
      <c r="BS145" s="258"/>
      <c r="BT145" s="258"/>
      <c r="BU145" s="258"/>
      <c r="BV145" s="258"/>
      <c r="BW145" s="258"/>
      <c r="BX145" s="258"/>
      <c r="BY145" s="258"/>
      <c r="BZ145" s="258"/>
      <c r="CA145" s="258"/>
      <c r="CB145" s="258"/>
      <c r="CC145" s="26">
        <v>1500</v>
      </c>
      <c r="CD145" s="27">
        <v>1500</v>
      </c>
      <c r="CE145" s="26">
        <v>1000</v>
      </c>
      <c r="CF145" s="27">
        <v>1000</v>
      </c>
      <c r="CG145" s="26">
        <v>5000</v>
      </c>
      <c r="CH145" s="27">
        <v>5000</v>
      </c>
      <c r="CI145" s="26">
        <v>8000</v>
      </c>
      <c r="CJ145" s="27">
        <f>1500+0</f>
        <v>1500</v>
      </c>
      <c r="CK145" s="26"/>
      <c r="CL145" s="27"/>
      <c r="CM145" s="29">
        <v>4340</v>
      </c>
      <c r="CN145" s="27">
        <v>0</v>
      </c>
      <c r="CO145" s="29">
        <v>4340</v>
      </c>
      <c r="CP145" s="27">
        <v>0</v>
      </c>
      <c r="CQ145" s="29">
        <v>4340</v>
      </c>
      <c r="CR145" s="27">
        <v>0</v>
      </c>
      <c r="CS145" s="29">
        <v>4340</v>
      </c>
      <c r="CT145" s="27">
        <f>10840+13020</f>
        <v>23860</v>
      </c>
      <c r="CU145" s="29">
        <v>4340</v>
      </c>
      <c r="CV145" s="27">
        <v>4340</v>
      </c>
      <c r="CW145" s="29">
        <v>4340</v>
      </c>
      <c r="CX145" s="27">
        <v>4340</v>
      </c>
      <c r="CY145" s="29">
        <v>4340</v>
      </c>
      <c r="CZ145" s="27"/>
      <c r="DA145" s="29">
        <v>4340</v>
      </c>
      <c r="DB145" s="27"/>
      <c r="DC145" s="29">
        <v>4340</v>
      </c>
      <c r="DD145" s="27">
        <v>8680</v>
      </c>
      <c r="DE145" s="128"/>
      <c r="DF145" s="27"/>
      <c r="DG145" s="128"/>
      <c r="DH145" s="27"/>
      <c r="DI145" s="128"/>
      <c r="DJ145" s="27"/>
      <c r="DK145" s="125"/>
      <c r="DL145" s="128"/>
      <c r="DM145" s="27"/>
      <c r="DN145" s="128"/>
      <c r="DO145" s="27"/>
      <c r="DP145" s="128"/>
      <c r="DQ145" s="27"/>
      <c r="DR145" s="128"/>
      <c r="DS145" s="27"/>
      <c r="DT145" s="128"/>
      <c r="DU145" s="27"/>
      <c r="DV145" s="128"/>
      <c r="DW145" s="27"/>
      <c r="DX145" s="128"/>
      <c r="DY145" s="27"/>
      <c r="DZ145" s="128"/>
      <c r="EA145" s="27"/>
      <c r="EB145" s="128"/>
      <c r="EC145" s="27"/>
      <c r="ED145" s="128"/>
      <c r="EE145" s="27"/>
      <c r="EF145" s="128"/>
      <c r="EG145" s="27"/>
      <c r="EH145" s="28"/>
      <c r="EI145" s="27"/>
      <c r="EJ145" s="30"/>
      <c r="EK145" s="28"/>
      <c r="EL145" s="27"/>
      <c r="EM145" s="28"/>
      <c r="EN145" s="27"/>
      <c r="EO145" s="28"/>
      <c r="EP145" s="27"/>
      <c r="EQ145" s="28"/>
      <c r="ER145" s="27"/>
      <c r="ES145" s="28"/>
      <c r="ET145" s="27"/>
      <c r="EU145" s="28"/>
      <c r="EV145" s="27"/>
      <c r="EW145" s="26"/>
      <c r="EX145" s="27"/>
      <c r="EY145" s="26"/>
      <c r="EZ145" s="27"/>
      <c r="FA145" s="26"/>
      <c r="FB145" s="27"/>
      <c r="FC145" s="26"/>
      <c r="FD145" s="27"/>
      <c r="FE145" s="26"/>
      <c r="FF145" s="27"/>
      <c r="FG145" s="26"/>
      <c r="FH145" s="27"/>
      <c r="FI145" s="30"/>
      <c r="FJ145" s="31">
        <f t="shared" si="12"/>
        <v>54560</v>
      </c>
      <c r="FK145" s="31">
        <f t="shared" si="13"/>
        <v>50220</v>
      </c>
      <c r="FL145" s="32">
        <f t="shared" si="14"/>
        <v>4340</v>
      </c>
    </row>
    <row r="146" spans="1:168" ht="25.5" customHeight="1">
      <c r="A146" s="41">
        <v>139</v>
      </c>
      <c r="B146" s="36" t="s">
        <v>203</v>
      </c>
      <c r="C146" s="20" t="s">
        <v>204</v>
      </c>
      <c r="D146" s="20" t="s">
        <v>1460</v>
      </c>
      <c r="E146" s="20" t="s">
        <v>1458</v>
      </c>
      <c r="F146" s="21" t="s">
        <v>205</v>
      </c>
      <c r="G146" s="212"/>
      <c r="H146" s="228" t="s">
        <v>1465</v>
      </c>
      <c r="I146" s="23">
        <v>4600</v>
      </c>
      <c r="J146" s="228" t="s">
        <v>56</v>
      </c>
      <c r="K146" s="34">
        <f t="shared" si="11"/>
        <v>44480</v>
      </c>
      <c r="L146" s="25">
        <f>FJ146</f>
        <v>44480</v>
      </c>
      <c r="M146" s="26">
        <v>1500</v>
      </c>
      <c r="N146" s="26">
        <v>1000</v>
      </c>
      <c r="O146" s="26">
        <v>5000</v>
      </c>
      <c r="P146" s="26">
        <v>8000</v>
      </c>
      <c r="Q146" s="258"/>
      <c r="R146" s="258"/>
      <c r="S146" s="258"/>
      <c r="T146" s="258"/>
      <c r="U146" s="258"/>
      <c r="V146" s="258"/>
      <c r="W146" s="258"/>
      <c r="X146" s="258"/>
      <c r="Y146" s="258"/>
      <c r="Z146" s="258"/>
      <c r="AA146" s="258"/>
      <c r="AB146" s="258"/>
      <c r="AC146" s="258"/>
      <c r="AD146" s="258"/>
      <c r="AE146" s="258"/>
      <c r="AF146" s="258"/>
      <c r="AG146" s="258"/>
      <c r="AH146" s="258"/>
      <c r="AI146" s="258"/>
      <c r="AJ146" s="258"/>
      <c r="AK146" s="258"/>
      <c r="AL146" s="258"/>
      <c r="AM146" s="258"/>
      <c r="AN146" s="258"/>
      <c r="AO146" s="258"/>
      <c r="AP146" s="258"/>
      <c r="AQ146" s="258"/>
      <c r="AR146" s="258"/>
      <c r="AS146" s="258"/>
      <c r="AT146" s="258"/>
      <c r="AU146" s="258"/>
      <c r="AV146" s="258"/>
      <c r="AW146" s="258"/>
      <c r="AX146" s="258"/>
      <c r="AY146" s="258"/>
      <c r="AZ146" s="258"/>
      <c r="BA146" s="258"/>
      <c r="BB146" s="258"/>
      <c r="BC146" s="258"/>
      <c r="BD146" s="258"/>
      <c r="BE146" s="258"/>
      <c r="BF146" s="258"/>
      <c r="BG146" s="258"/>
      <c r="BH146" s="258"/>
      <c r="BI146" s="258"/>
      <c r="BJ146" s="258"/>
      <c r="BK146" s="258"/>
      <c r="BL146" s="258"/>
      <c r="BM146" s="258"/>
      <c r="BN146" s="258"/>
      <c r="BO146" s="258"/>
      <c r="BP146" s="258"/>
      <c r="BQ146" s="258"/>
      <c r="BR146" s="258"/>
      <c r="BS146" s="258"/>
      <c r="BT146" s="258"/>
      <c r="BU146" s="258"/>
      <c r="BV146" s="258"/>
      <c r="BW146" s="258"/>
      <c r="BX146" s="258"/>
      <c r="BY146" s="258"/>
      <c r="BZ146" s="258"/>
      <c r="CA146" s="258"/>
      <c r="CB146" s="258"/>
      <c r="CC146" s="26">
        <v>1500</v>
      </c>
      <c r="CD146" s="27">
        <v>1500</v>
      </c>
      <c r="CE146" s="26">
        <v>1000</v>
      </c>
      <c r="CF146" s="27">
        <v>1000</v>
      </c>
      <c r="CG146" s="26">
        <v>5000</v>
      </c>
      <c r="CH146" s="27">
        <v>5000</v>
      </c>
      <c r="CI146" s="26">
        <v>8000</v>
      </c>
      <c r="CJ146" s="27">
        <v>1500</v>
      </c>
      <c r="CK146" s="28"/>
      <c r="CL146" s="27"/>
      <c r="CM146" s="26"/>
      <c r="CN146" s="27"/>
      <c r="CO146" s="29">
        <v>3220</v>
      </c>
      <c r="CP146" s="27">
        <v>9720</v>
      </c>
      <c r="CQ146" s="29">
        <v>3220</v>
      </c>
      <c r="CR146" s="27">
        <v>3220</v>
      </c>
      <c r="CS146" s="29">
        <v>3220</v>
      </c>
      <c r="CT146" s="27">
        <v>3220</v>
      </c>
      <c r="CU146" s="29">
        <v>3220</v>
      </c>
      <c r="CV146" s="27">
        <v>3220</v>
      </c>
      <c r="CW146" s="29">
        <v>3220</v>
      </c>
      <c r="CX146" s="27">
        <v>3220</v>
      </c>
      <c r="CY146" s="29">
        <v>3220</v>
      </c>
      <c r="CZ146" s="27">
        <v>3220</v>
      </c>
      <c r="DA146" s="29">
        <v>3220</v>
      </c>
      <c r="DB146" s="27"/>
      <c r="DC146" s="29">
        <v>3220</v>
      </c>
      <c r="DD146" s="27">
        <v>6440</v>
      </c>
      <c r="DE146" s="29">
        <v>3220</v>
      </c>
      <c r="DF146" s="27"/>
      <c r="DG146" s="28"/>
      <c r="DH146" s="27"/>
      <c r="DI146" s="28"/>
      <c r="DJ146" s="27"/>
      <c r="DK146" s="125"/>
      <c r="DL146" s="128"/>
      <c r="DM146" s="27"/>
      <c r="DN146" s="128"/>
      <c r="DO146" s="27"/>
      <c r="DP146" s="128"/>
      <c r="DQ146" s="27"/>
      <c r="DR146" s="128"/>
      <c r="DS146" s="27"/>
      <c r="DT146" s="128"/>
      <c r="DU146" s="27"/>
      <c r="DV146" s="128"/>
      <c r="DW146" s="27"/>
      <c r="DX146" s="128"/>
      <c r="DY146" s="27"/>
      <c r="DZ146" s="128"/>
      <c r="EA146" s="27"/>
      <c r="EB146" s="128"/>
      <c r="EC146" s="27"/>
      <c r="ED146" s="128"/>
      <c r="EE146" s="27"/>
      <c r="EF146" s="128"/>
      <c r="EG146" s="27"/>
      <c r="EH146" s="28"/>
      <c r="EI146" s="27"/>
      <c r="EJ146" s="30"/>
      <c r="EK146" s="28"/>
      <c r="EL146" s="27"/>
      <c r="EM146" s="28"/>
      <c r="EN146" s="27"/>
      <c r="EO146" s="28"/>
      <c r="EP146" s="27"/>
      <c r="EQ146" s="28"/>
      <c r="ER146" s="27"/>
      <c r="ES146" s="28"/>
      <c r="ET146" s="27"/>
      <c r="EU146" s="28"/>
      <c r="EV146" s="27"/>
      <c r="EW146" s="26"/>
      <c r="EX146" s="27"/>
      <c r="EY146" s="26"/>
      <c r="EZ146" s="27"/>
      <c r="FA146" s="26"/>
      <c r="FB146" s="27"/>
      <c r="FC146" s="26"/>
      <c r="FD146" s="27"/>
      <c r="FE146" s="26"/>
      <c r="FF146" s="27"/>
      <c r="FG146" s="26"/>
      <c r="FH146" s="27"/>
      <c r="FI146" s="30"/>
      <c r="FJ146" s="31">
        <f t="shared" si="12"/>
        <v>44480</v>
      </c>
      <c r="FK146" s="31">
        <f t="shared" si="13"/>
        <v>41260</v>
      </c>
      <c r="FL146" s="32">
        <f t="shared" si="14"/>
        <v>3220</v>
      </c>
    </row>
    <row r="147" spans="1:168" ht="25.5" customHeight="1">
      <c r="A147" s="172">
        <v>140</v>
      </c>
      <c r="B147" s="36" t="s">
        <v>735</v>
      </c>
      <c r="C147" s="20" t="s">
        <v>736</v>
      </c>
      <c r="D147" s="20" t="s">
        <v>1460</v>
      </c>
      <c r="E147" s="20" t="s">
        <v>1457</v>
      </c>
      <c r="F147" s="126" t="s">
        <v>737</v>
      </c>
      <c r="G147" s="132" t="s">
        <v>410</v>
      </c>
      <c r="H147" s="24" t="s">
        <v>1463</v>
      </c>
      <c r="I147" s="94">
        <v>6200</v>
      </c>
      <c r="K147" s="34">
        <f t="shared" si="11"/>
        <v>54560</v>
      </c>
      <c r="L147" s="38">
        <f>FL147</f>
        <v>0</v>
      </c>
      <c r="M147" s="26">
        <v>1500</v>
      </c>
      <c r="N147" s="26">
        <v>1000</v>
      </c>
      <c r="O147" s="26">
        <v>5000</v>
      </c>
      <c r="P147" s="26">
        <v>8000</v>
      </c>
      <c r="Q147" s="258"/>
      <c r="R147" s="258"/>
      <c r="S147" s="258"/>
      <c r="T147" s="258"/>
      <c r="U147" s="258"/>
      <c r="V147" s="258"/>
      <c r="W147" s="258"/>
      <c r="X147" s="258"/>
      <c r="Y147" s="258"/>
      <c r="Z147" s="258"/>
      <c r="AA147" s="258"/>
      <c r="AB147" s="258"/>
      <c r="AC147" s="258"/>
      <c r="AD147" s="258"/>
      <c r="AE147" s="258"/>
      <c r="AF147" s="258"/>
      <c r="AG147" s="258"/>
      <c r="AH147" s="258"/>
      <c r="AI147" s="258"/>
      <c r="AJ147" s="258"/>
      <c r="AK147" s="258"/>
      <c r="AL147" s="258"/>
      <c r="AM147" s="258"/>
      <c r="AN147" s="258"/>
      <c r="AO147" s="258"/>
      <c r="AP147" s="258"/>
      <c r="AQ147" s="258"/>
      <c r="AR147" s="258"/>
      <c r="AS147" s="258"/>
      <c r="AT147" s="258"/>
      <c r="AU147" s="258"/>
      <c r="AV147" s="258"/>
      <c r="AW147" s="258"/>
      <c r="AX147" s="258"/>
      <c r="AY147" s="258"/>
      <c r="AZ147" s="258"/>
      <c r="BA147" s="258"/>
      <c r="BB147" s="258"/>
      <c r="BC147" s="258"/>
      <c r="BD147" s="258"/>
      <c r="BE147" s="258"/>
      <c r="BF147" s="258"/>
      <c r="BG147" s="258"/>
      <c r="BH147" s="258"/>
      <c r="BI147" s="258"/>
      <c r="BJ147" s="258"/>
      <c r="BK147" s="258"/>
      <c r="BL147" s="258"/>
      <c r="BM147" s="258"/>
      <c r="BN147" s="258"/>
      <c r="BO147" s="258"/>
      <c r="BP147" s="258"/>
      <c r="BQ147" s="258"/>
      <c r="BR147" s="258"/>
      <c r="BS147" s="258"/>
      <c r="BT147" s="258"/>
      <c r="BU147" s="258"/>
      <c r="BV147" s="258"/>
      <c r="BW147" s="258"/>
      <c r="BX147" s="258"/>
      <c r="BY147" s="258"/>
      <c r="BZ147" s="258"/>
      <c r="CA147" s="258"/>
      <c r="CB147" s="258"/>
      <c r="CC147" s="26">
        <v>1500</v>
      </c>
      <c r="CD147" s="27">
        <v>1500</v>
      </c>
      <c r="CE147" s="26">
        <v>1000</v>
      </c>
      <c r="CF147" s="27">
        <v>1000</v>
      </c>
      <c r="CG147" s="26">
        <v>5000</v>
      </c>
      <c r="CH147" s="27">
        <v>5000</v>
      </c>
      <c r="CI147" s="26">
        <v>8000</v>
      </c>
      <c r="CJ147" s="27">
        <v>1500</v>
      </c>
      <c r="CK147" s="26"/>
      <c r="CL147" s="27"/>
      <c r="CM147" s="29">
        <v>4340</v>
      </c>
      <c r="CN147" s="27">
        <f>6500+4620</f>
        <v>11120</v>
      </c>
      <c r="CO147" s="29">
        <v>4340</v>
      </c>
      <c r="CP147" s="27">
        <f>4620+3780</f>
        <v>8400</v>
      </c>
      <c r="CQ147" s="29">
        <v>4340</v>
      </c>
      <c r="CR147" s="27">
        <v>0</v>
      </c>
      <c r="CS147" s="29">
        <v>4340</v>
      </c>
      <c r="CT147" s="27">
        <v>4340</v>
      </c>
      <c r="CU147" s="29">
        <v>4340</v>
      </c>
      <c r="CV147" s="27">
        <v>4340</v>
      </c>
      <c r="CW147" s="29">
        <v>4340</v>
      </c>
      <c r="CX147" s="27">
        <v>4340</v>
      </c>
      <c r="CY147" s="29">
        <v>4340</v>
      </c>
      <c r="CZ147" s="27">
        <v>4340</v>
      </c>
      <c r="DA147" s="29">
        <v>4340</v>
      </c>
      <c r="DB147" s="27">
        <v>4340</v>
      </c>
      <c r="DC147" s="29">
        <v>4340</v>
      </c>
      <c r="DD147" s="27">
        <v>4340</v>
      </c>
      <c r="DE147" s="128"/>
      <c r="DF147" s="27"/>
      <c r="DG147" s="128"/>
      <c r="DH147" s="27"/>
      <c r="DI147" s="128"/>
      <c r="DJ147" s="27"/>
      <c r="DK147" s="125"/>
      <c r="DL147" s="128"/>
      <c r="DM147" s="27"/>
      <c r="DN147" s="128"/>
      <c r="DO147" s="27"/>
      <c r="DP147" s="128"/>
      <c r="DQ147" s="27"/>
      <c r="DR147" s="128"/>
      <c r="DS147" s="27"/>
      <c r="DT147" s="128"/>
      <c r="DU147" s="27"/>
      <c r="DV147" s="128"/>
      <c r="DW147" s="27"/>
      <c r="DX147" s="128"/>
      <c r="DY147" s="27"/>
      <c r="DZ147" s="128"/>
      <c r="EA147" s="27"/>
      <c r="EB147" s="128"/>
      <c r="EC147" s="27"/>
      <c r="ED147" s="128"/>
      <c r="EE147" s="27"/>
      <c r="EF147" s="128"/>
      <c r="EG147" s="27"/>
      <c r="EH147" s="28"/>
      <c r="EI147" s="27"/>
      <c r="EJ147" s="30"/>
      <c r="EK147" s="28"/>
      <c r="EL147" s="27"/>
      <c r="EM147" s="28"/>
      <c r="EN147" s="27"/>
      <c r="EO147" s="28"/>
      <c r="EP147" s="27"/>
      <c r="EQ147" s="28"/>
      <c r="ER147" s="27"/>
      <c r="ES147" s="28"/>
      <c r="ET147" s="27"/>
      <c r="EU147" s="28"/>
      <c r="EV147" s="27"/>
      <c r="EW147" s="26"/>
      <c r="EX147" s="27"/>
      <c r="EY147" s="26"/>
      <c r="EZ147" s="27"/>
      <c r="FA147" s="26"/>
      <c r="FB147" s="27"/>
      <c r="FC147" s="26"/>
      <c r="FD147" s="27"/>
      <c r="FE147" s="26"/>
      <c r="FF147" s="27"/>
      <c r="FG147" s="26"/>
      <c r="FH147" s="27"/>
      <c r="FI147" s="30"/>
      <c r="FJ147" s="31">
        <f t="shared" si="12"/>
        <v>54560</v>
      </c>
      <c r="FK147" s="31">
        <f t="shared" si="13"/>
        <v>54560</v>
      </c>
      <c r="FL147" s="32">
        <f t="shared" si="14"/>
        <v>0</v>
      </c>
    </row>
    <row r="148" spans="1:168" ht="25.5" customHeight="1">
      <c r="A148" s="41">
        <v>141</v>
      </c>
      <c r="B148" s="36" t="s">
        <v>206</v>
      </c>
      <c r="C148" s="20" t="s">
        <v>207</v>
      </c>
      <c r="D148" s="20" t="s">
        <v>1460</v>
      </c>
      <c r="E148" s="20" t="s">
        <v>1458</v>
      </c>
      <c r="F148" s="21" t="s">
        <v>208</v>
      </c>
      <c r="G148" s="212"/>
      <c r="H148" s="24"/>
      <c r="I148" s="23">
        <v>6600</v>
      </c>
      <c r="K148" s="34">
        <f t="shared" si="11"/>
        <v>57080</v>
      </c>
      <c r="L148" s="25">
        <f>FJ148</f>
        <v>57080</v>
      </c>
      <c r="M148" s="26">
        <v>1500</v>
      </c>
      <c r="N148" s="26">
        <v>1000</v>
      </c>
      <c r="O148" s="26">
        <v>5000</v>
      </c>
      <c r="P148" s="26">
        <v>8000</v>
      </c>
      <c r="Q148" s="258"/>
      <c r="R148" s="258"/>
      <c r="S148" s="258"/>
      <c r="T148" s="258"/>
      <c r="U148" s="258"/>
      <c r="V148" s="258"/>
      <c r="W148" s="258"/>
      <c r="X148" s="258"/>
      <c r="Y148" s="258"/>
      <c r="Z148" s="258"/>
      <c r="AA148" s="258"/>
      <c r="AB148" s="258"/>
      <c r="AC148" s="258"/>
      <c r="AD148" s="258"/>
      <c r="AE148" s="258"/>
      <c r="AF148" s="258"/>
      <c r="AG148" s="258"/>
      <c r="AH148" s="258"/>
      <c r="AI148" s="258"/>
      <c r="AJ148" s="258"/>
      <c r="AK148" s="258"/>
      <c r="AL148" s="258"/>
      <c r="AM148" s="258"/>
      <c r="AN148" s="258"/>
      <c r="AO148" s="258"/>
      <c r="AP148" s="258"/>
      <c r="AQ148" s="258"/>
      <c r="AR148" s="258"/>
      <c r="AS148" s="258"/>
      <c r="AT148" s="258"/>
      <c r="AU148" s="258"/>
      <c r="AV148" s="258"/>
      <c r="AW148" s="258"/>
      <c r="AX148" s="258"/>
      <c r="AY148" s="258"/>
      <c r="AZ148" s="258"/>
      <c r="BA148" s="258"/>
      <c r="BB148" s="258"/>
      <c r="BC148" s="258"/>
      <c r="BD148" s="258"/>
      <c r="BE148" s="258"/>
      <c r="BF148" s="258"/>
      <c r="BG148" s="258"/>
      <c r="BH148" s="258"/>
      <c r="BI148" s="258"/>
      <c r="BJ148" s="258"/>
      <c r="BK148" s="258"/>
      <c r="BL148" s="258"/>
      <c r="BM148" s="258"/>
      <c r="BN148" s="258"/>
      <c r="BO148" s="258"/>
      <c r="BP148" s="258"/>
      <c r="BQ148" s="258"/>
      <c r="BR148" s="258"/>
      <c r="BS148" s="258"/>
      <c r="BT148" s="258"/>
      <c r="BU148" s="258"/>
      <c r="BV148" s="258"/>
      <c r="BW148" s="258"/>
      <c r="BX148" s="258"/>
      <c r="BY148" s="258"/>
      <c r="BZ148" s="258"/>
      <c r="CA148" s="258"/>
      <c r="CB148" s="258"/>
      <c r="CC148" s="26">
        <v>1500</v>
      </c>
      <c r="CD148" s="27">
        <v>1500</v>
      </c>
      <c r="CE148" s="26">
        <v>1000</v>
      </c>
      <c r="CF148" s="27">
        <v>1000</v>
      </c>
      <c r="CG148" s="26">
        <v>5000</v>
      </c>
      <c r="CH148" s="27">
        <v>5000</v>
      </c>
      <c r="CI148" s="26">
        <v>8000</v>
      </c>
      <c r="CJ148" s="27">
        <f>1500+0</f>
        <v>1500</v>
      </c>
      <c r="CK148" s="28"/>
      <c r="CL148" s="27"/>
      <c r="CM148" s="26"/>
      <c r="CN148" s="27"/>
      <c r="CO148" s="29">
        <v>4620</v>
      </c>
      <c r="CP148" s="27">
        <v>0</v>
      </c>
      <c r="CQ148" s="29">
        <v>4620</v>
      </c>
      <c r="CR148" s="27">
        <v>0</v>
      </c>
      <c r="CS148" s="29">
        <v>4620</v>
      </c>
      <c r="CT148" s="27">
        <v>0</v>
      </c>
      <c r="CU148" s="29">
        <v>4620</v>
      </c>
      <c r="CV148" s="27">
        <v>24980</v>
      </c>
      <c r="CW148" s="29">
        <v>4620</v>
      </c>
      <c r="CX148" s="27"/>
      <c r="CY148" s="29">
        <v>4620</v>
      </c>
      <c r="CZ148" s="27"/>
      <c r="DA148" s="29">
        <v>4620</v>
      </c>
      <c r="DB148" s="27"/>
      <c r="DC148" s="29">
        <v>4620</v>
      </c>
      <c r="DD148" s="27"/>
      <c r="DE148" s="29">
        <v>4620</v>
      </c>
      <c r="DF148" s="27">
        <v>18480</v>
      </c>
      <c r="DG148" s="28"/>
      <c r="DH148" s="27"/>
      <c r="DI148" s="28"/>
      <c r="DJ148" s="27"/>
      <c r="DK148" s="125"/>
      <c r="DL148" s="128"/>
      <c r="DM148" s="27"/>
      <c r="DN148" s="128"/>
      <c r="DO148" s="27"/>
      <c r="DP148" s="128"/>
      <c r="DQ148" s="27"/>
      <c r="DR148" s="128"/>
      <c r="DS148" s="27"/>
      <c r="DT148" s="128"/>
      <c r="DU148" s="27"/>
      <c r="DV148" s="128"/>
      <c r="DW148" s="27"/>
      <c r="DX148" s="128"/>
      <c r="DY148" s="27"/>
      <c r="DZ148" s="128"/>
      <c r="EA148" s="27"/>
      <c r="EB148" s="128"/>
      <c r="EC148" s="27"/>
      <c r="ED148" s="128"/>
      <c r="EE148" s="27"/>
      <c r="EF148" s="128"/>
      <c r="EG148" s="27"/>
      <c r="EH148" s="28"/>
      <c r="EI148" s="27"/>
      <c r="EJ148" s="30"/>
      <c r="EK148" s="28"/>
      <c r="EL148" s="27"/>
      <c r="EM148" s="28"/>
      <c r="EN148" s="27"/>
      <c r="EO148" s="28"/>
      <c r="EP148" s="27"/>
      <c r="EQ148" s="28"/>
      <c r="ER148" s="27"/>
      <c r="ES148" s="28"/>
      <c r="ET148" s="27"/>
      <c r="EU148" s="28"/>
      <c r="EV148" s="27"/>
      <c r="EW148" s="26"/>
      <c r="EX148" s="27"/>
      <c r="EY148" s="26"/>
      <c r="EZ148" s="27"/>
      <c r="FA148" s="26"/>
      <c r="FB148" s="27"/>
      <c r="FC148" s="26"/>
      <c r="FD148" s="27"/>
      <c r="FE148" s="26"/>
      <c r="FF148" s="27"/>
      <c r="FG148" s="26"/>
      <c r="FH148" s="27"/>
      <c r="FI148" s="30"/>
      <c r="FJ148" s="31">
        <f t="shared" si="12"/>
        <v>57080</v>
      </c>
      <c r="FK148" s="31">
        <f t="shared" si="13"/>
        <v>52460</v>
      </c>
      <c r="FL148" s="32">
        <f t="shared" si="14"/>
        <v>4620</v>
      </c>
    </row>
    <row r="149" spans="1:168" ht="25.5" customHeight="1">
      <c r="A149" s="172">
        <v>142</v>
      </c>
      <c r="B149" s="36" t="s">
        <v>738</v>
      </c>
      <c r="C149" s="20" t="s">
        <v>739</v>
      </c>
      <c r="D149" s="20" t="s">
        <v>1460</v>
      </c>
      <c r="E149" s="20" t="s">
        <v>1457</v>
      </c>
      <c r="F149" s="126" t="s">
        <v>740</v>
      </c>
      <c r="G149" s="33" t="s">
        <v>410</v>
      </c>
      <c r="H149" s="35" t="s">
        <v>1463</v>
      </c>
      <c r="I149" s="94">
        <v>6200</v>
      </c>
      <c r="J149" s="35"/>
      <c r="K149" s="34">
        <f t="shared" si="11"/>
        <v>54560</v>
      </c>
      <c r="L149" s="25">
        <f>FL149</f>
        <v>4340</v>
      </c>
      <c r="M149" s="26">
        <v>1500</v>
      </c>
      <c r="N149" s="26">
        <v>1000</v>
      </c>
      <c r="O149" s="26">
        <v>5000</v>
      </c>
      <c r="P149" s="26">
        <v>8000</v>
      </c>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6">
        <v>1500</v>
      </c>
      <c r="CD149" s="27">
        <v>1500</v>
      </c>
      <c r="CE149" s="26">
        <v>1000</v>
      </c>
      <c r="CF149" s="27">
        <v>1000</v>
      </c>
      <c r="CG149" s="26">
        <v>5000</v>
      </c>
      <c r="CH149" s="27">
        <v>5000</v>
      </c>
      <c r="CI149" s="26">
        <v>8000</v>
      </c>
      <c r="CJ149" s="27">
        <v>8000</v>
      </c>
      <c r="CK149" s="26"/>
      <c r="CL149" s="27"/>
      <c r="CM149" s="29">
        <v>4340</v>
      </c>
      <c r="CN149" s="27">
        <v>4620</v>
      </c>
      <c r="CO149" s="29">
        <v>4340</v>
      </c>
      <c r="CP149" s="27">
        <v>4620</v>
      </c>
      <c r="CQ149" s="29">
        <v>4340</v>
      </c>
      <c r="CR149" s="27">
        <v>4620</v>
      </c>
      <c r="CS149" s="29">
        <v>4340</v>
      </c>
      <c r="CT149" s="27">
        <v>4620</v>
      </c>
      <c r="CU149" s="29">
        <v>4340</v>
      </c>
      <c r="CV149" s="27"/>
      <c r="CW149" s="29">
        <v>4340</v>
      </c>
      <c r="CX149" s="27">
        <v>4620</v>
      </c>
      <c r="CY149" s="29">
        <v>4340</v>
      </c>
      <c r="CZ149" s="27">
        <v>4620</v>
      </c>
      <c r="DA149" s="29">
        <v>4340</v>
      </c>
      <c r="DB149" s="27">
        <v>7000</v>
      </c>
      <c r="DC149" s="29">
        <v>4340</v>
      </c>
      <c r="DD149" s="27"/>
      <c r="DE149" s="128"/>
      <c r="DF149" s="27"/>
      <c r="DG149" s="128"/>
      <c r="DH149" s="27"/>
      <c r="DI149" s="128"/>
      <c r="DJ149" s="27"/>
      <c r="DK149" s="125"/>
      <c r="DL149" s="128"/>
      <c r="DM149" s="27"/>
      <c r="DN149" s="128"/>
      <c r="DO149" s="27"/>
      <c r="DP149" s="128"/>
      <c r="DQ149" s="27"/>
      <c r="DR149" s="128"/>
      <c r="DS149" s="27"/>
      <c r="DT149" s="128"/>
      <c r="DU149" s="27"/>
      <c r="DV149" s="128"/>
      <c r="DW149" s="27"/>
      <c r="DX149" s="128"/>
      <c r="DY149" s="27"/>
      <c r="DZ149" s="128"/>
      <c r="EA149" s="27"/>
      <c r="EB149" s="128"/>
      <c r="EC149" s="27"/>
      <c r="ED149" s="128"/>
      <c r="EE149" s="27"/>
      <c r="EF149" s="128"/>
      <c r="EG149" s="27"/>
      <c r="EH149" s="28"/>
      <c r="EI149" s="27"/>
      <c r="EJ149" s="30"/>
      <c r="EK149" s="28"/>
      <c r="EL149" s="27"/>
      <c r="EM149" s="28"/>
      <c r="EN149" s="27"/>
      <c r="EO149" s="28"/>
      <c r="EP149" s="27"/>
      <c r="EQ149" s="28"/>
      <c r="ER149" s="27"/>
      <c r="ES149" s="28"/>
      <c r="ET149" s="27"/>
      <c r="EU149" s="28"/>
      <c r="EV149" s="27"/>
      <c r="EW149" s="26"/>
      <c r="EX149" s="27"/>
      <c r="EY149" s="26"/>
      <c r="EZ149" s="27"/>
      <c r="FA149" s="26"/>
      <c r="FB149" s="27"/>
      <c r="FC149" s="26"/>
      <c r="FD149" s="27"/>
      <c r="FE149" s="26"/>
      <c r="FF149" s="27"/>
      <c r="FG149" s="26"/>
      <c r="FH149" s="27"/>
      <c r="FI149" s="30"/>
      <c r="FJ149" s="31">
        <f t="shared" si="12"/>
        <v>54560</v>
      </c>
      <c r="FK149" s="31">
        <f t="shared" si="13"/>
        <v>50220</v>
      </c>
      <c r="FL149" s="32">
        <f t="shared" si="14"/>
        <v>4340</v>
      </c>
    </row>
    <row r="150" spans="1:168" ht="25.5" customHeight="1">
      <c r="A150" s="41">
        <v>143</v>
      </c>
      <c r="B150" s="36" t="s">
        <v>741</v>
      </c>
      <c r="C150" s="20" t="s">
        <v>742</v>
      </c>
      <c r="D150" s="20" t="s">
        <v>1460</v>
      </c>
      <c r="E150" s="20" t="s">
        <v>1457</v>
      </c>
      <c r="F150" s="126" t="s">
        <v>743</v>
      </c>
      <c r="G150" s="33" t="s">
        <v>410</v>
      </c>
      <c r="H150" s="35" t="s">
        <v>1463</v>
      </c>
      <c r="I150" s="94">
        <v>6200</v>
      </c>
      <c r="J150" s="35"/>
      <c r="K150" s="34">
        <f t="shared" si="11"/>
        <v>54560</v>
      </c>
      <c r="L150" s="25">
        <f>FL150</f>
        <v>4340</v>
      </c>
      <c r="M150" s="26">
        <v>1500</v>
      </c>
      <c r="N150" s="26">
        <v>1000</v>
      </c>
      <c r="O150" s="26">
        <v>5000</v>
      </c>
      <c r="P150" s="26">
        <v>8000</v>
      </c>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6">
        <v>1500</v>
      </c>
      <c r="CD150" s="27">
        <v>1500</v>
      </c>
      <c r="CE150" s="26">
        <v>1000</v>
      </c>
      <c r="CF150" s="27">
        <v>1000</v>
      </c>
      <c r="CG150" s="26">
        <v>5000</v>
      </c>
      <c r="CH150" s="27">
        <f>1500+3500</f>
        <v>5000</v>
      </c>
      <c r="CI150" s="26">
        <v>8000</v>
      </c>
      <c r="CJ150" s="27">
        <v>1500</v>
      </c>
      <c r="CK150" s="26"/>
      <c r="CL150" s="27"/>
      <c r="CM150" s="29">
        <v>4340</v>
      </c>
      <c r="CN150" s="27">
        <f>6500+0</f>
        <v>6500</v>
      </c>
      <c r="CO150" s="29">
        <v>4340</v>
      </c>
      <c r="CP150" s="27">
        <v>0</v>
      </c>
      <c r="CQ150" s="29">
        <v>4340</v>
      </c>
      <c r="CR150" s="27">
        <f>8680+0</f>
        <v>8680</v>
      </c>
      <c r="CS150" s="29">
        <v>4340</v>
      </c>
      <c r="CT150" s="27">
        <v>8680</v>
      </c>
      <c r="CU150" s="29">
        <v>4340</v>
      </c>
      <c r="CV150" s="27"/>
      <c r="CW150" s="29">
        <v>4340</v>
      </c>
      <c r="CX150" s="27">
        <v>4340</v>
      </c>
      <c r="CY150" s="29">
        <v>4340</v>
      </c>
      <c r="CZ150" s="27">
        <v>4340</v>
      </c>
      <c r="DA150" s="29">
        <v>4340</v>
      </c>
      <c r="DB150" s="27">
        <v>4340</v>
      </c>
      <c r="DC150" s="29">
        <v>4340</v>
      </c>
      <c r="DD150" s="27">
        <v>4340</v>
      </c>
      <c r="DE150" s="128"/>
      <c r="DF150" s="27"/>
      <c r="DG150" s="128"/>
      <c r="DH150" s="27"/>
      <c r="DI150" s="128"/>
      <c r="DJ150" s="27"/>
      <c r="DK150" s="125"/>
      <c r="DL150" s="128"/>
      <c r="DM150" s="27"/>
      <c r="DN150" s="128"/>
      <c r="DO150" s="27"/>
      <c r="DP150" s="128"/>
      <c r="DQ150" s="27"/>
      <c r="DR150" s="128"/>
      <c r="DS150" s="27"/>
      <c r="DT150" s="128"/>
      <c r="DU150" s="27"/>
      <c r="DV150" s="128"/>
      <c r="DW150" s="27"/>
      <c r="DX150" s="128"/>
      <c r="DY150" s="27"/>
      <c r="DZ150" s="128"/>
      <c r="EA150" s="27"/>
      <c r="EB150" s="128"/>
      <c r="EC150" s="27"/>
      <c r="ED150" s="128"/>
      <c r="EE150" s="27"/>
      <c r="EF150" s="128"/>
      <c r="EG150" s="27"/>
      <c r="EH150" s="28"/>
      <c r="EI150" s="27"/>
      <c r="EJ150" s="30"/>
      <c r="EK150" s="28"/>
      <c r="EL150" s="27"/>
      <c r="EM150" s="28"/>
      <c r="EN150" s="27"/>
      <c r="EO150" s="28"/>
      <c r="EP150" s="27"/>
      <c r="EQ150" s="28"/>
      <c r="ER150" s="27"/>
      <c r="ES150" s="28"/>
      <c r="ET150" s="27"/>
      <c r="EU150" s="28"/>
      <c r="EV150" s="27"/>
      <c r="EW150" s="26"/>
      <c r="EX150" s="27"/>
      <c r="EY150" s="26"/>
      <c r="EZ150" s="27"/>
      <c r="FA150" s="26"/>
      <c r="FB150" s="27"/>
      <c r="FC150" s="26"/>
      <c r="FD150" s="27"/>
      <c r="FE150" s="26"/>
      <c r="FF150" s="27"/>
      <c r="FG150" s="26"/>
      <c r="FH150" s="27"/>
      <c r="FI150" s="30"/>
      <c r="FJ150" s="31">
        <f t="shared" si="12"/>
        <v>54560</v>
      </c>
      <c r="FK150" s="31">
        <f t="shared" si="13"/>
        <v>50220</v>
      </c>
      <c r="FL150" s="32">
        <f t="shared" si="14"/>
        <v>4340</v>
      </c>
    </row>
    <row r="151" spans="1:168" ht="25.5" customHeight="1">
      <c r="A151" s="172">
        <v>144</v>
      </c>
      <c r="B151" s="36" t="s">
        <v>209</v>
      </c>
      <c r="C151" s="20" t="s">
        <v>210</v>
      </c>
      <c r="D151" s="20" t="s">
        <v>1460</v>
      </c>
      <c r="E151" s="20" t="s">
        <v>1458</v>
      </c>
      <c r="F151" s="21" t="s">
        <v>211</v>
      </c>
      <c r="G151" s="33"/>
      <c r="H151" s="35"/>
      <c r="I151" s="23">
        <v>6600</v>
      </c>
      <c r="J151" s="35"/>
      <c r="K151" s="34">
        <f t="shared" si="11"/>
        <v>57080</v>
      </c>
      <c r="L151" s="25">
        <f>FJ151</f>
        <v>57080</v>
      </c>
      <c r="M151" s="26">
        <v>1500</v>
      </c>
      <c r="N151" s="26">
        <v>1000</v>
      </c>
      <c r="O151" s="26">
        <v>5000</v>
      </c>
      <c r="P151" s="26">
        <v>8000</v>
      </c>
      <c r="Q151" s="258"/>
      <c r="R151" s="258"/>
      <c r="S151" s="258"/>
      <c r="T151" s="258"/>
      <c r="U151" s="258"/>
      <c r="V151" s="258"/>
      <c r="W151" s="258"/>
      <c r="X151" s="258"/>
      <c r="Y151" s="258"/>
      <c r="Z151" s="258"/>
      <c r="AA151" s="258"/>
      <c r="AB151" s="258"/>
      <c r="AC151" s="258"/>
      <c r="AD151" s="258"/>
      <c r="AE151" s="258"/>
      <c r="AF151" s="258"/>
      <c r="AG151" s="258"/>
      <c r="AH151" s="258"/>
      <c r="AI151" s="258"/>
      <c r="AJ151" s="258"/>
      <c r="AK151" s="258"/>
      <c r="AL151" s="258"/>
      <c r="AM151" s="258"/>
      <c r="AN151" s="258"/>
      <c r="AO151" s="258"/>
      <c r="AP151" s="258"/>
      <c r="AQ151" s="258"/>
      <c r="AR151" s="258"/>
      <c r="AS151" s="258"/>
      <c r="AT151" s="258"/>
      <c r="AU151" s="258"/>
      <c r="AV151" s="258"/>
      <c r="AW151" s="258"/>
      <c r="AX151" s="258"/>
      <c r="AY151" s="258"/>
      <c r="AZ151" s="258"/>
      <c r="BA151" s="258"/>
      <c r="BB151" s="258"/>
      <c r="BC151" s="258"/>
      <c r="BD151" s="258"/>
      <c r="BE151" s="258"/>
      <c r="BF151" s="258"/>
      <c r="BG151" s="258"/>
      <c r="BH151" s="258"/>
      <c r="BI151" s="258"/>
      <c r="BJ151" s="258"/>
      <c r="BK151" s="258"/>
      <c r="BL151" s="258"/>
      <c r="BM151" s="258"/>
      <c r="BN151" s="258"/>
      <c r="BO151" s="258"/>
      <c r="BP151" s="258"/>
      <c r="BQ151" s="258"/>
      <c r="BR151" s="258"/>
      <c r="BS151" s="258"/>
      <c r="BT151" s="258"/>
      <c r="BU151" s="258"/>
      <c r="BV151" s="258"/>
      <c r="BW151" s="258"/>
      <c r="BX151" s="258"/>
      <c r="BY151" s="258"/>
      <c r="BZ151" s="258"/>
      <c r="CA151" s="258"/>
      <c r="CB151" s="258"/>
      <c r="CC151" s="26">
        <v>1500</v>
      </c>
      <c r="CD151" s="27">
        <v>1500</v>
      </c>
      <c r="CE151" s="26">
        <v>1000</v>
      </c>
      <c r="CF151" s="27">
        <v>1000</v>
      </c>
      <c r="CG151" s="26">
        <v>5000</v>
      </c>
      <c r="CH151" s="27">
        <v>5000</v>
      </c>
      <c r="CI151" s="26">
        <v>8000</v>
      </c>
      <c r="CJ151" s="27">
        <f>1500+0</f>
        <v>1500</v>
      </c>
      <c r="CK151" s="28"/>
      <c r="CL151" s="27"/>
      <c r="CM151" s="26"/>
      <c r="CN151" s="27"/>
      <c r="CO151" s="29">
        <v>4620</v>
      </c>
      <c r="CP151" s="27">
        <v>4620</v>
      </c>
      <c r="CQ151" s="29">
        <v>4620</v>
      </c>
      <c r="CR151" s="27">
        <v>4620</v>
      </c>
      <c r="CS151" s="29">
        <v>4620</v>
      </c>
      <c r="CT151" s="27">
        <v>11120</v>
      </c>
      <c r="CU151" s="29">
        <v>4620</v>
      </c>
      <c r="CV151" s="27">
        <v>4620</v>
      </c>
      <c r="CW151" s="29">
        <v>4620</v>
      </c>
      <c r="CX151" s="27">
        <v>4620</v>
      </c>
      <c r="CY151" s="29">
        <v>4620</v>
      </c>
      <c r="CZ151" s="27"/>
      <c r="DA151" s="29">
        <v>4620</v>
      </c>
      <c r="DB151" s="27"/>
      <c r="DC151" s="29">
        <v>4620</v>
      </c>
      <c r="DD151" s="27"/>
      <c r="DE151" s="29">
        <v>4620</v>
      </c>
      <c r="DF151" s="27">
        <f>9240+4620</f>
        <v>13860</v>
      </c>
      <c r="DG151" s="28"/>
      <c r="DH151" s="27"/>
      <c r="DI151" s="28"/>
      <c r="DJ151" s="27"/>
      <c r="DK151" s="125"/>
      <c r="DL151" s="128"/>
      <c r="DM151" s="27"/>
      <c r="DN151" s="128"/>
      <c r="DO151" s="27"/>
      <c r="DP151" s="128"/>
      <c r="DQ151" s="27"/>
      <c r="DR151" s="128"/>
      <c r="DS151" s="27"/>
      <c r="DT151" s="128"/>
      <c r="DU151" s="27"/>
      <c r="DV151" s="128"/>
      <c r="DW151" s="27"/>
      <c r="DX151" s="128"/>
      <c r="DY151" s="27"/>
      <c r="DZ151" s="128"/>
      <c r="EA151" s="27"/>
      <c r="EB151" s="128"/>
      <c r="EC151" s="27"/>
      <c r="ED151" s="128"/>
      <c r="EE151" s="27"/>
      <c r="EF151" s="128"/>
      <c r="EG151" s="27"/>
      <c r="EH151" s="28"/>
      <c r="EI151" s="27"/>
      <c r="EJ151" s="30"/>
      <c r="EK151" s="28"/>
      <c r="EL151" s="27"/>
      <c r="EM151" s="28"/>
      <c r="EN151" s="27"/>
      <c r="EO151" s="28"/>
      <c r="EP151" s="27"/>
      <c r="EQ151" s="28"/>
      <c r="ER151" s="27"/>
      <c r="ES151" s="28"/>
      <c r="ET151" s="27"/>
      <c r="EU151" s="28"/>
      <c r="EV151" s="27"/>
      <c r="EW151" s="26"/>
      <c r="EX151" s="27"/>
      <c r="EY151" s="26"/>
      <c r="EZ151" s="27"/>
      <c r="FA151" s="26"/>
      <c r="FB151" s="27"/>
      <c r="FC151" s="26"/>
      <c r="FD151" s="27"/>
      <c r="FE151" s="26"/>
      <c r="FF151" s="27"/>
      <c r="FG151" s="26"/>
      <c r="FH151" s="27"/>
      <c r="FI151" s="30"/>
      <c r="FJ151" s="31">
        <f t="shared" si="12"/>
        <v>57080</v>
      </c>
      <c r="FK151" s="31">
        <f t="shared" si="13"/>
        <v>52460</v>
      </c>
      <c r="FL151" s="32">
        <f t="shared" si="14"/>
        <v>4620</v>
      </c>
    </row>
    <row r="152" spans="1:168" ht="25.5" customHeight="1">
      <c r="A152" s="41">
        <v>145</v>
      </c>
      <c r="B152" s="36" t="s">
        <v>212</v>
      </c>
      <c r="C152" s="20" t="s">
        <v>213</v>
      </c>
      <c r="D152" s="20" t="s">
        <v>1460</v>
      </c>
      <c r="E152" s="20" t="s">
        <v>1458</v>
      </c>
      <c r="F152" s="21" t="s">
        <v>214</v>
      </c>
      <c r="G152" s="210"/>
      <c r="H152" s="34" t="s">
        <v>1465</v>
      </c>
      <c r="I152" s="23">
        <v>4600</v>
      </c>
      <c r="J152" s="34" t="s">
        <v>56</v>
      </c>
      <c r="K152" s="34">
        <f t="shared" si="11"/>
        <v>44480</v>
      </c>
      <c r="L152" s="25">
        <f>FJ152</f>
        <v>44480</v>
      </c>
      <c r="M152" s="26">
        <v>1500</v>
      </c>
      <c r="N152" s="26">
        <v>1000</v>
      </c>
      <c r="O152" s="26">
        <v>5000</v>
      </c>
      <c r="P152" s="26">
        <v>8000</v>
      </c>
      <c r="Q152" s="258"/>
      <c r="R152" s="258"/>
      <c r="S152" s="258"/>
      <c r="T152" s="258"/>
      <c r="U152" s="258"/>
      <c r="V152" s="258"/>
      <c r="W152" s="258"/>
      <c r="X152" s="258"/>
      <c r="Y152" s="258"/>
      <c r="Z152" s="258"/>
      <c r="AA152" s="258"/>
      <c r="AB152" s="258"/>
      <c r="AC152" s="258"/>
      <c r="AD152" s="258"/>
      <c r="AE152" s="258"/>
      <c r="AF152" s="258"/>
      <c r="AG152" s="258"/>
      <c r="AH152" s="258"/>
      <c r="AI152" s="258"/>
      <c r="AJ152" s="258"/>
      <c r="AK152" s="258"/>
      <c r="AL152" s="258"/>
      <c r="AM152" s="258"/>
      <c r="AN152" s="258"/>
      <c r="AO152" s="258"/>
      <c r="AP152" s="258"/>
      <c r="AQ152" s="258"/>
      <c r="AR152" s="258"/>
      <c r="AS152" s="258"/>
      <c r="AT152" s="258"/>
      <c r="AU152" s="258"/>
      <c r="AV152" s="258"/>
      <c r="AW152" s="258"/>
      <c r="AX152" s="258"/>
      <c r="AY152" s="258"/>
      <c r="AZ152" s="258"/>
      <c r="BA152" s="258"/>
      <c r="BB152" s="258"/>
      <c r="BC152" s="258"/>
      <c r="BD152" s="258"/>
      <c r="BE152" s="258"/>
      <c r="BF152" s="258"/>
      <c r="BG152" s="258"/>
      <c r="BH152" s="258"/>
      <c r="BI152" s="258"/>
      <c r="BJ152" s="258"/>
      <c r="BK152" s="258"/>
      <c r="BL152" s="258"/>
      <c r="BM152" s="258"/>
      <c r="BN152" s="258"/>
      <c r="BO152" s="258"/>
      <c r="BP152" s="258"/>
      <c r="BQ152" s="258"/>
      <c r="BR152" s="258"/>
      <c r="BS152" s="258"/>
      <c r="BT152" s="258"/>
      <c r="BU152" s="258"/>
      <c r="BV152" s="258"/>
      <c r="BW152" s="258"/>
      <c r="BX152" s="258"/>
      <c r="BY152" s="258"/>
      <c r="BZ152" s="258"/>
      <c r="CA152" s="258"/>
      <c r="CB152" s="258"/>
      <c r="CC152" s="26">
        <v>1500</v>
      </c>
      <c r="CD152" s="27">
        <v>1500</v>
      </c>
      <c r="CE152" s="26">
        <v>1000</v>
      </c>
      <c r="CF152" s="27">
        <v>1000</v>
      </c>
      <c r="CG152" s="26">
        <v>5000</v>
      </c>
      <c r="CH152" s="27">
        <v>5000</v>
      </c>
      <c r="CI152" s="26">
        <v>8000</v>
      </c>
      <c r="CJ152" s="27">
        <f>1500+0</f>
        <v>1500</v>
      </c>
      <c r="CK152" s="28"/>
      <c r="CL152" s="27"/>
      <c r="CM152" s="26"/>
      <c r="CN152" s="27"/>
      <c r="CO152" s="29">
        <v>3220</v>
      </c>
      <c r="CP152" s="27"/>
      <c r="CQ152" s="29">
        <v>3220</v>
      </c>
      <c r="CR152" s="27"/>
      <c r="CS152" s="29">
        <v>3220</v>
      </c>
      <c r="CT152" s="27"/>
      <c r="CU152" s="29">
        <v>3220</v>
      </c>
      <c r="CV152" s="27">
        <v>6500</v>
      </c>
      <c r="CW152" s="29">
        <v>3220</v>
      </c>
      <c r="CX152" s="27">
        <v>12880</v>
      </c>
      <c r="CY152" s="29">
        <v>3220</v>
      </c>
      <c r="CZ152" s="27"/>
      <c r="DA152" s="29">
        <v>3220</v>
      </c>
      <c r="DB152" s="27"/>
      <c r="DC152" s="29">
        <v>3220</v>
      </c>
      <c r="DD152" s="27"/>
      <c r="DE152" s="29">
        <v>3220</v>
      </c>
      <c r="DF152" s="27">
        <v>12880</v>
      </c>
      <c r="DG152" s="28"/>
      <c r="DH152" s="27"/>
      <c r="DI152" s="28"/>
      <c r="DJ152" s="27"/>
      <c r="DK152" s="125"/>
      <c r="DL152" s="128"/>
      <c r="DM152" s="27"/>
      <c r="DN152" s="128"/>
      <c r="DO152" s="27"/>
      <c r="DP152" s="128"/>
      <c r="DQ152" s="27"/>
      <c r="DR152" s="128"/>
      <c r="DS152" s="27"/>
      <c r="DT152" s="128"/>
      <c r="DU152" s="27"/>
      <c r="DV152" s="128"/>
      <c r="DW152" s="27"/>
      <c r="DX152" s="128"/>
      <c r="DY152" s="27"/>
      <c r="DZ152" s="128"/>
      <c r="EA152" s="27"/>
      <c r="EB152" s="128"/>
      <c r="EC152" s="27"/>
      <c r="ED152" s="128"/>
      <c r="EE152" s="27"/>
      <c r="EF152" s="128"/>
      <c r="EG152" s="27"/>
      <c r="EH152" s="28"/>
      <c r="EI152" s="27"/>
      <c r="EJ152" s="30"/>
      <c r="EK152" s="28"/>
      <c r="EL152" s="27"/>
      <c r="EM152" s="28"/>
      <c r="EN152" s="27"/>
      <c r="EO152" s="28"/>
      <c r="EP152" s="27"/>
      <c r="EQ152" s="28"/>
      <c r="ER152" s="27"/>
      <c r="ES152" s="28"/>
      <c r="ET152" s="27"/>
      <c r="EU152" s="28"/>
      <c r="EV152" s="27"/>
      <c r="EW152" s="26"/>
      <c r="EX152" s="27"/>
      <c r="EY152" s="26"/>
      <c r="EZ152" s="27"/>
      <c r="FA152" s="26"/>
      <c r="FB152" s="27"/>
      <c r="FC152" s="26"/>
      <c r="FD152" s="27"/>
      <c r="FE152" s="26"/>
      <c r="FF152" s="27"/>
      <c r="FG152" s="26"/>
      <c r="FH152" s="27"/>
      <c r="FI152" s="30"/>
      <c r="FJ152" s="31">
        <f t="shared" si="12"/>
        <v>44480</v>
      </c>
      <c r="FK152" s="31">
        <f t="shared" si="13"/>
        <v>41260</v>
      </c>
      <c r="FL152" s="32">
        <f t="shared" si="14"/>
        <v>3220</v>
      </c>
    </row>
    <row r="153" spans="1:168" ht="25.5" customHeight="1">
      <c r="A153" s="172">
        <v>146</v>
      </c>
      <c r="B153" s="36" t="s">
        <v>215</v>
      </c>
      <c r="C153" s="20" t="s">
        <v>216</v>
      </c>
      <c r="D153" s="20" t="s">
        <v>1460</v>
      </c>
      <c r="E153" s="20" t="s">
        <v>1458</v>
      </c>
      <c r="F153" s="21" t="s">
        <v>217</v>
      </c>
      <c r="G153" s="33"/>
      <c r="H153" s="35"/>
      <c r="I153" s="23">
        <v>6600</v>
      </c>
      <c r="J153" s="35"/>
      <c r="K153" s="34">
        <f t="shared" si="11"/>
        <v>57080</v>
      </c>
      <c r="L153" s="25">
        <f>FJ153</f>
        <v>57080</v>
      </c>
      <c r="M153" s="26">
        <v>1500</v>
      </c>
      <c r="N153" s="26">
        <v>1000</v>
      </c>
      <c r="O153" s="26">
        <v>5000</v>
      </c>
      <c r="P153" s="26">
        <v>8000</v>
      </c>
      <c r="Q153" s="258"/>
      <c r="R153" s="258"/>
      <c r="S153" s="258"/>
      <c r="T153" s="258"/>
      <c r="U153" s="258"/>
      <c r="V153" s="258"/>
      <c r="W153" s="258"/>
      <c r="X153" s="258"/>
      <c r="Y153" s="258"/>
      <c r="Z153" s="258"/>
      <c r="AA153" s="258"/>
      <c r="AB153" s="258"/>
      <c r="AC153" s="258"/>
      <c r="AD153" s="258"/>
      <c r="AE153" s="258"/>
      <c r="AF153" s="258"/>
      <c r="AG153" s="258"/>
      <c r="AH153" s="258"/>
      <c r="AI153" s="258"/>
      <c r="AJ153" s="258"/>
      <c r="AK153" s="258"/>
      <c r="AL153" s="258"/>
      <c r="AM153" s="258"/>
      <c r="AN153" s="258"/>
      <c r="AO153" s="258"/>
      <c r="AP153" s="258"/>
      <c r="AQ153" s="258"/>
      <c r="AR153" s="258"/>
      <c r="AS153" s="258"/>
      <c r="AT153" s="258"/>
      <c r="AU153" s="258"/>
      <c r="AV153" s="258"/>
      <c r="AW153" s="258"/>
      <c r="AX153" s="258"/>
      <c r="AY153" s="258"/>
      <c r="AZ153" s="258"/>
      <c r="BA153" s="258"/>
      <c r="BB153" s="258"/>
      <c r="BC153" s="258"/>
      <c r="BD153" s="258"/>
      <c r="BE153" s="258"/>
      <c r="BF153" s="258"/>
      <c r="BG153" s="258"/>
      <c r="BH153" s="258"/>
      <c r="BI153" s="258"/>
      <c r="BJ153" s="258"/>
      <c r="BK153" s="258"/>
      <c r="BL153" s="258"/>
      <c r="BM153" s="258"/>
      <c r="BN153" s="258"/>
      <c r="BO153" s="258"/>
      <c r="BP153" s="258"/>
      <c r="BQ153" s="258"/>
      <c r="BR153" s="258"/>
      <c r="BS153" s="258"/>
      <c r="BT153" s="258"/>
      <c r="BU153" s="258"/>
      <c r="BV153" s="258"/>
      <c r="BW153" s="258"/>
      <c r="BX153" s="258"/>
      <c r="BY153" s="258"/>
      <c r="BZ153" s="258"/>
      <c r="CA153" s="258"/>
      <c r="CB153" s="258"/>
      <c r="CC153" s="26">
        <v>1500</v>
      </c>
      <c r="CD153" s="27">
        <v>1500</v>
      </c>
      <c r="CE153" s="26">
        <v>1000</v>
      </c>
      <c r="CF153" s="27">
        <v>1000</v>
      </c>
      <c r="CG153" s="26">
        <v>5000</v>
      </c>
      <c r="CH153" s="27">
        <v>5000</v>
      </c>
      <c r="CI153" s="26">
        <v>8000</v>
      </c>
      <c r="CJ153" s="27">
        <v>1500</v>
      </c>
      <c r="CK153" s="28"/>
      <c r="CL153" s="27"/>
      <c r="CM153" s="26"/>
      <c r="CN153" s="27"/>
      <c r="CO153" s="29">
        <v>4620</v>
      </c>
      <c r="CP153" s="27">
        <v>11120</v>
      </c>
      <c r="CQ153" s="29">
        <v>4620</v>
      </c>
      <c r="CR153" s="27">
        <v>4620</v>
      </c>
      <c r="CS153" s="29">
        <v>4620</v>
      </c>
      <c r="CT153" s="27">
        <v>4620</v>
      </c>
      <c r="CU153" s="29">
        <v>4620</v>
      </c>
      <c r="CV153" s="27">
        <v>4620</v>
      </c>
      <c r="CW153" s="29">
        <v>4620</v>
      </c>
      <c r="CX153" s="27">
        <v>4620</v>
      </c>
      <c r="CY153" s="29">
        <v>4620</v>
      </c>
      <c r="CZ153" s="27">
        <v>4620</v>
      </c>
      <c r="DA153" s="29">
        <v>4620</v>
      </c>
      <c r="DB153" s="27"/>
      <c r="DC153" s="29">
        <v>4620</v>
      </c>
      <c r="DD153" s="27">
        <v>9240</v>
      </c>
      <c r="DE153" s="29">
        <v>4620</v>
      </c>
      <c r="DF153" s="27">
        <v>4620</v>
      </c>
      <c r="DG153" s="28"/>
      <c r="DH153" s="27"/>
      <c r="DI153" s="28"/>
      <c r="DJ153" s="27"/>
      <c r="DK153" s="125"/>
      <c r="DL153" s="128"/>
      <c r="DM153" s="27"/>
      <c r="DN153" s="128"/>
      <c r="DO153" s="27"/>
      <c r="DP153" s="128"/>
      <c r="DQ153" s="27"/>
      <c r="DR153" s="128"/>
      <c r="DS153" s="27"/>
      <c r="DT153" s="128"/>
      <c r="DU153" s="27"/>
      <c r="DV153" s="128"/>
      <c r="DW153" s="27"/>
      <c r="DX153" s="128"/>
      <c r="DY153" s="27"/>
      <c r="DZ153" s="128"/>
      <c r="EA153" s="27"/>
      <c r="EB153" s="128"/>
      <c r="EC153" s="27"/>
      <c r="ED153" s="128"/>
      <c r="EE153" s="27"/>
      <c r="EF153" s="128"/>
      <c r="EG153" s="27"/>
      <c r="EH153" s="28"/>
      <c r="EI153" s="27"/>
      <c r="EJ153" s="30"/>
      <c r="EK153" s="28"/>
      <c r="EL153" s="27"/>
      <c r="EM153" s="28"/>
      <c r="EN153" s="27"/>
      <c r="EO153" s="28"/>
      <c r="EP153" s="27"/>
      <c r="EQ153" s="28"/>
      <c r="ER153" s="27"/>
      <c r="ES153" s="28"/>
      <c r="ET153" s="27"/>
      <c r="EU153" s="28"/>
      <c r="EV153" s="27"/>
      <c r="EW153" s="26"/>
      <c r="EX153" s="27"/>
      <c r="EY153" s="26"/>
      <c r="EZ153" s="27"/>
      <c r="FA153" s="26"/>
      <c r="FB153" s="27"/>
      <c r="FC153" s="26"/>
      <c r="FD153" s="27"/>
      <c r="FE153" s="26"/>
      <c r="FF153" s="27"/>
      <c r="FG153" s="26"/>
      <c r="FH153" s="27"/>
      <c r="FI153" s="30"/>
      <c r="FJ153" s="31">
        <f t="shared" si="12"/>
        <v>57080</v>
      </c>
      <c r="FK153" s="31">
        <f t="shared" si="13"/>
        <v>57080</v>
      </c>
      <c r="FL153" s="32">
        <f t="shared" si="14"/>
        <v>0</v>
      </c>
    </row>
    <row r="154" spans="1:168" ht="25.5" customHeight="1">
      <c r="A154" s="41">
        <v>147</v>
      </c>
      <c r="B154" s="36" t="s">
        <v>744</v>
      </c>
      <c r="C154" s="20" t="s">
        <v>745</v>
      </c>
      <c r="D154" s="20" t="s">
        <v>1460</v>
      </c>
      <c r="E154" s="20" t="s">
        <v>1457</v>
      </c>
      <c r="F154" s="126" t="s">
        <v>746</v>
      </c>
      <c r="G154" s="33"/>
      <c r="H154" s="127"/>
      <c r="I154" s="94">
        <v>6600</v>
      </c>
      <c r="J154" s="127"/>
      <c r="K154" s="34">
        <f t="shared" si="11"/>
        <v>57080</v>
      </c>
      <c r="L154" s="25">
        <f>FL154</f>
        <v>9240</v>
      </c>
      <c r="M154" s="26">
        <v>1500</v>
      </c>
      <c r="N154" s="26">
        <v>1000</v>
      </c>
      <c r="O154" s="26">
        <v>5000</v>
      </c>
      <c r="P154" s="26">
        <v>8000</v>
      </c>
      <c r="Q154" s="258"/>
      <c r="R154" s="258"/>
      <c r="S154" s="258"/>
      <c r="T154" s="258"/>
      <c r="U154" s="258"/>
      <c r="V154" s="258"/>
      <c r="W154" s="258"/>
      <c r="X154" s="258"/>
      <c r="Y154" s="258"/>
      <c r="Z154" s="258"/>
      <c r="AA154" s="258"/>
      <c r="AB154" s="258"/>
      <c r="AC154" s="258"/>
      <c r="AD154" s="258"/>
      <c r="AE154" s="258"/>
      <c r="AF154" s="258"/>
      <c r="AG154" s="258"/>
      <c r="AH154" s="258"/>
      <c r="AI154" s="258"/>
      <c r="AJ154" s="258"/>
      <c r="AK154" s="258"/>
      <c r="AL154" s="258"/>
      <c r="AM154" s="258"/>
      <c r="AN154" s="258"/>
      <c r="AO154" s="258"/>
      <c r="AP154" s="258"/>
      <c r="AQ154" s="258"/>
      <c r="AR154" s="258"/>
      <c r="AS154" s="258"/>
      <c r="AT154" s="258"/>
      <c r="AU154" s="258"/>
      <c r="AV154" s="258"/>
      <c r="AW154" s="258"/>
      <c r="AX154" s="258"/>
      <c r="AY154" s="258"/>
      <c r="AZ154" s="258"/>
      <c r="BA154" s="258"/>
      <c r="BB154" s="258"/>
      <c r="BC154" s="258"/>
      <c r="BD154" s="258"/>
      <c r="BE154" s="258"/>
      <c r="BF154" s="258"/>
      <c r="BG154" s="258"/>
      <c r="BH154" s="258"/>
      <c r="BI154" s="258"/>
      <c r="BJ154" s="258"/>
      <c r="BK154" s="258"/>
      <c r="BL154" s="258"/>
      <c r="BM154" s="258"/>
      <c r="BN154" s="258"/>
      <c r="BO154" s="258"/>
      <c r="BP154" s="258"/>
      <c r="BQ154" s="258"/>
      <c r="BR154" s="258"/>
      <c r="BS154" s="258"/>
      <c r="BT154" s="258"/>
      <c r="BU154" s="258"/>
      <c r="BV154" s="258"/>
      <c r="BW154" s="258"/>
      <c r="BX154" s="258"/>
      <c r="BY154" s="258"/>
      <c r="BZ154" s="258"/>
      <c r="CA154" s="258"/>
      <c r="CB154" s="258"/>
      <c r="CC154" s="26">
        <v>1500</v>
      </c>
      <c r="CD154" s="27">
        <v>1500</v>
      </c>
      <c r="CE154" s="26">
        <v>1000</v>
      </c>
      <c r="CF154" s="27">
        <v>1000</v>
      </c>
      <c r="CG154" s="26">
        <v>5000</v>
      </c>
      <c r="CH154" s="27">
        <v>5000</v>
      </c>
      <c r="CI154" s="26">
        <v>8000</v>
      </c>
      <c r="CJ154" s="27">
        <v>1500</v>
      </c>
      <c r="CK154" s="26"/>
      <c r="CL154" s="27"/>
      <c r="CM154" s="29">
        <v>4620</v>
      </c>
      <c r="CN154" s="133">
        <v>11120</v>
      </c>
      <c r="CO154" s="29">
        <v>4620</v>
      </c>
      <c r="CP154" s="27">
        <v>4620</v>
      </c>
      <c r="CQ154" s="29">
        <v>4620</v>
      </c>
      <c r="CR154" s="27">
        <v>4620</v>
      </c>
      <c r="CS154" s="29">
        <v>4620</v>
      </c>
      <c r="CT154" s="27">
        <v>4620</v>
      </c>
      <c r="CU154" s="29">
        <v>4620</v>
      </c>
      <c r="CV154" s="27">
        <v>4620</v>
      </c>
      <c r="CW154" s="29">
        <v>4620</v>
      </c>
      <c r="CX154" s="27">
        <v>4620</v>
      </c>
      <c r="CY154" s="29">
        <v>4620</v>
      </c>
      <c r="CZ154" s="27">
        <v>4620</v>
      </c>
      <c r="DA154" s="29">
        <v>4620</v>
      </c>
      <c r="DB154" s="27"/>
      <c r="DC154" s="29">
        <v>4620</v>
      </c>
      <c r="DD154" s="27"/>
      <c r="DE154" s="128"/>
      <c r="DF154" s="27"/>
      <c r="DG154" s="128"/>
      <c r="DH154" s="27"/>
      <c r="DI154" s="128"/>
      <c r="DJ154" s="27"/>
      <c r="DK154" s="125"/>
      <c r="DL154" s="128"/>
      <c r="DM154" s="27"/>
      <c r="DN154" s="128"/>
      <c r="DO154" s="27"/>
      <c r="DP154" s="128"/>
      <c r="DQ154" s="27"/>
      <c r="DR154" s="128"/>
      <c r="DS154" s="27"/>
      <c r="DT154" s="128"/>
      <c r="DU154" s="27"/>
      <c r="DV154" s="128"/>
      <c r="DW154" s="27"/>
      <c r="DX154" s="128"/>
      <c r="DY154" s="27"/>
      <c r="DZ154" s="128"/>
      <c r="EA154" s="27"/>
      <c r="EB154" s="128"/>
      <c r="EC154" s="27"/>
      <c r="ED154" s="128"/>
      <c r="EE154" s="27"/>
      <c r="EF154" s="128"/>
      <c r="EG154" s="27"/>
      <c r="EH154" s="28"/>
      <c r="EI154" s="27"/>
      <c r="EJ154" s="30"/>
      <c r="EK154" s="28"/>
      <c r="EL154" s="27"/>
      <c r="EM154" s="28"/>
      <c r="EN154" s="27"/>
      <c r="EO154" s="28"/>
      <c r="EP154" s="27"/>
      <c r="EQ154" s="28"/>
      <c r="ER154" s="27"/>
      <c r="ES154" s="28"/>
      <c r="ET154" s="27"/>
      <c r="EU154" s="28"/>
      <c r="EV154" s="27"/>
      <c r="EW154" s="26"/>
      <c r="EX154" s="27"/>
      <c r="EY154" s="26"/>
      <c r="EZ154" s="27"/>
      <c r="FA154" s="26"/>
      <c r="FB154" s="27"/>
      <c r="FC154" s="26"/>
      <c r="FD154" s="27"/>
      <c r="FE154" s="26"/>
      <c r="FF154" s="27"/>
      <c r="FG154" s="26"/>
      <c r="FH154" s="27"/>
      <c r="FI154" s="30"/>
      <c r="FJ154" s="31">
        <f t="shared" si="12"/>
        <v>57080</v>
      </c>
      <c r="FK154" s="31">
        <f t="shared" si="13"/>
        <v>47840</v>
      </c>
      <c r="FL154" s="32">
        <f t="shared" si="14"/>
        <v>9240</v>
      </c>
    </row>
    <row r="155" spans="1:168" ht="25.5" customHeight="1">
      <c r="A155" s="172">
        <v>148</v>
      </c>
      <c r="B155" s="36" t="s">
        <v>747</v>
      </c>
      <c r="C155" s="20" t="s">
        <v>748</v>
      </c>
      <c r="D155" s="20" t="s">
        <v>1460</v>
      </c>
      <c r="E155" s="20" t="s">
        <v>1457</v>
      </c>
      <c r="F155" s="126" t="s">
        <v>749</v>
      </c>
      <c r="G155" s="210" t="s">
        <v>750</v>
      </c>
      <c r="H155" s="127"/>
      <c r="I155" s="94">
        <v>6200</v>
      </c>
      <c r="J155" s="127"/>
      <c r="K155" s="34">
        <f t="shared" si="11"/>
        <v>54560</v>
      </c>
      <c r="L155" s="25">
        <f>FL155</f>
        <v>16830</v>
      </c>
      <c r="M155" s="26">
        <v>1500</v>
      </c>
      <c r="N155" s="26">
        <v>1000</v>
      </c>
      <c r="O155" s="26">
        <v>5000</v>
      </c>
      <c r="P155" s="26">
        <v>8000</v>
      </c>
      <c r="Q155" s="258"/>
      <c r="R155" s="258"/>
      <c r="S155" s="258"/>
      <c r="T155" s="258"/>
      <c r="U155" s="258"/>
      <c r="V155" s="258"/>
      <c r="W155" s="258"/>
      <c r="X155" s="258"/>
      <c r="Y155" s="258"/>
      <c r="Z155" s="258"/>
      <c r="AA155" s="258"/>
      <c r="AB155" s="258"/>
      <c r="AC155" s="258"/>
      <c r="AD155" s="258"/>
      <c r="AE155" s="258"/>
      <c r="AF155" s="258"/>
      <c r="AG155" s="258"/>
      <c r="AH155" s="258"/>
      <c r="AI155" s="258"/>
      <c r="AJ155" s="258"/>
      <c r="AK155" s="258"/>
      <c r="AL155" s="258"/>
      <c r="AM155" s="258"/>
      <c r="AN155" s="258"/>
      <c r="AO155" s="258"/>
      <c r="AP155" s="258"/>
      <c r="AQ155" s="258"/>
      <c r="AR155" s="258"/>
      <c r="AS155" s="258"/>
      <c r="AT155" s="258"/>
      <c r="AU155" s="258"/>
      <c r="AV155" s="258"/>
      <c r="AW155" s="258"/>
      <c r="AX155" s="258"/>
      <c r="AY155" s="258"/>
      <c r="AZ155" s="258"/>
      <c r="BA155" s="258"/>
      <c r="BB155" s="258"/>
      <c r="BC155" s="258"/>
      <c r="BD155" s="258"/>
      <c r="BE155" s="258"/>
      <c r="BF155" s="258"/>
      <c r="BG155" s="258"/>
      <c r="BH155" s="258"/>
      <c r="BI155" s="258"/>
      <c r="BJ155" s="258"/>
      <c r="BK155" s="258"/>
      <c r="BL155" s="258"/>
      <c r="BM155" s="258"/>
      <c r="BN155" s="258"/>
      <c r="BO155" s="258"/>
      <c r="BP155" s="258"/>
      <c r="BQ155" s="258"/>
      <c r="BR155" s="258"/>
      <c r="BS155" s="258"/>
      <c r="BT155" s="258"/>
      <c r="BU155" s="258"/>
      <c r="BV155" s="258"/>
      <c r="BW155" s="258"/>
      <c r="BX155" s="258"/>
      <c r="BY155" s="258"/>
      <c r="BZ155" s="258"/>
      <c r="CA155" s="258"/>
      <c r="CB155" s="258"/>
      <c r="CC155" s="26">
        <v>1500</v>
      </c>
      <c r="CD155" s="27">
        <v>1500</v>
      </c>
      <c r="CE155" s="26">
        <v>1000</v>
      </c>
      <c r="CF155" s="27">
        <v>1000</v>
      </c>
      <c r="CG155" s="26">
        <v>5000</v>
      </c>
      <c r="CH155" s="27">
        <v>5000</v>
      </c>
      <c r="CI155" s="26">
        <v>8000</v>
      </c>
      <c r="CJ155" s="27">
        <f>1500+0</f>
        <v>1500</v>
      </c>
      <c r="CK155" s="26"/>
      <c r="CL155" s="27"/>
      <c r="CM155" s="29">
        <v>4340</v>
      </c>
      <c r="CN155" s="27">
        <v>0</v>
      </c>
      <c r="CO155" s="29">
        <v>4340</v>
      </c>
      <c r="CP155" s="27"/>
      <c r="CQ155" s="29">
        <v>4340</v>
      </c>
      <c r="CR155" s="27"/>
      <c r="CS155" s="29">
        <v>4340</v>
      </c>
      <c r="CT155" s="27">
        <v>10000</v>
      </c>
      <c r="CU155" s="29">
        <v>4340</v>
      </c>
      <c r="CV155" s="27">
        <v>10050</v>
      </c>
      <c r="CW155" s="29">
        <v>4340</v>
      </c>
      <c r="CX155" s="27"/>
      <c r="CY155" s="29">
        <v>4340</v>
      </c>
      <c r="CZ155" s="27"/>
      <c r="DA155" s="29">
        <v>4340</v>
      </c>
      <c r="DB155" s="27"/>
      <c r="DC155" s="29">
        <v>4340</v>
      </c>
      <c r="DD155" s="27">
        <v>8680</v>
      </c>
      <c r="DE155" s="128"/>
      <c r="DF155" s="27"/>
      <c r="DG155" s="128"/>
      <c r="DH155" s="27"/>
      <c r="DI155" s="128"/>
      <c r="DJ155" s="27"/>
      <c r="DK155" s="125"/>
      <c r="DL155" s="128"/>
      <c r="DM155" s="27"/>
      <c r="DN155" s="128"/>
      <c r="DO155" s="27"/>
      <c r="DP155" s="128"/>
      <c r="DQ155" s="27"/>
      <c r="DR155" s="128"/>
      <c r="DS155" s="27"/>
      <c r="DT155" s="128"/>
      <c r="DU155" s="27"/>
      <c r="DV155" s="128"/>
      <c r="DW155" s="27"/>
      <c r="DX155" s="128"/>
      <c r="DY155" s="27"/>
      <c r="DZ155" s="128"/>
      <c r="EA155" s="27"/>
      <c r="EB155" s="128"/>
      <c r="EC155" s="27"/>
      <c r="ED155" s="128"/>
      <c r="EE155" s="27"/>
      <c r="EF155" s="128"/>
      <c r="EG155" s="27"/>
      <c r="EH155" s="28"/>
      <c r="EI155" s="27"/>
      <c r="EJ155" s="30"/>
      <c r="EK155" s="28"/>
      <c r="EL155" s="27"/>
      <c r="EM155" s="28"/>
      <c r="EN155" s="27"/>
      <c r="EO155" s="28"/>
      <c r="EP155" s="27"/>
      <c r="EQ155" s="28"/>
      <c r="ER155" s="27"/>
      <c r="ES155" s="28"/>
      <c r="ET155" s="27"/>
      <c r="EU155" s="28"/>
      <c r="EV155" s="27"/>
      <c r="EW155" s="26"/>
      <c r="EX155" s="27"/>
      <c r="EY155" s="26"/>
      <c r="EZ155" s="27"/>
      <c r="FA155" s="26"/>
      <c r="FB155" s="27"/>
      <c r="FC155" s="26"/>
      <c r="FD155" s="27"/>
      <c r="FE155" s="26"/>
      <c r="FF155" s="27"/>
      <c r="FG155" s="26"/>
      <c r="FH155" s="27"/>
      <c r="FI155" s="30"/>
      <c r="FJ155" s="31">
        <f t="shared" si="12"/>
        <v>54560</v>
      </c>
      <c r="FK155" s="31">
        <f t="shared" si="13"/>
        <v>37730</v>
      </c>
      <c r="FL155" s="32">
        <f t="shared" si="14"/>
        <v>16830</v>
      </c>
    </row>
    <row r="156" spans="1:168" ht="25.5" customHeight="1">
      <c r="A156" s="41">
        <v>149</v>
      </c>
      <c r="B156" s="36" t="s">
        <v>751</v>
      </c>
      <c r="C156" s="20" t="s">
        <v>752</v>
      </c>
      <c r="D156" s="20" t="s">
        <v>1460</v>
      </c>
      <c r="E156" s="20" t="s">
        <v>1457</v>
      </c>
      <c r="F156" s="126" t="s">
        <v>753</v>
      </c>
      <c r="G156" s="33"/>
      <c r="H156" s="127"/>
      <c r="I156" s="94">
        <v>6600</v>
      </c>
      <c r="J156" s="127"/>
      <c r="K156" s="34">
        <f t="shared" si="11"/>
        <v>57080</v>
      </c>
      <c r="L156" s="25">
        <f>FL156</f>
        <v>18480</v>
      </c>
      <c r="M156" s="26">
        <v>1500</v>
      </c>
      <c r="N156" s="26">
        <v>1000</v>
      </c>
      <c r="O156" s="26">
        <v>5000</v>
      </c>
      <c r="P156" s="26">
        <v>8000</v>
      </c>
      <c r="Q156" s="258"/>
      <c r="R156" s="258"/>
      <c r="S156" s="258"/>
      <c r="T156" s="258"/>
      <c r="U156" s="258"/>
      <c r="V156" s="258"/>
      <c r="W156" s="258"/>
      <c r="X156" s="258"/>
      <c r="Y156" s="258"/>
      <c r="Z156" s="258"/>
      <c r="AA156" s="258"/>
      <c r="AB156" s="258"/>
      <c r="AC156" s="258"/>
      <c r="AD156" s="258"/>
      <c r="AE156" s="258"/>
      <c r="AF156" s="258"/>
      <c r="AG156" s="258"/>
      <c r="AH156" s="258"/>
      <c r="AI156" s="258"/>
      <c r="AJ156" s="258"/>
      <c r="AK156" s="258"/>
      <c r="AL156" s="258"/>
      <c r="AM156" s="258"/>
      <c r="AN156" s="258"/>
      <c r="AO156" s="258"/>
      <c r="AP156" s="258"/>
      <c r="AQ156" s="258"/>
      <c r="AR156" s="258"/>
      <c r="AS156" s="258"/>
      <c r="AT156" s="258"/>
      <c r="AU156" s="258"/>
      <c r="AV156" s="258"/>
      <c r="AW156" s="258"/>
      <c r="AX156" s="258"/>
      <c r="AY156" s="258"/>
      <c r="AZ156" s="258"/>
      <c r="BA156" s="258"/>
      <c r="BB156" s="258"/>
      <c r="BC156" s="258"/>
      <c r="BD156" s="258"/>
      <c r="BE156" s="258"/>
      <c r="BF156" s="258"/>
      <c r="BG156" s="258"/>
      <c r="BH156" s="258"/>
      <c r="BI156" s="258"/>
      <c r="BJ156" s="258"/>
      <c r="BK156" s="258"/>
      <c r="BL156" s="258"/>
      <c r="BM156" s="258"/>
      <c r="BN156" s="258"/>
      <c r="BO156" s="258"/>
      <c r="BP156" s="258"/>
      <c r="BQ156" s="258"/>
      <c r="BR156" s="258"/>
      <c r="BS156" s="258"/>
      <c r="BT156" s="258"/>
      <c r="BU156" s="258"/>
      <c r="BV156" s="258"/>
      <c r="BW156" s="258"/>
      <c r="BX156" s="258"/>
      <c r="BY156" s="258"/>
      <c r="BZ156" s="258"/>
      <c r="CA156" s="258"/>
      <c r="CB156" s="258"/>
      <c r="CC156" s="26">
        <v>1500</v>
      </c>
      <c r="CD156" s="27">
        <v>1500</v>
      </c>
      <c r="CE156" s="26">
        <v>1000</v>
      </c>
      <c r="CF156" s="27">
        <v>1000</v>
      </c>
      <c r="CG156" s="26">
        <v>5000</v>
      </c>
      <c r="CH156" s="27">
        <v>5000</v>
      </c>
      <c r="CI156" s="26">
        <v>8000</v>
      </c>
      <c r="CJ156" s="27">
        <f>1500+0</f>
        <v>1500</v>
      </c>
      <c r="CK156" s="26"/>
      <c r="CL156" s="27"/>
      <c r="CM156" s="29">
        <v>4620</v>
      </c>
      <c r="CN156" s="27">
        <v>0</v>
      </c>
      <c r="CO156" s="29">
        <v>4620</v>
      </c>
      <c r="CP156" s="27">
        <v>15740</v>
      </c>
      <c r="CQ156" s="29">
        <v>4620</v>
      </c>
      <c r="CR156" s="27">
        <v>0</v>
      </c>
      <c r="CS156" s="29">
        <v>4620</v>
      </c>
      <c r="CT156" s="27">
        <v>6000</v>
      </c>
      <c r="CU156" s="29">
        <v>4620</v>
      </c>
      <c r="CV156" s="27">
        <v>7860</v>
      </c>
      <c r="CW156" s="29">
        <v>4620</v>
      </c>
      <c r="CX156" s="27"/>
      <c r="CY156" s="29">
        <v>4620</v>
      </c>
      <c r="CZ156" s="27"/>
      <c r="DA156" s="29">
        <v>4620</v>
      </c>
      <c r="DB156" s="27"/>
      <c r="DC156" s="29">
        <v>4620</v>
      </c>
      <c r="DD156" s="27"/>
      <c r="DE156" s="128"/>
      <c r="DF156" s="27"/>
      <c r="DG156" s="128"/>
      <c r="DH156" s="27"/>
      <c r="DI156" s="128"/>
      <c r="DJ156" s="27"/>
      <c r="DK156" s="125"/>
      <c r="DL156" s="128"/>
      <c r="DM156" s="27"/>
      <c r="DN156" s="128"/>
      <c r="DO156" s="27"/>
      <c r="DP156" s="128"/>
      <c r="DQ156" s="27"/>
      <c r="DR156" s="128"/>
      <c r="DS156" s="27"/>
      <c r="DT156" s="128"/>
      <c r="DU156" s="27"/>
      <c r="DV156" s="128"/>
      <c r="DW156" s="27"/>
      <c r="DX156" s="128"/>
      <c r="DY156" s="27"/>
      <c r="DZ156" s="128"/>
      <c r="EA156" s="27"/>
      <c r="EB156" s="128"/>
      <c r="EC156" s="27"/>
      <c r="ED156" s="128"/>
      <c r="EE156" s="27"/>
      <c r="EF156" s="128"/>
      <c r="EG156" s="27"/>
      <c r="EH156" s="28"/>
      <c r="EI156" s="27"/>
      <c r="EJ156" s="30"/>
      <c r="EK156" s="28"/>
      <c r="EL156" s="27"/>
      <c r="EM156" s="28"/>
      <c r="EN156" s="27"/>
      <c r="EO156" s="28"/>
      <c r="EP156" s="27"/>
      <c r="EQ156" s="28"/>
      <c r="ER156" s="27"/>
      <c r="ES156" s="28"/>
      <c r="ET156" s="27"/>
      <c r="EU156" s="28"/>
      <c r="EV156" s="27"/>
      <c r="EW156" s="26"/>
      <c r="EX156" s="27"/>
      <c r="EY156" s="26"/>
      <c r="EZ156" s="27"/>
      <c r="FA156" s="26"/>
      <c r="FB156" s="27"/>
      <c r="FC156" s="26"/>
      <c r="FD156" s="27"/>
      <c r="FE156" s="26"/>
      <c r="FF156" s="27"/>
      <c r="FG156" s="26"/>
      <c r="FH156" s="27"/>
      <c r="FI156" s="30"/>
      <c r="FJ156" s="31">
        <f t="shared" si="12"/>
        <v>57080</v>
      </c>
      <c r="FK156" s="31">
        <f t="shared" si="13"/>
        <v>38600</v>
      </c>
      <c r="FL156" s="32">
        <f t="shared" si="14"/>
        <v>18480</v>
      </c>
    </row>
    <row r="157" spans="1:168" ht="25.5" customHeight="1">
      <c r="A157" s="172">
        <v>150</v>
      </c>
      <c r="B157" s="36" t="s">
        <v>754</v>
      </c>
      <c r="C157" s="20" t="s">
        <v>755</v>
      </c>
      <c r="D157" s="20" t="s">
        <v>1460</v>
      </c>
      <c r="E157" s="20" t="s">
        <v>1457</v>
      </c>
      <c r="F157" s="126" t="s">
        <v>756</v>
      </c>
      <c r="G157" s="212"/>
      <c r="H157" s="147" t="s">
        <v>1466</v>
      </c>
      <c r="I157" s="94">
        <v>2600</v>
      </c>
      <c r="J157" s="147" t="s">
        <v>64</v>
      </c>
      <c r="K157" s="34">
        <f t="shared" si="11"/>
        <v>31880</v>
      </c>
      <c r="L157" s="25">
        <f>FL157</f>
        <v>8060</v>
      </c>
      <c r="M157" s="26">
        <v>1500</v>
      </c>
      <c r="N157" s="26">
        <v>1000</v>
      </c>
      <c r="O157" s="26">
        <v>5000</v>
      </c>
      <c r="P157" s="26">
        <v>8000</v>
      </c>
      <c r="Q157" s="258"/>
      <c r="R157" s="258"/>
      <c r="S157" s="258"/>
      <c r="T157" s="258"/>
      <c r="U157" s="258"/>
      <c r="V157" s="258"/>
      <c r="W157" s="258"/>
      <c r="X157" s="258"/>
      <c r="Y157" s="258"/>
      <c r="Z157" s="258"/>
      <c r="AA157" s="258"/>
      <c r="AB157" s="258"/>
      <c r="AC157" s="258"/>
      <c r="AD157" s="258"/>
      <c r="AE157" s="258"/>
      <c r="AF157" s="258"/>
      <c r="AG157" s="258"/>
      <c r="AH157" s="258"/>
      <c r="AI157" s="258"/>
      <c r="AJ157" s="258"/>
      <c r="AK157" s="258"/>
      <c r="AL157" s="258"/>
      <c r="AM157" s="258"/>
      <c r="AN157" s="258"/>
      <c r="AO157" s="258"/>
      <c r="AP157" s="258"/>
      <c r="AQ157" s="258"/>
      <c r="AR157" s="258"/>
      <c r="AS157" s="258"/>
      <c r="AT157" s="258"/>
      <c r="AU157" s="258"/>
      <c r="AV157" s="258"/>
      <c r="AW157" s="258"/>
      <c r="AX157" s="258"/>
      <c r="AY157" s="258"/>
      <c r="AZ157" s="258"/>
      <c r="BA157" s="258"/>
      <c r="BB157" s="258"/>
      <c r="BC157" s="258"/>
      <c r="BD157" s="258"/>
      <c r="BE157" s="258"/>
      <c r="BF157" s="258"/>
      <c r="BG157" s="258"/>
      <c r="BH157" s="258"/>
      <c r="BI157" s="258"/>
      <c r="BJ157" s="258"/>
      <c r="BK157" s="258"/>
      <c r="BL157" s="258"/>
      <c r="BM157" s="258"/>
      <c r="BN157" s="258"/>
      <c r="BO157" s="258"/>
      <c r="BP157" s="258"/>
      <c r="BQ157" s="258"/>
      <c r="BR157" s="258"/>
      <c r="BS157" s="258"/>
      <c r="BT157" s="258"/>
      <c r="BU157" s="258"/>
      <c r="BV157" s="258"/>
      <c r="BW157" s="258"/>
      <c r="BX157" s="258"/>
      <c r="BY157" s="258"/>
      <c r="BZ157" s="258"/>
      <c r="CA157" s="258"/>
      <c r="CB157" s="258"/>
      <c r="CC157" s="26">
        <v>1500</v>
      </c>
      <c r="CD157" s="27">
        <v>1500</v>
      </c>
      <c r="CE157" s="26">
        <v>1000</v>
      </c>
      <c r="CF157" s="27">
        <v>1000</v>
      </c>
      <c r="CG157" s="26">
        <v>5000</v>
      </c>
      <c r="CH157" s="27">
        <f>1500+0</f>
        <v>1500</v>
      </c>
      <c r="CI157" s="26">
        <v>8000</v>
      </c>
      <c r="CJ157" s="27"/>
      <c r="CK157" s="26"/>
      <c r="CL157" s="27"/>
      <c r="CM157" s="29">
        <v>1820</v>
      </c>
      <c r="CN157" s="27">
        <v>0</v>
      </c>
      <c r="CO157" s="29">
        <v>1820</v>
      </c>
      <c r="CP157" s="27">
        <v>1820</v>
      </c>
      <c r="CQ157" s="29">
        <v>1820</v>
      </c>
      <c r="CR157" s="27">
        <v>1820</v>
      </c>
      <c r="CS157" s="29">
        <v>1820</v>
      </c>
      <c r="CT157" s="27">
        <f>1820+4000</f>
        <v>5820</v>
      </c>
      <c r="CU157" s="29">
        <v>1820</v>
      </c>
      <c r="CV157" s="27">
        <v>5740</v>
      </c>
      <c r="CW157" s="29">
        <v>1820</v>
      </c>
      <c r="CX157" s="27"/>
      <c r="CY157" s="29">
        <v>1820</v>
      </c>
      <c r="CZ157" s="27">
        <v>3080</v>
      </c>
      <c r="DA157" s="29">
        <v>1820</v>
      </c>
      <c r="DB157" s="27"/>
      <c r="DC157" s="29">
        <v>1820</v>
      </c>
      <c r="DD157" s="27">
        <v>1540</v>
      </c>
      <c r="DE157" s="128"/>
      <c r="DF157" s="27"/>
      <c r="DG157" s="128"/>
      <c r="DH157" s="27"/>
      <c r="DI157" s="128"/>
      <c r="DJ157" s="27"/>
      <c r="DK157" s="125"/>
      <c r="DL157" s="128"/>
      <c r="DM157" s="27"/>
      <c r="DN157" s="128"/>
      <c r="DO157" s="27"/>
      <c r="DP157" s="128"/>
      <c r="DQ157" s="27"/>
      <c r="DR157" s="128"/>
      <c r="DS157" s="27"/>
      <c r="DT157" s="128"/>
      <c r="DU157" s="27"/>
      <c r="DV157" s="128"/>
      <c r="DW157" s="27"/>
      <c r="DX157" s="128"/>
      <c r="DY157" s="27"/>
      <c r="DZ157" s="128"/>
      <c r="EA157" s="27"/>
      <c r="EB157" s="128"/>
      <c r="EC157" s="27"/>
      <c r="ED157" s="128"/>
      <c r="EE157" s="27"/>
      <c r="EF157" s="128"/>
      <c r="EG157" s="27"/>
      <c r="EH157" s="28"/>
      <c r="EI157" s="27"/>
      <c r="EJ157" s="30"/>
      <c r="EK157" s="28"/>
      <c r="EL157" s="27"/>
      <c r="EM157" s="28"/>
      <c r="EN157" s="27"/>
      <c r="EO157" s="28"/>
      <c r="EP157" s="27"/>
      <c r="EQ157" s="28"/>
      <c r="ER157" s="27"/>
      <c r="ES157" s="28"/>
      <c r="ET157" s="27"/>
      <c r="EU157" s="28"/>
      <c r="EV157" s="27"/>
      <c r="EW157" s="26"/>
      <c r="EX157" s="27"/>
      <c r="EY157" s="26"/>
      <c r="EZ157" s="27"/>
      <c r="FA157" s="26"/>
      <c r="FB157" s="27"/>
      <c r="FC157" s="26"/>
      <c r="FD157" s="27"/>
      <c r="FE157" s="26"/>
      <c r="FF157" s="27"/>
      <c r="FG157" s="26"/>
      <c r="FH157" s="27"/>
      <c r="FI157" s="30"/>
      <c r="FJ157" s="31">
        <f t="shared" si="12"/>
        <v>31880</v>
      </c>
      <c r="FK157" s="31">
        <f t="shared" si="13"/>
        <v>23820</v>
      </c>
      <c r="FL157" s="32">
        <f t="shared" si="14"/>
        <v>8060</v>
      </c>
    </row>
    <row r="158" spans="1:168" ht="25.5" customHeight="1">
      <c r="A158" s="41">
        <v>151</v>
      </c>
      <c r="B158" s="36" t="s">
        <v>757</v>
      </c>
      <c r="C158" s="20" t="s">
        <v>758</v>
      </c>
      <c r="D158" s="20" t="s">
        <v>1460</v>
      </c>
      <c r="E158" s="20" t="s">
        <v>1457</v>
      </c>
      <c r="F158" s="126" t="s">
        <v>759</v>
      </c>
      <c r="G158" s="33"/>
      <c r="H158" s="127"/>
      <c r="I158" s="94">
        <v>6600</v>
      </c>
      <c r="J158" s="127"/>
      <c r="K158" s="34">
        <f t="shared" si="11"/>
        <v>57080</v>
      </c>
      <c r="L158" s="25">
        <f>FL158</f>
        <v>18480</v>
      </c>
      <c r="M158" s="26">
        <v>1500</v>
      </c>
      <c r="N158" s="26">
        <v>1000</v>
      </c>
      <c r="O158" s="26">
        <v>5000</v>
      </c>
      <c r="P158" s="26">
        <v>8000</v>
      </c>
      <c r="Q158" s="258"/>
      <c r="R158" s="258"/>
      <c r="S158" s="258"/>
      <c r="T158" s="258"/>
      <c r="U158" s="258"/>
      <c r="V158" s="258"/>
      <c r="W158" s="258"/>
      <c r="X158" s="258"/>
      <c r="Y158" s="258"/>
      <c r="Z158" s="258"/>
      <c r="AA158" s="258"/>
      <c r="AB158" s="258"/>
      <c r="AC158" s="258"/>
      <c r="AD158" s="258"/>
      <c r="AE158" s="258"/>
      <c r="AF158" s="258"/>
      <c r="AG158" s="258"/>
      <c r="AH158" s="258"/>
      <c r="AI158" s="258"/>
      <c r="AJ158" s="258"/>
      <c r="AK158" s="258"/>
      <c r="AL158" s="258"/>
      <c r="AM158" s="258"/>
      <c r="AN158" s="258"/>
      <c r="AO158" s="258"/>
      <c r="AP158" s="258"/>
      <c r="AQ158" s="258"/>
      <c r="AR158" s="258"/>
      <c r="AS158" s="258"/>
      <c r="AT158" s="258"/>
      <c r="AU158" s="258"/>
      <c r="AV158" s="258"/>
      <c r="AW158" s="258"/>
      <c r="AX158" s="258"/>
      <c r="AY158" s="258"/>
      <c r="AZ158" s="258"/>
      <c r="BA158" s="258"/>
      <c r="BB158" s="258"/>
      <c r="BC158" s="258"/>
      <c r="BD158" s="258"/>
      <c r="BE158" s="258"/>
      <c r="BF158" s="258"/>
      <c r="BG158" s="258"/>
      <c r="BH158" s="258"/>
      <c r="BI158" s="258"/>
      <c r="BJ158" s="258"/>
      <c r="BK158" s="258"/>
      <c r="BL158" s="258"/>
      <c r="BM158" s="258"/>
      <c r="BN158" s="258"/>
      <c r="BO158" s="258"/>
      <c r="BP158" s="258"/>
      <c r="BQ158" s="258"/>
      <c r="BR158" s="258"/>
      <c r="BS158" s="258"/>
      <c r="BT158" s="258"/>
      <c r="BU158" s="258"/>
      <c r="BV158" s="258"/>
      <c r="BW158" s="258"/>
      <c r="BX158" s="258"/>
      <c r="BY158" s="258"/>
      <c r="BZ158" s="258"/>
      <c r="CA158" s="258"/>
      <c r="CB158" s="258"/>
      <c r="CC158" s="26">
        <v>1500</v>
      </c>
      <c r="CD158" s="27">
        <v>1500</v>
      </c>
      <c r="CE158" s="26">
        <v>1000</v>
      </c>
      <c r="CF158" s="27">
        <v>1000</v>
      </c>
      <c r="CG158" s="26">
        <v>5000</v>
      </c>
      <c r="CH158" s="27">
        <v>5000</v>
      </c>
      <c r="CI158" s="26">
        <v>8000</v>
      </c>
      <c r="CJ158" s="27">
        <f>1500+0</f>
        <v>1500</v>
      </c>
      <c r="CK158" s="26"/>
      <c r="CL158" s="27"/>
      <c r="CM158" s="29">
        <v>4620</v>
      </c>
      <c r="CN158" s="27">
        <v>0</v>
      </c>
      <c r="CO158" s="29">
        <v>4620</v>
      </c>
      <c r="CP158" s="27">
        <f>4620+0</f>
        <v>4620</v>
      </c>
      <c r="CQ158" s="29">
        <v>4620</v>
      </c>
      <c r="CR158" s="27">
        <v>0</v>
      </c>
      <c r="CS158" s="29">
        <v>4620</v>
      </c>
      <c r="CT158" s="27">
        <v>20360</v>
      </c>
      <c r="CU158" s="29">
        <v>4620</v>
      </c>
      <c r="CV158" s="27"/>
      <c r="CW158" s="29">
        <v>4620</v>
      </c>
      <c r="CX158" s="27"/>
      <c r="CY158" s="29">
        <v>4620</v>
      </c>
      <c r="CZ158" s="27"/>
      <c r="DA158" s="29">
        <v>4620</v>
      </c>
      <c r="DB158" s="27"/>
      <c r="DC158" s="29">
        <v>4620</v>
      </c>
      <c r="DD158" s="27">
        <v>4620</v>
      </c>
      <c r="DE158" s="128"/>
      <c r="DF158" s="27"/>
      <c r="DG158" s="128"/>
      <c r="DH158" s="27"/>
      <c r="DI158" s="128"/>
      <c r="DJ158" s="27"/>
      <c r="DK158" s="125"/>
      <c r="DL158" s="128"/>
      <c r="DM158" s="27"/>
      <c r="DN158" s="128"/>
      <c r="DO158" s="27"/>
      <c r="DP158" s="128"/>
      <c r="DQ158" s="27"/>
      <c r="DR158" s="128"/>
      <c r="DS158" s="27"/>
      <c r="DT158" s="128"/>
      <c r="DU158" s="27"/>
      <c r="DV158" s="128"/>
      <c r="DW158" s="27"/>
      <c r="DX158" s="128"/>
      <c r="DY158" s="27"/>
      <c r="DZ158" s="128"/>
      <c r="EA158" s="27"/>
      <c r="EB158" s="128"/>
      <c r="EC158" s="27"/>
      <c r="ED158" s="128"/>
      <c r="EE158" s="27"/>
      <c r="EF158" s="128"/>
      <c r="EG158" s="27"/>
      <c r="EH158" s="28"/>
      <c r="EI158" s="27"/>
      <c r="EJ158" s="30"/>
      <c r="EK158" s="28"/>
      <c r="EL158" s="27"/>
      <c r="EM158" s="28"/>
      <c r="EN158" s="27"/>
      <c r="EO158" s="28"/>
      <c r="EP158" s="27"/>
      <c r="EQ158" s="28"/>
      <c r="ER158" s="27"/>
      <c r="ES158" s="28"/>
      <c r="ET158" s="27"/>
      <c r="EU158" s="28"/>
      <c r="EV158" s="27"/>
      <c r="EW158" s="26"/>
      <c r="EX158" s="27"/>
      <c r="EY158" s="26"/>
      <c r="EZ158" s="27"/>
      <c r="FA158" s="26"/>
      <c r="FB158" s="27"/>
      <c r="FC158" s="26"/>
      <c r="FD158" s="27"/>
      <c r="FE158" s="26"/>
      <c r="FF158" s="27"/>
      <c r="FG158" s="26"/>
      <c r="FH158" s="27"/>
      <c r="FI158" s="30"/>
      <c r="FJ158" s="31">
        <f t="shared" si="12"/>
        <v>57080</v>
      </c>
      <c r="FK158" s="31">
        <f t="shared" si="13"/>
        <v>38600</v>
      </c>
      <c r="FL158" s="32">
        <f t="shared" si="14"/>
        <v>18480</v>
      </c>
    </row>
    <row r="159" spans="1:168" ht="25.5" customHeight="1">
      <c r="A159" s="172">
        <v>152</v>
      </c>
      <c r="B159" s="36" t="s">
        <v>218</v>
      </c>
      <c r="C159" s="20" t="s">
        <v>219</v>
      </c>
      <c r="D159" s="20" t="s">
        <v>1460</v>
      </c>
      <c r="E159" s="20" t="s">
        <v>1458</v>
      </c>
      <c r="F159" s="21" t="s">
        <v>220</v>
      </c>
      <c r="G159" s="33"/>
      <c r="H159" s="35"/>
      <c r="I159" s="23">
        <v>6600</v>
      </c>
      <c r="J159" s="35"/>
      <c r="K159" s="34">
        <f t="shared" si="11"/>
        <v>57080</v>
      </c>
      <c r="L159" s="38">
        <f>FJ159</f>
        <v>57080</v>
      </c>
      <c r="M159" s="26">
        <v>1500</v>
      </c>
      <c r="N159" s="26">
        <v>1000</v>
      </c>
      <c r="O159" s="26">
        <v>5000</v>
      </c>
      <c r="P159" s="26">
        <v>8000</v>
      </c>
      <c r="Q159" s="258"/>
      <c r="R159" s="258"/>
      <c r="S159" s="258"/>
      <c r="T159" s="258"/>
      <c r="U159" s="258"/>
      <c r="V159" s="258"/>
      <c r="W159" s="258"/>
      <c r="X159" s="258"/>
      <c r="Y159" s="258"/>
      <c r="Z159" s="258"/>
      <c r="AA159" s="258"/>
      <c r="AB159" s="258"/>
      <c r="AC159" s="258"/>
      <c r="AD159" s="258"/>
      <c r="AE159" s="258"/>
      <c r="AF159" s="258"/>
      <c r="AG159" s="258"/>
      <c r="AH159" s="258"/>
      <c r="AI159" s="258"/>
      <c r="AJ159" s="258"/>
      <c r="AK159" s="258"/>
      <c r="AL159" s="258"/>
      <c r="AM159" s="258"/>
      <c r="AN159" s="258"/>
      <c r="AO159" s="258"/>
      <c r="AP159" s="258"/>
      <c r="AQ159" s="258"/>
      <c r="AR159" s="258"/>
      <c r="AS159" s="258"/>
      <c r="AT159" s="258"/>
      <c r="AU159" s="258"/>
      <c r="AV159" s="258"/>
      <c r="AW159" s="258"/>
      <c r="AX159" s="258"/>
      <c r="AY159" s="258"/>
      <c r="AZ159" s="258"/>
      <c r="BA159" s="258"/>
      <c r="BB159" s="258"/>
      <c r="BC159" s="258"/>
      <c r="BD159" s="258"/>
      <c r="BE159" s="258"/>
      <c r="BF159" s="258"/>
      <c r="BG159" s="258"/>
      <c r="BH159" s="258"/>
      <c r="BI159" s="258"/>
      <c r="BJ159" s="258"/>
      <c r="BK159" s="258"/>
      <c r="BL159" s="258"/>
      <c r="BM159" s="258"/>
      <c r="BN159" s="258"/>
      <c r="BO159" s="258"/>
      <c r="BP159" s="258"/>
      <c r="BQ159" s="258"/>
      <c r="BR159" s="258"/>
      <c r="BS159" s="258"/>
      <c r="BT159" s="258"/>
      <c r="BU159" s="258"/>
      <c r="BV159" s="258"/>
      <c r="BW159" s="258"/>
      <c r="BX159" s="258"/>
      <c r="BY159" s="258"/>
      <c r="BZ159" s="258"/>
      <c r="CA159" s="258"/>
      <c r="CB159" s="258"/>
      <c r="CC159" s="26">
        <v>1500</v>
      </c>
      <c r="CD159" s="27">
        <v>1500</v>
      </c>
      <c r="CE159" s="26">
        <v>1000</v>
      </c>
      <c r="CF159" s="27">
        <v>1000</v>
      </c>
      <c r="CG159" s="26">
        <v>5000</v>
      </c>
      <c r="CH159" s="27">
        <v>0</v>
      </c>
      <c r="CI159" s="26">
        <v>8000</v>
      </c>
      <c r="CJ159" s="27">
        <f>1500+0</f>
        <v>1500</v>
      </c>
      <c r="CK159" s="28"/>
      <c r="CL159" s="27"/>
      <c r="CM159" s="26"/>
      <c r="CN159" s="27">
        <v>5000</v>
      </c>
      <c r="CO159" s="29">
        <v>4620</v>
      </c>
      <c r="CP159" s="27">
        <v>0</v>
      </c>
      <c r="CQ159" s="29">
        <v>4620</v>
      </c>
      <c r="CR159" s="27"/>
      <c r="CS159" s="29">
        <v>4620</v>
      </c>
      <c r="CT159" s="27"/>
      <c r="CU159" s="29">
        <v>4620</v>
      </c>
      <c r="CV159" s="27">
        <v>8000</v>
      </c>
      <c r="CW159" s="29">
        <v>4620</v>
      </c>
      <c r="CX159" s="27">
        <v>10000</v>
      </c>
      <c r="CY159" s="29">
        <v>4620</v>
      </c>
      <c r="CZ159" s="27"/>
      <c r="DA159" s="29">
        <v>4620</v>
      </c>
      <c r="DB159" s="27"/>
      <c r="DC159" s="29">
        <v>4620</v>
      </c>
      <c r="DD159" s="27"/>
      <c r="DE159" s="29">
        <v>4620</v>
      </c>
      <c r="DF159" s="27">
        <v>20000</v>
      </c>
      <c r="DG159" s="28"/>
      <c r="DH159" s="27"/>
      <c r="DI159" s="28"/>
      <c r="DJ159" s="27"/>
      <c r="DK159" s="125"/>
      <c r="DL159" s="128"/>
      <c r="DM159" s="27"/>
      <c r="DN159" s="128"/>
      <c r="DO159" s="27"/>
      <c r="DP159" s="128"/>
      <c r="DQ159" s="27"/>
      <c r="DR159" s="128"/>
      <c r="DS159" s="27"/>
      <c r="DT159" s="128"/>
      <c r="DU159" s="27"/>
      <c r="DV159" s="128"/>
      <c r="DW159" s="27"/>
      <c r="DX159" s="128"/>
      <c r="DY159" s="27"/>
      <c r="DZ159" s="128"/>
      <c r="EA159" s="27"/>
      <c r="EB159" s="128"/>
      <c r="EC159" s="27"/>
      <c r="ED159" s="128"/>
      <c r="EE159" s="27"/>
      <c r="EF159" s="128"/>
      <c r="EG159" s="27"/>
      <c r="EH159" s="28"/>
      <c r="EI159" s="27"/>
      <c r="EJ159" s="30"/>
      <c r="EK159" s="28"/>
      <c r="EL159" s="27"/>
      <c r="EM159" s="28"/>
      <c r="EN159" s="27"/>
      <c r="EO159" s="28"/>
      <c r="EP159" s="27"/>
      <c r="EQ159" s="28"/>
      <c r="ER159" s="27"/>
      <c r="ES159" s="28"/>
      <c r="ET159" s="27"/>
      <c r="EU159" s="28"/>
      <c r="EV159" s="27"/>
      <c r="EW159" s="26"/>
      <c r="EX159" s="27"/>
      <c r="EY159" s="26"/>
      <c r="EZ159" s="27"/>
      <c r="FA159" s="26"/>
      <c r="FB159" s="27"/>
      <c r="FC159" s="26"/>
      <c r="FD159" s="27"/>
      <c r="FE159" s="26"/>
      <c r="FF159" s="27"/>
      <c r="FG159" s="26"/>
      <c r="FH159" s="27"/>
      <c r="FI159" s="30"/>
      <c r="FJ159" s="31">
        <f t="shared" si="12"/>
        <v>57080</v>
      </c>
      <c r="FK159" s="31">
        <f t="shared" si="13"/>
        <v>47000</v>
      </c>
      <c r="FL159" s="32">
        <f t="shared" si="14"/>
        <v>10080</v>
      </c>
    </row>
    <row r="160" spans="1:168" ht="25.5" customHeight="1">
      <c r="A160" s="41">
        <v>153</v>
      </c>
      <c r="B160" s="36" t="s">
        <v>221</v>
      </c>
      <c r="C160" s="20" t="s">
        <v>222</v>
      </c>
      <c r="D160" s="20" t="s">
        <v>1460</v>
      </c>
      <c r="E160" s="20" t="s">
        <v>1458</v>
      </c>
      <c r="F160" s="21" t="s">
        <v>223</v>
      </c>
      <c r="G160" s="33"/>
      <c r="H160" s="35"/>
      <c r="I160" s="23">
        <v>6600</v>
      </c>
      <c r="J160" s="35"/>
      <c r="K160" s="34">
        <f t="shared" si="11"/>
        <v>57080</v>
      </c>
      <c r="L160" s="25">
        <f>FJ160</f>
        <v>57080</v>
      </c>
      <c r="M160" s="26">
        <v>1500</v>
      </c>
      <c r="N160" s="26">
        <v>1000</v>
      </c>
      <c r="O160" s="26">
        <v>5000</v>
      </c>
      <c r="P160" s="26">
        <v>8000</v>
      </c>
      <c r="Q160" s="258"/>
      <c r="R160" s="258"/>
      <c r="S160" s="258"/>
      <c r="T160" s="258"/>
      <c r="U160" s="258"/>
      <c r="V160" s="258"/>
      <c r="W160" s="258"/>
      <c r="X160" s="258"/>
      <c r="Y160" s="258"/>
      <c r="Z160" s="258"/>
      <c r="AA160" s="258"/>
      <c r="AB160" s="258"/>
      <c r="AC160" s="258"/>
      <c r="AD160" s="258"/>
      <c r="AE160" s="258"/>
      <c r="AF160" s="258"/>
      <c r="AG160" s="258"/>
      <c r="AH160" s="258"/>
      <c r="AI160" s="258"/>
      <c r="AJ160" s="258"/>
      <c r="AK160" s="258"/>
      <c r="AL160" s="258"/>
      <c r="AM160" s="258"/>
      <c r="AN160" s="258"/>
      <c r="AO160" s="258"/>
      <c r="AP160" s="258"/>
      <c r="AQ160" s="258"/>
      <c r="AR160" s="258"/>
      <c r="AS160" s="258"/>
      <c r="AT160" s="258"/>
      <c r="AU160" s="258"/>
      <c r="AV160" s="258"/>
      <c r="AW160" s="258"/>
      <c r="AX160" s="258"/>
      <c r="AY160" s="258"/>
      <c r="AZ160" s="258"/>
      <c r="BA160" s="258"/>
      <c r="BB160" s="258"/>
      <c r="BC160" s="258"/>
      <c r="BD160" s="258"/>
      <c r="BE160" s="258"/>
      <c r="BF160" s="258"/>
      <c r="BG160" s="258"/>
      <c r="BH160" s="258"/>
      <c r="BI160" s="258"/>
      <c r="BJ160" s="258"/>
      <c r="BK160" s="258"/>
      <c r="BL160" s="258"/>
      <c r="BM160" s="258"/>
      <c r="BN160" s="258"/>
      <c r="BO160" s="258"/>
      <c r="BP160" s="258"/>
      <c r="BQ160" s="258"/>
      <c r="BR160" s="258"/>
      <c r="BS160" s="258"/>
      <c r="BT160" s="258"/>
      <c r="BU160" s="258"/>
      <c r="BV160" s="258"/>
      <c r="BW160" s="258"/>
      <c r="BX160" s="258"/>
      <c r="BY160" s="258"/>
      <c r="BZ160" s="258"/>
      <c r="CA160" s="258"/>
      <c r="CB160" s="258"/>
      <c r="CC160" s="26">
        <v>1500</v>
      </c>
      <c r="CD160" s="27">
        <v>1500</v>
      </c>
      <c r="CE160" s="26">
        <v>1000</v>
      </c>
      <c r="CF160" s="27">
        <v>1000</v>
      </c>
      <c r="CG160" s="26">
        <v>5000</v>
      </c>
      <c r="CH160" s="27">
        <v>5000</v>
      </c>
      <c r="CI160" s="26">
        <v>8000</v>
      </c>
      <c r="CJ160" s="27">
        <f>1500+0</f>
        <v>1500</v>
      </c>
      <c r="CK160" s="28"/>
      <c r="CL160" s="27"/>
      <c r="CM160" s="26"/>
      <c r="CN160" s="27"/>
      <c r="CO160" s="29">
        <v>4620</v>
      </c>
      <c r="CP160" s="27">
        <v>0</v>
      </c>
      <c r="CQ160" s="29">
        <v>4620</v>
      </c>
      <c r="CR160" s="27">
        <f>4620+0</f>
        <v>4620</v>
      </c>
      <c r="CS160" s="29">
        <v>4620</v>
      </c>
      <c r="CT160" s="27"/>
      <c r="CU160" s="29">
        <v>4620</v>
      </c>
      <c r="CV160" s="27">
        <v>11120</v>
      </c>
      <c r="CW160" s="29">
        <v>4620</v>
      </c>
      <c r="CX160" s="27">
        <v>4620</v>
      </c>
      <c r="CY160" s="29">
        <v>4620</v>
      </c>
      <c r="CZ160" s="27"/>
      <c r="DA160" s="29">
        <v>4620</v>
      </c>
      <c r="DB160" s="27"/>
      <c r="DC160" s="29">
        <v>4620</v>
      </c>
      <c r="DD160" s="27"/>
      <c r="DE160" s="29">
        <v>4620</v>
      </c>
      <c r="DF160" s="27">
        <v>4620</v>
      </c>
      <c r="DG160" s="28"/>
      <c r="DH160" s="27"/>
      <c r="DI160" s="28"/>
      <c r="DJ160" s="27"/>
      <c r="DK160" s="125"/>
      <c r="DL160" s="128"/>
      <c r="DM160" s="27"/>
      <c r="DN160" s="128"/>
      <c r="DO160" s="27"/>
      <c r="DP160" s="128"/>
      <c r="DQ160" s="27"/>
      <c r="DR160" s="128"/>
      <c r="DS160" s="27"/>
      <c r="DT160" s="128"/>
      <c r="DU160" s="27"/>
      <c r="DV160" s="128"/>
      <c r="DW160" s="27"/>
      <c r="DX160" s="128"/>
      <c r="DY160" s="27"/>
      <c r="DZ160" s="128"/>
      <c r="EA160" s="27"/>
      <c r="EB160" s="128"/>
      <c r="EC160" s="27"/>
      <c r="ED160" s="128"/>
      <c r="EE160" s="27"/>
      <c r="EF160" s="128"/>
      <c r="EG160" s="27"/>
      <c r="EH160" s="28"/>
      <c r="EI160" s="27"/>
      <c r="EJ160" s="30"/>
      <c r="EK160" s="28"/>
      <c r="EL160" s="27"/>
      <c r="EM160" s="28"/>
      <c r="EN160" s="27"/>
      <c r="EO160" s="28"/>
      <c r="EP160" s="27"/>
      <c r="EQ160" s="28"/>
      <c r="ER160" s="27"/>
      <c r="ES160" s="28"/>
      <c r="ET160" s="27"/>
      <c r="EU160" s="28"/>
      <c r="EV160" s="27"/>
      <c r="EW160" s="26"/>
      <c r="EX160" s="27"/>
      <c r="EY160" s="26"/>
      <c r="EZ160" s="27"/>
      <c r="FA160" s="26"/>
      <c r="FB160" s="27"/>
      <c r="FC160" s="26"/>
      <c r="FD160" s="27"/>
      <c r="FE160" s="26"/>
      <c r="FF160" s="27"/>
      <c r="FG160" s="26"/>
      <c r="FH160" s="27"/>
      <c r="FI160" s="30"/>
      <c r="FJ160" s="31">
        <f t="shared" si="12"/>
        <v>57080</v>
      </c>
      <c r="FK160" s="31">
        <f t="shared" si="13"/>
        <v>33980</v>
      </c>
      <c r="FL160" s="32">
        <f t="shared" si="14"/>
        <v>23100</v>
      </c>
    </row>
    <row r="161" spans="1:168" ht="25.5" customHeight="1">
      <c r="A161" s="172">
        <v>154</v>
      </c>
      <c r="B161" s="36" t="s">
        <v>224</v>
      </c>
      <c r="C161" s="20" t="s">
        <v>225</v>
      </c>
      <c r="D161" s="20" t="s">
        <v>1460</v>
      </c>
      <c r="E161" s="20" t="s">
        <v>1458</v>
      </c>
      <c r="F161" s="21" t="s">
        <v>226</v>
      </c>
      <c r="G161" s="210"/>
      <c r="H161" s="35"/>
      <c r="I161" s="23">
        <v>6600</v>
      </c>
      <c r="J161" s="35"/>
      <c r="K161" s="34">
        <f t="shared" si="11"/>
        <v>57080</v>
      </c>
      <c r="L161" s="25">
        <f>FJ161</f>
        <v>57080</v>
      </c>
      <c r="M161" s="26">
        <v>1500</v>
      </c>
      <c r="N161" s="26">
        <v>1000</v>
      </c>
      <c r="O161" s="26">
        <v>5000</v>
      </c>
      <c r="P161" s="26">
        <v>8000</v>
      </c>
      <c r="Q161" s="258"/>
      <c r="R161" s="258"/>
      <c r="S161" s="258"/>
      <c r="T161" s="258"/>
      <c r="U161" s="258"/>
      <c r="V161" s="258"/>
      <c r="W161" s="258"/>
      <c r="X161" s="258"/>
      <c r="Y161" s="258"/>
      <c r="Z161" s="258"/>
      <c r="AA161" s="258"/>
      <c r="AB161" s="258"/>
      <c r="AC161" s="258"/>
      <c r="AD161" s="258"/>
      <c r="AE161" s="258"/>
      <c r="AF161" s="258"/>
      <c r="AG161" s="258"/>
      <c r="AH161" s="258"/>
      <c r="AI161" s="258"/>
      <c r="AJ161" s="258"/>
      <c r="AK161" s="258"/>
      <c r="AL161" s="258"/>
      <c r="AM161" s="258"/>
      <c r="AN161" s="258"/>
      <c r="AO161" s="258"/>
      <c r="AP161" s="258"/>
      <c r="AQ161" s="258"/>
      <c r="AR161" s="258"/>
      <c r="AS161" s="258"/>
      <c r="AT161" s="258"/>
      <c r="AU161" s="258"/>
      <c r="AV161" s="258"/>
      <c r="AW161" s="258"/>
      <c r="AX161" s="258"/>
      <c r="AY161" s="258"/>
      <c r="AZ161" s="258"/>
      <c r="BA161" s="258"/>
      <c r="BB161" s="258"/>
      <c r="BC161" s="258"/>
      <c r="BD161" s="258"/>
      <c r="BE161" s="258"/>
      <c r="BF161" s="258"/>
      <c r="BG161" s="258"/>
      <c r="BH161" s="258"/>
      <c r="BI161" s="258"/>
      <c r="BJ161" s="258"/>
      <c r="BK161" s="258"/>
      <c r="BL161" s="258"/>
      <c r="BM161" s="258"/>
      <c r="BN161" s="258"/>
      <c r="BO161" s="258"/>
      <c r="BP161" s="258"/>
      <c r="BQ161" s="258"/>
      <c r="BR161" s="258"/>
      <c r="BS161" s="258"/>
      <c r="BT161" s="258"/>
      <c r="BU161" s="258"/>
      <c r="BV161" s="258"/>
      <c r="BW161" s="258"/>
      <c r="BX161" s="258"/>
      <c r="BY161" s="258"/>
      <c r="BZ161" s="258"/>
      <c r="CA161" s="258"/>
      <c r="CB161" s="258"/>
      <c r="CC161" s="26">
        <v>1500</v>
      </c>
      <c r="CD161" s="27">
        <v>1500</v>
      </c>
      <c r="CE161" s="26">
        <v>1000</v>
      </c>
      <c r="CF161" s="27">
        <f>500+0</f>
        <v>500</v>
      </c>
      <c r="CG161" s="26">
        <v>5000</v>
      </c>
      <c r="CH161" s="27">
        <v>0</v>
      </c>
      <c r="CI161" s="26">
        <v>8000</v>
      </c>
      <c r="CJ161" s="27">
        <v>0</v>
      </c>
      <c r="CK161" s="28"/>
      <c r="CL161" s="27"/>
      <c r="CM161" s="26"/>
      <c r="CN161" s="27">
        <v>13500</v>
      </c>
      <c r="CO161" s="29">
        <v>4620</v>
      </c>
      <c r="CP161" s="27">
        <v>4620</v>
      </c>
      <c r="CQ161" s="29">
        <v>4620</v>
      </c>
      <c r="CR161" s="27">
        <v>4620</v>
      </c>
      <c r="CS161" s="29">
        <v>4620</v>
      </c>
      <c r="CT161" s="27">
        <f>4620+0</f>
        <v>4620</v>
      </c>
      <c r="CU161" s="29">
        <v>4620</v>
      </c>
      <c r="CV161" s="27">
        <v>4620</v>
      </c>
      <c r="CW161" s="29">
        <v>4620</v>
      </c>
      <c r="CX161" s="27">
        <v>4620</v>
      </c>
      <c r="CY161" s="29">
        <v>4620</v>
      </c>
      <c r="CZ161" s="27">
        <v>4620</v>
      </c>
      <c r="DA161" s="29">
        <v>4620</v>
      </c>
      <c r="DB161" s="27">
        <v>4620</v>
      </c>
      <c r="DC161" s="29">
        <v>4620</v>
      </c>
      <c r="DD161" s="27">
        <v>4620</v>
      </c>
      <c r="DE161" s="29">
        <v>4620</v>
      </c>
      <c r="DF161" s="27">
        <v>4620</v>
      </c>
      <c r="DG161" s="28"/>
      <c r="DH161" s="27"/>
      <c r="DI161" s="28"/>
      <c r="DJ161" s="27"/>
      <c r="DK161" s="125"/>
      <c r="DL161" s="128"/>
      <c r="DM161" s="27"/>
      <c r="DN161" s="128"/>
      <c r="DO161" s="27"/>
      <c r="DP161" s="128"/>
      <c r="DQ161" s="27"/>
      <c r="DR161" s="128"/>
      <c r="DS161" s="27"/>
      <c r="DT161" s="128"/>
      <c r="DU161" s="27"/>
      <c r="DV161" s="128"/>
      <c r="DW161" s="27"/>
      <c r="DX161" s="128"/>
      <c r="DY161" s="27"/>
      <c r="DZ161" s="128"/>
      <c r="EA161" s="27"/>
      <c r="EB161" s="128"/>
      <c r="EC161" s="27"/>
      <c r="ED161" s="128"/>
      <c r="EE161" s="27"/>
      <c r="EF161" s="128"/>
      <c r="EG161" s="27"/>
      <c r="EH161" s="28"/>
      <c r="EI161" s="27"/>
      <c r="EJ161" s="30"/>
      <c r="EK161" s="28"/>
      <c r="EL161" s="27"/>
      <c r="EM161" s="28"/>
      <c r="EN161" s="27"/>
      <c r="EO161" s="28"/>
      <c r="EP161" s="27"/>
      <c r="EQ161" s="28"/>
      <c r="ER161" s="27"/>
      <c r="ES161" s="28"/>
      <c r="ET161" s="27"/>
      <c r="EU161" s="28"/>
      <c r="EV161" s="27"/>
      <c r="EW161" s="26"/>
      <c r="EX161" s="27"/>
      <c r="EY161" s="26"/>
      <c r="EZ161" s="27"/>
      <c r="FA161" s="26"/>
      <c r="FB161" s="27"/>
      <c r="FC161" s="26"/>
      <c r="FD161" s="27"/>
      <c r="FE161" s="26"/>
      <c r="FF161" s="27"/>
      <c r="FG161" s="26"/>
      <c r="FH161" s="27"/>
      <c r="FI161" s="30"/>
      <c r="FJ161" s="31">
        <f t="shared" si="12"/>
        <v>57080</v>
      </c>
      <c r="FK161" s="31">
        <f t="shared" si="13"/>
        <v>57080</v>
      </c>
      <c r="FL161" s="32">
        <f t="shared" si="14"/>
        <v>0</v>
      </c>
    </row>
    <row r="162" spans="1:168" ht="25.5" customHeight="1">
      <c r="A162" s="41">
        <v>155</v>
      </c>
      <c r="B162" s="36" t="s">
        <v>760</v>
      </c>
      <c r="C162" s="20" t="s">
        <v>761</v>
      </c>
      <c r="D162" s="20" t="s">
        <v>1460</v>
      </c>
      <c r="E162" s="20" t="s">
        <v>1457</v>
      </c>
      <c r="F162" s="126" t="s">
        <v>762</v>
      </c>
      <c r="G162" s="208"/>
      <c r="H162" s="147"/>
      <c r="I162" s="94">
        <v>6600</v>
      </c>
      <c r="J162" s="127"/>
      <c r="K162" s="34">
        <f t="shared" si="11"/>
        <v>57080</v>
      </c>
      <c r="L162" s="25">
        <f t="shared" ref="L162:L170" si="15">FL162</f>
        <v>4620</v>
      </c>
      <c r="M162" s="26">
        <v>1500</v>
      </c>
      <c r="N162" s="26">
        <v>1000</v>
      </c>
      <c r="O162" s="26">
        <v>5000</v>
      </c>
      <c r="P162" s="26">
        <v>8000</v>
      </c>
      <c r="Q162" s="258"/>
      <c r="R162" s="258"/>
      <c r="S162" s="258"/>
      <c r="T162" s="258"/>
      <c r="U162" s="258"/>
      <c r="V162" s="258"/>
      <c r="W162" s="258"/>
      <c r="X162" s="258"/>
      <c r="Y162" s="258"/>
      <c r="Z162" s="258"/>
      <c r="AA162" s="258"/>
      <c r="AB162" s="258"/>
      <c r="AC162" s="258"/>
      <c r="AD162" s="258"/>
      <c r="AE162" s="258"/>
      <c r="AF162" s="258"/>
      <c r="AG162" s="258"/>
      <c r="AH162" s="258"/>
      <c r="AI162" s="258"/>
      <c r="AJ162" s="258"/>
      <c r="AK162" s="258"/>
      <c r="AL162" s="258"/>
      <c r="AM162" s="258"/>
      <c r="AN162" s="258"/>
      <c r="AO162" s="258"/>
      <c r="AP162" s="258"/>
      <c r="AQ162" s="258"/>
      <c r="AR162" s="258"/>
      <c r="AS162" s="258"/>
      <c r="AT162" s="258"/>
      <c r="AU162" s="258"/>
      <c r="AV162" s="258"/>
      <c r="AW162" s="258"/>
      <c r="AX162" s="258"/>
      <c r="AY162" s="258"/>
      <c r="AZ162" s="258"/>
      <c r="BA162" s="258"/>
      <c r="BB162" s="258"/>
      <c r="BC162" s="258"/>
      <c r="BD162" s="258"/>
      <c r="BE162" s="258"/>
      <c r="BF162" s="258"/>
      <c r="BG162" s="258"/>
      <c r="BH162" s="258"/>
      <c r="BI162" s="258"/>
      <c r="BJ162" s="258"/>
      <c r="BK162" s="258"/>
      <c r="BL162" s="258"/>
      <c r="BM162" s="258"/>
      <c r="BN162" s="258"/>
      <c r="BO162" s="258"/>
      <c r="BP162" s="258"/>
      <c r="BQ162" s="258"/>
      <c r="BR162" s="258"/>
      <c r="BS162" s="258"/>
      <c r="BT162" s="258"/>
      <c r="BU162" s="258"/>
      <c r="BV162" s="258"/>
      <c r="BW162" s="258"/>
      <c r="BX162" s="258"/>
      <c r="BY162" s="258"/>
      <c r="BZ162" s="258"/>
      <c r="CA162" s="258"/>
      <c r="CB162" s="258"/>
      <c r="CC162" s="26">
        <v>1500</v>
      </c>
      <c r="CD162" s="27">
        <v>1500</v>
      </c>
      <c r="CE162" s="26">
        <v>1000</v>
      </c>
      <c r="CF162" s="27">
        <v>1000</v>
      </c>
      <c r="CG162" s="26">
        <v>5000</v>
      </c>
      <c r="CH162" s="27">
        <v>5000</v>
      </c>
      <c r="CI162" s="26">
        <v>8000</v>
      </c>
      <c r="CJ162" s="27">
        <v>1500</v>
      </c>
      <c r="CK162" s="26"/>
      <c r="CL162" s="27"/>
      <c r="CM162" s="29">
        <v>4620</v>
      </c>
      <c r="CN162" s="27">
        <v>0</v>
      </c>
      <c r="CO162" s="29">
        <v>4620</v>
      </c>
      <c r="CP162" s="27">
        <v>0</v>
      </c>
      <c r="CQ162" s="29">
        <v>4620</v>
      </c>
      <c r="CR162" s="27"/>
      <c r="CS162" s="29">
        <v>4620</v>
      </c>
      <c r="CT162" s="27">
        <v>9200</v>
      </c>
      <c r="CU162" s="29">
        <v>4620</v>
      </c>
      <c r="CV162" s="27">
        <v>16000</v>
      </c>
      <c r="CW162" s="29">
        <v>4620</v>
      </c>
      <c r="CX162" s="27"/>
      <c r="CY162" s="29">
        <v>4620</v>
      </c>
      <c r="CZ162" s="27"/>
      <c r="DA162" s="29">
        <v>4620</v>
      </c>
      <c r="DB162" s="27"/>
      <c r="DC162" s="29">
        <v>4620</v>
      </c>
      <c r="DD162" s="27">
        <v>18260</v>
      </c>
      <c r="DE162" s="128"/>
      <c r="DF162" s="27"/>
      <c r="DG162" s="128"/>
      <c r="DH162" s="27"/>
      <c r="DI162" s="128"/>
      <c r="DJ162" s="27"/>
      <c r="DK162" s="125"/>
      <c r="DL162" s="128"/>
      <c r="DM162" s="27"/>
      <c r="DN162" s="128"/>
      <c r="DO162" s="27"/>
      <c r="DP162" s="128"/>
      <c r="DQ162" s="27"/>
      <c r="DR162" s="128"/>
      <c r="DS162" s="27"/>
      <c r="DT162" s="128"/>
      <c r="DU162" s="27"/>
      <c r="DV162" s="128"/>
      <c r="DW162" s="27"/>
      <c r="DX162" s="128"/>
      <c r="DY162" s="27"/>
      <c r="DZ162" s="128"/>
      <c r="EA162" s="27"/>
      <c r="EB162" s="128"/>
      <c r="EC162" s="27"/>
      <c r="ED162" s="128"/>
      <c r="EE162" s="27"/>
      <c r="EF162" s="128"/>
      <c r="EG162" s="27"/>
      <c r="EH162" s="28"/>
      <c r="EI162" s="27"/>
      <c r="EJ162" s="30"/>
      <c r="EK162" s="28"/>
      <c r="EL162" s="27"/>
      <c r="EM162" s="28"/>
      <c r="EN162" s="27"/>
      <c r="EO162" s="28"/>
      <c r="EP162" s="27"/>
      <c r="EQ162" s="28"/>
      <c r="ER162" s="27"/>
      <c r="ES162" s="28"/>
      <c r="ET162" s="27"/>
      <c r="EU162" s="28"/>
      <c r="EV162" s="27"/>
      <c r="EW162" s="26"/>
      <c r="EX162" s="27"/>
      <c r="EY162" s="26"/>
      <c r="EZ162" s="27"/>
      <c r="FA162" s="26"/>
      <c r="FB162" s="27"/>
      <c r="FC162" s="26"/>
      <c r="FD162" s="27"/>
      <c r="FE162" s="26"/>
      <c r="FF162" s="27"/>
      <c r="FG162" s="26"/>
      <c r="FH162" s="27"/>
      <c r="FI162" s="30"/>
      <c r="FJ162" s="31">
        <f t="shared" si="12"/>
        <v>57080</v>
      </c>
      <c r="FK162" s="31">
        <f t="shared" si="13"/>
        <v>52460</v>
      </c>
      <c r="FL162" s="32">
        <f t="shared" si="14"/>
        <v>4620</v>
      </c>
    </row>
    <row r="163" spans="1:168" ht="25.5" customHeight="1">
      <c r="A163" s="172">
        <v>156</v>
      </c>
      <c r="B163" s="36" t="s">
        <v>763</v>
      </c>
      <c r="C163" s="20" t="s">
        <v>764</v>
      </c>
      <c r="D163" s="20" t="s">
        <v>1460</v>
      </c>
      <c r="E163" s="20" t="s">
        <v>1457</v>
      </c>
      <c r="F163" s="136" t="s">
        <v>765</v>
      </c>
      <c r="G163" s="37"/>
      <c r="H163" s="127"/>
      <c r="I163" s="94">
        <v>6600</v>
      </c>
      <c r="J163" s="127"/>
      <c r="K163" s="34">
        <f t="shared" si="11"/>
        <v>57080</v>
      </c>
      <c r="L163" s="137">
        <f t="shared" si="15"/>
        <v>26820</v>
      </c>
      <c r="M163" s="26">
        <v>1500</v>
      </c>
      <c r="N163" s="26">
        <v>1000</v>
      </c>
      <c r="O163" s="26">
        <v>5000</v>
      </c>
      <c r="P163" s="26">
        <v>8000</v>
      </c>
      <c r="Q163" s="258"/>
      <c r="R163" s="258"/>
      <c r="S163" s="258"/>
      <c r="T163" s="258"/>
      <c r="U163" s="258"/>
      <c r="V163" s="258"/>
      <c r="W163" s="258"/>
      <c r="X163" s="258"/>
      <c r="Y163" s="258"/>
      <c r="Z163" s="258"/>
      <c r="AA163" s="258"/>
      <c r="AB163" s="258"/>
      <c r="AC163" s="258"/>
      <c r="AD163" s="258"/>
      <c r="AE163" s="258"/>
      <c r="AF163" s="258"/>
      <c r="AG163" s="258"/>
      <c r="AH163" s="258"/>
      <c r="AI163" s="258"/>
      <c r="AJ163" s="258"/>
      <c r="AK163" s="258"/>
      <c r="AL163" s="258"/>
      <c r="AM163" s="258"/>
      <c r="AN163" s="258"/>
      <c r="AO163" s="258"/>
      <c r="AP163" s="258"/>
      <c r="AQ163" s="258"/>
      <c r="AR163" s="258"/>
      <c r="AS163" s="258"/>
      <c r="AT163" s="258"/>
      <c r="AU163" s="258"/>
      <c r="AV163" s="258"/>
      <c r="AW163" s="258"/>
      <c r="AX163" s="258"/>
      <c r="AY163" s="258"/>
      <c r="AZ163" s="258"/>
      <c r="BA163" s="258"/>
      <c r="BB163" s="258"/>
      <c r="BC163" s="258"/>
      <c r="BD163" s="258"/>
      <c r="BE163" s="258"/>
      <c r="BF163" s="258"/>
      <c r="BG163" s="258"/>
      <c r="BH163" s="258"/>
      <c r="BI163" s="258"/>
      <c r="BJ163" s="258"/>
      <c r="BK163" s="258"/>
      <c r="BL163" s="258"/>
      <c r="BM163" s="258"/>
      <c r="BN163" s="258"/>
      <c r="BO163" s="258"/>
      <c r="BP163" s="258"/>
      <c r="BQ163" s="258"/>
      <c r="BR163" s="258"/>
      <c r="BS163" s="258"/>
      <c r="BT163" s="258"/>
      <c r="BU163" s="258"/>
      <c r="BV163" s="258"/>
      <c r="BW163" s="258"/>
      <c r="BX163" s="258"/>
      <c r="BY163" s="258"/>
      <c r="BZ163" s="258"/>
      <c r="CA163" s="258"/>
      <c r="CB163" s="258"/>
      <c r="CC163" s="26">
        <v>1500</v>
      </c>
      <c r="CD163" s="27">
        <v>1500</v>
      </c>
      <c r="CE163" s="26">
        <v>1000</v>
      </c>
      <c r="CF163" s="27">
        <v>1000</v>
      </c>
      <c r="CG163" s="26">
        <v>5000</v>
      </c>
      <c r="CH163" s="27">
        <v>5000</v>
      </c>
      <c r="CI163" s="26">
        <v>8000</v>
      </c>
      <c r="CJ163" s="27">
        <v>1500</v>
      </c>
      <c r="CK163" s="26"/>
      <c r="CL163" s="27"/>
      <c r="CM163" s="29">
        <v>4620</v>
      </c>
      <c r="CN163" s="27">
        <v>0</v>
      </c>
      <c r="CO163" s="29">
        <v>4620</v>
      </c>
      <c r="CP163" s="27">
        <v>0</v>
      </c>
      <c r="CQ163" s="29">
        <v>4620</v>
      </c>
      <c r="CR163" s="27">
        <v>0</v>
      </c>
      <c r="CS163" s="29">
        <v>4620</v>
      </c>
      <c r="CT163" s="27">
        <v>14180</v>
      </c>
      <c r="CU163" s="29">
        <v>4620</v>
      </c>
      <c r="CV163" s="27">
        <v>7080</v>
      </c>
      <c r="CW163" s="29">
        <v>4620</v>
      </c>
      <c r="CX163" s="27"/>
      <c r="CY163" s="29">
        <v>4620</v>
      </c>
      <c r="CZ163" s="27"/>
      <c r="DA163" s="29">
        <v>4620</v>
      </c>
      <c r="DB163" s="27"/>
      <c r="DC163" s="29">
        <v>4620</v>
      </c>
      <c r="DD163" s="27"/>
      <c r="DE163" s="128"/>
      <c r="DF163" s="27"/>
      <c r="DG163" s="128"/>
      <c r="DH163" s="27"/>
      <c r="DI163" s="128"/>
      <c r="DJ163" s="27"/>
      <c r="DK163" s="125"/>
      <c r="DL163" s="128"/>
      <c r="DM163" s="27"/>
      <c r="DN163" s="128"/>
      <c r="DO163" s="27"/>
      <c r="DP163" s="128"/>
      <c r="DQ163" s="27"/>
      <c r="DR163" s="128"/>
      <c r="DS163" s="27"/>
      <c r="DT163" s="128"/>
      <c r="DU163" s="27"/>
      <c r="DV163" s="128"/>
      <c r="DW163" s="27"/>
      <c r="DX163" s="128"/>
      <c r="DY163" s="27"/>
      <c r="DZ163" s="128"/>
      <c r="EA163" s="27"/>
      <c r="EB163" s="128"/>
      <c r="EC163" s="27"/>
      <c r="ED163" s="128"/>
      <c r="EE163" s="27"/>
      <c r="EF163" s="128"/>
      <c r="EG163" s="27"/>
      <c r="EH163" s="28"/>
      <c r="EI163" s="27"/>
      <c r="EJ163" s="30"/>
      <c r="EK163" s="28"/>
      <c r="EL163" s="27"/>
      <c r="EM163" s="28"/>
      <c r="EN163" s="27"/>
      <c r="EO163" s="28"/>
      <c r="EP163" s="27"/>
      <c r="EQ163" s="28"/>
      <c r="ER163" s="27"/>
      <c r="ES163" s="28"/>
      <c r="ET163" s="27"/>
      <c r="EU163" s="28"/>
      <c r="EV163" s="27"/>
      <c r="EW163" s="26"/>
      <c r="EX163" s="27"/>
      <c r="EY163" s="26"/>
      <c r="EZ163" s="27"/>
      <c r="FA163" s="26"/>
      <c r="FB163" s="27"/>
      <c r="FC163" s="26"/>
      <c r="FD163" s="27"/>
      <c r="FE163" s="26"/>
      <c r="FF163" s="27"/>
      <c r="FG163" s="26"/>
      <c r="FH163" s="27"/>
      <c r="FI163" s="30"/>
      <c r="FJ163" s="31">
        <f t="shared" si="12"/>
        <v>57080</v>
      </c>
      <c r="FK163" s="31">
        <f t="shared" si="13"/>
        <v>30260</v>
      </c>
      <c r="FL163" s="32">
        <f t="shared" si="14"/>
        <v>26820</v>
      </c>
    </row>
    <row r="164" spans="1:168" ht="25.5" customHeight="1">
      <c r="A164" s="41">
        <v>157</v>
      </c>
      <c r="B164" s="36" t="s">
        <v>766</v>
      </c>
      <c r="C164" s="20" t="s">
        <v>767</v>
      </c>
      <c r="D164" s="20" t="s">
        <v>1460</v>
      </c>
      <c r="E164" s="20" t="s">
        <v>1457</v>
      </c>
      <c r="F164" s="126" t="s">
        <v>768</v>
      </c>
      <c r="G164" s="33"/>
      <c r="H164" s="127"/>
      <c r="I164" s="94">
        <v>6600</v>
      </c>
      <c r="J164" s="127"/>
      <c r="K164" s="34">
        <f t="shared" si="11"/>
        <v>57080</v>
      </c>
      <c r="L164" s="25">
        <f t="shared" si="15"/>
        <v>0</v>
      </c>
      <c r="M164" s="26">
        <v>1500</v>
      </c>
      <c r="N164" s="26">
        <v>1000</v>
      </c>
      <c r="O164" s="26">
        <v>5000</v>
      </c>
      <c r="P164" s="26">
        <v>8000</v>
      </c>
      <c r="Q164" s="258"/>
      <c r="R164" s="258"/>
      <c r="S164" s="258"/>
      <c r="T164" s="258"/>
      <c r="U164" s="258"/>
      <c r="V164" s="258"/>
      <c r="W164" s="258"/>
      <c r="X164" s="258"/>
      <c r="Y164" s="258"/>
      <c r="Z164" s="258"/>
      <c r="AA164" s="258"/>
      <c r="AB164" s="258"/>
      <c r="AC164" s="258"/>
      <c r="AD164" s="258"/>
      <c r="AE164" s="258"/>
      <c r="AF164" s="258"/>
      <c r="AG164" s="258"/>
      <c r="AH164" s="258"/>
      <c r="AI164" s="258"/>
      <c r="AJ164" s="258"/>
      <c r="AK164" s="258"/>
      <c r="AL164" s="258"/>
      <c r="AM164" s="258"/>
      <c r="AN164" s="258"/>
      <c r="AO164" s="258"/>
      <c r="AP164" s="258"/>
      <c r="AQ164" s="258"/>
      <c r="AR164" s="258"/>
      <c r="AS164" s="258"/>
      <c r="AT164" s="258"/>
      <c r="AU164" s="258"/>
      <c r="AV164" s="258"/>
      <c r="AW164" s="258"/>
      <c r="AX164" s="258"/>
      <c r="AY164" s="258"/>
      <c r="AZ164" s="258"/>
      <c r="BA164" s="258"/>
      <c r="BB164" s="258"/>
      <c r="BC164" s="258"/>
      <c r="BD164" s="258"/>
      <c r="BE164" s="258"/>
      <c r="BF164" s="258"/>
      <c r="BG164" s="258"/>
      <c r="BH164" s="258"/>
      <c r="BI164" s="258"/>
      <c r="BJ164" s="258"/>
      <c r="BK164" s="258"/>
      <c r="BL164" s="258"/>
      <c r="BM164" s="258"/>
      <c r="BN164" s="258"/>
      <c r="BO164" s="258"/>
      <c r="BP164" s="258"/>
      <c r="BQ164" s="258"/>
      <c r="BR164" s="258"/>
      <c r="BS164" s="258"/>
      <c r="BT164" s="258"/>
      <c r="BU164" s="258"/>
      <c r="BV164" s="258"/>
      <c r="BW164" s="258"/>
      <c r="BX164" s="258"/>
      <c r="BY164" s="258"/>
      <c r="BZ164" s="258"/>
      <c r="CA164" s="258"/>
      <c r="CB164" s="258"/>
      <c r="CC164" s="26">
        <v>1500</v>
      </c>
      <c r="CD164" s="27">
        <v>1500</v>
      </c>
      <c r="CE164" s="26">
        <v>1000</v>
      </c>
      <c r="CF164" s="27">
        <v>1000</v>
      </c>
      <c r="CG164" s="26">
        <v>5000</v>
      </c>
      <c r="CH164" s="27">
        <v>5000</v>
      </c>
      <c r="CI164" s="26">
        <v>8000</v>
      </c>
      <c r="CJ164" s="27">
        <f>1500+0</f>
        <v>1500</v>
      </c>
      <c r="CK164" s="26"/>
      <c r="CL164" s="27"/>
      <c r="CM164" s="29">
        <v>4620</v>
      </c>
      <c r="CN164" s="133">
        <v>7620</v>
      </c>
      <c r="CO164" s="29">
        <v>4620</v>
      </c>
      <c r="CP164" s="27">
        <v>8120</v>
      </c>
      <c r="CQ164" s="29">
        <v>4620</v>
      </c>
      <c r="CR164" s="27">
        <v>0</v>
      </c>
      <c r="CS164" s="29">
        <v>4620</v>
      </c>
      <c r="CT164" s="27">
        <f>4620+4620</f>
        <v>9240</v>
      </c>
      <c r="CU164" s="29">
        <v>4620</v>
      </c>
      <c r="CV164" s="27"/>
      <c r="CW164" s="29">
        <v>4620</v>
      </c>
      <c r="CX164" s="27">
        <v>9240</v>
      </c>
      <c r="CY164" s="29">
        <v>4620</v>
      </c>
      <c r="CZ164" s="27">
        <v>4620</v>
      </c>
      <c r="DA164" s="29">
        <v>4620</v>
      </c>
      <c r="DB164" s="27">
        <v>4620</v>
      </c>
      <c r="DC164" s="29">
        <v>4620</v>
      </c>
      <c r="DD164" s="27">
        <v>4620</v>
      </c>
      <c r="DE164" s="128"/>
      <c r="DF164" s="27"/>
      <c r="DG164" s="128"/>
      <c r="DH164" s="27"/>
      <c r="DI164" s="128"/>
      <c r="DJ164" s="27"/>
      <c r="DK164" s="125"/>
      <c r="DL164" s="128"/>
      <c r="DM164" s="27"/>
      <c r="DN164" s="128"/>
      <c r="DO164" s="27"/>
      <c r="DP164" s="128"/>
      <c r="DQ164" s="27"/>
      <c r="DR164" s="128"/>
      <c r="DS164" s="27"/>
      <c r="DT164" s="128"/>
      <c r="DU164" s="27"/>
      <c r="DV164" s="128"/>
      <c r="DW164" s="27"/>
      <c r="DX164" s="128"/>
      <c r="DY164" s="27"/>
      <c r="DZ164" s="128"/>
      <c r="EA164" s="27"/>
      <c r="EB164" s="128"/>
      <c r="EC164" s="27"/>
      <c r="ED164" s="128"/>
      <c r="EE164" s="27"/>
      <c r="EF164" s="128"/>
      <c r="EG164" s="27"/>
      <c r="EH164" s="28"/>
      <c r="EI164" s="27"/>
      <c r="EJ164" s="30"/>
      <c r="EK164" s="28"/>
      <c r="EL164" s="27"/>
      <c r="EM164" s="28"/>
      <c r="EN164" s="27"/>
      <c r="EO164" s="28"/>
      <c r="EP164" s="27"/>
      <c r="EQ164" s="28"/>
      <c r="ER164" s="27"/>
      <c r="ES164" s="28"/>
      <c r="ET164" s="27"/>
      <c r="EU164" s="28"/>
      <c r="EV164" s="27"/>
      <c r="EW164" s="26"/>
      <c r="EX164" s="27"/>
      <c r="EY164" s="26"/>
      <c r="EZ164" s="27"/>
      <c r="FA164" s="26"/>
      <c r="FB164" s="27"/>
      <c r="FC164" s="26"/>
      <c r="FD164" s="27"/>
      <c r="FE164" s="26"/>
      <c r="FF164" s="27"/>
      <c r="FG164" s="26"/>
      <c r="FH164" s="27"/>
      <c r="FI164" s="30"/>
      <c r="FJ164" s="31">
        <f t="shared" si="12"/>
        <v>57080</v>
      </c>
      <c r="FK164" s="31">
        <f t="shared" si="13"/>
        <v>57080</v>
      </c>
      <c r="FL164" s="32">
        <f t="shared" si="14"/>
        <v>0</v>
      </c>
    </row>
    <row r="165" spans="1:168" ht="25.5" customHeight="1">
      <c r="A165" s="172">
        <v>158</v>
      </c>
      <c r="B165" s="36" t="s">
        <v>769</v>
      </c>
      <c r="C165" s="20" t="s">
        <v>770</v>
      </c>
      <c r="D165" s="20" t="s">
        <v>1460</v>
      </c>
      <c r="E165" s="20" t="s">
        <v>1457</v>
      </c>
      <c r="F165" s="126" t="s">
        <v>771</v>
      </c>
      <c r="G165" s="210"/>
      <c r="H165" s="127"/>
      <c r="I165" s="94">
        <v>6600</v>
      </c>
      <c r="J165" s="127"/>
      <c r="K165" s="34">
        <f t="shared" si="11"/>
        <v>57080</v>
      </c>
      <c r="L165" s="25">
        <f t="shared" si="15"/>
        <v>4620</v>
      </c>
      <c r="M165" s="26">
        <v>1500</v>
      </c>
      <c r="N165" s="26">
        <v>1000</v>
      </c>
      <c r="O165" s="26">
        <v>5000</v>
      </c>
      <c r="P165" s="26">
        <v>8000</v>
      </c>
      <c r="Q165" s="258"/>
      <c r="R165" s="258"/>
      <c r="S165" s="258"/>
      <c r="T165" s="258"/>
      <c r="U165" s="258"/>
      <c r="V165" s="258"/>
      <c r="W165" s="258"/>
      <c r="X165" s="258"/>
      <c r="Y165" s="258"/>
      <c r="Z165" s="258"/>
      <c r="AA165" s="258"/>
      <c r="AB165" s="258"/>
      <c r="AC165" s="258"/>
      <c r="AD165" s="258"/>
      <c r="AE165" s="258"/>
      <c r="AF165" s="258"/>
      <c r="AG165" s="258"/>
      <c r="AH165" s="258"/>
      <c r="AI165" s="258"/>
      <c r="AJ165" s="258"/>
      <c r="AK165" s="258"/>
      <c r="AL165" s="258"/>
      <c r="AM165" s="258"/>
      <c r="AN165" s="258"/>
      <c r="AO165" s="258"/>
      <c r="AP165" s="258"/>
      <c r="AQ165" s="258"/>
      <c r="AR165" s="258"/>
      <c r="AS165" s="258"/>
      <c r="AT165" s="258"/>
      <c r="AU165" s="258"/>
      <c r="AV165" s="258"/>
      <c r="AW165" s="258"/>
      <c r="AX165" s="258"/>
      <c r="AY165" s="258"/>
      <c r="AZ165" s="258"/>
      <c r="BA165" s="258"/>
      <c r="BB165" s="258"/>
      <c r="BC165" s="258"/>
      <c r="BD165" s="258"/>
      <c r="BE165" s="258"/>
      <c r="BF165" s="258"/>
      <c r="BG165" s="258"/>
      <c r="BH165" s="258"/>
      <c r="BI165" s="258"/>
      <c r="BJ165" s="258"/>
      <c r="BK165" s="258"/>
      <c r="BL165" s="258"/>
      <c r="BM165" s="258"/>
      <c r="BN165" s="258"/>
      <c r="BO165" s="258"/>
      <c r="BP165" s="258"/>
      <c r="BQ165" s="258"/>
      <c r="BR165" s="258"/>
      <c r="BS165" s="258"/>
      <c r="BT165" s="258"/>
      <c r="BU165" s="258"/>
      <c r="BV165" s="258"/>
      <c r="BW165" s="258"/>
      <c r="BX165" s="258"/>
      <c r="BY165" s="258"/>
      <c r="BZ165" s="258"/>
      <c r="CA165" s="258"/>
      <c r="CB165" s="258"/>
      <c r="CC165" s="26">
        <v>1500</v>
      </c>
      <c r="CD165" s="27">
        <v>1500</v>
      </c>
      <c r="CE165" s="26">
        <v>1000</v>
      </c>
      <c r="CF165" s="27">
        <v>1000</v>
      </c>
      <c r="CG165" s="26">
        <v>5000</v>
      </c>
      <c r="CH165" s="27">
        <v>5000</v>
      </c>
      <c r="CI165" s="26">
        <v>8000</v>
      </c>
      <c r="CJ165" s="27">
        <v>8000</v>
      </c>
      <c r="CK165" s="26"/>
      <c r="CL165" s="27"/>
      <c r="CM165" s="29">
        <v>4620</v>
      </c>
      <c r="CN165" s="133">
        <v>4620</v>
      </c>
      <c r="CO165" s="29">
        <v>4620</v>
      </c>
      <c r="CP165" s="27">
        <v>4620</v>
      </c>
      <c r="CQ165" s="29">
        <v>4620</v>
      </c>
      <c r="CR165" s="27">
        <v>4620</v>
      </c>
      <c r="CS165" s="29">
        <v>4620</v>
      </c>
      <c r="CT165" s="27">
        <v>4620</v>
      </c>
      <c r="CU165" s="29">
        <v>4620</v>
      </c>
      <c r="CV165" s="27">
        <v>4620</v>
      </c>
      <c r="CW165" s="29">
        <v>4620</v>
      </c>
      <c r="CX165" s="27">
        <v>4620</v>
      </c>
      <c r="CY165" s="29">
        <v>4620</v>
      </c>
      <c r="CZ165" s="27">
        <v>4620</v>
      </c>
      <c r="DA165" s="29">
        <v>4620</v>
      </c>
      <c r="DB165" s="27">
        <v>4620</v>
      </c>
      <c r="DC165" s="29">
        <v>4620</v>
      </c>
      <c r="DD165" s="27"/>
      <c r="DE165" s="128"/>
      <c r="DF165" s="27"/>
      <c r="DG165" s="128"/>
      <c r="DH165" s="27"/>
      <c r="DI165" s="128"/>
      <c r="DJ165" s="27"/>
      <c r="DK165" s="125"/>
      <c r="DL165" s="128"/>
      <c r="DM165" s="27"/>
      <c r="DN165" s="128"/>
      <c r="DO165" s="27"/>
      <c r="DP165" s="128"/>
      <c r="DQ165" s="27"/>
      <c r="DR165" s="128"/>
      <c r="DS165" s="27"/>
      <c r="DT165" s="128"/>
      <c r="DU165" s="27"/>
      <c r="DV165" s="128"/>
      <c r="DW165" s="27"/>
      <c r="DX165" s="128"/>
      <c r="DY165" s="27"/>
      <c r="DZ165" s="128"/>
      <c r="EA165" s="27"/>
      <c r="EB165" s="128"/>
      <c r="EC165" s="27"/>
      <c r="ED165" s="128"/>
      <c r="EE165" s="27"/>
      <c r="EF165" s="128"/>
      <c r="EG165" s="27"/>
      <c r="EH165" s="28"/>
      <c r="EI165" s="27"/>
      <c r="EJ165" s="30"/>
      <c r="EK165" s="28"/>
      <c r="EL165" s="27"/>
      <c r="EM165" s="28"/>
      <c r="EN165" s="27"/>
      <c r="EO165" s="28"/>
      <c r="EP165" s="27"/>
      <c r="EQ165" s="28"/>
      <c r="ER165" s="27"/>
      <c r="ES165" s="28"/>
      <c r="ET165" s="27"/>
      <c r="EU165" s="28"/>
      <c r="EV165" s="27"/>
      <c r="EW165" s="26"/>
      <c r="EX165" s="27"/>
      <c r="EY165" s="26"/>
      <c r="EZ165" s="27"/>
      <c r="FA165" s="26"/>
      <c r="FB165" s="27"/>
      <c r="FC165" s="26"/>
      <c r="FD165" s="27"/>
      <c r="FE165" s="26"/>
      <c r="FF165" s="27"/>
      <c r="FG165" s="26"/>
      <c r="FH165" s="27"/>
      <c r="FI165" s="30"/>
      <c r="FJ165" s="31">
        <f t="shared" si="12"/>
        <v>57080</v>
      </c>
      <c r="FK165" s="31">
        <f t="shared" si="13"/>
        <v>52460</v>
      </c>
      <c r="FL165" s="32">
        <f t="shared" si="14"/>
        <v>4620</v>
      </c>
    </row>
    <row r="166" spans="1:168" ht="25.5" customHeight="1">
      <c r="A166" s="41">
        <v>159</v>
      </c>
      <c r="B166" s="36" t="s">
        <v>772</v>
      </c>
      <c r="C166" s="20" t="s">
        <v>773</v>
      </c>
      <c r="D166" s="20" t="s">
        <v>1460</v>
      </c>
      <c r="E166" s="20" t="s">
        <v>1457</v>
      </c>
      <c r="F166" s="126" t="s">
        <v>774</v>
      </c>
      <c r="G166" s="212"/>
      <c r="H166" s="147"/>
      <c r="I166" s="94">
        <v>6600</v>
      </c>
      <c r="J166" s="147"/>
      <c r="K166" s="34">
        <f t="shared" si="11"/>
        <v>57080</v>
      </c>
      <c r="L166" s="25">
        <f t="shared" si="15"/>
        <v>4620</v>
      </c>
      <c r="M166" s="26">
        <v>1500</v>
      </c>
      <c r="N166" s="26">
        <v>1000</v>
      </c>
      <c r="O166" s="26">
        <v>5000</v>
      </c>
      <c r="P166" s="26">
        <v>8000</v>
      </c>
      <c r="Q166" s="258"/>
      <c r="R166" s="258"/>
      <c r="S166" s="258"/>
      <c r="T166" s="258"/>
      <c r="U166" s="258"/>
      <c r="V166" s="258"/>
      <c r="W166" s="258"/>
      <c r="X166" s="258"/>
      <c r="Y166" s="258"/>
      <c r="Z166" s="258"/>
      <c r="AA166" s="258"/>
      <c r="AB166" s="258"/>
      <c r="AC166" s="258"/>
      <c r="AD166" s="258"/>
      <c r="AE166" s="258"/>
      <c r="AF166" s="258"/>
      <c r="AG166" s="258"/>
      <c r="AH166" s="258"/>
      <c r="AI166" s="258"/>
      <c r="AJ166" s="258"/>
      <c r="AK166" s="258"/>
      <c r="AL166" s="258"/>
      <c r="AM166" s="258"/>
      <c r="AN166" s="258"/>
      <c r="AO166" s="258"/>
      <c r="AP166" s="258"/>
      <c r="AQ166" s="258"/>
      <c r="AR166" s="258"/>
      <c r="AS166" s="258"/>
      <c r="AT166" s="258"/>
      <c r="AU166" s="258"/>
      <c r="AV166" s="258"/>
      <c r="AW166" s="258"/>
      <c r="AX166" s="258"/>
      <c r="AY166" s="258"/>
      <c r="AZ166" s="258"/>
      <c r="BA166" s="258"/>
      <c r="BB166" s="258"/>
      <c r="BC166" s="258"/>
      <c r="BD166" s="258"/>
      <c r="BE166" s="258"/>
      <c r="BF166" s="258"/>
      <c r="BG166" s="258"/>
      <c r="BH166" s="258"/>
      <c r="BI166" s="258"/>
      <c r="BJ166" s="258"/>
      <c r="BK166" s="258"/>
      <c r="BL166" s="258"/>
      <c r="BM166" s="258"/>
      <c r="BN166" s="258"/>
      <c r="BO166" s="258"/>
      <c r="BP166" s="258"/>
      <c r="BQ166" s="258"/>
      <c r="BR166" s="258"/>
      <c r="BS166" s="258"/>
      <c r="BT166" s="258"/>
      <c r="BU166" s="258"/>
      <c r="BV166" s="258"/>
      <c r="BW166" s="258"/>
      <c r="BX166" s="258"/>
      <c r="BY166" s="258"/>
      <c r="BZ166" s="258"/>
      <c r="CA166" s="258"/>
      <c r="CB166" s="258"/>
      <c r="CC166" s="26">
        <v>1500</v>
      </c>
      <c r="CD166" s="27">
        <v>1500</v>
      </c>
      <c r="CE166" s="26">
        <v>1000</v>
      </c>
      <c r="CF166" s="27">
        <v>1000</v>
      </c>
      <c r="CG166" s="26">
        <v>5000</v>
      </c>
      <c r="CH166" s="27">
        <v>5000</v>
      </c>
      <c r="CI166" s="26">
        <v>8000</v>
      </c>
      <c r="CJ166" s="27">
        <v>8000</v>
      </c>
      <c r="CK166" s="26"/>
      <c r="CL166" s="27"/>
      <c r="CM166" s="29">
        <v>4620</v>
      </c>
      <c r="CN166" s="133">
        <v>4620</v>
      </c>
      <c r="CO166" s="29">
        <v>4620</v>
      </c>
      <c r="CP166" s="27"/>
      <c r="CQ166" s="29">
        <v>4620</v>
      </c>
      <c r="CR166" s="138">
        <f>4620+0</f>
        <v>4620</v>
      </c>
      <c r="CS166" s="29">
        <v>4620</v>
      </c>
      <c r="CT166" s="27">
        <v>9240</v>
      </c>
      <c r="CU166" s="29">
        <v>4620</v>
      </c>
      <c r="CV166" s="27">
        <v>4620</v>
      </c>
      <c r="CW166" s="29">
        <v>4620</v>
      </c>
      <c r="CX166" s="27"/>
      <c r="CY166" s="29">
        <v>4620</v>
      </c>
      <c r="CZ166" s="27">
        <v>4620</v>
      </c>
      <c r="DA166" s="29">
        <v>4620</v>
      </c>
      <c r="DB166" s="27">
        <v>4620</v>
      </c>
      <c r="DC166" s="29">
        <v>4620</v>
      </c>
      <c r="DD166" s="27">
        <v>4620</v>
      </c>
      <c r="DE166" s="128"/>
      <c r="DF166" s="27"/>
      <c r="DG166" s="128"/>
      <c r="DH166" s="27"/>
      <c r="DI166" s="128"/>
      <c r="DJ166" s="27"/>
      <c r="DK166" s="125"/>
      <c r="DL166" s="128"/>
      <c r="DM166" s="27"/>
      <c r="DN166" s="128"/>
      <c r="DO166" s="27"/>
      <c r="DP166" s="128"/>
      <c r="DQ166" s="27"/>
      <c r="DR166" s="128"/>
      <c r="DS166" s="27"/>
      <c r="DT166" s="128"/>
      <c r="DU166" s="27"/>
      <c r="DV166" s="128"/>
      <c r="DW166" s="27"/>
      <c r="DX166" s="128"/>
      <c r="DY166" s="27"/>
      <c r="DZ166" s="128"/>
      <c r="EA166" s="27"/>
      <c r="EB166" s="128"/>
      <c r="EC166" s="27"/>
      <c r="ED166" s="128"/>
      <c r="EE166" s="27"/>
      <c r="EF166" s="128"/>
      <c r="EG166" s="27"/>
      <c r="EH166" s="28"/>
      <c r="EI166" s="27"/>
      <c r="EJ166" s="30"/>
      <c r="EK166" s="28"/>
      <c r="EL166" s="27"/>
      <c r="EM166" s="28"/>
      <c r="EN166" s="27"/>
      <c r="EO166" s="28"/>
      <c r="EP166" s="27"/>
      <c r="EQ166" s="28"/>
      <c r="ER166" s="27"/>
      <c r="ES166" s="28"/>
      <c r="ET166" s="27"/>
      <c r="EU166" s="28"/>
      <c r="EV166" s="27"/>
      <c r="EW166" s="26"/>
      <c r="EX166" s="27"/>
      <c r="EY166" s="26"/>
      <c r="EZ166" s="27"/>
      <c r="FA166" s="26"/>
      <c r="FB166" s="27"/>
      <c r="FC166" s="26"/>
      <c r="FD166" s="27"/>
      <c r="FE166" s="26"/>
      <c r="FF166" s="27"/>
      <c r="FG166" s="26"/>
      <c r="FH166" s="27"/>
      <c r="FI166" s="30"/>
      <c r="FJ166" s="31">
        <f t="shared" si="12"/>
        <v>57080</v>
      </c>
      <c r="FK166" s="31">
        <f t="shared" si="13"/>
        <v>52460</v>
      </c>
      <c r="FL166" s="32">
        <f t="shared" si="14"/>
        <v>4620</v>
      </c>
    </row>
    <row r="167" spans="1:168" ht="25.5" customHeight="1">
      <c r="A167" s="172">
        <v>160</v>
      </c>
      <c r="B167" s="36" t="s">
        <v>775</v>
      </c>
      <c r="C167" s="20" t="s">
        <v>776</v>
      </c>
      <c r="D167" s="20" t="s">
        <v>1460</v>
      </c>
      <c r="E167" s="20" t="s">
        <v>1457</v>
      </c>
      <c r="F167" s="139" t="s">
        <v>777</v>
      </c>
      <c r="G167" s="212"/>
      <c r="H167" s="147"/>
      <c r="I167" s="94">
        <v>6600</v>
      </c>
      <c r="J167" s="147"/>
      <c r="K167" s="34">
        <f t="shared" si="11"/>
        <v>57080</v>
      </c>
      <c r="L167" s="25">
        <f t="shared" si="15"/>
        <v>0</v>
      </c>
      <c r="M167" s="26">
        <v>1500</v>
      </c>
      <c r="N167" s="26">
        <v>1000</v>
      </c>
      <c r="O167" s="26">
        <v>5000</v>
      </c>
      <c r="P167" s="26">
        <v>8000</v>
      </c>
      <c r="Q167" s="258"/>
      <c r="R167" s="258"/>
      <c r="S167" s="258"/>
      <c r="T167" s="258"/>
      <c r="U167" s="258"/>
      <c r="V167" s="258"/>
      <c r="W167" s="258"/>
      <c r="X167" s="258"/>
      <c r="Y167" s="258"/>
      <c r="Z167" s="258"/>
      <c r="AA167" s="258"/>
      <c r="AB167" s="258"/>
      <c r="AC167" s="258"/>
      <c r="AD167" s="258"/>
      <c r="AE167" s="258"/>
      <c r="AF167" s="258"/>
      <c r="AG167" s="258"/>
      <c r="AH167" s="258"/>
      <c r="AI167" s="258"/>
      <c r="AJ167" s="258"/>
      <c r="AK167" s="258"/>
      <c r="AL167" s="258"/>
      <c r="AM167" s="258"/>
      <c r="AN167" s="258"/>
      <c r="AO167" s="258"/>
      <c r="AP167" s="258"/>
      <c r="AQ167" s="258"/>
      <c r="AR167" s="258"/>
      <c r="AS167" s="258"/>
      <c r="AT167" s="258"/>
      <c r="AU167" s="258"/>
      <c r="AV167" s="258"/>
      <c r="AW167" s="258"/>
      <c r="AX167" s="258"/>
      <c r="AY167" s="258"/>
      <c r="AZ167" s="258"/>
      <c r="BA167" s="258"/>
      <c r="BB167" s="258"/>
      <c r="BC167" s="258"/>
      <c r="BD167" s="258"/>
      <c r="BE167" s="258"/>
      <c r="BF167" s="258"/>
      <c r="BG167" s="258"/>
      <c r="BH167" s="258"/>
      <c r="BI167" s="258"/>
      <c r="BJ167" s="258"/>
      <c r="BK167" s="258"/>
      <c r="BL167" s="258"/>
      <c r="BM167" s="258"/>
      <c r="BN167" s="258"/>
      <c r="BO167" s="258"/>
      <c r="BP167" s="258"/>
      <c r="BQ167" s="258"/>
      <c r="BR167" s="258"/>
      <c r="BS167" s="258"/>
      <c r="BT167" s="258"/>
      <c r="BU167" s="258"/>
      <c r="BV167" s="258"/>
      <c r="BW167" s="258"/>
      <c r="BX167" s="258"/>
      <c r="BY167" s="258"/>
      <c r="BZ167" s="258"/>
      <c r="CA167" s="258"/>
      <c r="CB167" s="258"/>
      <c r="CC167" s="26">
        <v>1500</v>
      </c>
      <c r="CD167" s="27">
        <v>1500</v>
      </c>
      <c r="CE167" s="26">
        <v>1000</v>
      </c>
      <c r="CF167" s="27">
        <v>1000</v>
      </c>
      <c r="CG167" s="26">
        <v>5000</v>
      </c>
      <c r="CH167" s="27">
        <v>5000</v>
      </c>
      <c r="CI167" s="26">
        <v>8000</v>
      </c>
      <c r="CJ167" s="27">
        <v>1500</v>
      </c>
      <c r="CK167" s="26"/>
      <c r="CL167" s="27"/>
      <c r="CM167" s="29">
        <v>4620</v>
      </c>
      <c r="CN167" s="27">
        <v>11120</v>
      </c>
      <c r="CO167" s="29">
        <v>4620</v>
      </c>
      <c r="CP167" s="27">
        <v>4620</v>
      </c>
      <c r="CQ167" s="29">
        <v>4620</v>
      </c>
      <c r="CR167" s="27">
        <v>4620</v>
      </c>
      <c r="CS167" s="29">
        <v>4620</v>
      </c>
      <c r="CT167" s="27">
        <v>4620</v>
      </c>
      <c r="CU167" s="29">
        <v>4620</v>
      </c>
      <c r="CV167" s="27">
        <v>4620</v>
      </c>
      <c r="CW167" s="29">
        <v>4620</v>
      </c>
      <c r="CX167" s="27"/>
      <c r="CY167" s="29">
        <v>4620</v>
      </c>
      <c r="CZ167" s="27"/>
      <c r="DA167" s="29">
        <v>4620</v>
      </c>
      <c r="DB167" s="27"/>
      <c r="DC167" s="29">
        <v>4620</v>
      </c>
      <c r="DD167" s="27">
        <v>18480</v>
      </c>
      <c r="DE167" s="128"/>
      <c r="DF167" s="27"/>
      <c r="DG167" s="128"/>
      <c r="DH167" s="27"/>
      <c r="DI167" s="128"/>
      <c r="DJ167" s="27"/>
      <c r="DK167" s="125"/>
      <c r="DL167" s="128"/>
      <c r="DM167" s="27"/>
      <c r="DN167" s="128"/>
      <c r="DO167" s="27"/>
      <c r="DP167" s="128"/>
      <c r="DQ167" s="27"/>
      <c r="DR167" s="128"/>
      <c r="DS167" s="27"/>
      <c r="DT167" s="128"/>
      <c r="DU167" s="27"/>
      <c r="DV167" s="128"/>
      <c r="DW167" s="27"/>
      <c r="DX167" s="128"/>
      <c r="DY167" s="27"/>
      <c r="DZ167" s="128"/>
      <c r="EA167" s="27"/>
      <c r="EB167" s="128"/>
      <c r="EC167" s="27"/>
      <c r="ED167" s="128"/>
      <c r="EE167" s="27"/>
      <c r="EF167" s="128"/>
      <c r="EG167" s="27"/>
      <c r="EH167" s="28"/>
      <c r="EI167" s="27"/>
      <c r="EJ167" s="30"/>
      <c r="EK167" s="28"/>
      <c r="EL167" s="27"/>
      <c r="EM167" s="28"/>
      <c r="EN167" s="27"/>
      <c r="EO167" s="28"/>
      <c r="EP167" s="27"/>
      <c r="EQ167" s="28"/>
      <c r="ER167" s="27"/>
      <c r="ES167" s="28"/>
      <c r="ET167" s="27"/>
      <c r="EU167" s="28"/>
      <c r="EV167" s="27"/>
      <c r="EW167" s="26"/>
      <c r="EX167" s="27"/>
      <c r="EY167" s="26"/>
      <c r="EZ167" s="27"/>
      <c r="FA167" s="26"/>
      <c r="FB167" s="27"/>
      <c r="FC167" s="26"/>
      <c r="FD167" s="27"/>
      <c r="FE167" s="26"/>
      <c r="FF167" s="27"/>
      <c r="FG167" s="26"/>
      <c r="FH167" s="27"/>
      <c r="FI167" s="30"/>
      <c r="FJ167" s="31">
        <f t="shared" si="12"/>
        <v>57080</v>
      </c>
      <c r="FK167" s="31">
        <f t="shared" si="13"/>
        <v>57080</v>
      </c>
      <c r="FL167" s="32">
        <f t="shared" si="14"/>
        <v>0</v>
      </c>
    </row>
    <row r="168" spans="1:168" ht="25.5" customHeight="1">
      <c r="A168" s="41">
        <v>161</v>
      </c>
      <c r="B168" s="36" t="s">
        <v>778</v>
      </c>
      <c r="C168" s="20" t="s">
        <v>779</v>
      </c>
      <c r="D168" s="20" t="s">
        <v>1460</v>
      </c>
      <c r="E168" s="20" t="s">
        <v>1457</v>
      </c>
      <c r="F168" s="126" t="s">
        <v>780</v>
      </c>
      <c r="G168" s="212"/>
      <c r="H168" s="127"/>
      <c r="I168" s="94">
        <v>6600</v>
      </c>
      <c r="J168" s="127"/>
      <c r="K168" s="34">
        <f t="shared" si="11"/>
        <v>57080</v>
      </c>
      <c r="L168" s="137">
        <f t="shared" si="15"/>
        <v>4620</v>
      </c>
      <c r="M168" s="26">
        <v>1500</v>
      </c>
      <c r="N168" s="26">
        <v>1000</v>
      </c>
      <c r="O168" s="26">
        <v>5000</v>
      </c>
      <c r="P168" s="26">
        <v>8000</v>
      </c>
      <c r="Q168" s="258"/>
      <c r="R168" s="258"/>
      <c r="S168" s="258"/>
      <c r="T168" s="258"/>
      <c r="U168" s="258"/>
      <c r="V168" s="258"/>
      <c r="W168" s="258"/>
      <c r="X168" s="258"/>
      <c r="Y168" s="258"/>
      <c r="Z168" s="258"/>
      <c r="AA168" s="258"/>
      <c r="AB168" s="258"/>
      <c r="AC168" s="258"/>
      <c r="AD168" s="258"/>
      <c r="AE168" s="258"/>
      <c r="AF168" s="258"/>
      <c r="AG168" s="258"/>
      <c r="AH168" s="258"/>
      <c r="AI168" s="258"/>
      <c r="AJ168" s="258"/>
      <c r="AK168" s="258"/>
      <c r="AL168" s="258"/>
      <c r="AM168" s="258"/>
      <c r="AN168" s="258"/>
      <c r="AO168" s="258"/>
      <c r="AP168" s="258"/>
      <c r="AQ168" s="258"/>
      <c r="AR168" s="258"/>
      <c r="AS168" s="258"/>
      <c r="AT168" s="258"/>
      <c r="AU168" s="258"/>
      <c r="AV168" s="258"/>
      <c r="AW168" s="258"/>
      <c r="AX168" s="258"/>
      <c r="AY168" s="258"/>
      <c r="AZ168" s="258"/>
      <c r="BA168" s="258"/>
      <c r="BB168" s="258"/>
      <c r="BC168" s="258"/>
      <c r="BD168" s="258"/>
      <c r="BE168" s="258"/>
      <c r="BF168" s="258"/>
      <c r="BG168" s="258"/>
      <c r="BH168" s="258"/>
      <c r="BI168" s="258"/>
      <c r="BJ168" s="258"/>
      <c r="BK168" s="258"/>
      <c r="BL168" s="258"/>
      <c r="BM168" s="258"/>
      <c r="BN168" s="258"/>
      <c r="BO168" s="258"/>
      <c r="BP168" s="258"/>
      <c r="BQ168" s="258"/>
      <c r="BR168" s="258"/>
      <c r="BS168" s="258"/>
      <c r="BT168" s="258"/>
      <c r="BU168" s="258"/>
      <c r="BV168" s="258"/>
      <c r="BW168" s="258"/>
      <c r="BX168" s="258"/>
      <c r="BY168" s="258"/>
      <c r="BZ168" s="258"/>
      <c r="CA168" s="258"/>
      <c r="CB168" s="258"/>
      <c r="CC168" s="26">
        <v>1500</v>
      </c>
      <c r="CD168" s="27">
        <v>1500</v>
      </c>
      <c r="CE168" s="26">
        <v>1000</v>
      </c>
      <c r="CF168" s="27">
        <v>1000</v>
      </c>
      <c r="CG168" s="26">
        <v>5000</v>
      </c>
      <c r="CH168" s="27">
        <v>5000</v>
      </c>
      <c r="CI168" s="26">
        <v>8000</v>
      </c>
      <c r="CJ168" s="27">
        <v>1500</v>
      </c>
      <c r="CK168" s="26"/>
      <c r="CL168" s="27"/>
      <c r="CM168" s="29">
        <v>4620</v>
      </c>
      <c r="CN168" s="27">
        <v>11120</v>
      </c>
      <c r="CO168" s="29">
        <v>4620</v>
      </c>
      <c r="CP168" s="27">
        <v>4620</v>
      </c>
      <c r="CQ168" s="29">
        <v>4620</v>
      </c>
      <c r="CR168" s="27">
        <v>0</v>
      </c>
      <c r="CS168" s="29">
        <v>4620</v>
      </c>
      <c r="CT168" s="27">
        <v>9240</v>
      </c>
      <c r="CU168" s="29">
        <v>4620</v>
      </c>
      <c r="CV168" s="27"/>
      <c r="CW168" s="29">
        <v>4620</v>
      </c>
      <c r="CX168" s="27"/>
      <c r="CY168" s="29">
        <v>4620</v>
      </c>
      <c r="CZ168" s="27"/>
      <c r="DA168" s="29">
        <v>4620</v>
      </c>
      <c r="DB168" s="27"/>
      <c r="DC168" s="29">
        <v>4620</v>
      </c>
      <c r="DD168" s="27">
        <v>18480</v>
      </c>
      <c r="DE168" s="128"/>
      <c r="DF168" s="27"/>
      <c r="DG168" s="128"/>
      <c r="DH168" s="27"/>
      <c r="DI168" s="128"/>
      <c r="DJ168" s="27"/>
      <c r="DK168" s="125"/>
      <c r="DL168" s="128"/>
      <c r="DM168" s="27"/>
      <c r="DN168" s="128"/>
      <c r="DO168" s="27"/>
      <c r="DP168" s="128"/>
      <c r="DQ168" s="27"/>
      <c r="DR168" s="128"/>
      <c r="DS168" s="27"/>
      <c r="DT168" s="128"/>
      <c r="DU168" s="27"/>
      <c r="DV168" s="128"/>
      <c r="DW168" s="27"/>
      <c r="DX168" s="128"/>
      <c r="DY168" s="27"/>
      <c r="DZ168" s="128"/>
      <c r="EA168" s="27"/>
      <c r="EB168" s="128"/>
      <c r="EC168" s="27"/>
      <c r="ED168" s="128"/>
      <c r="EE168" s="27"/>
      <c r="EF168" s="128"/>
      <c r="EG168" s="27"/>
      <c r="EH168" s="28"/>
      <c r="EI168" s="27"/>
      <c r="EJ168" s="30"/>
      <c r="EK168" s="28"/>
      <c r="EL168" s="27"/>
      <c r="EM168" s="28"/>
      <c r="EN168" s="27"/>
      <c r="EO168" s="28"/>
      <c r="EP168" s="27"/>
      <c r="EQ168" s="28"/>
      <c r="ER168" s="27"/>
      <c r="ES168" s="28"/>
      <c r="ET168" s="27"/>
      <c r="EU168" s="28"/>
      <c r="EV168" s="27"/>
      <c r="EW168" s="26"/>
      <c r="EX168" s="27"/>
      <c r="EY168" s="26"/>
      <c r="EZ168" s="27"/>
      <c r="FA168" s="26"/>
      <c r="FB168" s="27"/>
      <c r="FC168" s="26"/>
      <c r="FD168" s="27"/>
      <c r="FE168" s="26"/>
      <c r="FF168" s="27"/>
      <c r="FG168" s="26"/>
      <c r="FH168" s="27"/>
      <c r="FI168" s="30"/>
      <c r="FJ168" s="31">
        <f t="shared" si="12"/>
        <v>57080</v>
      </c>
      <c r="FK168" s="31">
        <f t="shared" si="13"/>
        <v>52460</v>
      </c>
      <c r="FL168" s="32">
        <f t="shared" si="14"/>
        <v>4620</v>
      </c>
    </row>
    <row r="169" spans="1:168" ht="25.5" customHeight="1">
      <c r="A169" s="172">
        <v>162</v>
      </c>
      <c r="B169" s="36" t="s">
        <v>781</v>
      </c>
      <c r="C169" s="20" t="s">
        <v>782</v>
      </c>
      <c r="D169" s="20" t="s">
        <v>1460</v>
      </c>
      <c r="E169" s="20" t="s">
        <v>1457</v>
      </c>
      <c r="F169" s="126" t="s">
        <v>783</v>
      </c>
      <c r="G169" s="33"/>
      <c r="H169" s="127"/>
      <c r="I169" s="94">
        <v>6600</v>
      </c>
      <c r="J169" s="127"/>
      <c r="K169" s="34">
        <f t="shared" si="11"/>
        <v>57080</v>
      </c>
      <c r="L169" s="25">
        <f t="shared" si="15"/>
        <v>0</v>
      </c>
      <c r="M169" s="26">
        <v>1500</v>
      </c>
      <c r="N169" s="26">
        <v>1000</v>
      </c>
      <c r="O169" s="26">
        <v>5000</v>
      </c>
      <c r="P169" s="26">
        <v>8000</v>
      </c>
      <c r="Q169" s="258"/>
      <c r="R169" s="258"/>
      <c r="S169" s="258"/>
      <c r="T169" s="258"/>
      <c r="U169" s="258"/>
      <c r="V169" s="258"/>
      <c r="W169" s="258"/>
      <c r="X169" s="258"/>
      <c r="Y169" s="258"/>
      <c r="Z169" s="258"/>
      <c r="AA169" s="258"/>
      <c r="AB169" s="258"/>
      <c r="AC169" s="258"/>
      <c r="AD169" s="258"/>
      <c r="AE169" s="258"/>
      <c r="AF169" s="258"/>
      <c r="AG169" s="258"/>
      <c r="AH169" s="258"/>
      <c r="AI169" s="258"/>
      <c r="AJ169" s="258"/>
      <c r="AK169" s="258"/>
      <c r="AL169" s="258"/>
      <c r="AM169" s="258"/>
      <c r="AN169" s="258"/>
      <c r="AO169" s="258"/>
      <c r="AP169" s="258"/>
      <c r="AQ169" s="258"/>
      <c r="AR169" s="258"/>
      <c r="AS169" s="258"/>
      <c r="AT169" s="258"/>
      <c r="AU169" s="258"/>
      <c r="AV169" s="258"/>
      <c r="AW169" s="258"/>
      <c r="AX169" s="258"/>
      <c r="AY169" s="258"/>
      <c r="AZ169" s="258"/>
      <c r="BA169" s="258"/>
      <c r="BB169" s="258"/>
      <c r="BC169" s="258"/>
      <c r="BD169" s="258"/>
      <c r="BE169" s="258"/>
      <c r="BF169" s="258"/>
      <c r="BG169" s="258"/>
      <c r="BH169" s="258"/>
      <c r="BI169" s="258"/>
      <c r="BJ169" s="258"/>
      <c r="BK169" s="258"/>
      <c r="BL169" s="258"/>
      <c r="BM169" s="258"/>
      <c r="BN169" s="258"/>
      <c r="BO169" s="258"/>
      <c r="BP169" s="258"/>
      <c r="BQ169" s="258"/>
      <c r="BR169" s="258"/>
      <c r="BS169" s="258"/>
      <c r="BT169" s="258"/>
      <c r="BU169" s="258"/>
      <c r="BV169" s="258"/>
      <c r="BW169" s="258"/>
      <c r="BX169" s="258"/>
      <c r="BY169" s="258"/>
      <c r="BZ169" s="258"/>
      <c r="CA169" s="258"/>
      <c r="CB169" s="258"/>
      <c r="CC169" s="26">
        <v>1500</v>
      </c>
      <c r="CD169" s="27">
        <v>1500</v>
      </c>
      <c r="CE169" s="26">
        <v>1000</v>
      </c>
      <c r="CF169" s="27">
        <v>1000</v>
      </c>
      <c r="CG169" s="26">
        <v>5000</v>
      </c>
      <c r="CH169" s="27">
        <v>5000</v>
      </c>
      <c r="CI169" s="26">
        <v>8000</v>
      </c>
      <c r="CJ169" s="27">
        <v>1500</v>
      </c>
      <c r="CK169" s="26"/>
      <c r="CL169" s="27"/>
      <c r="CM169" s="29">
        <v>4620</v>
      </c>
      <c r="CN169" s="27">
        <v>11120</v>
      </c>
      <c r="CO169" s="29">
        <v>4620</v>
      </c>
      <c r="CP169" s="27">
        <v>4620</v>
      </c>
      <c r="CQ169" s="29">
        <v>4620</v>
      </c>
      <c r="CR169" s="27">
        <v>4620</v>
      </c>
      <c r="CS169" s="29">
        <v>4620</v>
      </c>
      <c r="CT169" s="27">
        <v>4620</v>
      </c>
      <c r="CU169" s="29">
        <v>4620</v>
      </c>
      <c r="CV169" s="27"/>
      <c r="CW169" s="29">
        <v>4620</v>
      </c>
      <c r="CX169" s="27">
        <v>4620</v>
      </c>
      <c r="CY169" s="29">
        <v>4620</v>
      </c>
      <c r="CZ169" s="27"/>
      <c r="DA169" s="29">
        <v>4620</v>
      </c>
      <c r="DB169" s="27"/>
      <c r="DC169" s="29">
        <v>4620</v>
      </c>
      <c r="DD169" s="27">
        <v>18480</v>
      </c>
      <c r="DE169" s="128"/>
      <c r="DF169" s="27"/>
      <c r="DG169" s="128"/>
      <c r="DH169" s="27"/>
      <c r="DI169" s="128"/>
      <c r="DJ169" s="27"/>
      <c r="DK169" s="125"/>
      <c r="DL169" s="128"/>
      <c r="DM169" s="27"/>
      <c r="DN169" s="128"/>
      <c r="DO169" s="27"/>
      <c r="DP169" s="128"/>
      <c r="DQ169" s="27"/>
      <c r="DR169" s="128"/>
      <c r="DS169" s="27"/>
      <c r="DT169" s="128"/>
      <c r="DU169" s="27"/>
      <c r="DV169" s="128"/>
      <c r="DW169" s="27"/>
      <c r="DX169" s="128"/>
      <c r="DY169" s="27"/>
      <c r="DZ169" s="128"/>
      <c r="EA169" s="27"/>
      <c r="EB169" s="128"/>
      <c r="EC169" s="27"/>
      <c r="ED169" s="128"/>
      <c r="EE169" s="27"/>
      <c r="EF169" s="128"/>
      <c r="EG169" s="27"/>
      <c r="EH169" s="28"/>
      <c r="EI169" s="27"/>
      <c r="EJ169" s="30"/>
      <c r="EK169" s="28"/>
      <c r="EL169" s="27"/>
      <c r="EM169" s="28"/>
      <c r="EN169" s="27"/>
      <c r="EO169" s="28"/>
      <c r="EP169" s="27"/>
      <c r="EQ169" s="28"/>
      <c r="ER169" s="27"/>
      <c r="ES169" s="28"/>
      <c r="ET169" s="27"/>
      <c r="EU169" s="28"/>
      <c r="EV169" s="27"/>
      <c r="EW169" s="26"/>
      <c r="EX169" s="27"/>
      <c r="EY169" s="26"/>
      <c r="EZ169" s="27"/>
      <c r="FA169" s="26"/>
      <c r="FB169" s="27"/>
      <c r="FC169" s="26"/>
      <c r="FD169" s="27"/>
      <c r="FE169" s="26"/>
      <c r="FF169" s="27"/>
      <c r="FG169" s="26"/>
      <c r="FH169" s="27"/>
      <c r="FI169" s="30"/>
      <c r="FJ169" s="31">
        <f t="shared" si="12"/>
        <v>57080</v>
      </c>
      <c r="FK169" s="31">
        <f t="shared" si="13"/>
        <v>57080</v>
      </c>
      <c r="FL169" s="32">
        <f t="shared" si="14"/>
        <v>0</v>
      </c>
    </row>
    <row r="170" spans="1:168" ht="25.5" customHeight="1">
      <c r="A170" s="41">
        <v>163</v>
      </c>
      <c r="B170" s="36" t="s">
        <v>784</v>
      </c>
      <c r="C170" s="20" t="s">
        <v>785</v>
      </c>
      <c r="D170" s="20" t="s">
        <v>1460</v>
      </c>
      <c r="E170" s="20" t="s">
        <v>1457</v>
      </c>
      <c r="F170" s="126" t="s">
        <v>786</v>
      </c>
      <c r="G170" s="213" t="s">
        <v>410</v>
      </c>
      <c r="H170" s="35" t="s">
        <v>1463</v>
      </c>
      <c r="I170" s="94">
        <v>6200</v>
      </c>
      <c r="J170" s="35"/>
      <c r="K170" s="34">
        <f t="shared" si="11"/>
        <v>54560</v>
      </c>
      <c r="L170" s="25">
        <f t="shared" si="15"/>
        <v>4340</v>
      </c>
      <c r="M170" s="26">
        <v>1500</v>
      </c>
      <c r="N170" s="26">
        <v>1000</v>
      </c>
      <c r="O170" s="26">
        <v>5000</v>
      </c>
      <c r="P170" s="26">
        <v>8000</v>
      </c>
      <c r="Q170" s="258"/>
      <c r="R170" s="258"/>
      <c r="S170" s="258"/>
      <c r="T170" s="258"/>
      <c r="U170" s="258"/>
      <c r="V170" s="258"/>
      <c r="W170" s="258"/>
      <c r="X170" s="258"/>
      <c r="Y170" s="258"/>
      <c r="Z170" s="258"/>
      <c r="AA170" s="258"/>
      <c r="AB170" s="258"/>
      <c r="AC170" s="258"/>
      <c r="AD170" s="258"/>
      <c r="AE170" s="258"/>
      <c r="AF170" s="258"/>
      <c r="AG170" s="258"/>
      <c r="AH170" s="258"/>
      <c r="AI170" s="258"/>
      <c r="AJ170" s="258"/>
      <c r="AK170" s="258"/>
      <c r="AL170" s="258"/>
      <c r="AM170" s="258"/>
      <c r="AN170" s="258"/>
      <c r="AO170" s="258"/>
      <c r="AP170" s="258"/>
      <c r="AQ170" s="258"/>
      <c r="AR170" s="258"/>
      <c r="AS170" s="258"/>
      <c r="AT170" s="258"/>
      <c r="AU170" s="258"/>
      <c r="AV170" s="258"/>
      <c r="AW170" s="258"/>
      <c r="AX170" s="258"/>
      <c r="AY170" s="258"/>
      <c r="AZ170" s="258"/>
      <c r="BA170" s="258"/>
      <c r="BB170" s="258"/>
      <c r="BC170" s="258"/>
      <c r="BD170" s="258"/>
      <c r="BE170" s="258"/>
      <c r="BF170" s="258"/>
      <c r="BG170" s="258"/>
      <c r="BH170" s="258"/>
      <c r="BI170" s="258"/>
      <c r="BJ170" s="258"/>
      <c r="BK170" s="258"/>
      <c r="BL170" s="258"/>
      <c r="BM170" s="258"/>
      <c r="BN170" s="258"/>
      <c r="BO170" s="258"/>
      <c r="BP170" s="258"/>
      <c r="BQ170" s="258"/>
      <c r="BR170" s="258"/>
      <c r="BS170" s="258"/>
      <c r="BT170" s="258"/>
      <c r="BU170" s="258"/>
      <c r="BV170" s="258"/>
      <c r="BW170" s="258"/>
      <c r="BX170" s="258"/>
      <c r="BY170" s="258"/>
      <c r="BZ170" s="258"/>
      <c r="CA170" s="258"/>
      <c r="CB170" s="258"/>
      <c r="CC170" s="26">
        <v>1500</v>
      </c>
      <c r="CD170" s="27">
        <v>1500</v>
      </c>
      <c r="CE170" s="26">
        <v>1000</v>
      </c>
      <c r="CF170" s="27">
        <v>1000</v>
      </c>
      <c r="CG170" s="26">
        <v>5000</v>
      </c>
      <c r="CH170" s="27">
        <v>5000</v>
      </c>
      <c r="CI170" s="26">
        <v>8000</v>
      </c>
      <c r="CJ170" s="27">
        <v>1500</v>
      </c>
      <c r="CK170" s="26"/>
      <c r="CL170" s="27"/>
      <c r="CM170" s="29">
        <v>4340</v>
      </c>
      <c r="CN170" s="27">
        <v>0</v>
      </c>
      <c r="CO170" s="29">
        <v>4340</v>
      </c>
      <c r="CP170" s="27">
        <v>0</v>
      </c>
      <c r="CQ170" s="29">
        <v>4340</v>
      </c>
      <c r="CR170" s="27">
        <v>0</v>
      </c>
      <c r="CS170" s="29">
        <v>4340</v>
      </c>
      <c r="CT170" s="27">
        <v>17360</v>
      </c>
      <c r="CU170" s="29">
        <v>4340</v>
      </c>
      <c r="CV170" s="27"/>
      <c r="CW170" s="29">
        <v>4340</v>
      </c>
      <c r="CX170" s="27"/>
      <c r="CY170" s="29">
        <v>4340</v>
      </c>
      <c r="CZ170" s="27"/>
      <c r="DA170" s="29">
        <v>4340</v>
      </c>
      <c r="DB170" s="27">
        <v>17360</v>
      </c>
      <c r="DC170" s="29">
        <v>4340</v>
      </c>
      <c r="DD170" s="27">
        <v>6500</v>
      </c>
      <c r="DE170" s="128"/>
      <c r="DF170" s="27"/>
      <c r="DG170" s="128"/>
      <c r="DH170" s="27"/>
      <c r="DI170" s="128"/>
      <c r="DJ170" s="27"/>
      <c r="DK170" s="125"/>
      <c r="DL170" s="128"/>
      <c r="DM170" s="27"/>
      <c r="DN170" s="128"/>
      <c r="DO170" s="27"/>
      <c r="DP170" s="128"/>
      <c r="DQ170" s="27"/>
      <c r="DR170" s="128"/>
      <c r="DS170" s="27"/>
      <c r="DT170" s="128"/>
      <c r="DU170" s="27"/>
      <c r="DV170" s="128"/>
      <c r="DW170" s="27"/>
      <c r="DX170" s="128"/>
      <c r="DY170" s="27"/>
      <c r="DZ170" s="128"/>
      <c r="EA170" s="27"/>
      <c r="EB170" s="128"/>
      <c r="EC170" s="27"/>
      <c r="ED170" s="128"/>
      <c r="EE170" s="27"/>
      <c r="EF170" s="128"/>
      <c r="EG170" s="27"/>
      <c r="EH170" s="28"/>
      <c r="EI170" s="27"/>
      <c r="EJ170" s="30"/>
      <c r="EK170" s="28"/>
      <c r="EL170" s="27"/>
      <c r="EM170" s="28"/>
      <c r="EN170" s="27"/>
      <c r="EO170" s="28"/>
      <c r="EP170" s="27"/>
      <c r="EQ170" s="28"/>
      <c r="ER170" s="27"/>
      <c r="ES170" s="28"/>
      <c r="ET170" s="27"/>
      <c r="EU170" s="28"/>
      <c r="EV170" s="27"/>
      <c r="EW170" s="26"/>
      <c r="EX170" s="27"/>
      <c r="EY170" s="26"/>
      <c r="EZ170" s="27"/>
      <c r="FA170" s="26"/>
      <c r="FB170" s="27"/>
      <c r="FC170" s="26"/>
      <c r="FD170" s="27"/>
      <c r="FE170" s="26"/>
      <c r="FF170" s="27"/>
      <c r="FG170" s="26"/>
      <c r="FH170" s="27"/>
      <c r="FI170" s="30"/>
      <c r="FJ170" s="31">
        <f t="shared" si="12"/>
        <v>54560</v>
      </c>
      <c r="FK170" s="31">
        <f t="shared" si="13"/>
        <v>50220</v>
      </c>
      <c r="FL170" s="32">
        <f t="shared" si="14"/>
        <v>4340</v>
      </c>
    </row>
    <row r="171" spans="1:168" ht="25.5" customHeight="1">
      <c r="A171" s="172">
        <v>164</v>
      </c>
      <c r="B171" s="36" t="s">
        <v>227</v>
      </c>
      <c r="C171" s="20" t="s">
        <v>228</v>
      </c>
      <c r="D171" s="20" t="s">
        <v>1460</v>
      </c>
      <c r="E171" s="20" t="s">
        <v>1458</v>
      </c>
      <c r="F171" s="21" t="s">
        <v>229</v>
      </c>
      <c r="G171" s="33"/>
      <c r="H171" s="127" t="s">
        <v>1464</v>
      </c>
      <c r="I171" s="23">
        <v>0</v>
      </c>
      <c r="J171" s="34" t="s">
        <v>60</v>
      </c>
      <c r="K171" s="34">
        <f t="shared" si="11"/>
        <v>8500</v>
      </c>
      <c r="L171" s="25">
        <f>FJ171</f>
        <v>8500</v>
      </c>
      <c r="M171" s="26">
        <v>1500</v>
      </c>
      <c r="N171" s="26">
        <v>500</v>
      </c>
      <c r="O171" s="26"/>
      <c r="P171" s="26">
        <v>6500</v>
      </c>
      <c r="Q171" s="258"/>
      <c r="R171" s="258"/>
      <c r="S171" s="258"/>
      <c r="T171" s="258"/>
      <c r="U171" s="258"/>
      <c r="V171" s="258"/>
      <c r="W171" s="258"/>
      <c r="X171" s="258"/>
      <c r="Y171" s="258"/>
      <c r="Z171" s="258"/>
      <c r="AA171" s="258"/>
      <c r="AB171" s="258"/>
      <c r="AC171" s="258"/>
      <c r="AD171" s="258"/>
      <c r="AE171" s="258"/>
      <c r="AF171" s="258"/>
      <c r="AG171" s="258"/>
      <c r="AH171" s="258"/>
      <c r="AI171" s="258"/>
      <c r="AJ171" s="258"/>
      <c r="AK171" s="258"/>
      <c r="AL171" s="258"/>
      <c r="AM171" s="258"/>
      <c r="AN171" s="258"/>
      <c r="AO171" s="258"/>
      <c r="AP171" s="258"/>
      <c r="AQ171" s="258"/>
      <c r="AR171" s="258"/>
      <c r="AS171" s="258"/>
      <c r="AT171" s="258"/>
      <c r="AU171" s="258"/>
      <c r="AV171" s="258"/>
      <c r="AW171" s="258"/>
      <c r="AX171" s="258"/>
      <c r="AY171" s="258"/>
      <c r="AZ171" s="258"/>
      <c r="BA171" s="258"/>
      <c r="BB171" s="258"/>
      <c r="BC171" s="258"/>
      <c r="BD171" s="258"/>
      <c r="BE171" s="258"/>
      <c r="BF171" s="258"/>
      <c r="BG171" s="258"/>
      <c r="BH171" s="258"/>
      <c r="BI171" s="258"/>
      <c r="BJ171" s="258"/>
      <c r="BK171" s="258"/>
      <c r="BL171" s="258"/>
      <c r="BM171" s="258"/>
      <c r="BN171" s="258"/>
      <c r="BO171" s="258"/>
      <c r="BP171" s="258"/>
      <c r="BQ171" s="258"/>
      <c r="BR171" s="258"/>
      <c r="BS171" s="258"/>
      <c r="BT171" s="258"/>
      <c r="BU171" s="258"/>
      <c r="BV171" s="258"/>
      <c r="BW171" s="258"/>
      <c r="BX171" s="258"/>
      <c r="BY171" s="258"/>
      <c r="BZ171" s="258"/>
      <c r="CA171" s="258"/>
      <c r="CB171" s="258"/>
      <c r="CC171" s="26">
        <v>1500</v>
      </c>
      <c r="CD171" s="27">
        <v>1500</v>
      </c>
      <c r="CE171" s="26">
        <v>500</v>
      </c>
      <c r="CF171" s="27">
        <v>500</v>
      </c>
      <c r="CG171" s="26"/>
      <c r="CH171" s="27"/>
      <c r="CI171" s="26">
        <v>6500</v>
      </c>
      <c r="CJ171" s="27">
        <v>0</v>
      </c>
      <c r="CK171" s="28"/>
      <c r="CL171" s="27"/>
      <c r="CM171" s="26"/>
      <c r="CN171" s="27"/>
      <c r="CO171" s="29"/>
      <c r="CP171" s="27"/>
      <c r="CQ171" s="29"/>
      <c r="CR171" s="27"/>
      <c r="CS171" s="29"/>
      <c r="CT171" s="27"/>
      <c r="CU171" s="29"/>
      <c r="CV171" s="27">
        <v>1500</v>
      </c>
      <c r="CW171" s="29"/>
      <c r="CX171" s="27"/>
      <c r="CY171" s="29"/>
      <c r="CZ171" s="27"/>
      <c r="DA171" s="29"/>
      <c r="DB171" s="27"/>
      <c r="DC171" s="29"/>
      <c r="DD171" s="27"/>
      <c r="DE171" s="29"/>
      <c r="DF171" s="27">
        <v>1500</v>
      </c>
      <c r="DG171" s="28"/>
      <c r="DH171" s="27"/>
      <c r="DI171" s="28"/>
      <c r="DJ171" s="27"/>
      <c r="DK171" s="125"/>
      <c r="DL171" s="128"/>
      <c r="DM171" s="27"/>
      <c r="DN171" s="128"/>
      <c r="DO171" s="27"/>
      <c r="DP171" s="128"/>
      <c r="DQ171" s="27"/>
      <c r="DR171" s="128"/>
      <c r="DS171" s="27"/>
      <c r="DT171" s="128"/>
      <c r="DU171" s="27"/>
      <c r="DV171" s="128"/>
      <c r="DW171" s="27"/>
      <c r="DX171" s="128"/>
      <c r="DY171" s="27"/>
      <c r="DZ171" s="128"/>
      <c r="EA171" s="27"/>
      <c r="EB171" s="128"/>
      <c r="EC171" s="27"/>
      <c r="ED171" s="128"/>
      <c r="EE171" s="27"/>
      <c r="EF171" s="128"/>
      <c r="EG171" s="27"/>
      <c r="EH171" s="28"/>
      <c r="EI171" s="27"/>
      <c r="EJ171" s="30"/>
      <c r="EK171" s="28"/>
      <c r="EL171" s="27"/>
      <c r="EM171" s="28"/>
      <c r="EN171" s="27"/>
      <c r="EO171" s="28"/>
      <c r="EP171" s="27"/>
      <c r="EQ171" s="28"/>
      <c r="ER171" s="27"/>
      <c r="ES171" s="28"/>
      <c r="ET171" s="27"/>
      <c r="EU171" s="28"/>
      <c r="EV171" s="27"/>
      <c r="EW171" s="26"/>
      <c r="EX171" s="27"/>
      <c r="EY171" s="26"/>
      <c r="EZ171" s="27"/>
      <c r="FA171" s="26"/>
      <c r="FB171" s="27"/>
      <c r="FC171" s="26"/>
      <c r="FD171" s="27"/>
      <c r="FE171" s="26"/>
      <c r="FF171" s="27"/>
      <c r="FG171" s="26"/>
      <c r="FH171" s="27"/>
      <c r="FI171" s="30"/>
      <c r="FJ171" s="31">
        <f t="shared" si="12"/>
        <v>8500</v>
      </c>
      <c r="FK171" s="31">
        <f t="shared" si="13"/>
        <v>5000</v>
      </c>
      <c r="FL171" s="32">
        <f t="shared" si="14"/>
        <v>3500</v>
      </c>
    </row>
    <row r="172" spans="1:168" ht="25.5" customHeight="1">
      <c r="A172" s="41">
        <v>165</v>
      </c>
      <c r="B172" s="36" t="s">
        <v>787</v>
      </c>
      <c r="C172" s="20" t="s">
        <v>788</v>
      </c>
      <c r="D172" s="20" t="s">
        <v>1460</v>
      </c>
      <c r="E172" s="20" t="s">
        <v>1457</v>
      </c>
      <c r="F172" s="126" t="s">
        <v>789</v>
      </c>
      <c r="G172" s="210"/>
      <c r="H172" s="127"/>
      <c r="I172" s="94">
        <v>6600</v>
      </c>
      <c r="J172" s="127"/>
      <c r="K172" s="34">
        <f t="shared" si="11"/>
        <v>57080</v>
      </c>
      <c r="L172" s="38">
        <f>FL172</f>
        <v>18480</v>
      </c>
      <c r="M172" s="26">
        <v>1500</v>
      </c>
      <c r="N172" s="26">
        <v>1000</v>
      </c>
      <c r="O172" s="26">
        <v>5000</v>
      </c>
      <c r="P172" s="26">
        <v>8000</v>
      </c>
      <c r="Q172" s="258"/>
      <c r="R172" s="258"/>
      <c r="S172" s="258"/>
      <c r="T172" s="258"/>
      <c r="U172" s="258"/>
      <c r="V172" s="258"/>
      <c r="W172" s="258"/>
      <c r="X172" s="258"/>
      <c r="Y172" s="258"/>
      <c r="Z172" s="258"/>
      <c r="AA172" s="258"/>
      <c r="AB172" s="258"/>
      <c r="AC172" s="258"/>
      <c r="AD172" s="258"/>
      <c r="AE172" s="258"/>
      <c r="AF172" s="258"/>
      <c r="AG172" s="258"/>
      <c r="AH172" s="258"/>
      <c r="AI172" s="258"/>
      <c r="AJ172" s="258"/>
      <c r="AK172" s="258"/>
      <c r="AL172" s="258"/>
      <c r="AM172" s="258"/>
      <c r="AN172" s="258"/>
      <c r="AO172" s="258"/>
      <c r="AP172" s="258"/>
      <c r="AQ172" s="258"/>
      <c r="AR172" s="258"/>
      <c r="AS172" s="258"/>
      <c r="AT172" s="258"/>
      <c r="AU172" s="258"/>
      <c r="AV172" s="258"/>
      <c r="AW172" s="258"/>
      <c r="AX172" s="258"/>
      <c r="AY172" s="258"/>
      <c r="AZ172" s="258"/>
      <c r="BA172" s="258"/>
      <c r="BB172" s="258"/>
      <c r="BC172" s="258"/>
      <c r="BD172" s="258"/>
      <c r="BE172" s="258"/>
      <c r="BF172" s="258"/>
      <c r="BG172" s="258"/>
      <c r="BH172" s="258"/>
      <c r="BI172" s="258"/>
      <c r="BJ172" s="258"/>
      <c r="BK172" s="258"/>
      <c r="BL172" s="258"/>
      <c r="BM172" s="258"/>
      <c r="BN172" s="258"/>
      <c r="BO172" s="258"/>
      <c r="BP172" s="258"/>
      <c r="BQ172" s="258"/>
      <c r="BR172" s="258"/>
      <c r="BS172" s="258"/>
      <c r="BT172" s="258"/>
      <c r="BU172" s="258"/>
      <c r="BV172" s="258"/>
      <c r="BW172" s="258"/>
      <c r="BX172" s="258"/>
      <c r="BY172" s="258"/>
      <c r="BZ172" s="258"/>
      <c r="CA172" s="258"/>
      <c r="CB172" s="258"/>
      <c r="CC172" s="26">
        <v>1500</v>
      </c>
      <c r="CD172" s="27">
        <v>1500</v>
      </c>
      <c r="CE172" s="26">
        <v>1000</v>
      </c>
      <c r="CF172" s="27">
        <v>1000</v>
      </c>
      <c r="CG172" s="26">
        <v>5000</v>
      </c>
      <c r="CH172" s="27">
        <v>5000</v>
      </c>
      <c r="CI172" s="26">
        <v>8000</v>
      </c>
      <c r="CJ172" s="27">
        <v>8000</v>
      </c>
      <c r="CK172" s="26"/>
      <c r="CL172" s="27"/>
      <c r="CM172" s="29">
        <v>4620</v>
      </c>
      <c r="CN172" s="133">
        <v>4620</v>
      </c>
      <c r="CO172" s="29">
        <v>4620</v>
      </c>
      <c r="CP172" s="27">
        <v>4620</v>
      </c>
      <c r="CQ172" s="29">
        <v>4620</v>
      </c>
      <c r="CR172" s="27">
        <v>4620</v>
      </c>
      <c r="CS172" s="29">
        <v>4620</v>
      </c>
      <c r="CT172" s="27">
        <v>4620</v>
      </c>
      <c r="CU172" s="29">
        <v>4620</v>
      </c>
      <c r="CV172" s="27"/>
      <c r="CW172" s="29">
        <v>4620</v>
      </c>
      <c r="CX172" s="27">
        <v>4620</v>
      </c>
      <c r="CY172" s="29">
        <v>4620</v>
      </c>
      <c r="CZ172" s="27"/>
      <c r="DA172" s="29">
        <v>4620</v>
      </c>
      <c r="DB172" s="27"/>
      <c r="DC172" s="29">
        <v>4620</v>
      </c>
      <c r="DD172" s="27"/>
      <c r="DE172" s="128"/>
      <c r="DF172" s="27"/>
      <c r="DG172" s="128"/>
      <c r="DH172" s="27"/>
      <c r="DI172" s="128"/>
      <c r="DJ172" s="27"/>
      <c r="DK172" s="125"/>
      <c r="DL172" s="128"/>
      <c r="DM172" s="27"/>
      <c r="DN172" s="128"/>
      <c r="DO172" s="27"/>
      <c r="DP172" s="128"/>
      <c r="DQ172" s="27"/>
      <c r="DR172" s="128"/>
      <c r="DS172" s="27"/>
      <c r="DT172" s="128"/>
      <c r="DU172" s="27"/>
      <c r="DV172" s="128"/>
      <c r="DW172" s="27"/>
      <c r="DX172" s="128"/>
      <c r="DY172" s="27"/>
      <c r="DZ172" s="128"/>
      <c r="EA172" s="27"/>
      <c r="EB172" s="128"/>
      <c r="EC172" s="27"/>
      <c r="ED172" s="128"/>
      <c r="EE172" s="27"/>
      <c r="EF172" s="128"/>
      <c r="EG172" s="27"/>
      <c r="EH172" s="28"/>
      <c r="EI172" s="27"/>
      <c r="EJ172" s="30"/>
      <c r="EK172" s="28"/>
      <c r="EL172" s="27"/>
      <c r="EM172" s="28"/>
      <c r="EN172" s="27"/>
      <c r="EO172" s="28"/>
      <c r="EP172" s="27"/>
      <c r="EQ172" s="28"/>
      <c r="ER172" s="27"/>
      <c r="ES172" s="28"/>
      <c r="ET172" s="27"/>
      <c r="EU172" s="28"/>
      <c r="EV172" s="27"/>
      <c r="EW172" s="26"/>
      <c r="EX172" s="27"/>
      <c r="EY172" s="26"/>
      <c r="EZ172" s="27"/>
      <c r="FA172" s="26"/>
      <c r="FB172" s="27"/>
      <c r="FC172" s="26"/>
      <c r="FD172" s="27"/>
      <c r="FE172" s="26"/>
      <c r="FF172" s="27"/>
      <c r="FG172" s="26"/>
      <c r="FH172" s="27"/>
      <c r="FI172" s="30"/>
      <c r="FJ172" s="31">
        <f t="shared" si="12"/>
        <v>57080</v>
      </c>
      <c r="FK172" s="31">
        <f t="shared" si="13"/>
        <v>38600</v>
      </c>
      <c r="FL172" s="32">
        <f t="shared" si="14"/>
        <v>18480</v>
      </c>
    </row>
    <row r="173" spans="1:168" ht="25.5" customHeight="1">
      <c r="A173" s="172">
        <v>166</v>
      </c>
      <c r="B173" s="36" t="s">
        <v>790</v>
      </c>
      <c r="C173" s="20" t="s">
        <v>791</v>
      </c>
      <c r="D173" s="20" t="s">
        <v>1460</v>
      </c>
      <c r="E173" s="20" t="s">
        <v>1457</v>
      </c>
      <c r="F173" s="126" t="s">
        <v>792</v>
      </c>
      <c r="G173" s="33"/>
      <c r="H173" s="127"/>
      <c r="I173" s="94">
        <v>6600</v>
      </c>
      <c r="J173" s="127"/>
      <c r="K173" s="34">
        <f t="shared" si="11"/>
        <v>57080</v>
      </c>
      <c r="L173" s="25">
        <f>FL173</f>
        <v>0</v>
      </c>
      <c r="M173" s="26">
        <v>1500</v>
      </c>
      <c r="N173" s="26">
        <v>1000</v>
      </c>
      <c r="O173" s="26">
        <v>5000</v>
      </c>
      <c r="P173" s="26">
        <v>8000</v>
      </c>
      <c r="Q173" s="258"/>
      <c r="R173" s="258"/>
      <c r="S173" s="258"/>
      <c r="T173" s="258"/>
      <c r="U173" s="258"/>
      <c r="V173" s="258"/>
      <c r="W173" s="258"/>
      <c r="X173" s="258"/>
      <c r="Y173" s="258"/>
      <c r="Z173" s="258"/>
      <c r="AA173" s="258"/>
      <c r="AB173" s="258"/>
      <c r="AC173" s="258"/>
      <c r="AD173" s="258"/>
      <c r="AE173" s="258"/>
      <c r="AF173" s="258"/>
      <c r="AG173" s="258"/>
      <c r="AH173" s="258"/>
      <c r="AI173" s="258"/>
      <c r="AJ173" s="258"/>
      <c r="AK173" s="258"/>
      <c r="AL173" s="258"/>
      <c r="AM173" s="258"/>
      <c r="AN173" s="258"/>
      <c r="AO173" s="258"/>
      <c r="AP173" s="258"/>
      <c r="AQ173" s="258"/>
      <c r="AR173" s="258"/>
      <c r="AS173" s="258"/>
      <c r="AT173" s="258"/>
      <c r="AU173" s="258"/>
      <c r="AV173" s="258"/>
      <c r="AW173" s="258"/>
      <c r="AX173" s="258"/>
      <c r="AY173" s="258"/>
      <c r="AZ173" s="258"/>
      <c r="BA173" s="258"/>
      <c r="BB173" s="258"/>
      <c r="BC173" s="258"/>
      <c r="BD173" s="258"/>
      <c r="BE173" s="258"/>
      <c r="BF173" s="258"/>
      <c r="BG173" s="258"/>
      <c r="BH173" s="258"/>
      <c r="BI173" s="258"/>
      <c r="BJ173" s="258"/>
      <c r="BK173" s="258"/>
      <c r="BL173" s="258"/>
      <c r="BM173" s="258"/>
      <c r="BN173" s="258"/>
      <c r="BO173" s="258"/>
      <c r="BP173" s="258"/>
      <c r="BQ173" s="258"/>
      <c r="BR173" s="258"/>
      <c r="BS173" s="258"/>
      <c r="BT173" s="258"/>
      <c r="BU173" s="258"/>
      <c r="BV173" s="258"/>
      <c r="BW173" s="258"/>
      <c r="BX173" s="258"/>
      <c r="BY173" s="258"/>
      <c r="BZ173" s="258"/>
      <c r="CA173" s="258"/>
      <c r="CB173" s="258"/>
      <c r="CC173" s="26">
        <v>1500</v>
      </c>
      <c r="CD173" s="27">
        <v>1500</v>
      </c>
      <c r="CE173" s="26">
        <v>1000</v>
      </c>
      <c r="CF173" s="27">
        <v>1000</v>
      </c>
      <c r="CG173" s="26">
        <v>5000</v>
      </c>
      <c r="CH173" s="27">
        <v>5000</v>
      </c>
      <c r="CI173" s="26">
        <v>8000</v>
      </c>
      <c r="CJ173" s="27">
        <f>1500+0</f>
        <v>1500</v>
      </c>
      <c r="CK173" s="26"/>
      <c r="CL173" s="27"/>
      <c r="CM173" s="29">
        <v>4620</v>
      </c>
      <c r="CN173" s="27">
        <v>4620</v>
      </c>
      <c r="CO173" s="29">
        <v>4620</v>
      </c>
      <c r="CP173" s="27">
        <v>11120</v>
      </c>
      <c r="CQ173" s="29">
        <v>4620</v>
      </c>
      <c r="CR173" s="27">
        <v>4620</v>
      </c>
      <c r="CS173" s="29">
        <v>4620</v>
      </c>
      <c r="CT173" s="27">
        <v>4620</v>
      </c>
      <c r="CU173" s="29">
        <v>4620</v>
      </c>
      <c r="CV173" s="27"/>
      <c r="CW173" s="29">
        <v>4620</v>
      </c>
      <c r="CX173" s="27">
        <v>4620</v>
      </c>
      <c r="CY173" s="29">
        <v>4620</v>
      </c>
      <c r="CZ173" s="27"/>
      <c r="DA173" s="29">
        <v>4620</v>
      </c>
      <c r="DB173" s="27">
        <v>13860</v>
      </c>
      <c r="DC173" s="29">
        <v>4620</v>
      </c>
      <c r="DD173" s="27">
        <v>4620</v>
      </c>
      <c r="DE173" s="128"/>
      <c r="DF173" s="27"/>
      <c r="DG173" s="128"/>
      <c r="DH173" s="27"/>
      <c r="DI173" s="128"/>
      <c r="DJ173" s="27"/>
      <c r="DK173" s="125"/>
      <c r="DL173" s="128"/>
      <c r="DM173" s="27"/>
      <c r="DN173" s="128"/>
      <c r="DO173" s="27"/>
      <c r="DP173" s="128"/>
      <c r="DQ173" s="27"/>
      <c r="DR173" s="128"/>
      <c r="DS173" s="27"/>
      <c r="DT173" s="128"/>
      <c r="DU173" s="27"/>
      <c r="DV173" s="128"/>
      <c r="DW173" s="27"/>
      <c r="DX173" s="128"/>
      <c r="DY173" s="27"/>
      <c r="DZ173" s="128"/>
      <c r="EA173" s="27"/>
      <c r="EB173" s="128"/>
      <c r="EC173" s="27"/>
      <c r="ED173" s="128"/>
      <c r="EE173" s="27"/>
      <c r="EF173" s="128"/>
      <c r="EG173" s="27"/>
      <c r="EH173" s="28"/>
      <c r="EI173" s="27"/>
      <c r="EJ173" s="30"/>
      <c r="EK173" s="28"/>
      <c r="EL173" s="27"/>
      <c r="EM173" s="28"/>
      <c r="EN173" s="27"/>
      <c r="EO173" s="28"/>
      <c r="EP173" s="27"/>
      <c r="EQ173" s="28"/>
      <c r="ER173" s="27"/>
      <c r="ES173" s="28"/>
      <c r="ET173" s="27"/>
      <c r="EU173" s="28"/>
      <c r="EV173" s="27"/>
      <c r="EW173" s="26"/>
      <c r="EX173" s="27"/>
      <c r="EY173" s="26"/>
      <c r="EZ173" s="27"/>
      <c r="FA173" s="26"/>
      <c r="FB173" s="27"/>
      <c r="FC173" s="26"/>
      <c r="FD173" s="27"/>
      <c r="FE173" s="26"/>
      <c r="FF173" s="27"/>
      <c r="FG173" s="26"/>
      <c r="FH173" s="27"/>
      <c r="FI173" s="30"/>
      <c r="FJ173" s="31">
        <f t="shared" si="12"/>
        <v>57080</v>
      </c>
      <c r="FK173" s="31">
        <f t="shared" si="13"/>
        <v>57080</v>
      </c>
      <c r="FL173" s="32">
        <f t="shared" si="14"/>
        <v>0</v>
      </c>
    </row>
    <row r="174" spans="1:168" ht="25.5" customHeight="1">
      <c r="A174" s="41">
        <v>167</v>
      </c>
      <c r="B174" s="36" t="s">
        <v>230</v>
      </c>
      <c r="C174" s="20" t="s">
        <v>231</v>
      </c>
      <c r="D174" s="20" t="s">
        <v>1460</v>
      </c>
      <c r="E174" s="20" t="s">
        <v>1458</v>
      </c>
      <c r="F174" s="21" t="s">
        <v>232</v>
      </c>
      <c r="G174" s="33"/>
      <c r="H174" s="127" t="s">
        <v>1468</v>
      </c>
      <c r="I174" s="23">
        <v>3300</v>
      </c>
      <c r="J174" s="34" t="s">
        <v>98</v>
      </c>
      <c r="K174" s="34">
        <f t="shared" si="11"/>
        <v>36290</v>
      </c>
      <c r="L174" s="25">
        <f>FJ174</f>
        <v>36290</v>
      </c>
      <c r="M174" s="26">
        <v>1500</v>
      </c>
      <c r="N174" s="26">
        <v>1000</v>
      </c>
      <c r="O174" s="26">
        <v>5000</v>
      </c>
      <c r="P174" s="26">
        <v>8000</v>
      </c>
      <c r="Q174" s="258"/>
      <c r="R174" s="258"/>
      <c r="S174" s="258"/>
      <c r="T174" s="258"/>
      <c r="U174" s="258"/>
      <c r="V174" s="258"/>
      <c r="W174" s="258"/>
      <c r="X174" s="258"/>
      <c r="Y174" s="258"/>
      <c r="Z174" s="258"/>
      <c r="AA174" s="258"/>
      <c r="AB174" s="258"/>
      <c r="AC174" s="258"/>
      <c r="AD174" s="258"/>
      <c r="AE174" s="258"/>
      <c r="AF174" s="258"/>
      <c r="AG174" s="258"/>
      <c r="AH174" s="258"/>
      <c r="AI174" s="258"/>
      <c r="AJ174" s="258"/>
      <c r="AK174" s="258"/>
      <c r="AL174" s="258"/>
      <c r="AM174" s="258"/>
      <c r="AN174" s="258"/>
      <c r="AO174" s="258"/>
      <c r="AP174" s="258"/>
      <c r="AQ174" s="258"/>
      <c r="AR174" s="258"/>
      <c r="AS174" s="258"/>
      <c r="AT174" s="258"/>
      <c r="AU174" s="258"/>
      <c r="AV174" s="258"/>
      <c r="AW174" s="258"/>
      <c r="AX174" s="258"/>
      <c r="AY174" s="258"/>
      <c r="AZ174" s="258"/>
      <c r="BA174" s="258"/>
      <c r="BB174" s="258"/>
      <c r="BC174" s="258"/>
      <c r="BD174" s="258"/>
      <c r="BE174" s="258"/>
      <c r="BF174" s="258"/>
      <c r="BG174" s="258"/>
      <c r="BH174" s="258"/>
      <c r="BI174" s="258"/>
      <c r="BJ174" s="258"/>
      <c r="BK174" s="258"/>
      <c r="BL174" s="258"/>
      <c r="BM174" s="258"/>
      <c r="BN174" s="258"/>
      <c r="BO174" s="258"/>
      <c r="BP174" s="258"/>
      <c r="BQ174" s="258"/>
      <c r="BR174" s="258"/>
      <c r="BS174" s="258"/>
      <c r="BT174" s="258"/>
      <c r="BU174" s="258"/>
      <c r="BV174" s="258"/>
      <c r="BW174" s="258"/>
      <c r="BX174" s="258"/>
      <c r="BY174" s="258"/>
      <c r="BZ174" s="258"/>
      <c r="CA174" s="258"/>
      <c r="CB174" s="258"/>
      <c r="CC174" s="26">
        <v>1500</v>
      </c>
      <c r="CD174" s="27">
        <v>1500</v>
      </c>
      <c r="CE174" s="26">
        <v>1000</v>
      </c>
      <c r="CF174" s="27">
        <v>1000</v>
      </c>
      <c r="CG174" s="26">
        <v>5000</v>
      </c>
      <c r="CH174" s="27">
        <v>5000</v>
      </c>
      <c r="CI174" s="26">
        <v>8000</v>
      </c>
      <c r="CJ174" s="27">
        <v>1500</v>
      </c>
      <c r="CK174" s="28"/>
      <c r="CL174" s="27"/>
      <c r="CM174" s="26"/>
      <c r="CN174" s="27"/>
      <c r="CO174" s="29">
        <v>2310</v>
      </c>
      <c r="CP174" s="27">
        <v>0</v>
      </c>
      <c r="CQ174" s="29">
        <v>2310</v>
      </c>
      <c r="CR174" s="27">
        <v>11120</v>
      </c>
      <c r="CS174" s="29">
        <v>2310</v>
      </c>
      <c r="CT174" s="27">
        <v>0</v>
      </c>
      <c r="CU174" s="29">
        <v>2310</v>
      </c>
      <c r="CV174" s="27">
        <v>4620</v>
      </c>
      <c r="CW174" s="29">
        <v>2310</v>
      </c>
      <c r="CX174" s="27"/>
      <c r="CY174" s="29">
        <v>2310</v>
      </c>
      <c r="CZ174" s="27"/>
      <c r="DA174" s="29">
        <v>2310</v>
      </c>
      <c r="DB174" s="27"/>
      <c r="DC174" s="29">
        <v>2310</v>
      </c>
      <c r="DD174" s="27"/>
      <c r="DE174" s="29">
        <v>2310</v>
      </c>
      <c r="DF174" s="27">
        <v>11550</v>
      </c>
      <c r="DG174" s="28"/>
      <c r="DH174" s="27"/>
      <c r="DI174" s="28"/>
      <c r="DJ174" s="27"/>
      <c r="DK174" s="125"/>
      <c r="DL174" s="128"/>
      <c r="DM174" s="27"/>
      <c r="DN174" s="128"/>
      <c r="DO174" s="27"/>
      <c r="DP174" s="128"/>
      <c r="DQ174" s="27"/>
      <c r="DR174" s="128"/>
      <c r="DS174" s="27"/>
      <c r="DT174" s="128"/>
      <c r="DU174" s="27"/>
      <c r="DV174" s="128"/>
      <c r="DW174" s="27"/>
      <c r="DX174" s="128"/>
      <c r="DY174" s="27"/>
      <c r="DZ174" s="128"/>
      <c r="EA174" s="27"/>
      <c r="EB174" s="128"/>
      <c r="EC174" s="27"/>
      <c r="ED174" s="128"/>
      <c r="EE174" s="27"/>
      <c r="EF174" s="128"/>
      <c r="EG174" s="27"/>
      <c r="EH174" s="28"/>
      <c r="EI174" s="27"/>
      <c r="EJ174" s="30"/>
      <c r="EK174" s="28"/>
      <c r="EL174" s="27"/>
      <c r="EM174" s="28"/>
      <c r="EN174" s="27"/>
      <c r="EO174" s="28"/>
      <c r="EP174" s="27"/>
      <c r="EQ174" s="28"/>
      <c r="ER174" s="27"/>
      <c r="ES174" s="28"/>
      <c r="ET174" s="27"/>
      <c r="EU174" s="28"/>
      <c r="EV174" s="27"/>
      <c r="EW174" s="26"/>
      <c r="EX174" s="27"/>
      <c r="EY174" s="26"/>
      <c r="EZ174" s="27"/>
      <c r="FA174" s="26"/>
      <c r="FB174" s="27"/>
      <c r="FC174" s="26"/>
      <c r="FD174" s="27"/>
      <c r="FE174" s="26"/>
      <c r="FF174" s="27"/>
      <c r="FG174" s="26"/>
      <c r="FH174" s="27"/>
      <c r="FI174" s="30"/>
      <c r="FJ174" s="31">
        <f t="shared" si="12"/>
        <v>36290</v>
      </c>
      <c r="FK174" s="31">
        <f t="shared" si="13"/>
        <v>36290</v>
      </c>
      <c r="FL174" s="32">
        <f t="shared" si="14"/>
        <v>0</v>
      </c>
    </row>
    <row r="175" spans="1:168" ht="25.5" customHeight="1">
      <c r="A175" s="172">
        <v>168</v>
      </c>
      <c r="B175" s="36" t="s">
        <v>233</v>
      </c>
      <c r="C175" s="20" t="s">
        <v>234</v>
      </c>
      <c r="D175" s="20" t="s">
        <v>1460</v>
      </c>
      <c r="E175" s="20" t="s">
        <v>1458</v>
      </c>
      <c r="F175" s="21" t="s">
        <v>235</v>
      </c>
      <c r="G175" s="212"/>
      <c r="H175" s="24"/>
      <c r="I175" s="23">
        <v>6600</v>
      </c>
      <c r="K175" s="34">
        <f t="shared" si="11"/>
        <v>57080</v>
      </c>
      <c r="L175" s="25">
        <f>FJ175</f>
        <v>57080</v>
      </c>
      <c r="M175" s="26">
        <v>1500</v>
      </c>
      <c r="N175" s="26">
        <v>1000</v>
      </c>
      <c r="O175" s="26">
        <v>5000</v>
      </c>
      <c r="P175" s="26">
        <v>8000</v>
      </c>
      <c r="Q175" s="258"/>
      <c r="R175" s="258"/>
      <c r="S175" s="258"/>
      <c r="T175" s="258"/>
      <c r="U175" s="258"/>
      <c r="V175" s="258"/>
      <c r="W175" s="258"/>
      <c r="X175" s="258"/>
      <c r="Y175" s="258"/>
      <c r="Z175" s="258"/>
      <c r="AA175" s="258"/>
      <c r="AB175" s="258"/>
      <c r="AC175" s="258"/>
      <c r="AD175" s="258"/>
      <c r="AE175" s="258"/>
      <c r="AF175" s="258"/>
      <c r="AG175" s="258"/>
      <c r="AH175" s="258"/>
      <c r="AI175" s="258"/>
      <c r="AJ175" s="258"/>
      <c r="AK175" s="258"/>
      <c r="AL175" s="258"/>
      <c r="AM175" s="258"/>
      <c r="AN175" s="258"/>
      <c r="AO175" s="258"/>
      <c r="AP175" s="258"/>
      <c r="AQ175" s="258"/>
      <c r="AR175" s="258"/>
      <c r="AS175" s="258"/>
      <c r="AT175" s="258"/>
      <c r="AU175" s="258"/>
      <c r="AV175" s="258"/>
      <c r="AW175" s="258"/>
      <c r="AX175" s="258"/>
      <c r="AY175" s="258"/>
      <c r="AZ175" s="258"/>
      <c r="BA175" s="258"/>
      <c r="BB175" s="258"/>
      <c r="BC175" s="258"/>
      <c r="BD175" s="258"/>
      <c r="BE175" s="258"/>
      <c r="BF175" s="258"/>
      <c r="BG175" s="258"/>
      <c r="BH175" s="258"/>
      <c r="BI175" s="258"/>
      <c r="BJ175" s="258"/>
      <c r="BK175" s="258"/>
      <c r="BL175" s="258"/>
      <c r="BM175" s="258"/>
      <c r="BN175" s="258"/>
      <c r="BO175" s="258"/>
      <c r="BP175" s="258"/>
      <c r="BQ175" s="258"/>
      <c r="BR175" s="258"/>
      <c r="BS175" s="258"/>
      <c r="BT175" s="258"/>
      <c r="BU175" s="258"/>
      <c r="BV175" s="258"/>
      <c r="BW175" s="258"/>
      <c r="BX175" s="258"/>
      <c r="BY175" s="258"/>
      <c r="BZ175" s="258"/>
      <c r="CA175" s="258"/>
      <c r="CB175" s="258"/>
      <c r="CC175" s="26">
        <v>1500</v>
      </c>
      <c r="CD175" s="27">
        <v>1500</v>
      </c>
      <c r="CE175" s="26">
        <v>1000</v>
      </c>
      <c r="CF175" s="27">
        <v>1000</v>
      </c>
      <c r="CG175" s="26">
        <v>5000</v>
      </c>
      <c r="CH175" s="27">
        <v>5000</v>
      </c>
      <c r="CI175" s="26">
        <v>8000</v>
      </c>
      <c r="CJ175" s="27">
        <f>1500+0</f>
        <v>1500</v>
      </c>
      <c r="CK175" s="28"/>
      <c r="CL175" s="27"/>
      <c r="CM175" s="26"/>
      <c r="CN175" s="27"/>
      <c r="CO175" s="29">
        <v>4620</v>
      </c>
      <c r="CP175" s="27">
        <v>4620</v>
      </c>
      <c r="CQ175" s="29">
        <v>4620</v>
      </c>
      <c r="CR175" s="27">
        <v>4620</v>
      </c>
      <c r="CS175" s="29">
        <v>4620</v>
      </c>
      <c r="CT175" s="27">
        <v>4620</v>
      </c>
      <c r="CU175" s="29">
        <v>4620</v>
      </c>
      <c r="CV175" s="27">
        <v>11120</v>
      </c>
      <c r="CW175" s="29">
        <v>4620</v>
      </c>
      <c r="CX175" s="27">
        <v>4620</v>
      </c>
      <c r="CY175" s="29">
        <v>4620</v>
      </c>
      <c r="CZ175" s="27">
        <v>4620</v>
      </c>
      <c r="DA175" s="29">
        <v>4620</v>
      </c>
      <c r="DB175" s="27"/>
      <c r="DC175" s="29">
        <v>4620</v>
      </c>
      <c r="DD175" s="27"/>
      <c r="DE175" s="29">
        <v>4620</v>
      </c>
      <c r="DF175" s="27"/>
      <c r="DG175" s="28"/>
      <c r="DH175" s="27"/>
      <c r="DI175" s="28"/>
      <c r="DJ175" s="27"/>
      <c r="DK175" s="125"/>
      <c r="DL175" s="128"/>
      <c r="DM175" s="27"/>
      <c r="DN175" s="128"/>
      <c r="DO175" s="27"/>
      <c r="DP175" s="128"/>
      <c r="DQ175" s="27"/>
      <c r="DR175" s="128"/>
      <c r="DS175" s="27"/>
      <c r="DT175" s="128"/>
      <c r="DU175" s="27"/>
      <c r="DV175" s="128"/>
      <c r="DW175" s="27"/>
      <c r="DX175" s="128"/>
      <c r="DY175" s="27"/>
      <c r="DZ175" s="128"/>
      <c r="EA175" s="27"/>
      <c r="EB175" s="128"/>
      <c r="EC175" s="27"/>
      <c r="ED175" s="128"/>
      <c r="EE175" s="27"/>
      <c r="EF175" s="128"/>
      <c r="EG175" s="27"/>
      <c r="EH175" s="28"/>
      <c r="EI175" s="27"/>
      <c r="EJ175" s="30"/>
      <c r="EK175" s="28"/>
      <c r="EL175" s="27"/>
      <c r="EM175" s="28"/>
      <c r="EN175" s="27"/>
      <c r="EO175" s="28"/>
      <c r="EP175" s="27"/>
      <c r="EQ175" s="28"/>
      <c r="ER175" s="27"/>
      <c r="ES175" s="28"/>
      <c r="ET175" s="27"/>
      <c r="EU175" s="28"/>
      <c r="EV175" s="27"/>
      <c r="EW175" s="26"/>
      <c r="EX175" s="27"/>
      <c r="EY175" s="26"/>
      <c r="EZ175" s="27"/>
      <c r="FA175" s="26"/>
      <c r="FB175" s="27"/>
      <c r="FC175" s="26"/>
      <c r="FD175" s="27"/>
      <c r="FE175" s="26"/>
      <c r="FF175" s="27"/>
      <c r="FG175" s="26"/>
      <c r="FH175" s="27"/>
      <c r="FI175" s="30"/>
      <c r="FJ175" s="31">
        <f t="shared" si="12"/>
        <v>57080</v>
      </c>
      <c r="FK175" s="31">
        <f t="shared" si="13"/>
        <v>43220</v>
      </c>
      <c r="FL175" s="32">
        <f t="shared" si="14"/>
        <v>13860</v>
      </c>
    </row>
    <row r="176" spans="1:168" ht="25.5" customHeight="1">
      <c r="A176" s="41">
        <v>169</v>
      </c>
      <c r="B176" s="36" t="s">
        <v>236</v>
      </c>
      <c r="C176" s="20" t="s">
        <v>237</v>
      </c>
      <c r="D176" s="20" t="s">
        <v>1460</v>
      </c>
      <c r="E176" s="20" t="s">
        <v>1458</v>
      </c>
      <c r="F176" s="21" t="s">
        <v>238</v>
      </c>
      <c r="G176" s="22" t="s">
        <v>45</v>
      </c>
      <c r="H176" s="24" t="s">
        <v>1463</v>
      </c>
      <c r="I176" s="23">
        <v>6200</v>
      </c>
      <c r="K176" s="34">
        <f t="shared" si="11"/>
        <v>54560</v>
      </c>
      <c r="L176" s="25">
        <f>FJ176</f>
        <v>54560</v>
      </c>
      <c r="M176" s="26">
        <v>1500</v>
      </c>
      <c r="N176" s="26">
        <v>1000</v>
      </c>
      <c r="O176" s="26">
        <v>5000</v>
      </c>
      <c r="P176" s="26">
        <v>8000</v>
      </c>
      <c r="Q176" s="258"/>
      <c r="R176" s="258"/>
      <c r="S176" s="258"/>
      <c r="T176" s="258"/>
      <c r="U176" s="258"/>
      <c r="V176" s="258"/>
      <c r="W176" s="258"/>
      <c r="X176" s="258"/>
      <c r="Y176" s="258"/>
      <c r="Z176" s="258"/>
      <c r="AA176" s="258"/>
      <c r="AB176" s="258"/>
      <c r="AC176" s="258"/>
      <c r="AD176" s="258"/>
      <c r="AE176" s="258"/>
      <c r="AF176" s="258"/>
      <c r="AG176" s="258"/>
      <c r="AH176" s="258"/>
      <c r="AI176" s="258"/>
      <c r="AJ176" s="258"/>
      <c r="AK176" s="258"/>
      <c r="AL176" s="258"/>
      <c r="AM176" s="258"/>
      <c r="AN176" s="258"/>
      <c r="AO176" s="258"/>
      <c r="AP176" s="258"/>
      <c r="AQ176" s="258"/>
      <c r="AR176" s="258"/>
      <c r="AS176" s="258"/>
      <c r="AT176" s="258"/>
      <c r="AU176" s="258"/>
      <c r="AV176" s="258"/>
      <c r="AW176" s="258"/>
      <c r="AX176" s="258"/>
      <c r="AY176" s="258"/>
      <c r="AZ176" s="258"/>
      <c r="BA176" s="258"/>
      <c r="BB176" s="258"/>
      <c r="BC176" s="258"/>
      <c r="BD176" s="258"/>
      <c r="BE176" s="258"/>
      <c r="BF176" s="258"/>
      <c r="BG176" s="258"/>
      <c r="BH176" s="258"/>
      <c r="BI176" s="258"/>
      <c r="BJ176" s="258"/>
      <c r="BK176" s="258"/>
      <c r="BL176" s="258"/>
      <c r="BM176" s="258"/>
      <c r="BN176" s="258"/>
      <c r="BO176" s="258"/>
      <c r="BP176" s="258"/>
      <c r="BQ176" s="258"/>
      <c r="BR176" s="258"/>
      <c r="BS176" s="258"/>
      <c r="BT176" s="258"/>
      <c r="BU176" s="258"/>
      <c r="BV176" s="258"/>
      <c r="BW176" s="258"/>
      <c r="BX176" s="258"/>
      <c r="BY176" s="258"/>
      <c r="BZ176" s="258"/>
      <c r="CA176" s="258"/>
      <c r="CB176" s="258"/>
      <c r="CC176" s="26">
        <v>1500</v>
      </c>
      <c r="CD176" s="27">
        <v>1500</v>
      </c>
      <c r="CE176" s="26">
        <v>1000</v>
      </c>
      <c r="CF176" s="27">
        <v>1000</v>
      </c>
      <c r="CG176" s="26">
        <v>5000</v>
      </c>
      <c r="CH176" s="27">
        <v>5000</v>
      </c>
      <c r="CI176" s="26">
        <v>8000</v>
      </c>
      <c r="CJ176" s="27">
        <f>1500+0</f>
        <v>1500</v>
      </c>
      <c r="CK176" s="28"/>
      <c r="CL176" s="27"/>
      <c r="CM176" s="26"/>
      <c r="CN176" s="27"/>
      <c r="CO176" s="29">
        <v>4340</v>
      </c>
      <c r="CP176" s="27">
        <v>11120</v>
      </c>
      <c r="CQ176" s="29">
        <v>4340</v>
      </c>
      <c r="CR176" s="27">
        <v>4620</v>
      </c>
      <c r="CS176" s="29">
        <v>4340</v>
      </c>
      <c r="CT176" s="27">
        <v>3780</v>
      </c>
      <c r="CU176" s="29">
        <v>4340</v>
      </c>
      <c r="CV176" s="27">
        <v>4340</v>
      </c>
      <c r="CW176" s="29">
        <v>4340</v>
      </c>
      <c r="CX176" s="27">
        <v>4340</v>
      </c>
      <c r="CY176" s="29">
        <v>4340</v>
      </c>
      <c r="CZ176" s="27">
        <v>4340</v>
      </c>
      <c r="DA176" s="29">
        <v>4340</v>
      </c>
      <c r="DB176" s="27">
        <v>4340</v>
      </c>
      <c r="DC176" s="29">
        <v>4340</v>
      </c>
      <c r="DD176" s="27">
        <v>4340</v>
      </c>
      <c r="DE176" s="29">
        <v>4340</v>
      </c>
      <c r="DF176" s="27"/>
      <c r="DG176" s="28"/>
      <c r="DH176" s="27"/>
      <c r="DI176" s="28"/>
      <c r="DJ176" s="27"/>
      <c r="DK176" s="125"/>
      <c r="DL176" s="128"/>
      <c r="DM176" s="27"/>
      <c r="DN176" s="128"/>
      <c r="DO176" s="27"/>
      <c r="DP176" s="128"/>
      <c r="DQ176" s="27"/>
      <c r="DR176" s="128"/>
      <c r="DS176" s="27"/>
      <c r="DT176" s="128"/>
      <c r="DU176" s="27"/>
      <c r="DV176" s="128"/>
      <c r="DW176" s="27"/>
      <c r="DX176" s="128"/>
      <c r="DY176" s="27"/>
      <c r="DZ176" s="128"/>
      <c r="EA176" s="27"/>
      <c r="EB176" s="128"/>
      <c r="EC176" s="27"/>
      <c r="ED176" s="128"/>
      <c r="EE176" s="27"/>
      <c r="EF176" s="128"/>
      <c r="EG176" s="27"/>
      <c r="EH176" s="28"/>
      <c r="EI176" s="27"/>
      <c r="EJ176" s="30"/>
      <c r="EK176" s="28"/>
      <c r="EL176" s="27"/>
      <c r="EM176" s="28"/>
      <c r="EN176" s="27"/>
      <c r="EO176" s="28"/>
      <c r="EP176" s="27"/>
      <c r="EQ176" s="28"/>
      <c r="ER176" s="27"/>
      <c r="ES176" s="28"/>
      <c r="ET176" s="27"/>
      <c r="EU176" s="28"/>
      <c r="EV176" s="27"/>
      <c r="EW176" s="26"/>
      <c r="EX176" s="27"/>
      <c r="EY176" s="26"/>
      <c r="EZ176" s="27"/>
      <c r="FA176" s="26"/>
      <c r="FB176" s="27"/>
      <c r="FC176" s="26"/>
      <c r="FD176" s="27"/>
      <c r="FE176" s="26"/>
      <c r="FF176" s="27"/>
      <c r="FG176" s="26"/>
      <c r="FH176" s="27"/>
      <c r="FI176" s="30"/>
      <c r="FJ176" s="31">
        <f t="shared" si="12"/>
        <v>54560</v>
      </c>
      <c r="FK176" s="31">
        <f t="shared" si="13"/>
        <v>50220</v>
      </c>
      <c r="FL176" s="32">
        <f t="shared" si="14"/>
        <v>4340</v>
      </c>
    </row>
    <row r="177" spans="1:168" ht="25.5" customHeight="1">
      <c r="A177" s="172">
        <v>170</v>
      </c>
      <c r="B177" s="36" t="s">
        <v>239</v>
      </c>
      <c r="C177" s="20" t="s">
        <v>240</v>
      </c>
      <c r="D177" s="20" t="s">
        <v>1460</v>
      </c>
      <c r="E177" s="20" t="s">
        <v>1458</v>
      </c>
      <c r="F177" s="21" t="s">
        <v>241</v>
      </c>
      <c r="G177" s="211"/>
      <c r="H177" s="222" t="s">
        <v>136</v>
      </c>
      <c r="I177" s="23"/>
      <c r="J177" s="222" t="s">
        <v>136</v>
      </c>
      <c r="K177" s="34">
        <f t="shared" si="11"/>
        <v>11500</v>
      </c>
      <c r="L177" s="25">
        <f>FJ177</f>
        <v>39220</v>
      </c>
      <c r="M177" s="26">
        <v>1500</v>
      </c>
      <c r="N177" s="26">
        <v>1000</v>
      </c>
      <c r="O177" s="26">
        <v>5000</v>
      </c>
      <c r="P177" s="26">
        <v>4000</v>
      </c>
      <c r="Q177" s="258"/>
      <c r="R177" s="258"/>
      <c r="S177" s="258"/>
      <c r="T177" s="258"/>
      <c r="U177" s="258"/>
      <c r="V177" s="258"/>
      <c r="W177" s="258"/>
      <c r="X177" s="258"/>
      <c r="Y177" s="258"/>
      <c r="Z177" s="258"/>
      <c r="AA177" s="258"/>
      <c r="AB177" s="258"/>
      <c r="AC177" s="258"/>
      <c r="AD177" s="258"/>
      <c r="AE177" s="258"/>
      <c r="AF177" s="258"/>
      <c r="AG177" s="258"/>
      <c r="AH177" s="258"/>
      <c r="AI177" s="258"/>
      <c r="AJ177" s="258"/>
      <c r="AK177" s="258"/>
      <c r="AL177" s="258"/>
      <c r="AM177" s="258"/>
      <c r="AN177" s="258"/>
      <c r="AO177" s="258"/>
      <c r="AP177" s="258"/>
      <c r="AQ177" s="258"/>
      <c r="AR177" s="258"/>
      <c r="AS177" s="258"/>
      <c r="AT177" s="258"/>
      <c r="AU177" s="258"/>
      <c r="AV177" s="258"/>
      <c r="AW177" s="258"/>
      <c r="AX177" s="258"/>
      <c r="AY177" s="258"/>
      <c r="AZ177" s="258"/>
      <c r="BA177" s="258"/>
      <c r="BB177" s="258"/>
      <c r="BC177" s="258"/>
      <c r="BD177" s="258"/>
      <c r="BE177" s="258"/>
      <c r="BF177" s="258"/>
      <c r="BG177" s="258"/>
      <c r="BH177" s="258"/>
      <c r="BI177" s="258"/>
      <c r="BJ177" s="258"/>
      <c r="BK177" s="258"/>
      <c r="BL177" s="258"/>
      <c r="BM177" s="258"/>
      <c r="BN177" s="258"/>
      <c r="BO177" s="258"/>
      <c r="BP177" s="258"/>
      <c r="BQ177" s="258"/>
      <c r="BR177" s="258"/>
      <c r="BS177" s="258"/>
      <c r="BT177" s="258"/>
      <c r="BU177" s="258"/>
      <c r="BV177" s="258"/>
      <c r="BW177" s="258"/>
      <c r="BX177" s="258"/>
      <c r="BY177" s="258"/>
      <c r="BZ177" s="258"/>
      <c r="CA177" s="258"/>
      <c r="CB177" s="258"/>
      <c r="CC177" s="26">
        <v>1500</v>
      </c>
      <c r="CD177" s="27">
        <v>1500</v>
      </c>
      <c r="CE177" s="26">
        <v>1000</v>
      </c>
      <c r="CF177" s="27">
        <f>500+0</f>
        <v>500</v>
      </c>
      <c r="CG177" s="26">
        <v>5000</v>
      </c>
      <c r="CH177" s="27">
        <v>0</v>
      </c>
      <c r="CI177" s="26">
        <v>4000</v>
      </c>
      <c r="CJ177" s="27"/>
      <c r="CK177" s="28"/>
      <c r="CL177" s="27"/>
      <c r="CM177" s="26"/>
      <c r="CN177" s="27">
        <v>5500</v>
      </c>
      <c r="CO177" s="29">
        <v>4620</v>
      </c>
      <c r="CP177" s="27"/>
      <c r="CQ177" s="29">
        <v>4620</v>
      </c>
      <c r="CR177" s="27"/>
      <c r="CS177" s="29">
        <v>4620</v>
      </c>
      <c r="CT177" s="27"/>
      <c r="CU177" s="29">
        <v>4620</v>
      </c>
      <c r="CV177" s="27"/>
      <c r="CW177" s="29">
        <v>4620</v>
      </c>
      <c r="CX177" s="27">
        <v>5000</v>
      </c>
      <c r="CY177" s="29">
        <v>4620</v>
      </c>
      <c r="CZ177" s="27">
        <v>22100</v>
      </c>
      <c r="DA177" s="29"/>
      <c r="DB177" s="27">
        <v>4620</v>
      </c>
      <c r="DC177" s="29"/>
      <c r="DD177" s="27"/>
      <c r="DE177" s="29"/>
      <c r="DF177" s="27"/>
      <c r="DG177" s="28"/>
      <c r="DH177" s="27"/>
      <c r="DI177" s="28"/>
      <c r="DJ177" s="27"/>
      <c r="DK177" s="125"/>
      <c r="DL177" s="128"/>
      <c r="DM177" s="27"/>
      <c r="DN177" s="128"/>
      <c r="DO177" s="27"/>
      <c r="DP177" s="128"/>
      <c r="DQ177" s="27"/>
      <c r="DR177" s="128"/>
      <c r="DS177" s="27"/>
      <c r="DT177" s="128"/>
      <c r="DU177" s="27"/>
      <c r="DV177" s="128"/>
      <c r="DW177" s="27"/>
      <c r="DX177" s="128"/>
      <c r="DY177" s="27"/>
      <c r="DZ177" s="128"/>
      <c r="EA177" s="27"/>
      <c r="EB177" s="128"/>
      <c r="EC177" s="27"/>
      <c r="ED177" s="128"/>
      <c r="EE177" s="27"/>
      <c r="EF177" s="128"/>
      <c r="EG177" s="27"/>
      <c r="EH177" s="28"/>
      <c r="EI177" s="27"/>
      <c r="EJ177" s="30"/>
      <c r="EK177" s="28"/>
      <c r="EL177" s="27"/>
      <c r="EM177" s="28"/>
      <c r="EN177" s="27"/>
      <c r="EO177" s="28"/>
      <c r="EP177" s="27"/>
      <c r="EQ177" s="28"/>
      <c r="ER177" s="27"/>
      <c r="ES177" s="28"/>
      <c r="ET177" s="27"/>
      <c r="EU177" s="28"/>
      <c r="EV177" s="27"/>
      <c r="EW177" s="26"/>
      <c r="EX177" s="27"/>
      <c r="EY177" s="26"/>
      <c r="EZ177" s="27"/>
      <c r="FA177" s="26"/>
      <c r="FB177" s="27"/>
      <c r="FC177" s="26"/>
      <c r="FD177" s="27"/>
      <c r="FE177" s="26"/>
      <c r="FF177" s="27"/>
      <c r="FG177" s="26"/>
      <c r="FH177" s="27"/>
      <c r="FI177" s="30"/>
      <c r="FJ177" s="31">
        <f t="shared" si="12"/>
        <v>39220</v>
      </c>
      <c r="FK177" s="31">
        <f t="shared" si="13"/>
        <v>39220</v>
      </c>
      <c r="FL177" s="32">
        <f t="shared" si="14"/>
        <v>0</v>
      </c>
    </row>
    <row r="178" spans="1:168" ht="25.5" customHeight="1">
      <c r="A178" s="41">
        <v>171</v>
      </c>
      <c r="B178" s="36" t="s">
        <v>242</v>
      </c>
      <c r="C178" s="20" t="s">
        <v>243</v>
      </c>
      <c r="D178" s="20" t="s">
        <v>1460</v>
      </c>
      <c r="E178" s="20" t="s">
        <v>1458</v>
      </c>
      <c r="F178" s="21" t="s">
        <v>244</v>
      </c>
      <c r="G178" s="211" t="s">
        <v>45</v>
      </c>
      <c r="H178" s="35" t="s">
        <v>1463</v>
      </c>
      <c r="I178" s="23">
        <v>6200</v>
      </c>
      <c r="J178" s="35"/>
      <c r="K178" s="34">
        <f t="shared" si="11"/>
        <v>54560</v>
      </c>
      <c r="L178" s="25">
        <f>FJ178</f>
        <v>54560</v>
      </c>
      <c r="M178" s="26">
        <v>1500</v>
      </c>
      <c r="N178" s="26">
        <v>1000</v>
      </c>
      <c r="O178" s="26">
        <v>5000</v>
      </c>
      <c r="P178" s="26">
        <v>8000</v>
      </c>
      <c r="Q178" s="258"/>
      <c r="R178" s="258"/>
      <c r="S178" s="258"/>
      <c r="T178" s="258"/>
      <c r="U178" s="258"/>
      <c r="V178" s="258"/>
      <c r="W178" s="258"/>
      <c r="X178" s="258"/>
      <c r="Y178" s="258"/>
      <c r="Z178" s="258"/>
      <c r="AA178" s="258"/>
      <c r="AB178" s="258"/>
      <c r="AC178" s="258"/>
      <c r="AD178" s="258"/>
      <c r="AE178" s="258"/>
      <c r="AF178" s="258"/>
      <c r="AG178" s="258"/>
      <c r="AH178" s="258"/>
      <c r="AI178" s="258"/>
      <c r="AJ178" s="258"/>
      <c r="AK178" s="258"/>
      <c r="AL178" s="258"/>
      <c r="AM178" s="258"/>
      <c r="AN178" s="258"/>
      <c r="AO178" s="258"/>
      <c r="AP178" s="258"/>
      <c r="AQ178" s="258"/>
      <c r="AR178" s="258"/>
      <c r="AS178" s="258"/>
      <c r="AT178" s="258"/>
      <c r="AU178" s="258"/>
      <c r="AV178" s="258"/>
      <c r="AW178" s="258"/>
      <c r="AX178" s="258"/>
      <c r="AY178" s="258"/>
      <c r="AZ178" s="258"/>
      <c r="BA178" s="258"/>
      <c r="BB178" s="258"/>
      <c r="BC178" s="258"/>
      <c r="BD178" s="258"/>
      <c r="BE178" s="258"/>
      <c r="BF178" s="258"/>
      <c r="BG178" s="258"/>
      <c r="BH178" s="258"/>
      <c r="BI178" s="258"/>
      <c r="BJ178" s="258"/>
      <c r="BK178" s="258"/>
      <c r="BL178" s="258"/>
      <c r="BM178" s="258"/>
      <c r="BN178" s="258"/>
      <c r="BO178" s="258"/>
      <c r="BP178" s="258"/>
      <c r="BQ178" s="258"/>
      <c r="BR178" s="258"/>
      <c r="BS178" s="258"/>
      <c r="BT178" s="258"/>
      <c r="BU178" s="258"/>
      <c r="BV178" s="258"/>
      <c r="BW178" s="258"/>
      <c r="BX178" s="258"/>
      <c r="BY178" s="258"/>
      <c r="BZ178" s="258"/>
      <c r="CA178" s="258"/>
      <c r="CB178" s="258"/>
      <c r="CC178" s="26">
        <v>1500</v>
      </c>
      <c r="CD178" s="27">
        <v>1500</v>
      </c>
      <c r="CE178" s="26">
        <v>1000</v>
      </c>
      <c r="CF178" s="27">
        <v>1000</v>
      </c>
      <c r="CG178" s="26">
        <v>5000</v>
      </c>
      <c r="CH178" s="27">
        <v>5000</v>
      </c>
      <c r="CI178" s="26">
        <v>8000</v>
      </c>
      <c r="CJ178" s="27">
        <v>1500</v>
      </c>
      <c r="CK178" s="28"/>
      <c r="CL178" s="27"/>
      <c r="CM178" s="26"/>
      <c r="CN178" s="27"/>
      <c r="CO178" s="29">
        <v>4340</v>
      </c>
      <c r="CP178" s="27">
        <v>11120</v>
      </c>
      <c r="CQ178" s="29">
        <v>4340</v>
      </c>
      <c r="CR178" s="27">
        <v>4620</v>
      </c>
      <c r="CS178" s="29">
        <v>4340</v>
      </c>
      <c r="CT178" s="27">
        <v>3780</v>
      </c>
      <c r="CU178" s="29">
        <v>4340</v>
      </c>
      <c r="CV178" s="27">
        <v>4340</v>
      </c>
      <c r="CW178" s="29">
        <v>4340</v>
      </c>
      <c r="CX178" s="27">
        <v>4340</v>
      </c>
      <c r="CY178" s="29">
        <v>4340</v>
      </c>
      <c r="CZ178" s="27"/>
      <c r="DA178" s="29">
        <v>4340</v>
      </c>
      <c r="DB178" s="27"/>
      <c r="DC178" s="29">
        <v>4340</v>
      </c>
      <c r="DD178" s="27">
        <v>13020</v>
      </c>
      <c r="DE178" s="29">
        <v>4340</v>
      </c>
      <c r="DF178" s="27"/>
      <c r="DG178" s="28"/>
      <c r="DH178" s="27"/>
      <c r="DI178" s="28"/>
      <c r="DJ178" s="27"/>
      <c r="DK178" s="125"/>
      <c r="DL178" s="128"/>
      <c r="DM178" s="27"/>
      <c r="DN178" s="128"/>
      <c r="DO178" s="27"/>
      <c r="DP178" s="128"/>
      <c r="DQ178" s="27"/>
      <c r="DR178" s="128"/>
      <c r="DS178" s="27"/>
      <c r="DT178" s="128"/>
      <c r="DU178" s="27"/>
      <c r="DV178" s="128"/>
      <c r="DW178" s="27"/>
      <c r="DX178" s="128"/>
      <c r="DY178" s="27"/>
      <c r="DZ178" s="128"/>
      <c r="EA178" s="27"/>
      <c r="EB178" s="128"/>
      <c r="EC178" s="27"/>
      <c r="ED178" s="128"/>
      <c r="EE178" s="27"/>
      <c r="EF178" s="128"/>
      <c r="EG178" s="27"/>
      <c r="EH178" s="28"/>
      <c r="EI178" s="27"/>
      <c r="EJ178" s="30"/>
      <c r="EK178" s="28"/>
      <c r="EL178" s="27"/>
      <c r="EM178" s="28"/>
      <c r="EN178" s="27"/>
      <c r="EO178" s="28"/>
      <c r="EP178" s="27"/>
      <c r="EQ178" s="28"/>
      <c r="ER178" s="27"/>
      <c r="ES178" s="28"/>
      <c r="ET178" s="27"/>
      <c r="EU178" s="28"/>
      <c r="EV178" s="27"/>
      <c r="EW178" s="26"/>
      <c r="EX178" s="27"/>
      <c r="EY178" s="26"/>
      <c r="EZ178" s="27"/>
      <c r="FA178" s="26"/>
      <c r="FB178" s="27"/>
      <c r="FC178" s="26"/>
      <c r="FD178" s="27"/>
      <c r="FE178" s="26"/>
      <c r="FF178" s="27"/>
      <c r="FG178" s="26"/>
      <c r="FH178" s="27"/>
      <c r="FI178" s="30"/>
      <c r="FJ178" s="31">
        <f t="shared" si="12"/>
        <v>54560</v>
      </c>
      <c r="FK178" s="31">
        <f t="shared" si="13"/>
        <v>50220</v>
      </c>
      <c r="FL178" s="32">
        <f t="shared" si="14"/>
        <v>4340</v>
      </c>
    </row>
    <row r="179" spans="1:168" ht="24.75" customHeight="1">
      <c r="A179" s="172">
        <v>172</v>
      </c>
      <c r="B179" s="36" t="s">
        <v>793</v>
      </c>
      <c r="C179" s="20" t="s">
        <v>794</v>
      </c>
      <c r="D179" s="20" t="s">
        <v>1460</v>
      </c>
      <c r="E179" s="20" t="s">
        <v>1457</v>
      </c>
      <c r="F179" s="126" t="s">
        <v>795</v>
      </c>
      <c r="G179" s="212"/>
      <c r="H179" s="147"/>
      <c r="I179" s="94">
        <v>6600</v>
      </c>
      <c r="J179" s="147"/>
      <c r="K179" s="34">
        <f t="shared" si="11"/>
        <v>57080</v>
      </c>
      <c r="L179" s="25">
        <f>FL179</f>
        <v>29600</v>
      </c>
      <c r="M179" s="26">
        <v>1500</v>
      </c>
      <c r="N179" s="26">
        <v>1000</v>
      </c>
      <c r="O179" s="26">
        <v>5000</v>
      </c>
      <c r="P179" s="26">
        <v>8000</v>
      </c>
      <c r="Q179" s="258"/>
      <c r="R179" s="258"/>
      <c r="S179" s="258"/>
      <c r="T179" s="258"/>
      <c r="U179" s="258"/>
      <c r="V179" s="258"/>
      <c r="W179" s="258"/>
      <c r="X179" s="258"/>
      <c r="Y179" s="258"/>
      <c r="Z179" s="258"/>
      <c r="AA179" s="258"/>
      <c r="AB179" s="258"/>
      <c r="AC179" s="258"/>
      <c r="AD179" s="258"/>
      <c r="AE179" s="258"/>
      <c r="AF179" s="258"/>
      <c r="AG179" s="258"/>
      <c r="AH179" s="258"/>
      <c r="AI179" s="258"/>
      <c r="AJ179" s="258"/>
      <c r="AK179" s="258"/>
      <c r="AL179" s="258"/>
      <c r="AM179" s="258"/>
      <c r="AN179" s="258"/>
      <c r="AO179" s="258"/>
      <c r="AP179" s="258"/>
      <c r="AQ179" s="258"/>
      <c r="AR179" s="258"/>
      <c r="AS179" s="258"/>
      <c r="AT179" s="258"/>
      <c r="AU179" s="258"/>
      <c r="AV179" s="258"/>
      <c r="AW179" s="258"/>
      <c r="AX179" s="258"/>
      <c r="AY179" s="258"/>
      <c r="AZ179" s="258"/>
      <c r="BA179" s="258"/>
      <c r="BB179" s="258"/>
      <c r="BC179" s="258"/>
      <c r="BD179" s="258"/>
      <c r="BE179" s="258"/>
      <c r="BF179" s="258"/>
      <c r="BG179" s="258"/>
      <c r="BH179" s="258"/>
      <c r="BI179" s="258"/>
      <c r="BJ179" s="258"/>
      <c r="BK179" s="258"/>
      <c r="BL179" s="258"/>
      <c r="BM179" s="258"/>
      <c r="BN179" s="258"/>
      <c r="BO179" s="258"/>
      <c r="BP179" s="258"/>
      <c r="BQ179" s="258"/>
      <c r="BR179" s="258"/>
      <c r="BS179" s="258"/>
      <c r="BT179" s="258"/>
      <c r="BU179" s="258"/>
      <c r="BV179" s="258"/>
      <c r="BW179" s="258"/>
      <c r="BX179" s="258"/>
      <c r="BY179" s="258"/>
      <c r="BZ179" s="258"/>
      <c r="CA179" s="258"/>
      <c r="CB179" s="258"/>
      <c r="CC179" s="26">
        <v>1500</v>
      </c>
      <c r="CD179" s="27">
        <v>1500</v>
      </c>
      <c r="CE179" s="26">
        <v>1000</v>
      </c>
      <c r="CF179" s="27">
        <v>1000</v>
      </c>
      <c r="CG179" s="26">
        <v>5000</v>
      </c>
      <c r="CH179" s="27">
        <v>5000</v>
      </c>
      <c r="CI179" s="26">
        <v>8000</v>
      </c>
      <c r="CJ179" s="27">
        <v>1500</v>
      </c>
      <c r="CK179" s="26"/>
      <c r="CL179" s="27"/>
      <c r="CM179" s="29">
        <v>4620</v>
      </c>
      <c r="CN179" s="27">
        <v>0</v>
      </c>
      <c r="CO179" s="29">
        <v>4620</v>
      </c>
      <c r="CP179" s="27">
        <v>4620</v>
      </c>
      <c r="CQ179" s="29">
        <v>4620</v>
      </c>
      <c r="CR179" s="27">
        <v>0</v>
      </c>
      <c r="CS179" s="29">
        <v>4620</v>
      </c>
      <c r="CT179" s="27">
        <v>9240</v>
      </c>
      <c r="CU179" s="29">
        <v>4620</v>
      </c>
      <c r="CV179" s="27"/>
      <c r="CW179" s="29">
        <v>4620</v>
      </c>
      <c r="CX179" s="27"/>
      <c r="CY179" s="29">
        <v>4620</v>
      </c>
      <c r="CZ179" s="27"/>
      <c r="DA179" s="29">
        <v>4620</v>
      </c>
      <c r="DB179" s="27"/>
      <c r="DC179" s="29">
        <v>4620</v>
      </c>
      <c r="DD179" s="27">
        <v>4620</v>
      </c>
      <c r="DE179" s="128"/>
      <c r="DF179" s="27"/>
      <c r="DG179" s="128"/>
      <c r="DH179" s="27"/>
      <c r="DI179" s="128"/>
      <c r="DJ179" s="27"/>
      <c r="DK179" s="125"/>
      <c r="DL179" s="128"/>
      <c r="DM179" s="27"/>
      <c r="DN179" s="128"/>
      <c r="DO179" s="27"/>
      <c r="DP179" s="128"/>
      <c r="DQ179" s="27"/>
      <c r="DR179" s="128"/>
      <c r="DS179" s="27"/>
      <c r="DT179" s="128"/>
      <c r="DU179" s="27"/>
      <c r="DV179" s="128"/>
      <c r="DW179" s="27"/>
      <c r="DX179" s="128"/>
      <c r="DY179" s="27"/>
      <c r="DZ179" s="128"/>
      <c r="EA179" s="27"/>
      <c r="EB179" s="128"/>
      <c r="EC179" s="27"/>
      <c r="ED179" s="128"/>
      <c r="EE179" s="27"/>
      <c r="EF179" s="128"/>
      <c r="EG179" s="27"/>
      <c r="EH179" s="28"/>
      <c r="EI179" s="27"/>
      <c r="EJ179" s="30"/>
      <c r="EK179" s="28"/>
      <c r="EL179" s="27"/>
      <c r="EM179" s="28"/>
      <c r="EN179" s="27"/>
      <c r="EO179" s="28"/>
      <c r="EP179" s="27"/>
      <c r="EQ179" s="28"/>
      <c r="ER179" s="27"/>
      <c r="ES179" s="28"/>
      <c r="ET179" s="27"/>
      <c r="EU179" s="28"/>
      <c r="EV179" s="27"/>
      <c r="EW179" s="26"/>
      <c r="EX179" s="27"/>
      <c r="EY179" s="26"/>
      <c r="EZ179" s="27"/>
      <c r="FA179" s="26"/>
      <c r="FB179" s="27"/>
      <c r="FC179" s="26"/>
      <c r="FD179" s="27"/>
      <c r="FE179" s="26"/>
      <c r="FF179" s="27"/>
      <c r="FG179" s="26"/>
      <c r="FH179" s="27"/>
      <c r="FI179" s="30"/>
      <c r="FJ179" s="31">
        <f t="shared" si="12"/>
        <v>57080</v>
      </c>
      <c r="FK179" s="31">
        <f t="shared" si="13"/>
        <v>27480</v>
      </c>
      <c r="FL179" s="32">
        <f t="shared" si="14"/>
        <v>29600</v>
      </c>
    </row>
    <row r="180" spans="1:168" ht="25.5" customHeight="1">
      <c r="A180" s="41">
        <v>173</v>
      </c>
      <c r="B180" s="36" t="s">
        <v>796</v>
      </c>
      <c r="C180" s="20" t="s">
        <v>797</v>
      </c>
      <c r="D180" s="20" t="s">
        <v>1460</v>
      </c>
      <c r="E180" s="20" t="s">
        <v>1457</v>
      </c>
      <c r="F180" s="126" t="s">
        <v>798</v>
      </c>
      <c r="G180" s="212"/>
      <c r="H180" s="147"/>
      <c r="I180" s="94">
        <v>6600</v>
      </c>
      <c r="J180" s="147"/>
      <c r="K180" s="34">
        <f t="shared" si="11"/>
        <v>57080</v>
      </c>
      <c r="L180" s="25">
        <f>FL180</f>
        <v>23100</v>
      </c>
      <c r="M180" s="26">
        <v>1500</v>
      </c>
      <c r="N180" s="26">
        <v>1000</v>
      </c>
      <c r="O180" s="26">
        <v>5000</v>
      </c>
      <c r="P180" s="26">
        <v>8000</v>
      </c>
      <c r="Q180" s="258"/>
      <c r="R180" s="258"/>
      <c r="S180" s="258"/>
      <c r="T180" s="258"/>
      <c r="U180" s="258"/>
      <c r="V180" s="258"/>
      <c r="W180" s="258"/>
      <c r="X180" s="258"/>
      <c r="Y180" s="258"/>
      <c r="Z180" s="258"/>
      <c r="AA180" s="258"/>
      <c r="AB180" s="258"/>
      <c r="AC180" s="258"/>
      <c r="AD180" s="258"/>
      <c r="AE180" s="258"/>
      <c r="AF180" s="258"/>
      <c r="AG180" s="258"/>
      <c r="AH180" s="258"/>
      <c r="AI180" s="258"/>
      <c r="AJ180" s="258"/>
      <c r="AK180" s="258"/>
      <c r="AL180" s="258"/>
      <c r="AM180" s="258"/>
      <c r="AN180" s="258"/>
      <c r="AO180" s="258"/>
      <c r="AP180" s="258"/>
      <c r="AQ180" s="258"/>
      <c r="AR180" s="258"/>
      <c r="AS180" s="258"/>
      <c r="AT180" s="258"/>
      <c r="AU180" s="258"/>
      <c r="AV180" s="258"/>
      <c r="AW180" s="258"/>
      <c r="AX180" s="258"/>
      <c r="AY180" s="258"/>
      <c r="AZ180" s="258"/>
      <c r="BA180" s="258"/>
      <c r="BB180" s="258"/>
      <c r="BC180" s="258"/>
      <c r="BD180" s="258"/>
      <c r="BE180" s="258"/>
      <c r="BF180" s="258"/>
      <c r="BG180" s="258"/>
      <c r="BH180" s="258"/>
      <c r="BI180" s="258"/>
      <c r="BJ180" s="258"/>
      <c r="BK180" s="258"/>
      <c r="BL180" s="258"/>
      <c r="BM180" s="258"/>
      <c r="BN180" s="258"/>
      <c r="BO180" s="258"/>
      <c r="BP180" s="258"/>
      <c r="BQ180" s="258"/>
      <c r="BR180" s="258"/>
      <c r="BS180" s="258"/>
      <c r="BT180" s="258"/>
      <c r="BU180" s="258"/>
      <c r="BV180" s="258"/>
      <c r="BW180" s="258"/>
      <c r="BX180" s="258"/>
      <c r="BY180" s="258"/>
      <c r="BZ180" s="258"/>
      <c r="CA180" s="258"/>
      <c r="CB180" s="258"/>
      <c r="CC180" s="26">
        <v>1500</v>
      </c>
      <c r="CD180" s="27">
        <v>1500</v>
      </c>
      <c r="CE180" s="26">
        <v>1000</v>
      </c>
      <c r="CF180" s="27">
        <v>1000</v>
      </c>
      <c r="CG180" s="26">
        <v>5000</v>
      </c>
      <c r="CH180" s="27">
        <v>5000</v>
      </c>
      <c r="CI180" s="26">
        <v>8000</v>
      </c>
      <c r="CJ180" s="27">
        <f>1500+0</f>
        <v>1500</v>
      </c>
      <c r="CK180" s="26"/>
      <c r="CL180" s="27"/>
      <c r="CM180" s="29">
        <v>4620</v>
      </c>
      <c r="CN180" s="27">
        <v>0</v>
      </c>
      <c r="CO180" s="29">
        <v>4620</v>
      </c>
      <c r="CP180" s="27">
        <v>0</v>
      </c>
      <c r="CQ180" s="29">
        <v>4620</v>
      </c>
      <c r="CR180" s="27">
        <v>0</v>
      </c>
      <c r="CS180" s="29">
        <v>4620</v>
      </c>
      <c r="CT180" s="27">
        <f>24000+980</f>
        <v>24980</v>
      </c>
      <c r="CU180" s="29">
        <v>4620</v>
      </c>
      <c r="CV180" s="27"/>
      <c r="CW180" s="29">
        <v>4620</v>
      </c>
      <c r="CX180" s="27"/>
      <c r="CY180" s="29">
        <v>4620</v>
      </c>
      <c r="CZ180" s="27"/>
      <c r="DA180" s="29">
        <v>4620</v>
      </c>
      <c r="DB180" s="27"/>
      <c r="DC180" s="29">
        <v>4620</v>
      </c>
      <c r="DD180" s="27"/>
      <c r="DE180" s="128"/>
      <c r="DF180" s="27"/>
      <c r="DG180" s="128"/>
      <c r="DH180" s="27"/>
      <c r="DI180" s="128"/>
      <c r="DJ180" s="27"/>
      <c r="DK180" s="125"/>
      <c r="DL180" s="128"/>
      <c r="DM180" s="27"/>
      <c r="DN180" s="128"/>
      <c r="DO180" s="27"/>
      <c r="DP180" s="128"/>
      <c r="DQ180" s="27"/>
      <c r="DR180" s="128"/>
      <c r="DS180" s="27"/>
      <c r="DT180" s="128"/>
      <c r="DU180" s="27"/>
      <c r="DV180" s="128"/>
      <c r="DW180" s="27"/>
      <c r="DX180" s="128"/>
      <c r="DY180" s="27"/>
      <c r="DZ180" s="128"/>
      <c r="EA180" s="27"/>
      <c r="EB180" s="128"/>
      <c r="EC180" s="27"/>
      <c r="ED180" s="128"/>
      <c r="EE180" s="27"/>
      <c r="EF180" s="128"/>
      <c r="EG180" s="27"/>
      <c r="EH180" s="28"/>
      <c r="EI180" s="27"/>
      <c r="EJ180" s="30"/>
      <c r="EK180" s="28"/>
      <c r="EL180" s="27"/>
      <c r="EM180" s="28"/>
      <c r="EN180" s="27"/>
      <c r="EO180" s="28"/>
      <c r="EP180" s="27"/>
      <c r="EQ180" s="28"/>
      <c r="ER180" s="27"/>
      <c r="ES180" s="28"/>
      <c r="ET180" s="27"/>
      <c r="EU180" s="28"/>
      <c r="EV180" s="27"/>
      <c r="EW180" s="26"/>
      <c r="EX180" s="27"/>
      <c r="EY180" s="26"/>
      <c r="EZ180" s="27"/>
      <c r="FA180" s="26"/>
      <c r="FB180" s="27"/>
      <c r="FC180" s="26"/>
      <c r="FD180" s="27"/>
      <c r="FE180" s="26"/>
      <c r="FF180" s="27"/>
      <c r="FG180" s="26"/>
      <c r="FH180" s="27"/>
      <c r="FI180" s="30"/>
      <c r="FJ180" s="31">
        <f t="shared" si="12"/>
        <v>57080</v>
      </c>
      <c r="FK180" s="31">
        <f t="shared" si="13"/>
        <v>33980</v>
      </c>
      <c r="FL180" s="32">
        <f t="shared" si="14"/>
        <v>23100</v>
      </c>
    </row>
    <row r="181" spans="1:168" ht="25.5" customHeight="1">
      <c r="A181" s="172">
        <v>174</v>
      </c>
      <c r="B181" s="36" t="s">
        <v>245</v>
      </c>
      <c r="C181" s="20" t="s">
        <v>246</v>
      </c>
      <c r="D181" s="20" t="s">
        <v>1460</v>
      </c>
      <c r="E181" s="20" t="s">
        <v>1458</v>
      </c>
      <c r="F181" s="21" t="s">
        <v>247</v>
      </c>
      <c r="G181" s="212"/>
      <c r="H181" s="226"/>
      <c r="I181" s="23">
        <v>6600</v>
      </c>
      <c r="J181" s="226"/>
      <c r="K181" s="34">
        <f t="shared" si="11"/>
        <v>57080</v>
      </c>
      <c r="L181" s="25">
        <f>FJ181</f>
        <v>57080</v>
      </c>
      <c r="M181" s="26">
        <v>1500</v>
      </c>
      <c r="N181" s="26">
        <v>1000</v>
      </c>
      <c r="O181" s="26">
        <v>5000</v>
      </c>
      <c r="P181" s="26">
        <v>8000</v>
      </c>
      <c r="Q181" s="258"/>
      <c r="R181" s="258"/>
      <c r="S181" s="258"/>
      <c r="T181" s="258"/>
      <c r="U181" s="258"/>
      <c r="V181" s="258"/>
      <c r="W181" s="258"/>
      <c r="X181" s="258"/>
      <c r="Y181" s="258"/>
      <c r="Z181" s="258"/>
      <c r="AA181" s="258"/>
      <c r="AB181" s="258"/>
      <c r="AC181" s="258"/>
      <c r="AD181" s="258"/>
      <c r="AE181" s="258"/>
      <c r="AF181" s="258"/>
      <c r="AG181" s="258"/>
      <c r="AH181" s="258"/>
      <c r="AI181" s="258"/>
      <c r="AJ181" s="258"/>
      <c r="AK181" s="258"/>
      <c r="AL181" s="258"/>
      <c r="AM181" s="258"/>
      <c r="AN181" s="258"/>
      <c r="AO181" s="258"/>
      <c r="AP181" s="258"/>
      <c r="AQ181" s="258"/>
      <c r="AR181" s="258"/>
      <c r="AS181" s="258"/>
      <c r="AT181" s="258"/>
      <c r="AU181" s="258"/>
      <c r="AV181" s="258"/>
      <c r="AW181" s="258"/>
      <c r="AX181" s="258"/>
      <c r="AY181" s="258"/>
      <c r="AZ181" s="258"/>
      <c r="BA181" s="258"/>
      <c r="BB181" s="258"/>
      <c r="BC181" s="258"/>
      <c r="BD181" s="258"/>
      <c r="BE181" s="258"/>
      <c r="BF181" s="258"/>
      <c r="BG181" s="258"/>
      <c r="BH181" s="258"/>
      <c r="BI181" s="258"/>
      <c r="BJ181" s="258"/>
      <c r="BK181" s="258"/>
      <c r="BL181" s="258"/>
      <c r="BM181" s="258"/>
      <c r="BN181" s="258"/>
      <c r="BO181" s="258"/>
      <c r="BP181" s="258"/>
      <c r="BQ181" s="258"/>
      <c r="BR181" s="258"/>
      <c r="BS181" s="258"/>
      <c r="BT181" s="258"/>
      <c r="BU181" s="258"/>
      <c r="BV181" s="258"/>
      <c r="BW181" s="258"/>
      <c r="BX181" s="258"/>
      <c r="BY181" s="258"/>
      <c r="BZ181" s="258"/>
      <c r="CA181" s="258"/>
      <c r="CB181" s="258"/>
      <c r="CC181" s="26">
        <v>1500</v>
      </c>
      <c r="CD181" s="27">
        <v>1500</v>
      </c>
      <c r="CE181" s="26">
        <v>1000</v>
      </c>
      <c r="CF181" s="27">
        <v>1000</v>
      </c>
      <c r="CG181" s="26">
        <v>5000</v>
      </c>
      <c r="CH181" s="27">
        <v>5000</v>
      </c>
      <c r="CI181" s="26">
        <v>8000</v>
      </c>
      <c r="CJ181" s="27">
        <f>1500+0</f>
        <v>1500</v>
      </c>
      <c r="CK181" s="28"/>
      <c r="CL181" s="27"/>
      <c r="CM181" s="26"/>
      <c r="CN181" s="27"/>
      <c r="CO181" s="29">
        <v>4620</v>
      </c>
      <c r="CP181" s="27">
        <v>0</v>
      </c>
      <c r="CQ181" s="29">
        <v>4620</v>
      </c>
      <c r="CR181" s="27">
        <v>0</v>
      </c>
      <c r="CS181" s="29">
        <v>4620</v>
      </c>
      <c r="CT181" s="27">
        <v>20360</v>
      </c>
      <c r="CU181" s="29">
        <v>4620</v>
      </c>
      <c r="CV181" s="27">
        <v>4620</v>
      </c>
      <c r="CW181" s="29">
        <v>4620</v>
      </c>
      <c r="CX181" s="27"/>
      <c r="CY181" s="29">
        <v>4620</v>
      </c>
      <c r="CZ181" s="27"/>
      <c r="DA181" s="29">
        <v>4620</v>
      </c>
      <c r="DB181" s="27"/>
      <c r="DC181" s="29">
        <v>4620</v>
      </c>
      <c r="DD181" s="27">
        <v>18480</v>
      </c>
      <c r="DE181" s="29">
        <v>4620</v>
      </c>
      <c r="DF181" s="27"/>
      <c r="DG181" s="28"/>
      <c r="DH181" s="27"/>
      <c r="DI181" s="28"/>
      <c r="DJ181" s="27"/>
      <c r="DK181" s="125"/>
      <c r="DL181" s="128"/>
      <c r="DM181" s="27"/>
      <c r="DN181" s="128"/>
      <c r="DO181" s="27"/>
      <c r="DP181" s="128"/>
      <c r="DQ181" s="27"/>
      <c r="DR181" s="128"/>
      <c r="DS181" s="27"/>
      <c r="DT181" s="128"/>
      <c r="DU181" s="27"/>
      <c r="DV181" s="128"/>
      <c r="DW181" s="27"/>
      <c r="DX181" s="128"/>
      <c r="DY181" s="27"/>
      <c r="DZ181" s="128"/>
      <c r="EA181" s="27"/>
      <c r="EB181" s="128"/>
      <c r="EC181" s="27"/>
      <c r="ED181" s="128"/>
      <c r="EE181" s="27"/>
      <c r="EF181" s="128"/>
      <c r="EG181" s="27"/>
      <c r="EH181" s="28"/>
      <c r="EI181" s="27"/>
      <c r="EJ181" s="30"/>
      <c r="EK181" s="28"/>
      <c r="EL181" s="27"/>
      <c r="EM181" s="28"/>
      <c r="EN181" s="27"/>
      <c r="EO181" s="28"/>
      <c r="EP181" s="27"/>
      <c r="EQ181" s="28"/>
      <c r="ER181" s="27"/>
      <c r="ES181" s="28"/>
      <c r="ET181" s="27"/>
      <c r="EU181" s="28"/>
      <c r="EV181" s="27"/>
      <c r="EW181" s="26"/>
      <c r="EX181" s="27"/>
      <c r="EY181" s="26"/>
      <c r="EZ181" s="27"/>
      <c r="FA181" s="26"/>
      <c r="FB181" s="27"/>
      <c r="FC181" s="26"/>
      <c r="FD181" s="27"/>
      <c r="FE181" s="26"/>
      <c r="FF181" s="27"/>
      <c r="FG181" s="26"/>
      <c r="FH181" s="27"/>
      <c r="FI181" s="30"/>
      <c r="FJ181" s="31">
        <f t="shared" si="12"/>
        <v>57080</v>
      </c>
      <c r="FK181" s="31">
        <f t="shared" si="13"/>
        <v>52460</v>
      </c>
      <c r="FL181" s="32">
        <f t="shared" si="14"/>
        <v>4620</v>
      </c>
    </row>
    <row r="182" spans="1:168" ht="25.5" customHeight="1">
      <c r="A182" s="41">
        <v>175</v>
      </c>
      <c r="B182" s="36" t="s">
        <v>248</v>
      </c>
      <c r="C182" s="20" t="s">
        <v>249</v>
      </c>
      <c r="D182" s="20" t="s">
        <v>1460</v>
      </c>
      <c r="E182" s="20" t="s">
        <v>1458</v>
      </c>
      <c r="F182" s="21" t="s">
        <v>250</v>
      </c>
      <c r="G182" s="210"/>
      <c r="H182" s="35" t="s">
        <v>108</v>
      </c>
      <c r="I182" s="23">
        <v>4600</v>
      </c>
      <c r="J182" s="35" t="s">
        <v>108</v>
      </c>
      <c r="K182" s="34">
        <f t="shared" si="11"/>
        <v>44480</v>
      </c>
      <c r="L182" s="25">
        <f>FJ182</f>
        <v>44480</v>
      </c>
      <c r="M182" s="26">
        <v>1500</v>
      </c>
      <c r="N182" s="26">
        <v>1000</v>
      </c>
      <c r="O182" s="26">
        <v>5000</v>
      </c>
      <c r="P182" s="26">
        <v>8000</v>
      </c>
      <c r="Q182" s="258"/>
      <c r="R182" s="258"/>
      <c r="S182" s="258"/>
      <c r="T182" s="258"/>
      <c r="U182" s="258"/>
      <c r="V182" s="258"/>
      <c r="W182" s="258"/>
      <c r="X182" s="258"/>
      <c r="Y182" s="258"/>
      <c r="Z182" s="258"/>
      <c r="AA182" s="258"/>
      <c r="AB182" s="258"/>
      <c r="AC182" s="258"/>
      <c r="AD182" s="258"/>
      <c r="AE182" s="258"/>
      <c r="AF182" s="258"/>
      <c r="AG182" s="258"/>
      <c r="AH182" s="258"/>
      <c r="AI182" s="258"/>
      <c r="AJ182" s="258"/>
      <c r="AK182" s="258"/>
      <c r="AL182" s="258"/>
      <c r="AM182" s="258"/>
      <c r="AN182" s="258"/>
      <c r="AO182" s="258"/>
      <c r="AP182" s="258"/>
      <c r="AQ182" s="258"/>
      <c r="AR182" s="258"/>
      <c r="AS182" s="258"/>
      <c r="AT182" s="258"/>
      <c r="AU182" s="258"/>
      <c r="AV182" s="258"/>
      <c r="AW182" s="258"/>
      <c r="AX182" s="258"/>
      <c r="AY182" s="258"/>
      <c r="AZ182" s="258"/>
      <c r="BA182" s="258"/>
      <c r="BB182" s="258"/>
      <c r="BC182" s="258"/>
      <c r="BD182" s="258"/>
      <c r="BE182" s="258"/>
      <c r="BF182" s="258"/>
      <c r="BG182" s="258"/>
      <c r="BH182" s="258"/>
      <c r="BI182" s="258"/>
      <c r="BJ182" s="258"/>
      <c r="BK182" s="258"/>
      <c r="BL182" s="258"/>
      <c r="BM182" s="258"/>
      <c r="BN182" s="258"/>
      <c r="BO182" s="258"/>
      <c r="BP182" s="258"/>
      <c r="BQ182" s="258"/>
      <c r="BR182" s="258"/>
      <c r="BS182" s="258"/>
      <c r="BT182" s="258"/>
      <c r="BU182" s="258"/>
      <c r="BV182" s="258"/>
      <c r="BW182" s="258"/>
      <c r="BX182" s="258"/>
      <c r="BY182" s="258"/>
      <c r="BZ182" s="258"/>
      <c r="CA182" s="258"/>
      <c r="CB182" s="258"/>
      <c r="CC182" s="26">
        <v>1500</v>
      </c>
      <c r="CD182" s="27">
        <v>1500</v>
      </c>
      <c r="CE182" s="26">
        <v>1000</v>
      </c>
      <c r="CF182" s="27">
        <v>1000</v>
      </c>
      <c r="CG182" s="26">
        <v>5000</v>
      </c>
      <c r="CH182" s="27">
        <v>1500</v>
      </c>
      <c r="CI182" s="26">
        <v>8000</v>
      </c>
      <c r="CJ182" s="27"/>
      <c r="CK182" s="28"/>
      <c r="CL182" s="27"/>
      <c r="CM182" s="26"/>
      <c r="CN182" s="27"/>
      <c r="CO182" s="29">
        <v>3220</v>
      </c>
      <c r="CP182" s="27"/>
      <c r="CQ182" s="29">
        <v>3220</v>
      </c>
      <c r="CR182" s="27"/>
      <c r="CS182" s="29">
        <v>3220</v>
      </c>
      <c r="CT182" s="27"/>
      <c r="CU182" s="29">
        <v>3220</v>
      </c>
      <c r="CV182" s="27">
        <v>9660</v>
      </c>
      <c r="CW182" s="29">
        <v>3220</v>
      </c>
      <c r="CX182" s="27">
        <v>1000</v>
      </c>
      <c r="CY182" s="29">
        <v>3220</v>
      </c>
      <c r="CZ182" s="27"/>
      <c r="DA182" s="29">
        <v>3220</v>
      </c>
      <c r="DB182" s="27"/>
      <c r="DC182" s="29">
        <v>3220</v>
      </c>
      <c r="DD182" s="27"/>
      <c r="DE182" s="29">
        <v>3220</v>
      </c>
      <c r="DF182" s="27">
        <v>16940</v>
      </c>
      <c r="DG182" s="28"/>
      <c r="DH182" s="27"/>
      <c r="DI182" s="28"/>
      <c r="DJ182" s="27"/>
      <c r="DK182" s="125"/>
      <c r="DL182" s="128"/>
      <c r="DM182" s="27"/>
      <c r="DN182" s="128"/>
      <c r="DO182" s="27"/>
      <c r="DP182" s="128"/>
      <c r="DQ182" s="27"/>
      <c r="DR182" s="128"/>
      <c r="DS182" s="27"/>
      <c r="DT182" s="128"/>
      <c r="DU182" s="27"/>
      <c r="DV182" s="128"/>
      <c r="DW182" s="27"/>
      <c r="DX182" s="128"/>
      <c r="DY182" s="27"/>
      <c r="DZ182" s="128"/>
      <c r="EA182" s="27"/>
      <c r="EB182" s="128"/>
      <c r="EC182" s="27"/>
      <c r="ED182" s="128"/>
      <c r="EE182" s="27"/>
      <c r="EF182" s="128"/>
      <c r="EG182" s="27"/>
      <c r="EH182" s="28"/>
      <c r="EI182" s="27"/>
      <c r="EJ182" s="30"/>
      <c r="EK182" s="28"/>
      <c r="EL182" s="27"/>
      <c r="EM182" s="28"/>
      <c r="EN182" s="27"/>
      <c r="EO182" s="28"/>
      <c r="EP182" s="27"/>
      <c r="EQ182" s="28"/>
      <c r="ER182" s="27"/>
      <c r="ES182" s="28"/>
      <c r="ET182" s="27"/>
      <c r="EU182" s="28"/>
      <c r="EV182" s="27"/>
      <c r="EW182" s="26"/>
      <c r="EX182" s="27"/>
      <c r="EY182" s="26"/>
      <c r="EZ182" s="27"/>
      <c r="FA182" s="26"/>
      <c r="FB182" s="27"/>
      <c r="FC182" s="26"/>
      <c r="FD182" s="27"/>
      <c r="FE182" s="26"/>
      <c r="FF182" s="27"/>
      <c r="FG182" s="26"/>
      <c r="FH182" s="27"/>
      <c r="FI182" s="30"/>
      <c r="FJ182" s="31">
        <f t="shared" si="12"/>
        <v>44480</v>
      </c>
      <c r="FK182" s="31">
        <f t="shared" si="13"/>
        <v>31600</v>
      </c>
      <c r="FL182" s="32">
        <f t="shared" si="14"/>
        <v>12880</v>
      </c>
    </row>
    <row r="183" spans="1:168" ht="25.5" customHeight="1">
      <c r="A183" s="172">
        <v>176</v>
      </c>
      <c r="B183" s="36" t="s">
        <v>799</v>
      </c>
      <c r="C183" s="20" t="s">
        <v>800</v>
      </c>
      <c r="D183" s="20" t="s">
        <v>1460</v>
      </c>
      <c r="E183" s="20" t="s">
        <v>1457</v>
      </c>
      <c r="F183" s="126" t="s">
        <v>801</v>
      </c>
      <c r="G183" s="33"/>
      <c r="H183" s="127" t="s">
        <v>680</v>
      </c>
      <c r="I183" s="94">
        <v>4600</v>
      </c>
      <c r="J183" s="127" t="s">
        <v>680</v>
      </c>
      <c r="K183" s="34">
        <f t="shared" si="11"/>
        <v>44480</v>
      </c>
      <c r="L183" s="25">
        <f>FL183</f>
        <v>3220</v>
      </c>
      <c r="M183" s="26">
        <v>1500</v>
      </c>
      <c r="N183" s="26">
        <v>1000</v>
      </c>
      <c r="O183" s="26">
        <v>5000</v>
      </c>
      <c r="P183" s="26">
        <v>8000</v>
      </c>
      <c r="Q183" s="258"/>
      <c r="R183" s="258"/>
      <c r="S183" s="258"/>
      <c r="T183" s="258"/>
      <c r="U183" s="258"/>
      <c r="V183" s="258"/>
      <c r="W183" s="258"/>
      <c r="X183" s="258"/>
      <c r="Y183" s="258"/>
      <c r="Z183" s="258"/>
      <c r="AA183" s="258"/>
      <c r="AB183" s="258"/>
      <c r="AC183" s="258"/>
      <c r="AD183" s="258"/>
      <c r="AE183" s="258"/>
      <c r="AF183" s="258"/>
      <c r="AG183" s="258"/>
      <c r="AH183" s="258"/>
      <c r="AI183" s="258"/>
      <c r="AJ183" s="258"/>
      <c r="AK183" s="258"/>
      <c r="AL183" s="258"/>
      <c r="AM183" s="258"/>
      <c r="AN183" s="258"/>
      <c r="AO183" s="258"/>
      <c r="AP183" s="258"/>
      <c r="AQ183" s="258"/>
      <c r="AR183" s="258"/>
      <c r="AS183" s="258"/>
      <c r="AT183" s="258"/>
      <c r="AU183" s="258"/>
      <c r="AV183" s="258"/>
      <c r="AW183" s="258"/>
      <c r="AX183" s="258"/>
      <c r="AY183" s="258"/>
      <c r="AZ183" s="258"/>
      <c r="BA183" s="258"/>
      <c r="BB183" s="258"/>
      <c r="BC183" s="258"/>
      <c r="BD183" s="258"/>
      <c r="BE183" s="258"/>
      <c r="BF183" s="258"/>
      <c r="BG183" s="258"/>
      <c r="BH183" s="258"/>
      <c r="BI183" s="258"/>
      <c r="BJ183" s="258"/>
      <c r="BK183" s="258"/>
      <c r="BL183" s="258"/>
      <c r="BM183" s="258"/>
      <c r="BN183" s="258"/>
      <c r="BO183" s="258"/>
      <c r="BP183" s="258"/>
      <c r="BQ183" s="258"/>
      <c r="BR183" s="258"/>
      <c r="BS183" s="258"/>
      <c r="BT183" s="258"/>
      <c r="BU183" s="258"/>
      <c r="BV183" s="258"/>
      <c r="BW183" s="258"/>
      <c r="BX183" s="258"/>
      <c r="BY183" s="258"/>
      <c r="BZ183" s="258"/>
      <c r="CA183" s="258"/>
      <c r="CB183" s="258"/>
      <c r="CC183" s="26">
        <v>1500</v>
      </c>
      <c r="CD183" s="27">
        <v>1500</v>
      </c>
      <c r="CE183" s="26">
        <v>1000</v>
      </c>
      <c r="CF183" s="27">
        <v>1000</v>
      </c>
      <c r="CG183" s="26">
        <v>5000</v>
      </c>
      <c r="CH183" s="27">
        <f>1500+0</f>
        <v>1500</v>
      </c>
      <c r="CI183" s="26">
        <v>8000</v>
      </c>
      <c r="CJ183" s="27">
        <v>0</v>
      </c>
      <c r="CK183" s="26"/>
      <c r="CL183" s="27"/>
      <c r="CM183" s="29">
        <v>3220</v>
      </c>
      <c r="CN183" s="27">
        <v>0</v>
      </c>
      <c r="CO183" s="29">
        <v>3220</v>
      </c>
      <c r="CP183" s="27"/>
      <c r="CQ183" s="29">
        <v>3220</v>
      </c>
      <c r="CR183" s="27"/>
      <c r="CS183" s="29">
        <v>3220</v>
      </c>
      <c r="CT183" s="27">
        <v>13000</v>
      </c>
      <c r="CU183" s="29">
        <v>3220</v>
      </c>
      <c r="CV183" s="27">
        <v>14600</v>
      </c>
      <c r="CW183" s="29">
        <v>3220</v>
      </c>
      <c r="CX183" s="27"/>
      <c r="CY183" s="29">
        <v>3220</v>
      </c>
      <c r="CZ183" s="27"/>
      <c r="DA183" s="29">
        <v>3220</v>
      </c>
      <c r="DB183" s="27"/>
      <c r="DC183" s="29">
        <v>3220</v>
      </c>
      <c r="DD183" s="27">
        <v>9660</v>
      </c>
      <c r="DE183" s="128"/>
      <c r="DF183" s="27"/>
      <c r="DG183" s="128"/>
      <c r="DH183" s="27"/>
      <c r="DI183" s="128"/>
      <c r="DJ183" s="27"/>
      <c r="DK183" s="125"/>
      <c r="DL183" s="128"/>
      <c r="DM183" s="27"/>
      <c r="DN183" s="128"/>
      <c r="DO183" s="27"/>
      <c r="DP183" s="128"/>
      <c r="DQ183" s="27"/>
      <c r="DR183" s="128"/>
      <c r="DS183" s="27"/>
      <c r="DT183" s="128"/>
      <c r="DU183" s="27"/>
      <c r="DV183" s="128"/>
      <c r="DW183" s="27"/>
      <c r="DX183" s="128"/>
      <c r="DY183" s="27"/>
      <c r="DZ183" s="128"/>
      <c r="EA183" s="27"/>
      <c r="EB183" s="128"/>
      <c r="EC183" s="27"/>
      <c r="ED183" s="128"/>
      <c r="EE183" s="27"/>
      <c r="EF183" s="128"/>
      <c r="EG183" s="27"/>
      <c r="EH183" s="28"/>
      <c r="EI183" s="27"/>
      <c r="EJ183" s="30"/>
      <c r="EK183" s="28"/>
      <c r="EL183" s="27"/>
      <c r="EM183" s="28"/>
      <c r="EN183" s="27"/>
      <c r="EO183" s="28"/>
      <c r="EP183" s="27"/>
      <c r="EQ183" s="28"/>
      <c r="ER183" s="27"/>
      <c r="ES183" s="28"/>
      <c r="ET183" s="27"/>
      <c r="EU183" s="28"/>
      <c r="EV183" s="27"/>
      <c r="EW183" s="26"/>
      <c r="EX183" s="27"/>
      <c r="EY183" s="26"/>
      <c r="EZ183" s="27"/>
      <c r="FA183" s="26"/>
      <c r="FB183" s="27"/>
      <c r="FC183" s="26"/>
      <c r="FD183" s="27"/>
      <c r="FE183" s="26"/>
      <c r="FF183" s="27"/>
      <c r="FG183" s="26"/>
      <c r="FH183" s="27"/>
      <c r="FI183" s="30"/>
      <c r="FJ183" s="31">
        <f t="shared" si="12"/>
        <v>44480</v>
      </c>
      <c r="FK183" s="31">
        <f t="shared" si="13"/>
        <v>41260</v>
      </c>
      <c r="FL183" s="32">
        <f t="shared" si="14"/>
        <v>3220</v>
      </c>
    </row>
    <row r="184" spans="1:168" ht="25.5" customHeight="1">
      <c r="A184" s="41">
        <v>177</v>
      </c>
      <c r="B184" s="36" t="s">
        <v>802</v>
      </c>
      <c r="C184" s="20" t="s">
        <v>803</v>
      </c>
      <c r="D184" s="20" t="s">
        <v>1460</v>
      </c>
      <c r="E184" s="20" t="s">
        <v>1457</v>
      </c>
      <c r="F184" s="126" t="s">
        <v>804</v>
      </c>
      <c r="G184" s="210"/>
      <c r="H184" s="127"/>
      <c r="I184" s="94">
        <v>6600</v>
      </c>
      <c r="J184" s="127"/>
      <c r="K184" s="34">
        <f t="shared" si="11"/>
        <v>57080</v>
      </c>
      <c r="L184" s="25">
        <f>FL184</f>
        <v>18480</v>
      </c>
      <c r="M184" s="26">
        <v>1500</v>
      </c>
      <c r="N184" s="26">
        <v>1000</v>
      </c>
      <c r="O184" s="26">
        <v>5000</v>
      </c>
      <c r="P184" s="26">
        <v>8000</v>
      </c>
      <c r="Q184" s="258"/>
      <c r="R184" s="258"/>
      <c r="S184" s="258"/>
      <c r="T184" s="258"/>
      <c r="U184" s="258"/>
      <c r="V184" s="258"/>
      <c r="W184" s="258"/>
      <c r="X184" s="258"/>
      <c r="Y184" s="258"/>
      <c r="Z184" s="258"/>
      <c r="AA184" s="258"/>
      <c r="AB184" s="258"/>
      <c r="AC184" s="258"/>
      <c r="AD184" s="258"/>
      <c r="AE184" s="258"/>
      <c r="AF184" s="258"/>
      <c r="AG184" s="258"/>
      <c r="AH184" s="258"/>
      <c r="AI184" s="258"/>
      <c r="AJ184" s="258"/>
      <c r="AK184" s="258"/>
      <c r="AL184" s="258"/>
      <c r="AM184" s="258"/>
      <c r="AN184" s="258"/>
      <c r="AO184" s="258"/>
      <c r="AP184" s="258"/>
      <c r="AQ184" s="258"/>
      <c r="AR184" s="258"/>
      <c r="AS184" s="258"/>
      <c r="AT184" s="258"/>
      <c r="AU184" s="258"/>
      <c r="AV184" s="258"/>
      <c r="AW184" s="258"/>
      <c r="AX184" s="258"/>
      <c r="AY184" s="258"/>
      <c r="AZ184" s="258"/>
      <c r="BA184" s="258"/>
      <c r="BB184" s="258"/>
      <c r="BC184" s="258"/>
      <c r="BD184" s="258"/>
      <c r="BE184" s="258"/>
      <c r="BF184" s="258"/>
      <c r="BG184" s="258"/>
      <c r="BH184" s="258"/>
      <c r="BI184" s="258"/>
      <c r="BJ184" s="258"/>
      <c r="BK184" s="258"/>
      <c r="BL184" s="258"/>
      <c r="BM184" s="258"/>
      <c r="BN184" s="258"/>
      <c r="BO184" s="258"/>
      <c r="BP184" s="258"/>
      <c r="BQ184" s="258"/>
      <c r="BR184" s="258"/>
      <c r="BS184" s="258"/>
      <c r="BT184" s="258"/>
      <c r="BU184" s="258"/>
      <c r="BV184" s="258"/>
      <c r="BW184" s="258"/>
      <c r="BX184" s="258"/>
      <c r="BY184" s="258"/>
      <c r="BZ184" s="258"/>
      <c r="CA184" s="258"/>
      <c r="CB184" s="258"/>
      <c r="CC184" s="26">
        <v>1500</v>
      </c>
      <c r="CD184" s="27">
        <v>1500</v>
      </c>
      <c r="CE184" s="26">
        <v>1000</v>
      </c>
      <c r="CF184" s="27">
        <v>1000</v>
      </c>
      <c r="CG184" s="26">
        <v>5000</v>
      </c>
      <c r="CH184" s="27">
        <v>5000</v>
      </c>
      <c r="CI184" s="26">
        <v>8000</v>
      </c>
      <c r="CJ184" s="27">
        <v>1500</v>
      </c>
      <c r="CK184" s="26"/>
      <c r="CL184" s="27"/>
      <c r="CM184" s="29">
        <v>4620</v>
      </c>
      <c r="CN184" s="27">
        <v>0</v>
      </c>
      <c r="CO184" s="29">
        <v>4620</v>
      </c>
      <c r="CP184" s="27">
        <v>4620</v>
      </c>
      <c r="CQ184" s="29">
        <v>4620</v>
      </c>
      <c r="CR184" s="27"/>
      <c r="CS184" s="29">
        <v>4620</v>
      </c>
      <c r="CT184" s="27"/>
      <c r="CU184" s="29">
        <v>4620</v>
      </c>
      <c r="CV184" s="27">
        <v>20360</v>
      </c>
      <c r="CW184" s="29">
        <v>4620</v>
      </c>
      <c r="CX184" s="27"/>
      <c r="CY184" s="29">
        <v>4620</v>
      </c>
      <c r="CZ184" s="27">
        <v>4620</v>
      </c>
      <c r="DA184" s="29">
        <v>4620</v>
      </c>
      <c r="DB184" s="27"/>
      <c r="DC184" s="29">
        <v>4620</v>
      </c>
      <c r="DD184" s="27"/>
      <c r="DE184" s="128"/>
      <c r="DF184" s="27"/>
      <c r="DG184" s="128"/>
      <c r="DH184" s="27"/>
      <c r="DI184" s="128"/>
      <c r="DJ184" s="27"/>
      <c r="DK184" s="125"/>
      <c r="DL184" s="128"/>
      <c r="DM184" s="27"/>
      <c r="DN184" s="128"/>
      <c r="DO184" s="27"/>
      <c r="DP184" s="128"/>
      <c r="DQ184" s="27"/>
      <c r="DR184" s="128"/>
      <c r="DS184" s="27"/>
      <c r="DT184" s="128"/>
      <c r="DU184" s="27"/>
      <c r="DV184" s="128"/>
      <c r="DW184" s="27"/>
      <c r="DX184" s="128"/>
      <c r="DY184" s="27"/>
      <c r="DZ184" s="128"/>
      <c r="EA184" s="27"/>
      <c r="EB184" s="128"/>
      <c r="EC184" s="27"/>
      <c r="ED184" s="128"/>
      <c r="EE184" s="27"/>
      <c r="EF184" s="128"/>
      <c r="EG184" s="27"/>
      <c r="EH184" s="28"/>
      <c r="EI184" s="27"/>
      <c r="EJ184" s="30"/>
      <c r="EK184" s="28"/>
      <c r="EL184" s="27"/>
      <c r="EM184" s="28"/>
      <c r="EN184" s="27"/>
      <c r="EO184" s="28"/>
      <c r="EP184" s="27"/>
      <c r="EQ184" s="28"/>
      <c r="ER184" s="27"/>
      <c r="ES184" s="28"/>
      <c r="ET184" s="27"/>
      <c r="EU184" s="28"/>
      <c r="EV184" s="27"/>
      <c r="EW184" s="26"/>
      <c r="EX184" s="27"/>
      <c r="EY184" s="26"/>
      <c r="EZ184" s="27"/>
      <c r="FA184" s="26"/>
      <c r="FB184" s="27"/>
      <c r="FC184" s="26"/>
      <c r="FD184" s="27"/>
      <c r="FE184" s="26"/>
      <c r="FF184" s="27"/>
      <c r="FG184" s="26"/>
      <c r="FH184" s="27"/>
      <c r="FI184" s="30"/>
      <c r="FJ184" s="31">
        <f t="shared" si="12"/>
        <v>57080</v>
      </c>
      <c r="FK184" s="31">
        <f t="shared" si="13"/>
        <v>38600</v>
      </c>
      <c r="FL184" s="32">
        <f t="shared" si="14"/>
        <v>18480</v>
      </c>
    </row>
    <row r="185" spans="1:168" ht="25.5" customHeight="1">
      <c r="A185" s="172">
        <v>178</v>
      </c>
      <c r="B185" s="36" t="s">
        <v>251</v>
      </c>
      <c r="C185" s="20" t="s">
        <v>252</v>
      </c>
      <c r="D185" s="20" t="s">
        <v>1460</v>
      </c>
      <c r="E185" s="20" t="s">
        <v>1458</v>
      </c>
      <c r="F185" s="21" t="s">
        <v>253</v>
      </c>
      <c r="G185" s="37" t="s">
        <v>45</v>
      </c>
      <c r="H185" s="24" t="s">
        <v>1463</v>
      </c>
      <c r="I185" s="23">
        <v>6200</v>
      </c>
      <c r="K185" s="34">
        <f t="shared" si="11"/>
        <v>54560</v>
      </c>
      <c r="L185" s="25">
        <f>FJ185</f>
        <v>54560</v>
      </c>
      <c r="M185" s="26">
        <v>1500</v>
      </c>
      <c r="N185" s="26">
        <v>1000</v>
      </c>
      <c r="O185" s="26">
        <v>5000</v>
      </c>
      <c r="P185" s="26">
        <v>8000</v>
      </c>
      <c r="Q185" s="258"/>
      <c r="R185" s="258"/>
      <c r="S185" s="258"/>
      <c r="T185" s="258"/>
      <c r="U185" s="258"/>
      <c r="V185" s="258"/>
      <c r="W185" s="258"/>
      <c r="X185" s="258"/>
      <c r="Y185" s="258"/>
      <c r="Z185" s="258"/>
      <c r="AA185" s="258"/>
      <c r="AB185" s="258"/>
      <c r="AC185" s="258"/>
      <c r="AD185" s="258"/>
      <c r="AE185" s="258"/>
      <c r="AF185" s="258"/>
      <c r="AG185" s="258"/>
      <c r="AH185" s="258"/>
      <c r="AI185" s="258"/>
      <c r="AJ185" s="258"/>
      <c r="AK185" s="258"/>
      <c r="AL185" s="258"/>
      <c r="AM185" s="258"/>
      <c r="AN185" s="258"/>
      <c r="AO185" s="258"/>
      <c r="AP185" s="258"/>
      <c r="AQ185" s="258"/>
      <c r="AR185" s="258"/>
      <c r="AS185" s="258"/>
      <c r="AT185" s="258"/>
      <c r="AU185" s="258"/>
      <c r="AV185" s="258"/>
      <c r="AW185" s="258"/>
      <c r="AX185" s="258"/>
      <c r="AY185" s="258"/>
      <c r="AZ185" s="258"/>
      <c r="BA185" s="258"/>
      <c r="BB185" s="258"/>
      <c r="BC185" s="258"/>
      <c r="BD185" s="258"/>
      <c r="BE185" s="258"/>
      <c r="BF185" s="258"/>
      <c r="BG185" s="258"/>
      <c r="BH185" s="258"/>
      <c r="BI185" s="258"/>
      <c r="BJ185" s="258"/>
      <c r="BK185" s="258"/>
      <c r="BL185" s="258"/>
      <c r="BM185" s="258"/>
      <c r="BN185" s="258"/>
      <c r="BO185" s="258"/>
      <c r="BP185" s="258"/>
      <c r="BQ185" s="258"/>
      <c r="BR185" s="258"/>
      <c r="BS185" s="258"/>
      <c r="BT185" s="258"/>
      <c r="BU185" s="258"/>
      <c r="BV185" s="258"/>
      <c r="BW185" s="258"/>
      <c r="BX185" s="258"/>
      <c r="BY185" s="258"/>
      <c r="BZ185" s="258"/>
      <c r="CA185" s="258"/>
      <c r="CB185" s="258"/>
      <c r="CC185" s="26">
        <v>1500</v>
      </c>
      <c r="CD185" s="27">
        <v>1500</v>
      </c>
      <c r="CE185" s="26">
        <v>1000</v>
      </c>
      <c r="CF185" s="27">
        <f>500+500</f>
        <v>1000</v>
      </c>
      <c r="CG185" s="26">
        <v>5000</v>
      </c>
      <c r="CH185" s="27">
        <v>5000</v>
      </c>
      <c r="CI185" s="26">
        <v>8000</v>
      </c>
      <c r="CJ185" s="27">
        <f>0+0</f>
        <v>0</v>
      </c>
      <c r="CK185" s="28"/>
      <c r="CL185" s="27"/>
      <c r="CM185" s="26"/>
      <c r="CN185" s="27"/>
      <c r="CO185" s="29">
        <v>4340</v>
      </c>
      <c r="CP185" s="27">
        <v>4620</v>
      </c>
      <c r="CQ185" s="29">
        <v>4340</v>
      </c>
      <c r="CR185" s="27">
        <v>6000</v>
      </c>
      <c r="CS185" s="29">
        <v>4340</v>
      </c>
      <c r="CT185" s="27">
        <v>3680</v>
      </c>
      <c r="CU185" s="29">
        <v>4340</v>
      </c>
      <c r="CV185" s="27">
        <v>4620</v>
      </c>
      <c r="CW185" s="29">
        <v>4340</v>
      </c>
      <c r="CX185" s="27">
        <f>4620+7560</f>
        <v>12180</v>
      </c>
      <c r="CY185" s="29">
        <v>4340</v>
      </c>
      <c r="CZ185" s="27">
        <v>4620</v>
      </c>
      <c r="DA185" s="29">
        <v>4340</v>
      </c>
      <c r="DB185" s="27">
        <v>4340</v>
      </c>
      <c r="DC185" s="29">
        <v>4340</v>
      </c>
      <c r="DD185" s="27">
        <v>2660</v>
      </c>
      <c r="DE185" s="29">
        <v>4340</v>
      </c>
      <c r="DF185" s="27"/>
      <c r="DG185" s="28"/>
      <c r="DH185" s="27"/>
      <c r="DI185" s="28"/>
      <c r="DJ185" s="27"/>
      <c r="DK185" s="125"/>
      <c r="DL185" s="128"/>
      <c r="DM185" s="27"/>
      <c r="DN185" s="128"/>
      <c r="DO185" s="27"/>
      <c r="DP185" s="128"/>
      <c r="DQ185" s="27"/>
      <c r="DR185" s="128"/>
      <c r="DS185" s="27"/>
      <c r="DT185" s="128"/>
      <c r="DU185" s="27"/>
      <c r="DV185" s="128"/>
      <c r="DW185" s="27"/>
      <c r="DX185" s="128"/>
      <c r="DY185" s="27"/>
      <c r="DZ185" s="128"/>
      <c r="EA185" s="27"/>
      <c r="EB185" s="128"/>
      <c r="EC185" s="27"/>
      <c r="ED185" s="128"/>
      <c r="EE185" s="27"/>
      <c r="EF185" s="128"/>
      <c r="EG185" s="27"/>
      <c r="EH185" s="28"/>
      <c r="EI185" s="27"/>
      <c r="EJ185" s="30"/>
      <c r="EK185" s="28"/>
      <c r="EL185" s="27"/>
      <c r="EM185" s="28"/>
      <c r="EN185" s="27"/>
      <c r="EO185" s="28"/>
      <c r="EP185" s="27"/>
      <c r="EQ185" s="28"/>
      <c r="ER185" s="27"/>
      <c r="ES185" s="28"/>
      <c r="ET185" s="27"/>
      <c r="EU185" s="28"/>
      <c r="EV185" s="27"/>
      <c r="EW185" s="26"/>
      <c r="EX185" s="27"/>
      <c r="EY185" s="26"/>
      <c r="EZ185" s="27"/>
      <c r="FA185" s="26"/>
      <c r="FB185" s="27"/>
      <c r="FC185" s="26"/>
      <c r="FD185" s="27"/>
      <c r="FE185" s="26"/>
      <c r="FF185" s="27"/>
      <c r="FG185" s="26"/>
      <c r="FH185" s="27"/>
      <c r="FI185" s="30"/>
      <c r="FJ185" s="31">
        <f t="shared" si="12"/>
        <v>54560</v>
      </c>
      <c r="FK185" s="31">
        <f t="shared" si="13"/>
        <v>50220</v>
      </c>
      <c r="FL185" s="32">
        <f t="shared" si="14"/>
        <v>4340</v>
      </c>
    </row>
    <row r="186" spans="1:168" ht="25.5" customHeight="1">
      <c r="A186" s="41">
        <v>179</v>
      </c>
      <c r="B186" s="36" t="s">
        <v>805</v>
      </c>
      <c r="C186" s="20" t="s">
        <v>806</v>
      </c>
      <c r="D186" s="20" t="s">
        <v>1460</v>
      </c>
      <c r="E186" s="20" t="s">
        <v>1457</v>
      </c>
      <c r="F186" s="126" t="s">
        <v>807</v>
      </c>
      <c r="G186" s="33"/>
      <c r="H186" s="147"/>
      <c r="I186" s="94">
        <v>6600</v>
      </c>
      <c r="J186" s="147"/>
      <c r="K186" s="34">
        <f t="shared" si="11"/>
        <v>57080</v>
      </c>
      <c r="L186" s="38">
        <f>FL186</f>
        <v>23100</v>
      </c>
      <c r="M186" s="26">
        <v>1500</v>
      </c>
      <c r="N186" s="26">
        <v>1000</v>
      </c>
      <c r="O186" s="26">
        <v>5000</v>
      </c>
      <c r="P186" s="26">
        <v>8000</v>
      </c>
      <c r="Q186" s="258"/>
      <c r="R186" s="258"/>
      <c r="S186" s="258"/>
      <c r="T186" s="258"/>
      <c r="U186" s="258"/>
      <c r="V186" s="258"/>
      <c r="W186" s="258"/>
      <c r="X186" s="258"/>
      <c r="Y186" s="258"/>
      <c r="Z186" s="258"/>
      <c r="AA186" s="258"/>
      <c r="AB186" s="258"/>
      <c r="AC186" s="258"/>
      <c r="AD186" s="258"/>
      <c r="AE186" s="258"/>
      <c r="AF186" s="258"/>
      <c r="AG186" s="258"/>
      <c r="AH186" s="258"/>
      <c r="AI186" s="258"/>
      <c r="AJ186" s="258"/>
      <c r="AK186" s="258"/>
      <c r="AL186" s="258"/>
      <c r="AM186" s="258"/>
      <c r="AN186" s="258"/>
      <c r="AO186" s="258"/>
      <c r="AP186" s="258"/>
      <c r="AQ186" s="258"/>
      <c r="AR186" s="258"/>
      <c r="AS186" s="258"/>
      <c r="AT186" s="258"/>
      <c r="AU186" s="258"/>
      <c r="AV186" s="258"/>
      <c r="AW186" s="258"/>
      <c r="AX186" s="258"/>
      <c r="AY186" s="258"/>
      <c r="AZ186" s="258"/>
      <c r="BA186" s="258"/>
      <c r="BB186" s="258"/>
      <c r="BC186" s="258"/>
      <c r="BD186" s="258"/>
      <c r="BE186" s="258"/>
      <c r="BF186" s="258"/>
      <c r="BG186" s="258"/>
      <c r="BH186" s="258"/>
      <c r="BI186" s="258"/>
      <c r="BJ186" s="258"/>
      <c r="BK186" s="258"/>
      <c r="BL186" s="258"/>
      <c r="BM186" s="258"/>
      <c r="BN186" s="258"/>
      <c r="BO186" s="258"/>
      <c r="BP186" s="258"/>
      <c r="BQ186" s="258"/>
      <c r="BR186" s="258"/>
      <c r="BS186" s="258"/>
      <c r="BT186" s="258"/>
      <c r="BU186" s="258"/>
      <c r="BV186" s="258"/>
      <c r="BW186" s="258"/>
      <c r="BX186" s="258"/>
      <c r="BY186" s="258"/>
      <c r="BZ186" s="258"/>
      <c r="CA186" s="258"/>
      <c r="CB186" s="258"/>
      <c r="CC186" s="26">
        <v>1500</v>
      </c>
      <c r="CD186" s="27">
        <v>1500</v>
      </c>
      <c r="CE186" s="26">
        <v>1000</v>
      </c>
      <c r="CF186" s="27">
        <v>1000</v>
      </c>
      <c r="CG186" s="26">
        <v>5000</v>
      </c>
      <c r="CH186" s="27">
        <v>5000</v>
      </c>
      <c r="CI186" s="26">
        <v>8000</v>
      </c>
      <c r="CJ186" s="27">
        <f>1500+0</f>
        <v>1500</v>
      </c>
      <c r="CK186" s="26"/>
      <c r="CL186" s="27"/>
      <c r="CM186" s="29">
        <v>4620</v>
      </c>
      <c r="CN186" s="27">
        <v>0</v>
      </c>
      <c r="CO186" s="29">
        <v>4620</v>
      </c>
      <c r="CP186" s="27">
        <v>0</v>
      </c>
      <c r="CQ186" s="29">
        <v>4620</v>
      </c>
      <c r="CR186" s="27"/>
      <c r="CS186" s="29">
        <v>4620</v>
      </c>
      <c r="CT186" s="27">
        <v>15740</v>
      </c>
      <c r="CU186" s="29">
        <v>4620</v>
      </c>
      <c r="CV186" s="27">
        <v>9240</v>
      </c>
      <c r="CW186" s="29">
        <v>4620</v>
      </c>
      <c r="CX186" s="27"/>
      <c r="CY186" s="29">
        <v>4620</v>
      </c>
      <c r="CZ186" s="27"/>
      <c r="DA186" s="29">
        <v>4620</v>
      </c>
      <c r="DB186" s="27"/>
      <c r="DC186" s="29">
        <v>4620</v>
      </c>
      <c r="DD186" s="27"/>
      <c r="DE186" s="128"/>
      <c r="DF186" s="27"/>
      <c r="DG186" s="128"/>
      <c r="DH186" s="27"/>
      <c r="DI186" s="128"/>
      <c r="DJ186" s="27"/>
      <c r="DK186" s="125"/>
      <c r="DL186" s="128"/>
      <c r="DM186" s="27"/>
      <c r="DN186" s="128"/>
      <c r="DO186" s="27"/>
      <c r="DP186" s="128"/>
      <c r="DQ186" s="27"/>
      <c r="DR186" s="128"/>
      <c r="DS186" s="27"/>
      <c r="DT186" s="128"/>
      <c r="DU186" s="27"/>
      <c r="DV186" s="128"/>
      <c r="DW186" s="27"/>
      <c r="DX186" s="128"/>
      <c r="DY186" s="27"/>
      <c r="DZ186" s="128"/>
      <c r="EA186" s="27"/>
      <c r="EB186" s="128"/>
      <c r="EC186" s="27"/>
      <c r="ED186" s="128"/>
      <c r="EE186" s="27"/>
      <c r="EF186" s="128"/>
      <c r="EG186" s="27"/>
      <c r="EH186" s="28"/>
      <c r="EI186" s="27"/>
      <c r="EJ186" s="30"/>
      <c r="EK186" s="28"/>
      <c r="EL186" s="27"/>
      <c r="EM186" s="28"/>
      <c r="EN186" s="27"/>
      <c r="EO186" s="28"/>
      <c r="EP186" s="27"/>
      <c r="EQ186" s="28"/>
      <c r="ER186" s="27"/>
      <c r="ES186" s="28"/>
      <c r="ET186" s="27"/>
      <c r="EU186" s="28"/>
      <c r="EV186" s="27"/>
      <c r="EW186" s="26"/>
      <c r="EX186" s="27"/>
      <c r="EY186" s="26"/>
      <c r="EZ186" s="27"/>
      <c r="FA186" s="26"/>
      <c r="FB186" s="27"/>
      <c r="FC186" s="26"/>
      <c r="FD186" s="27"/>
      <c r="FE186" s="26"/>
      <c r="FF186" s="27"/>
      <c r="FG186" s="26"/>
      <c r="FH186" s="27"/>
      <c r="FI186" s="30"/>
      <c r="FJ186" s="31">
        <f t="shared" si="12"/>
        <v>57080</v>
      </c>
      <c r="FK186" s="31">
        <f t="shared" si="13"/>
        <v>33980</v>
      </c>
      <c r="FL186" s="32">
        <f t="shared" si="14"/>
        <v>23100</v>
      </c>
    </row>
    <row r="187" spans="1:168" ht="25.5" customHeight="1">
      <c r="A187" s="172">
        <v>180</v>
      </c>
      <c r="B187" s="36" t="s">
        <v>808</v>
      </c>
      <c r="C187" s="20" t="s">
        <v>809</v>
      </c>
      <c r="D187" s="20" t="s">
        <v>1460</v>
      </c>
      <c r="E187" s="20" t="s">
        <v>1457</v>
      </c>
      <c r="F187" s="126" t="s">
        <v>810</v>
      </c>
      <c r="G187" s="213" t="s">
        <v>410</v>
      </c>
      <c r="H187" s="35" t="s">
        <v>1463</v>
      </c>
      <c r="I187" s="94">
        <v>6200</v>
      </c>
      <c r="J187" s="35"/>
      <c r="K187" s="34">
        <f t="shared" si="11"/>
        <v>54560</v>
      </c>
      <c r="L187" s="25">
        <f>FL187</f>
        <v>8680</v>
      </c>
      <c r="M187" s="26">
        <v>1500</v>
      </c>
      <c r="N187" s="26">
        <v>1000</v>
      </c>
      <c r="O187" s="26">
        <v>5000</v>
      </c>
      <c r="P187" s="26">
        <v>8000</v>
      </c>
      <c r="Q187" s="258"/>
      <c r="R187" s="258"/>
      <c r="S187" s="258"/>
      <c r="T187" s="258"/>
      <c r="U187" s="258"/>
      <c r="V187" s="258"/>
      <c r="W187" s="258"/>
      <c r="X187" s="258"/>
      <c r="Y187" s="258"/>
      <c r="Z187" s="258"/>
      <c r="AA187" s="258"/>
      <c r="AB187" s="258"/>
      <c r="AC187" s="258"/>
      <c r="AD187" s="258"/>
      <c r="AE187" s="258"/>
      <c r="AF187" s="258"/>
      <c r="AG187" s="258"/>
      <c r="AH187" s="258"/>
      <c r="AI187" s="258"/>
      <c r="AJ187" s="258"/>
      <c r="AK187" s="258"/>
      <c r="AL187" s="258"/>
      <c r="AM187" s="258"/>
      <c r="AN187" s="258"/>
      <c r="AO187" s="258"/>
      <c r="AP187" s="258"/>
      <c r="AQ187" s="258"/>
      <c r="AR187" s="258"/>
      <c r="AS187" s="258"/>
      <c r="AT187" s="258"/>
      <c r="AU187" s="258"/>
      <c r="AV187" s="258"/>
      <c r="AW187" s="258"/>
      <c r="AX187" s="258"/>
      <c r="AY187" s="258"/>
      <c r="AZ187" s="258"/>
      <c r="BA187" s="258"/>
      <c r="BB187" s="258"/>
      <c r="BC187" s="258"/>
      <c r="BD187" s="258"/>
      <c r="BE187" s="258"/>
      <c r="BF187" s="258"/>
      <c r="BG187" s="258"/>
      <c r="BH187" s="258"/>
      <c r="BI187" s="258"/>
      <c r="BJ187" s="258"/>
      <c r="BK187" s="258"/>
      <c r="BL187" s="258"/>
      <c r="BM187" s="258"/>
      <c r="BN187" s="258"/>
      <c r="BO187" s="258"/>
      <c r="BP187" s="258"/>
      <c r="BQ187" s="258"/>
      <c r="BR187" s="258"/>
      <c r="BS187" s="258"/>
      <c r="BT187" s="258"/>
      <c r="BU187" s="258"/>
      <c r="BV187" s="258"/>
      <c r="BW187" s="258"/>
      <c r="BX187" s="258"/>
      <c r="BY187" s="258"/>
      <c r="BZ187" s="258"/>
      <c r="CA187" s="258"/>
      <c r="CB187" s="258"/>
      <c r="CC187" s="26">
        <v>1500</v>
      </c>
      <c r="CD187" s="27">
        <v>1500</v>
      </c>
      <c r="CE187" s="26">
        <v>1000</v>
      </c>
      <c r="CF187" s="27">
        <v>1000</v>
      </c>
      <c r="CG187" s="26">
        <v>5000</v>
      </c>
      <c r="CH187" s="27">
        <v>5000</v>
      </c>
      <c r="CI187" s="26">
        <v>8000</v>
      </c>
      <c r="CJ187" s="27">
        <f>1500+0</f>
        <v>1500</v>
      </c>
      <c r="CK187" s="26"/>
      <c r="CL187" s="27"/>
      <c r="CM187" s="29">
        <v>4340</v>
      </c>
      <c r="CN187" s="27">
        <v>0</v>
      </c>
      <c r="CO187" s="29">
        <v>4340</v>
      </c>
      <c r="CP187" s="27">
        <v>0</v>
      </c>
      <c r="CQ187" s="29">
        <v>4340</v>
      </c>
      <c r="CR187" s="27">
        <v>19520</v>
      </c>
      <c r="CS187" s="29">
        <v>4340</v>
      </c>
      <c r="CT187" s="27">
        <v>4340</v>
      </c>
      <c r="CU187" s="29">
        <v>4340</v>
      </c>
      <c r="CV187" s="27"/>
      <c r="CW187" s="29">
        <v>4340</v>
      </c>
      <c r="CX187" s="27">
        <f>4340+4340</f>
        <v>8680</v>
      </c>
      <c r="CY187" s="29">
        <v>4340</v>
      </c>
      <c r="CZ187" s="27"/>
      <c r="DA187" s="29">
        <v>4340</v>
      </c>
      <c r="DB187" s="27"/>
      <c r="DC187" s="29">
        <v>4340</v>
      </c>
      <c r="DD187" s="27">
        <v>4340</v>
      </c>
      <c r="DE187" s="128"/>
      <c r="DF187" s="27"/>
      <c r="DG187" s="128"/>
      <c r="DH187" s="27"/>
      <c r="DI187" s="128"/>
      <c r="DJ187" s="27"/>
      <c r="DK187" s="125"/>
      <c r="DL187" s="128"/>
      <c r="DM187" s="27"/>
      <c r="DN187" s="128"/>
      <c r="DO187" s="27"/>
      <c r="DP187" s="128"/>
      <c r="DQ187" s="27"/>
      <c r="DR187" s="128"/>
      <c r="DS187" s="27"/>
      <c r="DT187" s="128"/>
      <c r="DU187" s="27"/>
      <c r="DV187" s="128"/>
      <c r="DW187" s="27"/>
      <c r="DX187" s="128"/>
      <c r="DY187" s="27"/>
      <c r="DZ187" s="128"/>
      <c r="EA187" s="27"/>
      <c r="EB187" s="128"/>
      <c r="EC187" s="27"/>
      <c r="ED187" s="128"/>
      <c r="EE187" s="27"/>
      <c r="EF187" s="128"/>
      <c r="EG187" s="27"/>
      <c r="EH187" s="28"/>
      <c r="EI187" s="27"/>
      <c r="EJ187" s="30"/>
      <c r="EK187" s="28"/>
      <c r="EL187" s="27"/>
      <c r="EM187" s="28"/>
      <c r="EN187" s="27"/>
      <c r="EO187" s="28"/>
      <c r="EP187" s="27"/>
      <c r="EQ187" s="28"/>
      <c r="ER187" s="27"/>
      <c r="ES187" s="28"/>
      <c r="ET187" s="27"/>
      <c r="EU187" s="28"/>
      <c r="EV187" s="27"/>
      <c r="EW187" s="26"/>
      <c r="EX187" s="27"/>
      <c r="EY187" s="26"/>
      <c r="EZ187" s="27"/>
      <c r="FA187" s="26"/>
      <c r="FB187" s="27"/>
      <c r="FC187" s="26"/>
      <c r="FD187" s="27"/>
      <c r="FE187" s="26"/>
      <c r="FF187" s="27"/>
      <c r="FG187" s="26"/>
      <c r="FH187" s="27"/>
      <c r="FI187" s="30"/>
      <c r="FJ187" s="31">
        <f t="shared" si="12"/>
        <v>54560</v>
      </c>
      <c r="FK187" s="31">
        <f t="shared" si="13"/>
        <v>45880</v>
      </c>
      <c r="FL187" s="32">
        <f t="shared" si="14"/>
        <v>8680</v>
      </c>
    </row>
    <row r="188" spans="1:168" ht="25.5" customHeight="1">
      <c r="A188" s="41">
        <v>181</v>
      </c>
      <c r="B188" s="36" t="s">
        <v>254</v>
      </c>
      <c r="C188" s="20" t="s">
        <v>255</v>
      </c>
      <c r="D188" s="20" t="s">
        <v>1460</v>
      </c>
      <c r="E188" s="20" t="s">
        <v>1458</v>
      </c>
      <c r="F188" s="21" t="s">
        <v>256</v>
      </c>
      <c r="G188" s="211" t="s">
        <v>45</v>
      </c>
      <c r="H188" s="226" t="s">
        <v>1463</v>
      </c>
      <c r="I188" s="23">
        <v>6200</v>
      </c>
      <c r="J188" s="226"/>
      <c r="K188" s="34">
        <f t="shared" si="11"/>
        <v>54560</v>
      </c>
      <c r="L188" s="38">
        <f>FJ188</f>
        <v>54560</v>
      </c>
      <c r="M188" s="26">
        <v>1500</v>
      </c>
      <c r="N188" s="26">
        <v>1000</v>
      </c>
      <c r="O188" s="26">
        <v>5000</v>
      </c>
      <c r="P188" s="26">
        <v>8000</v>
      </c>
      <c r="Q188" s="258"/>
      <c r="R188" s="258"/>
      <c r="S188" s="258"/>
      <c r="T188" s="258"/>
      <c r="U188" s="258"/>
      <c r="V188" s="258"/>
      <c r="W188" s="258"/>
      <c r="X188" s="258"/>
      <c r="Y188" s="258"/>
      <c r="Z188" s="258"/>
      <c r="AA188" s="258"/>
      <c r="AB188" s="258"/>
      <c r="AC188" s="258"/>
      <c r="AD188" s="258"/>
      <c r="AE188" s="258"/>
      <c r="AF188" s="258"/>
      <c r="AG188" s="258"/>
      <c r="AH188" s="258"/>
      <c r="AI188" s="258"/>
      <c r="AJ188" s="258"/>
      <c r="AK188" s="258"/>
      <c r="AL188" s="258"/>
      <c r="AM188" s="258"/>
      <c r="AN188" s="258"/>
      <c r="AO188" s="258"/>
      <c r="AP188" s="258"/>
      <c r="AQ188" s="258"/>
      <c r="AR188" s="258"/>
      <c r="AS188" s="258"/>
      <c r="AT188" s="258"/>
      <c r="AU188" s="258"/>
      <c r="AV188" s="258"/>
      <c r="AW188" s="258"/>
      <c r="AX188" s="258"/>
      <c r="AY188" s="258"/>
      <c r="AZ188" s="258"/>
      <c r="BA188" s="258"/>
      <c r="BB188" s="258"/>
      <c r="BC188" s="258"/>
      <c r="BD188" s="258"/>
      <c r="BE188" s="258"/>
      <c r="BF188" s="258"/>
      <c r="BG188" s="258"/>
      <c r="BH188" s="258"/>
      <c r="BI188" s="258"/>
      <c r="BJ188" s="258"/>
      <c r="BK188" s="258"/>
      <c r="BL188" s="258"/>
      <c r="BM188" s="258"/>
      <c r="BN188" s="258"/>
      <c r="BO188" s="258"/>
      <c r="BP188" s="258"/>
      <c r="BQ188" s="258"/>
      <c r="BR188" s="258"/>
      <c r="BS188" s="258"/>
      <c r="BT188" s="258"/>
      <c r="BU188" s="258"/>
      <c r="BV188" s="258"/>
      <c r="BW188" s="258"/>
      <c r="BX188" s="258"/>
      <c r="BY188" s="258"/>
      <c r="BZ188" s="258"/>
      <c r="CA188" s="258"/>
      <c r="CB188" s="258"/>
      <c r="CC188" s="26">
        <v>1500</v>
      </c>
      <c r="CD188" s="27">
        <v>1500</v>
      </c>
      <c r="CE188" s="26">
        <v>1000</v>
      </c>
      <c r="CF188" s="27">
        <v>1000</v>
      </c>
      <c r="CG188" s="26">
        <v>5000</v>
      </c>
      <c r="CH188" s="27">
        <v>5000</v>
      </c>
      <c r="CI188" s="26">
        <v>8000</v>
      </c>
      <c r="CJ188" s="27">
        <f>1500+0</f>
        <v>1500</v>
      </c>
      <c r="CK188" s="28"/>
      <c r="CL188" s="27"/>
      <c r="CM188" s="26"/>
      <c r="CN188" s="27"/>
      <c r="CO188" s="29">
        <v>4340</v>
      </c>
      <c r="CP188" s="27">
        <v>11120</v>
      </c>
      <c r="CQ188" s="29">
        <v>4340</v>
      </c>
      <c r="CR188" s="27">
        <v>4620</v>
      </c>
      <c r="CS188" s="29">
        <v>4340</v>
      </c>
      <c r="CT188" s="27">
        <v>3780</v>
      </c>
      <c r="CU188" s="29">
        <v>4340</v>
      </c>
      <c r="CV188" s="27">
        <v>4340</v>
      </c>
      <c r="CW188" s="29">
        <v>4340</v>
      </c>
      <c r="CX188" s="27">
        <v>4340</v>
      </c>
      <c r="CY188" s="29">
        <v>4340</v>
      </c>
      <c r="CZ188" s="27">
        <v>4340</v>
      </c>
      <c r="DA188" s="29">
        <v>4340</v>
      </c>
      <c r="DB188" s="27">
        <v>4340</v>
      </c>
      <c r="DC188" s="29">
        <v>4340</v>
      </c>
      <c r="DD188" s="27">
        <v>4340</v>
      </c>
      <c r="DE188" s="29">
        <v>4340</v>
      </c>
      <c r="DF188" s="27">
        <v>4340</v>
      </c>
      <c r="DG188" s="28"/>
      <c r="DH188" s="27"/>
      <c r="DI188" s="28"/>
      <c r="DJ188" s="27"/>
      <c r="DK188" s="125"/>
      <c r="DL188" s="128"/>
      <c r="DM188" s="27"/>
      <c r="DN188" s="128"/>
      <c r="DO188" s="27"/>
      <c r="DP188" s="128"/>
      <c r="DQ188" s="27"/>
      <c r="DR188" s="128"/>
      <c r="DS188" s="27"/>
      <c r="DT188" s="128"/>
      <c r="DU188" s="27"/>
      <c r="DV188" s="128"/>
      <c r="DW188" s="27"/>
      <c r="DX188" s="128"/>
      <c r="DY188" s="27"/>
      <c r="DZ188" s="128"/>
      <c r="EA188" s="27"/>
      <c r="EB188" s="128"/>
      <c r="EC188" s="27"/>
      <c r="ED188" s="128"/>
      <c r="EE188" s="27"/>
      <c r="EF188" s="128"/>
      <c r="EG188" s="27"/>
      <c r="EH188" s="28"/>
      <c r="EI188" s="27"/>
      <c r="EJ188" s="30"/>
      <c r="EK188" s="28"/>
      <c r="EL188" s="27"/>
      <c r="EM188" s="28"/>
      <c r="EN188" s="27"/>
      <c r="EO188" s="28"/>
      <c r="EP188" s="27"/>
      <c r="EQ188" s="28"/>
      <c r="ER188" s="27"/>
      <c r="ES188" s="28"/>
      <c r="ET188" s="27"/>
      <c r="EU188" s="28"/>
      <c r="EV188" s="27"/>
      <c r="EW188" s="26"/>
      <c r="EX188" s="27"/>
      <c r="EY188" s="26"/>
      <c r="EZ188" s="27"/>
      <c r="FA188" s="26"/>
      <c r="FB188" s="27"/>
      <c r="FC188" s="26"/>
      <c r="FD188" s="27"/>
      <c r="FE188" s="26"/>
      <c r="FF188" s="27"/>
      <c r="FG188" s="26"/>
      <c r="FH188" s="27"/>
      <c r="FI188" s="30"/>
      <c r="FJ188" s="31">
        <f t="shared" si="12"/>
        <v>54560</v>
      </c>
      <c r="FK188" s="31">
        <f t="shared" si="13"/>
        <v>54560</v>
      </c>
      <c r="FL188" s="32">
        <f t="shared" si="14"/>
        <v>0</v>
      </c>
    </row>
    <row r="189" spans="1:168" ht="25.5" customHeight="1">
      <c r="A189" s="172">
        <v>182</v>
      </c>
      <c r="B189" s="36" t="s">
        <v>811</v>
      </c>
      <c r="C189" s="20" t="s">
        <v>812</v>
      </c>
      <c r="D189" s="20" t="s">
        <v>1460</v>
      </c>
      <c r="E189" s="20" t="s">
        <v>1457</v>
      </c>
      <c r="F189" s="126" t="s">
        <v>813</v>
      </c>
      <c r="G189" s="33"/>
      <c r="H189" s="127"/>
      <c r="I189" s="94">
        <v>6600</v>
      </c>
      <c r="J189" s="127"/>
      <c r="K189" s="34">
        <f t="shared" si="11"/>
        <v>57080</v>
      </c>
      <c r="L189" s="25">
        <f>FL189</f>
        <v>9240</v>
      </c>
      <c r="M189" s="26">
        <v>1500</v>
      </c>
      <c r="N189" s="26">
        <v>1000</v>
      </c>
      <c r="O189" s="26">
        <v>5000</v>
      </c>
      <c r="P189" s="26">
        <v>8000</v>
      </c>
      <c r="Q189" s="258"/>
      <c r="R189" s="258"/>
      <c r="S189" s="258"/>
      <c r="T189" s="258"/>
      <c r="U189" s="258"/>
      <c r="V189" s="258"/>
      <c r="W189" s="258"/>
      <c r="X189" s="258"/>
      <c r="Y189" s="258"/>
      <c r="Z189" s="258"/>
      <c r="AA189" s="258"/>
      <c r="AB189" s="258"/>
      <c r="AC189" s="258"/>
      <c r="AD189" s="258"/>
      <c r="AE189" s="258"/>
      <c r="AF189" s="258"/>
      <c r="AG189" s="258"/>
      <c r="AH189" s="258"/>
      <c r="AI189" s="258"/>
      <c r="AJ189" s="258"/>
      <c r="AK189" s="258"/>
      <c r="AL189" s="258"/>
      <c r="AM189" s="258"/>
      <c r="AN189" s="258"/>
      <c r="AO189" s="258"/>
      <c r="AP189" s="258"/>
      <c r="AQ189" s="258"/>
      <c r="AR189" s="258"/>
      <c r="AS189" s="258"/>
      <c r="AT189" s="258"/>
      <c r="AU189" s="258"/>
      <c r="AV189" s="258"/>
      <c r="AW189" s="258"/>
      <c r="AX189" s="258"/>
      <c r="AY189" s="258"/>
      <c r="AZ189" s="258"/>
      <c r="BA189" s="258"/>
      <c r="BB189" s="258"/>
      <c r="BC189" s="258"/>
      <c r="BD189" s="258"/>
      <c r="BE189" s="258"/>
      <c r="BF189" s="258"/>
      <c r="BG189" s="258"/>
      <c r="BH189" s="258"/>
      <c r="BI189" s="258"/>
      <c r="BJ189" s="258"/>
      <c r="BK189" s="258"/>
      <c r="BL189" s="258"/>
      <c r="BM189" s="258"/>
      <c r="BN189" s="258"/>
      <c r="BO189" s="258"/>
      <c r="BP189" s="258"/>
      <c r="BQ189" s="258"/>
      <c r="BR189" s="258"/>
      <c r="BS189" s="258"/>
      <c r="BT189" s="258"/>
      <c r="BU189" s="258"/>
      <c r="BV189" s="258"/>
      <c r="BW189" s="258"/>
      <c r="BX189" s="258"/>
      <c r="BY189" s="258"/>
      <c r="BZ189" s="258"/>
      <c r="CA189" s="258"/>
      <c r="CB189" s="258"/>
      <c r="CC189" s="26">
        <v>1500</v>
      </c>
      <c r="CD189" s="27">
        <v>1500</v>
      </c>
      <c r="CE189" s="26">
        <v>1000</v>
      </c>
      <c r="CF189" s="27">
        <v>1000</v>
      </c>
      <c r="CG189" s="26">
        <v>5000</v>
      </c>
      <c r="CH189" s="27">
        <v>5000</v>
      </c>
      <c r="CI189" s="26">
        <v>8000</v>
      </c>
      <c r="CJ189" s="27">
        <v>1500</v>
      </c>
      <c r="CK189" s="26"/>
      <c r="CL189" s="27"/>
      <c r="CM189" s="29">
        <v>4620</v>
      </c>
      <c r="CN189" s="27">
        <v>11120</v>
      </c>
      <c r="CO189" s="29">
        <v>4620</v>
      </c>
      <c r="CP189" s="27">
        <v>4620</v>
      </c>
      <c r="CQ189" s="29">
        <v>4620</v>
      </c>
      <c r="CR189" s="27">
        <v>4620</v>
      </c>
      <c r="CS189" s="29">
        <v>4620</v>
      </c>
      <c r="CT189" s="27">
        <v>4620</v>
      </c>
      <c r="CU189" s="29">
        <v>4620</v>
      </c>
      <c r="CV189" s="27">
        <v>4620</v>
      </c>
      <c r="CW189" s="29">
        <v>4620</v>
      </c>
      <c r="CX189" s="27">
        <v>4620</v>
      </c>
      <c r="CY189" s="29">
        <v>4620</v>
      </c>
      <c r="CZ189" s="27">
        <v>4620</v>
      </c>
      <c r="DA189" s="29">
        <v>4620</v>
      </c>
      <c r="DB189" s="27"/>
      <c r="DC189" s="29">
        <v>4620</v>
      </c>
      <c r="DD189" s="27"/>
      <c r="DE189" s="128"/>
      <c r="DF189" s="27"/>
      <c r="DG189" s="128"/>
      <c r="DH189" s="27"/>
      <c r="DI189" s="128"/>
      <c r="DJ189" s="27"/>
      <c r="DK189" s="125"/>
      <c r="DL189" s="128"/>
      <c r="DM189" s="27"/>
      <c r="DN189" s="128"/>
      <c r="DO189" s="27"/>
      <c r="DP189" s="128"/>
      <c r="DQ189" s="27"/>
      <c r="DR189" s="157"/>
      <c r="DS189" s="27"/>
      <c r="DT189" s="157"/>
      <c r="DU189" s="27"/>
      <c r="DV189" s="157"/>
      <c r="DW189" s="27"/>
      <c r="DX189" s="157"/>
      <c r="DY189" s="27"/>
      <c r="DZ189" s="157"/>
      <c r="EA189" s="27"/>
      <c r="EB189" s="157"/>
      <c r="EC189" s="27"/>
      <c r="ED189" s="157"/>
      <c r="EE189" s="27"/>
      <c r="EF189" s="157"/>
      <c r="EG189" s="27"/>
      <c r="EH189" s="158"/>
      <c r="EI189" s="27"/>
      <c r="EJ189" s="30"/>
      <c r="EK189" s="158"/>
      <c r="EL189" s="27"/>
      <c r="EM189" s="158"/>
      <c r="EN189" s="27"/>
      <c r="EO189" s="158"/>
      <c r="EP189" s="27"/>
      <c r="EQ189" s="158"/>
      <c r="ER189" s="27"/>
      <c r="ES189" s="158"/>
      <c r="ET189" s="27"/>
      <c r="EU189" s="158"/>
      <c r="EV189" s="27"/>
      <c r="EW189" s="26"/>
      <c r="EX189" s="27"/>
      <c r="EY189" s="26"/>
      <c r="EZ189" s="27"/>
      <c r="FA189" s="26"/>
      <c r="FB189" s="27"/>
      <c r="FC189" s="26"/>
      <c r="FD189" s="27"/>
      <c r="FE189" s="26"/>
      <c r="FF189" s="27"/>
      <c r="FG189" s="26"/>
      <c r="FH189" s="27"/>
      <c r="FI189" s="30"/>
      <c r="FJ189" s="31">
        <f t="shared" si="12"/>
        <v>57080</v>
      </c>
      <c r="FK189" s="31">
        <f t="shared" si="13"/>
        <v>47840</v>
      </c>
      <c r="FL189" s="32">
        <f t="shared" si="14"/>
        <v>9240</v>
      </c>
    </row>
    <row r="190" spans="1:168" ht="25.5" customHeight="1">
      <c r="A190" s="41">
        <v>183</v>
      </c>
      <c r="B190" s="36" t="s">
        <v>814</v>
      </c>
      <c r="C190" s="20" t="s">
        <v>815</v>
      </c>
      <c r="D190" s="20" t="s">
        <v>1460</v>
      </c>
      <c r="E190" s="20" t="s">
        <v>1457</v>
      </c>
      <c r="F190" s="126" t="s">
        <v>816</v>
      </c>
      <c r="G190" s="97"/>
      <c r="H190" s="214"/>
      <c r="I190" s="94">
        <v>6600</v>
      </c>
      <c r="J190" s="214"/>
      <c r="K190" s="34">
        <f t="shared" si="11"/>
        <v>57080</v>
      </c>
      <c r="L190" s="25">
        <f>FL190</f>
        <v>23100</v>
      </c>
      <c r="M190" s="26">
        <v>1500</v>
      </c>
      <c r="N190" s="26">
        <v>1000</v>
      </c>
      <c r="O190" s="26">
        <v>5000</v>
      </c>
      <c r="P190" s="26">
        <v>8000</v>
      </c>
      <c r="Q190" s="258"/>
      <c r="R190" s="258"/>
      <c r="S190" s="258"/>
      <c r="T190" s="258"/>
      <c r="U190" s="258"/>
      <c r="V190" s="258"/>
      <c r="W190" s="258"/>
      <c r="X190" s="258"/>
      <c r="Y190" s="258"/>
      <c r="Z190" s="258"/>
      <c r="AA190" s="258"/>
      <c r="AB190" s="258"/>
      <c r="AC190" s="258"/>
      <c r="AD190" s="258"/>
      <c r="AE190" s="258"/>
      <c r="AF190" s="258"/>
      <c r="AG190" s="258"/>
      <c r="AH190" s="258"/>
      <c r="AI190" s="258"/>
      <c r="AJ190" s="258"/>
      <c r="AK190" s="258"/>
      <c r="AL190" s="258"/>
      <c r="AM190" s="258"/>
      <c r="AN190" s="258"/>
      <c r="AO190" s="258"/>
      <c r="AP190" s="258"/>
      <c r="AQ190" s="258"/>
      <c r="AR190" s="258"/>
      <c r="AS190" s="258"/>
      <c r="AT190" s="258"/>
      <c r="AU190" s="258"/>
      <c r="AV190" s="258"/>
      <c r="AW190" s="258"/>
      <c r="AX190" s="258"/>
      <c r="AY190" s="258"/>
      <c r="AZ190" s="258"/>
      <c r="BA190" s="258"/>
      <c r="BB190" s="258"/>
      <c r="BC190" s="258"/>
      <c r="BD190" s="258"/>
      <c r="BE190" s="258"/>
      <c r="BF190" s="258"/>
      <c r="BG190" s="258"/>
      <c r="BH190" s="258"/>
      <c r="BI190" s="258"/>
      <c r="BJ190" s="258"/>
      <c r="BK190" s="258"/>
      <c r="BL190" s="258"/>
      <c r="BM190" s="258"/>
      <c r="BN190" s="258"/>
      <c r="BO190" s="258"/>
      <c r="BP190" s="258"/>
      <c r="BQ190" s="258"/>
      <c r="BR190" s="258"/>
      <c r="BS190" s="258"/>
      <c r="BT190" s="258"/>
      <c r="BU190" s="258"/>
      <c r="BV190" s="258"/>
      <c r="BW190" s="258"/>
      <c r="BX190" s="258"/>
      <c r="BY190" s="258"/>
      <c r="BZ190" s="258"/>
      <c r="CA190" s="258"/>
      <c r="CB190" s="258"/>
      <c r="CC190" s="26">
        <v>1500</v>
      </c>
      <c r="CD190" s="27">
        <v>1500</v>
      </c>
      <c r="CE190" s="26">
        <v>1000</v>
      </c>
      <c r="CF190" s="27">
        <v>1000</v>
      </c>
      <c r="CG190" s="26">
        <v>5000</v>
      </c>
      <c r="CH190" s="27">
        <v>5000</v>
      </c>
      <c r="CI190" s="26">
        <v>8000</v>
      </c>
      <c r="CJ190" s="27">
        <f>1500+0</f>
        <v>1500</v>
      </c>
      <c r="CK190" s="26"/>
      <c r="CL190" s="27"/>
      <c r="CM190" s="29">
        <v>4620</v>
      </c>
      <c r="CN190" s="27">
        <v>0</v>
      </c>
      <c r="CO190" s="29">
        <v>4620</v>
      </c>
      <c r="CP190" s="27">
        <v>4620</v>
      </c>
      <c r="CQ190" s="29">
        <v>4620</v>
      </c>
      <c r="CR190" s="27">
        <f>6500+0</f>
        <v>6500</v>
      </c>
      <c r="CS190" s="29">
        <v>4620</v>
      </c>
      <c r="CT190" s="27">
        <v>4620</v>
      </c>
      <c r="CU190" s="29">
        <v>4620</v>
      </c>
      <c r="CV190" s="27"/>
      <c r="CW190" s="29">
        <v>4620</v>
      </c>
      <c r="CX190" s="27"/>
      <c r="CY190" s="29">
        <v>4620</v>
      </c>
      <c r="CZ190" s="27"/>
      <c r="DA190" s="29">
        <v>4620</v>
      </c>
      <c r="DB190" s="27"/>
      <c r="DC190" s="29">
        <v>4620</v>
      </c>
      <c r="DD190" s="27">
        <v>9240</v>
      </c>
      <c r="DE190" s="128"/>
      <c r="DF190" s="27"/>
      <c r="DG190" s="128"/>
      <c r="DH190" s="27"/>
      <c r="DI190" s="128"/>
      <c r="DJ190" s="27"/>
      <c r="DK190" s="125"/>
      <c r="DL190" s="128"/>
      <c r="DM190" s="27"/>
      <c r="DN190" s="128"/>
      <c r="DO190" s="27"/>
      <c r="DP190" s="128"/>
      <c r="DQ190" s="27"/>
      <c r="DR190" s="128"/>
      <c r="DS190" s="27"/>
      <c r="DT190" s="128"/>
      <c r="DU190" s="27"/>
      <c r="DV190" s="128"/>
      <c r="DW190" s="27"/>
      <c r="DX190" s="128"/>
      <c r="DY190" s="27"/>
      <c r="DZ190" s="128"/>
      <c r="EA190" s="27"/>
      <c r="EB190" s="128"/>
      <c r="EC190" s="27"/>
      <c r="ED190" s="128"/>
      <c r="EE190" s="27"/>
      <c r="EF190" s="128"/>
      <c r="EG190" s="27"/>
      <c r="EH190" s="28"/>
      <c r="EI190" s="27"/>
      <c r="EJ190" s="30"/>
      <c r="EK190" s="28"/>
      <c r="EL190" s="27"/>
      <c r="EM190" s="28"/>
      <c r="EN190" s="27"/>
      <c r="EO190" s="28"/>
      <c r="EP190" s="27"/>
      <c r="EQ190" s="28"/>
      <c r="ER190" s="27"/>
      <c r="ES190" s="28"/>
      <c r="ET190" s="27"/>
      <c r="EU190" s="28"/>
      <c r="EV190" s="27"/>
      <c r="EW190" s="26"/>
      <c r="EX190" s="27"/>
      <c r="EY190" s="26"/>
      <c r="EZ190" s="27"/>
      <c r="FA190" s="26"/>
      <c r="FB190" s="27"/>
      <c r="FC190" s="26"/>
      <c r="FD190" s="27"/>
      <c r="FE190" s="26"/>
      <c r="FF190" s="27"/>
      <c r="FG190" s="26"/>
      <c r="FH190" s="27"/>
      <c r="FI190" s="30"/>
      <c r="FJ190" s="31">
        <f t="shared" si="12"/>
        <v>57080</v>
      </c>
      <c r="FK190" s="31">
        <f t="shared" si="13"/>
        <v>33980</v>
      </c>
      <c r="FL190" s="32">
        <f t="shared" si="14"/>
        <v>23100</v>
      </c>
    </row>
    <row r="191" spans="1:168" ht="25.5" customHeight="1">
      <c r="A191" s="172">
        <v>184</v>
      </c>
      <c r="B191" s="19" t="s">
        <v>817</v>
      </c>
      <c r="C191" s="20" t="s">
        <v>818</v>
      </c>
      <c r="D191" s="20" t="s">
        <v>1460</v>
      </c>
      <c r="E191" s="20" t="s">
        <v>1457</v>
      </c>
      <c r="F191" s="126" t="s">
        <v>819</v>
      </c>
      <c r="G191" s="33"/>
      <c r="H191" s="127"/>
      <c r="I191" s="94">
        <v>6600</v>
      </c>
      <c r="J191" s="127"/>
      <c r="K191" s="34">
        <f t="shared" si="11"/>
        <v>57080</v>
      </c>
      <c r="L191" s="25">
        <f>FL191</f>
        <v>0</v>
      </c>
      <c r="M191" s="26">
        <v>1500</v>
      </c>
      <c r="N191" s="26">
        <v>1000</v>
      </c>
      <c r="O191" s="26">
        <v>5000</v>
      </c>
      <c r="P191" s="26">
        <v>8000</v>
      </c>
      <c r="Q191" s="258"/>
      <c r="R191" s="258"/>
      <c r="S191" s="258"/>
      <c r="T191" s="258"/>
      <c r="U191" s="258"/>
      <c r="V191" s="258"/>
      <c r="W191" s="258"/>
      <c r="X191" s="258"/>
      <c r="Y191" s="258"/>
      <c r="Z191" s="258"/>
      <c r="AA191" s="258"/>
      <c r="AB191" s="258"/>
      <c r="AC191" s="258"/>
      <c r="AD191" s="258"/>
      <c r="AE191" s="258"/>
      <c r="AF191" s="258"/>
      <c r="AG191" s="258"/>
      <c r="AH191" s="258"/>
      <c r="AI191" s="258"/>
      <c r="AJ191" s="258"/>
      <c r="AK191" s="258"/>
      <c r="AL191" s="258"/>
      <c r="AM191" s="258"/>
      <c r="AN191" s="258"/>
      <c r="AO191" s="258"/>
      <c r="AP191" s="258"/>
      <c r="AQ191" s="258"/>
      <c r="AR191" s="258"/>
      <c r="AS191" s="258"/>
      <c r="AT191" s="258"/>
      <c r="AU191" s="258"/>
      <c r="AV191" s="258"/>
      <c r="AW191" s="258"/>
      <c r="AX191" s="258"/>
      <c r="AY191" s="258"/>
      <c r="AZ191" s="258"/>
      <c r="BA191" s="258"/>
      <c r="BB191" s="258"/>
      <c r="BC191" s="258"/>
      <c r="BD191" s="258"/>
      <c r="BE191" s="258"/>
      <c r="BF191" s="258"/>
      <c r="BG191" s="258"/>
      <c r="BH191" s="258"/>
      <c r="BI191" s="258"/>
      <c r="BJ191" s="258"/>
      <c r="BK191" s="258"/>
      <c r="BL191" s="258"/>
      <c r="BM191" s="258"/>
      <c r="BN191" s="258"/>
      <c r="BO191" s="258"/>
      <c r="BP191" s="258"/>
      <c r="BQ191" s="258"/>
      <c r="BR191" s="258"/>
      <c r="BS191" s="258"/>
      <c r="BT191" s="258"/>
      <c r="BU191" s="258"/>
      <c r="BV191" s="258"/>
      <c r="BW191" s="258"/>
      <c r="BX191" s="258"/>
      <c r="BY191" s="258"/>
      <c r="BZ191" s="258"/>
      <c r="CA191" s="258"/>
      <c r="CB191" s="258"/>
      <c r="CC191" s="26">
        <v>1500</v>
      </c>
      <c r="CD191" s="27">
        <v>1500</v>
      </c>
      <c r="CE191" s="26">
        <v>1000</v>
      </c>
      <c r="CF191" s="27">
        <v>1000</v>
      </c>
      <c r="CG191" s="26">
        <v>5000</v>
      </c>
      <c r="CH191" s="27">
        <v>5000</v>
      </c>
      <c r="CI191" s="26">
        <v>8000</v>
      </c>
      <c r="CJ191" s="27">
        <f>1500+0</f>
        <v>1500</v>
      </c>
      <c r="CK191" s="26"/>
      <c r="CL191" s="27"/>
      <c r="CM191" s="29">
        <v>4620</v>
      </c>
      <c r="CN191" s="27">
        <v>0</v>
      </c>
      <c r="CO191" s="29">
        <v>4620</v>
      </c>
      <c r="CP191" s="27">
        <v>0</v>
      </c>
      <c r="CQ191" s="29">
        <v>4620</v>
      </c>
      <c r="CR191" s="27"/>
      <c r="CS191" s="29">
        <v>4620</v>
      </c>
      <c r="CT191" s="27">
        <v>14980</v>
      </c>
      <c r="CU191" s="29">
        <v>4620</v>
      </c>
      <c r="CV191" s="27">
        <v>10000</v>
      </c>
      <c r="CW191" s="29">
        <v>4620</v>
      </c>
      <c r="CX191" s="27"/>
      <c r="CY191" s="29">
        <v>4620</v>
      </c>
      <c r="CZ191" s="27"/>
      <c r="DA191" s="29">
        <v>4620</v>
      </c>
      <c r="DB191" s="27"/>
      <c r="DC191" s="29">
        <v>4620</v>
      </c>
      <c r="DD191" s="27">
        <v>23100</v>
      </c>
      <c r="DE191" s="128"/>
      <c r="DF191" s="27"/>
      <c r="DG191" s="128"/>
      <c r="DH191" s="27"/>
      <c r="DI191" s="128"/>
      <c r="DJ191" s="27"/>
      <c r="DK191" s="125"/>
      <c r="DL191" s="128"/>
      <c r="DM191" s="27"/>
      <c r="DN191" s="128"/>
      <c r="DO191" s="27"/>
      <c r="DP191" s="128"/>
      <c r="DQ191" s="27"/>
      <c r="DR191" s="128"/>
      <c r="DS191" s="27"/>
      <c r="DT191" s="128"/>
      <c r="DU191" s="27"/>
      <c r="DV191" s="128"/>
      <c r="DW191" s="27"/>
      <c r="DX191" s="128"/>
      <c r="DY191" s="27"/>
      <c r="DZ191" s="128"/>
      <c r="EA191" s="27"/>
      <c r="EB191" s="128"/>
      <c r="EC191" s="27"/>
      <c r="ED191" s="128"/>
      <c r="EE191" s="27"/>
      <c r="EF191" s="128"/>
      <c r="EG191" s="27"/>
      <c r="EH191" s="28"/>
      <c r="EI191" s="27"/>
      <c r="EJ191" s="30"/>
      <c r="EK191" s="28"/>
      <c r="EL191" s="27"/>
      <c r="EM191" s="28"/>
      <c r="EN191" s="27"/>
      <c r="EO191" s="28"/>
      <c r="EP191" s="27"/>
      <c r="EQ191" s="28"/>
      <c r="ER191" s="27"/>
      <c r="ES191" s="28"/>
      <c r="ET191" s="27"/>
      <c r="EU191" s="28"/>
      <c r="EV191" s="27"/>
      <c r="EW191" s="26"/>
      <c r="EX191" s="27"/>
      <c r="EY191" s="26"/>
      <c r="EZ191" s="27"/>
      <c r="FA191" s="26"/>
      <c r="FB191" s="27"/>
      <c r="FC191" s="26"/>
      <c r="FD191" s="27"/>
      <c r="FE191" s="26"/>
      <c r="FF191" s="27"/>
      <c r="FG191" s="26"/>
      <c r="FH191" s="27"/>
      <c r="FI191" s="30"/>
      <c r="FJ191" s="31">
        <f t="shared" si="12"/>
        <v>57080</v>
      </c>
      <c r="FK191" s="31">
        <f t="shared" si="13"/>
        <v>57080</v>
      </c>
      <c r="FL191" s="32">
        <f t="shared" si="14"/>
        <v>0</v>
      </c>
    </row>
    <row r="192" spans="1:168" ht="25.5" customHeight="1">
      <c r="A192" s="41">
        <v>185</v>
      </c>
      <c r="B192" s="36" t="s">
        <v>257</v>
      </c>
      <c r="C192" s="20" t="s">
        <v>258</v>
      </c>
      <c r="D192" s="20" t="s">
        <v>1460</v>
      </c>
      <c r="E192" s="20" t="s">
        <v>1458</v>
      </c>
      <c r="F192" s="21" t="s">
        <v>259</v>
      </c>
      <c r="G192" s="212"/>
      <c r="H192" s="24"/>
      <c r="I192" s="23">
        <v>6600</v>
      </c>
      <c r="K192" s="34">
        <f t="shared" si="11"/>
        <v>57080</v>
      </c>
      <c r="L192" s="25">
        <f>FJ192</f>
        <v>57080</v>
      </c>
      <c r="M192" s="26">
        <v>1500</v>
      </c>
      <c r="N192" s="26">
        <v>1000</v>
      </c>
      <c r="O192" s="26">
        <v>5000</v>
      </c>
      <c r="P192" s="26">
        <v>8000</v>
      </c>
      <c r="Q192" s="258"/>
      <c r="R192" s="258"/>
      <c r="S192" s="258"/>
      <c r="T192" s="258"/>
      <c r="U192" s="258"/>
      <c r="V192" s="258"/>
      <c r="W192" s="258"/>
      <c r="X192" s="258"/>
      <c r="Y192" s="258"/>
      <c r="Z192" s="258"/>
      <c r="AA192" s="258"/>
      <c r="AB192" s="258"/>
      <c r="AC192" s="258"/>
      <c r="AD192" s="258"/>
      <c r="AE192" s="258"/>
      <c r="AF192" s="258"/>
      <c r="AG192" s="258"/>
      <c r="AH192" s="258"/>
      <c r="AI192" s="258"/>
      <c r="AJ192" s="258"/>
      <c r="AK192" s="258"/>
      <c r="AL192" s="258"/>
      <c r="AM192" s="258"/>
      <c r="AN192" s="258"/>
      <c r="AO192" s="258"/>
      <c r="AP192" s="258"/>
      <c r="AQ192" s="258"/>
      <c r="AR192" s="258"/>
      <c r="AS192" s="258"/>
      <c r="AT192" s="258"/>
      <c r="AU192" s="258"/>
      <c r="AV192" s="258"/>
      <c r="AW192" s="258"/>
      <c r="AX192" s="258"/>
      <c r="AY192" s="258"/>
      <c r="AZ192" s="258"/>
      <c r="BA192" s="258"/>
      <c r="BB192" s="258"/>
      <c r="BC192" s="258"/>
      <c r="BD192" s="258"/>
      <c r="BE192" s="258"/>
      <c r="BF192" s="258"/>
      <c r="BG192" s="258"/>
      <c r="BH192" s="258"/>
      <c r="BI192" s="258"/>
      <c r="BJ192" s="258"/>
      <c r="BK192" s="258"/>
      <c r="BL192" s="258"/>
      <c r="BM192" s="258"/>
      <c r="BN192" s="258"/>
      <c r="BO192" s="258"/>
      <c r="BP192" s="258"/>
      <c r="BQ192" s="258"/>
      <c r="BR192" s="258"/>
      <c r="BS192" s="258"/>
      <c r="BT192" s="258"/>
      <c r="BU192" s="258"/>
      <c r="BV192" s="258"/>
      <c r="BW192" s="258"/>
      <c r="BX192" s="258"/>
      <c r="BY192" s="258"/>
      <c r="BZ192" s="258"/>
      <c r="CA192" s="258"/>
      <c r="CB192" s="258"/>
      <c r="CC192" s="26">
        <v>1500</v>
      </c>
      <c r="CD192" s="27">
        <v>1500</v>
      </c>
      <c r="CE192" s="26">
        <v>1000</v>
      </c>
      <c r="CF192" s="27">
        <v>1000</v>
      </c>
      <c r="CG192" s="26">
        <v>5000</v>
      </c>
      <c r="CH192" s="27">
        <v>5000</v>
      </c>
      <c r="CI192" s="26">
        <v>8000</v>
      </c>
      <c r="CJ192" s="27">
        <f>1500+0</f>
        <v>1500</v>
      </c>
      <c r="CK192" s="28"/>
      <c r="CL192" s="27"/>
      <c r="CM192" s="26"/>
      <c r="CN192" s="27"/>
      <c r="CO192" s="29">
        <v>4620</v>
      </c>
      <c r="CP192" s="27">
        <v>11120</v>
      </c>
      <c r="CQ192" s="29">
        <v>4620</v>
      </c>
      <c r="CR192" s="27">
        <v>4620</v>
      </c>
      <c r="CS192" s="29">
        <v>4620</v>
      </c>
      <c r="CT192" s="27">
        <v>4620</v>
      </c>
      <c r="CU192" s="29">
        <v>4620</v>
      </c>
      <c r="CV192" s="27">
        <v>4620</v>
      </c>
      <c r="CW192" s="29">
        <v>4620</v>
      </c>
      <c r="CX192" s="27"/>
      <c r="CY192" s="29">
        <v>4620</v>
      </c>
      <c r="CZ192" s="27"/>
      <c r="DA192" s="29">
        <v>4620</v>
      </c>
      <c r="DB192" s="27"/>
      <c r="DC192" s="29">
        <v>4620</v>
      </c>
      <c r="DD192" s="27">
        <v>9240</v>
      </c>
      <c r="DE192" s="29">
        <v>4620</v>
      </c>
      <c r="DF192" s="27"/>
      <c r="DG192" s="28"/>
      <c r="DH192" s="27"/>
      <c r="DI192" s="28"/>
      <c r="DJ192" s="27"/>
      <c r="DK192" s="125"/>
      <c r="DL192" s="128"/>
      <c r="DM192" s="27"/>
      <c r="DN192" s="128"/>
      <c r="DO192" s="27"/>
      <c r="DP192" s="128"/>
      <c r="DQ192" s="27"/>
      <c r="DR192" s="128"/>
      <c r="DS192" s="27"/>
      <c r="DT192" s="128"/>
      <c r="DU192" s="27"/>
      <c r="DV192" s="128"/>
      <c r="DW192" s="27"/>
      <c r="DX192" s="128"/>
      <c r="DY192" s="27"/>
      <c r="DZ192" s="128"/>
      <c r="EA192" s="27"/>
      <c r="EB192" s="128"/>
      <c r="EC192" s="27"/>
      <c r="ED192" s="128"/>
      <c r="EE192" s="27"/>
      <c r="EF192" s="128"/>
      <c r="EG192" s="27"/>
      <c r="EH192" s="28"/>
      <c r="EI192" s="27"/>
      <c r="EJ192" s="30"/>
      <c r="EK192" s="28"/>
      <c r="EL192" s="27"/>
      <c r="EM192" s="28"/>
      <c r="EN192" s="27"/>
      <c r="EO192" s="28"/>
      <c r="EP192" s="27"/>
      <c r="EQ192" s="28"/>
      <c r="ER192" s="27"/>
      <c r="ES192" s="28"/>
      <c r="ET192" s="27"/>
      <c r="EU192" s="28"/>
      <c r="EV192" s="27"/>
      <c r="EW192" s="26"/>
      <c r="EX192" s="27"/>
      <c r="EY192" s="26"/>
      <c r="EZ192" s="27"/>
      <c r="FA192" s="26"/>
      <c r="FB192" s="27"/>
      <c r="FC192" s="26"/>
      <c r="FD192" s="27"/>
      <c r="FE192" s="26"/>
      <c r="FF192" s="27"/>
      <c r="FG192" s="26"/>
      <c r="FH192" s="27"/>
      <c r="FI192" s="30"/>
      <c r="FJ192" s="31">
        <f t="shared" si="12"/>
        <v>57080</v>
      </c>
      <c r="FK192" s="31">
        <f t="shared" si="13"/>
        <v>43220</v>
      </c>
      <c r="FL192" s="32">
        <f t="shared" si="14"/>
        <v>13860</v>
      </c>
    </row>
    <row r="193" spans="1:168" ht="25.5" customHeight="1">
      <c r="A193" s="172">
        <v>186</v>
      </c>
      <c r="B193" s="36" t="s">
        <v>820</v>
      </c>
      <c r="C193" s="20" t="s">
        <v>821</v>
      </c>
      <c r="D193" s="20" t="s">
        <v>1460</v>
      </c>
      <c r="E193" s="20" t="s">
        <v>1457</v>
      </c>
      <c r="F193" s="126" t="s">
        <v>822</v>
      </c>
      <c r="G193" s="210"/>
      <c r="H193" s="127"/>
      <c r="I193" s="94">
        <v>6600</v>
      </c>
      <c r="J193" s="127"/>
      <c r="K193" s="34">
        <f t="shared" si="11"/>
        <v>57080</v>
      </c>
      <c r="L193" s="25">
        <f>FL193</f>
        <v>13860</v>
      </c>
      <c r="M193" s="26">
        <v>1500</v>
      </c>
      <c r="N193" s="26">
        <v>1000</v>
      </c>
      <c r="O193" s="26">
        <v>5000</v>
      </c>
      <c r="P193" s="26">
        <v>8000</v>
      </c>
      <c r="Q193" s="258"/>
      <c r="R193" s="258"/>
      <c r="S193" s="258"/>
      <c r="T193" s="258"/>
      <c r="U193" s="258"/>
      <c r="V193" s="258"/>
      <c r="W193" s="258"/>
      <c r="X193" s="258"/>
      <c r="Y193" s="258"/>
      <c r="Z193" s="258"/>
      <c r="AA193" s="258"/>
      <c r="AB193" s="258"/>
      <c r="AC193" s="258"/>
      <c r="AD193" s="258"/>
      <c r="AE193" s="258"/>
      <c r="AF193" s="258"/>
      <c r="AG193" s="258"/>
      <c r="AH193" s="258"/>
      <c r="AI193" s="258"/>
      <c r="AJ193" s="258"/>
      <c r="AK193" s="258"/>
      <c r="AL193" s="258"/>
      <c r="AM193" s="258"/>
      <c r="AN193" s="258"/>
      <c r="AO193" s="258"/>
      <c r="AP193" s="258"/>
      <c r="AQ193" s="258"/>
      <c r="AR193" s="258"/>
      <c r="AS193" s="258"/>
      <c r="AT193" s="258"/>
      <c r="AU193" s="258"/>
      <c r="AV193" s="258"/>
      <c r="AW193" s="258"/>
      <c r="AX193" s="258"/>
      <c r="AY193" s="258"/>
      <c r="AZ193" s="258"/>
      <c r="BA193" s="258"/>
      <c r="BB193" s="258"/>
      <c r="BC193" s="258"/>
      <c r="BD193" s="258"/>
      <c r="BE193" s="258"/>
      <c r="BF193" s="258"/>
      <c r="BG193" s="258"/>
      <c r="BH193" s="258"/>
      <c r="BI193" s="258"/>
      <c r="BJ193" s="258"/>
      <c r="BK193" s="258"/>
      <c r="BL193" s="258"/>
      <c r="BM193" s="258"/>
      <c r="BN193" s="258"/>
      <c r="BO193" s="258"/>
      <c r="BP193" s="258"/>
      <c r="BQ193" s="258"/>
      <c r="BR193" s="258"/>
      <c r="BS193" s="258"/>
      <c r="BT193" s="258"/>
      <c r="BU193" s="258"/>
      <c r="BV193" s="258"/>
      <c r="BW193" s="258"/>
      <c r="BX193" s="258"/>
      <c r="BY193" s="258"/>
      <c r="BZ193" s="258"/>
      <c r="CA193" s="258"/>
      <c r="CB193" s="258"/>
      <c r="CC193" s="26">
        <v>1500</v>
      </c>
      <c r="CD193" s="27">
        <v>1500</v>
      </c>
      <c r="CE193" s="26">
        <v>1000</v>
      </c>
      <c r="CF193" s="27">
        <v>1000</v>
      </c>
      <c r="CG193" s="26">
        <v>5000</v>
      </c>
      <c r="CH193" s="27">
        <v>5000</v>
      </c>
      <c r="CI193" s="26">
        <v>8000</v>
      </c>
      <c r="CJ193" s="27">
        <v>1500</v>
      </c>
      <c r="CK193" s="26"/>
      <c r="CL193" s="27"/>
      <c r="CM193" s="29">
        <v>4620</v>
      </c>
      <c r="CN193" s="133">
        <v>4620</v>
      </c>
      <c r="CO193" s="29">
        <v>4620</v>
      </c>
      <c r="CP193" s="27">
        <v>4620</v>
      </c>
      <c r="CQ193" s="29">
        <v>4620</v>
      </c>
      <c r="CR193" s="27">
        <v>0</v>
      </c>
      <c r="CS193" s="29">
        <v>4620</v>
      </c>
      <c r="CT193" s="27">
        <v>9240</v>
      </c>
      <c r="CU193" s="29">
        <v>4620</v>
      </c>
      <c r="CV193" s="27">
        <v>6500</v>
      </c>
      <c r="CW193" s="29">
        <v>4620</v>
      </c>
      <c r="CX193" s="27"/>
      <c r="CY193" s="29">
        <v>4620</v>
      </c>
      <c r="CZ193" s="27"/>
      <c r="DA193" s="29">
        <v>4620</v>
      </c>
      <c r="DB193" s="27"/>
      <c r="DC193" s="29">
        <v>4620</v>
      </c>
      <c r="DD193" s="27">
        <v>9240</v>
      </c>
      <c r="DE193" s="128"/>
      <c r="DF193" s="27"/>
      <c r="DG193" s="128"/>
      <c r="DH193" s="27"/>
      <c r="DI193" s="128"/>
      <c r="DJ193" s="27"/>
      <c r="DK193" s="125"/>
      <c r="DL193" s="128"/>
      <c r="DM193" s="27"/>
      <c r="DN193" s="128"/>
      <c r="DO193" s="27"/>
      <c r="DP193" s="128"/>
      <c r="DQ193" s="27"/>
      <c r="DR193" s="128"/>
      <c r="DS193" s="27"/>
      <c r="DT193" s="128"/>
      <c r="DU193" s="27"/>
      <c r="DV193" s="128"/>
      <c r="DW193" s="27"/>
      <c r="DX193" s="128"/>
      <c r="DY193" s="27"/>
      <c r="DZ193" s="128"/>
      <c r="EA193" s="27"/>
      <c r="EB193" s="128"/>
      <c r="EC193" s="27"/>
      <c r="ED193" s="128"/>
      <c r="EE193" s="27"/>
      <c r="EF193" s="128"/>
      <c r="EG193" s="27"/>
      <c r="EH193" s="28"/>
      <c r="EI193" s="27"/>
      <c r="EJ193" s="30"/>
      <c r="EK193" s="28"/>
      <c r="EL193" s="27"/>
      <c r="EM193" s="28"/>
      <c r="EN193" s="27"/>
      <c r="EO193" s="28"/>
      <c r="EP193" s="27"/>
      <c r="EQ193" s="28"/>
      <c r="ER193" s="27"/>
      <c r="ES193" s="28"/>
      <c r="ET193" s="27"/>
      <c r="EU193" s="28"/>
      <c r="EV193" s="27"/>
      <c r="EW193" s="26"/>
      <c r="EX193" s="27"/>
      <c r="EY193" s="26"/>
      <c r="EZ193" s="27"/>
      <c r="FA193" s="26"/>
      <c r="FB193" s="27"/>
      <c r="FC193" s="26"/>
      <c r="FD193" s="27"/>
      <c r="FE193" s="26"/>
      <c r="FF193" s="27"/>
      <c r="FG193" s="26"/>
      <c r="FH193" s="27"/>
      <c r="FI193" s="30"/>
      <c r="FJ193" s="31">
        <f t="shared" si="12"/>
        <v>57080</v>
      </c>
      <c r="FK193" s="31">
        <f t="shared" si="13"/>
        <v>43220</v>
      </c>
      <c r="FL193" s="32">
        <f t="shared" si="14"/>
        <v>13860</v>
      </c>
    </row>
    <row r="194" spans="1:168" ht="25.5" customHeight="1">
      <c r="A194" s="41">
        <v>187</v>
      </c>
      <c r="B194" s="36" t="s">
        <v>823</v>
      </c>
      <c r="C194" s="20" t="s">
        <v>824</v>
      </c>
      <c r="D194" s="20" t="s">
        <v>1460</v>
      </c>
      <c r="E194" s="20" t="s">
        <v>1457</v>
      </c>
      <c r="F194" s="126" t="s">
        <v>825</v>
      </c>
      <c r="G194" s="213" t="s">
        <v>410</v>
      </c>
      <c r="H194" s="35" t="s">
        <v>1463</v>
      </c>
      <c r="I194" s="94">
        <v>6200</v>
      </c>
      <c r="J194" s="127"/>
      <c r="K194" s="34">
        <f t="shared" si="11"/>
        <v>54560</v>
      </c>
      <c r="L194" s="25">
        <f>FL194</f>
        <v>6720</v>
      </c>
      <c r="M194" s="26">
        <v>1500</v>
      </c>
      <c r="N194" s="26">
        <v>1000</v>
      </c>
      <c r="O194" s="26">
        <v>5000</v>
      </c>
      <c r="P194" s="26">
        <v>8000</v>
      </c>
      <c r="Q194" s="258"/>
      <c r="R194" s="258"/>
      <c r="S194" s="258"/>
      <c r="T194" s="258"/>
      <c r="U194" s="258"/>
      <c r="V194" s="258"/>
      <c r="W194" s="258"/>
      <c r="X194" s="258"/>
      <c r="Y194" s="258"/>
      <c r="Z194" s="258"/>
      <c r="AA194" s="258"/>
      <c r="AB194" s="258"/>
      <c r="AC194" s="258"/>
      <c r="AD194" s="258"/>
      <c r="AE194" s="258"/>
      <c r="AF194" s="258"/>
      <c r="AG194" s="258"/>
      <c r="AH194" s="258"/>
      <c r="AI194" s="258"/>
      <c r="AJ194" s="258"/>
      <c r="AK194" s="258"/>
      <c r="AL194" s="258"/>
      <c r="AM194" s="258"/>
      <c r="AN194" s="258"/>
      <c r="AO194" s="258"/>
      <c r="AP194" s="258"/>
      <c r="AQ194" s="258"/>
      <c r="AR194" s="258"/>
      <c r="AS194" s="258"/>
      <c r="AT194" s="258"/>
      <c r="AU194" s="258"/>
      <c r="AV194" s="258"/>
      <c r="AW194" s="258"/>
      <c r="AX194" s="258"/>
      <c r="AY194" s="258"/>
      <c r="AZ194" s="258"/>
      <c r="BA194" s="258"/>
      <c r="BB194" s="258"/>
      <c r="BC194" s="258"/>
      <c r="BD194" s="258"/>
      <c r="BE194" s="258"/>
      <c r="BF194" s="258"/>
      <c r="BG194" s="258"/>
      <c r="BH194" s="258"/>
      <c r="BI194" s="258"/>
      <c r="BJ194" s="258"/>
      <c r="BK194" s="258"/>
      <c r="BL194" s="258"/>
      <c r="BM194" s="258"/>
      <c r="BN194" s="258"/>
      <c r="BO194" s="258"/>
      <c r="BP194" s="258"/>
      <c r="BQ194" s="258"/>
      <c r="BR194" s="258"/>
      <c r="BS194" s="258"/>
      <c r="BT194" s="258"/>
      <c r="BU194" s="258"/>
      <c r="BV194" s="258"/>
      <c r="BW194" s="258"/>
      <c r="BX194" s="258"/>
      <c r="BY194" s="258"/>
      <c r="BZ194" s="258"/>
      <c r="CA194" s="258"/>
      <c r="CB194" s="258"/>
      <c r="CC194" s="26">
        <v>1500</v>
      </c>
      <c r="CD194" s="27">
        <v>1500</v>
      </c>
      <c r="CE194" s="26">
        <v>1000</v>
      </c>
      <c r="CF194" s="27">
        <v>1000</v>
      </c>
      <c r="CG194" s="26">
        <v>5000</v>
      </c>
      <c r="CH194" s="27">
        <v>5000</v>
      </c>
      <c r="CI194" s="26">
        <v>8000</v>
      </c>
      <c r="CJ194" s="27">
        <v>1500</v>
      </c>
      <c r="CK194" s="26"/>
      <c r="CL194" s="27"/>
      <c r="CM194" s="29">
        <v>4340</v>
      </c>
      <c r="CN194" s="133">
        <v>4620</v>
      </c>
      <c r="CO194" s="29">
        <v>4340</v>
      </c>
      <c r="CP194" s="27">
        <v>4620</v>
      </c>
      <c r="CQ194" s="29">
        <v>4340</v>
      </c>
      <c r="CR194" s="27">
        <v>0</v>
      </c>
      <c r="CS194" s="29">
        <v>4340</v>
      </c>
      <c r="CT194" s="27">
        <v>9240</v>
      </c>
      <c r="CU194" s="29">
        <v>4340</v>
      </c>
      <c r="CV194" s="27">
        <v>6500</v>
      </c>
      <c r="CW194" s="29">
        <v>4340</v>
      </c>
      <c r="CX194" s="27"/>
      <c r="CY194" s="29">
        <v>4340</v>
      </c>
      <c r="CZ194" s="27"/>
      <c r="DA194" s="29">
        <v>4340</v>
      </c>
      <c r="DB194" s="27">
        <v>13860</v>
      </c>
      <c r="DC194" s="29">
        <v>4340</v>
      </c>
      <c r="DD194" s="27"/>
      <c r="DE194" s="128"/>
      <c r="DF194" s="27"/>
      <c r="DG194" s="128"/>
      <c r="DH194" s="27"/>
      <c r="DI194" s="128"/>
      <c r="DJ194" s="27"/>
      <c r="DK194" s="125"/>
      <c r="DL194" s="128"/>
      <c r="DM194" s="27"/>
      <c r="DN194" s="128"/>
      <c r="DO194" s="27"/>
      <c r="DP194" s="128"/>
      <c r="DQ194" s="27"/>
      <c r="DR194" s="128"/>
      <c r="DS194" s="27"/>
      <c r="DT194" s="128"/>
      <c r="DU194" s="27"/>
      <c r="DV194" s="128"/>
      <c r="DW194" s="27"/>
      <c r="DX194" s="128"/>
      <c r="DY194" s="27"/>
      <c r="DZ194" s="128"/>
      <c r="EA194" s="27"/>
      <c r="EB194" s="128"/>
      <c r="EC194" s="27"/>
      <c r="ED194" s="128"/>
      <c r="EE194" s="27"/>
      <c r="EF194" s="128"/>
      <c r="EG194" s="27"/>
      <c r="EH194" s="28"/>
      <c r="EI194" s="27"/>
      <c r="EJ194" s="30"/>
      <c r="EK194" s="28"/>
      <c r="EL194" s="27"/>
      <c r="EM194" s="28"/>
      <c r="EN194" s="27"/>
      <c r="EO194" s="28"/>
      <c r="EP194" s="27"/>
      <c r="EQ194" s="28"/>
      <c r="ER194" s="27"/>
      <c r="ES194" s="28"/>
      <c r="ET194" s="27"/>
      <c r="EU194" s="28"/>
      <c r="EV194" s="27"/>
      <c r="EW194" s="26"/>
      <c r="EX194" s="27"/>
      <c r="EY194" s="26"/>
      <c r="EZ194" s="27"/>
      <c r="FA194" s="26"/>
      <c r="FB194" s="27"/>
      <c r="FC194" s="26"/>
      <c r="FD194" s="27"/>
      <c r="FE194" s="26"/>
      <c r="FF194" s="27"/>
      <c r="FG194" s="26"/>
      <c r="FH194" s="27"/>
      <c r="FI194" s="30"/>
      <c r="FJ194" s="31">
        <f t="shared" si="12"/>
        <v>54560</v>
      </c>
      <c r="FK194" s="31">
        <f t="shared" si="13"/>
        <v>47840</v>
      </c>
      <c r="FL194" s="32">
        <f t="shared" si="14"/>
        <v>6720</v>
      </c>
    </row>
    <row r="195" spans="1:168" ht="25.5" customHeight="1">
      <c r="A195" s="172">
        <v>188</v>
      </c>
      <c r="B195" s="198" t="s">
        <v>260</v>
      </c>
      <c r="C195" s="20" t="s">
        <v>261</v>
      </c>
      <c r="D195" s="20" t="s">
        <v>1460</v>
      </c>
      <c r="E195" s="20" t="s">
        <v>1458</v>
      </c>
      <c r="F195" s="21" t="s">
        <v>262</v>
      </c>
      <c r="G195" s="33"/>
      <c r="H195" s="35" t="s">
        <v>108</v>
      </c>
      <c r="I195" s="23">
        <v>0</v>
      </c>
      <c r="J195" s="35" t="s">
        <v>108</v>
      </c>
      <c r="K195" s="34">
        <f t="shared" si="11"/>
        <v>9000</v>
      </c>
      <c r="L195" s="25">
        <f>FJ195</f>
        <v>9000</v>
      </c>
      <c r="M195" s="26">
        <v>1500</v>
      </c>
      <c r="N195" s="26">
        <v>1000</v>
      </c>
      <c r="O195" s="26">
        <v>5000</v>
      </c>
      <c r="P195" s="26">
        <v>1500</v>
      </c>
      <c r="Q195" s="258"/>
      <c r="R195" s="258"/>
      <c r="S195" s="258"/>
      <c r="T195" s="258"/>
      <c r="U195" s="258"/>
      <c r="V195" s="258"/>
      <c r="W195" s="258"/>
      <c r="X195" s="258"/>
      <c r="Y195" s="258"/>
      <c r="Z195" s="258"/>
      <c r="AA195" s="258"/>
      <c r="AB195" s="258"/>
      <c r="AC195" s="258"/>
      <c r="AD195" s="258"/>
      <c r="AE195" s="258"/>
      <c r="AF195" s="258"/>
      <c r="AG195" s="258"/>
      <c r="AH195" s="258"/>
      <c r="AI195" s="258"/>
      <c r="AJ195" s="258"/>
      <c r="AK195" s="258"/>
      <c r="AL195" s="258"/>
      <c r="AM195" s="258"/>
      <c r="AN195" s="258"/>
      <c r="AO195" s="258"/>
      <c r="AP195" s="258"/>
      <c r="AQ195" s="258"/>
      <c r="AR195" s="258"/>
      <c r="AS195" s="258"/>
      <c r="AT195" s="258"/>
      <c r="AU195" s="258"/>
      <c r="AV195" s="258"/>
      <c r="AW195" s="258"/>
      <c r="AX195" s="258"/>
      <c r="AY195" s="258"/>
      <c r="AZ195" s="258"/>
      <c r="BA195" s="258"/>
      <c r="BB195" s="258"/>
      <c r="BC195" s="258"/>
      <c r="BD195" s="258"/>
      <c r="BE195" s="258"/>
      <c r="BF195" s="258"/>
      <c r="BG195" s="258"/>
      <c r="BH195" s="258"/>
      <c r="BI195" s="258"/>
      <c r="BJ195" s="258"/>
      <c r="BK195" s="258"/>
      <c r="BL195" s="258"/>
      <c r="BM195" s="258"/>
      <c r="BN195" s="258"/>
      <c r="BO195" s="258"/>
      <c r="BP195" s="258"/>
      <c r="BQ195" s="258"/>
      <c r="BR195" s="258"/>
      <c r="BS195" s="258"/>
      <c r="BT195" s="258"/>
      <c r="BU195" s="258"/>
      <c r="BV195" s="258"/>
      <c r="BW195" s="258"/>
      <c r="BX195" s="258"/>
      <c r="BY195" s="258"/>
      <c r="BZ195" s="258"/>
      <c r="CA195" s="258"/>
      <c r="CB195" s="258"/>
      <c r="CC195" s="26">
        <v>1500</v>
      </c>
      <c r="CD195" s="27">
        <v>1500</v>
      </c>
      <c r="CE195" s="26">
        <v>1000</v>
      </c>
      <c r="CF195" s="27">
        <v>1000</v>
      </c>
      <c r="CG195" s="26">
        <v>5000</v>
      </c>
      <c r="CH195" s="27">
        <v>5000</v>
      </c>
      <c r="CI195" s="26">
        <v>1500</v>
      </c>
      <c r="CJ195" s="27">
        <v>1500</v>
      </c>
      <c r="CK195" s="28"/>
      <c r="CL195" s="27"/>
      <c r="CM195" s="26"/>
      <c r="CN195" s="27"/>
      <c r="CO195" s="29"/>
      <c r="CP195" s="27"/>
      <c r="CQ195" s="29"/>
      <c r="CR195" s="27"/>
      <c r="CS195" s="29"/>
      <c r="CT195" s="27"/>
      <c r="CU195" s="29"/>
      <c r="CV195" s="27"/>
      <c r="CW195" s="29"/>
      <c r="CX195" s="27"/>
      <c r="CY195" s="29"/>
      <c r="CZ195" s="27"/>
      <c r="DA195" s="29"/>
      <c r="DB195" s="27"/>
      <c r="DC195" s="29"/>
      <c r="DD195" s="27"/>
      <c r="DE195" s="29"/>
      <c r="DF195" s="27"/>
      <c r="DG195" s="28"/>
      <c r="DH195" s="27"/>
      <c r="DI195" s="28"/>
      <c r="DJ195" s="27"/>
      <c r="DK195" s="125"/>
      <c r="DL195" s="128"/>
      <c r="DM195" s="27"/>
      <c r="DN195" s="128"/>
      <c r="DO195" s="27"/>
      <c r="DP195" s="128"/>
      <c r="DQ195" s="27"/>
      <c r="DR195" s="128"/>
      <c r="DS195" s="27"/>
      <c r="DT195" s="128"/>
      <c r="DU195" s="27"/>
      <c r="DV195" s="128"/>
      <c r="DW195" s="27"/>
      <c r="DX195" s="128"/>
      <c r="DY195" s="27"/>
      <c r="DZ195" s="128"/>
      <c r="EA195" s="27"/>
      <c r="EB195" s="128"/>
      <c r="EC195" s="27"/>
      <c r="ED195" s="128"/>
      <c r="EE195" s="27"/>
      <c r="EF195" s="128"/>
      <c r="EG195" s="27"/>
      <c r="EH195" s="28"/>
      <c r="EI195" s="27"/>
      <c r="EJ195" s="30"/>
      <c r="EK195" s="28"/>
      <c r="EL195" s="27"/>
      <c r="EM195" s="28"/>
      <c r="EN195" s="27"/>
      <c r="EO195" s="28"/>
      <c r="EP195" s="27"/>
      <c r="EQ195" s="28"/>
      <c r="ER195" s="27"/>
      <c r="ES195" s="28"/>
      <c r="ET195" s="27"/>
      <c r="EU195" s="28"/>
      <c r="EV195" s="27"/>
      <c r="EW195" s="26"/>
      <c r="EX195" s="27"/>
      <c r="EY195" s="26"/>
      <c r="EZ195" s="27"/>
      <c r="FA195" s="26"/>
      <c r="FB195" s="27"/>
      <c r="FC195" s="26"/>
      <c r="FD195" s="27"/>
      <c r="FE195" s="26"/>
      <c r="FF195" s="27"/>
      <c r="FG195" s="26"/>
      <c r="FH195" s="27"/>
      <c r="FI195" s="30"/>
      <c r="FJ195" s="31">
        <f t="shared" si="12"/>
        <v>9000</v>
      </c>
      <c r="FK195" s="31">
        <f t="shared" si="13"/>
        <v>9000</v>
      </c>
      <c r="FL195" s="32">
        <f t="shared" si="14"/>
        <v>0</v>
      </c>
    </row>
    <row r="196" spans="1:168" ht="25.5" customHeight="1">
      <c r="A196" s="41">
        <v>189</v>
      </c>
      <c r="B196" s="36" t="s">
        <v>826</v>
      </c>
      <c r="C196" s="20" t="s">
        <v>827</v>
      </c>
      <c r="D196" s="20" t="s">
        <v>1460</v>
      </c>
      <c r="E196" s="20" t="s">
        <v>1457</v>
      </c>
      <c r="F196" s="126" t="s">
        <v>828</v>
      </c>
      <c r="G196" s="33"/>
      <c r="H196" s="127"/>
      <c r="I196" s="94">
        <v>6600</v>
      </c>
      <c r="J196" s="127"/>
      <c r="K196" s="34">
        <f t="shared" si="11"/>
        <v>57080</v>
      </c>
      <c r="L196" s="25">
        <f>FL196</f>
        <v>0</v>
      </c>
      <c r="M196" s="26">
        <v>1500</v>
      </c>
      <c r="N196" s="26">
        <v>1000</v>
      </c>
      <c r="O196" s="26">
        <v>5000</v>
      </c>
      <c r="P196" s="26">
        <v>8000</v>
      </c>
      <c r="Q196" s="258"/>
      <c r="R196" s="258"/>
      <c r="S196" s="258"/>
      <c r="T196" s="258"/>
      <c r="U196" s="258"/>
      <c r="V196" s="258"/>
      <c r="W196" s="258"/>
      <c r="X196" s="258"/>
      <c r="Y196" s="258"/>
      <c r="Z196" s="258"/>
      <c r="AA196" s="258"/>
      <c r="AB196" s="258"/>
      <c r="AC196" s="258"/>
      <c r="AD196" s="258"/>
      <c r="AE196" s="258"/>
      <c r="AF196" s="258"/>
      <c r="AG196" s="258"/>
      <c r="AH196" s="258"/>
      <c r="AI196" s="258"/>
      <c r="AJ196" s="258"/>
      <c r="AK196" s="258"/>
      <c r="AL196" s="258"/>
      <c r="AM196" s="258"/>
      <c r="AN196" s="258"/>
      <c r="AO196" s="258"/>
      <c r="AP196" s="258"/>
      <c r="AQ196" s="258"/>
      <c r="AR196" s="258"/>
      <c r="AS196" s="258"/>
      <c r="AT196" s="258"/>
      <c r="AU196" s="258"/>
      <c r="AV196" s="258"/>
      <c r="AW196" s="258"/>
      <c r="AX196" s="258"/>
      <c r="AY196" s="258"/>
      <c r="AZ196" s="258"/>
      <c r="BA196" s="258"/>
      <c r="BB196" s="258"/>
      <c r="BC196" s="258"/>
      <c r="BD196" s="258"/>
      <c r="BE196" s="258"/>
      <c r="BF196" s="258"/>
      <c r="BG196" s="258"/>
      <c r="BH196" s="258"/>
      <c r="BI196" s="258"/>
      <c r="BJ196" s="258"/>
      <c r="BK196" s="258"/>
      <c r="BL196" s="258"/>
      <c r="BM196" s="258"/>
      <c r="BN196" s="258"/>
      <c r="BO196" s="258"/>
      <c r="BP196" s="258"/>
      <c r="BQ196" s="258"/>
      <c r="BR196" s="258"/>
      <c r="BS196" s="258"/>
      <c r="BT196" s="258"/>
      <c r="BU196" s="258"/>
      <c r="BV196" s="258"/>
      <c r="BW196" s="258"/>
      <c r="BX196" s="258"/>
      <c r="BY196" s="258"/>
      <c r="BZ196" s="258"/>
      <c r="CA196" s="258"/>
      <c r="CB196" s="258"/>
      <c r="CC196" s="26">
        <v>1500</v>
      </c>
      <c r="CD196" s="27">
        <v>1500</v>
      </c>
      <c r="CE196" s="26">
        <v>1000</v>
      </c>
      <c r="CF196" s="27">
        <v>1000</v>
      </c>
      <c r="CG196" s="26">
        <v>5000</v>
      </c>
      <c r="CH196" s="27">
        <v>5000</v>
      </c>
      <c r="CI196" s="26">
        <v>8000</v>
      </c>
      <c r="CJ196" s="27">
        <f>1500+0</f>
        <v>1500</v>
      </c>
      <c r="CK196" s="26"/>
      <c r="CL196" s="27"/>
      <c r="CM196" s="29">
        <v>4620</v>
      </c>
      <c r="CN196" s="27">
        <v>0</v>
      </c>
      <c r="CO196" s="29">
        <v>4620</v>
      </c>
      <c r="CP196" s="27">
        <v>0</v>
      </c>
      <c r="CQ196" s="29">
        <v>4620</v>
      </c>
      <c r="CR196" s="27">
        <v>0</v>
      </c>
      <c r="CS196" s="29">
        <v>4620</v>
      </c>
      <c r="CT196" s="27">
        <v>24980</v>
      </c>
      <c r="CU196" s="29">
        <v>4620</v>
      </c>
      <c r="CV196" s="27"/>
      <c r="CW196" s="29">
        <v>4620</v>
      </c>
      <c r="CX196" s="27"/>
      <c r="CY196" s="29">
        <v>4620</v>
      </c>
      <c r="CZ196" s="27"/>
      <c r="DA196" s="29">
        <v>4620</v>
      </c>
      <c r="DB196" s="27"/>
      <c r="DC196" s="29">
        <v>4620</v>
      </c>
      <c r="DD196" s="27">
        <v>23100</v>
      </c>
      <c r="DE196" s="128"/>
      <c r="DF196" s="27"/>
      <c r="DG196" s="128"/>
      <c r="DH196" s="27"/>
      <c r="DI196" s="128"/>
      <c r="DJ196" s="27"/>
      <c r="DK196" s="125"/>
      <c r="DL196" s="128"/>
      <c r="DM196" s="27"/>
      <c r="DN196" s="128"/>
      <c r="DO196" s="27"/>
      <c r="DP196" s="128"/>
      <c r="DQ196" s="27"/>
      <c r="DR196" s="128"/>
      <c r="DS196" s="27"/>
      <c r="DT196" s="128"/>
      <c r="DU196" s="27"/>
      <c r="DV196" s="128"/>
      <c r="DW196" s="27"/>
      <c r="DX196" s="128"/>
      <c r="DY196" s="27"/>
      <c r="DZ196" s="128"/>
      <c r="EA196" s="27"/>
      <c r="EB196" s="160"/>
      <c r="EC196" s="59"/>
      <c r="ED196" s="160"/>
      <c r="EE196" s="59"/>
      <c r="EF196" s="128"/>
      <c r="EG196" s="27"/>
      <c r="EH196" s="28"/>
      <c r="EI196" s="27"/>
      <c r="EJ196" s="30"/>
      <c r="EK196" s="28"/>
      <c r="EL196" s="27"/>
      <c r="EM196" s="28"/>
      <c r="EN196" s="27"/>
      <c r="EO196" s="28"/>
      <c r="EP196" s="27"/>
      <c r="EQ196" s="28"/>
      <c r="ER196" s="27"/>
      <c r="ES196" s="28"/>
      <c r="ET196" s="27"/>
      <c r="EU196" s="28"/>
      <c r="EV196" s="27"/>
      <c r="EW196" s="26"/>
      <c r="EX196" s="27"/>
      <c r="EY196" s="26"/>
      <c r="EZ196" s="27"/>
      <c r="FA196" s="26"/>
      <c r="FB196" s="27"/>
      <c r="FC196" s="26"/>
      <c r="FD196" s="27"/>
      <c r="FE196" s="26"/>
      <c r="FF196" s="27"/>
      <c r="FG196" s="26"/>
      <c r="FH196" s="27"/>
      <c r="FI196" s="30"/>
      <c r="FJ196" s="31">
        <f t="shared" si="12"/>
        <v>57080</v>
      </c>
      <c r="FK196" s="31">
        <f t="shared" si="13"/>
        <v>57080</v>
      </c>
      <c r="FL196" s="32">
        <f t="shared" si="14"/>
        <v>0</v>
      </c>
    </row>
    <row r="197" spans="1:168" ht="25.5" customHeight="1">
      <c r="A197" s="172">
        <v>190</v>
      </c>
      <c r="B197" s="36" t="s">
        <v>263</v>
      </c>
      <c r="C197" s="20" t="s">
        <v>264</v>
      </c>
      <c r="D197" s="20" t="s">
        <v>1460</v>
      </c>
      <c r="E197" s="20" t="s">
        <v>1458</v>
      </c>
      <c r="F197" s="21" t="s">
        <v>265</v>
      </c>
      <c r="G197" s="33"/>
      <c r="H197" s="35"/>
      <c r="I197" s="23">
        <v>6600</v>
      </c>
      <c r="J197" s="35"/>
      <c r="K197" s="34">
        <f t="shared" si="11"/>
        <v>57080</v>
      </c>
      <c r="L197" s="38">
        <f>FJ197</f>
        <v>57080</v>
      </c>
      <c r="M197" s="26">
        <v>1500</v>
      </c>
      <c r="N197" s="26">
        <v>1000</v>
      </c>
      <c r="O197" s="26">
        <v>5000</v>
      </c>
      <c r="P197" s="26">
        <v>8000</v>
      </c>
      <c r="Q197" s="258"/>
      <c r="R197" s="258"/>
      <c r="S197" s="258"/>
      <c r="T197" s="258"/>
      <c r="U197" s="258"/>
      <c r="V197" s="258"/>
      <c r="W197" s="258"/>
      <c r="X197" s="258"/>
      <c r="Y197" s="258"/>
      <c r="Z197" s="258"/>
      <c r="AA197" s="258"/>
      <c r="AB197" s="258"/>
      <c r="AC197" s="258"/>
      <c r="AD197" s="258"/>
      <c r="AE197" s="258"/>
      <c r="AF197" s="258"/>
      <c r="AG197" s="258"/>
      <c r="AH197" s="258"/>
      <c r="AI197" s="258"/>
      <c r="AJ197" s="258"/>
      <c r="AK197" s="258"/>
      <c r="AL197" s="258"/>
      <c r="AM197" s="258"/>
      <c r="AN197" s="258"/>
      <c r="AO197" s="258"/>
      <c r="AP197" s="258"/>
      <c r="AQ197" s="258"/>
      <c r="AR197" s="258"/>
      <c r="AS197" s="258"/>
      <c r="AT197" s="258"/>
      <c r="AU197" s="258"/>
      <c r="AV197" s="258"/>
      <c r="AW197" s="258"/>
      <c r="AX197" s="258"/>
      <c r="AY197" s="258"/>
      <c r="AZ197" s="258"/>
      <c r="BA197" s="258"/>
      <c r="BB197" s="258"/>
      <c r="BC197" s="258"/>
      <c r="BD197" s="258"/>
      <c r="BE197" s="258"/>
      <c r="BF197" s="258"/>
      <c r="BG197" s="258"/>
      <c r="BH197" s="258"/>
      <c r="BI197" s="258"/>
      <c r="BJ197" s="258"/>
      <c r="BK197" s="258"/>
      <c r="BL197" s="258"/>
      <c r="BM197" s="258"/>
      <c r="BN197" s="258"/>
      <c r="BO197" s="258"/>
      <c r="BP197" s="258"/>
      <c r="BQ197" s="258"/>
      <c r="BR197" s="258"/>
      <c r="BS197" s="258"/>
      <c r="BT197" s="258"/>
      <c r="BU197" s="258"/>
      <c r="BV197" s="258"/>
      <c r="BW197" s="258"/>
      <c r="BX197" s="258"/>
      <c r="BY197" s="258"/>
      <c r="BZ197" s="258"/>
      <c r="CA197" s="258"/>
      <c r="CB197" s="258"/>
      <c r="CC197" s="26">
        <v>1500</v>
      </c>
      <c r="CD197" s="27">
        <v>1500</v>
      </c>
      <c r="CE197" s="26">
        <v>1000</v>
      </c>
      <c r="CF197" s="27">
        <v>1000</v>
      </c>
      <c r="CG197" s="26">
        <v>5000</v>
      </c>
      <c r="CH197" s="27">
        <v>5000</v>
      </c>
      <c r="CI197" s="26">
        <v>8000</v>
      </c>
      <c r="CJ197" s="27">
        <v>8000</v>
      </c>
      <c r="CK197" s="28"/>
      <c r="CL197" s="27"/>
      <c r="CM197" s="26"/>
      <c r="CN197" s="27"/>
      <c r="CO197" s="29">
        <v>4620</v>
      </c>
      <c r="CP197" s="27">
        <v>4620</v>
      </c>
      <c r="CQ197" s="29">
        <v>4620</v>
      </c>
      <c r="CR197" s="27">
        <v>4620</v>
      </c>
      <c r="CS197" s="29">
        <v>4620</v>
      </c>
      <c r="CT197" s="27">
        <v>4620</v>
      </c>
      <c r="CU197" s="29">
        <v>4620</v>
      </c>
      <c r="CV197" s="27">
        <f>4620+4620</f>
        <v>9240</v>
      </c>
      <c r="CW197" s="29">
        <v>4620</v>
      </c>
      <c r="CX197" s="27">
        <v>0</v>
      </c>
      <c r="CY197" s="29">
        <v>4620</v>
      </c>
      <c r="CZ197" s="27">
        <v>4620</v>
      </c>
      <c r="DA197" s="29">
        <v>4620</v>
      </c>
      <c r="DB197" s="27">
        <v>4620</v>
      </c>
      <c r="DC197" s="29">
        <v>4620</v>
      </c>
      <c r="DD197" s="27">
        <v>4620</v>
      </c>
      <c r="DE197" s="29">
        <v>4620</v>
      </c>
      <c r="DF197" s="27">
        <v>4620</v>
      </c>
      <c r="DG197" s="28"/>
      <c r="DH197" s="27"/>
      <c r="DI197" s="28"/>
      <c r="DJ197" s="27"/>
      <c r="DK197" s="125"/>
      <c r="DL197" s="128"/>
      <c r="DM197" s="27"/>
      <c r="DN197" s="128"/>
      <c r="DO197" s="27"/>
      <c r="DP197" s="128"/>
      <c r="DQ197" s="27"/>
      <c r="DR197" s="128"/>
      <c r="DS197" s="27"/>
      <c r="DT197" s="128"/>
      <c r="DU197" s="27"/>
      <c r="DV197" s="128"/>
      <c r="DW197" s="27"/>
      <c r="DX197" s="128"/>
      <c r="DY197" s="27"/>
      <c r="DZ197" s="128"/>
      <c r="EA197" s="27"/>
      <c r="EB197" s="128"/>
      <c r="EC197" s="27"/>
      <c r="ED197" s="128"/>
      <c r="EE197" s="27"/>
      <c r="EF197" s="128"/>
      <c r="EG197" s="27"/>
      <c r="EH197" s="28"/>
      <c r="EI197" s="27"/>
      <c r="EJ197" s="30"/>
      <c r="EK197" s="28"/>
      <c r="EL197" s="27"/>
      <c r="EM197" s="28"/>
      <c r="EN197" s="27"/>
      <c r="EO197" s="28"/>
      <c r="EP197" s="27"/>
      <c r="EQ197" s="28"/>
      <c r="ER197" s="27"/>
      <c r="ES197" s="28"/>
      <c r="ET197" s="27"/>
      <c r="EU197" s="28"/>
      <c r="EV197" s="27"/>
      <c r="EW197" s="26"/>
      <c r="EX197" s="27"/>
      <c r="EY197" s="26"/>
      <c r="EZ197" s="27"/>
      <c r="FA197" s="26"/>
      <c r="FB197" s="27"/>
      <c r="FC197" s="26"/>
      <c r="FD197" s="27"/>
      <c r="FE197" s="26"/>
      <c r="FF197" s="27"/>
      <c r="FG197" s="26"/>
      <c r="FH197" s="27"/>
      <c r="FI197" s="30"/>
      <c r="FJ197" s="31">
        <f t="shared" si="12"/>
        <v>57080</v>
      </c>
      <c r="FK197" s="31">
        <f t="shared" si="13"/>
        <v>57080</v>
      </c>
      <c r="FL197" s="32">
        <f t="shared" si="14"/>
        <v>0</v>
      </c>
    </row>
    <row r="198" spans="1:168" ht="25.5" customHeight="1">
      <c r="A198" s="41">
        <v>191</v>
      </c>
      <c r="B198" s="36" t="s">
        <v>829</v>
      </c>
      <c r="C198" s="20" t="s">
        <v>830</v>
      </c>
      <c r="D198" s="20" t="s">
        <v>1460</v>
      </c>
      <c r="E198" s="20" t="s">
        <v>1457</v>
      </c>
      <c r="F198" s="126" t="s">
        <v>831</v>
      </c>
      <c r="G198" s="212"/>
      <c r="H198" s="147"/>
      <c r="I198" s="94">
        <v>6600</v>
      </c>
      <c r="J198" s="147"/>
      <c r="K198" s="34">
        <f t="shared" si="11"/>
        <v>57080</v>
      </c>
      <c r="L198" s="25">
        <f t="shared" ref="L198:L205" si="16">FL198</f>
        <v>4620</v>
      </c>
      <c r="M198" s="26">
        <v>1500</v>
      </c>
      <c r="N198" s="26">
        <v>1000</v>
      </c>
      <c r="O198" s="26">
        <v>5000</v>
      </c>
      <c r="P198" s="26">
        <v>8000</v>
      </c>
      <c r="Q198" s="258"/>
      <c r="R198" s="258"/>
      <c r="S198" s="258"/>
      <c r="T198" s="258"/>
      <c r="U198" s="258"/>
      <c r="V198" s="258"/>
      <c r="W198" s="258"/>
      <c r="X198" s="258"/>
      <c r="Y198" s="258"/>
      <c r="Z198" s="258"/>
      <c r="AA198" s="258"/>
      <c r="AB198" s="258"/>
      <c r="AC198" s="258"/>
      <c r="AD198" s="258"/>
      <c r="AE198" s="258"/>
      <c r="AF198" s="258"/>
      <c r="AG198" s="258"/>
      <c r="AH198" s="258"/>
      <c r="AI198" s="258"/>
      <c r="AJ198" s="258"/>
      <c r="AK198" s="258"/>
      <c r="AL198" s="258"/>
      <c r="AM198" s="258"/>
      <c r="AN198" s="258"/>
      <c r="AO198" s="258"/>
      <c r="AP198" s="258"/>
      <c r="AQ198" s="258"/>
      <c r="AR198" s="258"/>
      <c r="AS198" s="258"/>
      <c r="AT198" s="258"/>
      <c r="AU198" s="258"/>
      <c r="AV198" s="258"/>
      <c r="AW198" s="258"/>
      <c r="AX198" s="258"/>
      <c r="AY198" s="258"/>
      <c r="AZ198" s="258"/>
      <c r="BA198" s="258"/>
      <c r="BB198" s="258"/>
      <c r="BC198" s="258"/>
      <c r="BD198" s="258"/>
      <c r="BE198" s="258"/>
      <c r="BF198" s="258"/>
      <c r="BG198" s="258"/>
      <c r="BH198" s="258"/>
      <c r="BI198" s="258"/>
      <c r="BJ198" s="258"/>
      <c r="BK198" s="258"/>
      <c r="BL198" s="258"/>
      <c r="BM198" s="258"/>
      <c r="BN198" s="258"/>
      <c r="BO198" s="258"/>
      <c r="BP198" s="258"/>
      <c r="BQ198" s="258"/>
      <c r="BR198" s="258"/>
      <c r="BS198" s="258"/>
      <c r="BT198" s="258"/>
      <c r="BU198" s="258"/>
      <c r="BV198" s="258"/>
      <c r="BW198" s="258"/>
      <c r="BX198" s="258"/>
      <c r="BY198" s="258"/>
      <c r="BZ198" s="258"/>
      <c r="CA198" s="258"/>
      <c r="CB198" s="258"/>
      <c r="CC198" s="26">
        <v>1500</v>
      </c>
      <c r="CD198" s="27">
        <v>1500</v>
      </c>
      <c r="CE198" s="26">
        <v>1000</v>
      </c>
      <c r="CF198" s="27">
        <v>1000</v>
      </c>
      <c r="CG198" s="26">
        <v>5000</v>
      </c>
      <c r="CH198" s="27">
        <v>5000</v>
      </c>
      <c r="CI198" s="26">
        <v>8000</v>
      </c>
      <c r="CJ198" s="27">
        <v>8000</v>
      </c>
      <c r="CK198" s="26"/>
      <c r="CL198" s="27"/>
      <c r="CM198" s="29">
        <v>4620</v>
      </c>
      <c r="CN198" s="27">
        <v>0</v>
      </c>
      <c r="CO198" s="29">
        <v>4620</v>
      </c>
      <c r="CP198" s="27">
        <v>0</v>
      </c>
      <c r="CQ198" s="29">
        <v>4620</v>
      </c>
      <c r="CR198" s="27">
        <v>0</v>
      </c>
      <c r="CS198" s="29">
        <v>4620</v>
      </c>
      <c r="CT198" s="27">
        <v>18480</v>
      </c>
      <c r="CU198" s="29">
        <v>4620</v>
      </c>
      <c r="CV198" s="27"/>
      <c r="CW198" s="29">
        <v>4620</v>
      </c>
      <c r="CX198" s="27"/>
      <c r="CY198" s="29">
        <v>4620</v>
      </c>
      <c r="CZ198" s="27"/>
      <c r="DA198" s="29">
        <v>4620</v>
      </c>
      <c r="DB198" s="27">
        <v>18480</v>
      </c>
      <c r="DC198" s="29">
        <v>4620</v>
      </c>
      <c r="DD198" s="27"/>
      <c r="DE198" s="128"/>
      <c r="DF198" s="27"/>
      <c r="DG198" s="128"/>
      <c r="DH198" s="27"/>
      <c r="DI198" s="128"/>
      <c r="DJ198" s="27"/>
      <c r="DK198" s="125"/>
      <c r="DL198" s="128"/>
      <c r="DM198" s="27"/>
      <c r="DN198" s="128"/>
      <c r="DO198" s="27"/>
      <c r="DP198" s="128"/>
      <c r="DQ198" s="27"/>
      <c r="DR198" s="128"/>
      <c r="DS198" s="27"/>
      <c r="DT198" s="128"/>
      <c r="DU198" s="27"/>
      <c r="DV198" s="128"/>
      <c r="DW198" s="27"/>
      <c r="DX198" s="128"/>
      <c r="DY198" s="27"/>
      <c r="DZ198" s="128"/>
      <c r="EA198" s="27"/>
      <c r="EB198" s="128"/>
      <c r="EC198" s="27"/>
      <c r="ED198" s="128"/>
      <c r="EE198" s="27"/>
      <c r="EF198" s="128"/>
      <c r="EG198" s="27"/>
      <c r="EH198" s="28"/>
      <c r="EI198" s="27"/>
      <c r="EJ198" s="30"/>
      <c r="EK198" s="28"/>
      <c r="EL198" s="27"/>
      <c r="EM198" s="28"/>
      <c r="EN198" s="27"/>
      <c r="EO198" s="28"/>
      <c r="EP198" s="27"/>
      <c r="EQ198" s="28"/>
      <c r="ER198" s="27"/>
      <c r="ES198" s="28"/>
      <c r="ET198" s="27"/>
      <c r="EU198" s="28"/>
      <c r="EV198" s="27"/>
      <c r="EW198" s="26"/>
      <c r="EX198" s="27"/>
      <c r="EY198" s="26"/>
      <c r="EZ198" s="27"/>
      <c r="FA198" s="26"/>
      <c r="FB198" s="27"/>
      <c r="FC198" s="26"/>
      <c r="FD198" s="27"/>
      <c r="FE198" s="26"/>
      <c r="FF198" s="27"/>
      <c r="FG198" s="26"/>
      <c r="FH198" s="27"/>
      <c r="FI198" s="30"/>
      <c r="FJ198" s="31">
        <f t="shared" si="12"/>
        <v>57080</v>
      </c>
      <c r="FK198" s="31">
        <f t="shared" si="13"/>
        <v>52460</v>
      </c>
      <c r="FL198" s="32">
        <f t="shared" si="14"/>
        <v>4620</v>
      </c>
    </row>
    <row r="199" spans="1:168" ht="25.5" customHeight="1">
      <c r="A199" s="172">
        <v>192</v>
      </c>
      <c r="B199" s="36" t="s">
        <v>832</v>
      </c>
      <c r="C199" s="20" t="s">
        <v>833</v>
      </c>
      <c r="D199" s="20" t="s">
        <v>1460</v>
      </c>
      <c r="E199" s="20" t="s">
        <v>1457</v>
      </c>
      <c r="F199" s="126" t="s">
        <v>834</v>
      </c>
      <c r="G199" s="212"/>
      <c r="H199" s="147"/>
      <c r="I199" s="94">
        <v>6600</v>
      </c>
      <c r="J199" s="147"/>
      <c r="K199" s="34">
        <f t="shared" si="11"/>
        <v>57080</v>
      </c>
      <c r="L199" s="25">
        <f t="shared" si="16"/>
        <v>9240</v>
      </c>
      <c r="M199" s="26">
        <v>1500</v>
      </c>
      <c r="N199" s="26">
        <v>1000</v>
      </c>
      <c r="O199" s="26">
        <v>5000</v>
      </c>
      <c r="P199" s="26">
        <v>8000</v>
      </c>
      <c r="Q199" s="258"/>
      <c r="R199" s="258"/>
      <c r="S199" s="258"/>
      <c r="T199" s="258"/>
      <c r="U199" s="258"/>
      <c r="V199" s="258"/>
      <c r="W199" s="258"/>
      <c r="X199" s="258"/>
      <c r="Y199" s="258"/>
      <c r="Z199" s="258"/>
      <c r="AA199" s="258"/>
      <c r="AB199" s="258"/>
      <c r="AC199" s="258"/>
      <c r="AD199" s="258"/>
      <c r="AE199" s="258"/>
      <c r="AF199" s="258"/>
      <c r="AG199" s="258"/>
      <c r="AH199" s="258"/>
      <c r="AI199" s="258"/>
      <c r="AJ199" s="258"/>
      <c r="AK199" s="258"/>
      <c r="AL199" s="258"/>
      <c r="AM199" s="258"/>
      <c r="AN199" s="258"/>
      <c r="AO199" s="258"/>
      <c r="AP199" s="258"/>
      <c r="AQ199" s="258"/>
      <c r="AR199" s="258"/>
      <c r="AS199" s="258"/>
      <c r="AT199" s="258"/>
      <c r="AU199" s="258"/>
      <c r="AV199" s="258"/>
      <c r="AW199" s="258"/>
      <c r="AX199" s="258"/>
      <c r="AY199" s="258"/>
      <c r="AZ199" s="258"/>
      <c r="BA199" s="258"/>
      <c r="BB199" s="258"/>
      <c r="BC199" s="258"/>
      <c r="BD199" s="258"/>
      <c r="BE199" s="258"/>
      <c r="BF199" s="258"/>
      <c r="BG199" s="258"/>
      <c r="BH199" s="258"/>
      <c r="BI199" s="258"/>
      <c r="BJ199" s="258"/>
      <c r="BK199" s="258"/>
      <c r="BL199" s="258"/>
      <c r="BM199" s="258"/>
      <c r="BN199" s="258"/>
      <c r="BO199" s="258"/>
      <c r="BP199" s="258"/>
      <c r="BQ199" s="258"/>
      <c r="BR199" s="258"/>
      <c r="BS199" s="258"/>
      <c r="BT199" s="258"/>
      <c r="BU199" s="258"/>
      <c r="BV199" s="258"/>
      <c r="BW199" s="258"/>
      <c r="BX199" s="258"/>
      <c r="BY199" s="258"/>
      <c r="BZ199" s="258"/>
      <c r="CA199" s="258"/>
      <c r="CB199" s="258"/>
      <c r="CC199" s="26">
        <v>1500</v>
      </c>
      <c r="CD199" s="27">
        <v>1500</v>
      </c>
      <c r="CE199" s="26">
        <v>1000</v>
      </c>
      <c r="CF199" s="27">
        <v>1000</v>
      </c>
      <c r="CG199" s="26">
        <v>5000</v>
      </c>
      <c r="CH199" s="27">
        <v>5000</v>
      </c>
      <c r="CI199" s="26">
        <v>8000</v>
      </c>
      <c r="CJ199" s="27">
        <v>1500</v>
      </c>
      <c r="CK199" s="26"/>
      <c r="CL199" s="27"/>
      <c r="CM199" s="29">
        <v>4620</v>
      </c>
      <c r="CN199" s="133">
        <v>11120</v>
      </c>
      <c r="CO199" s="29">
        <v>4620</v>
      </c>
      <c r="CP199" s="27">
        <v>0</v>
      </c>
      <c r="CQ199" s="29">
        <v>4620</v>
      </c>
      <c r="CR199" s="27">
        <v>9240</v>
      </c>
      <c r="CS199" s="29">
        <v>4620</v>
      </c>
      <c r="CT199" s="27">
        <v>4620</v>
      </c>
      <c r="CU199" s="29">
        <v>4620</v>
      </c>
      <c r="CV199" s="27"/>
      <c r="CW199" s="29">
        <v>4620</v>
      </c>
      <c r="CX199" s="27"/>
      <c r="CY199" s="29">
        <v>4620</v>
      </c>
      <c r="CZ199" s="27"/>
      <c r="DA199" s="29">
        <v>4620</v>
      </c>
      <c r="DB199" s="27">
        <v>13860</v>
      </c>
      <c r="DC199" s="29">
        <v>4620</v>
      </c>
      <c r="DD199" s="27"/>
      <c r="DE199" s="128"/>
      <c r="DF199" s="27"/>
      <c r="DG199" s="128"/>
      <c r="DH199" s="27"/>
      <c r="DI199" s="128"/>
      <c r="DJ199" s="27"/>
      <c r="DK199" s="125"/>
      <c r="DL199" s="128"/>
      <c r="DM199" s="27"/>
      <c r="DN199" s="128"/>
      <c r="DO199" s="27"/>
      <c r="DP199" s="128"/>
      <c r="DQ199" s="27"/>
      <c r="DR199" s="128"/>
      <c r="DS199" s="27"/>
      <c r="DT199" s="128"/>
      <c r="DU199" s="27"/>
      <c r="DV199" s="128"/>
      <c r="DW199" s="27"/>
      <c r="DX199" s="128"/>
      <c r="DY199" s="27"/>
      <c r="DZ199" s="128"/>
      <c r="EA199" s="27"/>
      <c r="EB199" s="128"/>
      <c r="EC199" s="27"/>
      <c r="ED199" s="128"/>
      <c r="EE199" s="27"/>
      <c r="EF199" s="128"/>
      <c r="EG199" s="27"/>
      <c r="EH199" s="28"/>
      <c r="EI199" s="27"/>
      <c r="EJ199" s="30"/>
      <c r="EK199" s="28"/>
      <c r="EL199" s="27"/>
      <c r="EM199" s="28"/>
      <c r="EN199" s="27"/>
      <c r="EO199" s="28"/>
      <c r="EP199" s="27"/>
      <c r="EQ199" s="28"/>
      <c r="ER199" s="27"/>
      <c r="ES199" s="28"/>
      <c r="ET199" s="27"/>
      <c r="EU199" s="28"/>
      <c r="EV199" s="27"/>
      <c r="EW199" s="26"/>
      <c r="EX199" s="27"/>
      <c r="EY199" s="26"/>
      <c r="EZ199" s="27"/>
      <c r="FA199" s="26"/>
      <c r="FB199" s="27"/>
      <c r="FC199" s="26"/>
      <c r="FD199" s="27"/>
      <c r="FE199" s="26"/>
      <c r="FF199" s="27"/>
      <c r="FG199" s="26"/>
      <c r="FH199" s="27"/>
      <c r="FI199" s="30"/>
      <c r="FJ199" s="31">
        <f t="shared" si="12"/>
        <v>57080</v>
      </c>
      <c r="FK199" s="31">
        <f t="shared" si="13"/>
        <v>47840</v>
      </c>
      <c r="FL199" s="32">
        <f t="shared" si="14"/>
        <v>9240</v>
      </c>
    </row>
    <row r="200" spans="1:168" ht="25.5" customHeight="1">
      <c r="A200" s="41">
        <v>193</v>
      </c>
      <c r="B200" s="36" t="s">
        <v>835</v>
      </c>
      <c r="C200" s="20" t="s">
        <v>836</v>
      </c>
      <c r="D200" s="20" t="s">
        <v>1460</v>
      </c>
      <c r="E200" s="20" t="s">
        <v>1457</v>
      </c>
      <c r="F200" s="126" t="s">
        <v>837</v>
      </c>
      <c r="G200" s="132" t="s">
        <v>410</v>
      </c>
      <c r="H200" s="24" t="s">
        <v>1463</v>
      </c>
      <c r="I200" s="94">
        <v>6200</v>
      </c>
      <c r="K200" s="34">
        <f t="shared" si="11"/>
        <v>54560</v>
      </c>
      <c r="L200" s="25">
        <f t="shared" si="16"/>
        <v>4340</v>
      </c>
      <c r="M200" s="26">
        <v>1500</v>
      </c>
      <c r="N200" s="26">
        <v>1000</v>
      </c>
      <c r="O200" s="26">
        <v>5000</v>
      </c>
      <c r="P200" s="26">
        <v>8000</v>
      </c>
      <c r="Q200" s="258"/>
      <c r="R200" s="258"/>
      <c r="S200" s="258"/>
      <c r="T200" s="258"/>
      <c r="U200" s="258"/>
      <c r="V200" s="258"/>
      <c r="W200" s="258"/>
      <c r="X200" s="258"/>
      <c r="Y200" s="258"/>
      <c r="Z200" s="258"/>
      <c r="AA200" s="258"/>
      <c r="AB200" s="258"/>
      <c r="AC200" s="258"/>
      <c r="AD200" s="258"/>
      <c r="AE200" s="258"/>
      <c r="AF200" s="258"/>
      <c r="AG200" s="258"/>
      <c r="AH200" s="258"/>
      <c r="AI200" s="258"/>
      <c r="AJ200" s="258"/>
      <c r="AK200" s="258"/>
      <c r="AL200" s="258"/>
      <c r="AM200" s="258"/>
      <c r="AN200" s="258"/>
      <c r="AO200" s="258"/>
      <c r="AP200" s="258"/>
      <c r="AQ200" s="258"/>
      <c r="AR200" s="258"/>
      <c r="AS200" s="258"/>
      <c r="AT200" s="258"/>
      <c r="AU200" s="258"/>
      <c r="AV200" s="258"/>
      <c r="AW200" s="258"/>
      <c r="AX200" s="258"/>
      <c r="AY200" s="258"/>
      <c r="AZ200" s="258"/>
      <c r="BA200" s="258"/>
      <c r="BB200" s="258"/>
      <c r="BC200" s="258"/>
      <c r="BD200" s="258"/>
      <c r="BE200" s="258"/>
      <c r="BF200" s="258"/>
      <c r="BG200" s="258"/>
      <c r="BH200" s="258"/>
      <c r="BI200" s="258"/>
      <c r="BJ200" s="258"/>
      <c r="BK200" s="258"/>
      <c r="BL200" s="258"/>
      <c r="BM200" s="258"/>
      <c r="BN200" s="258"/>
      <c r="BO200" s="258"/>
      <c r="BP200" s="258"/>
      <c r="BQ200" s="258"/>
      <c r="BR200" s="258"/>
      <c r="BS200" s="258"/>
      <c r="BT200" s="258"/>
      <c r="BU200" s="258"/>
      <c r="BV200" s="258"/>
      <c r="BW200" s="258"/>
      <c r="BX200" s="258"/>
      <c r="BY200" s="258"/>
      <c r="BZ200" s="258"/>
      <c r="CA200" s="258"/>
      <c r="CB200" s="258"/>
      <c r="CC200" s="26">
        <v>1500</v>
      </c>
      <c r="CD200" s="27">
        <v>1500</v>
      </c>
      <c r="CE200" s="26">
        <v>1000</v>
      </c>
      <c r="CF200" s="27">
        <v>1000</v>
      </c>
      <c r="CG200" s="26">
        <v>5000</v>
      </c>
      <c r="CH200" s="27">
        <v>5000</v>
      </c>
      <c r="CI200" s="26">
        <v>8000</v>
      </c>
      <c r="CJ200" s="27">
        <f>1500+0</f>
        <v>1500</v>
      </c>
      <c r="CK200" s="26"/>
      <c r="CL200" s="27"/>
      <c r="CM200" s="29">
        <v>4340</v>
      </c>
      <c r="CN200" s="133">
        <v>4620</v>
      </c>
      <c r="CO200" s="29">
        <v>4340</v>
      </c>
      <c r="CP200" s="27">
        <v>4620</v>
      </c>
      <c r="CQ200" s="29">
        <v>4340</v>
      </c>
      <c r="CR200" s="27">
        <v>4620</v>
      </c>
      <c r="CS200" s="29">
        <v>4340</v>
      </c>
      <c r="CT200" s="27">
        <v>7000</v>
      </c>
      <c r="CU200" s="29">
        <v>4340</v>
      </c>
      <c r="CV200" s="27">
        <v>7570</v>
      </c>
      <c r="CW200" s="29">
        <v>4340</v>
      </c>
      <c r="CX200" s="27">
        <v>4620</v>
      </c>
      <c r="CY200" s="29">
        <v>4340</v>
      </c>
      <c r="CZ200" s="27"/>
      <c r="DA200" s="29">
        <v>4340</v>
      </c>
      <c r="DB200" s="27">
        <v>8170</v>
      </c>
      <c r="DC200" s="29">
        <v>4340</v>
      </c>
      <c r="DD200" s="27"/>
      <c r="DE200" s="128"/>
      <c r="DF200" s="27"/>
      <c r="DG200" s="128"/>
      <c r="DH200" s="27"/>
      <c r="DI200" s="128"/>
      <c r="DJ200" s="27"/>
      <c r="DK200" s="125"/>
      <c r="DL200" s="128"/>
      <c r="DM200" s="27"/>
      <c r="DN200" s="128"/>
      <c r="DO200" s="27"/>
      <c r="DP200" s="128"/>
      <c r="DQ200" s="27"/>
      <c r="DR200" s="128"/>
      <c r="DS200" s="27"/>
      <c r="DT200" s="128"/>
      <c r="DU200" s="27"/>
      <c r="DV200" s="128"/>
      <c r="DW200" s="27"/>
      <c r="DX200" s="128"/>
      <c r="DY200" s="27"/>
      <c r="DZ200" s="128"/>
      <c r="EA200" s="27"/>
      <c r="EB200" s="128"/>
      <c r="EC200" s="27"/>
      <c r="ED200" s="128"/>
      <c r="EE200" s="27"/>
      <c r="EF200" s="128"/>
      <c r="EG200" s="27"/>
      <c r="EH200" s="28"/>
      <c r="EI200" s="27"/>
      <c r="EJ200" s="30"/>
      <c r="EK200" s="28"/>
      <c r="EL200" s="27"/>
      <c r="EM200" s="28"/>
      <c r="EN200" s="27"/>
      <c r="EO200" s="28"/>
      <c r="EP200" s="27"/>
      <c r="EQ200" s="28"/>
      <c r="ER200" s="27"/>
      <c r="ES200" s="28"/>
      <c r="ET200" s="27"/>
      <c r="EU200" s="28"/>
      <c r="EV200" s="27"/>
      <c r="EW200" s="26"/>
      <c r="EX200" s="27"/>
      <c r="EY200" s="26"/>
      <c r="EZ200" s="27"/>
      <c r="FA200" s="26"/>
      <c r="FB200" s="27"/>
      <c r="FC200" s="26"/>
      <c r="FD200" s="27"/>
      <c r="FE200" s="26"/>
      <c r="FF200" s="27"/>
      <c r="FG200" s="26"/>
      <c r="FH200" s="27"/>
      <c r="FI200" s="30"/>
      <c r="FJ200" s="31">
        <f t="shared" si="12"/>
        <v>54560</v>
      </c>
      <c r="FK200" s="31">
        <f t="shared" si="13"/>
        <v>50220</v>
      </c>
      <c r="FL200" s="32">
        <f t="shared" si="14"/>
        <v>4340</v>
      </c>
    </row>
    <row r="201" spans="1:168" ht="25.5" customHeight="1">
      <c r="A201" s="172">
        <v>194</v>
      </c>
      <c r="B201" s="36" t="s">
        <v>838</v>
      </c>
      <c r="C201" s="20" t="s">
        <v>839</v>
      </c>
      <c r="D201" s="20" t="s">
        <v>1460</v>
      </c>
      <c r="E201" s="20" t="s">
        <v>1457</v>
      </c>
      <c r="F201" s="126" t="s">
        <v>840</v>
      </c>
      <c r="G201" s="212"/>
      <c r="H201" s="147"/>
      <c r="I201" s="94">
        <v>6600</v>
      </c>
      <c r="J201" s="147"/>
      <c r="K201" s="34">
        <f t="shared" ref="K201:K264" si="17">I201*$K$6*0.7+SUM(M201:Q201)</f>
        <v>57080</v>
      </c>
      <c r="L201" s="25">
        <f t="shared" si="16"/>
        <v>13860</v>
      </c>
      <c r="M201" s="26">
        <v>1500</v>
      </c>
      <c r="N201" s="26">
        <v>1000</v>
      </c>
      <c r="O201" s="26">
        <v>5000</v>
      </c>
      <c r="P201" s="26">
        <v>8000</v>
      </c>
      <c r="Q201" s="258"/>
      <c r="R201" s="258"/>
      <c r="S201" s="258"/>
      <c r="T201" s="258"/>
      <c r="U201" s="258"/>
      <c r="V201" s="258"/>
      <c r="W201" s="258"/>
      <c r="X201" s="258"/>
      <c r="Y201" s="258"/>
      <c r="Z201" s="258"/>
      <c r="AA201" s="258"/>
      <c r="AB201" s="258"/>
      <c r="AC201" s="258"/>
      <c r="AD201" s="258"/>
      <c r="AE201" s="258"/>
      <c r="AF201" s="258"/>
      <c r="AG201" s="258"/>
      <c r="AH201" s="258"/>
      <c r="AI201" s="258"/>
      <c r="AJ201" s="258"/>
      <c r="AK201" s="258"/>
      <c r="AL201" s="258"/>
      <c r="AM201" s="258"/>
      <c r="AN201" s="258"/>
      <c r="AO201" s="258"/>
      <c r="AP201" s="258"/>
      <c r="AQ201" s="258"/>
      <c r="AR201" s="258"/>
      <c r="AS201" s="258"/>
      <c r="AT201" s="258"/>
      <c r="AU201" s="258"/>
      <c r="AV201" s="258"/>
      <c r="AW201" s="258"/>
      <c r="AX201" s="258"/>
      <c r="AY201" s="258"/>
      <c r="AZ201" s="258"/>
      <c r="BA201" s="258"/>
      <c r="BB201" s="258"/>
      <c r="BC201" s="258"/>
      <c r="BD201" s="258"/>
      <c r="BE201" s="258"/>
      <c r="BF201" s="258"/>
      <c r="BG201" s="258"/>
      <c r="BH201" s="258"/>
      <c r="BI201" s="258"/>
      <c r="BJ201" s="258"/>
      <c r="BK201" s="258"/>
      <c r="BL201" s="258"/>
      <c r="BM201" s="258"/>
      <c r="BN201" s="258"/>
      <c r="BO201" s="258"/>
      <c r="BP201" s="258"/>
      <c r="BQ201" s="258"/>
      <c r="BR201" s="258"/>
      <c r="BS201" s="258"/>
      <c r="BT201" s="258"/>
      <c r="BU201" s="258"/>
      <c r="BV201" s="258"/>
      <c r="BW201" s="258"/>
      <c r="BX201" s="258"/>
      <c r="BY201" s="258"/>
      <c r="BZ201" s="258"/>
      <c r="CA201" s="258"/>
      <c r="CB201" s="258"/>
      <c r="CC201" s="26">
        <v>1500</v>
      </c>
      <c r="CD201" s="27">
        <v>1500</v>
      </c>
      <c r="CE201" s="26">
        <v>1000</v>
      </c>
      <c r="CF201" s="27">
        <v>1000</v>
      </c>
      <c r="CG201" s="26">
        <v>5000</v>
      </c>
      <c r="CH201" s="27">
        <v>5000</v>
      </c>
      <c r="CI201" s="26">
        <v>8000</v>
      </c>
      <c r="CJ201" s="27">
        <v>1500</v>
      </c>
      <c r="CK201" s="26"/>
      <c r="CL201" s="27"/>
      <c r="CM201" s="29">
        <v>4620</v>
      </c>
      <c r="CN201" s="133">
        <v>11120</v>
      </c>
      <c r="CO201" s="29">
        <v>4620</v>
      </c>
      <c r="CP201" s="27">
        <v>0</v>
      </c>
      <c r="CQ201" s="29">
        <v>4620</v>
      </c>
      <c r="CR201" s="27">
        <f>4620+0</f>
        <v>4620</v>
      </c>
      <c r="CS201" s="29">
        <v>4620</v>
      </c>
      <c r="CT201" s="27">
        <v>9240</v>
      </c>
      <c r="CU201" s="29">
        <v>4620</v>
      </c>
      <c r="CV201" s="27"/>
      <c r="CW201" s="29">
        <v>4620</v>
      </c>
      <c r="CX201" s="27"/>
      <c r="CY201" s="29">
        <v>4620</v>
      </c>
      <c r="CZ201" s="27"/>
      <c r="DA201" s="29">
        <v>4620</v>
      </c>
      <c r="DB201" s="27"/>
      <c r="DC201" s="29">
        <v>4620</v>
      </c>
      <c r="DD201" s="27">
        <v>9240</v>
      </c>
      <c r="DE201" s="128"/>
      <c r="DF201" s="27"/>
      <c r="DG201" s="128"/>
      <c r="DH201" s="27"/>
      <c r="DI201" s="128"/>
      <c r="DJ201" s="27"/>
      <c r="DK201" s="125"/>
      <c r="DL201" s="128"/>
      <c r="DM201" s="27"/>
      <c r="DN201" s="128"/>
      <c r="DO201" s="27"/>
      <c r="DP201" s="128"/>
      <c r="DQ201" s="27"/>
      <c r="DR201" s="128"/>
      <c r="DS201" s="27"/>
      <c r="DT201" s="128"/>
      <c r="DU201" s="27"/>
      <c r="DV201" s="128"/>
      <c r="DW201" s="27"/>
      <c r="DX201" s="128"/>
      <c r="DY201" s="27"/>
      <c r="DZ201" s="128"/>
      <c r="EA201" s="27"/>
      <c r="EB201" s="128"/>
      <c r="EC201" s="27"/>
      <c r="ED201" s="128"/>
      <c r="EE201" s="27"/>
      <c r="EF201" s="128"/>
      <c r="EG201" s="27"/>
      <c r="EH201" s="28"/>
      <c r="EI201" s="27"/>
      <c r="EJ201" s="30"/>
      <c r="EK201" s="28"/>
      <c r="EL201" s="27"/>
      <c r="EM201" s="28"/>
      <c r="EN201" s="27"/>
      <c r="EO201" s="28"/>
      <c r="EP201" s="27"/>
      <c r="EQ201" s="28"/>
      <c r="ER201" s="27"/>
      <c r="ES201" s="28"/>
      <c r="ET201" s="27"/>
      <c r="EU201" s="28"/>
      <c r="EV201" s="27"/>
      <c r="EW201" s="26"/>
      <c r="EX201" s="27"/>
      <c r="EY201" s="26"/>
      <c r="EZ201" s="27"/>
      <c r="FA201" s="26"/>
      <c r="FB201" s="27"/>
      <c r="FC201" s="26"/>
      <c r="FD201" s="27"/>
      <c r="FE201" s="26"/>
      <c r="FF201" s="27"/>
      <c r="FG201" s="26"/>
      <c r="FH201" s="27"/>
      <c r="FI201" s="30"/>
      <c r="FJ201" s="31">
        <f t="shared" ref="FJ201:FJ264" si="18">FG201+FE201+FC201+FA201+EY201+EW201+EU201+ES201+EQ201+EO201+EM201+EK201+EH201+EF201+ED201+EB201+DZ201+DX201+DV201+DT201+DR201+DP201+DN201+DL201+DI201+DG201+DE201+DC201+DA201+CY201+CW201+CU201+CS201+CQ201+CO201+CM201+CK201+CG201+CE201+CC201+CI201</f>
        <v>57080</v>
      </c>
      <c r="FK201" s="31">
        <f t="shared" ref="FK201:FK264" si="19">FH201+FF201+FD201+FB201+EZ201+EX201+EV201+ET201+ER201+EP201+EN201+EL201+EI201+EG201+EE201+EC201+EA201+DY201+DW201+DU201+DS201+DQ201+DO201+DM201+DJ201+DH201+DF201+DD201+DB201+CZ201+CX201+CV201+CT201+CR201+CP201+CN201+CL201+CH201+CF201+CD201+CJ201</f>
        <v>43220</v>
      </c>
      <c r="FL201" s="32">
        <f t="shared" ref="FL201:FL264" si="20">FJ201-FK201</f>
        <v>13860</v>
      </c>
    </row>
    <row r="202" spans="1:168" ht="25.5" customHeight="1">
      <c r="A202" s="41">
        <v>195</v>
      </c>
      <c r="B202" s="48" t="s">
        <v>841</v>
      </c>
      <c r="C202" s="20" t="s">
        <v>842</v>
      </c>
      <c r="D202" s="20" t="s">
        <v>1460</v>
      </c>
      <c r="E202" s="20" t="s">
        <v>1457</v>
      </c>
      <c r="F202" s="126" t="s">
        <v>843</v>
      </c>
      <c r="G202" s="212"/>
      <c r="H202" s="147"/>
      <c r="I202" s="94">
        <v>6600</v>
      </c>
      <c r="J202" s="147"/>
      <c r="K202" s="34">
        <f t="shared" si="17"/>
        <v>57080</v>
      </c>
      <c r="L202" s="25">
        <f t="shared" si="16"/>
        <v>15740</v>
      </c>
      <c r="M202" s="26">
        <v>1500</v>
      </c>
      <c r="N202" s="26">
        <v>1000</v>
      </c>
      <c r="O202" s="26">
        <v>5000</v>
      </c>
      <c r="P202" s="26">
        <v>8000</v>
      </c>
      <c r="Q202" s="258"/>
      <c r="R202" s="258"/>
      <c r="S202" s="258"/>
      <c r="T202" s="258"/>
      <c r="U202" s="258"/>
      <c r="V202" s="258"/>
      <c r="W202" s="258"/>
      <c r="X202" s="258"/>
      <c r="Y202" s="258"/>
      <c r="Z202" s="258"/>
      <c r="AA202" s="258"/>
      <c r="AB202" s="258"/>
      <c r="AC202" s="258"/>
      <c r="AD202" s="258"/>
      <c r="AE202" s="258"/>
      <c r="AF202" s="258"/>
      <c r="AG202" s="258"/>
      <c r="AH202" s="258"/>
      <c r="AI202" s="258"/>
      <c r="AJ202" s="258"/>
      <c r="AK202" s="258"/>
      <c r="AL202" s="258"/>
      <c r="AM202" s="258"/>
      <c r="AN202" s="258"/>
      <c r="AO202" s="258"/>
      <c r="AP202" s="258"/>
      <c r="AQ202" s="258"/>
      <c r="AR202" s="258"/>
      <c r="AS202" s="258"/>
      <c r="AT202" s="258"/>
      <c r="AU202" s="258"/>
      <c r="AV202" s="258"/>
      <c r="AW202" s="258"/>
      <c r="AX202" s="258"/>
      <c r="AY202" s="258"/>
      <c r="AZ202" s="258"/>
      <c r="BA202" s="258"/>
      <c r="BB202" s="258"/>
      <c r="BC202" s="258"/>
      <c r="BD202" s="258"/>
      <c r="BE202" s="258"/>
      <c r="BF202" s="258"/>
      <c r="BG202" s="258"/>
      <c r="BH202" s="258"/>
      <c r="BI202" s="258"/>
      <c r="BJ202" s="258"/>
      <c r="BK202" s="258"/>
      <c r="BL202" s="258"/>
      <c r="BM202" s="258"/>
      <c r="BN202" s="258"/>
      <c r="BO202" s="258"/>
      <c r="BP202" s="258"/>
      <c r="BQ202" s="258"/>
      <c r="BR202" s="258"/>
      <c r="BS202" s="258"/>
      <c r="BT202" s="258"/>
      <c r="BU202" s="258"/>
      <c r="BV202" s="258"/>
      <c r="BW202" s="258"/>
      <c r="BX202" s="258"/>
      <c r="BY202" s="258"/>
      <c r="BZ202" s="258"/>
      <c r="CA202" s="258"/>
      <c r="CB202" s="258"/>
      <c r="CC202" s="26">
        <v>1500</v>
      </c>
      <c r="CD202" s="27">
        <v>1500</v>
      </c>
      <c r="CE202" s="26">
        <v>1000</v>
      </c>
      <c r="CF202" s="27">
        <v>1000</v>
      </c>
      <c r="CG202" s="26">
        <v>5000</v>
      </c>
      <c r="CH202" s="27">
        <v>5000</v>
      </c>
      <c r="CI202" s="26">
        <v>8000</v>
      </c>
      <c r="CJ202" s="27">
        <v>1500</v>
      </c>
      <c r="CK202" s="26"/>
      <c r="CL202" s="27"/>
      <c r="CM202" s="29">
        <v>4620</v>
      </c>
      <c r="CN202" s="27">
        <v>0</v>
      </c>
      <c r="CO202" s="29">
        <v>4620</v>
      </c>
      <c r="CP202" s="27">
        <v>0</v>
      </c>
      <c r="CQ202" s="29">
        <v>4620</v>
      </c>
      <c r="CR202" s="27"/>
      <c r="CS202" s="29">
        <v>4620</v>
      </c>
      <c r="CT202" s="27">
        <v>9240</v>
      </c>
      <c r="CU202" s="29">
        <v>4620</v>
      </c>
      <c r="CV202" s="27"/>
      <c r="CW202" s="29">
        <v>4620</v>
      </c>
      <c r="CX202" s="27"/>
      <c r="CY202" s="29">
        <v>4620</v>
      </c>
      <c r="CZ202" s="27">
        <v>10000</v>
      </c>
      <c r="DA202" s="29">
        <v>4620</v>
      </c>
      <c r="DB202" s="27">
        <v>13100</v>
      </c>
      <c r="DC202" s="29">
        <v>4620</v>
      </c>
      <c r="DD202" s="27"/>
      <c r="DE202" s="128"/>
      <c r="DF202" s="27"/>
      <c r="DG202" s="128"/>
      <c r="DH202" s="27"/>
      <c r="DI202" s="128"/>
      <c r="DJ202" s="27"/>
      <c r="DK202" s="125"/>
      <c r="DL202" s="128"/>
      <c r="DM202" s="27"/>
      <c r="DN202" s="128"/>
      <c r="DO202" s="27"/>
      <c r="DP202" s="128"/>
      <c r="DQ202" s="27"/>
      <c r="DR202" s="128"/>
      <c r="DS202" s="27"/>
      <c r="DT202" s="128"/>
      <c r="DU202" s="27"/>
      <c r="DV202" s="128"/>
      <c r="DW202" s="27"/>
      <c r="DX202" s="128"/>
      <c r="DY202" s="27"/>
      <c r="DZ202" s="128"/>
      <c r="EA202" s="27"/>
      <c r="EB202" s="128"/>
      <c r="EC202" s="27"/>
      <c r="ED202" s="128"/>
      <c r="EE202" s="27"/>
      <c r="EF202" s="128"/>
      <c r="EG202" s="27"/>
      <c r="EH202" s="28"/>
      <c r="EI202" s="27"/>
      <c r="EJ202" s="30"/>
      <c r="EK202" s="28"/>
      <c r="EL202" s="27"/>
      <c r="EM202" s="28"/>
      <c r="EN202" s="27"/>
      <c r="EO202" s="28"/>
      <c r="EP202" s="27"/>
      <c r="EQ202" s="28"/>
      <c r="ER202" s="27"/>
      <c r="ES202" s="28"/>
      <c r="ET202" s="27"/>
      <c r="EU202" s="28"/>
      <c r="EV202" s="27"/>
      <c r="EW202" s="26"/>
      <c r="EX202" s="27"/>
      <c r="EY202" s="26"/>
      <c r="EZ202" s="27"/>
      <c r="FA202" s="26"/>
      <c r="FB202" s="27"/>
      <c r="FC202" s="26"/>
      <c r="FD202" s="27"/>
      <c r="FE202" s="26"/>
      <c r="FF202" s="27"/>
      <c r="FG202" s="26"/>
      <c r="FH202" s="27"/>
      <c r="FI202" s="30"/>
      <c r="FJ202" s="31">
        <f t="shared" si="18"/>
        <v>57080</v>
      </c>
      <c r="FK202" s="31">
        <f t="shared" si="19"/>
        <v>41340</v>
      </c>
      <c r="FL202" s="32">
        <f t="shared" si="20"/>
        <v>15740</v>
      </c>
    </row>
    <row r="203" spans="1:168" ht="25.5" customHeight="1">
      <c r="A203" s="172">
        <v>196</v>
      </c>
      <c r="B203" s="48" t="s">
        <v>844</v>
      </c>
      <c r="C203" s="20" t="s">
        <v>845</v>
      </c>
      <c r="D203" s="20" t="s">
        <v>1460</v>
      </c>
      <c r="E203" s="20" t="s">
        <v>1457</v>
      </c>
      <c r="F203" s="126" t="s">
        <v>846</v>
      </c>
      <c r="G203" s="212"/>
      <c r="H203" s="147" t="s">
        <v>1464</v>
      </c>
      <c r="I203" s="94">
        <v>0</v>
      </c>
      <c r="J203" s="147" t="s">
        <v>60</v>
      </c>
      <c r="K203" s="34">
        <f t="shared" si="17"/>
        <v>15500</v>
      </c>
      <c r="L203" s="25">
        <f t="shared" si="16"/>
        <v>0</v>
      </c>
      <c r="M203" s="26">
        <v>1500</v>
      </c>
      <c r="N203" s="26">
        <v>1000</v>
      </c>
      <c r="O203" s="26">
        <v>5000</v>
      </c>
      <c r="P203" s="26">
        <v>8000</v>
      </c>
      <c r="Q203" s="258"/>
      <c r="R203" s="258"/>
      <c r="S203" s="258"/>
      <c r="T203" s="258"/>
      <c r="U203" s="258"/>
      <c r="V203" s="258"/>
      <c r="W203" s="258"/>
      <c r="X203" s="258"/>
      <c r="Y203" s="258"/>
      <c r="Z203" s="258"/>
      <c r="AA203" s="258"/>
      <c r="AB203" s="258"/>
      <c r="AC203" s="258"/>
      <c r="AD203" s="258"/>
      <c r="AE203" s="258"/>
      <c r="AF203" s="258"/>
      <c r="AG203" s="258"/>
      <c r="AH203" s="258"/>
      <c r="AI203" s="258"/>
      <c r="AJ203" s="258"/>
      <c r="AK203" s="258"/>
      <c r="AL203" s="258"/>
      <c r="AM203" s="258"/>
      <c r="AN203" s="258"/>
      <c r="AO203" s="258"/>
      <c r="AP203" s="258"/>
      <c r="AQ203" s="258"/>
      <c r="AR203" s="258"/>
      <c r="AS203" s="258"/>
      <c r="AT203" s="258"/>
      <c r="AU203" s="258"/>
      <c r="AV203" s="258"/>
      <c r="AW203" s="258"/>
      <c r="AX203" s="258"/>
      <c r="AY203" s="258"/>
      <c r="AZ203" s="258"/>
      <c r="BA203" s="258"/>
      <c r="BB203" s="258"/>
      <c r="BC203" s="258"/>
      <c r="BD203" s="258"/>
      <c r="BE203" s="258"/>
      <c r="BF203" s="258"/>
      <c r="BG203" s="258"/>
      <c r="BH203" s="258"/>
      <c r="BI203" s="258"/>
      <c r="BJ203" s="258"/>
      <c r="BK203" s="258"/>
      <c r="BL203" s="258"/>
      <c r="BM203" s="258"/>
      <c r="BN203" s="258"/>
      <c r="BO203" s="258"/>
      <c r="BP203" s="258"/>
      <c r="BQ203" s="258"/>
      <c r="BR203" s="258"/>
      <c r="BS203" s="258"/>
      <c r="BT203" s="258"/>
      <c r="BU203" s="258"/>
      <c r="BV203" s="258"/>
      <c r="BW203" s="258"/>
      <c r="BX203" s="258"/>
      <c r="BY203" s="258"/>
      <c r="BZ203" s="258"/>
      <c r="CA203" s="258"/>
      <c r="CB203" s="258"/>
      <c r="CC203" s="26">
        <v>1500</v>
      </c>
      <c r="CD203" s="27">
        <v>1500</v>
      </c>
      <c r="CE203" s="26">
        <v>1000</v>
      </c>
      <c r="CF203" s="27">
        <v>1000</v>
      </c>
      <c r="CG203" s="26">
        <v>5000</v>
      </c>
      <c r="CH203" s="27">
        <v>5000</v>
      </c>
      <c r="CI203" s="26">
        <v>8000</v>
      </c>
      <c r="CJ203" s="27">
        <f>1500+0</f>
        <v>1500</v>
      </c>
      <c r="CK203" s="26"/>
      <c r="CL203" s="27"/>
      <c r="CM203" s="29">
        <v>0</v>
      </c>
      <c r="CN203" s="27"/>
      <c r="CO203" s="29">
        <v>0</v>
      </c>
      <c r="CP203" s="27"/>
      <c r="CQ203" s="29">
        <v>0</v>
      </c>
      <c r="CR203" s="27"/>
      <c r="CS203" s="29">
        <v>0</v>
      </c>
      <c r="CT203" s="27">
        <v>6500</v>
      </c>
      <c r="CU203" s="29">
        <v>0</v>
      </c>
      <c r="CV203" s="27"/>
      <c r="CW203" s="29">
        <v>0</v>
      </c>
      <c r="CX203" s="27"/>
      <c r="CY203" s="29">
        <v>0</v>
      </c>
      <c r="CZ203" s="27"/>
      <c r="DA203" s="29">
        <v>0</v>
      </c>
      <c r="DB203" s="27"/>
      <c r="DC203" s="29">
        <v>0</v>
      </c>
      <c r="DD203" s="27"/>
      <c r="DE203" s="128"/>
      <c r="DF203" s="27"/>
      <c r="DG203" s="128"/>
      <c r="DH203" s="27"/>
      <c r="DI203" s="128"/>
      <c r="DJ203" s="27"/>
      <c r="DK203" s="125"/>
      <c r="DL203" s="128"/>
      <c r="DM203" s="27"/>
      <c r="DN203" s="128"/>
      <c r="DO203" s="27"/>
      <c r="DP203" s="128"/>
      <c r="DQ203" s="27"/>
      <c r="DR203" s="128"/>
      <c r="DS203" s="27"/>
      <c r="DT203" s="128"/>
      <c r="DU203" s="27"/>
      <c r="DV203" s="128"/>
      <c r="DW203" s="27"/>
      <c r="DX203" s="128"/>
      <c r="DY203" s="27"/>
      <c r="DZ203" s="128"/>
      <c r="EA203" s="27"/>
      <c r="EB203" s="128"/>
      <c r="EC203" s="27"/>
      <c r="ED203" s="128"/>
      <c r="EE203" s="27"/>
      <c r="EF203" s="128"/>
      <c r="EG203" s="27"/>
      <c r="EH203" s="28"/>
      <c r="EI203" s="27"/>
      <c r="EJ203" s="30"/>
      <c r="EK203" s="28"/>
      <c r="EL203" s="27"/>
      <c r="EM203" s="28"/>
      <c r="EN203" s="27"/>
      <c r="EO203" s="28"/>
      <c r="EP203" s="27"/>
      <c r="EQ203" s="28"/>
      <c r="ER203" s="27"/>
      <c r="ES203" s="28"/>
      <c r="ET203" s="27"/>
      <c r="EU203" s="28"/>
      <c r="EV203" s="27"/>
      <c r="EW203" s="26"/>
      <c r="EX203" s="27"/>
      <c r="EY203" s="26"/>
      <c r="EZ203" s="27"/>
      <c r="FA203" s="26"/>
      <c r="FB203" s="27"/>
      <c r="FC203" s="26"/>
      <c r="FD203" s="27"/>
      <c r="FE203" s="26"/>
      <c r="FF203" s="27"/>
      <c r="FG203" s="26"/>
      <c r="FH203" s="27"/>
      <c r="FI203" s="30"/>
      <c r="FJ203" s="31">
        <f t="shared" si="18"/>
        <v>15500</v>
      </c>
      <c r="FK203" s="31">
        <f t="shared" si="19"/>
        <v>15500</v>
      </c>
      <c r="FL203" s="32">
        <f t="shared" si="20"/>
        <v>0</v>
      </c>
    </row>
    <row r="204" spans="1:168" ht="25.5" customHeight="1">
      <c r="A204" s="41">
        <v>197</v>
      </c>
      <c r="B204" s="48" t="s">
        <v>847</v>
      </c>
      <c r="C204" s="20" t="s">
        <v>848</v>
      </c>
      <c r="D204" s="20" t="s">
        <v>1460</v>
      </c>
      <c r="E204" s="20" t="s">
        <v>1457</v>
      </c>
      <c r="F204" s="126" t="s">
        <v>849</v>
      </c>
      <c r="G204" s="212"/>
      <c r="H204" s="147"/>
      <c r="I204" s="94">
        <v>6600</v>
      </c>
      <c r="J204" s="147"/>
      <c r="K204" s="34">
        <f t="shared" si="17"/>
        <v>57080</v>
      </c>
      <c r="L204" s="25">
        <f t="shared" si="16"/>
        <v>0</v>
      </c>
      <c r="M204" s="26">
        <v>1500</v>
      </c>
      <c r="N204" s="26">
        <v>1000</v>
      </c>
      <c r="O204" s="26">
        <v>5000</v>
      </c>
      <c r="P204" s="26">
        <v>8000</v>
      </c>
      <c r="Q204" s="258"/>
      <c r="R204" s="258"/>
      <c r="S204" s="258"/>
      <c r="T204" s="258"/>
      <c r="U204" s="258"/>
      <c r="V204" s="258"/>
      <c r="W204" s="258"/>
      <c r="X204" s="258"/>
      <c r="Y204" s="258"/>
      <c r="Z204" s="258"/>
      <c r="AA204" s="258"/>
      <c r="AB204" s="258"/>
      <c r="AC204" s="258"/>
      <c r="AD204" s="258"/>
      <c r="AE204" s="258"/>
      <c r="AF204" s="258"/>
      <c r="AG204" s="258"/>
      <c r="AH204" s="258"/>
      <c r="AI204" s="258"/>
      <c r="AJ204" s="258"/>
      <c r="AK204" s="258"/>
      <c r="AL204" s="258"/>
      <c r="AM204" s="258"/>
      <c r="AN204" s="258"/>
      <c r="AO204" s="258"/>
      <c r="AP204" s="258"/>
      <c r="AQ204" s="258"/>
      <c r="AR204" s="258"/>
      <c r="AS204" s="258"/>
      <c r="AT204" s="258"/>
      <c r="AU204" s="258"/>
      <c r="AV204" s="258"/>
      <c r="AW204" s="258"/>
      <c r="AX204" s="258"/>
      <c r="AY204" s="258"/>
      <c r="AZ204" s="258"/>
      <c r="BA204" s="258"/>
      <c r="BB204" s="258"/>
      <c r="BC204" s="258"/>
      <c r="BD204" s="258"/>
      <c r="BE204" s="258"/>
      <c r="BF204" s="258"/>
      <c r="BG204" s="258"/>
      <c r="BH204" s="258"/>
      <c r="BI204" s="258"/>
      <c r="BJ204" s="258"/>
      <c r="BK204" s="258"/>
      <c r="BL204" s="258"/>
      <c r="BM204" s="258"/>
      <c r="BN204" s="258"/>
      <c r="BO204" s="258"/>
      <c r="BP204" s="258"/>
      <c r="BQ204" s="258"/>
      <c r="BR204" s="258"/>
      <c r="BS204" s="258"/>
      <c r="BT204" s="258"/>
      <c r="BU204" s="258"/>
      <c r="BV204" s="258"/>
      <c r="BW204" s="258"/>
      <c r="BX204" s="258"/>
      <c r="BY204" s="258"/>
      <c r="BZ204" s="258"/>
      <c r="CA204" s="258"/>
      <c r="CB204" s="258"/>
      <c r="CC204" s="26">
        <v>1500</v>
      </c>
      <c r="CD204" s="27">
        <v>1500</v>
      </c>
      <c r="CE204" s="26">
        <v>1000</v>
      </c>
      <c r="CF204" s="27">
        <v>1000</v>
      </c>
      <c r="CG204" s="26">
        <v>5000</v>
      </c>
      <c r="CH204" s="27">
        <v>5000</v>
      </c>
      <c r="CI204" s="26">
        <v>8000</v>
      </c>
      <c r="CJ204" s="27">
        <f>1500+6500</f>
        <v>8000</v>
      </c>
      <c r="CK204" s="26"/>
      <c r="CL204" s="27"/>
      <c r="CM204" s="29">
        <v>4620</v>
      </c>
      <c r="CN204" s="27">
        <v>0</v>
      </c>
      <c r="CO204" s="29">
        <v>4620</v>
      </c>
      <c r="CP204" s="27">
        <v>0</v>
      </c>
      <c r="CQ204" s="29">
        <v>4620</v>
      </c>
      <c r="CR204" s="27">
        <f>9240+0</f>
        <v>9240</v>
      </c>
      <c r="CS204" s="29">
        <v>4620</v>
      </c>
      <c r="CT204" s="27">
        <f>9240+0</f>
        <v>9240</v>
      </c>
      <c r="CU204" s="29">
        <v>4620</v>
      </c>
      <c r="CV204" s="27"/>
      <c r="CW204" s="29">
        <v>4620</v>
      </c>
      <c r="CX204" s="27"/>
      <c r="CY204" s="29">
        <v>4620</v>
      </c>
      <c r="CZ204" s="27">
        <v>13860</v>
      </c>
      <c r="DA204" s="29">
        <v>4620</v>
      </c>
      <c r="DB204" s="27"/>
      <c r="DC204" s="29">
        <v>4620</v>
      </c>
      <c r="DD204" s="27">
        <v>9240</v>
      </c>
      <c r="DE204" s="128"/>
      <c r="DF204" s="27"/>
      <c r="DG204" s="128"/>
      <c r="DH204" s="27"/>
      <c r="DI204" s="128"/>
      <c r="DJ204" s="27"/>
      <c r="DK204" s="125"/>
      <c r="DL204" s="128"/>
      <c r="DM204" s="27"/>
      <c r="DN204" s="128"/>
      <c r="DO204" s="27"/>
      <c r="DP204" s="128"/>
      <c r="DQ204" s="27"/>
      <c r="DR204" s="128"/>
      <c r="DS204" s="27"/>
      <c r="DT204" s="128"/>
      <c r="DU204" s="27"/>
      <c r="DV204" s="128"/>
      <c r="DW204" s="27"/>
      <c r="DX204" s="128"/>
      <c r="DY204" s="27"/>
      <c r="DZ204" s="128"/>
      <c r="EA204" s="27"/>
      <c r="EB204" s="128"/>
      <c r="EC204" s="27"/>
      <c r="ED204" s="128"/>
      <c r="EE204" s="27"/>
      <c r="EF204" s="128"/>
      <c r="EG204" s="27"/>
      <c r="EH204" s="28"/>
      <c r="EI204" s="27"/>
      <c r="EJ204" s="30"/>
      <c r="EK204" s="28"/>
      <c r="EL204" s="27"/>
      <c r="EM204" s="28"/>
      <c r="EN204" s="27"/>
      <c r="EO204" s="28"/>
      <c r="EP204" s="27"/>
      <c r="EQ204" s="28"/>
      <c r="ER204" s="27"/>
      <c r="ES204" s="28"/>
      <c r="ET204" s="27"/>
      <c r="EU204" s="28"/>
      <c r="EV204" s="27"/>
      <c r="EW204" s="26"/>
      <c r="EX204" s="27"/>
      <c r="EY204" s="26"/>
      <c r="EZ204" s="27"/>
      <c r="FA204" s="26"/>
      <c r="FB204" s="27"/>
      <c r="FC204" s="26"/>
      <c r="FD204" s="27"/>
      <c r="FE204" s="26"/>
      <c r="FF204" s="27"/>
      <c r="FG204" s="26"/>
      <c r="FH204" s="27"/>
      <c r="FI204" s="30"/>
      <c r="FJ204" s="31">
        <f t="shared" si="18"/>
        <v>57080</v>
      </c>
      <c r="FK204" s="31">
        <f t="shared" si="19"/>
        <v>57080</v>
      </c>
      <c r="FL204" s="32">
        <f t="shared" si="20"/>
        <v>0</v>
      </c>
    </row>
    <row r="205" spans="1:168" ht="25.5" customHeight="1">
      <c r="A205" s="172">
        <v>198</v>
      </c>
      <c r="B205" s="48" t="s">
        <v>850</v>
      </c>
      <c r="C205" s="20" t="s">
        <v>851</v>
      </c>
      <c r="D205" s="20" t="s">
        <v>1460</v>
      </c>
      <c r="E205" s="20" t="s">
        <v>1457</v>
      </c>
      <c r="F205" s="126" t="s">
        <v>852</v>
      </c>
      <c r="G205" s="33"/>
      <c r="H205" s="127" t="s">
        <v>1465</v>
      </c>
      <c r="I205" s="94">
        <v>4600</v>
      </c>
      <c r="J205" s="127" t="s">
        <v>56</v>
      </c>
      <c r="K205" s="34">
        <f t="shared" si="17"/>
        <v>44480</v>
      </c>
      <c r="L205" s="25">
        <f t="shared" si="16"/>
        <v>6440</v>
      </c>
      <c r="M205" s="26">
        <v>1500</v>
      </c>
      <c r="N205" s="26">
        <v>1000</v>
      </c>
      <c r="O205" s="26">
        <v>5000</v>
      </c>
      <c r="P205" s="26">
        <v>8000</v>
      </c>
      <c r="Q205" s="258"/>
      <c r="R205" s="258"/>
      <c r="S205" s="258"/>
      <c r="T205" s="258"/>
      <c r="U205" s="258"/>
      <c r="V205" s="258"/>
      <c r="W205" s="258"/>
      <c r="X205" s="258"/>
      <c r="Y205" s="258"/>
      <c r="Z205" s="258"/>
      <c r="AA205" s="258"/>
      <c r="AB205" s="258"/>
      <c r="AC205" s="258"/>
      <c r="AD205" s="258"/>
      <c r="AE205" s="258"/>
      <c r="AF205" s="258"/>
      <c r="AG205" s="258"/>
      <c r="AH205" s="258"/>
      <c r="AI205" s="258"/>
      <c r="AJ205" s="258"/>
      <c r="AK205" s="258"/>
      <c r="AL205" s="258"/>
      <c r="AM205" s="258"/>
      <c r="AN205" s="258"/>
      <c r="AO205" s="258"/>
      <c r="AP205" s="258"/>
      <c r="AQ205" s="258"/>
      <c r="AR205" s="258"/>
      <c r="AS205" s="258"/>
      <c r="AT205" s="258"/>
      <c r="AU205" s="258"/>
      <c r="AV205" s="258"/>
      <c r="AW205" s="258"/>
      <c r="AX205" s="258"/>
      <c r="AY205" s="258"/>
      <c r="AZ205" s="258"/>
      <c r="BA205" s="258"/>
      <c r="BB205" s="258"/>
      <c r="BC205" s="258"/>
      <c r="BD205" s="258"/>
      <c r="BE205" s="258"/>
      <c r="BF205" s="258"/>
      <c r="BG205" s="258"/>
      <c r="BH205" s="258"/>
      <c r="BI205" s="258"/>
      <c r="BJ205" s="258"/>
      <c r="BK205" s="258"/>
      <c r="BL205" s="258"/>
      <c r="BM205" s="258"/>
      <c r="BN205" s="258"/>
      <c r="BO205" s="258"/>
      <c r="BP205" s="258"/>
      <c r="BQ205" s="258"/>
      <c r="BR205" s="258"/>
      <c r="BS205" s="258"/>
      <c r="BT205" s="258"/>
      <c r="BU205" s="258"/>
      <c r="BV205" s="258"/>
      <c r="BW205" s="258"/>
      <c r="BX205" s="258"/>
      <c r="BY205" s="258"/>
      <c r="BZ205" s="258"/>
      <c r="CA205" s="258"/>
      <c r="CB205" s="258"/>
      <c r="CC205" s="26">
        <v>1500</v>
      </c>
      <c r="CD205" s="27">
        <v>1500</v>
      </c>
      <c r="CE205" s="26">
        <v>1000</v>
      </c>
      <c r="CF205" s="27">
        <v>1000</v>
      </c>
      <c r="CG205" s="26">
        <v>5000</v>
      </c>
      <c r="CH205" s="27">
        <v>5000</v>
      </c>
      <c r="CI205" s="26">
        <v>8000</v>
      </c>
      <c r="CJ205" s="27">
        <v>1500</v>
      </c>
      <c r="CK205" s="26"/>
      <c r="CL205" s="27"/>
      <c r="CM205" s="29">
        <v>3220</v>
      </c>
      <c r="CN205" s="27">
        <v>9720</v>
      </c>
      <c r="CO205" s="29">
        <v>3220</v>
      </c>
      <c r="CP205" s="27">
        <v>3220</v>
      </c>
      <c r="CQ205" s="29">
        <v>3220</v>
      </c>
      <c r="CR205" s="27">
        <v>0</v>
      </c>
      <c r="CS205" s="29">
        <v>3220</v>
      </c>
      <c r="CT205" s="27">
        <v>6440</v>
      </c>
      <c r="CU205" s="29">
        <v>3220</v>
      </c>
      <c r="CV205" s="27"/>
      <c r="CW205" s="29">
        <v>3220</v>
      </c>
      <c r="CX205" s="27">
        <v>6440</v>
      </c>
      <c r="CY205" s="29">
        <v>3220</v>
      </c>
      <c r="CZ205" s="27"/>
      <c r="DA205" s="29">
        <v>3220</v>
      </c>
      <c r="DB205" s="27"/>
      <c r="DC205" s="29">
        <v>3220</v>
      </c>
      <c r="DD205" s="27">
        <v>3220</v>
      </c>
      <c r="DE205" s="128"/>
      <c r="DF205" s="27"/>
      <c r="DG205" s="128"/>
      <c r="DH205" s="27"/>
      <c r="DI205" s="128"/>
      <c r="DJ205" s="27"/>
      <c r="DK205" s="125"/>
      <c r="DL205" s="128"/>
      <c r="DM205" s="27"/>
      <c r="DN205" s="128"/>
      <c r="DO205" s="27"/>
      <c r="DP205" s="128"/>
      <c r="DQ205" s="27"/>
      <c r="DR205" s="128"/>
      <c r="DS205" s="27"/>
      <c r="DT205" s="128"/>
      <c r="DU205" s="27"/>
      <c r="DV205" s="128"/>
      <c r="DW205" s="27"/>
      <c r="DX205" s="128"/>
      <c r="DY205" s="27"/>
      <c r="DZ205" s="128"/>
      <c r="EA205" s="27"/>
      <c r="EB205" s="128"/>
      <c r="EC205" s="27"/>
      <c r="ED205" s="128"/>
      <c r="EE205" s="27"/>
      <c r="EF205" s="128"/>
      <c r="EG205" s="27"/>
      <c r="EH205" s="28"/>
      <c r="EI205" s="27"/>
      <c r="EJ205" s="30"/>
      <c r="EK205" s="28"/>
      <c r="EL205" s="27"/>
      <c r="EM205" s="28"/>
      <c r="EN205" s="27"/>
      <c r="EO205" s="28"/>
      <c r="EP205" s="27"/>
      <c r="EQ205" s="28"/>
      <c r="ER205" s="27"/>
      <c r="ES205" s="28"/>
      <c r="ET205" s="27"/>
      <c r="EU205" s="28"/>
      <c r="EV205" s="27"/>
      <c r="EW205" s="26"/>
      <c r="EX205" s="27"/>
      <c r="EY205" s="26"/>
      <c r="EZ205" s="27"/>
      <c r="FA205" s="26"/>
      <c r="FB205" s="27"/>
      <c r="FC205" s="26"/>
      <c r="FD205" s="27"/>
      <c r="FE205" s="26"/>
      <c r="FF205" s="27"/>
      <c r="FG205" s="26"/>
      <c r="FH205" s="27"/>
      <c r="FI205" s="30"/>
      <c r="FJ205" s="31">
        <f t="shared" si="18"/>
        <v>44480</v>
      </c>
      <c r="FK205" s="31">
        <f t="shared" si="19"/>
        <v>38040</v>
      </c>
      <c r="FL205" s="32">
        <f t="shared" si="20"/>
        <v>6440</v>
      </c>
    </row>
    <row r="206" spans="1:168" ht="25.5" customHeight="1">
      <c r="A206" s="41">
        <v>199</v>
      </c>
      <c r="B206" s="47" t="s">
        <v>266</v>
      </c>
      <c r="C206" s="20" t="s">
        <v>267</v>
      </c>
      <c r="D206" s="20" t="s">
        <v>1460</v>
      </c>
      <c r="E206" s="20" t="s">
        <v>1458</v>
      </c>
      <c r="F206" s="21" t="s">
        <v>268</v>
      </c>
      <c r="G206" s="33"/>
      <c r="H206" s="35"/>
      <c r="I206" s="23">
        <v>6600</v>
      </c>
      <c r="J206" s="35"/>
      <c r="K206" s="34">
        <f t="shared" si="17"/>
        <v>57080</v>
      </c>
      <c r="L206" s="38">
        <f>FJ206</f>
        <v>57080</v>
      </c>
      <c r="M206" s="26">
        <v>1500</v>
      </c>
      <c r="N206" s="26">
        <v>1000</v>
      </c>
      <c r="O206" s="26">
        <v>5000</v>
      </c>
      <c r="P206" s="26">
        <v>8000</v>
      </c>
      <c r="Q206" s="258"/>
      <c r="R206" s="258"/>
      <c r="S206" s="258"/>
      <c r="T206" s="258"/>
      <c r="U206" s="258"/>
      <c r="V206" s="258"/>
      <c r="W206" s="258"/>
      <c r="X206" s="258"/>
      <c r="Y206" s="258"/>
      <c r="Z206" s="258"/>
      <c r="AA206" s="258"/>
      <c r="AB206" s="258"/>
      <c r="AC206" s="258"/>
      <c r="AD206" s="258"/>
      <c r="AE206" s="258"/>
      <c r="AF206" s="258"/>
      <c r="AG206" s="258"/>
      <c r="AH206" s="258"/>
      <c r="AI206" s="258"/>
      <c r="AJ206" s="258"/>
      <c r="AK206" s="258"/>
      <c r="AL206" s="258"/>
      <c r="AM206" s="258"/>
      <c r="AN206" s="258"/>
      <c r="AO206" s="258"/>
      <c r="AP206" s="258"/>
      <c r="AQ206" s="258"/>
      <c r="AR206" s="258"/>
      <c r="AS206" s="258"/>
      <c r="AT206" s="258"/>
      <c r="AU206" s="258"/>
      <c r="AV206" s="258"/>
      <c r="AW206" s="258"/>
      <c r="AX206" s="258"/>
      <c r="AY206" s="258"/>
      <c r="AZ206" s="258"/>
      <c r="BA206" s="258"/>
      <c r="BB206" s="258"/>
      <c r="BC206" s="258"/>
      <c r="BD206" s="258"/>
      <c r="BE206" s="258"/>
      <c r="BF206" s="258"/>
      <c r="BG206" s="258"/>
      <c r="BH206" s="258"/>
      <c r="BI206" s="258"/>
      <c r="BJ206" s="258"/>
      <c r="BK206" s="258"/>
      <c r="BL206" s="258"/>
      <c r="BM206" s="258"/>
      <c r="BN206" s="258"/>
      <c r="BO206" s="258"/>
      <c r="BP206" s="258"/>
      <c r="BQ206" s="258"/>
      <c r="BR206" s="258"/>
      <c r="BS206" s="258"/>
      <c r="BT206" s="258"/>
      <c r="BU206" s="258"/>
      <c r="BV206" s="258"/>
      <c r="BW206" s="258"/>
      <c r="BX206" s="258"/>
      <c r="BY206" s="258"/>
      <c r="BZ206" s="258"/>
      <c r="CA206" s="258"/>
      <c r="CB206" s="258"/>
      <c r="CC206" s="26">
        <v>1500</v>
      </c>
      <c r="CD206" s="27">
        <v>1500</v>
      </c>
      <c r="CE206" s="26">
        <v>1000</v>
      </c>
      <c r="CF206" s="27">
        <v>1000</v>
      </c>
      <c r="CG206" s="26">
        <v>5000</v>
      </c>
      <c r="CH206" s="27">
        <v>5000</v>
      </c>
      <c r="CI206" s="26">
        <v>8000</v>
      </c>
      <c r="CJ206" s="27">
        <v>1500</v>
      </c>
      <c r="CK206" s="28"/>
      <c r="CL206" s="27"/>
      <c r="CM206" s="26"/>
      <c r="CN206" s="27"/>
      <c r="CO206" s="29">
        <v>4620</v>
      </c>
      <c r="CP206" s="27">
        <v>11120</v>
      </c>
      <c r="CQ206" s="29">
        <v>4620</v>
      </c>
      <c r="CR206" s="27">
        <v>0</v>
      </c>
      <c r="CS206" s="29">
        <v>4620</v>
      </c>
      <c r="CT206" s="27">
        <v>9240</v>
      </c>
      <c r="CU206" s="29">
        <v>4620</v>
      </c>
      <c r="CV206" s="27">
        <v>4620</v>
      </c>
      <c r="CW206" s="29">
        <v>4620</v>
      </c>
      <c r="CX206" s="27"/>
      <c r="CY206" s="29">
        <v>4620</v>
      </c>
      <c r="CZ206" s="27"/>
      <c r="DA206" s="29">
        <v>4620</v>
      </c>
      <c r="DB206" s="27"/>
      <c r="DC206" s="29">
        <v>4620</v>
      </c>
      <c r="DD206" s="27"/>
      <c r="DE206" s="29">
        <v>4620</v>
      </c>
      <c r="DF206" s="27"/>
      <c r="DG206" s="28"/>
      <c r="DH206" s="27"/>
      <c r="DI206" s="28"/>
      <c r="DJ206" s="27"/>
      <c r="DK206" s="125"/>
      <c r="DL206" s="128"/>
      <c r="DM206" s="27"/>
      <c r="DN206" s="128"/>
      <c r="DO206" s="27"/>
      <c r="DP206" s="128"/>
      <c r="DQ206" s="27"/>
      <c r="DR206" s="128"/>
      <c r="DS206" s="27"/>
      <c r="DT206" s="128"/>
      <c r="DU206" s="27"/>
      <c r="DV206" s="128"/>
      <c r="DW206" s="27"/>
      <c r="DX206" s="128"/>
      <c r="DY206" s="27"/>
      <c r="DZ206" s="128"/>
      <c r="EA206" s="27"/>
      <c r="EB206" s="128"/>
      <c r="EC206" s="27"/>
      <c r="ED206" s="128"/>
      <c r="EE206" s="27"/>
      <c r="EF206" s="128"/>
      <c r="EG206" s="27"/>
      <c r="EH206" s="28"/>
      <c r="EI206" s="27"/>
      <c r="EJ206" s="30"/>
      <c r="EK206" s="28"/>
      <c r="EL206" s="27"/>
      <c r="EM206" s="28"/>
      <c r="EN206" s="27"/>
      <c r="EO206" s="28"/>
      <c r="EP206" s="27"/>
      <c r="EQ206" s="28"/>
      <c r="ER206" s="27"/>
      <c r="ES206" s="28"/>
      <c r="ET206" s="27"/>
      <c r="EU206" s="28"/>
      <c r="EV206" s="27"/>
      <c r="EW206" s="26"/>
      <c r="EX206" s="27"/>
      <c r="EY206" s="26"/>
      <c r="EZ206" s="27"/>
      <c r="FA206" s="26"/>
      <c r="FB206" s="27"/>
      <c r="FC206" s="26"/>
      <c r="FD206" s="27"/>
      <c r="FE206" s="26"/>
      <c r="FF206" s="27"/>
      <c r="FG206" s="26"/>
      <c r="FH206" s="27"/>
      <c r="FI206" s="30"/>
      <c r="FJ206" s="31">
        <f t="shared" si="18"/>
        <v>57080</v>
      </c>
      <c r="FK206" s="31">
        <f t="shared" si="19"/>
        <v>33980</v>
      </c>
      <c r="FL206" s="32">
        <f t="shared" si="20"/>
        <v>23100</v>
      </c>
    </row>
    <row r="207" spans="1:168" ht="25.5" customHeight="1">
      <c r="A207" s="172">
        <v>200</v>
      </c>
      <c r="B207" s="48" t="s">
        <v>853</v>
      </c>
      <c r="C207" s="20" t="s">
        <v>854</v>
      </c>
      <c r="D207" s="20" t="s">
        <v>1460</v>
      </c>
      <c r="E207" s="20" t="s">
        <v>1457</v>
      </c>
      <c r="F207" s="126" t="s">
        <v>855</v>
      </c>
      <c r="G207" s="212"/>
      <c r="H207" s="147" t="s">
        <v>680</v>
      </c>
      <c r="I207" s="94">
        <v>4600</v>
      </c>
      <c r="J207" s="127" t="s">
        <v>680</v>
      </c>
      <c r="K207" s="34">
        <f t="shared" si="17"/>
        <v>44480</v>
      </c>
      <c r="L207" s="25">
        <f>FL207</f>
        <v>3220</v>
      </c>
      <c r="M207" s="26">
        <v>1500</v>
      </c>
      <c r="N207" s="26">
        <v>1000</v>
      </c>
      <c r="O207" s="26">
        <v>5000</v>
      </c>
      <c r="P207" s="26">
        <v>8000</v>
      </c>
      <c r="Q207" s="258"/>
      <c r="R207" s="258"/>
      <c r="S207" s="258"/>
      <c r="T207" s="258"/>
      <c r="U207" s="258"/>
      <c r="V207" s="258"/>
      <c r="W207" s="258"/>
      <c r="X207" s="258"/>
      <c r="Y207" s="258"/>
      <c r="Z207" s="258"/>
      <c r="AA207" s="258"/>
      <c r="AB207" s="258"/>
      <c r="AC207" s="258"/>
      <c r="AD207" s="258"/>
      <c r="AE207" s="258"/>
      <c r="AF207" s="258"/>
      <c r="AG207" s="258"/>
      <c r="AH207" s="258"/>
      <c r="AI207" s="258"/>
      <c r="AJ207" s="258"/>
      <c r="AK207" s="258"/>
      <c r="AL207" s="258"/>
      <c r="AM207" s="258"/>
      <c r="AN207" s="258"/>
      <c r="AO207" s="258"/>
      <c r="AP207" s="258"/>
      <c r="AQ207" s="258"/>
      <c r="AR207" s="258"/>
      <c r="AS207" s="258"/>
      <c r="AT207" s="258"/>
      <c r="AU207" s="258"/>
      <c r="AV207" s="258"/>
      <c r="AW207" s="258"/>
      <c r="AX207" s="258"/>
      <c r="AY207" s="258"/>
      <c r="AZ207" s="258"/>
      <c r="BA207" s="258"/>
      <c r="BB207" s="258"/>
      <c r="BC207" s="258"/>
      <c r="BD207" s="258"/>
      <c r="BE207" s="258"/>
      <c r="BF207" s="258"/>
      <c r="BG207" s="258"/>
      <c r="BH207" s="258"/>
      <c r="BI207" s="258"/>
      <c r="BJ207" s="258"/>
      <c r="BK207" s="258"/>
      <c r="BL207" s="258"/>
      <c r="BM207" s="258"/>
      <c r="BN207" s="258"/>
      <c r="BO207" s="258"/>
      <c r="BP207" s="258"/>
      <c r="BQ207" s="258"/>
      <c r="BR207" s="258"/>
      <c r="BS207" s="258"/>
      <c r="BT207" s="258"/>
      <c r="BU207" s="258"/>
      <c r="BV207" s="258"/>
      <c r="BW207" s="258"/>
      <c r="BX207" s="258"/>
      <c r="BY207" s="258"/>
      <c r="BZ207" s="258"/>
      <c r="CA207" s="258"/>
      <c r="CB207" s="258"/>
      <c r="CC207" s="26">
        <v>1500</v>
      </c>
      <c r="CD207" s="27">
        <v>1500</v>
      </c>
      <c r="CE207" s="26">
        <v>1000</v>
      </c>
      <c r="CF207" s="27">
        <v>1000</v>
      </c>
      <c r="CG207" s="26">
        <v>5000</v>
      </c>
      <c r="CH207" s="27">
        <v>5000</v>
      </c>
      <c r="CI207" s="26">
        <v>8000</v>
      </c>
      <c r="CJ207" s="27">
        <v>8000</v>
      </c>
      <c r="CK207" s="26"/>
      <c r="CL207" s="27"/>
      <c r="CM207" s="29">
        <v>3220</v>
      </c>
      <c r="CN207" s="27">
        <v>0</v>
      </c>
      <c r="CO207" s="29">
        <v>3220</v>
      </c>
      <c r="CP207" s="27">
        <f>3220+0</f>
        <v>3220</v>
      </c>
      <c r="CQ207" s="29">
        <v>3220</v>
      </c>
      <c r="CR207" s="27"/>
      <c r="CS207" s="29">
        <v>3220</v>
      </c>
      <c r="CT207" s="27">
        <v>3220</v>
      </c>
      <c r="CU207" s="29">
        <v>3220</v>
      </c>
      <c r="CV207" s="27">
        <v>3220</v>
      </c>
      <c r="CW207" s="29">
        <v>3220</v>
      </c>
      <c r="CX207" s="27">
        <f>3220+3220</f>
        <v>6440</v>
      </c>
      <c r="CY207" s="29">
        <v>3220</v>
      </c>
      <c r="CZ207" s="27"/>
      <c r="DA207" s="29">
        <v>3220</v>
      </c>
      <c r="DB207" s="27">
        <v>9660</v>
      </c>
      <c r="DC207" s="29">
        <v>3220</v>
      </c>
      <c r="DD207" s="27"/>
      <c r="DE207" s="128"/>
      <c r="DF207" s="27"/>
      <c r="DG207" s="128"/>
      <c r="DH207" s="27"/>
      <c r="DI207" s="128"/>
      <c r="DJ207" s="27"/>
      <c r="DK207" s="125"/>
      <c r="DL207" s="128"/>
      <c r="DM207" s="27"/>
      <c r="DN207" s="128"/>
      <c r="DO207" s="27"/>
      <c r="DP207" s="128"/>
      <c r="DQ207" s="27"/>
      <c r="DR207" s="128"/>
      <c r="DS207" s="27"/>
      <c r="DT207" s="128"/>
      <c r="DU207" s="27"/>
      <c r="DV207" s="128"/>
      <c r="DW207" s="27"/>
      <c r="DX207" s="128"/>
      <c r="DY207" s="27"/>
      <c r="DZ207" s="128"/>
      <c r="EA207" s="27"/>
      <c r="EB207" s="128"/>
      <c r="EC207" s="27"/>
      <c r="ED207" s="128"/>
      <c r="EE207" s="27"/>
      <c r="EF207" s="128"/>
      <c r="EG207" s="27"/>
      <c r="EH207" s="28"/>
      <c r="EI207" s="27"/>
      <c r="EJ207" s="30"/>
      <c r="EK207" s="28"/>
      <c r="EL207" s="27"/>
      <c r="EM207" s="28"/>
      <c r="EN207" s="27"/>
      <c r="EO207" s="28"/>
      <c r="EP207" s="27"/>
      <c r="EQ207" s="28"/>
      <c r="ER207" s="27"/>
      <c r="ES207" s="28"/>
      <c r="ET207" s="27"/>
      <c r="EU207" s="28"/>
      <c r="EV207" s="27"/>
      <c r="EW207" s="26"/>
      <c r="EX207" s="27"/>
      <c r="EY207" s="26"/>
      <c r="EZ207" s="27"/>
      <c r="FA207" s="26"/>
      <c r="FB207" s="27"/>
      <c r="FC207" s="26"/>
      <c r="FD207" s="27"/>
      <c r="FE207" s="26"/>
      <c r="FF207" s="27"/>
      <c r="FG207" s="26"/>
      <c r="FH207" s="27"/>
      <c r="FI207" s="30"/>
      <c r="FJ207" s="31">
        <f t="shared" si="18"/>
        <v>44480</v>
      </c>
      <c r="FK207" s="31">
        <f t="shared" si="19"/>
        <v>41260</v>
      </c>
      <c r="FL207" s="32">
        <f t="shared" si="20"/>
        <v>3220</v>
      </c>
    </row>
    <row r="208" spans="1:168" ht="25.5" customHeight="1">
      <c r="A208" s="41">
        <v>201</v>
      </c>
      <c r="B208" s="48" t="s">
        <v>856</v>
      </c>
      <c r="C208" s="20" t="s">
        <v>857</v>
      </c>
      <c r="D208" s="20" t="s">
        <v>1460</v>
      </c>
      <c r="E208" s="20" t="s">
        <v>1457</v>
      </c>
      <c r="F208" s="126" t="s">
        <v>858</v>
      </c>
      <c r="G208" s="33"/>
      <c r="H208" s="127"/>
      <c r="I208" s="94">
        <v>6600</v>
      </c>
      <c r="J208" s="127"/>
      <c r="K208" s="34">
        <f t="shared" si="17"/>
        <v>57080</v>
      </c>
      <c r="L208" s="25">
        <f>FL208</f>
        <v>0</v>
      </c>
      <c r="M208" s="26">
        <v>1500</v>
      </c>
      <c r="N208" s="26">
        <v>1000</v>
      </c>
      <c r="O208" s="26">
        <v>5000</v>
      </c>
      <c r="P208" s="26">
        <v>8000</v>
      </c>
      <c r="Q208" s="258"/>
      <c r="R208" s="258"/>
      <c r="S208" s="258"/>
      <c r="T208" s="258"/>
      <c r="U208" s="258"/>
      <c r="V208" s="258"/>
      <c r="W208" s="258"/>
      <c r="X208" s="258"/>
      <c r="Y208" s="258"/>
      <c r="Z208" s="258"/>
      <c r="AA208" s="258"/>
      <c r="AB208" s="258"/>
      <c r="AC208" s="258"/>
      <c r="AD208" s="258"/>
      <c r="AE208" s="258"/>
      <c r="AF208" s="258"/>
      <c r="AG208" s="258"/>
      <c r="AH208" s="258"/>
      <c r="AI208" s="258"/>
      <c r="AJ208" s="258"/>
      <c r="AK208" s="258"/>
      <c r="AL208" s="258"/>
      <c r="AM208" s="258"/>
      <c r="AN208" s="258"/>
      <c r="AO208" s="258"/>
      <c r="AP208" s="258"/>
      <c r="AQ208" s="258"/>
      <c r="AR208" s="258"/>
      <c r="AS208" s="258"/>
      <c r="AT208" s="258"/>
      <c r="AU208" s="258"/>
      <c r="AV208" s="258"/>
      <c r="AW208" s="258"/>
      <c r="AX208" s="258"/>
      <c r="AY208" s="258"/>
      <c r="AZ208" s="258"/>
      <c r="BA208" s="258"/>
      <c r="BB208" s="258"/>
      <c r="BC208" s="258"/>
      <c r="BD208" s="258"/>
      <c r="BE208" s="258"/>
      <c r="BF208" s="258"/>
      <c r="BG208" s="258"/>
      <c r="BH208" s="258"/>
      <c r="BI208" s="258"/>
      <c r="BJ208" s="258"/>
      <c r="BK208" s="258"/>
      <c r="BL208" s="258"/>
      <c r="BM208" s="258"/>
      <c r="BN208" s="258"/>
      <c r="BO208" s="258"/>
      <c r="BP208" s="258"/>
      <c r="BQ208" s="258"/>
      <c r="BR208" s="258"/>
      <c r="BS208" s="258"/>
      <c r="BT208" s="258"/>
      <c r="BU208" s="258"/>
      <c r="BV208" s="258"/>
      <c r="BW208" s="258"/>
      <c r="BX208" s="258"/>
      <c r="BY208" s="258"/>
      <c r="BZ208" s="258"/>
      <c r="CA208" s="258"/>
      <c r="CB208" s="258"/>
      <c r="CC208" s="26">
        <v>1500</v>
      </c>
      <c r="CD208" s="27">
        <v>1500</v>
      </c>
      <c r="CE208" s="26">
        <v>1000</v>
      </c>
      <c r="CF208" s="27">
        <v>1000</v>
      </c>
      <c r="CG208" s="26">
        <v>5000</v>
      </c>
      <c r="CH208" s="27">
        <v>5000</v>
      </c>
      <c r="CI208" s="26">
        <v>8000</v>
      </c>
      <c r="CJ208" s="27">
        <f>1500+6500</f>
        <v>8000</v>
      </c>
      <c r="CK208" s="26"/>
      <c r="CL208" s="27"/>
      <c r="CM208" s="29">
        <v>4620</v>
      </c>
      <c r="CN208" s="27">
        <v>0</v>
      </c>
      <c r="CO208" s="29">
        <v>4620</v>
      </c>
      <c r="CP208" s="27">
        <f>9100+140</f>
        <v>9240</v>
      </c>
      <c r="CQ208" s="29">
        <v>4620</v>
      </c>
      <c r="CR208" s="27">
        <v>0</v>
      </c>
      <c r="CS208" s="29">
        <v>4620</v>
      </c>
      <c r="CT208" s="27">
        <v>9240</v>
      </c>
      <c r="CU208" s="29">
        <v>4620</v>
      </c>
      <c r="CV208" s="27"/>
      <c r="CW208" s="29">
        <v>4620</v>
      </c>
      <c r="CX208" s="27"/>
      <c r="CY208" s="29">
        <v>4620</v>
      </c>
      <c r="CZ208" s="27"/>
      <c r="DA208" s="29">
        <v>4620</v>
      </c>
      <c r="DB208" s="27">
        <v>4620</v>
      </c>
      <c r="DC208" s="29">
        <v>4620</v>
      </c>
      <c r="DD208" s="27">
        <v>18480</v>
      </c>
      <c r="DE208" s="128"/>
      <c r="DF208" s="27"/>
      <c r="DG208" s="128"/>
      <c r="DH208" s="27"/>
      <c r="DI208" s="128"/>
      <c r="DJ208" s="27"/>
      <c r="DK208" s="125"/>
      <c r="DL208" s="128"/>
      <c r="DM208" s="27"/>
      <c r="DN208" s="128"/>
      <c r="DO208" s="27"/>
      <c r="DP208" s="128"/>
      <c r="DQ208" s="27"/>
      <c r="DR208" s="128"/>
      <c r="DS208" s="27"/>
      <c r="DT208" s="128"/>
      <c r="DU208" s="27"/>
      <c r="DV208" s="128"/>
      <c r="DW208" s="27"/>
      <c r="DX208" s="128"/>
      <c r="DY208" s="27"/>
      <c r="DZ208" s="128"/>
      <c r="EA208" s="27"/>
      <c r="EB208" s="128"/>
      <c r="EC208" s="27"/>
      <c r="ED208" s="128"/>
      <c r="EE208" s="27"/>
      <c r="EF208" s="128"/>
      <c r="EG208" s="27"/>
      <c r="EH208" s="28"/>
      <c r="EI208" s="27"/>
      <c r="EJ208" s="30"/>
      <c r="EK208" s="28"/>
      <c r="EL208" s="27"/>
      <c r="EM208" s="28"/>
      <c r="EN208" s="27"/>
      <c r="EO208" s="28"/>
      <c r="EP208" s="27"/>
      <c r="EQ208" s="28"/>
      <c r="ER208" s="27"/>
      <c r="ES208" s="28"/>
      <c r="ET208" s="27"/>
      <c r="EU208" s="28"/>
      <c r="EV208" s="27"/>
      <c r="EW208" s="26"/>
      <c r="EX208" s="27"/>
      <c r="EY208" s="26"/>
      <c r="EZ208" s="27"/>
      <c r="FA208" s="26"/>
      <c r="FB208" s="27"/>
      <c r="FC208" s="26"/>
      <c r="FD208" s="27"/>
      <c r="FE208" s="26"/>
      <c r="FF208" s="27"/>
      <c r="FG208" s="26"/>
      <c r="FH208" s="27"/>
      <c r="FI208" s="30"/>
      <c r="FJ208" s="31">
        <f t="shared" si="18"/>
        <v>57080</v>
      </c>
      <c r="FK208" s="31">
        <f t="shared" si="19"/>
        <v>57080</v>
      </c>
      <c r="FL208" s="32">
        <f t="shared" si="20"/>
        <v>0</v>
      </c>
    </row>
    <row r="209" spans="1:168" ht="25.5" customHeight="1">
      <c r="A209" s="172">
        <v>202</v>
      </c>
      <c r="B209" s="48" t="s">
        <v>859</v>
      </c>
      <c r="C209" s="20" t="s">
        <v>860</v>
      </c>
      <c r="D209" s="20" t="s">
        <v>1460</v>
      </c>
      <c r="E209" s="20" t="s">
        <v>1457</v>
      </c>
      <c r="F209" s="126" t="s">
        <v>861</v>
      </c>
      <c r="G209" s="33"/>
      <c r="H209" s="127"/>
      <c r="I209" s="94">
        <v>6600</v>
      </c>
      <c r="J209" s="127"/>
      <c r="K209" s="34">
        <f t="shared" si="17"/>
        <v>57080</v>
      </c>
      <c r="L209" s="25">
        <f>FL209</f>
        <v>9240</v>
      </c>
      <c r="M209" s="26">
        <v>1500</v>
      </c>
      <c r="N209" s="26">
        <v>1000</v>
      </c>
      <c r="O209" s="26">
        <v>5000</v>
      </c>
      <c r="P209" s="26">
        <v>8000</v>
      </c>
      <c r="Q209" s="258"/>
      <c r="R209" s="258"/>
      <c r="S209" s="258"/>
      <c r="T209" s="258"/>
      <c r="U209" s="258"/>
      <c r="V209" s="258"/>
      <c r="W209" s="258"/>
      <c r="X209" s="258"/>
      <c r="Y209" s="258"/>
      <c r="Z209" s="258"/>
      <c r="AA209" s="258"/>
      <c r="AB209" s="258"/>
      <c r="AC209" s="258"/>
      <c r="AD209" s="258"/>
      <c r="AE209" s="258"/>
      <c r="AF209" s="258"/>
      <c r="AG209" s="258"/>
      <c r="AH209" s="258"/>
      <c r="AI209" s="258"/>
      <c r="AJ209" s="258"/>
      <c r="AK209" s="258"/>
      <c r="AL209" s="258"/>
      <c r="AM209" s="258"/>
      <c r="AN209" s="258"/>
      <c r="AO209" s="258"/>
      <c r="AP209" s="258"/>
      <c r="AQ209" s="258"/>
      <c r="AR209" s="258"/>
      <c r="AS209" s="258"/>
      <c r="AT209" s="258"/>
      <c r="AU209" s="258"/>
      <c r="AV209" s="258"/>
      <c r="AW209" s="258"/>
      <c r="AX209" s="258"/>
      <c r="AY209" s="258"/>
      <c r="AZ209" s="258"/>
      <c r="BA209" s="258"/>
      <c r="BB209" s="258"/>
      <c r="BC209" s="258"/>
      <c r="BD209" s="258"/>
      <c r="BE209" s="258"/>
      <c r="BF209" s="258"/>
      <c r="BG209" s="258"/>
      <c r="BH209" s="258"/>
      <c r="BI209" s="258"/>
      <c r="BJ209" s="258"/>
      <c r="BK209" s="258"/>
      <c r="BL209" s="258"/>
      <c r="BM209" s="258"/>
      <c r="BN209" s="258"/>
      <c r="BO209" s="258"/>
      <c r="BP209" s="258"/>
      <c r="BQ209" s="258"/>
      <c r="BR209" s="258"/>
      <c r="BS209" s="258"/>
      <c r="BT209" s="258"/>
      <c r="BU209" s="258"/>
      <c r="BV209" s="258"/>
      <c r="BW209" s="258"/>
      <c r="BX209" s="258"/>
      <c r="BY209" s="258"/>
      <c r="BZ209" s="258"/>
      <c r="CA209" s="258"/>
      <c r="CB209" s="258"/>
      <c r="CC209" s="26">
        <v>1500</v>
      </c>
      <c r="CD209" s="27">
        <v>1500</v>
      </c>
      <c r="CE209" s="26">
        <v>1000</v>
      </c>
      <c r="CF209" s="27">
        <v>1000</v>
      </c>
      <c r="CG209" s="26">
        <v>5000</v>
      </c>
      <c r="CH209" s="27">
        <v>5000</v>
      </c>
      <c r="CI209" s="26">
        <v>8000</v>
      </c>
      <c r="CJ209" s="27">
        <v>8000</v>
      </c>
      <c r="CK209" s="26"/>
      <c r="CL209" s="27"/>
      <c r="CM209" s="29">
        <v>4620</v>
      </c>
      <c r="CN209" s="27">
        <v>0</v>
      </c>
      <c r="CO209" s="29">
        <v>4620</v>
      </c>
      <c r="CP209" s="27">
        <f>4620+0</f>
        <v>4620</v>
      </c>
      <c r="CQ209" s="29">
        <v>4620</v>
      </c>
      <c r="CR209" s="27">
        <v>0</v>
      </c>
      <c r="CS209" s="29">
        <v>4620</v>
      </c>
      <c r="CT209" s="27">
        <v>9240</v>
      </c>
      <c r="CU209" s="29">
        <v>4620</v>
      </c>
      <c r="CV209" s="27"/>
      <c r="CW209" s="29">
        <v>4620</v>
      </c>
      <c r="CX209" s="27">
        <v>9240</v>
      </c>
      <c r="CY209" s="29">
        <v>4620</v>
      </c>
      <c r="CZ209" s="27"/>
      <c r="DA209" s="29">
        <v>4620</v>
      </c>
      <c r="DB209" s="27"/>
      <c r="DC209" s="29">
        <v>4620</v>
      </c>
      <c r="DD209" s="27">
        <v>9240</v>
      </c>
      <c r="DE209" s="128"/>
      <c r="DF209" s="27"/>
      <c r="DG209" s="128"/>
      <c r="DH209" s="27"/>
      <c r="DI209" s="128"/>
      <c r="DJ209" s="27"/>
      <c r="DK209" s="125"/>
      <c r="DL209" s="128"/>
      <c r="DM209" s="27"/>
      <c r="DN209" s="128"/>
      <c r="DO209" s="27"/>
      <c r="DP209" s="128"/>
      <c r="DQ209" s="27"/>
      <c r="DR209" s="128"/>
      <c r="DS209" s="27"/>
      <c r="DT209" s="128"/>
      <c r="DU209" s="27"/>
      <c r="DV209" s="128"/>
      <c r="DW209" s="27"/>
      <c r="DX209" s="128"/>
      <c r="DY209" s="27"/>
      <c r="DZ209" s="128"/>
      <c r="EA209" s="27"/>
      <c r="EB209" s="128"/>
      <c r="EC209" s="27"/>
      <c r="ED209" s="128"/>
      <c r="EE209" s="27"/>
      <c r="EF209" s="128"/>
      <c r="EG209" s="27"/>
      <c r="EH209" s="28"/>
      <c r="EI209" s="27"/>
      <c r="EJ209" s="30"/>
      <c r="EK209" s="28"/>
      <c r="EL209" s="27"/>
      <c r="EM209" s="28"/>
      <c r="EN209" s="27"/>
      <c r="EO209" s="28"/>
      <c r="EP209" s="27"/>
      <c r="EQ209" s="28"/>
      <c r="ER209" s="27"/>
      <c r="ES209" s="28"/>
      <c r="ET209" s="27"/>
      <c r="EU209" s="28"/>
      <c r="EV209" s="27"/>
      <c r="EW209" s="26"/>
      <c r="EX209" s="27"/>
      <c r="EY209" s="26"/>
      <c r="EZ209" s="27"/>
      <c r="FA209" s="26"/>
      <c r="FB209" s="27"/>
      <c r="FC209" s="26"/>
      <c r="FD209" s="27"/>
      <c r="FE209" s="26"/>
      <c r="FF209" s="27"/>
      <c r="FG209" s="26"/>
      <c r="FH209" s="27"/>
      <c r="FI209" s="30"/>
      <c r="FJ209" s="31">
        <f t="shared" si="18"/>
        <v>57080</v>
      </c>
      <c r="FK209" s="31">
        <f t="shared" si="19"/>
        <v>47840</v>
      </c>
      <c r="FL209" s="32">
        <f t="shared" si="20"/>
        <v>9240</v>
      </c>
    </row>
    <row r="210" spans="1:168" ht="25.5" customHeight="1">
      <c r="A210" s="41">
        <v>203</v>
      </c>
      <c r="B210" s="48" t="s">
        <v>862</v>
      </c>
      <c r="C210" s="20" t="s">
        <v>863</v>
      </c>
      <c r="D210" s="20" t="s">
        <v>1460</v>
      </c>
      <c r="E210" s="20" t="s">
        <v>1457</v>
      </c>
      <c r="F210" s="126" t="s">
        <v>864</v>
      </c>
      <c r="G210" s="33"/>
      <c r="H210" s="127"/>
      <c r="I210" s="94">
        <v>6600</v>
      </c>
      <c r="J210" s="127"/>
      <c r="K210" s="34">
        <f t="shared" si="17"/>
        <v>57080</v>
      </c>
      <c r="L210" s="25">
        <f>FL210</f>
        <v>20360</v>
      </c>
      <c r="M210" s="26">
        <v>1500</v>
      </c>
      <c r="N210" s="26">
        <v>1000</v>
      </c>
      <c r="O210" s="26">
        <v>5000</v>
      </c>
      <c r="P210" s="26">
        <v>8000</v>
      </c>
      <c r="Q210" s="258"/>
      <c r="R210" s="258"/>
      <c r="S210" s="258"/>
      <c r="T210" s="258"/>
      <c r="U210" s="258"/>
      <c r="V210" s="258"/>
      <c r="W210" s="258"/>
      <c r="X210" s="258"/>
      <c r="Y210" s="258"/>
      <c r="Z210" s="258"/>
      <c r="AA210" s="258"/>
      <c r="AB210" s="258"/>
      <c r="AC210" s="258"/>
      <c r="AD210" s="258"/>
      <c r="AE210" s="258"/>
      <c r="AF210" s="258"/>
      <c r="AG210" s="258"/>
      <c r="AH210" s="258"/>
      <c r="AI210" s="258"/>
      <c r="AJ210" s="258"/>
      <c r="AK210" s="258"/>
      <c r="AL210" s="258"/>
      <c r="AM210" s="258"/>
      <c r="AN210" s="258"/>
      <c r="AO210" s="258"/>
      <c r="AP210" s="258"/>
      <c r="AQ210" s="258"/>
      <c r="AR210" s="258"/>
      <c r="AS210" s="258"/>
      <c r="AT210" s="258"/>
      <c r="AU210" s="258"/>
      <c r="AV210" s="258"/>
      <c r="AW210" s="258"/>
      <c r="AX210" s="258"/>
      <c r="AY210" s="258"/>
      <c r="AZ210" s="258"/>
      <c r="BA210" s="258"/>
      <c r="BB210" s="258"/>
      <c r="BC210" s="258"/>
      <c r="BD210" s="258"/>
      <c r="BE210" s="258"/>
      <c r="BF210" s="258"/>
      <c r="BG210" s="258"/>
      <c r="BH210" s="258"/>
      <c r="BI210" s="258"/>
      <c r="BJ210" s="258"/>
      <c r="BK210" s="258"/>
      <c r="BL210" s="258"/>
      <c r="BM210" s="258"/>
      <c r="BN210" s="258"/>
      <c r="BO210" s="258"/>
      <c r="BP210" s="258"/>
      <c r="BQ210" s="258"/>
      <c r="BR210" s="258"/>
      <c r="BS210" s="258"/>
      <c r="BT210" s="258"/>
      <c r="BU210" s="258"/>
      <c r="BV210" s="258"/>
      <c r="BW210" s="258"/>
      <c r="BX210" s="258"/>
      <c r="BY210" s="258"/>
      <c r="BZ210" s="258"/>
      <c r="CA210" s="258"/>
      <c r="CB210" s="258"/>
      <c r="CC210" s="26">
        <v>1500</v>
      </c>
      <c r="CD210" s="27">
        <v>1500</v>
      </c>
      <c r="CE210" s="26">
        <v>1000</v>
      </c>
      <c r="CF210" s="27">
        <v>1000</v>
      </c>
      <c r="CG210" s="26">
        <v>5000</v>
      </c>
      <c r="CH210" s="27">
        <v>5000</v>
      </c>
      <c r="CI210" s="26">
        <v>8000</v>
      </c>
      <c r="CJ210" s="27">
        <f>1500+0</f>
        <v>1500</v>
      </c>
      <c r="CK210" s="26"/>
      <c r="CL210" s="27"/>
      <c r="CM210" s="29">
        <v>4620</v>
      </c>
      <c r="CN210" s="27"/>
      <c r="CO210" s="29">
        <v>4620</v>
      </c>
      <c r="CP210" s="27">
        <v>9240</v>
      </c>
      <c r="CQ210" s="29">
        <v>4620</v>
      </c>
      <c r="CR210" s="27">
        <v>4620</v>
      </c>
      <c r="CS210" s="29">
        <v>4620</v>
      </c>
      <c r="CT210" s="27">
        <v>4620</v>
      </c>
      <c r="CU210" s="29">
        <v>4620</v>
      </c>
      <c r="CV210" s="27">
        <v>4620</v>
      </c>
      <c r="CW210" s="29">
        <v>4620</v>
      </c>
      <c r="CX210" s="27"/>
      <c r="CY210" s="29">
        <v>4620</v>
      </c>
      <c r="CZ210" s="27">
        <v>4620</v>
      </c>
      <c r="DA210" s="29">
        <v>4620</v>
      </c>
      <c r="DB210" s="27"/>
      <c r="DC210" s="29">
        <v>4620</v>
      </c>
      <c r="DD210" s="27"/>
      <c r="DE210" s="128"/>
      <c r="DF210" s="27"/>
      <c r="DG210" s="128"/>
      <c r="DH210" s="27"/>
      <c r="DI210" s="128"/>
      <c r="DJ210" s="27"/>
      <c r="DK210" s="125"/>
      <c r="DL210" s="128"/>
      <c r="DM210" s="27"/>
      <c r="DN210" s="128"/>
      <c r="DO210" s="27"/>
      <c r="DP210" s="128"/>
      <c r="DQ210" s="27"/>
      <c r="DR210" s="128"/>
      <c r="DS210" s="27"/>
      <c r="DT210" s="128"/>
      <c r="DU210" s="27"/>
      <c r="DV210" s="128"/>
      <c r="DW210" s="27"/>
      <c r="DX210" s="128"/>
      <c r="DY210" s="27"/>
      <c r="DZ210" s="128"/>
      <c r="EA210" s="27"/>
      <c r="EB210" s="128"/>
      <c r="EC210" s="27"/>
      <c r="ED210" s="128"/>
      <c r="EE210" s="27"/>
      <c r="EF210" s="128"/>
      <c r="EG210" s="27"/>
      <c r="EH210" s="28"/>
      <c r="EI210" s="27"/>
      <c r="EJ210" s="30"/>
      <c r="EK210" s="28"/>
      <c r="EL210" s="27"/>
      <c r="EM210" s="28"/>
      <c r="EN210" s="27"/>
      <c r="EO210" s="28"/>
      <c r="EP210" s="27"/>
      <c r="EQ210" s="28"/>
      <c r="ER210" s="27"/>
      <c r="ES210" s="28"/>
      <c r="ET210" s="27"/>
      <c r="EU210" s="28"/>
      <c r="EV210" s="27"/>
      <c r="EW210" s="26"/>
      <c r="EX210" s="27"/>
      <c r="EY210" s="26"/>
      <c r="EZ210" s="27"/>
      <c r="FA210" s="26"/>
      <c r="FB210" s="27"/>
      <c r="FC210" s="26"/>
      <c r="FD210" s="27"/>
      <c r="FE210" s="26"/>
      <c r="FF210" s="27"/>
      <c r="FG210" s="26"/>
      <c r="FH210" s="27"/>
      <c r="FI210" s="30"/>
      <c r="FJ210" s="31">
        <f t="shared" si="18"/>
        <v>57080</v>
      </c>
      <c r="FK210" s="31">
        <f t="shared" si="19"/>
        <v>36720</v>
      </c>
      <c r="FL210" s="32">
        <f t="shared" si="20"/>
        <v>20360</v>
      </c>
    </row>
    <row r="211" spans="1:168" ht="25.5" customHeight="1">
      <c r="A211" s="172">
        <v>204</v>
      </c>
      <c r="B211" s="48" t="s">
        <v>269</v>
      </c>
      <c r="C211" s="20" t="s">
        <v>270</v>
      </c>
      <c r="D211" s="20" t="s">
        <v>1460</v>
      </c>
      <c r="E211" s="20" t="s">
        <v>1458</v>
      </c>
      <c r="F211" s="21" t="s">
        <v>271</v>
      </c>
      <c r="G211" s="33"/>
      <c r="H211" s="34" t="s">
        <v>1465</v>
      </c>
      <c r="I211" s="23">
        <v>4600</v>
      </c>
      <c r="J211" s="34" t="s">
        <v>56</v>
      </c>
      <c r="K211" s="34">
        <f t="shared" si="17"/>
        <v>44480</v>
      </c>
      <c r="L211" s="25">
        <f>FJ211</f>
        <v>44480</v>
      </c>
      <c r="M211" s="26">
        <v>1500</v>
      </c>
      <c r="N211" s="26">
        <v>1000</v>
      </c>
      <c r="O211" s="26">
        <v>5000</v>
      </c>
      <c r="P211" s="26">
        <v>8000</v>
      </c>
      <c r="Q211" s="258"/>
      <c r="R211" s="258"/>
      <c r="S211" s="258"/>
      <c r="T211" s="258"/>
      <c r="U211" s="258"/>
      <c r="V211" s="258"/>
      <c r="W211" s="258"/>
      <c r="X211" s="258"/>
      <c r="Y211" s="258"/>
      <c r="Z211" s="258"/>
      <c r="AA211" s="258"/>
      <c r="AB211" s="258"/>
      <c r="AC211" s="258"/>
      <c r="AD211" s="258"/>
      <c r="AE211" s="258"/>
      <c r="AF211" s="258"/>
      <c r="AG211" s="258"/>
      <c r="AH211" s="258"/>
      <c r="AI211" s="258"/>
      <c r="AJ211" s="258"/>
      <c r="AK211" s="258"/>
      <c r="AL211" s="258"/>
      <c r="AM211" s="258"/>
      <c r="AN211" s="258"/>
      <c r="AO211" s="258"/>
      <c r="AP211" s="258"/>
      <c r="AQ211" s="258"/>
      <c r="AR211" s="258"/>
      <c r="AS211" s="258"/>
      <c r="AT211" s="258"/>
      <c r="AU211" s="258"/>
      <c r="AV211" s="258"/>
      <c r="AW211" s="258"/>
      <c r="AX211" s="258"/>
      <c r="AY211" s="258"/>
      <c r="AZ211" s="258"/>
      <c r="BA211" s="258"/>
      <c r="BB211" s="258"/>
      <c r="BC211" s="258"/>
      <c r="BD211" s="258"/>
      <c r="BE211" s="258"/>
      <c r="BF211" s="258"/>
      <c r="BG211" s="258"/>
      <c r="BH211" s="258"/>
      <c r="BI211" s="258"/>
      <c r="BJ211" s="258"/>
      <c r="BK211" s="258"/>
      <c r="BL211" s="258"/>
      <c r="BM211" s="258"/>
      <c r="BN211" s="258"/>
      <c r="BO211" s="258"/>
      <c r="BP211" s="258"/>
      <c r="BQ211" s="258"/>
      <c r="BR211" s="258"/>
      <c r="BS211" s="258"/>
      <c r="BT211" s="258"/>
      <c r="BU211" s="258"/>
      <c r="BV211" s="258"/>
      <c r="BW211" s="258"/>
      <c r="BX211" s="258"/>
      <c r="BY211" s="258"/>
      <c r="BZ211" s="258"/>
      <c r="CA211" s="258"/>
      <c r="CB211" s="258"/>
      <c r="CC211" s="26">
        <v>1500</v>
      </c>
      <c r="CD211" s="27">
        <v>1500</v>
      </c>
      <c r="CE211" s="26">
        <v>1000</v>
      </c>
      <c r="CF211" s="27">
        <v>1000</v>
      </c>
      <c r="CG211" s="26">
        <v>5000</v>
      </c>
      <c r="CH211" s="27">
        <v>5000</v>
      </c>
      <c r="CI211" s="26">
        <v>8000</v>
      </c>
      <c r="CJ211" s="27">
        <f>1500+0</f>
        <v>1500</v>
      </c>
      <c r="CK211" s="28"/>
      <c r="CL211" s="27"/>
      <c r="CM211" s="26"/>
      <c r="CN211" s="27"/>
      <c r="CO211" s="29">
        <v>3220</v>
      </c>
      <c r="CP211" s="27">
        <v>3220</v>
      </c>
      <c r="CQ211" s="29">
        <v>3220</v>
      </c>
      <c r="CR211" s="27">
        <v>0</v>
      </c>
      <c r="CS211" s="29">
        <v>3220</v>
      </c>
      <c r="CT211" s="27">
        <v>0</v>
      </c>
      <c r="CU211" s="29">
        <v>3220</v>
      </c>
      <c r="CV211" s="27">
        <v>16160</v>
      </c>
      <c r="CW211" s="29">
        <v>3220</v>
      </c>
      <c r="CX211" s="27">
        <v>3220</v>
      </c>
      <c r="CY211" s="29">
        <v>3220</v>
      </c>
      <c r="CZ211" s="27"/>
      <c r="DA211" s="29">
        <v>3220</v>
      </c>
      <c r="DB211" s="27"/>
      <c r="DC211" s="29">
        <v>3220</v>
      </c>
      <c r="DD211" s="27"/>
      <c r="DE211" s="29">
        <v>3220</v>
      </c>
      <c r="DF211" s="27">
        <v>12880</v>
      </c>
      <c r="DG211" s="28"/>
      <c r="DH211" s="27"/>
      <c r="DI211" s="28"/>
      <c r="DJ211" s="27"/>
      <c r="DK211" s="125"/>
      <c r="DL211" s="128"/>
      <c r="DM211" s="27"/>
      <c r="DN211" s="128"/>
      <c r="DO211" s="27"/>
      <c r="DP211" s="128"/>
      <c r="DQ211" s="27"/>
      <c r="DR211" s="128"/>
      <c r="DS211" s="27"/>
      <c r="DT211" s="128"/>
      <c r="DU211" s="27"/>
      <c r="DV211" s="128"/>
      <c r="DW211" s="27"/>
      <c r="DX211" s="128"/>
      <c r="DY211" s="27"/>
      <c r="DZ211" s="128"/>
      <c r="EA211" s="27"/>
      <c r="EB211" s="128"/>
      <c r="EC211" s="27"/>
      <c r="ED211" s="128"/>
      <c r="EE211" s="27"/>
      <c r="EF211" s="128"/>
      <c r="EG211" s="27"/>
      <c r="EH211" s="28"/>
      <c r="EI211" s="27"/>
      <c r="EJ211" s="30"/>
      <c r="EK211" s="28"/>
      <c r="EL211" s="27"/>
      <c r="EM211" s="28"/>
      <c r="EN211" s="27"/>
      <c r="EO211" s="28"/>
      <c r="EP211" s="27"/>
      <c r="EQ211" s="28"/>
      <c r="ER211" s="27"/>
      <c r="ES211" s="28"/>
      <c r="ET211" s="27"/>
      <c r="EU211" s="28"/>
      <c r="EV211" s="27"/>
      <c r="EW211" s="26"/>
      <c r="EX211" s="27"/>
      <c r="EY211" s="26"/>
      <c r="EZ211" s="27"/>
      <c r="FA211" s="26"/>
      <c r="FB211" s="27"/>
      <c r="FC211" s="26"/>
      <c r="FD211" s="27"/>
      <c r="FE211" s="26"/>
      <c r="FF211" s="27"/>
      <c r="FG211" s="26"/>
      <c r="FH211" s="27"/>
      <c r="FI211" s="30"/>
      <c r="FJ211" s="31">
        <f t="shared" si="18"/>
        <v>44480</v>
      </c>
      <c r="FK211" s="31">
        <f t="shared" si="19"/>
        <v>44480</v>
      </c>
      <c r="FL211" s="32">
        <f t="shared" si="20"/>
        <v>0</v>
      </c>
    </row>
    <row r="212" spans="1:168" ht="25.5" customHeight="1">
      <c r="A212" s="41">
        <v>205</v>
      </c>
      <c r="B212" s="48" t="s">
        <v>272</v>
      </c>
      <c r="C212" s="20" t="s">
        <v>273</v>
      </c>
      <c r="D212" s="20" t="s">
        <v>1460</v>
      </c>
      <c r="E212" s="20" t="s">
        <v>1458</v>
      </c>
      <c r="F212" s="21" t="s">
        <v>274</v>
      </c>
      <c r="G212" s="33"/>
      <c r="H212" s="34" t="s">
        <v>1465</v>
      </c>
      <c r="I212" s="23">
        <v>4600</v>
      </c>
      <c r="J212" s="34" t="s">
        <v>56</v>
      </c>
      <c r="K212" s="34">
        <f t="shared" si="17"/>
        <v>44480</v>
      </c>
      <c r="L212" s="25">
        <f>FJ212</f>
        <v>44480</v>
      </c>
      <c r="M212" s="26">
        <v>1500</v>
      </c>
      <c r="N212" s="26">
        <v>1000</v>
      </c>
      <c r="O212" s="26">
        <v>5000</v>
      </c>
      <c r="P212" s="26">
        <v>8000</v>
      </c>
      <c r="Q212" s="258"/>
      <c r="R212" s="258"/>
      <c r="S212" s="258"/>
      <c r="T212" s="258"/>
      <c r="U212" s="258"/>
      <c r="V212" s="258"/>
      <c r="W212" s="258"/>
      <c r="X212" s="258"/>
      <c r="Y212" s="258"/>
      <c r="Z212" s="258"/>
      <c r="AA212" s="258"/>
      <c r="AB212" s="258"/>
      <c r="AC212" s="258"/>
      <c r="AD212" s="258"/>
      <c r="AE212" s="258"/>
      <c r="AF212" s="258"/>
      <c r="AG212" s="258"/>
      <c r="AH212" s="258"/>
      <c r="AI212" s="258"/>
      <c r="AJ212" s="258"/>
      <c r="AK212" s="258"/>
      <c r="AL212" s="258"/>
      <c r="AM212" s="258"/>
      <c r="AN212" s="258"/>
      <c r="AO212" s="258"/>
      <c r="AP212" s="258"/>
      <c r="AQ212" s="258"/>
      <c r="AR212" s="258"/>
      <c r="AS212" s="258"/>
      <c r="AT212" s="258"/>
      <c r="AU212" s="258"/>
      <c r="AV212" s="258"/>
      <c r="AW212" s="258"/>
      <c r="AX212" s="258"/>
      <c r="AY212" s="258"/>
      <c r="AZ212" s="258"/>
      <c r="BA212" s="258"/>
      <c r="BB212" s="258"/>
      <c r="BC212" s="258"/>
      <c r="BD212" s="258"/>
      <c r="BE212" s="258"/>
      <c r="BF212" s="258"/>
      <c r="BG212" s="258"/>
      <c r="BH212" s="258"/>
      <c r="BI212" s="258"/>
      <c r="BJ212" s="258"/>
      <c r="BK212" s="258"/>
      <c r="BL212" s="258"/>
      <c r="BM212" s="258"/>
      <c r="BN212" s="258"/>
      <c r="BO212" s="258"/>
      <c r="BP212" s="258"/>
      <c r="BQ212" s="258"/>
      <c r="BR212" s="258"/>
      <c r="BS212" s="258"/>
      <c r="BT212" s="258"/>
      <c r="BU212" s="258"/>
      <c r="BV212" s="258"/>
      <c r="BW212" s="258"/>
      <c r="BX212" s="258"/>
      <c r="BY212" s="258"/>
      <c r="BZ212" s="258"/>
      <c r="CA212" s="258"/>
      <c r="CB212" s="258"/>
      <c r="CC212" s="26">
        <v>1500</v>
      </c>
      <c r="CD212" s="27">
        <v>1500</v>
      </c>
      <c r="CE212" s="26">
        <v>1000</v>
      </c>
      <c r="CF212" s="27">
        <v>1000</v>
      </c>
      <c r="CG212" s="26">
        <v>5000</v>
      </c>
      <c r="CH212" s="27">
        <v>5000</v>
      </c>
      <c r="CI212" s="26">
        <v>8000</v>
      </c>
      <c r="CJ212" s="27">
        <v>8000</v>
      </c>
      <c r="CK212" s="28"/>
      <c r="CL212" s="27"/>
      <c r="CM212" s="26"/>
      <c r="CN212" s="27"/>
      <c r="CO212" s="29">
        <v>3220</v>
      </c>
      <c r="CP212" s="27">
        <v>3220</v>
      </c>
      <c r="CQ212" s="29">
        <v>3220</v>
      </c>
      <c r="CR212" s="27">
        <v>3220</v>
      </c>
      <c r="CS212" s="29">
        <v>3220</v>
      </c>
      <c r="CT212" s="27">
        <v>3220</v>
      </c>
      <c r="CU212" s="29">
        <v>3220</v>
      </c>
      <c r="CV212" s="27">
        <v>3220</v>
      </c>
      <c r="CW212" s="29">
        <v>3220</v>
      </c>
      <c r="CX212" s="27">
        <v>3220</v>
      </c>
      <c r="CY212" s="29">
        <v>3220</v>
      </c>
      <c r="CZ212" s="27">
        <v>3220</v>
      </c>
      <c r="DA212" s="29">
        <v>3220</v>
      </c>
      <c r="DB212" s="27">
        <v>3220</v>
      </c>
      <c r="DC212" s="29">
        <v>3220</v>
      </c>
      <c r="DD212" s="27">
        <v>3220</v>
      </c>
      <c r="DE212" s="29">
        <v>3220</v>
      </c>
      <c r="DF212" s="27">
        <v>3220</v>
      </c>
      <c r="DG212" s="28"/>
      <c r="DH212" s="27"/>
      <c r="DI212" s="28"/>
      <c r="DJ212" s="27"/>
      <c r="DK212" s="125"/>
      <c r="DL212" s="128"/>
      <c r="DM212" s="27"/>
      <c r="DN212" s="128"/>
      <c r="DO212" s="27"/>
      <c r="DP212" s="128"/>
      <c r="DQ212" s="27"/>
      <c r="DR212" s="128"/>
      <c r="DS212" s="27"/>
      <c r="DT212" s="128"/>
      <c r="DU212" s="27"/>
      <c r="DV212" s="128"/>
      <c r="DW212" s="27"/>
      <c r="DX212" s="128"/>
      <c r="DY212" s="27"/>
      <c r="DZ212" s="128"/>
      <c r="EA212" s="27"/>
      <c r="EB212" s="128"/>
      <c r="EC212" s="27"/>
      <c r="ED212" s="128"/>
      <c r="EE212" s="27"/>
      <c r="EF212" s="128"/>
      <c r="EG212" s="27"/>
      <c r="EH212" s="28"/>
      <c r="EI212" s="27"/>
      <c r="EJ212" s="30"/>
      <c r="EK212" s="28"/>
      <c r="EL212" s="27"/>
      <c r="EM212" s="28"/>
      <c r="EN212" s="27"/>
      <c r="EO212" s="28"/>
      <c r="EP212" s="27"/>
      <c r="EQ212" s="28"/>
      <c r="ER212" s="27"/>
      <c r="ES212" s="28"/>
      <c r="ET212" s="27"/>
      <c r="EU212" s="28"/>
      <c r="EV212" s="27"/>
      <c r="EW212" s="26"/>
      <c r="EX212" s="27"/>
      <c r="EY212" s="26"/>
      <c r="EZ212" s="27"/>
      <c r="FA212" s="26"/>
      <c r="FB212" s="27"/>
      <c r="FC212" s="26"/>
      <c r="FD212" s="27"/>
      <c r="FE212" s="26"/>
      <c r="FF212" s="27"/>
      <c r="FG212" s="26"/>
      <c r="FH212" s="27"/>
      <c r="FI212" s="30"/>
      <c r="FJ212" s="31">
        <f t="shared" si="18"/>
        <v>44480</v>
      </c>
      <c r="FK212" s="31">
        <f t="shared" si="19"/>
        <v>44480</v>
      </c>
      <c r="FL212" s="32">
        <f t="shared" si="20"/>
        <v>0</v>
      </c>
    </row>
    <row r="213" spans="1:168" ht="25.5" customHeight="1">
      <c r="A213" s="172">
        <v>206</v>
      </c>
      <c r="B213" s="48" t="s">
        <v>275</v>
      </c>
      <c r="C213" s="20" t="s">
        <v>276</v>
      </c>
      <c r="D213" s="20" t="s">
        <v>1460</v>
      </c>
      <c r="E213" s="20" t="s">
        <v>1458</v>
      </c>
      <c r="F213" s="21" t="s">
        <v>277</v>
      </c>
      <c r="G213" s="208"/>
      <c r="H213" s="24"/>
      <c r="I213" s="23">
        <v>6600</v>
      </c>
      <c r="J213" s="35"/>
      <c r="K213" s="34">
        <f t="shared" si="17"/>
        <v>57080</v>
      </c>
      <c r="L213" s="25">
        <f>FJ213</f>
        <v>57080</v>
      </c>
      <c r="M213" s="26">
        <v>1500</v>
      </c>
      <c r="N213" s="26">
        <v>1000</v>
      </c>
      <c r="O213" s="26">
        <v>5000</v>
      </c>
      <c r="P213" s="26">
        <v>8000</v>
      </c>
      <c r="Q213" s="258"/>
      <c r="R213" s="258"/>
      <c r="S213" s="258"/>
      <c r="T213" s="258"/>
      <c r="U213" s="258"/>
      <c r="V213" s="258"/>
      <c r="W213" s="258"/>
      <c r="X213" s="258"/>
      <c r="Y213" s="258"/>
      <c r="Z213" s="258"/>
      <c r="AA213" s="258"/>
      <c r="AB213" s="258"/>
      <c r="AC213" s="258"/>
      <c r="AD213" s="258"/>
      <c r="AE213" s="258"/>
      <c r="AF213" s="258"/>
      <c r="AG213" s="258"/>
      <c r="AH213" s="258"/>
      <c r="AI213" s="258"/>
      <c r="AJ213" s="258"/>
      <c r="AK213" s="258"/>
      <c r="AL213" s="258"/>
      <c r="AM213" s="258"/>
      <c r="AN213" s="258"/>
      <c r="AO213" s="258"/>
      <c r="AP213" s="258"/>
      <c r="AQ213" s="258"/>
      <c r="AR213" s="258"/>
      <c r="AS213" s="258"/>
      <c r="AT213" s="258"/>
      <c r="AU213" s="258"/>
      <c r="AV213" s="258"/>
      <c r="AW213" s="258"/>
      <c r="AX213" s="258"/>
      <c r="AY213" s="258"/>
      <c r="AZ213" s="258"/>
      <c r="BA213" s="258"/>
      <c r="BB213" s="258"/>
      <c r="BC213" s="258"/>
      <c r="BD213" s="258"/>
      <c r="BE213" s="258"/>
      <c r="BF213" s="258"/>
      <c r="BG213" s="258"/>
      <c r="BH213" s="258"/>
      <c r="BI213" s="258"/>
      <c r="BJ213" s="258"/>
      <c r="BK213" s="258"/>
      <c r="BL213" s="258"/>
      <c r="BM213" s="258"/>
      <c r="BN213" s="258"/>
      <c r="BO213" s="258"/>
      <c r="BP213" s="258"/>
      <c r="BQ213" s="258"/>
      <c r="BR213" s="258"/>
      <c r="BS213" s="258"/>
      <c r="BT213" s="258"/>
      <c r="BU213" s="258"/>
      <c r="BV213" s="258"/>
      <c r="BW213" s="258"/>
      <c r="BX213" s="258"/>
      <c r="BY213" s="258"/>
      <c r="BZ213" s="258"/>
      <c r="CA213" s="258"/>
      <c r="CB213" s="258"/>
      <c r="CC213" s="26">
        <v>1500</v>
      </c>
      <c r="CD213" s="27">
        <v>1500</v>
      </c>
      <c r="CE213" s="26">
        <v>1000</v>
      </c>
      <c r="CF213" s="27">
        <v>1000</v>
      </c>
      <c r="CG213" s="26">
        <v>5000</v>
      </c>
      <c r="CH213" s="27">
        <v>5000</v>
      </c>
      <c r="CI213" s="26">
        <v>8000</v>
      </c>
      <c r="CJ213" s="27">
        <v>1500</v>
      </c>
      <c r="CK213" s="28"/>
      <c r="CL213" s="27"/>
      <c r="CM213" s="26"/>
      <c r="CN213" s="27"/>
      <c r="CO213" s="29">
        <v>4620</v>
      </c>
      <c r="CP213" s="27">
        <v>0</v>
      </c>
      <c r="CQ213" s="29">
        <v>4620</v>
      </c>
      <c r="CR213" s="27">
        <v>0</v>
      </c>
      <c r="CS213" s="29">
        <v>4620</v>
      </c>
      <c r="CT213" s="27">
        <v>0</v>
      </c>
      <c r="CU213" s="29">
        <v>4620</v>
      </c>
      <c r="CV213" s="27">
        <v>12500</v>
      </c>
      <c r="CW213" s="29">
        <v>4620</v>
      </c>
      <c r="CX213" s="27"/>
      <c r="CY213" s="29">
        <v>4620</v>
      </c>
      <c r="CZ213" s="27"/>
      <c r="DA213" s="29">
        <v>4620</v>
      </c>
      <c r="DB213" s="27"/>
      <c r="DC213" s="29">
        <v>4620</v>
      </c>
      <c r="DD213" s="27"/>
      <c r="DE213" s="29">
        <v>4620</v>
      </c>
      <c r="DF213" s="27">
        <v>7860</v>
      </c>
      <c r="DG213" s="28"/>
      <c r="DH213" s="27"/>
      <c r="DI213" s="28"/>
      <c r="DJ213" s="27"/>
      <c r="DK213" s="125"/>
      <c r="DL213" s="128"/>
      <c r="DM213" s="27"/>
      <c r="DN213" s="128"/>
      <c r="DO213" s="27"/>
      <c r="DP213" s="128"/>
      <c r="DQ213" s="27"/>
      <c r="DR213" s="128"/>
      <c r="DS213" s="27"/>
      <c r="DT213" s="128"/>
      <c r="DU213" s="27"/>
      <c r="DV213" s="128"/>
      <c r="DW213" s="27"/>
      <c r="DX213" s="128"/>
      <c r="DY213" s="27"/>
      <c r="DZ213" s="128"/>
      <c r="EA213" s="27"/>
      <c r="EB213" s="128"/>
      <c r="EC213" s="27"/>
      <c r="ED213" s="128"/>
      <c r="EE213" s="27"/>
      <c r="EF213" s="128"/>
      <c r="EG213" s="27"/>
      <c r="EH213" s="28"/>
      <c r="EI213" s="27"/>
      <c r="EJ213" s="30"/>
      <c r="EK213" s="28"/>
      <c r="EL213" s="27"/>
      <c r="EM213" s="28"/>
      <c r="EN213" s="27"/>
      <c r="EO213" s="28"/>
      <c r="EP213" s="27"/>
      <c r="EQ213" s="28"/>
      <c r="ER213" s="27"/>
      <c r="ES213" s="28"/>
      <c r="ET213" s="27"/>
      <c r="EU213" s="28"/>
      <c r="EV213" s="27"/>
      <c r="EW213" s="26"/>
      <c r="EX213" s="27"/>
      <c r="EY213" s="26"/>
      <c r="EZ213" s="27"/>
      <c r="FA213" s="26"/>
      <c r="FB213" s="27"/>
      <c r="FC213" s="26"/>
      <c r="FD213" s="27"/>
      <c r="FE213" s="26"/>
      <c r="FF213" s="27"/>
      <c r="FG213" s="26"/>
      <c r="FH213" s="27"/>
      <c r="FI213" s="30"/>
      <c r="FJ213" s="31">
        <f t="shared" si="18"/>
        <v>57080</v>
      </c>
      <c r="FK213" s="31">
        <f t="shared" si="19"/>
        <v>29360</v>
      </c>
      <c r="FL213" s="32">
        <f t="shared" si="20"/>
        <v>27720</v>
      </c>
    </row>
    <row r="214" spans="1:168" ht="25.5" customHeight="1">
      <c r="A214" s="41">
        <v>207</v>
      </c>
      <c r="B214" s="48" t="s">
        <v>278</v>
      </c>
      <c r="C214" s="20" t="s">
        <v>279</v>
      </c>
      <c r="D214" s="20" t="s">
        <v>1460</v>
      </c>
      <c r="E214" s="20" t="s">
        <v>1458</v>
      </c>
      <c r="F214" s="21" t="s">
        <v>280</v>
      </c>
      <c r="G214" s="33"/>
      <c r="H214" s="35"/>
      <c r="I214" s="23">
        <v>6600</v>
      </c>
      <c r="J214" s="35"/>
      <c r="K214" s="34">
        <f t="shared" si="17"/>
        <v>57080</v>
      </c>
      <c r="L214" s="25">
        <f>FJ214</f>
        <v>57080</v>
      </c>
      <c r="M214" s="26">
        <v>1500</v>
      </c>
      <c r="N214" s="26">
        <v>1000</v>
      </c>
      <c r="O214" s="26">
        <v>5000</v>
      </c>
      <c r="P214" s="26">
        <v>8000</v>
      </c>
      <c r="Q214" s="258"/>
      <c r="R214" s="258"/>
      <c r="S214" s="258"/>
      <c r="T214" s="258"/>
      <c r="U214" s="258"/>
      <c r="V214" s="258"/>
      <c r="W214" s="258"/>
      <c r="X214" s="258"/>
      <c r="Y214" s="258"/>
      <c r="Z214" s="258"/>
      <c r="AA214" s="258"/>
      <c r="AB214" s="258"/>
      <c r="AC214" s="258"/>
      <c r="AD214" s="258"/>
      <c r="AE214" s="258"/>
      <c r="AF214" s="258"/>
      <c r="AG214" s="258"/>
      <c r="AH214" s="258"/>
      <c r="AI214" s="258"/>
      <c r="AJ214" s="258"/>
      <c r="AK214" s="258"/>
      <c r="AL214" s="258"/>
      <c r="AM214" s="258"/>
      <c r="AN214" s="258"/>
      <c r="AO214" s="258"/>
      <c r="AP214" s="258"/>
      <c r="AQ214" s="258"/>
      <c r="AR214" s="258"/>
      <c r="AS214" s="258"/>
      <c r="AT214" s="258"/>
      <c r="AU214" s="258"/>
      <c r="AV214" s="258"/>
      <c r="AW214" s="258"/>
      <c r="AX214" s="258"/>
      <c r="AY214" s="258"/>
      <c r="AZ214" s="258"/>
      <c r="BA214" s="258"/>
      <c r="BB214" s="258"/>
      <c r="BC214" s="258"/>
      <c r="BD214" s="258"/>
      <c r="BE214" s="258"/>
      <c r="BF214" s="258"/>
      <c r="BG214" s="258"/>
      <c r="BH214" s="258"/>
      <c r="BI214" s="258"/>
      <c r="BJ214" s="258"/>
      <c r="BK214" s="258"/>
      <c r="BL214" s="258"/>
      <c r="BM214" s="258"/>
      <c r="BN214" s="258"/>
      <c r="BO214" s="258"/>
      <c r="BP214" s="258"/>
      <c r="BQ214" s="258"/>
      <c r="BR214" s="258"/>
      <c r="BS214" s="258"/>
      <c r="BT214" s="258"/>
      <c r="BU214" s="258"/>
      <c r="BV214" s="258"/>
      <c r="BW214" s="258"/>
      <c r="BX214" s="258"/>
      <c r="BY214" s="258"/>
      <c r="BZ214" s="258"/>
      <c r="CA214" s="258"/>
      <c r="CB214" s="258"/>
      <c r="CC214" s="26">
        <v>1500</v>
      </c>
      <c r="CD214" s="27">
        <v>1500</v>
      </c>
      <c r="CE214" s="26">
        <v>1000</v>
      </c>
      <c r="CF214" s="27">
        <v>1000</v>
      </c>
      <c r="CG214" s="26">
        <v>5000</v>
      </c>
      <c r="CH214" s="27">
        <v>5000</v>
      </c>
      <c r="CI214" s="26">
        <v>8000</v>
      </c>
      <c r="CJ214" s="27">
        <v>1500</v>
      </c>
      <c r="CK214" s="28"/>
      <c r="CL214" s="27"/>
      <c r="CM214" s="26"/>
      <c r="CN214" s="27"/>
      <c r="CO214" s="29">
        <v>4620</v>
      </c>
      <c r="CP214" s="27">
        <v>0</v>
      </c>
      <c r="CQ214" s="29">
        <v>4620</v>
      </c>
      <c r="CR214" s="27">
        <v>0</v>
      </c>
      <c r="CS214" s="29">
        <v>4620</v>
      </c>
      <c r="CT214" s="27">
        <v>0</v>
      </c>
      <c r="CU214" s="29">
        <v>4620</v>
      </c>
      <c r="CV214" s="27">
        <v>12500</v>
      </c>
      <c r="CW214" s="29">
        <v>4620</v>
      </c>
      <c r="CX214" s="27"/>
      <c r="CY214" s="29">
        <v>4620</v>
      </c>
      <c r="CZ214" s="27"/>
      <c r="DA214" s="29">
        <v>4620</v>
      </c>
      <c r="DB214" s="27"/>
      <c r="DC214" s="29">
        <v>4620</v>
      </c>
      <c r="DD214" s="27"/>
      <c r="DE214" s="29">
        <v>4620</v>
      </c>
      <c r="DF214" s="27">
        <v>7860</v>
      </c>
      <c r="DG214" s="28"/>
      <c r="DH214" s="27"/>
      <c r="DI214" s="28"/>
      <c r="DJ214" s="27"/>
      <c r="DK214" s="125"/>
      <c r="DL214" s="128"/>
      <c r="DM214" s="27"/>
      <c r="DN214" s="128"/>
      <c r="DO214" s="27"/>
      <c r="DP214" s="128"/>
      <c r="DQ214" s="27"/>
      <c r="DR214" s="128"/>
      <c r="DS214" s="27"/>
      <c r="DT214" s="128"/>
      <c r="DU214" s="27"/>
      <c r="DV214" s="128"/>
      <c r="DW214" s="27"/>
      <c r="DX214" s="128"/>
      <c r="DY214" s="27"/>
      <c r="DZ214" s="128"/>
      <c r="EA214" s="27"/>
      <c r="EB214" s="128"/>
      <c r="EC214" s="27"/>
      <c r="ED214" s="128"/>
      <c r="EE214" s="27"/>
      <c r="EF214" s="128"/>
      <c r="EG214" s="27"/>
      <c r="EH214" s="28"/>
      <c r="EI214" s="27"/>
      <c r="EJ214" s="30"/>
      <c r="EK214" s="28"/>
      <c r="EL214" s="27"/>
      <c r="EM214" s="28"/>
      <c r="EN214" s="27"/>
      <c r="EO214" s="28"/>
      <c r="EP214" s="27"/>
      <c r="EQ214" s="28"/>
      <c r="ER214" s="27"/>
      <c r="ES214" s="28"/>
      <c r="ET214" s="27"/>
      <c r="EU214" s="28"/>
      <c r="EV214" s="27"/>
      <c r="EW214" s="26"/>
      <c r="EX214" s="27"/>
      <c r="EY214" s="26"/>
      <c r="EZ214" s="27"/>
      <c r="FA214" s="26"/>
      <c r="FB214" s="27"/>
      <c r="FC214" s="26"/>
      <c r="FD214" s="27"/>
      <c r="FE214" s="26"/>
      <c r="FF214" s="27"/>
      <c r="FG214" s="26"/>
      <c r="FH214" s="27"/>
      <c r="FI214" s="30"/>
      <c r="FJ214" s="31">
        <f t="shared" si="18"/>
        <v>57080</v>
      </c>
      <c r="FK214" s="31">
        <f t="shared" si="19"/>
        <v>29360</v>
      </c>
      <c r="FL214" s="32">
        <f t="shared" si="20"/>
        <v>27720</v>
      </c>
    </row>
    <row r="215" spans="1:168" ht="25.5" customHeight="1">
      <c r="A215" s="172">
        <v>208</v>
      </c>
      <c r="B215" s="48" t="s">
        <v>865</v>
      </c>
      <c r="C215" s="20" t="s">
        <v>866</v>
      </c>
      <c r="D215" s="20" t="s">
        <v>1460</v>
      </c>
      <c r="E215" s="20" t="s">
        <v>1457</v>
      </c>
      <c r="F215" s="126" t="s">
        <v>867</v>
      </c>
      <c r="G215" s="132" t="s">
        <v>410</v>
      </c>
      <c r="H215" s="24" t="s">
        <v>1463</v>
      </c>
      <c r="I215" s="94">
        <v>6200</v>
      </c>
      <c r="K215" s="34">
        <f t="shared" si="17"/>
        <v>54560</v>
      </c>
      <c r="L215" s="25">
        <f>FL215</f>
        <v>4050</v>
      </c>
      <c r="M215" s="26">
        <v>1500</v>
      </c>
      <c r="N215" s="26">
        <v>1000</v>
      </c>
      <c r="O215" s="26">
        <v>5000</v>
      </c>
      <c r="P215" s="26">
        <v>8000</v>
      </c>
      <c r="Q215" s="258"/>
      <c r="R215" s="258"/>
      <c r="S215" s="258"/>
      <c r="T215" s="258"/>
      <c r="U215" s="258"/>
      <c r="V215" s="258"/>
      <c r="W215" s="258"/>
      <c r="X215" s="258"/>
      <c r="Y215" s="258"/>
      <c r="Z215" s="258"/>
      <c r="AA215" s="258"/>
      <c r="AB215" s="258"/>
      <c r="AC215" s="258"/>
      <c r="AD215" s="258"/>
      <c r="AE215" s="258"/>
      <c r="AF215" s="258"/>
      <c r="AG215" s="258"/>
      <c r="AH215" s="258"/>
      <c r="AI215" s="258"/>
      <c r="AJ215" s="258"/>
      <c r="AK215" s="258"/>
      <c r="AL215" s="258"/>
      <c r="AM215" s="258"/>
      <c r="AN215" s="258"/>
      <c r="AO215" s="258"/>
      <c r="AP215" s="258"/>
      <c r="AQ215" s="258"/>
      <c r="AR215" s="258"/>
      <c r="AS215" s="258"/>
      <c r="AT215" s="258"/>
      <c r="AU215" s="258"/>
      <c r="AV215" s="258"/>
      <c r="AW215" s="258"/>
      <c r="AX215" s="258"/>
      <c r="AY215" s="258"/>
      <c r="AZ215" s="258"/>
      <c r="BA215" s="258"/>
      <c r="BB215" s="258"/>
      <c r="BC215" s="258"/>
      <c r="BD215" s="258"/>
      <c r="BE215" s="258"/>
      <c r="BF215" s="258"/>
      <c r="BG215" s="258"/>
      <c r="BH215" s="258"/>
      <c r="BI215" s="258"/>
      <c r="BJ215" s="258"/>
      <c r="BK215" s="258"/>
      <c r="BL215" s="258"/>
      <c r="BM215" s="258"/>
      <c r="BN215" s="258"/>
      <c r="BO215" s="258"/>
      <c r="BP215" s="258"/>
      <c r="BQ215" s="258"/>
      <c r="BR215" s="258"/>
      <c r="BS215" s="258"/>
      <c r="BT215" s="258"/>
      <c r="BU215" s="258"/>
      <c r="BV215" s="258"/>
      <c r="BW215" s="258"/>
      <c r="BX215" s="258"/>
      <c r="BY215" s="258"/>
      <c r="BZ215" s="258"/>
      <c r="CA215" s="258"/>
      <c r="CB215" s="258"/>
      <c r="CC215" s="26">
        <v>1500</v>
      </c>
      <c r="CD215" s="27">
        <v>1500</v>
      </c>
      <c r="CE215" s="26">
        <v>1000</v>
      </c>
      <c r="CF215" s="27">
        <v>1000</v>
      </c>
      <c r="CG215" s="26">
        <v>5000</v>
      </c>
      <c r="CH215" s="27">
        <v>5000</v>
      </c>
      <c r="CI215" s="26">
        <v>8000</v>
      </c>
      <c r="CJ215" s="27">
        <f>1500+0</f>
        <v>1500</v>
      </c>
      <c r="CK215" s="26"/>
      <c r="CL215" s="27"/>
      <c r="CM215" s="29">
        <v>4340</v>
      </c>
      <c r="CN215" s="27">
        <v>0</v>
      </c>
      <c r="CO215" s="29">
        <v>4340</v>
      </c>
      <c r="CP215" s="27">
        <v>0</v>
      </c>
      <c r="CQ215" s="29">
        <v>4340</v>
      </c>
      <c r="CR215" s="27">
        <v>19520</v>
      </c>
      <c r="CS215" s="29">
        <v>4340</v>
      </c>
      <c r="CT215" s="27">
        <v>4320</v>
      </c>
      <c r="CU215" s="29">
        <v>4340</v>
      </c>
      <c r="CV215" s="27">
        <v>4320</v>
      </c>
      <c r="CW215" s="29">
        <v>4340</v>
      </c>
      <c r="CX215" s="27"/>
      <c r="CY215" s="29">
        <v>4340</v>
      </c>
      <c r="CZ215" s="27">
        <f>4450+4450</f>
        <v>8900</v>
      </c>
      <c r="DA215" s="29">
        <v>4340</v>
      </c>
      <c r="DB215" s="27">
        <v>4450</v>
      </c>
      <c r="DC215" s="29">
        <v>4340</v>
      </c>
      <c r="DD215" s="27"/>
      <c r="DE215" s="128"/>
      <c r="DF215" s="27"/>
      <c r="DG215" s="128"/>
      <c r="DH215" s="27"/>
      <c r="DI215" s="128"/>
      <c r="DJ215" s="27"/>
      <c r="DK215" s="125"/>
      <c r="DL215" s="128"/>
      <c r="DM215" s="27"/>
      <c r="DN215" s="128"/>
      <c r="DO215" s="27"/>
      <c r="DP215" s="128"/>
      <c r="DQ215" s="27"/>
      <c r="DR215" s="128"/>
      <c r="DS215" s="27"/>
      <c r="DT215" s="128"/>
      <c r="DU215" s="27"/>
      <c r="DV215" s="128"/>
      <c r="DW215" s="27"/>
      <c r="DX215" s="128"/>
      <c r="DY215" s="27"/>
      <c r="DZ215" s="128"/>
      <c r="EA215" s="27"/>
      <c r="EB215" s="128"/>
      <c r="EC215" s="27"/>
      <c r="ED215" s="128"/>
      <c r="EE215" s="27"/>
      <c r="EF215" s="128"/>
      <c r="EG215" s="27"/>
      <c r="EH215" s="28"/>
      <c r="EI215" s="27"/>
      <c r="EJ215" s="30"/>
      <c r="EK215" s="28"/>
      <c r="EL215" s="27"/>
      <c r="EM215" s="28"/>
      <c r="EN215" s="27"/>
      <c r="EO215" s="28"/>
      <c r="EP215" s="27"/>
      <c r="EQ215" s="28"/>
      <c r="ER215" s="27"/>
      <c r="ES215" s="28"/>
      <c r="ET215" s="27"/>
      <c r="EU215" s="28"/>
      <c r="EV215" s="27"/>
      <c r="EW215" s="26"/>
      <c r="EX215" s="27"/>
      <c r="EY215" s="26"/>
      <c r="EZ215" s="27"/>
      <c r="FA215" s="26"/>
      <c r="FB215" s="27"/>
      <c r="FC215" s="26"/>
      <c r="FD215" s="27"/>
      <c r="FE215" s="26"/>
      <c r="FF215" s="27"/>
      <c r="FG215" s="26"/>
      <c r="FH215" s="27"/>
      <c r="FI215" s="30"/>
      <c r="FJ215" s="31">
        <f t="shared" si="18"/>
        <v>54560</v>
      </c>
      <c r="FK215" s="31">
        <f t="shared" si="19"/>
        <v>50510</v>
      </c>
      <c r="FL215" s="32">
        <f t="shared" si="20"/>
        <v>4050</v>
      </c>
    </row>
    <row r="216" spans="1:168" ht="25.5" customHeight="1">
      <c r="A216" s="41">
        <v>209</v>
      </c>
      <c r="B216" s="48" t="s">
        <v>868</v>
      </c>
      <c r="C216" s="20" t="s">
        <v>869</v>
      </c>
      <c r="D216" s="20" t="s">
        <v>1460</v>
      </c>
      <c r="E216" s="20" t="s">
        <v>1457</v>
      </c>
      <c r="F216" s="126" t="s">
        <v>870</v>
      </c>
      <c r="G216" s="212"/>
      <c r="H216" s="147" t="s">
        <v>680</v>
      </c>
      <c r="I216" s="94">
        <v>4600</v>
      </c>
      <c r="J216" s="147" t="s">
        <v>680</v>
      </c>
      <c r="K216" s="34">
        <f t="shared" si="17"/>
        <v>44480</v>
      </c>
      <c r="L216" s="25">
        <f>FL216</f>
        <v>3220</v>
      </c>
      <c r="M216" s="26">
        <v>1500</v>
      </c>
      <c r="N216" s="26">
        <v>1000</v>
      </c>
      <c r="O216" s="26">
        <v>5000</v>
      </c>
      <c r="P216" s="26">
        <v>8000</v>
      </c>
      <c r="Q216" s="258"/>
      <c r="R216" s="258"/>
      <c r="S216" s="258"/>
      <c r="T216" s="258"/>
      <c r="U216" s="258"/>
      <c r="V216" s="258"/>
      <c r="W216" s="258"/>
      <c r="X216" s="258"/>
      <c r="Y216" s="258"/>
      <c r="Z216" s="258"/>
      <c r="AA216" s="258"/>
      <c r="AB216" s="258"/>
      <c r="AC216" s="258"/>
      <c r="AD216" s="258"/>
      <c r="AE216" s="258"/>
      <c r="AF216" s="258"/>
      <c r="AG216" s="258"/>
      <c r="AH216" s="258"/>
      <c r="AI216" s="258"/>
      <c r="AJ216" s="258"/>
      <c r="AK216" s="258"/>
      <c r="AL216" s="258"/>
      <c r="AM216" s="258"/>
      <c r="AN216" s="258"/>
      <c r="AO216" s="258"/>
      <c r="AP216" s="258"/>
      <c r="AQ216" s="258"/>
      <c r="AR216" s="258"/>
      <c r="AS216" s="258"/>
      <c r="AT216" s="258"/>
      <c r="AU216" s="258"/>
      <c r="AV216" s="258"/>
      <c r="AW216" s="258"/>
      <c r="AX216" s="258"/>
      <c r="AY216" s="258"/>
      <c r="AZ216" s="258"/>
      <c r="BA216" s="258"/>
      <c r="BB216" s="258"/>
      <c r="BC216" s="258"/>
      <c r="BD216" s="258"/>
      <c r="BE216" s="258"/>
      <c r="BF216" s="258"/>
      <c r="BG216" s="258"/>
      <c r="BH216" s="258"/>
      <c r="BI216" s="258"/>
      <c r="BJ216" s="258"/>
      <c r="BK216" s="258"/>
      <c r="BL216" s="258"/>
      <c r="BM216" s="258"/>
      <c r="BN216" s="258"/>
      <c r="BO216" s="258"/>
      <c r="BP216" s="258"/>
      <c r="BQ216" s="258"/>
      <c r="BR216" s="258"/>
      <c r="BS216" s="258"/>
      <c r="BT216" s="258"/>
      <c r="BU216" s="258"/>
      <c r="BV216" s="258"/>
      <c r="BW216" s="258"/>
      <c r="BX216" s="258"/>
      <c r="BY216" s="258"/>
      <c r="BZ216" s="258"/>
      <c r="CA216" s="258"/>
      <c r="CB216" s="258"/>
      <c r="CC216" s="26">
        <v>1500</v>
      </c>
      <c r="CD216" s="27">
        <v>1500</v>
      </c>
      <c r="CE216" s="26">
        <v>1000</v>
      </c>
      <c r="CF216" s="27">
        <v>1000</v>
      </c>
      <c r="CG216" s="26">
        <v>5000</v>
      </c>
      <c r="CH216" s="27">
        <v>5000</v>
      </c>
      <c r="CI216" s="26">
        <v>8000</v>
      </c>
      <c r="CJ216" s="27">
        <v>1500</v>
      </c>
      <c r="CK216" s="26"/>
      <c r="CL216" s="27"/>
      <c r="CM216" s="29">
        <v>3220</v>
      </c>
      <c r="CN216" s="27">
        <v>11120</v>
      </c>
      <c r="CO216" s="29">
        <v>3220</v>
      </c>
      <c r="CP216" s="27">
        <v>1820</v>
      </c>
      <c r="CQ216" s="29">
        <v>3220</v>
      </c>
      <c r="CR216" s="27">
        <v>3220</v>
      </c>
      <c r="CS216" s="29">
        <v>3220</v>
      </c>
      <c r="CT216" s="27">
        <v>3220</v>
      </c>
      <c r="CU216" s="29">
        <v>3220</v>
      </c>
      <c r="CV216" s="27">
        <v>3220</v>
      </c>
      <c r="CW216" s="29">
        <v>3220</v>
      </c>
      <c r="CX216" s="27">
        <v>3220</v>
      </c>
      <c r="CY216" s="29">
        <v>3220</v>
      </c>
      <c r="CZ216" s="27"/>
      <c r="DA216" s="29">
        <v>3220</v>
      </c>
      <c r="DB216" s="27">
        <v>3220</v>
      </c>
      <c r="DC216" s="29">
        <v>3220</v>
      </c>
      <c r="DD216" s="27">
        <v>3220</v>
      </c>
      <c r="DE216" s="128"/>
      <c r="DF216" s="27"/>
      <c r="DG216" s="128"/>
      <c r="DH216" s="27"/>
      <c r="DI216" s="128"/>
      <c r="DJ216" s="27"/>
      <c r="DK216" s="125"/>
      <c r="DL216" s="128"/>
      <c r="DM216" s="27"/>
      <c r="DN216" s="128"/>
      <c r="DO216" s="27"/>
      <c r="DP216" s="128"/>
      <c r="DQ216" s="27"/>
      <c r="DR216" s="128"/>
      <c r="DS216" s="27"/>
      <c r="DT216" s="128"/>
      <c r="DU216" s="27"/>
      <c r="DV216" s="128"/>
      <c r="DW216" s="27"/>
      <c r="DX216" s="128"/>
      <c r="DY216" s="27"/>
      <c r="DZ216" s="128"/>
      <c r="EA216" s="27"/>
      <c r="EB216" s="128"/>
      <c r="EC216" s="27"/>
      <c r="ED216" s="128"/>
      <c r="EE216" s="27"/>
      <c r="EF216" s="128"/>
      <c r="EG216" s="27"/>
      <c r="EH216" s="28"/>
      <c r="EI216" s="27"/>
      <c r="EJ216" s="30"/>
      <c r="EK216" s="28"/>
      <c r="EL216" s="27"/>
      <c r="EM216" s="28"/>
      <c r="EN216" s="27"/>
      <c r="EO216" s="28"/>
      <c r="EP216" s="27"/>
      <c r="EQ216" s="28"/>
      <c r="ER216" s="27"/>
      <c r="ES216" s="28"/>
      <c r="ET216" s="27"/>
      <c r="EU216" s="28"/>
      <c r="EV216" s="27"/>
      <c r="EW216" s="26"/>
      <c r="EX216" s="27"/>
      <c r="EY216" s="26"/>
      <c r="EZ216" s="27"/>
      <c r="FA216" s="26"/>
      <c r="FB216" s="27"/>
      <c r="FC216" s="26"/>
      <c r="FD216" s="27"/>
      <c r="FE216" s="26"/>
      <c r="FF216" s="27"/>
      <c r="FG216" s="26"/>
      <c r="FH216" s="27"/>
      <c r="FI216" s="30"/>
      <c r="FJ216" s="31">
        <f t="shared" si="18"/>
        <v>44480</v>
      </c>
      <c r="FK216" s="31">
        <f t="shared" si="19"/>
        <v>41260</v>
      </c>
      <c r="FL216" s="32">
        <f t="shared" si="20"/>
        <v>3220</v>
      </c>
    </row>
    <row r="217" spans="1:168" ht="25.5" customHeight="1">
      <c r="A217" s="172">
        <v>210</v>
      </c>
      <c r="B217" s="48" t="s">
        <v>871</v>
      </c>
      <c r="C217" s="20" t="s">
        <v>872</v>
      </c>
      <c r="D217" s="20" t="s">
        <v>1460</v>
      </c>
      <c r="E217" s="20" t="s">
        <v>1457</v>
      </c>
      <c r="F217" s="126" t="s">
        <v>873</v>
      </c>
      <c r="G217" s="132" t="s">
        <v>410</v>
      </c>
      <c r="H217" s="24" t="s">
        <v>1463</v>
      </c>
      <c r="I217" s="94">
        <v>6200</v>
      </c>
      <c r="K217" s="34">
        <f t="shared" si="17"/>
        <v>54560</v>
      </c>
      <c r="L217" s="25">
        <f>FL217</f>
        <v>15560</v>
      </c>
      <c r="M217" s="26">
        <v>1500</v>
      </c>
      <c r="N217" s="26">
        <v>1000</v>
      </c>
      <c r="O217" s="26">
        <v>5000</v>
      </c>
      <c r="P217" s="26">
        <v>8000</v>
      </c>
      <c r="Q217" s="258"/>
      <c r="R217" s="258"/>
      <c r="S217" s="258"/>
      <c r="T217" s="258"/>
      <c r="U217" s="258"/>
      <c r="V217" s="258"/>
      <c r="W217" s="258"/>
      <c r="X217" s="258"/>
      <c r="Y217" s="258"/>
      <c r="Z217" s="258"/>
      <c r="AA217" s="258"/>
      <c r="AB217" s="258"/>
      <c r="AC217" s="258"/>
      <c r="AD217" s="258"/>
      <c r="AE217" s="258"/>
      <c r="AF217" s="258"/>
      <c r="AG217" s="258"/>
      <c r="AH217" s="258"/>
      <c r="AI217" s="258"/>
      <c r="AJ217" s="258"/>
      <c r="AK217" s="258"/>
      <c r="AL217" s="258"/>
      <c r="AM217" s="258"/>
      <c r="AN217" s="258"/>
      <c r="AO217" s="258"/>
      <c r="AP217" s="258"/>
      <c r="AQ217" s="258"/>
      <c r="AR217" s="258"/>
      <c r="AS217" s="258"/>
      <c r="AT217" s="258"/>
      <c r="AU217" s="258"/>
      <c r="AV217" s="258"/>
      <c r="AW217" s="258"/>
      <c r="AX217" s="258"/>
      <c r="AY217" s="258"/>
      <c r="AZ217" s="258"/>
      <c r="BA217" s="258"/>
      <c r="BB217" s="258"/>
      <c r="BC217" s="258"/>
      <c r="BD217" s="258"/>
      <c r="BE217" s="258"/>
      <c r="BF217" s="258"/>
      <c r="BG217" s="258"/>
      <c r="BH217" s="258"/>
      <c r="BI217" s="258"/>
      <c r="BJ217" s="258"/>
      <c r="BK217" s="258"/>
      <c r="BL217" s="258"/>
      <c r="BM217" s="258"/>
      <c r="BN217" s="258"/>
      <c r="BO217" s="258"/>
      <c r="BP217" s="258"/>
      <c r="BQ217" s="258"/>
      <c r="BR217" s="258"/>
      <c r="BS217" s="258"/>
      <c r="BT217" s="258"/>
      <c r="BU217" s="258"/>
      <c r="BV217" s="258"/>
      <c r="BW217" s="258"/>
      <c r="BX217" s="258"/>
      <c r="BY217" s="258"/>
      <c r="BZ217" s="258"/>
      <c r="CA217" s="258"/>
      <c r="CB217" s="258"/>
      <c r="CC217" s="26">
        <v>1500</v>
      </c>
      <c r="CD217" s="27">
        <v>1500</v>
      </c>
      <c r="CE217" s="26">
        <v>1000</v>
      </c>
      <c r="CF217" s="27">
        <v>1000</v>
      </c>
      <c r="CG217" s="26">
        <v>5000</v>
      </c>
      <c r="CH217" s="27">
        <v>5000</v>
      </c>
      <c r="CI217" s="26">
        <v>8000</v>
      </c>
      <c r="CJ217" s="27">
        <f>1500+0</f>
        <v>1500</v>
      </c>
      <c r="CK217" s="26"/>
      <c r="CL217" s="27"/>
      <c r="CM217" s="29">
        <v>4340</v>
      </c>
      <c r="CN217" s="27">
        <v>0</v>
      </c>
      <c r="CO217" s="29">
        <v>4340</v>
      </c>
      <c r="CP217" s="27">
        <v>0</v>
      </c>
      <c r="CQ217" s="29">
        <v>4340</v>
      </c>
      <c r="CR217" s="27"/>
      <c r="CS217" s="29">
        <v>4340</v>
      </c>
      <c r="CT217" s="27">
        <v>13000</v>
      </c>
      <c r="CU217" s="29">
        <v>4340</v>
      </c>
      <c r="CV217" s="27">
        <v>5000</v>
      </c>
      <c r="CW217" s="29">
        <v>4340</v>
      </c>
      <c r="CX217" s="27"/>
      <c r="CY217" s="29">
        <v>4340</v>
      </c>
      <c r="CZ217" s="27"/>
      <c r="DA217" s="29">
        <v>4340</v>
      </c>
      <c r="DB217" s="27"/>
      <c r="DC217" s="29">
        <v>4340</v>
      </c>
      <c r="DD217" s="27">
        <v>12000</v>
      </c>
      <c r="DE217" s="128"/>
      <c r="DF217" s="27"/>
      <c r="DG217" s="128"/>
      <c r="DH217" s="27"/>
      <c r="DI217" s="128"/>
      <c r="DJ217" s="27"/>
      <c r="DK217" s="125"/>
      <c r="DL217" s="128"/>
      <c r="DM217" s="27"/>
      <c r="DN217" s="128"/>
      <c r="DO217" s="27"/>
      <c r="DP217" s="128"/>
      <c r="DQ217" s="27"/>
      <c r="DR217" s="128"/>
      <c r="DS217" s="27"/>
      <c r="DT217" s="128"/>
      <c r="DU217" s="27"/>
      <c r="DV217" s="128"/>
      <c r="DW217" s="27"/>
      <c r="DX217" s="128"/>
      <c r="DY217" s="27"/>
      <c r="DZ217" s="128"/>
      <c r="EA217" s="27"/>
      <c r="EB217" s="128"/>
      <c r="EC217" s="27"/>
      <c r="ED217" s="128"/>
      <c r="EE217" s="27"/>
      <c r="EF217" s="128"/>
      <c r="EG217" s="27"/>
      <c r="EH217" s="28"/>
      <c r="EI217" s="27"/>
      <c r="EJ217" s="30"/>
      <c r="EK217" s="28"/>
      <c r="EL217" s="27"/>
      <c r="EM217" s="28"/>
      <c r="EN217" s="27"/>
      <c r="EO217" s="28"/>
      <c r="EP217" s="27"/>
      <c r="EQ217" s="28"/>
      <c r="ER217" s="27"/>
      <c r="ES217" s="28"/>
      <c r="ET217" s="27"/>
      <c r="EU217" s="28"/>
      <c r="EV217" s="27"/>
      <c r="EW217" s="26"/>
      <c r="EX217" s="27"/>
      <c r="EY217" s="26"/>
      <c r="EZ217" s="27"/>
      <c r="FA217" s="26"/>
      <c r="FB217" s="27"/>
      <c r="FC217" s="26"/>
      <c r="FD217" s="27"/>
      <c r="FE217" s="26"/>
      <c r="FF217" s="27"/>
      <c r="FG217" s="26"/>
      <c r="FH217" s="27"/>
      <c r="FI217" s="30"/>
      <c r="FJ217" s="31">
        <f t="shared" si="18"/>
        <v>54560</v>
      </c>
      <c r="FK217" s="31">
        <f t="shared" si="19"/>
        <v>39000</v>
      </c>
      <c r="FL217" s="32">
        <f t="shared" si="20"/>
        <v>15560</v>
      </c>
    </row>
    <row r="218" spans="1:168" ht="25.5" customHeight="1">
      <c r="A218" s="41">
        <v>211</v>
      </c>
      <c r="B218" s="48" t="s">
        <v>874</v>
      </c>
      <c r="C218" s="20" t="s">
        <v>875</v>
      </c>
      <c r="D218" s="20" t="s">
        <v>1460</v>
      </c>
      <c r="E218" s="20" t="s">
        <v>1457</v>
      </c>
      <c r="F218" s="126" t="s">
        <v>876</v>
      </c>
      <c r="G218" s="211"/>
      <c r="H218" s="127"/>
      <c r="I218" s="94">
        <v>6600</v>
      </c>
      <c r="J218" s="127"/>
      <c r="K218" s="34">
        <f t="shared" si="17"/>
        <v>57080</v>
      </c>
      <c r="L218" s="38">
        <f>FL218</f>
        <v>0</v>
      </c>
      <c r="M218" s="26">
        <v>1500</v>
      </c>
      <c r="N218" s="26">
        <v>1000</v>
      </c>
      <c r="O218" s="26">
        <v>5000</v>
      </c>
      <c r="P218" s="26">
        <v>8000</v>
      </c>
      <c r="Q218" s="258"/>
      <c r="R218" s="258"/>
      <c r="S218" s="258"/>
      <c r="T218" s="258"/>
      <c r="U218" s="258"/>
      <c r="V218" s="258"/>
      <c r="W218" s="258"/>
      <c r="X218" s="258"/>
      <c r="Y218" s="258"/>
      <c r="Z218" s="258"/>
      <c r="AA218" s="258"/>
      <c r="AB218" s="258"/>
      <c r="AC218" s="258"/>
      <c r="AD218" s="258"/>
      <c r="AE218" s="258"/>
      <c r="AF218" s="258"/>
      <c r="AG218" s="258"/>
      <c r="AH218" s="258"/>
      <c r="AI218" s="258"/>
      <c r="AJ218" s="258"/>
      <c r="AK218" s="258"/>
      <c r="AL218" s="258"/>
      <c r="AM218" s="258"/>
      <c r="AN218" s="258"/>
      <c r="AO218" s="258"/>
      <c r="AP218" s="258"/>
      <c r="AQ218" s="258"/>
      <c r="AR218" s="258"/>
      <c r="AS218" s="258"/>
      <c r="AT218" s="258"/>
      <c r="AU218" s="258"/>
      <c r="AV218" s="258"/>
      <c r="AW218" s="258"/>
      <c r="AX218" s="258"/>
      <c r="AY218" s="258"/>
      <c r="AZ218" s="258"/>
      <c r="BA218" s="258"/>
      <c r="BB218" s="258"/>
      <c r="BC218" s="258"/>
      <c r="BD218" s="258"/>
      <c r="BE218" s="258"/>
      <c r="BF218" s="258"/>
      <c r="BG218" s="258"/>
      <c r="BH218" s="258"/>
      <c r="BI218" s="258"/>
      <c r="BJ218" s="258"/>
      <c r="BK218" s="258"/>
      <c r="BL218" s="258"/>
      <c r="BM218" s="258"/>
      <c r="BN218" s="258"/>
      <c r="BO218" s="258"/>
      <c r="BP218" s="258"/>
      <c r="BQ218" s="258"/>
      <c r="BR218" s="258"/>
      <c r="BS218" s="258"/>
      <c r="BT218" s="258"/>
      <c r="BU218" s="258"/>
      <c r="BV218" s="258"/>
      <c r="BW218" s="258"/>
      <c r="BX218" s="258"/>
      <c r="BY218" s="258"/>
      <c r="BZ218" s="258"/>
      <c r="CA218" s="258"/>
      <c r="CB218" s="258"/>
      <c r="CC218" s="26">
        <v>1500</v>
      </c>
      <c r="CD218" s="27">
        <v>1500</v>
      </c>
      <c r="CE218" s="26">
        <v>1000</v>
      </c>
      <c r="CF218" s="27">
        <v>1000</v>
      </c>
      <c r="CG218" s="26">
        <v>5000</v>
      </c>
      <c r="CH218" s="27">
        <f>1500+3500</f>
        <v>5000</v>
      </c>
      <c r="CI218" s="26">
        <v>8000</v>
      </c>
      <c r="CJ218" s="27">
        <v>3500</v>
      </c>
      <c r="CK218" s="26"/>
      <c r="CL218" s="27"/>
      <c r="CM218" s="29">
        <v>4620</v>
      </c>
      <c r="CN218" s="27">
        <v>9120</v>
      </c>
      <c r="CO218" s="29">
        <v>4620</v>
      </c>
      <c r="CP218" s="27">
        <v>0</v>
      </c>
      <c r="CQ218" s="29">
        <v>4620</v>
      </c>
      <c r="CR218" s="27">
        <v>0</v>
      </c>
      <c r="CS218" s="29">
        <v>4620</v>
      </c>
      <c r="CT218" s="27">
        <v>13860</v>
      </c>
      <c r="CU218" s="29">
        <v>4620</v>
      </c>
      <c r="CV218" s="27"/>
      <c r="CW218" s="29">
        <v>4620</v>
      </c>
      <c r="CX218" s="27"/>
      <c r="CY218" s="29">
        <v>4620</v>
      </c>
      <c r="CZ218" s="27"/>
      <c r="DA218" s="29">
        <v>4620</v>
      </c>
      <c r="DB218" s="27"/>
      <c r="DC218" s="29">
        <v>4620</v>
      </c>
      <c r="DD218" s="27">
        <v>23100</v>
      </c>
      <c r="DE218" s="128"/>
      <c r="DF218" s="27"/>
      <c r="DG218" s="128"/>
      <c r="DH218" s="27"/>
      <c r="DI218" s="128"/>
      <c r="DJ218" s="27"/>
      <c r="DK218" s="125"/>
      <c r="DL218" s="128"/>
      <c r="DM218" s="27"/>
      <c r="DN218" s="128"/>
      <c r="DO218" s="27"/>
      <c r="DP218" s="128"/>
      <c r="DQ218" s="27"/>
      <c r="DR218" s="128"/>
      <c r="DS218" s="27"/>
      <c r="DT218" s="128"/>
      <c r="DU218" s="27"/>
      <c r="DV218" s="128"/>
      <c r="DW218" s="27"/>
      <c r="DX218" s="128"/>
      <c r="DY218" s="27"/>
      <c r="DZ218" s="128"/>
      <c r="EA218" s="27"/>
      <c r="EB218" s="128"/>
      <c r="EC218" s="27"/>
      <c r="ED218" s="128"/>
      <c r="EE218" s="27"/>
      <c r="EF218" s="128"/>
      <c r="EG218" s="27"/>
      <c r="EH218" s="28"/>
      <c r="EI218" s="27"/>
      <c r="EJ218" s="30"/>
      <c r="EK218" s="28"/>
      <c r="EL218" s="27"/>
      <c r="EM218" s="28"/>
      <c r="EN218" s="27"/>
      <c r="EO218" s="28"/>
      <c r="EP218" s="27"/>
      <c r="EQ218" s="28"/>
      <c r="ER218" s="27"/>
      <c r="ES218" s="28"/>
      <c r="ET218" s="27"/>
      <c r="EU218" s="28"/>
      <c r="EV218" s="27"/>
      <c r="EW218" s="26"/>
      <c r="EX218" s="27"/>
      <c r="EY218" s="26"/>
      <c r="EZ218" s="27"/>
      <c r="FA218" s="26"/>
      <c r="FB218" s="27"/>
      <c r="FC218" s="26"/>
      <c r="FD218" s="27"/>
      <c r="FE218" s="26"/>
      <c r="FF218" s="27"/>
      <c r="FG218" s="26"/>
      <c r="FH218" s="27"/>
      <c r="FI218" s="30"/>
      <c r="FJ218" s="31">
        <f t="shared" si="18"/>
        <v>57080</v>
      </c>
      <c r="FK218" s="31">
        <f t="shared" si="19"/>
        <v>57080</v>
      </c>
      <c r="FL218" s="32">
        <f t="shared" si="20"/>
        <v>0</v>
      </c>
    </row>
    <row r="219" spans="1:168" ht="25.5" customHeight="1">
      <c r="A219" s="172">
        <v>212</v>
      </c>
      <c r="B219" s="50" t="s">
        <v>281</v>
      </c>
      <c r="C219" s="20" t="s">
        <v>282</v>
      </c>
      <c r="D219" s="20" t="s">
        <v>1460</v>
      </c>
      <c r="E219" s="20" t="s">
        <v>1458</v>
      </c>
      <c r="F219" s="51" t="s">
        <v>283</v>
      </c>
      <c r="G219" s="33"/>
      <c r="H219" s="34" t="s">
        <v>1465</v>
      </c>
      <c r="I219" s="23">
        <v>4600</v>
      </c>
      <c r="J219" s="34" t="s">
        <v>56</v>
      </c>
      <c r="K219" s="34">
        <f t="shared" si="17"/>
        <v>44480</v>
      </c>
      <c r="L219" s="25">
        <f>FJ219</f>
        <v>44480</v>
      </c>
      <c r="M219" s="26">
        <v>1500</v>
      </c>
      <c r="N219" s="26">
        <v>1000</v>
      </c>
      <c r="O219" s="26">
        <v>5000</v>
      </c>
      <c r="P219" s="26">
        <v>8000</v>
      </c>
      <c r="Q219" s="258"/>
      <c r="R219" s="258"/>
      <c r="S219" s="258"/>
      <c r="T219" s="258"/>
      <c r="U219" s="258"/>
      <c r="V219" s="258"/>
      <c r="W219" s="258"/>
      <c r="X219" s="258"/>
      <c r="Y219" s="258"/>
      <c r="Z219" s="258"/>
      <c r="AA219" s="258"/>
      <c r="AB219" s="258"/>
      <c r="AC219" s="258"/>
      <c r="AD219" s="258"/>
      <c r="AE219" s="258"/>
      <c r="AF219" s="258"/>
      <c r="AG219" s="258"/>
      <c r="AH219" s="258"/>
      <c r="AI219" s="258"/>
      <c r="AJ219" s="258"/>
      <c r="AK219" s="258"/>
      <c r="AL219" s="258"/>
      <c r="AM219" s="258"/>
      <c r="AN219" s="258"/>
      <c r="AO219" s="258"/>
      <c r="AP219" s="258"/>
      <c r="AQ219" s="258"/>
      <c r="AR219" s="258"/>
      <c r="AS219" s="258"/>
      <c r="AT219" s="258"/>
      <c r="AU219" s="258"/>
      <c r="AV219" s="258"/>
      <c r="AW219" s="258"/>
      <c r="AX219" s="258"/>
      <c r="AY219" s="258"/>
      <c r="AZ219" s="258"/>
      <c r="BA219" s="258"/>
      <c r="BB219" s="258"/>
      <c r="BC219" s="258"/>
      <c r="BD219" s="258"/>
      <c r="BE219" s="258"/>
      <c r="BF219" s="258"/>
      <c r="BG219" s="258"/>
      <c r="BH219" s="258"/>
      <c r="BI219" s="258"/>
      <c r="BJ219" s="258"/>
      <c r="BK219" s="258"/>
      <c r="BL219" s="258"/>
      <c r="BM219" s="258"/>
      <c r="BN219" s="258"/>
      <c r="BO219" s="258"/>
      <c r="BP219" s="258"/>
      <c r="BQ219" s="258"/>
      <c r="BR219" s="258"/>
      <c r="BS219" s="258"/>
      <c r="BT219" s="258"/>
      <c r="BU219" s="258"/>
      <c r="BV219" s="258"/>
      <c r="BW219" s="258"/>
      <c r="BX219" s="258"/>
      <c r="BY219" s="258"/>
      <c r="BZ219" s="258"/>
      <c r="CA219" s="258"/>
      <c r="CB219" s="258"/>
      <c r="CC219" s="26">
        <v>1500</v>
      </c>
      <c r="CD219" s="27">
        <v>1500</v>
      </c>
      <c r="CE219" s="26">
        <v>1000</v>
      </c>
      <c r="CF219" s="27">
        <v>1000</v>
      </c>
      <c r="CG219" s="26">
        <v>5000</v>
      </c>
      <c r="CH219" s="27">
        <v>5000</v>
      </c>
      <c r="CI219" s="26">
        <v>8000</v>
      </c>
      <c r="CJ219" s="27">
        <f t="shared" ref="CJ219:CJ226" si="21">1500+0</f>
        <v>1500</v>
      </c>
      <c r="CK219" s="28"/>
      <c r="CL219" s="27"/>
      <c r="CM219" s="26"/>
      <c r="CN219" s="27"/>
      <c r="CO219" s="29">
        <v>3220</v>
      </c>
      <c r="CP219" s="27">
        <v>0</v>
      </c>
      <c r="CQ219" s="29">
        <v>3220</v>
      </c>
      <c r="CR219" s="27">
        <v>0</v>
      </c>
      <c r="CS219" s="29">
        <v>3220</v>
      </c>
      <c r="CT219" s="27">
        <v>0</v>
      </c>
      <c r="CU219" s="29">
        <v>3220</v>
      </c>
      <c r="CV219" s="27">
        <v>19380</v>
      </c>
      <c r="CW219" s="29">
        <v>3220</v>
      </c>
      <c r="CX219" s="27"/>
      <c r="CY219" s="29">
        <v>3220</v>
      </c>
      <c r="CZ219" s="27"/>
      <c r="DA219" s="29">
        <v>3220</v>
      </c>
      <c r="DB219" s="27"/>
      <c r="DC219" s="29">
        <v>3220</v>
      </c>
      <c r="DD219" s="27"/>
      <c r="DE219" s="29">
        <v>3220</v>
      </c>
      <c r="DF219" s="27">
        <v>6440</v>
      </c>
      <c r="DG219" s="28"/>
      <c r="DH219" s="27"/>
      <c r="DI219" s="28"/>
      <c r="DJ219" s="27"/>
      <c r="DK219" s="125"/>
      <c r="DL219" s="128"/>
      <c r="DM219" s="27"/>
      <c r="DN219" s="128"/>
      <c r="DO219" s="27"/>
      <c r="DP219" s="128"/>
      <c r="DQ219" s="27"/>
      <c r="DR219" s="128"/>
      <c r="DS219" s="27"/>
      <c r="DT219" s="128"/>
      <c r="DU219" s="27"/>
      <c r="DV219" s="128"/>
      <c r="DW219" s="27"/>
      <c r="DX219" s="128"/>
      <c r="DY219" s="27"/>
      <c r="DZ219" s="128"/>
      <c r="EA219" s="27"/>
      <c r="EB219" s="128"/>
      <c r="EC219" s="27"/>
      <c r="ED219" s="128"/>
      <c r="EE219" s="27"/>
      <c r="EF219" s="128"/>
      <c r="EG219" s="27"/>
      <c r="EH219" s="28"/>
      <c r="EI219" s="27"/>
      <c r="EJ219" s="30"/>
      <c r="EK219" s="28"/>
      <c r="EL219" s="27"/>
      <c r="EM219" s="28"/>
      <c r="EN219" s="27"/>
      <c r="EO219" s="28"/>
      <c r="EP219" s="27"/>
      <c r="EQ219" s="28"/>
      <c r="ER219" s="27"/>
      <c r="ES219" s="28"/>
      <c r="ET219" s="27"/>
      <c r="EU219" s="28"/>
      <c r="EV219" s="27"/>
      <c r="EW219" s="26"/>
      <c r="EX219" s="27"/>
      <c r="EY219" s="26"/>
      <c r="EZ219" s="27"/>
      <c r="FA219" s="26"/>
      <c r="FB219" s="27"/>
      <c r="FC219" s="26"/>
      <c r="FD219" s="27"/>
      <c r="FE219" s="26"/>
      <c r="FF219" s="27"/>
      <c r="FG219" s="26"/>
      <c r="FH219" s="27"/>
      <c r="FI219" s="30"/>
      <c r="FJ219" s="31">
        <f t="shared" si="18"/>
        <v>44480</v>
      </c>
      <c r="FK219" s="31">
        <f t="shared" si="19"/>
        <v>34820</v>
      </c>
      <c r="FL219" s="32">
        <f t="shared" si="20"/>
        <v>9660</v>
      </c>
    </row>
    <row r="220" spans="1:168" ht="25.5" customHeight="1">
      <c r="A220" s="41">
        <v>213</v>
      </c>
      <c r="B220" s="48" t="s">
        <v>877</v>
      </c>
      <c r="C220" s="20" t="s">
        <v>878</v>
      </c>
      <c r="D220" s="20" t="s">
        <v>1460</v>
      </c>
      <c r="E220" s="20" t="s">
        <v>1457</v>
      </c>
      <c r="F220" s="126" t="s">
        <v>879</v>
      </c>
      <c r="G220" s="33"/>
      <c r="H220" s="127"/>
      <c r="I220" s="94">
        <v>6600</v>
      </c>
      <c r="J220" s="127"/>
      <c r="K220" s="34">
        <f t="shared" si="17"/>
        <v>57080</v>
      </c>
      <c r="L220" s="25">
        <f>FL220</f>
        <v>0</v>
      </c>
      <c r="M220" s="26">
        <v>1500</v>
      </c>
      <c r="N220" s="26">
        <v>1000</v>
      </c>
      <c r="O220" s="26">
        <v>5000</v>
      </c>
      <c r="P220" s="26">
        <v>8000</v>
      </c>
      <c r="Q220" s="258"/>
      <c r="R220" s="258"/>
      <c r="S220" s="258"/>
      <c r="T220" s="258"/>
      <c r="U220" s="258"/>
      <c r="V220" s="258"/>
      <c r="W220" s="258"/>
      <c r="X220" s="258"/>
      <c r="Y220" s="258"/>
      <c r="Z220" s="258"/>
      <c r="AA220" s="258"/>
      <c r="AB220" s="258"/>
      <c r="AC220" s="258"/>
      <c r="AD220" s="258"/>
      <c r="AE220" s="258"/>
      <c r="AF220" s="258"/>
      <c r="AG220" s="258"/>
      <c r="AH220" s="258"/>
      <c r="AI220" s="258"/>
      <c r="AJ220" s="258"/>
      <c r="AK220" s="258"/>
      <c r="AL220" s="258"/>
      <c r="AM220" s="258"/>
      <c r="AN220" s="258"/>
      <c r="AO220" s="258"/>
      <c r="AP220" s="258"/>
      <c r="AQ220" s="258"/>
      <c r="AR220" s="258"/>
      <c r="AS220" s="258"/>
      <c r="AT220" s="258"/>
      <c r="AU220" s="258"/>
      <c r="AV220" s="258"/>
      <c r="AW220" s="258"/>
      <c r="AX220" s="258"/>
      <c r="AY220" s="258"/>
      <c r="AZ220" s="258"/>
      <c r="BA220" s="258"/>
      <c r="BB220" s="258"/>
      <c r="BC220" s="258"/>
      <c r="BD220" s="258"/>
      <c r="BE220" s="258"/>
      <c r="BF220" s="258"/>
      <c r="BG220" s="258"/>
      <c r="BH220" s="258"/>
      <c r="BI220" s="258"/>
      <c r="BJ220" s="258"/>
      <c r="BK220" s="258"/>
      <c r="BL220" s="258"/>
      <c r="BM220" s="258"/>
      <c r="BN220" s="258"/>
      <c r="BO220" s="258"/>
      <c r="BP220" s="258"/>
      <c r="BQ220" s="258"/>
      <c r="BR220" s="258"/>
      <c r="BS220" s="258"/>
      <c r="BT220" s="258"/>
      <c r="BU220" s="258"/>
      <c r="BV220" s="258"/>
      <c r="BW220" s="258"/>
      <c r="BX220" s="258"/>
      <c r="BY220" s="258"/>
      <c r="BZ220" s="258"/>
      <c r="CA220" s="258"/>
      <c r="CB220" s="258"/>
      <c r="CC220" s="26">
        <v>1500</v>
      </c>
      <c r="CD220" s="27">
        <v>1500</v>
      </c>
      <c r="CE220" s="26">
        <v>1000</v>
      </c>
      <c r="CF220" s="27">
        <v>1000</v>
      </c>
      <c r="CG220" s="26">
        <v>5000</v>
      </c>
      <c r="CH220" s="27">
        <v>5000</v>
      </c>
      <c r="CI220" s="26">
        <v>8000</v>
      </c>
      <c r="CJ220" s="27">
        <f t="shared" si="21"/>
        <v>1500</v>
      </c>
      <c r="CK220" s="26"/>
      <c r="CL220" s="27"/>
      <c r="CM220" s="29">
        <v>4620</v>
      </c>
      <c r="CN220" s="27">
        <v>0</v>
      </c>
      <c r="CO220" s="29">
        <v>4620</v>
      </c>
      <c r="CP220" s="27">
        <v>0</v>
      </c>
      <c r="CQ220" s="29">
        <v>4620</v>
      </c>
      <c r="CR220" s="27">
        <v>0</v>
      </c>
      <c r="CS220" s="29">
        <v>4620</v>
      </c>
      <c r="CT220" s="27">
        <v>24980</v>
      </c>
      <c r="CU220" s="29">
        <v>4620</v>
      </c>
      <c r="CV220" s="27"/>
      <c r="CW220" s="29">
        <v>4620</v>
      </c>
      <c r="CX220" s="27"/>
      <c r="CY220" s="29">
        <v>4620</v>
      </c>
      <c r="CZ220" s="27"/>
      <c r="DA220" s="29">
        <v>4620</v>
      </c>
      <c r="DB220" s="27"/>
      <c r="DC220" s="29">
        <v>4620</v>
      </c>
      <c r="DD220" s="27">
        <v>23100</v>
      </c>
      <c r="DE220" s="128"/>
      <c r="DF220" s="27"/>
      <c r="DG220" s="128"/>
      <c r="DH220" s="27"/>
      <c r="DI220" s="128"/>
      <c r="DJ220" s="27"/>
      <c r="DK220" s="125"/>
      <c r="DL220" s="128"/>
      <c r="DM220" s="27"/>
      <c r="DN220" s="128"/>
      <c r="DO220" s="27"/>
      <c r="DP220" s="128"/>
      <c r="DQ220" s="27"/>
      <c r="DR220" s="128"/>
      <c r="DS220" s="27"/>
      <c r="DT220" s="128"/>
      <c r="DU220" s="27"/>
      <c r="DV220" s="128"/>
      <c r="DW220" s="27"/>
      <c r="DX220" s="128"/>
      <c r="DY220" s="27"/>
      <c r="DZ220" s="128"/>
      <c r="EA220" s="27"/>
      <c r="EB220" s="128"/>
      <c r="EC220" s="27"/>
      <c r="ED220" s="128"/>
      <c r="EE220" s="27"/>
      <c r="EF220" s="128"/>
      <c r="EG220" s="27"/>
      <c r="EH220" s="28"/>
      <c r="EI220" s="27"/>
      <c r="EJ220" s="30"/>
      <c r="EK220" s="28"/>
      <c r="EL220" s="27"/>
      <c r="EM220" s="28"/>
      <c r="EN220" s="27"/>
      <c r="EO220" s="28"/>
      <c r="EP220" s="27"/>
      <c r="EQ220" s="28"/>
      <c r="ER220" s="27"/>
      <c r="ES220" s="28"/>
      <c r="ET220" s="27"/>
      <c r="EU220" s="28"/>
      <c r="EV220" s="27"/>
      <c r="EW220" s="26"/>
      <c r="EX220" s="27"/>
      <c r="EY220" s="26"/>
      <c r="EZ220" s="27"/>
      <c r="FA220" s="26"/>
      <c r="FB220" s="27"/>
      <c r="FC220" s="26"/>
      <c r="FD220" s="27"/>
      <c r="FE220" s="26"/>
      <c r="FF220" s="27"/>
      <c r="FG220" s="26"/>
      <c r="FH220" s="27"/>
      <c r="FI220" s="30"/>
      <c r="FJ220" s="31">
        <f t="shared" si="18"/>
        <v>57080</v>
      </c>
      <c r="FK220" s="31">
        <f t="shared" si="19"/>
        <v>57080</v>
      </c>
      <c r="FL220" s="32">
        <f t="shared" si="20"/>
        <v>0</v>
      </c>
    </row>
    <row r="221" spans="1:168" ht="25.5" customHeight="1">
      <c r="A221" s="172">
        <v>214</v>
      </c>
      <c r="B221" s="48" t="s">
        <v>880</v>
      </c>
      <c r="C221" s="20" t="s">
        <v>881</v>
      </c>
      <c r="D221" s="20" t="s">
        <v>1460</v>
      </c>
      <c r="E221" s="20" t="s">
        <v>1457</v>
      </c>
      <c r="F221" s="126" t="s">
        <v>882</v>
      </c>
      <c r="G221" s="33"/>
      <c r="H221" s="127"/>
      <c r="I221" s="94">
        <v>6600</v>
      </c>
      <c r="J221" s="127"/>
      <c r="K221" s="34">
        <f t="shared" si="17"/>
        <v>57080</v>
      </c>
      <c r="L221" s="25">
        <f>FL221</f>
        <v>13860</v>
      </c>
      <c r="M221" s="26">
        <v>1500</v>
      </c>
      <c r="N221" s="26">
        <v>1000</v>
      </c>
      <c r="O221" s="26">
        <v>5000</v>
      </c>
      <c r="P221" s="26">
        <v>8000</v>
      </c>
      <c r="Q221" s="258"/>
      <c r="R221" s="258"/>
      <c r="S221" s="258"/>
      <c r="T221" s="258"/>
      <c r="U221" s="258"/>
      <c r="V221" s="258"/>
      <c r="W221" s="258"/>
      <c r="X221" s="258"/>
      <c r="Y221" s="258"/>
      <c r="Z221" s="258"/>
      <c r="AA221" s="258"/>
      <c r="AB221" s="258"/>
      <c r="AC221" s="258"/>
      <c r="AD221" s="258"/>
      <c r="AE221" s="258"/>
      <c r="AF221" s="258"/>
      <c r="AG221" s="258"/>
      <c r="AH221" s="258"/>
      <c r="AI221" s="258"/>
      <c r="AJ221" s="258"/>
      <c r="AK221" s="258"/>
      <c r="AL221" s="258"/>
      <c r="AM221" s="258"/>
      <c r="AN221" s="258"/>
      <c r="AO221" s="258"/>
      <c r="AP221" s="258"/>
      <c r="AQ221" s="258"/>
      <c r="AR221" s="258"/>
      <c r="AS221" s="258"/>
      <c r="AT221" s="258"/>
      <c r="AU221" s="258"/>
      <c r="AV221" s="258"/>
      <c r="AW221" s="258"/>
      <c r="AX221" s="258"/>
      <c r="AY221" s="258"/>
      <c r="AZ221" s="258"/>
      <c r="BA221" s="258"/>
      <c r="BB221" s="258"/>
      <c r="BC221" s="258"/>
      <c r="BD221" s="258"/>
      <c r="BE221" s="258"/>
      <c r="BF221" s="258"/>
      <c r="BG221" s="258"/>
      <c r="BH221" s="258"/>
      <c r="BI221" s="258"/>
      <c r="BJ221" s="258"/>
      <c r="BK221" s="258"/>
      <c r="BL221" s="258"/>
      <c r="BM221" s="258"/>
      <c r="BN221" s="258"/>
      <c r="BO221" s="258"/>
      <c r="BP221" s="258"/>
      <c r="BQ221" s="258"/>
      <c r="BR221" s="258"/>
      <c r="BS221" s="258"/>
      <c r="BT221" s="258"/>
      <c r="BU221" s="258"/>
      <c r="BV221" s="258"/>
      <c r="BW221" s="258"/>
      <c r="BX221" s="258"/>
      <c r="BY221" s="258"/>
      <c r="BZ221" s="258"/>
      <c r="CA221" s="258"/>
      <c r="CB221" s="258"/>
      <c r="CC221" s="26">
        <v>1500</v>
      </c>
      <c r="CD221" s="27">
        <v>1500</v>
      </c>
      <c r="CE221" s="26">
        <v>1000</v>
      </c>
      <c r="CF221" s="27">
        <v>1000</v>
      </c>
      <c r="CG221" s="26">
        <v>5000</v>
      </c>
      <c r="CH221" s="27">
        <v>5000</v>
      </c>
      <c r="CI221" s="26">
        <v>8000</v>
      </c>
      <c r="CJ221" s="27">
        <f t="shared" si="21"/>
        <v>1500</v>
      </c>
      <c r="CK221" s="26"/>
      <c r="CL221" s="27"/>
      <c r="CM221" s="29">
        <v>4620</v>
      </c>
      <c r="CN221" s="27">
        <v>4620</v>
      </c>
      <c r="CO221" s="29">
        <v>4620</v>
      </c>
      <c r="CP221" s="27">
        <v>0</v>
      </c>
      <c r="CQ221" s="29">
        <v>4620</v>
      </c>
      <c r="CR221" s="27">
        <v>11120</v>
      </c>
      <c r="CS221" s="29">
        <v>4620</v>
      </c>
      <c r="CT221" s="27"/>
      <c r="CU221" s="29">
        <v>4620</v>
      </c>
      <c r="CV221" s="27">
        <v>9240</v>
      </c>
      <c r="CW221" s="29">
        <v>4620</v>
      </c>
      <c r="CX221" s="27"/>
      <c r="CY221" s="29">
        <v>4620</v>
      </c>
      <c r="CZ221" s="27"/>
      <c r="DA221" s="29">
        <v>4620</v>
      </c>
      <c r="DB221" s="27"/>
      <c r="DC221" s="29">
        <v>4620</v>
      </c>
      <c r="DD221" s="27">
        <v>9240</v>
      </c>
      <c r="DE221" s="128"/>
      <c r="DF221" s="27"/>
      <c r="DG221" s="128"/>
      <c r="DH221" s="27"/>
      <c r="DI221" s="128"/>
      <c r="DJ221" s="27"/>
      <c r="DK221" s="125"/>
      <c r="DL221" s="128"/>
      <c r="DM221" s="27"/>
      <c r="DN221" s="128"/>
      <c r="DO221" s="27"/>
      <c r="DP221" s="128"/>
      <c r="DQ221" s="27"/>
      <c r="DR221" s="128"/>
      <c r="DS221" s="27"/>
      <c r="DT221" s="128"/>
      <c r="DU221" s="27"/>
      <c r="DV221" s="128"/>
      <c r="DW221" s="27"/>
      <c r="DX221" s="128"/>
      <c r="DY221" s="27"/>
      <c r="DZ221" s="128"/>
      <c r="EA221" s="27"/>
      <c r="EB221" s="128"/>
      <c r="EC221" s="27"/>
      <c r="ED221" s="128"/>
      <c r="EE221" s="27"/>
      <c r="EF221" s="128"/>
      <c r="EG221" s="27"/>
      <c r="EH221" s="28"/>
      <c r="EI221" s="27"/>
      <c r="EJ221" s="30"/>
      <c r="EK221" s="28"/>
      <c r="EL221" s="27"/>
      <c r="EM221" s="28"/>
      <c r="EN221" s="27"/>
      <c r="EO221" s="28"/>
      <c r="EP221" s="27"/>
      <c r="EQ221" s="28"/>
      <c r="ER221" s="27"/>
      <c r="ES221" s="28"/>
      <c r="ET221" s="27"/>
      <c r="EU221" s="28"/>
      <c r="EV221" s="27"/>
      <c r="EW221" s="26"/>
      <c r="EX221" s="27"/>
      <c r="EY221" s="26"/>
      <c r="EZ221" s="27"/>
      <c r="FA221" s="26"/>
      <c r="FB221" s="27"/>
      <c r="FC221" s="26"/>
      <c r="FD221" s="27"/>
      <c r="FE221" s="26"/>
      <c r="FF221" s="27"/>
      <c r="FG221" s="26"/>
      <c r="FH221" s="27"/>
      <c r="FI221" s="30"/>
      <c r="FJ221" s="31">
        <f t="shared" si="18"/>
        <v>57080</v>
      </c>
      <c r="FK221" s="31">
        <f t="shared" si="19"/>
        <v>43220</v>
      </c>
      <c r="FL221" s="32">
        <f t="shared" si="20"/>
        <v>13860</v>
      </c>
    </row>
    <row r="222" spans="1:168" ht="25.5" customHeight="1">
      <c r="A222" s="41">
        <v>215</v>
      </c>
      <c r="B222" s="48" t="s">
        <v>284</v>
      </c>
      <c r="C222" s="20" t="s">
        <v>285</v>
      </c>
      <c r="D222" s="20" t="s">
        <v>1460</v>
      </c>
      <c r="E222" s="20" t="s">
        <v>1458</v>
      </c>
      <c r="F222" s="21" t="s">
        <v>286</v>
      </c>
      <c r="G222" s="33"/>
      <c r="H222" s="127" t="s">
        <v>1468</v>
      </c>
      <c r="I222" s="23">
        <v>3300</v>
      </c>
      <c r="J222" s="34" t="s">
        <v>98</v>
      </c>
      <c r="K222" s="34">
        <f t="shared" si="17"/>
        <v>36290</v>
      </c>
      <c r="L222" s="25">
        <f>FJ222</f>
        <v>36290</v>
      </c>
      <c r="M222" s="26">
        <v>1500</v>
      </c>
      <c r="N222" s="26">
        <v>1000</v>
      </c>
      <c r="O222" s="26">
        <v>5000</v>
      </c>
      <c r="P222" s="26">
        <v>8000</v>
      </c>
      <c r="Q222" s="258"/>
      <c r="R222" s="258"/>
      <c r="S222" s="258"/>
      <c r="T222" s="258"/>
      <c r="U222" s="258"/>
      <c r="V222" s="258"/>
      <c r="W222" s="258"/>
      <c r="X222" s="258"/>
      <c r="Y222" s="258"/>
      <c r="Z222" s="258"/>
      <c r="AA222" s="258"/>
      <c r="AB222" s="258"/>
      <c r="AC222" s="258"/>
      <c r="AD222" s="258"/>
      <c r="AE222" s="258"/>
      <c r="AF222" s="258"/>
      <c r="AG222" s="258"/>
      <c r="AH222" s="258"/>
      <c r="AI222" s="258"/>
      <c r="AJ222" s="258"/>
      <c r="AK222" s="258"/>
      <c r="AL222" s="258"/>
      <c r="AM222" s="258"/>
      <c r="AN222" s="258"/>
      <c r="AO222" s="258"/>
      <c r="AP222" s="258"/>
      <c r="AQ222" s="258"/>
      <c r="AR222" s="258"/>
      <c r="AS222" s="258"/>
      <c r="AT222" s="258"/>
      <c r="AU222" s="258"/>
      <c r="AV222" s="258"/>
      <c r="AW222" s="258"/>
      <c r="AX222" s="258"/>
      <c r="AY222" s="258"/>
      <c r="AZ222" s="258"/>
      <c r="BA222" s="258"/>
      <c r="BB222" s="258"/>
      <c r="BC222" s="258"/>
      <c r="BD222" s="258"/>
      <c r="BE222" s="258"/>
      <c r="BF222" s="258"/>
      <c r="BG222" s="258"/>
      <c r="BH222" s="258"/>
      <c r="BI222" s="258"/>
      <c r="BJ222" s="258"/>
      <c r="BK222" s="258"/>
      <c r="BL222" s="258"/>
      <c r="BM222" s="258"/>
      <c r="BN222" s="258"/>
      <c r="BO222" s="258"/>
      <c r="BP222" s="258"/>
      <c r="BQ222" s="258"/>
      <c r="BR222" s="258"/>
      <c r="BS222" s="258"/>
      <c r="BT222" s="258"/>
      <c r="BU222" s="258"/>
      <c r="BV222" s="258"/>
      <c r="BW222" s="258"/>
      <c r="BX222" s="258"/>
      <c r="BY222" s="258"/>
      <c r="BZ222" s="258"/>
      <c r="CA222" s="258"/>
      <c r="CB222" s="258"/>
      <c r="CC222" s="26">
        <v>1500</v>
      </c>
      <c r="CD222" s="27">
        <v>1500</v>
      </c>
      <c r="CE222" s="26">
        <v>1000</v>
      </c>
      <c r="CF222" s="27">
        <v>1000</v>
      </c>
      <c r="CG222" s="26">
        <v>5000</v>
      </c>
      <c r="CH222" s="27">
        <v>5000</v>
      </c>
      <c r="CI222" s="26">
        <v>8000</v>
      </c>
      <c r="CJ222" s="27">
        <f t="shared" si="21"/>
        <v>1500</v>
      </c>
      <c r="CK222" s="28"/>
      <c r="CL222" s="27"/>
      <c r="CM222" s="26"/>
      <c r="CN222" s="27"/>
      <c r="CO222" s="29">
        <v>2310</v>
      </c>
      <c r="CP222" s="27">
        <v>0</v>
      </c>
      <c r="CQ222" s="29">
        <v>2310</v>
      </c>
      <c r="CR222" s="27">
        <v>0</v>
      </c>
      <c r="CS222" s="29">
        <v>2310</v>
      </c>
      <c r="CT222" s="27">
        <v>0</v>
      </c>
      <c r="CU222" s="29">
        <v>2310</v>
      </c>
      <c r="CV222" s="27">
        <f>9240+6500</f>
        <v>15740</v>
      </c>
      <c r="CW222" s="29">
        <v>2310</v>
      </c>
      <c r="CX222" s="27"/>
      <c r="CY222" s="29">
        <v>2310</v>
      </c>
      <c r="CZ222" s="27"/>
      <c r="DA222" s="29">
        <v>2310</v>
      </c>
      <c r="DB222" s="27"/>
      <c r="DC222" s="29">
        <v>2310</v>
      </c>
      <c r="DD222" s="27"/>
      <c r="DE222" s="29">
        <v>2310</v>
      </c>
      <c r="DF222" s="27">
        <v>2310</v>
      </c>
      <c r="DG222" s="28"/>
      <c r="DH222" s="27"/>
      <c r="DI222" s="28"/>
      <c r="DJ222" s="27"/>
      <c r="DK222" s="125"/>
      <c r="DL222" s="128"/>
      <c r="DM222" s="27"/>
      <c r="DN222" s="128"/>
      <c r="DO222" s="27"/>
      <c r="DP222" s="128"/>
      <c r="DQ222" s="27"/>
      <c r="DR222" s="128"/>
      <c r="DS222" s="27"/>
      <c r="DT222" s="128"/>
      <c r="DU222" s="27"/>
      <c r="DV222" s="128"/>
      <c r="DW222" s="27"/>
      <c r="DX222" s="128"/>
      <c r="DY222" s="27"/>
      <c r="DZ222" s="128"/>
      <c r="EA222" s="27"/>
      <c r="EB222" s="128"/>
      <c r="EC222" s="27"/>
      <c r="ED222" s="128"/>
      <c r="EE222" s="27"/>
      <c r="EF222" s="128"/>
      <c r="EG222" s="27"/>
      <c r="EH222" s="28"/>
      <c r="EI222" s="27"/>
      <c r="EJ222" s="30"/>
      <c r="EK222" s="28"/>
      <c r="EL222" s="27"/>
      <c r="EM222" s="28"/>
      <c r="EN222" s="27"/>
      <c r="EO222" s="28"/>
      <c r="EP222" s="27"/>
      <c r="EQ222" s="28"/>
      <c r="ER222" s="27"/>
      <c r="ES222" s="28"/>
      <c r="ET222" s="27"/>
      <c r="EU222" s="28"/>
      <c r="EV222" s="27"/>
      <c r="EW222" s="26"/>
      <c r="EX222" s="27"/>
      <c r="EY222" s="26"/>
      <c r="EZ222" s="27"/>
      <c r="FA222" s="26"/>
      <c r="FB222" s="27"/>
      <c r="FC222" s="26"/>
      <c r="FD222" s="27"/>
      <c r="FE222" s="26"/>
      <c r="FF222" s="27"/>
      <c r="FG222" s="26"/>
      <c r="FH222" s="27"/>
      <c r="FI222" s="30"/>
      <c r="FJ222" s="31">
        <f t="shared" si="18"/>
        <v>36290</v>
      </c>
      <c r="FK222" s="31">
        <f t="shared" si="19"/>
        <v>27050</v>
      </c>
      <c r="FL222" s="32">
        <f t="shared" si="20"/>
        <v>9240</v>
      </c>
    </row>
    <row r="223" spans="1:168" ht="25.5" customHeight="1">
      <c r="A223" s="172">
        <v>216</v>
      </c>
      <c r="B223" s="48" t="s">
        <v>287</v>
      </c>
      <c r="C223" s="20" t="s">
        <v>288</v>
      </c>
      <c r="D223" s="20" t="s">
        <v>1460</v>
      </c>
      <c r="E223" s="20" t="s">
        <v>1458</v>
      </c>
      <c r="F223" s="21" t="s">
        <v>289</v>
      </c>
      <c r="G223" s="33"/>
      <c r="H223" s="127" t="s">
        <v>1468</v>
      </c>
      <c r="I223" s="23">
        <v>3300</v>
      </c>
      <c r="J223" s="34" t="s">
        <v>98</v>
      </c>
      <c r="K223" s="34">
        <f t="shared" si="17"/>
        <v>36290</v>
      </c>
      <c r="L223" s="25">
        <f>FJ223</f>
        <v>36290</v>
      </c>
      <c r="M223" s="26">
        <v>1500</v>
      </c>
      <c r="N223" s="26">
        <v>1000</v>
      </c>
      <c r="O223" s="26">
        <v>5000</v>
      </c>
      <c r="P223" s="26">
        <v>8000</v>
      </c>
      <c r="Q223" s="258"/>
      <c r="R223" s="258"/>
      <c r="S223" s="258"/>
      <c r="T223" s="258"/>
      <c r="U223" s="258"/>
      <c r="V223" s="258"/>
      <c r="W223" s="258"/>
      <c r="X223" s="258"/>
      <c r="Y223" s="258"/>
      <c r="Z223" s="258"/>
      <c r="AA223" s="258"/>
      <c r="AB223" s="258"/>
      <c r="AC223" s="258"/>
      <c r="AD223" s="258"/>
      <c r="AE223" s="258"/>
      <c r="AF223" s="258"/>
      <c r="AG223" s="258"/>
      <c r="AH223" s="258"/>
      <c r="AI223" s="258"/>
      <c r="AJ223" s="258"/>
      <c r="AK223" s="258"/>
      <c r="AL223" s="258"/>
      <c r="AM223" s="258"/>
      <c r="AN223" s="258"/>
      <c r="AO223" s="258"/>
      <c r="AP223" s="258"/>
      <c r="AQ223" s="258"/>
      <c r="AR223" s="258"/>
      <c r="AS223" s="258"/>
      <c r="AT223" s="258"/>
      <c r="AU223" s="258"/>
      <c r="AV223" s="258"/>
      <c r="AW223" s="258"/>
      <c r="AX223" s="258"/>
      <c r="AY223" s="258"/>
      <c r="AZ223" s="258"/>
      <c r="BA223" s="258"/>
      <c r="BB223" s="258"/>
      <c r="BC223" s="258"/>
      <c r="BD223" s="258"/>
      <c r="BE223" s="258"/>
      <c r="BF223" s="258"/>
      <c r="BG223" s="258"/>
      <c r="BH223" s="258"/>
      <c r="BI223" s="258"/>
      <c r="BJ223" s="258"/>
      <c r="BK223" s="258"/>
      <c r="BL223" s="258"/>
      <c r="BM223" s="258"/>
      <c r="BN223" s="258"/>
      <c r="BO223" s="258"/>
      <c r="BP223" s="258"/>
      <c r="BQ223" s="258"/>
      <c r="BR223" s="258"/>
      <c r="BS223" s="258"/>
      <c r="BT223" s="258"/>
      <c r="BU223" s="258"/>
      <c r="BV223" s="258"/>
      <c r="BW223" s="258"/>
      <c r="BX223" s="258"/>
      <c r="BY223" s="258"/>
      <c r="BZ223" s="258"/>
      <c r="CA223" s="258"/>
      <c r="CB223" s="258"/>
      <c r="CC223" s="26">
        <v>1500</v>
      </c>
      <c r="CD223" s="27">
        <v>1500</v>
      </c>
      <c r="CE223" s="26">
        <v>1000</v>
      </c>
      <c r="CF223" s="27">
        <v>1000</v>
      </c>
      <c r="CG223" s="26">
        <v>5000</v>
      </c>
      <c r="CH223" s="27">
        <v>5000</v>
      </c>
      <c r="CI223" s="26">
        <v>8000</v>
      </c>
      <c r="CJ223" s="27">
        <f t="shared" si="21"/>
        <v>1500</v>
      </c>
      <c r="CK223" s="28"/>
      <c r="CL223" s="27"/>
      <c r="CM223" s="26"/>
      <c r="CN223" s="27"/>
      <c r="CO223" s="29">
        <v>2310</v>
      </c>
      <c r="CP223" s="27">
        <v>2310</v>
      </c>
      <c r="CQ223" s="29">
        <v>2310</v>
      </c>
      <c r="CR223" s="27">
        <v>2310</v>
      </c>
      <c r="CS223" s="29">
        <v>2310</v>
      </c>
      <c r="CT223" s="27">
        <v>0</v>
      </c>
      <c r="CU223" s="29">
        <v>2310</v>
      </c>
      <c r="CV223" s="27">
        <v>11120</v>
      </c>
      <c r="CW223" s="29">
        <v>2310</v>
      </c>
      <c r="CX223" s="27"/>
      <c r="CY223" s="29">
        <v>2310</v>
      </c>
      <c r="CZ223" s="27"/>
      <c r="DA223" s="29">
        <v>2310</v>
      </c>
      <c r="DB223" s="27"/>
      <c r="DC223" s="29">
        <v>2310</v>
      </c>
      <c r="DD223" s="27"/>
      <c r="DE223" s="29">
        <v>2310</v>
      </c>
      <c r="DF223" s="27">
        <v>4620</v>
      </c>
      <c r="DG223" s="28"/>
      <c r="DH223" s="27"/>
      <c r="DI223" s="28"/>
      <c r="DJ223" s="27"/>
      <c r="DK223" s="125"/>
      <c r="DL223" s="128"/>
      <c r="DM223" s="27"/>
      <c r="DN223" s="128"/>
      <c r="DO223" s="27"/>
      <c r="DP223" s="128"/>
      <c r="DQ223" s="27"/>
      <c r="DR223" s="128"/>
      <c r="DS223" s="27"/>
      <c r="DT223" s="128"/>
      <c r="DU223" s="27"/>
      <c r="DV223" s="128"/>
      <c r="DW223" s="27"/>
      <c r="DX223" s="128"/>
      <c r="DY223" s="27"/>
      <c r="DZ223" s="128"/>
      <c r="EA223" s="27"/>
      <c r="EB223" s="128"/>
      <c r="EC223" s="27"/>
      <c r="ED223" s="128"/>
      <c r="EE223" s="27"/>
      <c r="EF223" s="128"/>
      <c r="EG223" s="27"/>
      <c r="EH223" s="28"/>
      <c r="EI223" s="27"/>
      <c r="EJ223" s="30"/>
      <c r="EK223" s="28"/>
      <c r="EL223" s="27"/>
      <c r="EM223" s="28"/>
      <c r="EN223" s="27"/>
      <c r="EO223" s="28"/>
      <c r="EP223" s="27"/>
      <c r="EQ223" s="28"/>
      <c r="ER223" s="27"/>
      <c r="ES223" s="28"/>
      <c r="ET223" s="27"/>
      <c r="EU223" s="28"/>
      <c r="EV223" s="27"/>
      <c r="EW223" s="26"/>
      <c r="EX223" s="27"/>
      <c r="EY223" s="26"/>
      <c r="EZ223" s="27"/>
      <c r="FA223" s="26"/>
      <c r="FB223" s="27"/>
      <c r="FC223" s="26"/>
      <c r="FD223" s="27"/>
      <c r="FE223" s="26"/>
      <c r="FF223" s="27"/>
      <c r="FG223" s="26"/>
      <c r="FH223" s="27"/>
      <c r="FI223" s="30"/>
      <c r="FJ223" s="31">
        <f t="shared" si="18"/>
        <v>36290</v>
      </c>
      <c r="FK223" s="31">
        <f t="shared" si="19"/>
        <v>29360</v>
      </c>
      <c r="FL223" s="32">
        <f t="shared" si="20"/>
        <v>6930</v>
      </c>
    </row>
    <row r="224" spans="1:168" ht="25.5" customHeight="1">
      <c r="A224" s="41">
        <v>217</v>
      </c>
      <c r="B224" s="48" t="s">
        <v>290</v>
      </c>
      <c r="C224" s="20" t="s">
        <v>291</v>
      </c>
      <c r="D224" s="20" t="s">
        <v>1460</v>
      </c>
      <c r="E224" s="20" t="s">
        <v>1458</v>
      </c>
      <c r="F224" s="21" t="s">
        <v>292</v>
      </c>
      <c r="G224" s="22" t="s">
        <v>45</v>
      </c>
      <c r="H224" s="24" t="s">
        <v>1463</v>
      </c>
      <c r="I224" s="23">
        <v>6200</v>
      </c>
      <c r="J224" s="35"/>
      <c r="K224" s="34">
        <f t="shared" si="17"/>
        <v>54560</v>
      </c>
      <c r="L224" s="38">
        <f>FJ224</f>
        <v>54560</v>
      </c>
      <c r="M224" s="26">
        <v>1500</v>
      </c>
      <c r="N224" s="26">
        <v>1000</v>
      </c>
      <c r="O224" s="26">
        <v>5000</v>
      </c>
      <c r="P224" s="26">
        <v>8000</v>
      </c>
      <c r="Q224" s="258"/>
      <c r="R224" s="258"/>
      <c r="S224" s="258"/>
      <c r="T224" s="258"/>
      <c r="U224" s="258"/>
      <c r="V224" s="258"/>
      <c r="W224" s="258"/>
      <c r="X224" s="258"/>
      <c r="Y224" s="258"/>
      <c r="Z224" s="258"/>
      <c r="AA224" s="258"/>
      <c r="AB224" s="258"/>
      <c r="AC224" s="258"/>
      <c r="AD224" s="258"/>
      <c r="AE224" s="258"/>
      <c r="AF224" s="258"/>
      <c r="AG224" s="258"/>
      <c r="AH224" s="258"/>
      <c r="AI224" s="258"/>
      <c r="AJ224" s="258"/>
      <c r="AK224" s="258"/>
      <c r="AL224" s="258"/>
      <c r="AM224" s="258"/>
      <c r="AN224" s="258"/>
      <c r="AO224" s="258"/>
      <c r="AP224" s="258"/>
      <c r="AQ224" s="258"/>
      <c r="AR224" s="258"/>
      <c r="AS224" s="258"/>
      <c r="AT224" s="258"/>
      <c r="AU224" s="258"/>
      <c r="AV224" s="258"/>
      <c r="AW224" s="258"/>
      <c r="AX224" s="258"/>
      <c r="AY224" s="258"/>
      <c r="AZ224" s="258"/>
      <c r="BA224" s="258"/>
      <c r="BB224" s="258"/>
      <c r="BC224" s="258"/>
      <c r="BD224" s="258"/>
      <c r="BE224" s="258"/>
      <c r="BF224" s="258"/>
      <c r="BG224" s="258"/>
      <c r="BH224" s="258"/>
      <c r="BI224" s="258"/>
      <c r="BJ224" s="258"/>
      <c r="BK224" s="258"/>
      <c r="BL224" s="258"/>
      <c r="BM224" s="258"/>
      <c r="BN224" s="258"/>
      <c r="BO224" s="258"/>
      <c r="BP224" s="258"/>
      <c r="BQ224" s="258"/>
      <c r="BR224" s="258"/>
      <c r="BS224" s="258"/>
      <c r="BT224" s="258"/>
      <c r="BU224" s="258"/>
      <c r="BV224" s="258"/>
      <c r="BW224" s="258"/>
      <c r="BX224" s="258"/>
      <c r="BY224" s="258"/>
      <c r="BZ224" s="258"/>
      <c r="CA224" s="258"/>
      <c r="CB224" s="258"/>
      <c r="CC224" s="26">
        <v>1500</v>
      </c>
      <c r="CD224" s="27">
        <v>1500</v>
      </c>
      <c r="CE224" s="26">
        <v>1000</v>
      </c>
      <c r="CF224" s="27">
        <v>1000</v>
      </c>
      <c r="CG224" s="26">
        <v>5000</v>
      </c>
      <c r="CH224" s="27">
        <v>5000</v>
      </c>
      <c r="CI224" s="26">
        <v>8000</v>
      </c>
      <c r="CJ224" s="27">
        <f t="shared" si="21"/>
        <v>1500</v>
      </c>
      <c r="CK224" s="28"/>
      <c r="CL224" s="27"/>
      <c r="CM224" s="26"/>
      <c r="CN224" s="27"/>
      <c r="CO224" s="29">
        <v>4340</v>
      </c>
      <c r="CP224" s="27"/>
      <c r="CQ224" s="29">
        <v>4340</v>
      </c>
      <c r="CR224" s="27"/>
      <c r="CS224" s="29">
        <v>4340</v>
      </c>
      <c r="CT224" s="27"/>
      <c r="CU224" s="29">
        <v>4340</v>
      </c>
      <c r="CV224" s="27">
        <v>9000</v>
      </c>
      <c r="CW224" s="29">
        <v>4340</v>
      </c>
      <c r="CX224" s="27"/>
      <c r="CY224" s="29">
        <v>4340</v>
      </c>
      <c r="CZ224" s="27"/>
      <c r="DA224" s="29">
        <v>4340</v>
      </c>
      <c r="DB224" s="27">
        <v>6180</v>
      </c>
      <c r="DC224" s="29">
        <v>4340</v>
      </c>
      <c r="DD224" s="27"/>
      <c r="DE224" s="29">
        <v>4340</v>
      </c>
      <c r="DF224" s="27"/>
      <c r="DG224" s="28"/>
      <c r="DH224" s="27"/>
      <c r="DI224" s="28"/>
      <c r="DJ224" s="27"/>
      <c r="DK224" s="125"/>
      <c r="DL224" s="128"/>
      <c r="DM224" s="27"/>
      <c r="DN224" s="128"/>
      <c r="DO224" s="27"/>
      <c r="DP224" s="128"/>
      <c r="DQ224" s="27"/>
      <c r="DR224" s="128"/>
      <c r="DS224" s="27"/>
      <c r="DT224" s="128"/>
      <c r="DU224" s="27"/>
      <c r="DV224" s="128"/>
      <c r="DW224" s="27"/>
      <c r="DX224" s="128"/>
      <c r="DY224" s="27"/>
      <c r="DZ224" s="128"/>
      <c r="EA224" s="27"/>
      <c r="EB224" s="128"/>
      <c r="EC224" s="27"/>
      <c r="ED224" s="128"/>
      <c r="EE224" s="27"/>
      <c r="EF224" s="128"/>
      <c r="EG224" s="27"/>
      <c r="EH224" s="28"/>
      <c r="EI224" s="27"/>
      <c r="EJ224" s="30"/>
      <c r="EK224" s="28"/>
      <c r="EL224" s="27"/>
      <c r="EM224" s="28"/>
      <c r="EN224" s="27"/>
      <c r="EO224" s="28"/>
      <c r="EP224" s="27"/>
      <c r="EQ224" s="28"/>
      <c r="ER224" s="27"/>
      <c r="ES224" s="28"/>
      <c r="ET224" s="27"/>
      <c r="EU224" s="28"/>
      <c r="EV224" s="27"/>
      <c r="EW224" s="26"/>
      <c r="EX224" s="27"/>
      <c r="EY224" s="26"/>
      <c r="EZ224" s="27"/>
      <c r="FA224" s="26"/>
      <c r="FB224" s="27"/>
      <c r="FC224" s="26"/>
      <c r="FD224" s="27"/>
      <c r="FE224" s="26"/>
      <c r="FF224" s="27"/>
      <c r="FG224" s="26"/>
      <c r="FH224" s="27"/>
      <c r="FI224" s="30"/>
      <c r="FJ224" s="31">
        <f t="shared" si="18"/>
        <v>54560</v>
      </c>
      <c r="FK224" s="31">
        <f t="shared" si="19"/>
        <v>24180</v>
      </c>
      <c r="FL224" s="32">
        <f t="shared" si="20"/>
        <v>30380</v>
      </c>
    </row>
    <row r="225" spans="1:168" ht="25.5" customHeight="1">
      <c r="A225" s="172">
        <v>218</v>
      </c>
      <c r="B225" s="48" t="s">
        <v>883</v>
      </c>
      <c r="C225" s="20" t="s">
        <v>884</v>
      </c>
      <c r="D225" s="20" t="s">
        <v>1460</v>
      </c>
      <c r="E225" s="20" t="s">
        <v>1457</v>
      </c>
      <c r="F225" s="126" t="s">
        <v>885</v>
      </c>
      <c r="G225" s="210"/>
      <c r="H225" s="127"/>
      <c r="I225" s="94">
        <v>6600</v>
      </c>
      <c r="J225" s="127"/>
      <c r="K225" s="34">
        <f t="shared" si="17"/>
        <v>57080</v>
      </c>
      <c r="L225" s="25">
        <f>FL225</f>
        <v>4620</v>
      </c>
      <c r="M225" s="26">
        <v>1500</v>
      </c>
      <c r="N225" s="26">
        <v>1000</v>
      </c>
      <c r="O225" s="26">
        <v>5000</v>
      </c>
      <c r="P225" s="26">
        <v>8000</v>
      </c>
      <c r="Q225" s="258"/>
      <c r="R225" s="258"/>
      <c r="S225" s="258"/>
      <c r="T225" s="258"/>
      <c r="U225" s="258"/>
      <c r="V225" s="258"/>
      <c r="W225" s="258"/>
      <c r="X225" s="258"/>
      <c r="Y225" s="258"/>
      <c r="Z225" s="258"/>
      <c r="AA225" s="258"/>
      <c r="AB225" s="258"/>
      <c r="AC225" s="258"/>
      <c r="AD225" s="258"/>
      <c r="AE225" s="258"/>
      <c r="AF225" s="258"/>
      <c r="AG225" s="258"/>
      <c r="AH225" s="258"/>
      <c r="AI225" s="258"/>
      <c r="AJ225" s="258"/>
      <c r="AK225" s="258"/>
      <c r="AL225" s="258"/>
      <c r="AM225" s="258"/>
      <c r="AN225" s="258"/>
      <c r="AO225" s="258"/>
      <c r="AP225" s="258"/>
      <c r="AQ225" s="258"/>
      <c r="AR225" s="258"/>
      <c r="AS225" s="258"/>
      <c r="AT225" s="258"/>
      <c r="AU225" s="258"/>
      <c r="AV225" s="258"/>
      <c r="AW225" s="258"/>
      <c r="AX225" s="258"/>
      <c r="AY225" s="258"/>
      <c r="AZ225" s="258"/>
      <c r="BA225" s="258"/>
      <c r="BB225" s="258"/>
      <c r="BC225" s="258"/>
      <c r="BD225" s="258"/>
      <c r="BE225" s="258"/>
      <c r="BF225" s="258"/>
      <c r="BG225" s="258"/>
      <c r="BH225" s="258"/>
      <c r="BI225" s="258"/>
      <c r="BJ225" s="258"/>
      <c r="BK225" s="258"/>
      <c r="BL225" s="258"/>
      <c r="BM225" s="258"/>
      <c r="BN225" s="258"/>
      <c r="BO225" s="258"/>
      <c r="BP225" s="258"/>
      <c r="BQ225" s="258"/>
      <c r="BR225" s="258"/>
      <c r="BS225" s="258"/>
      <c r="BT225" s="258"/>
      <c r="BU225" s="258"/>
      <c r="BV225" s="258"/>
      <c r="BW225" s="258"/>
      <c r="BX225" s="258"/>
      <c r="BY225" s="258"/>
      <c r="BZ225" s="258"/>
      <c r="CA225" s="258"/>
      <c r="CB225" s="258"/>
      <c r="CC225" s="26">
        <v>1500</v>
      </c>
      <c r="CD225" s="27">
        <v>1500</v>
      </c>
      <c r="CE225" s="26">
        <v>1000</v>
      </c>
      <c r="CF225" s="27">
        <v>1000</v>
      </c>
      <c r="CG225" s="26">
        <v>5000</v>
      </c>
      <c r="CH225" s="27">
        <v>5000</v>
      </c>
      <c r="CI225" s="26">
        <v>8000</v>
      </c>
      <c r="CJ225" s="27">
        <f t="shared" si="21"/>
        <v>1500</v>
      </c>
      <c r="CK225" s="26"/>
      <c r="CL225" s="27"/>
      <c r="CM225" s="29">
        <v>4620</v>
      </c>
      <c r="CN225" s="27">
        <v>4620</v>
      </c>
      <c r="CO225" s="29">
        <v>4620</v>
      </c>
      <c r="CP225" s="27">
        <v>0</v>
      </c>
      <c r="CQ225" s="29">
        <v>4620</v>
      </c>
      <c r="CR225" s="27">
        <v>0</v>
      </c>
      <c r="CS225" s="29">
        <v>4620</v>
      </c>
      <c r="CT225" s="27">
        <v>15740</v>
      </c>
      <c r="CU225" s="29">
        <v>4620</v>
      </c>
      <c r="CV225" s="27">
        <v>4620</v>
      </c>
      <c r="CW225" s="29">
        <v>4620</v>
      </c>
      <c r="CX225" s="27"/>
      <c r="CY225" s="29">
        <v>4620</v>
      </c>
      <c r="CZ225" s="27"/>
      <c r="DA225" s="29">
        <v>4620</v>
      </c>
      <c r="DB225" s="27"/>
      <c r="DC225" s="29">
        <v>4620</v>
      </c>
      <c r="DD225" s="27">
        <v>18480</v>
      </c>
      <c r="DE225" s="128"/>
      <c r="DF225" s="27"/>
      <c r="DG225" s="128"/>
      <c r="DH225" s="27"/>
      <c r="DI225" s="128"/>
      <c r="DJ225" s="27"/>
      <c r="DK225" s="125"/>
      <c r="DL225" s="128"/>
      <c r="DM225" s="27"/>
      <c r="DN225" s="128"/>
      <c r="DO225" s="27"/>
      <c r="DP225" s="128"/>
      <c r="DQ225" s="27"/>
      <c r="DR225" s="128"/>
      <c r="DS225" s="27"/>
      <c r="DT225" s="128"/>
      <c r="DU225" s="27"/>
      <c r="DV225" s="128"/>
      <c r="DW225" s="27"/>
      <c r="DX225" s="128"/>
      <c r="DY225" s="27"/>
      <c r="DZ225" s="128"/>
      <c r="EA225" s="27"/>
      <c r="EB225" s="128"/>
      <c r="EC225" s="27"/>
      <c r="ED225" s="128"/>
      <c r="EE225" s="27"/>
      <c r="EF225" s="128"/>
      <c r="EG225" s="27"/>
      <c r="EH225" s="28"/>
      <c r="EI225" s="27"/>
      <c r="EJ225" s="30"/>
      <c r="EK225" s="28"/>
      <c r="EL225" s="27"/>
      <c r="EM225" s="28"/>
      <c r="EN225" s="27"/>
      <c r="EO225" s="28"/>
      <c r="EP225" s="27"/>
      <c r="EQ225" s="28"/>
      <c r="ER225" s="27"/>
      <c r="ES225" s="28"/>
      <c r="ET225" s="27"/>
      <c r="EU225" s="28"/>
      <c r="EV225" s="27"/>
      <c r="EW225" s="26"/>
      <c r="EX225" s="27"/>
      <c r="EY225" s="26"/>
      <c r="EZ225" s="27"/>
      <c r="FA225" s="26"/>
      <c r="FB225" s="27"/>
      <c r="FC225" s="26"/>
      <c r="FD225" s="27"/>
      <c r="FE225" s="26"/>
      <c r="FF225" s="27"/>
      <c r="FG225" s="26"/>
      <c r="FH225" s="27"/>
      <c r="FI225" s="30"/>
      <c r="FJ225" s="31">
        <f t="shared" si="18"/>
        <v>57080</v>
      </c>
      <c r="FK225" s="31">
        <f t="shared" si="19"/>
        <v>52460</v>
      </c>
      <c r="FL225" s="32">
        <f t="shared" si="20"/>
        <v>4620</v>
      </c>
    </row>
    <row r="226" spans="1:168" ht="25.5" customHeight="1">
      <c r="A226" s="41">
        <v>219</v>
      </c>
      <c r="B226" s="48" t="s">
        <v>886</v>
      </c>
      <c r="C226" s="20" t="s">
        <v>887</v>
      </c>
      <c r="D226" s="20" t="s">
        <v>1460</v>
      </c>
      <c r="E226" s="20" t="s">
        <v>1457</v>
      </c>
      <c r="F226" s="126" t="s">
        <v>888</v>
      </c>
      <c r="G226" s="213" t="s">
        <v>410</v>
      </c>
      <c r="H226" s="35" t="s">
        <v>1463</v>
      </c>
      <c r="I226" s="94">
        <v>6200</v>
      </c>
      <c r="J226" s="35"/>
      <c r="K226" s="34">
        <f t="shared" si="17"/>
        <v>54560</v>
      </c>
      <c r="L226" s="38">
        <f>FL226</f>
        <v>0</v>
      </c>
      <c r="M226" s="26">
        <v>1500</v>
      </c>
      <c r="N226" s="26">
        <v>1000</v>
      </c>
      <c r="O226" s="26">
        <v>5000</v>
      </c>
      <c r="P226" s="26">
        <v>8000</v>
      </c>
      <c r="Q226" s="258"/>
      <c r="R226" s="258"/>
      <c r="S226" s="258"/>
      <c r="T226" s="258"/>
      <c r="U226" s="258"/>
      <c r="V226" s="258"/>
      <c r="W226" s="258"/>
      <c r="X226" s="258"/>
      <c r="Y226" s="258"/>
      <c r="Z226" s="258"/>
      <c r="AA226" s="258"/>
      <c r="AB226" s="258"/>
      <c r="AC226" s="258"/>
      <c r="AD226" s="258"/>
      <c r="AE226" s="258"/>
      <c r="AF226" s="258"/>
      <c r="AG226" s="258"/>
      <c r="AH226" s="258"/>
      <c r="AI226" s="258"/>
      <c r="AJ226" s="258"/>
      <c r="AK226" s="258"/>
      <c r="AL226" s="258"/>
      <c r="AM226" s="258"/>
      <c r="AN226" s="258"/>
      <c r="AO226" s="258"/>
      <c r="AP226" s="258"/>
      <c r="AQ226" s="258"/>
      <c r="AR226" s="258"/>
      <c r="AS226" s="258"/>
      <c r="AT226" s="258"/>
      <c r="AU226" s="258"/>
      <c r="AV226" s="258"/>
      <c r="AW226" s="258"/>
      <c r="AX226" s="258"/>
      <c r="AY226" s="258"/>
      <c r="AZ226" s="258"/>
      <c r="BA226" s="258"/>
      <c r="BB226" s="258"/>
      <c r="BC226" s="258"/>
      <c r="BD226" s="258"/>
      <c r="BE226" s="258"/>
      <c r="BF226" s="258"/>
      <c r="BG226" s="258"/>
      <c r="BH226" s="258"/>
      <c r="BI226" s="258"/>
      <c r="BJ226" s="258"/>
      <c r="BK226" s="258"/>
      <c r="BL226" s="258"/>
      <c r="BM226" s="258"/>
      <c r="BN226" s="258"/>
      <c r="BO226" s="258"/>
      <c r="BP226" s="258"/>
      <c r="BQ226" s="258"/>
      <c r="BR226" s="258"/>
      <c r="BS226" s="258"/>
      <c r="BT226" s="258"/>
      <c r="BU226" s="258"/>
      <c r="BV226" s="258"/>
      <c r="BW226" s="258"/>
      <c r="BX226" s="258"/>
      <c r="BY226" s="258"/>
      <c r="BZ226" s="258"/>
      <c r="CA226" s="258"/>
      <c r="CB226" s="258"/>
      <c r="CC226" s="26">
        <v>1500</v>
      </c>
      <c r="CD226" s="27">
        <v>1500</v>
      </c>
      <c r="CE226" s="26">
        <v>1000</v>
      </c>
      <c r="CF226" s="27">
        <v>1000</v>
      </c>
      <c r="CG226" s="26">
        <v>5000</v>
      </c>
      <c r="CH226" s="27">
        <v>5000</v>
      </c>
      <c r="CI226" s="26">
        <v>8000</v>
      </c>
      <c r="CJ226" s="27">
        <f t="shared" si="21"/>
        <v>1500</v>
      </c>
      <c r="CK226" s="26"/>
      <c r="CL226" s="27"/>
      <c r="CM226" s="29">
        <v>4340</v>
      </c>
      <c r="CN226" s="27">
        <v>4620</v>
      </c>
      <c r="CO226" s="29">
        <v>4340</v>
      </c>
      <c r="CP226" s="27">
        <v>11120</v>
      </c>
      <c r="CQ226" s="29">
        <v>4340</v>
      </c>
      <c r="CR226" s="27">
        <v>4620</v>
      </c>
      <c r="CS226" s="29">
        <v>4340</v>
      </c>
      <c r="CT226" s="27">
        <v>3500</v>
      </c>
      <c r="CU226" s="29">
        <v>4340</v>
      </c>
      <c r="CV226" s="27">
        <v>3500</v>
      </c>
      <c r="CW226" s="29">
        <v>4340</v>
      </c>
      <c r="CX226" s="27">
        <v>3500</v>
      </c>
      <c r="CY226" s="29">
        <v>4340</v>
      </c>
      <c r="CZ226" s="27">
        <v>3500</v>
      </c>
      <c r="DA226" s="29">
        <v>4340</v>
      </c>
      <c r="DB226" s="27">
        <v>6860</v>
      </c>
      <c r="DC226" s="29">
        <v>4340</v>
      </c>
      <c r="DD226" s="27">
        <v>4340</v>
      </c>
      <c r="DE226" s="128"/>
      <c r="DF226" s="27"/>
      <c r="DG226" s="128"/>
      <c r="DH226" s="27"/>
      <c r="DI226" s="128"/>
      <c r="DJ226" s="27"/>
      <c r="DK226" s="125"/>
      <c r="DL226" s="128"/>
      <c r="DM226" s="27"/>
      <c r="DN226" s="128"/>
      <c r="DO226" s="27"/>
      <c r="DP226" s="128"/>
      <c r="DQ226" s="27"/>
      <c r="DR226" s="128"/>
      <c r="DS226" s="27"/>
      <c r="DT226" s="128"/>
      <c r="DU226" s="27"/>
      <c r="DV226" s="128"/>
      <c r="DW226" s="27"/>
      <c r="DX226" s="128"/>
      <c r="DY226" s="27"/>
      <c r="DZ226" s="128"/>
      <c r="EA226" s="27"/>
      <c r="EB226" s="128"/>
      <c r="EC226" s="27"/>
      <c r="ED226" s="128"/>
      <c r="EE226" s="27"/>
      <c r="EF226" s="128"/>
      <c r="EG226" s="27"/>
      <c r="EH226" s="28"/>
      <c r="EI226" s="27"/>
      <c r="EJ226" s="30"/>
      <c r="EK226" s="28"/>
      <c r="EL226" s="27"/>
      <c r="EM226" s="28"/>
      <c r="EN226" s="27"/>
      <c r="EO226" s="28"/>
      <c r="EP226" s="27"/>
      <c r="EQ226" s="28"/>
      <c r="ER226" s="27"/>
      <c r="ES226" s="28"/>
      <c r="ET226" s="27"/>
      <c r="EU226" s="28"/>
      <c r="EV226" s="27"/>
      <c r="EW226" s="26"/>
      <c r="EX226" s="27"/>
      <c r="EY226" s="26"/>
      <c r="EZ226" s="27"/>
      <c r="FA226" s="26"/>
      <c r="FB226" s="27"/>
      <c r="FC226" s="26"/>
      <c r="FD226" s="27"/>
      <c r="FE226" s="26"/>
      <c r="FF226" s="27"/>
      <c r="FG226" s="26"/>
      <c r="FH226" s="27"/>
      <c r="FI226" s="30"/>
      <c r="FJ226" s="31">
        <f t="shared" si="18"/>
        <v>54560</v>
      </c>
      <c r="FK226" s="31">
        <f t="shared" si="19"/>
        <v>54560</v>
      </c>
      <c r="FL226" s="32">
        <f t="shared" si="20"/>
        <v>0</v>
      </c>
    </row>
    <row r="227" spans="1:168" ht="25.5" customHeight="1">
      <c r="A227" s="172">
        <v>220</v>
      </c>
      <c r="B227" s="48" t="s">
        <v>889</v>
      </c>
      <c r="C227" s="20" t="s">
        <v>890</v>
      </c>
      <c r="D227" s="20" t="s">
        <v>1460</v>
      </c>
      <c r="E227" s="20" t="s">
        <v>1457</v>
      </c>
      <c r="F227" s="126" t="s">
        <v>891</v>
      </c>
      <c r="G227" s="213" t="s">
        <v>410</v>
      </c>
      <c r="H227" s="35" t="s">
        <v>1463</v>
      </c>
      <c r="I227" s="94">
        <v>6200</v>
      </c>
      <c r="J227" s="35"/>
      <c r="K227" s="34">
        <f t="shared" si="17"/>
        <v>54560</v>
      </c>
      <c r="L227" s="38">
        <f>FL227</f>
        <v>17360</v>
      </c>
      <c r="M227" s="26">
        <v>1500</v>
      </c>
      <c r="N227" s="26">
        <v>1000</v>
      </c>
      <c r="O227" s="26">
        <v>5000</v>
      </c>
      <c r="P227" s="26">
        <v>8000</v>
      </c>
      <c r="Q227" s="258"/>
      <c r="R227" s="258"/>
      <c r="S227" s="258"/>
      <c r="T227" s="258"/>
      <c r="U227" s="258"/>
      <c r="V227" s="258"/>
      <c r="W227" s="258"/>
      <c r="X227" s="258"/>
      <c r="Y227" s="258"/>
      <c r="Z227" s="258"/>
      <c r="AA227" s="258"/>
      <c r="AB227" s="258"/>
      <c r="AC227" s="258"/>
      <c r="AD227" s="258"/>
      <c r="AE227" s="258"/>
      <c r="AF227" s="258"/>
      <c r="AG227" s="258"/>
      <c r="AH227" s="258"/>
      <c r="AI227" s="258"/>
      <c r="AJ227" s="258"/>
      <c r="AK227" s="258"/>
      <c r="AL227" s="258"/>
      <c r="AM227" s="258"/>
      <c r="AN227" s="258"/>
      <c r="AO227" s="258"/>
      <c r="AP227" s="258"/>
      <c r="AQ227" s="258"/>
      <c r="AR227" s="258"/>
      <c r="AS227" s="258"/>
      <c r="AT227" s="258"/>
      <c r="AU227" s="258"/>
      <c r="AV227" s="258"/>
      <c r="AW227" s="258"/>
      <c r="AX227" s="258"/>
      <c r="AY227" s="258"/>
      <c r="AZ227" s="258"/>
      <c r="BA227" s="258"/>
      <c r="BB227" s="258"/>
      <c r="BC227" s="258"/>
      <c r="BD227" s="258"/>
      <c r="BE227" s="258"/>
      <c r="BF227" s="258"/>
      <c r="BG227" s="258"/>
      <c r="BH227" s="258"/>
      <c r="BI227" s="258"/>
      <c r="BJ227" s="258"/>
      <c r="BK227" s="258"/>
      <c r="BL227" s="258"/>
      <c r="BM227" s="258"/>
      <c r="BN227" s="258"/>
      <c r="BO227" s="258"/>
      <c r="BP227" s="258"/>
      <c r="BQ227" s="258"/>
      <c r="BR227" s="258"/>
      <c r="BS227" s="258"/>
      <c r="BT227" s="258"/>
      <c r="BU227" s="258"/>
      <c r="BV227" s="258"/>
      <c r="BW227" s="258"/>
      <c r="BX227" s="258"/>
      <c r="BY227" s="258"/>
      <c r="BZ227" s="258"/>
      <c r="CA227" s="258"/>
      <c r="CB227" s="258"/>
      <c r="CC227" s="26">
        <v>1500</v>
      </c>
      <c r="CD227" s="27">
        <v>1500</v>
      </c>
      <c r="CE227" s="26">
        <v>1000</v>
      </c>
      <c r="CF227" s="27">
        <v>1000</v>
      </c>
      <c r="CG227" s="26">
        <v>5000</v>
      </c>
      <c r="CH227" s="27">
        <v>5000</v>
      </c>
      <c r="CI227" s="26">
        <v>8000</v>
      </c>
      <c r="CJ227" s="27">
        <v>1500</v>
      </c>
      <c r="CK227" s="26"/>
      <c r="CL227" s="27"/>
      <c r="CM227" s="29">
        <v>4340</v>
      </c>
      <c r="CN227" s="27">
        <v>0</v>
      </c>
      <c r="CO227" s="29">
        <v>4340</v>
      </c>
      <c r="CP227" s="27">
        <v>0</v>
      </c>
      <c r="CQ227" s="29">
        <v>4340</v>
      </c>
      <c r="CR227" s="27">
        <v>0</v>
      </c>
      <c r="CS227" s="29">
        <v>4340</v>
      </c>
      <c r="CT227" s="27">
        <v>17360</v>
      </c>
      <c r="CU227" s="29">
        <v>4340</v>
      </c>
      <c r="CV227" s="27">
        <f>4550+6290</f>
        <v>10840</v>
      </c>
      <c r="CW227" s="29">
        <v>4340</v>
      </c>
      <c r="CX227" s="27"/>
      <c r="CY227" s="29">
        <v>4340</v>
      </c>
      <c r="CZ227" s="27"/>
      <c r="DA227" s="29">
        <v>4340</v>
      </c>
      <c r="DB227" s="27"/>
      <c r="DC227" s="29">
        <v>4340</v>
      </c>
      <c r="DD227" s="27"/>
      <c r="DE227" s="128"/>
      <c r="DF227" s="27"/>
      <c r="DG227" s="128"/>
      <c r="DH227" s="27"/>
      <c r="DI227" s="128"/>
      <c r="DJ227" s="27"/>
      <c r="DK227" s="125"/>
      <c r="DL227" s="128"/>
      <c r="DM227" s="27"/>
      <c r="DN227" s="128"/>
      <c r="DO227" s="27"/>
      <c r="DP227" s="128"/>
      <c r="DQ227" s="27"/>
      <c r="DR227" s="128"/>
      <c r="DS227" s="27"/>
      <c r="DT227" s="128"/>
      <c r="DU227" s="27"/>
      <c r="DV227" s="128"/>
      <c r="DW227" s="27"/>
      <c r="DX227" s="128"/>
      <c r="DY227" s="27"/>
      <c r="DZ227" s="128"/>
      <c r="EA227" s="27"/>
      <c r="EB227" s="128"/>
      <c r="EC227" s="27"/>
      <c r="ED227" s="128"/>
      <c r="EE227" s="27"/>
      <c r="EF227" s="128"/>
      <c r="EG227" s="27"/>
      <c r="EH227" s="28"/>
      <c r="EI227" s="27"/>
      <c r="EJ227" s="30"/>
      <c r="EK227" s="28"/>
      <c r="EL227" s="27"/>
      <c r="EM227" s="28"/>
      <c r="EN227" s="27"/>
      <c r="EO227" s="28"/>
      <c r="EP227" s="27"/>
      <c r="EQ227" s="28"/>
      <c r="ER227" s="27"/>
      <c r="ES227" s="28"/>
      <c r="ET227" s="27"/>
      <c r="EU227" s="28"/>
      <c r="EV227" s="27"/>
      <c r="EW227" s="26"/>
      <c r="EX227" s="27"/>
      <c r="EY227" s="26"/>
      <c r="EZ227" s="27"/>
      <c r="FA227" s="26"/>
      <c r="FB227" s="27"/>
      <c r="FC227" s="26"/>
      <c r="FD227" s="27"/>
      <c r="FE227" s="26"/>
      <c r="FF227" s="27"/>
      <c r="FG227" s="26"/>
      <c r="FH227" s="27"/>
      <c r="FI227" s="30"/>
      <c r="FJ227" s="31">
        <f t="shared" si="18"/>
        <v>54560</v>
      </c>
      <c r="FK227" s="31">
        <f t="shared" si="19"/>
        <v>37200</v>
      </c>
      <c r="FL227" s="32">
        <f t="shared" si="20"/>
        <v>17360</v>
      </c>
    </row>
    <row r="228" spans="1:168" ht="25.5" customHeight="1">
      <c r="A228" s="41">
        <v>221</v>
      </c>
      <c r="B228" s="48" t="s">
        <v>293</v>
      </c>
      <c r="C228" s="20" t="s">
        <v>294</v>
      </c>
      <c r="D228" s="20" t="s">
        <v>1460</v>
      </c>
      <c r="E228" s="20" t="s">
        <v>1458</v>
      </c>
      <c r="F228" s="21" t="s">
        <v>295</v>
      </c>
      <c r="G228" s="212"/>
      <c r="H228" s="24" t="s">
        <v>296</v>
      </c>
      <c r="I228" s="23">
        <v>3300</v>
      </c>
      <c r="J228" s="35" t="s">
        <v>296</v>
      </c>
      <c r="K228" s="34">
        <f t="shared" si="17"/>
        <v>36290</v>
      </c>
      <c r="L228" s="25">
        <f>FJ228</f>
        <v>36290</v>
      </c>
      <c r="M228" s="26">
        <v>1500</v>
      </c>
      <c r="N228" s="26">
        <v>1000</v>
      </c>
      <c r="O228" s="26">
        <v>5000</v>
      </c>
      <c r="P228" s="26">
        <v>8000</v>
      </c>
      <c r="Q228" s="258"/>
      <c r="R228" s="258"/>
      <c r="S228" s="258"/>
      <c r="T228" s="258"/>
      <c r="U228" s="258"/>
      <c r="V228" s="258"/>
      <c r="W228" s="258"/>
      <c r="X228" s="258"/>
      <c r="Y228" s="258"/>
      <c r="Z228" s="258"/>
      <c r="AA228" s="258"/>
      <c r="AB228" s="258"/>
      <c r="AC228" s="258"/>
      <c r="AD228" s="258"/>
      <c r="AE228" s="258"/>
      <c r="AF228" s="258"/>
      <c r="AG228" s="258"/>
      <c r="AH228" s="258"/>
      <c r="AI228" s="258"/>
      <c r="AJ228" s="258"/>
      <c r="AK228" s="258"/>
      <c r="AL228" s="258"/>
      <c r="AM228" s="258"/>
      <c r="AN228" s="258"/>
      <c r="AO228" s="258"/>
      <c r="AP228" s="258"/>
      <c r="AQ228" s="258"/>
      <c r="AR228" s="258"/>
      <c r="AS228" s="258"/>
      <c r="AT228" s="258"/>
      <c r="AU228" s="258"/>
      <c r="AV228" s="258"/>
      <c r="AW228" s="258"/>
      <c r="AX228" s="258"/>
      <c r="AY228" s="258"/>
      <c r="AZ228" s="258"/>
      <c r="BA228" s="258"/>
      <c r="BB228" s="258"/>
      <c r="BC228" s="258"/>
      <c r="BD228" s="258"/>
      <c r="BE228" s="258"/>
      <c r="BF228" s="258"/>
      <c r="BG228" s="258"/>
      <c r="BH228" s="258"/>
      <c r="BI228" s="258"/>
      <c r="BJ228" s="258"/>
      <c r="BK228" s="258"/>
      <c r="BL228" s="258"/>
      <c r="BM228" s="258"/>
      <c r="BN228" s="258"/>
      <c r="BO228" s="258"/>
      <c r="BP228" s="258"/>
      <c r="BQ228" s="258"/>
      <c r="BR228" s="258"/>
      <c r="BS228" s="258"/>
      <c r="BT228" s="258"/>
      <c r="BU228" s="258"/>
      <c r="BV228" s="258"/>
      <c r="BW228" s="258"/>
      <c r="BX228" s="258"/>
      <c r="BY228" s="258"/>
      <c r="BZ228" s="258"/>
      <c r="CA228" s="258"/>
      <c r="CB228" s="258"/>
      <c r="CC228" s="26">
        <v>1500</v>
      </c>
      <c r="CD228" s="27">
        <v>1500</v>
      </c>
      <c r="CE228" s="26">
        <v>1000</v>
      </c>
      <c r="CF228" s="27">
        <v>1000</v>
      </c>
      <c r="CG228" s="26">
        <v>5000</v>
      </c>
      <c r="CH228" s="27">
        <v>5000</v>
      </c>
      <c r="CI228" s="26">
        <v>8000</v>
      </c>
      <c r="CJ228" s="27"/>
      <c r="CK228" s="28"/>
      <c r="CL228" s="27"/>
      <c r="CM228" s="26"/>
      <c r="CN228" s="27"/>
      <c r="CO228" s="29">
        <v>2310</v>
      </c>
      <c r="CP228" s="27">
        <v>0</v>
      </c>
      <c r="CQ228" s="29">
        <v>2310</v>
      </c>
      <c r="CR228" s="27">
        <f>2310+0</f>
        <v>2310</v>
      </c>
      <c r="CS228" s="29">
        <v>2310</v>
      </c>
      <c r="CT228" s="27">
        <f>2310+0</f>
        <v>2310</v>
      </c>
      <c r="CU228" s="29">
        <v>2310</v>
      </c>
      <c r="CV228" s="27">
        <v>2310</v>
      </c>
      <c r="CW228" s="29">
        <v>2310</v>
      </c>
      <c r="CX228" s="27"/>
      <c r="CY228" s="29">
        <v>2310</v>
      </c>
      <c r="CZ228" s="27"/>
      <c r="DA228" s="29">
        <v>2310</v>
      </c>
      <c r="DB228" s="27"/>
      <c r="DC228" s="29">
        <v>2310</v>
      </c>
      <c r="DD228" s="27"/>
      <c r="DE228" s="29">
        <v>2310</v>
      </c>
      <c r="DF228" s="27"/>
      <c r="DG228" s="28"/>
      <c r="DH228" s="27"/>
      <c r="DI228" s="28"/>
      <c r="DJ228" s="27"/>
      <c r="DK228" s="125"/>
      <c r="DL228" s="128"/>
      <c r="DM228" s="27"/>
      <c r="DN228" s="128"/>
      <c r="DO228" s="27"/>
      <c r="DP228" s="128"/>
      <c r="DQ228" s="27"/>
      <c r="DR228" s="128"/>
      <c r="DS228" s="27"/>
      <c r="DT228" s="128"/>
      <c r="DU228" s="27"/>
      <c r="DV228" s="128"/>
      <c r="DW228" s="27"/>
      <c r="DX228" s="128"/>
      <c r="DY228" s="27"/>
      <c r="DZ228" s="128"/>
      <c r="EA228" s="27"/>
      <c r="EB228" s="128"/>
      <c r="EC228" s="27"/>
      <c r="ED228" s="128"/>
      <c r="EE228" s="27"/>
      <c r="EF228" s="128"/>
      <c r="EG228" s="27"/>
      <c r="EH228" s="28"/>
      <c r="EI228" s="27"/>
      <c r="EJ228" s="30"/>
      <c r="EK228" s="28"/>
      <c r="EL228" s="27"/>
      <c r="EM228" s="28"/>
      <c r="EN228" s="27"/>
      <c r="EO228" s="28"/>
      <c r="EP228" s="27"/>
      <c r="EQ228" s="28"/>
      <c r="ER228" s="27"/>
      <c r="ES228" s="28"/>
      <c r="ET228" s="27"/>
      <c r="EU228" s="28"/>
      <c r="EV228" s="27"/>
      <c r="EW228" s="26"/>
      <c r="EX228" s="27"/>
      <c r="EY228" s="26"/>
      <c r="EZ228" s="27"/>
      <c r="FA228" s="26"/>
      <c r="FB228" s="27"/>
      <c r="FC228" s="26"/>
      <c r="FD228" s="27"/>
      <c r="FE228" s="26"/>
      <c r="FF228" s="27"/>
      <c r="FG228" s="26"/>
      <c r="FH228" s="27"/>
      <c r="FI228" s="30"/>
      <c r="FJ228" s="31">
        <f t="shared" si="18"/>
        <v>36290</v>
      </c>
      <c r="FK228" s="31">
        <f t="shared" si="19"/>
        <v>14430</v>
      </c>
      <c r="FL228" s="32">
        <f t="shared" si="20"/>
        <v>21860</v>
      </c>
    </row>
    <row r="229" spans="1:168" ht="25.5" customHeight="1">
      <c r="A229" s="172">
        <v>222</v>
      </c>
      <c r="B229" s="48" t="s">
        <v>892</v>
      </c>
      <c r="C229" s="20" t="s">
        <v>893</v>
      </c>
      <c r="D229" s="20" t="s">
        <v>1460</v>
      </c>
      <c r="E229" s="20" t="s">
        <v>1457</v>
      </c>
      <c r="F229" s="126" t="s">
        <v>894</v>
      </c>
      <c r="G229" s="209" t="s">
        <v>680</v>
      </c>
      <c r="H229" s="222" t="s">
        <v>136</v>
      </c>
      <c r="I229" s="143"/>
      <c r="J229" s="222" t="s">
        <v>136</v>
      </c>
      <c r="K229" s="34">
        <f t="shared" si="17"/>
        <v>15500</v>
      </c>
      <c r="L229" s="25">
        <f>FL229</f>
        <v>0</v>
      </c>
      <c r="M229" s="26">
        <v>1500</v>
      </c>
      <c r="N229" s="26">
        <v>1000</v>
      </c>
      <c r="O229" s="26">
        <v>5000</v>
      </c>
      <c r="P229" s="26">
        <v>8000</v>
      </c>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8"/>
      <c r="AT229" s="258"/>
      <c r="AU229" s="258"/>
      <c r="AV229" s="258"/>
      <c r="AW229" s="258"/>
      <c r="AX229" s="258"/>
      <c r="AY229" s="258"/>
      <c r="AZ229" s="258"/>
      <c r="BA229" s="258"/>
      <c r="BB229" s="258"/>
      <c r="BC229" s="258"/>
      <c r="BD229" s="258"/>
      <c r="BE229" s="258"/>
      <c r="BF229" s="258"/>
      <c r="BG229" s="258"/>
      <c r="BH229" s="258"/>
      <c r="BI229" s="258"/>
      <c r="BJ229" s="258"/>
      <c r="BK229" s="258"/>
      <c r="BL229" s="258"/>
      <c r="BM229" s="258"/>
      <c r="BN229" s="258"/>
      <c r="BO229" s="258"/>
      <c r="BP229" s="258"/>
      <c r="BQ229" s="258"/>
      <c r="BR229" s="258"/>
      <c r="BS229" s="258"/>
      <c r="BT229" s="258"/>
      <c r="BU229" s="258"/>
      <c r="BV229" s="258"/>
      <c r="BW229" s="258"/>
      <c r="BX229" s="258"/>
      <c r="BY229" s="258"/>
      <c r="BZ229" s="258"/>
      <c r="CA229" s="258"/>
      <c r="CB229" s="258"/>
      <c r="CC229" s="26">
        <v>1500</v>
      </c>
      <c r="CD229" s="27">
        <v>1500</v>
      </c>
      <c r="CE229" s="26">
        <v>1000</v>
      </c>
      <c r="CF229" s="27">
        <v>1000</v>
      </c>
      <c r="CG229" s="26">
        <v>5000</v>
      </c>
      <c r="CH229" s="27">
        <v>5000</v>
      </c>
      <c r="CI229" s="26">
        <v>8000</v>
      </c>
      <c r="CJ229" s="27"/>
      <c r="CK229" s="26"/>
      <c r="CL229" s="27"/>
      <c r="CM229" s="29">
        <v>2310</v>
      </c>
      <c r="CN229" s="27">
        <v>0</v>
      </c>
      <c r="CO229" s="29">
        <v>2310</v>
      </c>
      <c r="CP229" s="27">
        <v>0</v>
      </c>
      <c r="CQ229" s="29">
        <v>2310</v>
      </c>
      <c r="CR229" s="27">
        <v>0</v>
      </c>
      <c r="CS229" s="29">
        <v>2310</v>
      </c>
      <c r="CT229" s="27">
        <v>7240</v>
      </c>
      <c r="CU229" s="29">
        <v>0</v>
      </c>
      <c r="CV229" s="27">
        <v>10000</v>
      </c>
      <c r="CW229" s="29"/>
      <c r="CX229" s="27"/>
      <c r="CY229" s="29"/>
      <c r="CZ229" s="27"/>
      <c r="DA229" s="29"/>
      <c r="DB229" s="27"/>
      <c r="DC229" s="29"/>
      <c r="DD229" s="27"/>
      <c r="DE229" s="128"/>
      <c r="DF229" s="27"/>
      <c r="DG229" s="128"/>
      <c r="DH229" s="27"/>
      <c r="DI229" s="128"/>
      <c r="DJ229" s="27"/>
      <c r="DK229" s="125"/>
      <c r="DL229" s="128"/>
      <c r="DM229" s="27"/>
      <c r="DN229" s="128"/>
      <c r="DO229" s="27"/>
      <c r="DP229" s="128"/>
      <c r="DQ229" s="27"/>
      <c r="DR229" s="128"/>
      <c r="DS229" s="27"/>
      <c r="DT229" s="128"/>
      <c r="DU229" s="27"/>
      <c r="DV229" s="128"/>
      <c r="DW229" s="27"/>
      <c r="DX229" s="128"/>
      <c r="DY229" s="27"/>
      <c r="DZ229" s="128"/>
      <c r="EA229" s="27"/>
      <c r="EB229" s="128"/>
      <c r="EC229" s="27"/>
      <c r="ED229" s="128"/>
      <c r="EE229" s="27"/>
      <c r="EF229" s="128"/>
      <c r="EG229" s="27"/>
      <c r="EH229" s="28"/>
      <c r="EI229" s="27"/>
      <c r="EJ229" s="30"/>
      <c r="EK229" s="28"/>
      <c r="EL229" s="27"/>
      <c r="EM229" s="28"/>
      <c r="EN229" s="27"/>
      <c r="EO229" s="28"/>
      <c r="EP229" s="27"/>
      <c r="EQ229" s="28"/>
      <c r="ER229" s="27"/>
      <c r="ES229" s="28"/>
      <c r="ET229" s="27"/>
      <c r="EU229" s="28"/>
      <c r="EV229" s="27"/>
      <c r="EW229" s="26"/>
      <c r="EX229" s="27"/>
      <c r="EY229" s="26"/>
      <c r="EZ229" s="27"/>
      <c r="FA229" s="26"/>
      <c r="FB229" s="27"/>
      <c r="FC229" s="26"/>
      <c r="FD229" s="27"/>
      <c r="FE229" s="26"/>
      <c r="FF229" s="27"/>
      <c r="FG229" s="26"/>
      <c r="FH229" s="27"/>
      <c r="FI229" s="30"/>
      <c r="FJ229" s="31">
        <f t="shared" si="18"/>
        <v>24740</v>
      </c>
      <c r="FK229" s="31">
        <f t="shared" si="19"/>
        <v>24740</v>
      </c>
      <c r="FL229" s="32">
        <f t="shared" si="20"/>
        <v>0</v>
      </c>
    </row>
    <row r="230" spans="1:168" ht="25.5" customHeight="1">
      <c r="A230" s="41">
        <v>223</v>
      </c>
      <c r="B230" s="48" t="s">
        <v>895</v>
      </c>
      <c r="C230" s="20" t="s">
        <v>896</v>
      </c>
      <c r="D230" s="20" t="s">
        <v>1460</v>
      </c>
      <c r="E230" s="20" t="s">
        <v>1457</v>
      </c>
      <c r="F230" s="126" t="s">
        <v>897</v>
      </c>
      <c r="G230" s="33"/>
      <c r="H230" s="127" t="s">
        <v>680</v>
      </c>
      <c r="I230" s="94">
        <v>4600</v>
      </c>
      <c r="J230" s="127" t="s">
        <v>680</v>
      </c>
      <c r="K230" s="34">
        <f t="shared" si="17"/>
        <v>44480</v>
      </c>
      <c r="L230" s="25">
        <f>FL230</f>
        <v>0</v>
      </c>
      <c r="M230" s="26">
        <v>1500</v>
      </c>
      <c r="N230" s="26">
        <v>1000</v>
      </c>
      <c r="O230" s="26">
        <v>5000</v>
      </c>
      <c r="P230" s="26">
        <v>8000</v>
      </c>
      <c r="Q230" s="258"/>
      <c r="R230" s="258"/>
      <c r="S230" s="258"/>
      <c r="T230" s="258"/>
      <c r="U230" s="258"/>
      <c r="V230" s="258"/>
      <c r="W230" s="258"/>
      <c r="X230" s="258"/>
      <c r="Y230" s="258"/>
      <c r="Z230" s="258"/>
      <c r="AA230" s="258"/>
      <c r="AB230" s="258"/>
      <c r="AC230" s="258"/>
      <c r="AD230" s="258"/>
      <c r="AE230" s="258"/>
      <c r="AF230" s="258"/>
      <c r="AG230" s="258"/>
      <c r="AH230" s="258"/>
      <c r="AI230" s="258"/>
      <c r="AJ230" s="258"/>
      <c r="AK230" s="258"/>
      <c r="AL230" s="258"/>
      <c r="AM230" s="258"/>
      <c r="AN230" s="258"/>
      <c r="AO230" s="258"/>
      <c r="AP230" s="258"/>
      <c r="AQ230" s="258"/>
      <c r="AR230" s="258"/>
      <c r="AS230" s="258"/>
      <c r="AT230" s="258"/>
      <c r="AU230" s="258"/>
      <c r="AV230" s="258"/>
      <c r="AW230" s="258"/>
      <c r="AX230" s="258"/>
      <c r="AY230" s="258"/>
      <c r="AZ230" s="258"/>
      <c r="BA230" s="258"/>
      <c r="BB230" s="258"/>
      <c r="BC230" s="258"/>
      <c r="BD230" s="258"/>
      <c r="BE230" s="258"/>
      <c r="BF230" s="258"/>
      <c r="BG230" s="258"/>
      <c r="BH230" s="258"/>
      <c r="BI230" s="258"/>
      <c r="BJ230" s="258"/>
      <c r="BK230" s="258"/>
      <c r="BL230" s="258"/>
      <c r="BM230" s="258"/>
      <c r="BN230" s="258"/>
      <c r="BO230" s="258"/>
      <c r="BP230" s="258"/>
      <c r="BQ230" s="258"/>
      <c r="BR230" s="258"/>
      <c r="BS230" s="258"/>
      <c r="BT230" s="258"/>
      <c r="BU230" s="258"/>
      <c r="BV230" s="258"/>
      <c r="BW230" s="258"/>
      <c r="BX230" s="258"/>
      <c r="BY230" s="258"/>
      <c r="BZ230" s="258"/>
      <c r="CA230" s="258"/>
      <c r="CB230" s="258"/>
      <c r="CC230" s="26">
        <v>1500</v>
      </c>
      <c r="CD230" s="27">
        <v>1500</v>
      </c>
      <c r="CE230" s="26">
        <v>1000</v>
      </c>
      <c r="CF230" s="27">
        <v>1000</v>
      </c>
      <c r="CG230" s="26">
        <v>5000</v>
      </c>
      <c r="CH230" s="27">
        <v>5000</v>
      </c>
      <c r="CI230" s="26">
        <v>8000</v>
      </c>
      <c r="CJ230" s="27">
        <v>8000</v>
      </c>
      <c r="CK230" s="26"/>
      <c r="CL230" s="27"/>
      <c r="CM230" s="29">
        <v>3220</v>
      </c>
      <c r="CN230" s="27">
        <v>0</v>
      </c>
      <c r="CO230" s="29">
        <v>3220</v>
      </c>
      <c r="CP230" s="27">
        <v>6440</v>
      </c>
      <c r="CQ230" s="29">
        <v>3220</v>
      </c>
      <c r="CR230" s="27">
        <v>0</v>
      </c>
      <c r="CS230" s="29">
        <v>3220</v>
      </c>
      <c r="CT230" s="27">
        <v>6440</v>
      </c>
      <c r="CU230" s="29">
        <v>3220</v>
      </c>
      <c r="CV230" s="27"/>
      <c r="CW230" s="29">
        <v>3220</v>
      </c>
      <c r="CX230" s="27">
        <v>6440</v>
      </c>
      <c r="CY230" s="29">
        <v>3220</v>
      </c>
      <c r="CZ230" s="27"/>
      <c r="DA230" s="29">
        <v>3220</v>
      </c>
      <c r="DB230" s="27">
        <v>6440</v>
      </c>
      <c r="DC230" s="29">
        <v>3220</v>
      </c>
      <c r="DD230" s="27">
        <v>3220</v>
      </c>
      <c r="DE230" s="128"/>
      <c r="DF230" s="27"/>
      <c r="DG230" s="128"/>
      <c r="DH230" s="27"/>
      <c r="DI230" s="128"/>
      <c r="DJ230" s="27"/>
      <c r="DK230" s="125"/>
      <c r="DL230" s="128"/>
      <c r="DM230" s="27"/>
      <c r="DN230" s="128"/>
      <c r="DO230" s="27"/>
      <c r="DP230" s="128"/>
      <c r="DQ230" s="27"/>
      <c r="DR230" s="128"/>
      <c r="DS230" s="27"/>
      <c r="DT230" s="128"/>
      <c r="DU230" s="27"/>
      <c r="DV230" s="128"/>
      <c r="DW230" s="27"/>
      <c r="DX230" s="128"/>
      <c r="DY230" s="27"/>
      <c r="DZ230" s="128"/>
      <c r="EA230" s="27"/>
      <c r="EB230" s="128"/>
      <c r="EC230" s="27"/>
      <c r="ED230" s="128"/>
      <c r="EE230" s="27"/>
      <c r="EF230" s="128"/>
      <c r="EG230" s="27"/>
      <c r="EH230" s="28"/>
      <c r="EI230" s="27"/>
      <c r="EJ230" s="30"/>
      <c r="EK230" s="28"/>
      <c r="EL230" s="27"/>
      <c r="EM230" s="28"/>
      <c r="EN230" s="27"/>
      <c r="EO230" s="28"/>
      <c r="EP230" s="27"/>
      <c r="EQ230" s="28"/>
      <c r="ER230" s="27"/>
      <c r="ES230" s="28"/>
      <c r="ET230" s="27"/>
      <c r="EU230" s="28"/>
      <c r="EV230" s="27"/>
      <c r="EW230" s="26"/>
      <c r="EX230" s="27"/>
      <c r="EY230" s="26"/>
      <c r="EZ230" s="27"/>
      <c r="FA230" s="26"/>
      <c r="FB230" s="27"/>
      <c r="FC230" s="26"/>
      <c r="FD230" s="27"/>
      <c r="FE230" s="26"/>
      <c r="FF230" s="27"/>
      <c r="FG230" s="26"/>
      <c r="FH230" s="27"/>
      <c r="FI230" s="30"/>
      <c r="FJ230" s="31">
        <f t="shared" si="18"/>
        <v>44480</v>
      </c>
      <c r="FK230" s="31">
        <f t="shared" si="19"/>
        <v>44480</v>
      </c>
      <c r="FL230" s="32">
        <f t="shared" si="20"/>
        <v>0</v>
      </c>
    </row>
    <row r="231" spans="1:168" ht="25.5" customHeight="1">
      <c r="A231" s="172">
        <v>224</v>
      </c>
      <c r="B231" s="48" t="s">
        <v>297</v>
      </c>
      <c r="C231" s="20" t="s">
        <v>298</v>
      </c>
      <c r="D231" s="20" t="s">
        <v>1460</v>
      </c>
      <c r="E231" s="20" t="s">
        <v>1458</v>
      </c>
      <c r="F231" s="21" t="s">
        <v>299</v>
      </c>
      <c r="G231" s="211" t="s">
        <v>45</v>
      </c>
      <c r="H231" s="35" t="s">
        <v>1463</v>
      </c>
      <c r="I231" s="23">
        <v>6200</v>
      </c>
      <c r="J231" s="35"/>
      <c r="K231" s="34">
        <f t="shared" si="17"/>
        <v>54560</v>
      </c>
      <c r="L231" s="25">
        <f>FJ231</f>
        <v>54560</v>
      </c>
      <c r="M231" s="26">
        <v>1500</v>
      </c>
      <c r="N231" s="26">
        <v>1000</v>
      </c>
      <c r="O231" s="26">
        <v>5000</v>
      </c>
      <c r="P231" s="26">
        <v>8000</v>
      </c>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8"/>
      <c r="AR231" s="258"/>
      <c r="AS231" s="258"/>
      <c r="AT231" s="258"/>
      <c r="AU231" s="258"/>
      <c r="AV231" s="258"/>
      <c r="AW231" s="258"/>
      <c r="AX231" s="258"/>
      <c r="AY231" s="258"/>
      <c r="AZ231" s="258"/>
      <c r="BA231" s="258"/>
      <c r="BB231" s="258"/>
      <c r="BC231" s="258"/>
      <c r="BD231" s="258"/>
      <c r="BE231" s="258"/>
      <c r="BF231" s="258"/>
      <c r="BG231" s="258"/>
      <c r="BH231" s="258"/>
      <c r="BI231" s="258"/>
      <c r="BJ231" s="258"/>
      <c r="BK231" s="258"/>
      <c r="BL231" s="258"/>
      <c r="BM231" s="258"/>
      <c r="BN231" s="258"/>
      <c r="BO231" s="258"/>
      <c r="BP231" s="258"/>
      <c r="BQ231" s="258"/>
      <c r="BR231" s="258"/>
      <c r="BS231" s="258"/>
      <c r="BT231" s="258"/>
      <c r="BU231" s="258"/>
      <c r="BV231" s="258"/>
      <c r="BW231" s="258"/>
      <c r="BX231" s="258"/>
      <c r="BY231" s="258"/>
      <c r="BZ231" s="258"/>
      <c r="CA231" s="258"/>
      <c r="CB231" s="258"/>
      <c r="CC231" s="26">
        <v>1500</v>
      </c>
      <c r="CD231" s="27">
        <v>1500</v>
      </c>
      <c r="CE231" s="26">
        <v>1000</v>
      </c>
      <c r="CF231" s="27">
        <v>1000</v>
      </c>
      <c r="CG231" s="26">
        <v>5000</v>
      </c>
      <c r="CH231" s="27">
        <v>5000</v>
      </c>
      <c r="CI231" s="26">
        <v>8000</v>
      </c>
      <c r="CJ231" s="27">
        <v>0</v>
      </c>
      <c r="CK231" s="28"/>
      <c r="CL231" s="27"/>
      <c r="CM231" s="26"/>
      <c r="CN231" s="27"/>
      <c r="CO231" s="29">
        <v>4340</v>
      </c>
      <c r="CP231" s="27">
        <v>0</v>
      </c>
      <c r="CQ231" s="29">
        <v>4340</v>
      </c>
      <c r="CR231" s="27">
        <v>0</v>
      </c>
      <c r="CS231" s="29">
        <v>4340</v>
      </c>
      <c r="CT231" s="27">
        <v>21020</v>
      </c>
      <c r="CU231" s="29">
        <v>4340</v>
      </c>
      <c r="CV231" s="27">
        <v>4340</v>
      </c>
      <c r="CW231" s="29">
        <v>4340</v>
      </c>
      <c r="CX231" s="27"/>
      <c r="CY231" s="29">
        <v>4340</v>
      </c>
      <c r="CZ231" s="27"/>
      <c r="DA231" s="29">
        <v>4340</v>
      </c>
      <c r="DB231" s="27"/>
      <c r="DC231" s="29">
        <v>4340</v>
      </c>
      <c r="DD231" s="27"/>
      <c r="DE231" s="29">
        <v>4340</v>
      </c>
      <c r="DF231" s="27">
        <v>17360</v>
      </c>
      <c r="DG231" s="28"/>
      <c r="DH231" s="27"/>
      <c r="DI231" s="28"/>
      <c r="DJ231" s="27"/>
      <c r="DK231" s="125"/>
      <c r="DL231" s="128"/>
      <c r="DM231" s="27"/>
      <c r="DN231" s="128"/>
      <c r="DO231" s="27"/>
      <c r="DP231" s="128"/>
      <c r="DQ231" s="27"/>
      <c r="DR231" s="128"/>
      <c r="DS231" s="27"/>
      <c r="DT231" s="128"/>
      <c r="DU231" s="27"/>
      <c r="DV231" s="128"/>
      <c r="DW231" s="27"/>
      <c r="DX231" s="128"/>
      <c r="DY231" s="27"/>
      <c r="DZ231" s="128"/>
      <c r="EA231" s="27"/>
      <c r="EB231" s="128"/>
      <c r="EC231" s="27"/>
      <c r="ED231" s="128"/>
      <c r="EE231" s="27"/>
      <c r="EF231" s="128"/>
      <c r="EG231" s="27"/>
      <c r="EH231" s="28"/>
      <c r="EI231" s="27"/>
      <c r="EJ231" s="30"/>
      <c r="EK231" s="28"/>
      <c r="EL231" s="27"/>
      <c r="EM231" s="28"/>
      <c r="EN231" s="27"/>
      <c r="EO231" s="28"/>
      <c r="EP231" s="27"/>
      <c r="EQ231" s="28"/>
      <c r="ER231" s="27"/>
      <c r="ES231" s="28"/>
      <c r="ET231" s="27"/>
      <c r="EU231" s="28"/>
      <c r="EV231" s="27"/>
      <c r="EW231" s="26"/>
      <c r="EX231" s="27"/>
      <c r="EY231" s="26"/>
      <c r="EZ231" s="27"/>
      <c r="FA231" s="26"/>
      <c r="FB231" s="27"/>
      <c r="FC231" s="26"/>
      <c r="FD231" s="27"/>
      <c r="FE231" s="26"/>
      <c r="FF231" s="27"/>
      <c r="FG231" s="26"/>
      <c r="FH231" s="27"/>
      <c r="FI231" s="30"/>
      <c r="FJ231" s="31">
        <f t="shared" si="18"/>
        <v>54560</v>
      </c>
      <c r="FK231" s="31">
        <f t="shared" si="19"/>
        <v>50220</v>
      </c>
      <c r="FL231" s="32">
        <f t="shared" si="20"/>
        <v>4340</v>
      </c>
    </row>
    <row r="232" spans="1:168" ht="25.5" customHeight="1">
      <c r="A232" s="41">
        <v>225</v>
      </c>
      <c r="B232" s="48" t="s">
        <v>300</v>
      </c>
      <c r="C232" s="20" t="s">
        <v>301</v>
      </c>
      <c r="D232" s="20" t="s">
        <v>1460</v>
      </c>
      <c r="E232" s="20" t="s">
        <v>1458</v>
      </c>
      <c r="F232" s="21" t="s">
        <v>302</v>
      </c>
      <c r="G232" s="33"/>
      <c r="H232" s="35"/>
      <c r="I232" s="23">
        <v>6600</v>
      </c>
      <c r="J232" s="35"/>
      <c r="K232" s="34">
        <f t="shared" si="17"/>
        <v>57080</v>
      </c>
      <c r="L232" s="25">
        <f>FJ232</f>
        <v>57080</v>
      </c>
      <c r="M232" s="26">
        <v>1500</v>
      </c>
      <c r="N232" s="26">
        <v>1000</v>
      </c>
      <c r="O232" s="26">
        <v>5000</v>
      </c>
      <c r="P232" s="26">
        <v>8000</v>
      </c>
      <c r="Q232" s="258"/>
      <c r="R232" s="258"/>
      <c r="S232" s="258"/>
      <c r="T232" s="258"/>
      <c r="U232" s="258"/>
      <c r="V232" s="258"/>
      <c r="W232" s="258"/>
      <c r="X232" s="258"/>
      <c r="Y232" s="258"/>
      <c r="Z232" s="258"/>
      <c r="AA232" s="258"/>
      <c r="AB232" s="258"/>
      <c r="AC232" s="258"/>
      <c r="AD232" s="258"/>
      <c r="AE232" s="258"/>
      <c r="AF232" s="258"/>
      <c r="AG232" s="258"/>
      <c r="AH232" s="258"/>
      <c r="AI232" s="258"/>
      <c r="AJ232" s="258"/>
      <c r="AK232" s="258"/>
      <c r="AL232" s="258"/>
      <c r="AM232" s="258"/>
      <c r="AN232" s="258"/>
      <c r="AO232" s="258"/>
      <c r="AP232" s="258"/>
      <c r="AQ232" s="258"/>
      <c r="AR232" s="258"/>
      <c r="AS232" s="258"/>
      <c r="AT232" s="258"/>
      <c r="AU232" s="258"/>
      <c r="AV232" s="258"/>
      <c r="AW232" s="258"/>
      <c r="AX232" s="258"/>
      <c r="AY232" s="258"/>
      <c r="AZ232" s="258"/>
      <c r="BA232" s="258"/>
      <c r="BB232" s="258"/>
      <c r="BC232" s="258"/>
      <c r="BD232" s="258"/>
      <c r="BE232" s="258"/>
      <c r="BF232" s="258"/>
      <c r="BG232" s="258"/>
      <c r="BH232" s="258"/>
      <c r="BI232" s="258"/>
      <c r="BJ232" s="258"/>
      <c r="BK232" s="258"/>
      <c r="BL232" s="258"/>
      <c r="BM232" s="258"/>
      <c r="BN232" s="258"/>
      <c r="BO232" s="258"/>
      <c r="BP232" s="258"/>
      <c r="BQ232" s="258"/>
      <c r="BR232" s="258"/>
      <c r="BS232" s="258"/>
      <c r="BT232" s="258"/>
      <c r="BU232" s="258"/>
      <c r="BV232" s="258"/>
      <c r="BW232" s="258"/>
      <c r="BX232" s="258"/>
      <c r="BY232" s="258"/>
      <c r="BZ232" s="258"/>
      <c r="CA232" s="258"/>
      <c r="CB232" s="258"/>
      <c r="CC232" s="26">
        <v>1500</v>
      </c>
      <c r="CD232" s="27">
        <v>1500</v>
      </c>
      <c r="CE232" s="26">
        <v>1000</v>
      </c>
      <c r="CF232" s="27">
        <v>1000</v>
      </c>
      <c r="CG232" s="26">
        <v>5000</v>
      </c>
      <c r="CH232" s="27">
        <v>5000</v>
      </c>
      <c r="CI232" s="26">
        <v>8000</v>
      </c>
      <c r="CJ232" s="27">
        <v>0</v>
      </c>
      <c r="CK232" s="28"/>
      <c r="CL232" s="27"/>
      <c r="CM232" s="26"/>
      <c r="CN232" s="27"/>
      <c r="CO232" s="29">
        <v>4620</v>
      </c>
      <c r="CP232" s="27">
        <v>0</v>
      </c>
      <c r="CQ232" s="29">
        <v>4620</v>
      </c>
      <c r="CR232" s="27">
        <v>0</v>
      </c>
      <c r="CS232" s="29">
        <v>4620</v>
      </c>
      <c r="CT232" s="27">
        <v>21860</v>
      </c>
      <c r="CU232" s="29">
        <v>4620</v>
      </c>
      <c r="CV232" s="27">
        <v>4620</v>
      </c>
      <c r="CW232" s="29">
        <v>4620</v>
      </c>
      <c r="CX232" s="27">
        <v>4620</v>
      </c>
      <c r="CY232" s="29">
        <v>4620</v>
      </c>
      <c r="CZ232" s="27"/>
      <c r="DA232" s="29">
        <v>4620</v>
      </c>
      <c r="DB232" s="27"/>
      <c r="DC232" s="29">
        <v>4620</v>
      </c>
      <c r="DD232" s="27">
        <v>13860</v>
      </c>
      <c r="DE232" s="29">
        <v>4620</v>
      </c>
      <c r="DF232" s="27"/>
      <c r="DG232" s="28"/>
      <c r="DH232" s="27"/>
      <c r="DI232" s="28"/>
      <c r="DJ232" s="27"/>
      <c r="DK232" s="125"/>
      <c r="DL232" s="128"/>
      <c r="DM232" s="27"/>
      <c r="DN232" s="128"/>
      <c r="DO232" s="27"/>
      <c r="DP232" s="128"/>
      <c r="DQ232" s="27"/>
      <c r="DR232" s="128"/>
      <c r="DS232" s="27"/>
      <c r="DT232" s="128"/>
      <c r="DU232" s="27"/>
      <c r="DV232" s="128"/>
      <c r="DW232" s="27"/>
      <c r="DX232" s="128"/>
      <c r="DY232" s="27"/>
      <c r="DZ232" s="128"/>
      <c r="EA232" s="27"/>
      <c r="EB232" s="128"/>
      <c r="EC232" s="27"/>
      <c r="ED232" s="128"/>
      <c r="EE232" s="27"/>
      <c r="EF232" s="128"/>
      <c r="EG232" s="27"/>
      <c r="EH232" s="28"/>
      <c r="EI232" s="27"/>
      <c r="EJ232" s="30"/>
      <c r="EK232" s="28"/>
      <c r="EL232" s="27"/>
      <c r="EM232" s="28"/>
      <c r="EN232" s="27"/>
      <c r="EO232" s="28"/>
      <c r="EP232" s="27"/>
      <c r="EQ232" s="28"/>
      <c r="ER232" s="27"/>
      <c r="ES232" s="28"/>
      <c r="ET232" s="27"/>
      <c r="EU232" s="28"/>
      <c r="EV232" s="27"/>
      <c r="EW232" s="26"/>
      <c r="EX232" s="27"/>
      <c r="EY232" s="26"/>
      <c r="EZ232" s="27"/>
      <c r="FA232" s="26"/>
      <c r="FB232" s="27"/>
      <c r="FC232" s="26"/>
      <c r="FD232" s="27"/>
      <c r="FE232" s="26"/>
      <c r="FF232" s="27"/>
      <c r="FG232" s="26"/>
      <c r="FH232" s="27"/>
      <c r="FI232" s="30"/>
      <c r="FJ232" s="31">
        <f t="shared" si="18"/>
        <v>57080</v>
      </c>
      <c r="FK232" s="31">
        <f t="shared" si="19"/>
        <v>52460</v>
      </c>
      <c r="FL232" s="32">
        <f t="shared" si="20"/>
        <v>4620</v>
      </c>
    </row>
    <row r="233" spans="1:168" ht="25.5" customHeight="1">
      <c r="A233" s="172">
        <v>226</v>
      </c>
      <c r="B233" s="48" t="s">
        <v>898</v>
      </c>
      <c r="C233" s="20" t="s">
        <v>899</v>
      </c>
      <c r="D233" s="20" t="s">
        <v>1460</v>
      </c>
      <c r="E233" s="20" t="s">
        <v>1457</v>
      </c>
      <c r="F233" s="126" t="s">
        <v>900</v>
      </c>
      <c r="G233" s="218" t="s">
        <v>410</v>
      </c>
      <c r="H233" s="35" t="s">
        <v>1463</v>
      </c>
      <c r="I233" s="94">
        <v>6200</v>
      </c>
      <c r="J233" s="35"/>
      <c r="K233" s="34">
        <f t="shared" si="17"/>
        <v>54560</v>
      </c>
      <c r="L233" s="25">
        <f>FL233</f>
        <v>4340</v>
      </c>
      <c r="M233" s="26">
        <v>1500</v>
      </c>
      <c r="N233" s="26">
        <v>1000</v>
      </c>
      <c r="O233" s="26">
        <v>5000</v>
      </c>
      <c r="P233" s="26">
        <v>8000</v>
      </c>
      <c r="Q233" s="258"/>
      <c r="R233" s="258"/>
      <c r="S233" s="258"/>
      <c r="T233" s="258"/>
      <c r="U233" s="258"/>
      <c r="V233" s="258"/>
      <c r="W233" s="258"/>
      <c r="X233" s="258"/>
      <c r="Y233" s="258"/>
      <c r="Z233" s="258"/>
      <c r="AA233" s="258"/>
      <c r="AB233" s="258"/>
      <c r="AC233" s="258"/>
      <c r="AD233" s="258"/>
      <c r="AE233" s="258"/>
      <c r="AF233" s="258"/>
      <c r="AG233" s="258"/>
      <c r="AH233" s="258"/>
      <c r="AI233" s="258"/>
      <c r="AJ233" s="258"/>
      <c r="AK233" s="258"/>
      <c r="AL233" s="258"/>
      <c r="AM233" s="258"/>
      <c r="AN233" s="258"/>
      <c r="AO233" s="258"/>
      <c r="AP233" s="258"/>
      <c r="AQ233" s="258"/>
      <c r="AR233" s="258"/>
      <c r="AS233" s="258"/>
      <c r="AT233" s="258"/>
      <c r="AU233" s="258"/>
      <c r="AV233" s="258"/>
      <c r="AW233" s="258"/>
      <c r="AX233" s="258"/>
      <c r="AY233" s="258"/>
      <c r="AZ233" s="258"/>
      <c r="BA233" s="258"/>
      <c r="BB233" s="258"/>
      <c r="BC233" s="258"/>
      <c r="BD233" s="258"/>
      <c r="BE233" s="258"/>
      <c r="BF233" s="258"/>
      <c r="BG233" s="258"/>
      <c r="BH233" s="258"/>
      <c r="BI233" s="258"/>
      <c r="BJ233" s="258"/>
      <c r="BK233" s="258"/>
      <c r="BL233" s="258"/>
      <c r="BM233" s="258"/>
      <c r="BN233" s="258"/>
      <c r="BO233" s="258"/>
      <c r="BP233" s="258"/>
      <c r="BQ233" s="258"/>
      <c r="BR233" s="258"/>
      <c r="BS233" s="258"/>
      <c r="BT233" s="258"/>
      <c r="BU233" s="258"/>
      <c r="BV233" s="258"/>
      <c r="BW233" s="258"/>
      <c r="BX233" s="258"/>
      <c r="BY233" s="258"/>
      <c r="BZ233" s="258"/>
      <c r="CA233" s="258"/>
      <c r="CB233" s="258"/>
      <c r="CC233" s="26">
        <v>1500</v>
      </c>
      <c r="CD233" s="27">
        <v>1500</v>
      </c>
      <c r="CE233" s="26">
        <v>1000</v>
      </c>
      <c r="CF233" s="27">
        <v>1000</v>
      </c>
      <c r="CG233" s="26">
        <v>5000</v>
      </c>
      <c r="CH233" s="27">
        <v>5000</v>
      </c>
      <c r="CI233" s="26">
        <v>8000</v>
      </c>
      <c r="CJ233" s="27"/>
      <c r="CK233" s="26"/>
      <c r="CL233" s="27"/>
      <c r="CM233" s="29">
        <v>4340</v>
      </c>
      <c r="CN233" s="27">
        <v>4620</v>
      </c>
      <c r="CO233" s="29">
        <v>4340</v>
      </c>
      <c r="CP233" s="27">
        <v>12620</v>
      </c>
      <c r="CQ233" s="29">
        <v>4340</v>
      </c>
      <c r="CR233" s="27">
        <v>3780</v>
      </c>
      <c r="CS233" s="29">
        <v>4340</v>
      </c>
      <c r="CT233" s="27">
        <v>4340</v>
      </c>
      <c r="CU233" s="29">
        <v>4340</v>
      </c>
      <c r="CV233" s="27">
        <v>4340</v>
      </c>
      <c r="CW233" s="29">
        <v>4340</v>
      </c>
      <c r="CX233" s="27">
        <v>4340</v>
      </c>
      <c r="CY233" s="29">
        <v>4340</v>
      </c>
      <c r="CZ233" s="27">
        <v>4340</v>
      </c>
      <c r="DA233" s="29">
        <v>4340</v>
      </c>
      <c r="DB233" s="27">
        <v>4340</v>
      </c>
      <c r="DC233" s="29">
        <v>4340</v>
      </c>
      <c r="DD233" s="27"/>
      <c r="DE233" s="128"/>
      <c r="DF233" s="27"/>
      <c r="DG233" s="128"/>
      <c r="DH233" s="27"/>
      <c r="DI233" s="128"/>
      <c r="DJ233" s="27"/>
      <c r="DK233" s="125"/>
      <c r="DL233" s="128"/>
      <c r="DM233" s="27"/>
      <c r="DN233" s="128"/>
      <c r="DO233" s="27"/>
      <c r="DP233" s="128"/>
      <c r="DQ233" s="27"/>
      <c r="DR233" s="128"/>
      <c r="DS233" s="27"/>
      <c r="DT233" s="128"/>
      <c r="DU233" s="27"/>
      <c r="DV233" s="128"/>
      <c r="DW233" s="27"/>
      <c r="DX233" s="128"/>
      <c r="DY233" s="27"/>
      <c r="DZ233" s="128"/>
      <c r="EA233" s="27"/>
      <c r="EB233" s="128"/>
      <c r="EC233" s="27"/>
      <c r="ED233" s="128"/>
      <c r="EE233" s="27"/>
      <c r="EF233" s="128"/>
      <c r="EG233" s="27"/>
      <c r="EH233" s="28"/>
      <c r="EI233" s="27"/>
      <c r="EJ233" s="30"/>
      <c r="EK233" s="28"/>
      <c r="EL233" s="27"/>
      <c r="EM233" s="28"/>
      <c r="EN233" s="27"/>
      <c r="EO233" s="28"/>
      <c r="EP233" s="27"/>
      <c r="EQ233" s="28"/>
      <c r="ER233" s="27"/>
      <c r="ES233" s="28"/>
      <c r="ET233" s="27"/>
      <c r="EU233" s="28"/>
      <c r="EV233" s="27"/>
      <c r="EW233" s="26"/>
      <c r="EX233" s="27"/>
      <c r="EY233" s="26"/>
      <c r="EZ233" s="27"/>
      <c r="FA233" s="26"/>
      <c r="FB233" s="27"/>
      <c r="FC233" s="26"/>
      <c r="FD233" s="27"/>
      <c r="FE233" s="26"/>
      <c r="FF233" s="27"/>
      <c r="FG233" s="26"/>
      <c r="FH233" s="27"/>
      <c r="FI233" s="30"/>
      <c r="FJ233" s="31">
        <f t="shared" si="18"/>
        <v>54560</v>
      </c>
      <c r="FK233" s="31">
        <f t="shared" si="19"/>
        <v>50220</v>
      </c>
      <c r="FL233" s="32">
        <f t="shared" si="20"/>
        <v>4340</v>
      </c>
    </row>
    <row r="234" spans="1:168" ht="25.5" customHeight="1">
      <c r="A234" s="41">
        <v>227</v>
      </c>
      <c r="B234" s="48" t="s">
        <v>901</v>
      </c>
      <c r="C234" s="20" t="s">
        <v>902</v>
      </c>
      <c r="D234" s="20" t="s">
        <v>1460</v>
      </c>
      <c r="E234" s="20" t="s">
        <v>1457</v>
      </c>
      <c r="F234" s="126" t="s">
        <v>903</v>
      </c>
      <c r="G234" s="218"/>
      <c r="H234" s="35"/>
      <c r="I234" s="94">
        <v>6600</v>
      </c>
      <c r="J234" s="35"/>
      <c r="K234" s="34">
        <f t="shared" si="17"/>
        <v>57080</v>
      </c>
      <c r="L234" s="25">
        <f>FL234</f>
        <v>18480</v>
      </c>
      <c r="M234" s="26">
        <v>1500</v>
      </c>
      <c r="N234" s="26">
        <v>1000</v>
      </c>
      <c r="O234" s="26">
        <v>5000</v>
      </c>
      <c r="P234" s="26">
        <v>8000</v>
      </c>
      <c r="Q234" s="258"/>
      <c r="R234" s="258"/>
      <c r="S234" s="258"/>
      <c r="T234" s="258"/>
      <c r="U234" s="258"/>
      <c r="V234" s="258"/>
      <c r="W234" s="258"/>
      <c r="X234" s="258"/>
      <c r="Y234" s="258"/>
      <c r="Z234" s="258"/>
      <c r="AA234" s="258"/>
      <c r="AB234" s="258"/>
      <c r="AC234" s="258"/>
      <c r="AD234" s="258"/>
      <c r="AE234" s="258"/>
      <c r="AF234" s="258"/>
      <c r="AG234" s="258"/>
      <c r="AH234" s="258"/>
      <c r="AI234" s="258"/>
      <c r="AJ234" s="258"/>
      <c r="AK234" s="258"/>
      <c r="AL234" s="258"/>
      <c r="AM234" s="258"/>
      <c r="AN234" s="258"/>
      <c r="AO234" s="258"/>
      <c r="AP234" s="258"/>
      <c r="AQ234" s="258"/>
      <c r="AR234" s="258"/>
      <c r="AS234" s="258"/>
      <c r="AT234" s="258"/>
      <c r="AU234" s="258"/>
      <c r="AV234" s="258"/>
      <c r="AW234" s="258"/>
      <c r="AX234" s="258"/>
      <c r="AY234" s="258"/>
      <c r="AZ234" s="258"/>
      <c r="BA234" s="258"/>
      <c r="BB234" s="258"/>
      <c r="BC234" s="258"/>
      <c r="BD234" s="258"/>
      <c r="BE234" s="258"/>
      <c r="BF234" s="258"/>
      <c r="BG234" s="258"/>
      <c r="BH234" s="258"/>
      <c r="BI234" s="258"/>
      <c r="BJ234" s="258"/>
      <c r="BK234" s="258"/>
      <c r="BL234" s="258"/>
      <c r="BM234" s="258"/>
      <c r="BN234" s="258"/>
      <c r="BO234" s="258"/>
      <c r="BP234" s="258"/>
      <c r="BQ234" s="258"/>
      <c r="BR234" s="258"/>
      <c r="BS234" s="258"/>
      <c r="BT234" s="258"/>
      <c r="BU234" s="258"/>
      <c r="BV234" s="258"/>
      <c r="BW234" s="258"/>
      <c r="BX234" s="258"/>
      <c r="BY234" s="258"/>
      <c r="BZ234" s="258"/>
      <c r="CA234" s="258"/>
      <c r="CB234" s="258"/>
      <c r="CC234" s="26">
        <v>1500</v>
      </c>
      <c r="CD234" s="27">
        <v>1500</v>
      </c>
      <c r="CE234" s="26">
        <v>1000</v>
      </c>
      <c r="CF234" s="27">
        <v>1000</v>
      </c>
      <c r="CG234" s="26">
        <v>5000</v>
      </c>
      <c r="CH234" s="27">
        <v>5000</v>
      </c>
      <c r="CI234" s="26">
        <v>8000</v>
      </c>
      <c r="CJ234" s="27">
        <v>0</v>
      </c>
      <c r="CK234" s="26"/>
      <c r="CL234" s="27"/>
      <c r="CM234" s="29">
        <v>4620</v>
      </c>
      <c r="CN234" s="27">
        <v>0</v>
      </c>
      <c r="CO234" s="29">
        <v>4620</v>
      </c>
      <c r="CP234" s="27">
        <v>0</v>
      </c>
      <c r="CQ234" s="29">
        <v>4620</v>
      </c>
      <c r="CR234" s="27"/>
      <c r="CS234" s="29">
        <v>4620</v>
      </c>
      <c r="CT234" s="27">
        <v>17240</v>
      </c>
      <c r="CU234" s="29">
        <v>4620</v>
      </c>
      <c r="CV234" s="27"/>
      <c r="CW234" s="29">
        <v>4620</v>
      </c>
      <c r="CX234" s="27"/>
      <c r="CY234" s="29">
        <v>4620</v>
      </c>
      <c r="CZ234" s="27"/>
      <c r="DA234" s="29">
        <v>4620</v>
      </c>
      <c r="DB234" s="27"/>
      <c r="DC234" s="29">
        <v>4620</v>
      </c>
      <c r="DD234" s="27">
        <v>13860</v>
      </c>
      <c r="DE234" s="128"/>
      <c r="DF234" s="27"/>
      <c r="DG234" s="128"/>
      <c r="DH234" s="27"/>
      <c r="DI234" s="128"/>
      <c r="DJ234" s="27"/>
      <c r="DK234" s="125"/>
      <c r="DL234" s="128"/>
      <c r="DM234" s="27"/>
      <c r="DN234" s="128"/>
      <c r="DO234" s="27"/>
      <c r="DP234" s="128"/>
      <c r="DQ234" s="27"/>
      <c r="DR234" s="128"/>
      <c r="DS234" s="27"/>
      <c r="DT234" s="128"/>
      <c r="DU234" s="27"/>
      <c r="DV234" s="128"/>
      <c r="DW234" s="27"/>
      <c r="DX234" s="128"/>
      <c r="DY234" s="27"/>
      <c r="DZ234" s="128"/>
      <c r="EA234" s="27"/>
      <c r="EB234" s="128"/>
      <c r="EC234" s="27"/>
      <c r="ED234" s="128"/>
      <c r="EE234" s="27"/>
      <c r="EF234" s="128"/>
      <c r="EG234" s="27"/>
      <c r="EH234" s="28"/>
      <c r="EI234" s="27"/>
      <c r="EJ234" s="30"/>
      <c r="EK234" s="28"/>
      <c r="EL234" s="27"/>
      <c r="EM234" s="28"/>
      <c r="EN234" s="27"/>
      <c r="EO234" s="28"/>
      <c r="EP234" s="27"/>
      <c r="EQ234" s="28"/>
      <c r="ER234" s="27"/>
      <c r="ES234" s="28"/>
      <c r="ET234" s="27"/>
      <c r="EU234" s="28"/>
      <c r="EV234" s="27"/>
      <c r="EW234" s="26"/>
      <c r="EX234" s="27"/>
      <c r="EY234" s="26"/>
      <c r="EZ234" s="27"/>
      <c r="FA234" s="26"/>
      <c r="FB234" s="27"/>
      <c r="FC234" s="26"/>
      <c r="FD234" s="27"/>
      <c r="FE234" s="26"/>
      <c r="FF234" s="27"/>
      <c r="FG234" s="26"/>
      <c r="FH234" s="27"/>
      <c r="FI234" s="30"/>
      <c r="FJ234" s="31">
        <f t="shared" si="18"/>
        <v>57080</v>
      </c>
      <c r="FK234" s="31">
        <f t="shared" si="19"/>
        <v>38600</v>
      </c>
      <c r="FL234" s="32">
        <f t="shared" si="20"/>
        <v>18480</v>
      </c>
    </row>
    <row r="235" spans="1:168" ht="25.5" customHeight="1">
      <c r="A235" s="172">
        <v>228</v>
      </c>
      <c r="B235" s="48" t="s">
        <v>904</v>
      </c>
      <c r="C235" s="20" t="s">
        <v>905</v>
      </c>
      <c r="D235" s="20" t="s">
        <v>1460</v>
      </c>
      <c r="E235" s="20" t="s">
        <v>1457</v>
      </c>
      <c r="F235" s="126" t="s">
        <v>906</v>
      </c>
      <c r="G235" s="218" t="s">
        <v>410</v>
      </c>
      <c r="H235" s="35" t="s">
        <v>1463</v>
      </c>
      <c r="I235" s="94">
        <v>6200</v>
      </c>
      <c r="J235" s="35"/>
      <c r="K235" s="34">
        <f t="shared" si="17"/>
        <v>54560</v>
      </c>
      <c r="L235" s="25">
        <f>FL235</f>
        <v>0</v>
      </c>
      <c r="M235" s="26">
        <v>1500</v>
      </c>
      <c r="N235" s="26">
        <v>1000</v>
      </c>
      <c r="O235" s="26">
        <v>5000</v>
      </c>
      <c r="P235" s="26">
        <v>8000</v>
      </c>
      <c r="Q235" s="258"/>
      <c r="R235" s="258"/>
      <c r="S235" s="258"/>
      <c r="T235" s="258"/>
      <c r="U235" s="258"/>
      <c r="V235" s="258"/>
      <c r="W235" s="258"/>
      <c r="X235" s="258"/>
      <c r="Y235" s="258"/>
      <c r="Z235" s="258"/>
      <c r="AA235" s="258"/>
      <c r="AB235" s="258"/>
      <c r="AC235" s="258"/>
      <c r="AD235" s="258"/>
      <c r="AE235" s="258"/>
      <c r="AF235" s="258"/>
      <c r="AG235" s="258"/>
      <c r="AH235" s="258"/>
      <c r="AI235" s="258"/>
      <c r="AJ235" s="258"/>
      <c r="AK235" s="258"/>
      <c r="AL235" s="258"/>
      <c r="AM235" s="258"/>
      <c r="AN235" s="258"/>
      <c r="AO235" s="258"/>
      <c r="AP235" s="258"/>
      <c r="AQ235" s="258"/>
      <c r="AR235" s="258"/>
      <c r="AS235" s="258"/>
      <c r="AT235" s="258"/>
      <c r="AU235" s="258"/>
      <c r="AV235" s="258"/>
      <c r="AW235" s="258"/>
      <c r="AX235" s="258"/>
      <c r="AY235" s="258"/>
      <c r="AZ235" s="258"/>
      <c r="BA235" s="258"/>
      <c r="BB235" s="258"/>
      <c r="BC235" s="258"/>
      <c r="BD235" s="258"/>
      <c r="BE235" s="258"/>
      <c r="BF235" s="258"/>
      <c r="BG235" s="258"/>
      <c r="BH235" s="258"/>
      <c r="BI235" s="258"/>
      <c r="BJ235" s="258"/>
      <c r="BK235" s="258"/>
      <c r="BL235" s="258"/>
      <c r="BM235" s="258"/>
      <c r="BN235" s="258"/>
      <c r="BO235" s="258"/>
      <c r="BP235" s="258"/>
      <c r="BQ235" s="258"/>
      <c r="BR235" s="258"/>
      <c r="BS235" s="258"/>
      <c r="BT235" s="258"/>
      <c r="BU235" s="258"/>
      <c r="BV235" s="258"/>
      <c r="BW235" s="258"/>
      <c r="BX235" s="258"/>
      <c r="BY235" s="258"/>
      <c r="BZ235" s="258"/>
      <c r="CA235" s="258"/>
      <c r="CB235" s="258"/>
      <c r="CC235" s="26">
        <v>1500</v>
      </c>
      <c r="CD235" s="27">
        <v>1500</v>
      </c>
      <c r="CE235" s="26">
        <v>1000</v>
      </c>
      <c r="CF235" s="27">
        <v>1000</v>
      </c>
      <c r="CG235" s="26">
        <v>5000</v>
      </c>
      <c r="CH235" s="27">
        <v>5000</v>
      </c>
      <c r="CI235" s="26">
        <v>8000</v>
      </c>
      <c r="CJ235" s="27">
        <v>0</v>
      </c>
      <c r="CK235" s="26"/>
      <c r="CL235" s="27"/>
      <c r="CM235" s="29">
        <v>4340</v>
      </c>
      <c r="CN235" s="27">
        <v>0</v>
      </c>
      <c r="CO235" s="29">
        <v>4340</v>
      </c>
      <c r="CP235" s="27">
        <v>0</v>
      </c>
      <c r="CQ235" s="29">
        <v>4340</v>
      </c>
      <c r="CR235" s="27">
        <v>0</v>
      </c>
      <c r="CS235" s="29">
        <v>4340</v>
      </c>
      <c r="CT235" s="27">
        <v>25360</v>
      </c>
      <c r="CU235" s="29">
        <v>4340</v>
      </c>
      <c r="CV235" s="27"/>
      <c r="CW235" s="29">
        <v>4340</v>
      </c>
      <c r="CX235" s="27"/>
      <c r="CY235" s="29">
        <v>4340</v>
      </c>
      <c r="CZ235" s="27"/>
      <c r="DA235" s="29">
        <v>4340</v>
      </c>
      <c r="DB235" s="27"/>
      <c r="DC235" s="29">
        <v>4340</v>
      </c>
      <c r="DD235" s="27">
        <v>21700</v>
      </c>
      <c r="DE235" s="128"/>
      <c r="DF235" s="27"/>
      <c r="DG235" s="128"/>
      <c r="DH235" s="27"/>
      <c r="DI235" s="128"/>
      <c r="DJ235" s="27"/>
      <c r="DK235" s="125"/>
      <c r="DL235" s="128"/>
      <c r="DM235" s="27"/>
      <c r="DN235" s="128"/>
      <c r="DO235" s="27"/>
      <c r="DP235" s="128"/>
      <c r="DQ235" s="27"/>
      <c r="DR235" s="128"/>
      <c r="DS235" s="27"/>
      <c r="DT235" s="128"/>
      <c r="DU235" s="27"/>
      <c r="DV235" s="128"/>
      <c r="DW235" s="27"/>
      <c r="DX235" s="128"/>
      <c r="DY235" s="27"/>
      <c r="DZ235" s="128"/>
      <c r="EA235" s="27"/>
      <c r="EB235" s="128"/>
      <c r="EC235" s="27"/>
      <c r="ED235" s="128"/>
      <c r="EE235" s="27"/>
      <c r="EF235" s="128"/>
      <c r="EG235" s="27"/>
      <c r="EH235" s="28"/>
      <c r="EI235" s="27"/>
      <c r="EJ235" s="30"/>
      <c r="EK235" s="28"/>
      <c r="EL235" s="27"/>
      <c r="EM235" s="28"/>
      <c r="EN235" s="27"/>
      <c r="EO235" s="28"/>
      <c r="EP235" s="27"/>
      <c r="EQ235" s="28"/>
      <c r="ER235" s="27"/>
      <c r="ES235" s="28"/>
      <c r="ET235" s="27"/>
      <c r="EU235" s="28"/>
      <c r="EV235" s="27"/>
      <c r="EW235" s="26"/>
      <c r="EX235" s="27"/>
      <c r="EY235" s="26"/>
      <c r="EZ235" s="27"/>
      <c r="FA235" s="26"/>
      <c r="FB235" s="27"/>
      <c r="FC235" s="26"/>
      <c r="FD235" s="27"/>
      <c r="FE235" s="26"/>
      <c r="FF235" s="27"/>
      <c r="FG235" s="26"/>
      <c r="FH235" s="27"/>
      <c r="FI235" s="30"/>
      <c r="FJ235" s="31">
        <f t="shared" si="18"/>
        <v>54560</v>
      </c>
      <c r="FK235" s="31">
        <f t="shared" si="19"/>
        <v>54560</v>
      </c>
      <c r="FL235" s="32">
        <f t="shared" si="20"/>
        <v>0</v>
      </c>
    </row>
    <row r="236" spans="1:168" ht="25.5" customHeight="1">
      <c r="A236" s="41">
        <v>229</v>
      </c>
      <c r="B236" s="48" t="s">
        <v>303</v>
      </c>
      <c r="C236" s="20" t="s">
        <v>304</v>
      </c>
      <c r="D236" s="20" t="s">
        <v>1460</v>
      </c>
      <c r="E236" s="20" t="s">
        <v>1458</v>
      </c>
      <c r="F236" s="21" t="s">
        <v>305</v>
      </c>
      <c r="G236" s="37" t="s">
        <v>45</v>
      </c>
      <c r="H236" s="35" t="s">
        <v>1463</v>
      </c>
      <c r="I236" s="23">
        <v>6200</v>
      </c>
      <c r="J236" s="35"/>
      <c r="K236" s="34">
        <f t="shared" si="17"/>
        <v>54560</v>
      </c>
      <c r="L236" s="38">
        <f>FJ236</f>
        <v>54560</v>
      </c>
      <c r="M236" s="26">
        <v>1500</v>
      </c>
      <c r="N236" s="26">
        <v>1000</v>
      </c>
      <c r="O236" s="26">
        <v>5000</v>
      </c>
      <c r="P236" s="26">
        <v>8000</v>
      </c>
      <c r="Q236" s="258"/>
      <c r="R236" s="258"/>
      <c r="S236" s="258"/>
      <c r="T236" s="258"/>
      <c r="U236" s="258"/>
      <c r="V236" s="258"/>
      <c r="W236" s="258"/>
      <c r="X236" s="258"/>
      <c r="Y236" s="258"/>
      <c r="Z236" s="258"/>
      <c r="AA236" s="258"/>
      <c r="AB236" s="258"/>
      <c r="AC236" s="258"/>
      <c r="AD236" s="258"/>
      <c r="AE236" s="258"/>
      <c r="AF236" s="258"/>
      <c r="AG236" s="258"/>
      <c r="AH236" s="258"/>
      <c r="AI236" s="258"/>
      <c r="AJ236" s="258"/>
      <c r="AK236" s="258"/>
      <c r="AL236" s="258"/>
      <c r="AM236" s="258"/>
      <c r="AN236" s="258"/>
      <c r="AO236" s="258"/>
      <c r="AP236" s="258"/>
      <c r="AQ236" s="258"/>
      <c r="AR236" s="258"/>
      <c r="AS236" s="258"/>
      <c r="AT236" s="258"/>
      <c r="AU236" s="258"/>
      <c r="AV236" s="258"/>
      <c r="AW236" s="258"/>
      <c r="AX236" s="258"/>
      <c r="AY236" s="258"/>
      <c r="AZ236" s="258"/>
      <c r="BA236" s="258"/>
      <c r="BB236" s="258"/>
      <c r="BC236" s="258"/>
      <c r="BD236" s="258"/>
      <c r="BE236" s="258"/>
      <c r="BF236" s="258"/>
      <c r="BG236" s="258"/>
      <c r="BH236" s="258"/>
      <c r="BI236" s="258"/>
      <c r="BJ236" s="258"/>
      <c r="BK236" s="258"/>
      <c r="BL236" s="258"/>
      <c r="BM236" s="258"/>
      <c r="BN236" s="258"/>
      <c r="BO236" s="258"/>
      <c r="BP236" s="258"/>
      <c r="BQ236" s="258"/>
      <c r="BR236" s="258"/>
      <c r="BS236" s="258"/>
      <c r="BT236" s="258"/>
      <c r="BU236" s="258"/>
      <c r="BV236" s="258"/>
      <c r="BW236" s="258"/>
      <c r="BX236" s="258"/>
      <c r="BY236" s="258"/>
      <c r="BZ236" s="258"/>
      <c r="CA236" s="258"/>
      <c r="CB236" s="258"/>
      <c r="CC236" s="26">
        <v>1500</v>
      </c>
      <c r="CD236" s="27">
        <v>1500</v>
      </c>
      <c r="CE236" s="26">
        <v>1000</v>
      </c>
      <c r="CF236" s="27">
        <v>1000</v>
      </c>
      <c r="CG236" s="26">
        <v>5000</v>
      </c>
      <c r="CH236" s="27">
        <v>5000</v>
      </c>
      <c r="CI236" s="26">
        <v>8000</v>
      </c>
      <c r="CJ236" s="27">
        <v>0</v>
      </c>
      <c r="CK236" s="28"/>
      <c r="CL236" s="27"/>
      <c r="CM236" s="26"/>
      <c r="CN236" s="27"/>
      <c r="CO236" s="29">
        <v>4340</v>
      </c>
      <c r="CP236" s="27">
        <v>7620</v>
      </c>
      <c r="CQ236" s="29">
        <v>4340</v>
      </c>
      <c r="CR236" s="27">
        <v>9620</v>
      </c>
      <c r="CS236" s="29">
        <v>4340</v>
      </c>
      <c r="CT236" s="27">
        <v>3780</v>
      </c>
      <c r="CU236" s="29">
        <v>4340</v>
      </c>
      <c r="CV236" s="27">
        <v>4340</v>
      </c>
      <c r="CW236" s="29">
        <v>4340</v>
      </c>
      <c r="CX236" s="27">
        <v>4340</v>
      </c>
      <c r="CY236" s="29">
        <v>4340</v>
      </c>
      <c r="CZ236" s="27">
        <v>4340</v>
      </c>
      <c r="DA236" s="29">
        <v>4340</v>
      </c>
      <c r="DB236" s="27">
        <v>4340</v>
      </c>
      <c r="DC236" s="29">
        <v>4340</v>
      </c>
      <c r="DD236" s="27">
        <v>4340</v>
      </c>
      <c r="DE236" s="29">
        <v>4340</v>
      </c>
      <c r="DF236" s="27">
        <v>4340</v>
      </c>
      <c r="DG236" s="28"/>
      <c r="DH236" s="27"/>
      <c r="DI236" s="28"/>
      <c r="DJ236" s="27"/>
      <c r="DK236" s="125"/>
      <c r="DL236" s="128"/>
      <c r="DM236" s="27"/>
      <c r="DN236" s="128"/>
      <c r="DO236" s="27"/>
      <c r="DP236" s="128"/>
      <c r="DQ236" s="27"/>
      <c r="DR236" s="128"/>
      <c r="DS236" s="27"/>
      <c r="DT236" s="128"/>
      <c r="DU236" s="27"/>
      <c r="DV236" s="128"/>
      <c r="DW236" s="27"/>
      <c r="DX236" s="128"/>
      <c r="DY236" s="27"/>
      <c r="DZ236" s="128"/>
      <c r="EA236" s="27"/>
      <c r="EB236" s="128"/>
      <c r="EC236" s="27"/>
      <c r="ED236" s="128"/>
      <c r="EE236" s="27"/>
      <c r="EF236" s="128"/>
      <c r="EG236" s="27"/>
      <c r="EH236" s="28"/>
      <c r="EI236" s="27"/>
      <c r="EJ236" s="30"/>
      <c r="EK236" s="28"/>
      <c r="EL236" s="27"/>
      <c r="EM236" s="28"/>
      <c r="EN236" s="27"/>
      <c r="EO236" s="28"/>
      <c r="EP236" s="27"/>
      <c r="EQ236" s="28"/>
      <c r="ER236" s="27"/>
      <c r="ES236" s="28"/>
      <c r="ET236" s="27"/>
      <c r="EU236" s="28"/>
      <c r="EV236" s="27"/>
      <c r="EW236" s="26"/>
      <c r="EX236" s="27"/>
      <c r="EY236" s="26"/>
      <c r="EZ236" s="27"/>
      <c r="FA236" s="26"/>
      <c r="FB236" s="27"/>
      <c r="FC236" s="26"/>
      <c r="FD236" s="27"/>
      <c r="FE236" s="26"/>
      <c r="FF236" s="27"/>
      <c r="FG236" s="26"/>
      <c r="FH236" s="27"/>
      <c r="FI236" s="30"/>
      <c r="FJ236" s="31">
        <f t="shared" si="18"/>
        <v>54560</v>
      </c>
      <c r="FK236" s="31">
        <f t="shared" si="19"/>
        <v>54560</v>
      </c>
      <c r="FL236" s="32">
        <f t="shared" si="20"/>
        <v>0</v>
      </c>
    </row>
    <row r="237" spans="1:168" ht="25.5" customHeight="1">
      <c r="A237" s="172">
        <v>230</v>
      </c>
      <c r="B237" s="48" t="s">
        <v>306</v>
      </c>
      <c r="C237" s="20" t="s">
        <v>307</v>
      </c>
      <c r="D237" s="20" t="s">
        <v>1460</v>
      </c>
      <c r="E237" s="20" t="s">
        <v>1458</v>
      </c>
      <c r="F237" s="21" t="s">
        <v>308</v>
      </c>
      <c r="G237" s="215"/>
      <c r="H237" s="35" t="s">
        <v>108</v>
      </c>
      <c r="I237" s="23">
        <v>3300</v>
      </c>
      <c r="J237" s="35" t="s">
        <v>108</v>
      </c>
      <c r="K237" s="34">
        <f t="shared" si="17"/>
        <v>36290</v>
      </c>
      <c r="L237" s="25">
        <f>FJ237</f>
        <v>36290</v>
      </c>
      <c r="M237" s="26">
        <v>1500</v>
      </c>
      <c r="N237" s="26">
        <v>1000</v>
      </c>
      <c r="O237" s="26">
        <v>5000</v>
      </c>
      <c r="P237" s="26">
        <v>8000</v>
      </c>
      <c r="Q237" s="258"/>
      <c r="R237" s="258"/>
      <c r="S237" s="258"/>
      <c r="T237" s="258"/>
      <c r="U237" s="258"/>
      <c r="V237" s="258"/>
      <c r="W237" s="258"/>
      <c r="X237" s="258"/>
      <c r="Y237" s="258"/>
      <c r="Z237" s="258"/>
      <c r="AA237" s="258"/>
      <c r="AB237" s="258"/>
      <c r="AC237" s="258"/>
      <c r="AD237" s="258"/>
      <c r="AE237" s="258"/>
      <c r="AF237" s="258"/>
      <c r="AG237" s="258"/>
      <c r="AH237" s="258"/>
      <c r="AI237" s="258"/>
      <c r="AJ237" s="258"/>
      <c r="AK237" s="258"/>
      <c r="AL237" s="258"/>
      <c r="AM237" s="258"/>
      <c r="AN237" s="258"/>
      <c r="AO237" s="258"/>
      <c r="AP237" s="258"/>
      <c r="AQ237" s="258"/>
      <c r="AR237" s="258"/>
      <c r="AS237" s="258"/>
      <c r="AT237" s="258"/>
      <c r="AU237" s="258"/>
      <c r="AV237" s="258"/>
      <c r="AW237" s="258"/>
      <c r="AX237" s="258"/>
      <c r="AY237" s="258"/>
      <c r="AZ237" s="258"/>
      <c r="BA237" s="258"/>
      <c r="BB237" s="258"/>
      <c r="BC237" s="258"/>
      <c r="BD237" s="258"/>
      <c r="BE237" s="258"/>
      <c r="BF237" s="258"/>
      <c r="BG237" s="258"/>
      <c r="BH237" s="258"/>
      <c r="BI237" s="258"/>
      <c r="BJ237" s="258"/>
      <c r="BK237" s="258"/>
      <c r="BL237" s="258"/>
      <c r="BM237" s="258"/>
      <c r="BN237" s="258"/>
      <c r="BO237" s="258"/>
      <c r="BP237" s="258"/>
      <c r="BQ237" s="258"/>
      <c r="BR237" s="258"/>
      <c r="BS237" s="258"/>
      <c r="BT237" s="258"/>
      <c r="BU237" s="258"/>
      <c r="BV237" s="258"/>
      <c r="BW237" s="258"/>
      <c r="BX237" s="258"/>
      <c r="BY237" s="258"/>
      <c r="BZ237" s="258"/>
      <c r="CA237" s="258"/>
      <c r="CB237" s="258"/>
      <c r="CC237" s="26">
        <v>1500</v>
      </c>
      <c r="CD237" s="27">
        <v>1500</v>
      </c>
      <c r="CE237" s="26">
        <v>1000</v>
      </c>
      <c r="CF237" s="27">
        <v>1000</v>
      </c>
      <c r="CG237" s="26">
        <v>5000</v>
      </c>
      <c r="CH237" s="27">
        <v>5000</v>
      </c>
      <c r="CI237" s="26">
        <v>8000</v>
      </c>
      <c r="CJ237" s="27">
        <v>0</v>
      </c>
      <c r="CK237" s="28"/>
      <c r="CL237" s="27"/>
      <c r="CM237" s="26"/>
      <c r="CN237" s="27"/>
      <c r="CO237" s="29">
        <v>2310</v>
      </c>
      <c r="CP237" s="27">
        <v>12620</v>
      </c>
      <c r="CQ237" s="29">
        <v>2310</v>
      </c>
      <c r="CR237" s="27">
        <v>0</v>
      </c>
      <c r="CS237" s="29">
        <v>2310</v>
      </c>
      <c r="CT237" s="27">
        <v>0</v>
      </c>
      <c r="CU237" s="29">
        <v>2310</v>
      </c>
      <c r="CV237" s="27">
        <v>4620</v>
      </c>
      <c r="CW237" s="29">
        <v>2310</v>
      </c>
      <c r="CX237" s="27"/>
      <c r="CY237" s="29">
        <v>2310</v>
      </c>
      <c r="CZ237" s="27"/>
      <c r="DA237" s="29">
        <v>2310</v>
      </c>
      <c r="DB237" s="27"/>
      <c r="DC237" s="29">
        <v>2310</v>
      </c>
      <c r="DD237" s="27"/>
      <c r="DE237" s="29">
        <v>2310</v>
      </c>
      <c r="DF237" s="27">
        <v>11550</v>
      </c>
      <c r="DG237" s="28"/>
      <c r="DH237" s="27"/>
      <c r="DI237" s="28"/>
      <c r="DJ237" s="27"/>
      <c r="DK237" s="125"/>
      <c r="DL237" s="128"/>
      <c r="DM237" s="27"/>
      <c r="DN237" s="128"/>
      <c r="DO237" s="27"/>
      <c r="DP237" s="128"/>
      <c r="DQ237" s="27"/>
      <c r="DR237" s="128"/>
      <c r="DS237" s="27"/>
      <c r="DT237" s="128"/>
      <c r="DU237" s="27"/>
      <c r="DV237" s="128"/>
      <c r="DW237" s="27"/>
      <c r="DX237" s="128"/>
      <c r="DY237" s="27"/>
      <c r="DZ237" s="128"/>
      <c r="EA237" s="27"/>
      <c r="EB237" s="128"/>
      <c r="EC237" s="27"/>
      <c r="ED237" s="128"/>
      <c r="EE237" s="27"/>
      <c r="EF237" s="128"/>
      <c r="EG237" s="27"/>
      <c r="EH237" s="28"/>
      <c r="EI237" s="27"/>
      <c r="EJ237" s="30"/>
      <c r="EK237" s="28"/>
      <c r="EL237" s="27"/>
      <c r="EM237" s="28"/>
      <c r="EN237" s="27"/>
      <c r="EO237" s="28"/>
      <c r="EP237" s="27"/>
      <c r="EQ237" s="28"/>
      <c r="ER237" s="27"/>
      <c r="ES237" s="28"/>
      <c r="ET237" s="27"/>
      <c r="EU237" s="28"/>
      <c r="EV237" s="27"/>
      <c r="EW237" s="26"/>
      <c r="EX237" s="27"/>
      <c r="EY237" s="26"/>
      <c r="EZ237" s="27"/>
      <c r="FA237" s="26"/>
      <c r="FB237" s="27"/>
      <c r="FC237" s="26"/>
      <c r="FD237" s="27"/>
      <c r="FE237" s="26"/>
      <c r="FF237" s="27"/>
      <c r="FG237" s="26"/>
      <c r="FH237" s="27"/>
      <c r="FI237" s="30"/>
      <c r="FJ237" s="31">
        <f t="shared" si="18"/>
        <v>36290</v>
      </c>
      <c r="FK237" s="31">
        <f t="shared" si="19"/>
        <v>36290</v>
      </c>
      <c r="FL237" s="32">
        <f t="shared" si="20"/>
        <v>0</v>
      </c>
    </row>
    <row r="238" spans="1:168" ht="25.5" customHeight="1">
      <c r="A238" s="41">
        <v>231</v>
      </c>
      <c r="B238" s="144" t="s">
        <v>907</v>
      </c>
      <c r="C238" s="20" t="s">
        <v>908</v>
      </c>
      <c r="D238" s="20" t="s">
        <v>1460</v>
      </c>
      <c r="E238" s="20" t="s">
        <v>1457</v>
      </c>
      <c r="F238" s="126" t="s">
        <v>909</v>
      </c>
      <c r="G238" s="210"/>
      <c r="H238" s="127"/>
      <c r="I238" s="94">
        <v>6600</v>
      </c>
      <c r="J238" s="127"/>
      <c r="K238" s="34">
        <f t="shared" si="17"/>
        <v>57080</v>
      </c>
      <c r="L238" s="25">
        <f t="shared" ref="L238:L243" si="22">FL238</f>
        <v>25410</v>
      </c>
      <c r="M238" s="26">
        <v>1500</v>
      </c>
      <c r="N238" s="26">
        <v>1000</v>
      </c>
      <c r="O238" s="26">
        <v>5000</v>
      </c>
      <c r="P238" s="26">
        <v>8000</v>
      </c>
      <c r="Q238" s="258"/>
      <c r="R238" s="258"/>
      <c r="S238" s="258"/>
      <c r="T238" s="258"/>
      <c r="U238" s="258"/>
      <c r="V238" s="258"/>
      <c r="W238" s="258"/>
      <c r="X238" s="258"/>
      <c r="Y238" s="258"/>
      <c r="Z238" s="258"/>
      <c r="AA238" s="258"/>
      <c r="AB238" s="258"/>
      <c r="AC238" s="258"/>
      <c r="AD238" s="258"/>
      <c r="AE238" s="258"/>
      <c r="AF238" s="258"/>
      <c r="AG238" s="258"/>
      <c r="AH238" s="258"/>
      <c r="AI238" s="258"/>
      <c r="AJ238" s="258"/>
      <c r="AK238" s="258"/>
      <c r="AL238" s="258"/>
      <c r="AM238" s="258"/>
      <c r="AN238" s="258"/>
      <c r="AO238" s="258"/>
      <c r="AP238" s="258"/>
      <c r="AQ238" s="258"/>
      <c r="AR238" s="258"/>
      <c r="AS238" s="258"/>
      <c r="AT238" s="258"/>
      <c r="AU238" s="258"/>
      <c r="AV238" s="258"/>
      <c r="AW238" s="258"/>
      <c r="AX238" s="258"/>
      <c r="AY238" s="258"/>
      <c r="AZ238" s="258"/>
      <c r="BA238" s="258"/>
      <c r="BB238" s="258"/>
      <c r="BC238" s="258"/>
      <c r="BD238" s="258"/>
      <c r="BE238" s="258"/>
      <c r="BF238" s="258"/>
      <c r="BG238" s="258"/>
      <c r="BH238" s="258"/>
      <c r="BI238" s="258"/>
      <c r="BJ238" s="258"/>
      <c r="BK238" s="258"/>
      <c r="BL238" s="258"/>
      <c r="BM238" s="258"/>
      <c r="BN238" s="258"/>
      <c r="BO238" s="258"/>
      <c r="BP238" s="258"/>
      <c r="BQ238" s="258"/>
      <c r="BR238" s="258"/>
      <c r="BS238" s="258"/>
      <c r="BT238" s="258"/>
      <c r="BU238" s="258"/>
      <c r="BV238" s="258"/>
      <c r="BW238" s="258"/>
      <c r="BX238" s="258"/>
      <c r="BY238" s="258"/>
      <c r="BZ238" s="258"/>
      <c r="CA238" s="258"/>
      <c r="CB238" s="258"/>
      <c r="CC238" s="26">
        <v>1500</v>
      </c>
      <c r="CD238" s="27">
        <v>1500</v>
      </c>
      <c r="CE238" s="26">
        <v>1000</v>
      </c>
      <c r="CF238" s="27">
        <v>1000</v>
      </c>
      <c r="CG238" s="26">
        <v>5000</v>
      </c>
      <c r="CH238" s="27">
        <v>5000</v>
      </c>
      <c r="CI238" s="26">
        <v>8000</v>
      </c>
      <c r="CJ238" s="27"/>
      <c r="CK238" s="26"/>
      <c r="CL238" s="27"/>
      <c r="CM238" s="29">
        <v>4620</v>
      </c>
      <c r="CN238" s="133">
        <v>4620</v>
      </c>
      <c r="CO238" s="29">
        <v>4620</v>
      </c>
      <c r="CP238" s="27">
        <v>0</v>
      </c>
      <c r="CQ238" s="29">
        <v>4620</v>
      </c>
      <c r="CR238" s="27"/>
      <c r="CS238" s="29">
        <v>4620</v>
      </c>
      <c r="CT238" s="27">
        <v>9000</v>
      </c>
      <c r="CU238" s="29">
        <v>4620</v>
      </c>
      <c r="CV238" s="27"/>
      <c r="CW238" s="29">
        <v>4620</v>
      </c>
      <c r="CX238" s="27"/>
      <c r="CY238" s="29">
        <v>4620</v>
      </c>
      <c r="CZ238" s="27"/>
      <c r="DA238" s="29">
        <v>4620</v>
      </c>
      <c r="DB238" s="27"/>
      <c r="DC238" s="29">
        <v>4620</v>
      </c>
      <c r="DD238" s="27">
        <v>10550</v>
      </c>
      <c r="DE238" s="128"/>
      <c r="DF238" s="27"/>
      <c r="DG238" s="128"/>
      <c r="DH238" s="27"/>
      <c r="DI238" s="128"/>
      <c r="DJ238" s="27"/>
      <c r="DK238" s="125"/>
      <c r="DL238" s="128"/>
      <c r="DM238" s="27"/>
      <c r="DN238" s="128"/>
      <c r="DO238" s="27"/>
      <c r="DP238" s="128"/>
      <c r="DQ238" s="27"/>
      <c r="DR238" s="128"/>
      <c r="DS238" s="27"/>
      <c r="DT238" s="128"/>
      <c r="DU238" s="27"/>
      <c r="DV238" s="128"/>
      <c r="DW238" s="27"/>
      <c r="DX238" s="128"/>
      <c r="DY238" s="27"/>
      <c r="DZ238" s="128"/>
      <c r="EA238" s="27"/>
      <c r="EB238" s="128"/>
      <c r="EC238" s="27"/>
      <c r="ED238" s="128"/>
      <c r="EE238" s="27"/>
      <c r="EF238" s="128"/>
      <c r="EG238" s="27"/>
      <c r="EH238" s="28"/>
      <c r="EI238" s="27"/>
      <c r="EJ238" s="30"/>
      <c r="EK238" s="28"/>
      <c r="EL238" s="27"/>
      <c r="EM238" s="28"/>
      <c r="EN238" s="27"/>
      <c r="EO238" s="28"/>
      <c r="EP238" s="27"/>
      <c r="EQ238" s="28"/>
      <c r="ER238" s="27"/>
      <c r="ES238" s="28"/>
      <c r="ET238" s="27"/>
      <c r="EU238" s="28"/>
      <c r="EV238" s="27"/>
      <c r="EW238" s="26"/>
      <c r="EX238" s="27"/>
      <c r="EY238" s="26"/>
      <c r="EZ238" s="27"/>
      <c r="FA238" s="26"/>
      <c r="FB238" s="27"/>
      <c r="FC238" s="26"/>
      <c r="FD238" s="27"/>
      <c r="FE238" s="26"/>
      <c r="FF238" s="27"/>
      <c r="FG238" s="26"/>
      <c r="FH238" s="27"/>
      <c r="FI238" s="30"/>
      <c r="FJ238" s="31">
        <f t="shared" si="18"/>
        <v>57080</v>
      </c>
      <c r="FK238" s="31">
        <f t="shared" si="19"/>
        <v>31670</v>
      </c>
      <c r="FL238" s="32">
        <f t="shared" si="20"/>
        <v>25410</v>
      </c>
    </row>
    <row r="239" spans="1:168" ht="25.5" customHeight="1">
      <c r="A239" s="172">
        <v>232</v>
      </c>
      <c r="B239" s="48" t="s">
        <v>910</v>
      </c>
      <c r="C239" s="20" t="s">
        <v>911</v>
      </c>
      <c r="D239" s="20" t="s">
        <v>1460</v>
      </c>
      <c r="E239" s="20" t="s">
        <v>1457</v>
      </c>
      <c r="F239" s="126" t="s">
        <v>912</v>
      </c>
      <c r="G239" s="220"/>
      <c r="H239" s="225" t="s">
        <v>913</v>
      </c>
      <c r="I239" s="94"/>
      <c r="J239" s="225" t="s">
        <v>913</v>
      </c>
      <c r="K239" s="34">
        <f t="shared" si="17"/>
        <v>7500</v>
      </c>
      <c r="L239" s="25">
        <f t="shared" si="22"/>
        <v>0</v>
      </c>
      <c r="M239" s="26">
        <v>1500</v>
      </c>
      <c r="N239" s="26">
        <v>1000</v>
      </c>
      <c r="O239" s="26">
        <v>5000</v>
      </c>
      <c r="P239" s="26"/>
      <c r="Q239" s="258"/>
      <c r="R239" s="258"/>
      <c r="S239" s="258"/>
      <c r="T239" s="258"/>
      <c r="U239" s="258"/>
      <c r="V239" s="258"/>
      <c r="W239" s="258"/>
      <c r="X239" s="258"/>
      <c r="Y239" s="258"/>
      <c r="Z239" s="258"/>
      <c r="AA239" s="258"/>
      <c r="AB239" s="258"/>
      <c r="AC239" s="258"/>
      <c r="AD239" s="258"/>
      <c r="AE239" s="258"/>
      <c r="AF239" s="258"/>
      <c r="AG239" s="258"/>
      <c r="AH239" s="258"/>
      <c r="AI239" s="258"/>
      <c r="AJ239" s="258"/>
      <c r="AK239" s="258"/>
      <c r="AL239" s="258"/>
      <c r="AM239" s="258"/>
      <c r="AN239" s="258"/>
      <c r="AO239" s="258"/>
      <c r="AP239" s="258"/>
      <c r="AQ239" s="258"/>
      <c r="AR239" s="258"/>
      <c r="AS239" s="258"/>
      <c r="AT239" s="258"/>
      <c r="AU239" s="258"/>
      <c r="AV239" s="258"/>
      <c r="AW239" s="258"/>
      <c r="AX239" s="258"/>
      <c r="AY239" s="258"/>
      <c r="AZ239" s="258"/>
      <c r="BA239" s="258"/>
      <c r="BB239" s="258"/>
      <c r="BC239" s="258"/>
      <c r="BD239" s="258"/>
      <c r="BE239" s="258"/>
      <c r="BF239" s="258"/>
      <c r="BG239" s="258"/>
      <c r="BH239" s="258"/>
      <c r="BI239" s="258"/>
      <c r="BJ239" s="258"/>
      <c r="BK239" s="258"/>
      <c r="BL239" s="258"/>
      <c r="BM239" s="258"/>
      <c r="BN239" s="258"/>
      <c r="BO239" s="258"/>
      <c r="BP239" s="258"/>
      <c r="BQ239" s="258"/>
      <c r="BR239" s="258"/>
      <c r="BS239" s="258"/>
      <c r="BT239" s="258"/>
      <c r="BU239" s="258"/>
      <c r="BV239" s="258"/>
      <c r="BW239" s="258"/>
      <c r="BX239" s="258"/>
      <c r="BY239" s="258"/>
      <c r="BZ239" s="258"/>
      <c r="CA239" s="258"/>
      <c r="CB239" s="258"/>
      <c r="CC239" s="26">
        <v>1500</v>
      </c>
      <c r="CD239" s="27">
        <v>1500</v>
      </c>
      <c r="CE239" s="26">
        <v>1000</v>
      </c>
      <c r="CF239" s="27">
        <v>1000</v>
      </c>
      <c r="CG239" s="26">
        <v>5000</v>
      </c>
      <c r="CH239" s="27">
        <v>5000</v>
      </c>
      <c r="CI239" s="26"/>
      <c r="CJ239" s="27"/>
      <c r="CK239" s="26"/>
      <c r="CL239" s="27"/>
      <c r="CM239" s="29"/>
      <c r="CN239" s="27"/>
      <c r="CO239" s="29"/>
      <c r="CP239" s="27"/>
      <c r="CQ239" s="29"/>
      <c r="CR239" s="27"/>
      <c r="CS239" s="29"/>
      <c r="CT239" s="27"/>
      <c r="CU239" s="29"/>
      <c r="CV239" s="27"/>
      <c r="CW239" s="29"/>
      <c r="CX239" s="27"/>
      <c r="CY239" s="29"/>
      <c r="CZ239" s="27"/>
      <c r="DA239" s="29"/>
      <c r="DB239" s="27"/>
      <c r="DC239" s="29"/>
      <c r="DD239" s="27"/>
      <c r="DE239" s="128"/>
      <c r="DF239" s="27"/>
      <c r="DG239" s="128"/>
      <c r="DH239" s="27"/>
      <c r="DI239" s="128"/>
      <c r="DJ239" s="27"/>
      <c r="DK239" s="125"/>
      <c r="DL239" s="128"/>
      <c r="DM239" s="27"/>
      <c r="DN239" s="128"/>
      <c r="DO239" s="27"/>
      <c r="DP239" s="128"/>
      <c r="DQ239" s="27"/>
      <c r="DR239" s="128"/>
      <c r="DS239" s="27"/>
      <c r="DT239" s="128"/>
      <c r="DU239" s="27"/>
      <c r="DV239" s="128"/>
      <c r="DW239" s="27"/>
      <c r="DX239" s="128"/>
      <c r="DY239" s="27"/>
      <c r="DZ239" s="128"/>
      <c r="EA239" s="27"/>
      <c r="EB239" s="128"/>
      <c r="EC239" s="27"/>
      <c r="ED239" s="128"/>
      <c r="EE239" s="27"/>
      <c r="EF239" s="128"/>
      <c r="EG239" s="27"/>
      <c r="EH239" s="28"/>
      <c r="EI239" s="27"/>
      <c r="EJ239" s="30"/>
      <c r="EK239" s="28"/>
      <c r="EL239" s="27"/>
      <c r="EM239" s="28"/>
      <c r="EN239" s="27"/>
      <c r="EO239" s="28"/>
      <c r="EP239" s="27"/>
      <c r="EQ239" s="28"/>
      <c r="ER239" s="27"/>
      <c r="ES239" s="28"/>
      <c r="ET239" s="27"/>
      <c r="EU239" s="28"/>
      <c r="EV239" s="27"/>
      <c r="EW239" s="26"/>
      <c r="EX239" s="27"/>
      <c r="EY239" s="26"/>
      <c r="EZ239" s="27"/>
      <c r="FA239" s="26"/>
      <c r="FB239" s="27"/>
      <c r="FC239" s="26"/>
      <c r="FD239" s="27"/>
      <c r="FE239" s="26"/>
      <c r="FF239" s="27"/>
      <c r="FG239" s="26"/>
      <c r="FH239" s="27"/>
      <c r="FI239" s="30"/>
      <c r="FJ239" s="31">
        <f t="shared" si="18"/>
        <v>7500</v>
      </c>
      <c r="FK239" s="31">
        <f t="shared" si="19"/>
        <v>7500</v>
      </c>
      <c r="FL239" s="32">
        <f t="shared" si="20"/>
        <v>0</v>
      </c>
    </row>
    <row r="240" spans="1:168" ht="25.5" customHeight="1">
      <c r="A240" s="41">
        <v>233</v>
      </c>
      <c r="B240" s="48" t="s">
        <v>914</v>
      </c>
      <c r="C240" s="20" t="s">
        <v>915</v>
      </c>
      <c r="D240" s="20" t="s">
        <v>1460</v>
      </c>
      <c r="E240" s="20" t="s">
        <v>1457</v>
      </c>
      <c r="F240" s="126" t="s">
        <v>916</v>
      </c>
      <c r="G240" s="215"/>
      <c r="H240" s="222" t="s">
        <v>136</v>
      </c>
      <c r="I240" s="94"/>
      <c r="J240" s="222" t="s">
        <v>136</v>
      </c>
      <c r="K240" s="34">
        <f t="shared" si="17"/>
        <v>7500</v>
      </c>
      <c r="L240" s="25">
        <f t="shared" si="22"/>
        <v>0</v>
      </c>
      <c r="M240" s="26">
        <v>1500</v>
      </c>
      <c r="N240" s="26">
        <v>1000</v>
      </c>
      <c r="O240" s="26">
        <v>5000</v>
      </c>
      <c r="P240" s="26">
        <v>0</v>
      </c>
      <c r="Q240" s="258"/>
      <c r="R240" s="258"/>
      <c r="S240" s="258"/>
      <c r="T240" s="258"/>
      <c r="U240" s="258"/>
      <c r="V240" s="258"/>
      <c r="W240" s="258"/>
      <c r="X240" s="258"/>
      <c r="Y240" s="258"/>
      <c r="Z240" s="258"/>
      <c r="AA240" s="258"/>
      <c r="AB240" s="258"/>
      <c r="AC240" s="258"/>
      <c r="AD240" s="258"/>
      <c r="AE240" s="258"/>
      <c r="AF240" s="258"/>
      <c r="AG240" s="258"/>
      <c r="AH240" s="258"/>
      <c r="AI240" s="258"/>
      <c r="AJ240" s="258"/>
      <c r="AK240" s="258"/>
      <c r="AL240" s="258"/>
      <c r="AM240" s="258"/>
      <c r="AN240" s="258"/>
      <c r="AO240" s="258"/>
      <c r="AP240" s="258"/>
      <c r="AQ240" s="258"/>
      <c r="AR240" s="258"/>
      <c r="AS240" s="258"/>
      <c r="AT240" s="258"/>
      <c r="AU240" s="258"/>
      <c r="AV240" s="258"/>
      <c r="AW240" s="258"/>
      <c r="AX240" s="258"/>
      <c r="AY240" s="258"/>
      <c r="AZ240" s="258"/>
      <c r="BA240" s="258"/>
      <c r="BB240" s="258"/>
      <c r="BC240" s="258"/>
      <c r="BD240" s="258"/>
      <c r="BE240" s="258"/>
      <c r="BF240" s="258"/>
      <c r="BG240" s="258"/>
      <c r="BH240" s="258"/>
      <c r="BI240" s="258"/>
      <c r="BJ240" s="258"/>
      <c r="BK240" s="258"/>
      <c r="BL240" s="258"/>
      <c r="BM240" s="258"/>
      <c r="BN240" s="258"/>
      <c r="BO240" s="258"/>
      <c r="BP240" s="258"/>
      <c r="BQ240" s="258"/>
      <c r="BR240" s="258"/>
      <c r="BS240" s="258"/>
      <c r="BT240" s="258"/>
      <c r="BU240" s="258"/>
      <c r="BV240" s="258"/>
      <c r="BW240" s="258"/>
      <c r="BX240" s="258"/>
      <c r="BY240" s="258"/>
      <c r="BZ240" s="258"/>
      <c r="CA240" s="258"/>
      <c r="CB240" s="258"/>
      <c r="CC240" s="26">
        <v>1500</v>
      </c>
      <c r="CD240" s="27">
        <v>1500</v>
      </c>
      <c r="CE240" s="26">
        <v>1000</v>
      </c>
      <c r="CF240" s="27">
        <v>1000</v>
      </c>
      <c r="CG240" s="26">
        <v>5000</v>
      </c>
      <c r="CH240" s="27">
        <v>5000</v>
      </c>
      <c r="CI240" s="26">
        <v>0</v>
      </c>
      <c r="CJ240" s="27"/>
      <c r="CK240" s="26"/>
      <c r="CL240" s="27"/>
      <c r="CM240" s="29">
        <v>4620</v>
      </c>
      <c r="CN240" s="27"/>
      <c r="CO240" s="29">
        <v>4620</v>
      </c>
      <c r="CP240" s="27"/>
      <c r="CQ240" s="29">
        <v>4620</v>
      </c>
      <c r="CR240" s="27"/>
      <c r="CS240" s="29">
        <v>2620</v>
      </c>
      <c r="CT240" s="27"/>
      <c r="CU240" s="29"/>
      <c r="CV240" s="27">
        <v>16480</v>
      </c>
      <c r="CW240" s="29"/>
      <c r="CX240" s="27"/>
      <c r="CY240" s="29"/>
      <c r="CZ240" s="27"/>
      <c r="DA240" s="29"/>
      <c r="DB240" s="27"/>
      <c r="DC240" s="29"/>
      <c r="DD240" s="27"/>
      <c r="DE240" s="128"/>
      <c r="DF240" s="27"/>
      <c r="DG240" s="128"/>
      <c r="DH240" s="27"/>
      <c r="DI240" s="128"/>
      <c r="DJ240" s="27"/>
      <c r="DK240" s="125"/>
      <c r="DL240" s="128"/>
      <c r="DM240" s="27"/>
      <c r="DN240" s="128"/>
      <c r="DO240" s="27"/>
      <c r="DP240" s="128"/>
      <c r="DQ240" s="27"/>
      <c r="DR240" s="128"/>
      <c r="DS240" s="27"/>
      <c r="DT240" s="128"/>
      <c r="DU240" s="27"/>
      <c r="DV240" s="128"/>
      <c r="DW240" s="27"/>
      <c r="DX240" s="128"/>
      <c r="DY240" s="27"/>
      <c r="DZ240" s="128"/>
      <c r="EA240" s="27"/>
      <c r="EB240" s="128"/>
      <c r="EC240" s="27"/>
      <c r="ED240" s="128"/>
      <c r="EE240" s="27"/>
      <c r="EF240" s="128"/>
      <c r="EG240" s="27"/>
      <c r="EH240" s="28"/>
      <c r="EI240" s="27"/>
      <c r="EJ240" s="30"/>
      <c r="EK240" s="28"/>
      <c r="EL240" s="27"/>
      <c r="EM240" s="28"/>
      <c r="EN240" s="27"/>
      <c r="EO240" s="28"/>
      <c r="EP240" s="27"/>
      <c r="EQ240" s="28"/>
      <c r="ER240" s="27"/>
      <c r="ES240" s="28"/>
      <c r="ET240" s="27"/>
      <c r="EU240" s="28"/>
      <c r="EV240" s="27"/>
      <c r="EW240" s="26"/>
      <c r="EX240" s="27"/>
      <c r="EY240" s="26"/>
      <c r="EZ240" s="27"/>
      <c r="FA240" s="26"/>
      <c r="FB240" s="27"/>
      <c r="FC240" s="26"/>
      <c r="FD240" s="27"/>
      <c r="FE240" s="26"/>
      <c r="FF240" s="27"/>
      <c r="FG240" s="26"/>
      <c r="FH240" s="27"/>
      <c r="FI240" s="30"/>
      <c r="FJ240" s="31">
        <f t="shared" si="18"/>
        <v>23980</v>
      </c>
      <c r="FK240" s="31">
        <f t="shared" si="19"/>
        <v>23980</v>
      </c>
      <c r="FL240" s="32">
        <f t="shared" si="20"/>
        <v>0</v>
      </c>
    </row>
    <row r="241" spans="1:168" ht="25.5" customHeight="1">
      <c r="A241" s="172">
        <v>234</v>
      </c>
      <c r="B241" s="48" t="s">
        <v>917</v>
      </c>
      <c r="C241" s="20" t="s">
        <v>918</v>
      </c>
      <c r="D241" s="20" t="s">
        <v>1460</v>
      </c>
      <c r="E241" s="20" t="s">
        <v>1457</v>
      </c>
      <c r="F241" s="126" t="s">
        <v>919</v>
      </c>
      <c r="G241" s="210"/>
      <c r="H241" s="127" t="s">
        <v>680</v>
      </c>
      <c r="I241" s="94">
        <v>4600</v>
      </c>
      <c r="J241" s="127" t="s">
        <v>680</v>
      </c>
      <c r="K241" s="34">
        <f t="shared" si="17"/>
        <v>44480</v>
      </c>
      <c r="L241" s="25">
        <f t="shared" si="22"/>
        <v>0</v>
      </c>
      <c r="M241" s="26">
        <v>1500</v>
      </c>
      <c r="N241" s="26">
        <v>1000</v>
      </c>
      <c r="O241" s="26">
        <v>5000</v>
      </c>
      <c r="P241" s="26">
        <v>8000</v>
      </c>
      <c r="Q241" s="258"/>
      <c r="R241" s="258"/>
      <c r="S241" s="258"/>
      <c r="T241" s="258"/>
      <c r="U241" s="258"/>
      <c r="V241" s="258"/>
      <c r="W241" s="258"/>
      <c r="X241" s="258"/>
      <c r="Y241" s="258"/>
      <c r="Z241" s="258"/>
      <c r="AA241" s="258"/>
      <c r="AB241" s="258"/>
      <c r="AC241" s="258"/>
      <c r="AD241" s="258"/>
      <c r="AE241" s="258"/>
      <c r="AF241" s="258"/>
      <c r="AG241" s="258"/>
      <c r="AH241" s="258"/>
      <c r="AI241" s="258"/>
      <c r="AJ241" s="258"/>
      <c r="AK241" s="258"/>
      <c r="AL241" s="258"/>
      <c r="AM241" s="258"/>
      <c r="AN241" s="258"/>
      <c r="AO241" s="258"/>
      <c r="AP241" s="258"/>
      <c r="AQ241" s="258"/>
      <c r="AR241" s="258"/>
      <c r="AS241" s="258"/>
      <c r="AT241" s="258"/>
      <c r="AU241" s="258"/>
      <c r="AV241" s="258"/>
      <c r="AW241" s="258"/>
      <c r="AX241" s="258"/>
      <c r="AY241" s="258"/>
      <c r="AZ241" s="258"/>
      <c r="BA241" s="258"/>
      <c r="BB241" s="258"/>
      <c r="BC241" s="258"/>
      <c r="BD241" s="258"/>
      <c r="BE241" s="258"/>
      <c r="BF241" s="258"/>
      <c r="BG241" s="258"/>
      <c r="BH241" s="258"/>
      <c r="BI241" s="258"/>
      <c r="BJ241" s="258"/>
      <c r="BK241" s="258"/>
      <c r="BL241" s="258"/>
      <c r="BM241" s="258"/>
      <c r="BN241" s="258"/>
      <c r="BO241" s="258"/>
      <c r="BP241" s="258"/>
      <c r="BQ241" s="258"/>
      <c r="BR241" s="258"/>
      <c r="BS241" s="258"/>
      <c r="BT241" s="258"/>
      <c r="BU241" s="258"/>
      <c r="BV241" s="258"/>
      <c r="BW241" s="258"/>
      <c r="BX241" s="258"/>
      <c r="BY241" s="258"/>
      <c r="BZ241" s="258"/>
      <c r="CA241" s="258"/>
      <c r="CB241" s="258"/>
      <c r="CC241" s="26">
        <v>1500</v>
      </c>
      <c r="CD241" s="27">
        <v>1500</v>
      </c>
      <c r="CE241" s="26">
        <v>1000</v>
      </c>
      <c r="CF241" s="27">
        <v>1000</v>
      </c>
      <c r="CG241" s="26">
        <v>5000</v>
      </c>
      <c r="CH241" s="27">
        <v>5000</v>
      </c>
      <c r="CI241" s="26">
        <v>8000</v>
      </c>
      <c r="CJ241" s="27">
        <v>0</v>
      </c>
      <c r="CK241" s="26"/>
      <c r="CL241" s="27"/>
      <c r="CM241" s="29">
        <v>3220</v>
      </c>
      <c r="CN241" s="27">
        <v>4620</v>
      </c>
      <c r="CO241" s="29">
        <v>3220</v>
      </c>
      <c r="CP241" s="27">
        <v>9820</v>
      </c>
      <c r="CQ241" s="29">
        <v>3220</v>
      </c>
      <c r="CR241" s="27">
        <v>3220</v>
      </c>
      <c r="CS241" s="29">
        <v>3220</v>
      </c>
      <c r="CT241" s="27">
        <v>3220</v>
      </c>
      <c r="CU241" s="29">
        <v>3220</v>
      </c>
      <c r="CV241" s="27">
        <v>3220</v>
      </c>
      <c r="CW241" s="29">
        <v>3220</v>
      </c>
      <c r="CX241" s="27">
        <v>3220</v>
      </c>
      <c r="CY241" s="29">
        <v>3220</v>
      </c>
      <c r="CZ241" s="27"/>
      <c r="DA241" s="29">
        <v>3220</v>
      </c>
      <c r="DB241" s="27"/>
      <c r="DC241" s="29">
        <v>3220</v>
      </c>
      <c r="DD241" s="27">
        <f>3220+3220+3220</f>
        <v>9660</v>
      </c>
      <c r="DE241" s="128"/>
      <c r="DF241" s="27"/>
      <c r="DG241" s="128"/>
      <c r="DH241" s="27"/>
      <c r="DI241" s="128"/>
      <c r="DJ241" s="27"/>
      <c r="DK241" s="125"/>
      <c r="DL241" s="128"/>
      <c r="DM241" s="27"/>
      <c r="DN241" s="128"/>
      <c r="DO241" s="27"/>
      <c r="DP241" s="128"/>
      <c r="DQ241" s="27"/>
      <c r="DR241" s="128"/>
      <c r="DS241" s="27"/>
      <c r="DT241" s="128"/>
      <c r="DU241" s="27"/>
      <c r="DV241" s="128"/>
      <c r="DW241" s="27"/>
      <c r="DX241" s="128"/>
      <c r="DY241" s="27"/>
      <c r="DZ241" s="128"/>
      <c r="EA241" s="27"/>
      <c r="EB241" s="128"/>
      <c r="EC241" s="27"/>
      <c r="ED241" s="128"/>
      <c r="EE241" s="27"/>
      <c r="EF241" s="128"/>
      <c r="EG241" s="27"/>
      <c r="EH241" s="28"/>
      <c r="EI241" s="27"/>
      <c r="EJ241" s="30"/>
      <c r="EK241" s="28"/>
      <c r="EL241" s="27"/>
      <c r="EM241" s="28"/>
      <c r="EN241" s="27"/>
      <c r="EO241" s="28"/>
      <c r="EP241" s="27"/>
      <c r="EQ241" s="28"/>
      <c r="ER241" s="27"/>
      <c r="ES241" s="28"/>
      <c r="ET241" s="27"/>
      <c r="EU241" s="28"/>
      <c r="EV241" s="27"/>
      <c r="EW241" s="26"/>
      <c r="EX241" s="27"/>
      <c r="EY241" s="26"/>
      <c r="EZ241" s="27"/>
      <c r="FA241" s="26"/>
      <c r="FB241" s="27"/>
      <c r="FC241" s="26"/>
      <c r="FD241" s="27"/>
      <c r="FE241" s="26"/>
      <c r="FF241" s="27"/>
      <c r="FG241" s="26"/>
      <c r="FH241" s="27"/>
      <c r="FI241" s="30"/>
      <c r="FJ241" s="31">
        <f t="shared" si="18"/>
        <v>44480</v>
      </c>
      <c r="FK241" s="31">
        <f t="shared" si="19"/>
        <v>44480</v>
      </c>
      <c r="FL241" s="32">
        <f t="shared" si="20"/>
        <v>0</v>
      </c>
    </row>
    <row r="242" spans="1:168" ht="25.5" customHeight="1">
      <c r="A242" s="41">
        <v>235</v>
      </c>
      <c r="B242" s="48" t="s">
        <v>920</v>
      </c>
      <c r="C242" s="20" t="s">
        <v>921</v>
      </c>
      <c r="D242" s="20" t="s">
        <v>1460</v>
      </c>
      <c r="E242" s="20" t="s">
        <v>1457</v>
      </c>
      <c r="F242" s="126" t="s">
        <v>922</v>
      </c>
      <c r="G242" s="218" t="s">
        <v>410</v>
      </c>
      <c r="H242" s="35" t="s">
        <v>1463</v>
      </c>
      <c r="I242" s="94">
        <v>6200</v>
      </c>
      <c r="J242" s="35"/>
      <c r="K242" s="34">
        <f t="shared" si="17"/>
        <v>54560</v>
      </c>
      <c r="L242" s="25">
        <f t="shared" si="22"/>
        <v>16680</v>
      </c>
      <c r="M242" s="26">
        <v>1500</v>
      </c>
      <c r="N242" s="26">
        <v>1000</v>
      </c>
      <c r="O242" s="26">
        <v>5000</v>
      </c>
      <c r="P242" s="26">
        <v>8000</v>
      </c>
      <c r="Q242" s="258"/>
      <c r="R242" s="258"/>
      <c r="S242" s="258"/>
      <c r="T242" s="258"/>
      <c r="U242" s="258"/>
      <c r="V242" s="258"/>
      <c r="W242" s="258"/>
      <c r="X242" s="258"/>
      <c r="Y242" s="258"/>
      <c r="Z242" s="258"/>
      <c r="AA242" s="258"/>
      <c r="AB242" s="258"/>
      <c r="AC242" s="258"/>
      <c r="AD242" s="258"/>
      <c r="AE242" s="258"/>
      <c r="AF242" s="258"/>
      <c r="AG242" s="258"/>
      <c r="AH242" s="258"/>
      <c r="AI242" s="258"/>
      <c r="AJ242" s="258"/>
      <c r="AK242" s="258"/>
      <c r="AL242" s="258"/>
      <c r="AM242" s="258"/>
      <c r="AN242" s="258"/>
      <c r="AO242" s="258"/>
      <c r="AP242" s="258"/>
      <c r="AQ242" s="258"/>
      <c r="AR242" s="258"/>
      <c r="AS242" s="258"/>
      <c r="AT242" s="258"/>
      <c r="AU242" s="258"/>
      <c r="AV242" s="258"/>
      <c r="AW242" s="258"/>
      <c r="AX242" s="258"/>
      <c r="AY242" s="258"/>
      <c r="AZ242" s="258"/>
      <c r="BA242" s="258"/>
      <c r="BB242" s="258"/>
      <c r="BC242" s="258"/>
      <c r="BD242" s="258"/>
      <c r="BE242" s="258"/>
      <c r="BF242" s="258"/>
      <c r="BG242" s="258"/>
      <c r="BH242" s="258"/>
      <c r="BI242" s="258"/>
      <c r="BJ242" s="258"/>
      <c r="BK242" s="258"/>
      <c r="BL242" s="258"/>
      <c r="BM242" s="258"/>
      <c r="BN242" s="258"/>
      <c r="BO242" s="258"/>
      <c r="BP242" s="258"/>
      <c r="BQ242" s="258"/>
      <c r="BR242" s="258"/>
      <c r="BS242" s="258"/>
      <c r="BT242" s="258"/>
      <c r="BU242" s="258"/>
      <c r="BV242" s="258"/>
      <c r="BW242" s="258"/>
      <c r="BX242" s="258"/>
      <c r="BY242" s="258"/>
      <c r="BZ242" s="258"/>
      <c r="CA242" s="258"/>
      <c r="CB242" s="258"/>
      <c r="CC242" s="26">
        <v>1500</v>
      </c>
      <c r="CD242" s="27">
        <v>1500</v>
      </c>
      <c r="CE242" s="26">
        <v>1000</v>
      </c>
      <c r="CF242" s="27">
        <v>1000</v>
      </c>
      <c r="CG242" s="26">
        <v>5000</v>
      </c>
      <c r="CH242" s="27">
        <v>5000</v>
      </c>
      <c r="CI242" s="26">
        <v>8000</v>
      </c>
      <c r="CJ242" s="27"/>
      <c r="CK242" s="26"/>
      <c r="CL242" s="27"/>
      <c r="CM242" s="29">
        <v>4340</v>
      </c>
      <c r="CN242" s="27">
        <v>4620</v>
      </c>
      <c r="CO242" s="29">
        <v>4340</v>
      </c>
      <c r="CP242" s="27">
        <v>0</v>
      </c>
      <c r="CQ242" s="29">
        <v>4340</v>
      </c>
      <c r="CR242" s="27">
        <v>0</v>
      </c>
      <c r="CS242" s="29">
        <v>4340</v>
      </c>
      <c r="CT242" s="27">
        <v>8400</v>
      </c>
      <c r="CU242" s="29">
        <v>4340</v>
      </c>
      <c r="CV242" s="27"/>
      <c r="CW242" s="29">
        <v>4340</v>
      </c>
      <c r="CX242" s="27"/>
      <c r="CY242" s="29">
        <v>4340</v>
      </c>
      <c r="CZ242" s="27"/>
      <c r="DA242" s="29">
        <v>4340</v>
      </c>
      <c r="DB242" s="27"/>
      <c r="DC242" s="29">
        <v>4340</v>
      </c>
      <c r="DD242" s="27">
        <v>17360</v>
      </c>
      <c r="DE242" s="128"/>
      <c r="DF242" s="27"/>
      <c r="DG242" s="128"/>
      <c r="DH242" s="27"/>
      <c r="DI242" s="128"/>
      <c r="DJ242" s="27"/>
      <c r="DK242" s="125"/>
      <c r="DL242" s="128"/>
      <c r="DM242" s="27"/>
      <c r="DN242" s="128"/>
      <c r="DO242" s="27"/>
      <c r="DP242" s="128"/>
      <c r="DQ242" s="27"/>
      <c r="DR242" s="128"/>
      <c r="DS242" s="27"/>
      <c r="DT242" s="128"/>
      <c r="DU242" s="27"/>
      <c r="DV242" s="128"/>
      <c r="DW242" s="27"/>
      <c r="DX242" s="128"/>
      <c r="DY242" s="27"/>
      <c r="DZ242" s="128"/>
      <c r="EA242" s="27"/>
      <c r="EB242" s="128"/>
      <c r="EC242" s="27"/>
      <c r="ED242" s="128"/>
      <c r="EE242" s="27"/>
      <c r="EF242" s="128"/>
      <c r="EG242" s="27"/>
      <c r="EH242" s="28"/>
      <c r="EI242" s="27"/>
      <c r="EJ242" s="30"/>
      <c r="EK242" s="28"/>
      <c r="EL242" s="27"/>
      <c r="EM242" s="28"/>
      <c r="EN242" s="27"/>
      <c r="EO242" s="28"/>
      <c r="EP242" s="27"/>
      <c r="EQ242" s="28"/>
      <c r="ER242" s="27"/>
      <c r="ES242" s="28"/>
      <c r="ET242" s="27"/>
      <c r="EU242" s="28"/>
      <c r="EV242" s="27"/>
      <c r="EW242" s="26"/>
      <c r="EX242" s="27"/>
      <c r="EY242" s="26"/>
      <c r="EZ242" s="27"/>
      <c r="FA242" s="26"/>
      <c r="FB242" s="27"/>
      <c r="FC242" s="26"/>
      <c r="FD242" s="27"/>
      <c r="FE242" s="26"/>
      <c r="FF242" s="27"/>
      <c r="FG242" s="26"/>
      <c r="FH242" s="27"/>
      <c r="FI242" s="30"/>
      <c r="FJ242" s="31">
        <f t="shared" si="18"/>
        <v>54560</v>
      </c>
      <c r="FK242" s="31">
        <f t="shared" si="19"/>
        <v>37880</v>
      </c>
      <c r="FL242" s="32">
        <f t="shared" si="20"/>
        <v>16680</v>
      </c>
    </row>
    <row r="243" spans="1:168" ht="25.5" customHeight="1">
      <c r="A243" s="172">
        <v>236</v>
      </c>
      <c r="B243" s="48" t="s">
        <v>923</v>
      </c>
      <c r="C243" s="20" t="s">
        <v>924</v>
      </c>
      <c r="D243" s="20" t="s">
        <v>1460</v>
      </c>
      <c r="E243" s="20" t="s">
        <v>1457</v>
      </c>
      <c r="F243" s="126" t="s">
        <v>925</v>
      </c>
      <c r="G243" s="210"/>
      <c r="H243" s="127"/>
      <c r="I243" s="94">
        <v>6600</v>
      </c>
      <c r="J243" s="127"/>
      <c r="K243" s="34">
        <f t="shared" si="17"/>
        <v>57080</v>
      </c>
      <c r="L243" s="25">
        <f t="shared" si="22"/>
        <v>9240</v>
      </c>
      <c r="M243" s="26">
        <v>1500</v>
      </c>
      <c r="N243" s="26">
        <v>1000</v>
      </c>
      <c r="O243" s="26">
        <v>5000</v>
      </c>
      <c r="P243" s="26">
        <v>8000</v>
      </c>
      <c r="Q243" s="258"/>
      <c r="R243" s="258"/>
      <c r="S243" s="258"/>
      <c r="T243" s="258"/>
      <c r="U243" s="258"/>
      <c r="V243" s="258"/>
      <c r="W243" s="258"/>
      <c r="X243" s="258"/>
      <c r="Y243" s="258"/>
      <c r="Z243" s="258"/>
      <c r="AA243" s="258"/>
      <c r="AB243" s="258"/>
      <c r="AC243" s="258"/>
      <c r="AD243" s="258"/>
      <c r="AE243" s="258"/>
      <c r="AF243" s="258"/>
      <c r="AG243" s="258"/>
      <c r="AH243" s="258"/>
      <c r="AI243" s="258"/>
      <c r="AJ243" s="258"/>
      <c r="AK243" s="258"/>
      <c r="AL243" s="258"/>
      <c r="AM243" s="258"/>
      <c r="AN243" s="258"/>
      <c r="AO243" s="258"/>
      <c r="AP243" s="258"/>
      <c r="AQ243" s="258"/>
      <c r="AR243" s="258"/>
      <c r="AS243" s="258"/>
      <c r="AT243" s="258"/>
      <c r="AU243" s="258"/>
      <c r="AV243" s="258"/>
      <c r="AW243" s="258"/>
      <c r="AX243" s="258"/>
      <c r="AY243" s="258"/>
      <c r="AZ243" s="258"/>
      <c r="BA243" s="258"/>
      <c r="BB243" s="258"/>
      <c r="BC243" s="258"/>
      <c r="BD243" s="258"/>
      <c r="BE243" s="258"/>
      <c r="BF243" s="258"/>
      <c r="BG243" s="258"/>
      <c r="BH243" s="258"/>
      <c r="BI243" s="258"/>
      <c r="BJ243" s="258"/>
      <c r="BK243" s="258"/>
      <c r="BL243" s="258"/>
      <c r="BM243" s="258"/>
      <c r="BN243" s="258"/>
      <c r="BO243" s="258"/>
      <c r="BP243" s="258"/>
      <c r="BQ243" s="258"/>
      <c r="BR243" s="258"/>
      <c r="BS243" s="258"/>
      <c r="BT243" s="258"/>
      <c r="BU243" s="258"/>
      <c r="BV243" s="258"/>
      <c r="BW243" s="258"/>
      <c r="BX243" s="258"/>
      <c r="BY243" s="258"/>
      <c r="BZ243" s="258"/>
      <c r="CA243" s="258"/>
      <c r="CB243" s="258"/>
      <c r="CC243" s="26">
        <v>1500</v>
      </c>
      <c r="CD243" s="27">
        <v>1500</v>
      </c>
      <c r="CE243" s="26">
        <v>1000</v>
      </c>
      <c r="CF243" s="27">
        <v>1000</v>
      </c>
      <c r="CG243" s="26">
        <v>5000</v>
      </c>
      <c r="CH243" s="27">
        <v>5000</v>
      </c>
      <c r="CI243" s="26">
        <v>8000</v>
      </c>
      <c r="CJ243" s="27">
        <v>0</v>
      </c>
      <c r="CK243" s="26"/>
      <c r="CL243" s="27"/>
      <c r="CM243" s="29">
        <v>4620</v>
      </c>
      <c r="CN243" s="27">
        <v>0</v>
      </c>
      <c r="CO243" s="29">
        <v>4620</v>
      </c>
      <c r="CP243" s="27">
        <v>0</v>
      </c>
      <c r="CQ243" s="29">
        <v>4620</v>
      </c>
      <c r="CR243" s="27">
        <v>0</v>
      </c>
      <c r="CS243" s="29">
        <v>4620</v>
      </c>
      <c r="CT243" s="27">
        <v>26480</v>
      </c>
      <c r="CU243" s="29">
        <v>4620</v>
      </c>
      <c r="CV243" s="27"/>
      <c r="CW243" s="29">
        <v>4620</v>
      </c>
      <c r="CX243" s="27"/>
      <c r="CY243" s="29">
        <v>4620</v>
      </c>
      <c r="CZ243" s="27"/>
      <c r="DA243" s="29">
        <v>4620</v>
      </c>
      <c r="DB243" s="27">
        <v>13860</v>
      </c>
      <c r="DC243" s="29">
        <v>4620</v>
      </c>
      <c r="DD243" s="27"/>
      <c r="DE243" s="128"/>
      <c r="DF243" s="27"/>
      <c r="DG243" s="128"/>
      <c r="DH243" s="27"/>
      <c r="DI243" s="128"/>
      <c r="DJ243" s="27"/>
      <c r="DK243" s="125"/>
      <c r="DL243" s="128"/>
      <c r="DM243" s="27"/>
      <c r="DN243" s="128"/>
      <c r="DO243" s="27"/>
      <c r="DP243" s="128"/>
      <c r="DQ243" s="27"/>
      <c r="DR243" s="128"/>
      <c r="DS243" s="27"/>
      <c r="DT243" s="128"/>
      <c r="DU243" s="27"/>
      <c r="DV243" s="128"/>
      <c r="DW243" s="27"/>
      <c r="DX243" s="128"/>
      <c r="DY243" s="27"/>
      <c r="DZ243" s="128"/>
      <c r="EA243" s="27"/>
      <c r="EB243" s="128"/>
      <c r="EC243" s="27"/>
      <c r="ED243" s="128"/>
      <c r="EE243" s="27"/>
      <c r="EF243" s="128"/>
      <c r="EG243" s="27"/>
      <c r="EH243" s="28"/>
      <c r="EI243" s="27"/>
      <c r="EJ243" s="30"/>
      <c r="EK243" s="28"/>
      <c r="EL243" s="27"/>
      <c r="EM243" s="28"/>
      <c r="EN243" s="27"/>
      <c r="EO243" s="28"/>
      <c r="EP243" s="27"/>
      <c r="EQ243" s="28"/>
      <c r="ER243" s="27"/>
      <c r="ES243" s="28"/>
      <c r="ET243" s="27"/>
      <c r="EU243" s="28"/>
      <c r="EV243" s="27"/>
      <c r="EW243" s="26"/>
      <c r="EX243" s="27"/>
      <c r="EY243" s="26"/>
      <c r="EZ243" s="27"/>
      <c r="FA243" s="26"/>
      <c r="FB243" s="27"/>
      <c r="FC243" s="26"/>
      <c r="FD243" s="27"/>
      <c r="FE243" s="26"/>
      <c r="FF243" s="27"/>
      <c r="FG243" s="26"/>
      <c r="FH243" s="27"/>
      <c r="FI243" s="30"/>
      <c r="FJ243" s="31">
        <f t="shared" si="18"/>
        <v>57080</v>
      </c>
      <c r="FK243" s="31">
        <f t="shared" si="19"/>
        <v>47840</v>
      </c>
      <c r="FL243" s="32">
        <f t="shared" si="20"/>
        <v>9240</v>
      </c>
    </row>
    <row r="244" spans="1:168" ht="25.5" customHeight="1">
      <c r="A244" s="41">
        <v>237</v>
      </c>
      <c r="B244" s="48" t="s">
        <v>309</v>
      </c>
      <c r="C244" s="20" t="s">
        <v>310</v>
      </c>
      <c r="D244" s="20" t="s">
        <v>1460</v>
      </c>
      <c r="E244" s="20" t="s">
        <v>1458</v>
      </c>
      <c r="F244" s="21" t="s">
        <v>311</v>
      </c>
      <c r="G244" s="210"/>
      <c r="H244" s="35"/>
      <c r="I244" s="23">
        <v>6600</v>
      </c>
      <c r="J244" s="35"/>
      <c r="K244" s="34">
        <f t="shared" si="17"/>
        <v>57080</v>
      </c>
      <c r="L244" s="25">
        <f>FJ244</f>
        <v>57080</v>
      </c>
      <c r="M244" s="26">
        <v>1500</v>
      </c>
      <c r="N244" s="26">
        <v>1000</v>
      </c>
      <c r="O244" s="26">
        <v>5000</v>
      </c>
      <c r="P244" s="26">
        <v>8000</v>
      </c>
      <c r="Q244" s="258"/>
      <c r="R244" s="258"/>
      <c r="S244" s="258"/>
      <c r="T244" s="258"/>
      <c r="U244" s="258"/>
      <c r="V244" s="258"/>
      <c r="W244" s="258"/>
      <c r="X244" s="258"/>
      <c r="Y244" s="258"/>
      <c r="Z244" s="258"/>
      <c r="AA244" s="258"/>
      <c r="AB244" s="258"/>
      <c r="AC244" s="258"/>
      <c r="AD244" s="258"/>
      <c r="AE244" s="258"/>
      <c r="AF244" s="258"/>
      <c r="AG244" s="258"/>
      <c r="AH244" s="258"/>
      <c r="AI244" s="258"/>
      <c r="AJ244" s="258"/>
      <c r="AK244" s="258"/>
      <c r="AL244" s="258"/>
      <c r="AM244" s="258"/>
      <c r="AN244" s="258"/>
      <c r="AO244" s="258"/>
      <c r="AP244" s="258"/>
      <c r="AQ244" s="258"/>
      <c r="AR244" s="258"/>
      <c r="AS244" s="258"/>
      <c r="AT244" s="258"/>
      <c r="AU244" s="258"/>
      <c r="AV244" s="258"/>
      <c r="AW244" s="258"/>
      <c r="AX244" s="258"/>
      <c r="AY244" s="258"/>
      <c r="AZ244" s="258"/>
      <c r="BA244" s="258"/>
      <c r="BB244" s="258"/>
      <c r="BC244" s="258"/>
      <c r="BD244" s="258"/>
      <c r="BE244" s="258"/>
      <c r="BF244" s="258"/>
      <c r="BG244" s="258"/>
      <c r="BH244" s="258"/>
      <c r="BI244" s="258"/>
      <c r="BJ244" s="258"/>
      <c r="BK244" s="258"/>
      <c r="BL244" s="258"/>
      <c r="BM244" s="258"/>
      <c r="BN244" s="258"/>
      <c r="BO244" s="258"/>
      <c r="BP244" s="258"/>
      <c r="BQ244" s="258"/>
      <c r="BR244" s="258"/>
      <c r="BS244" s="258"/>
      <c r="BT244" s="258"/>
      <c r="BU244" s="258"/>
      <c r="BV244" s="258"/>
      <c r="BW244" s="258"/>
      <c r="BX244" s="258"/>
      <c r="BY244" s="258"/>
      <c r="BZ244" s="258"/>
      <c r="CA244" s="258"/>
      <c r="CB244" s="258"/>
      <c r="CC244" s="26">
        <v>1500</v>
      </c>
      <c r="CD244" s="27">
        <v>1500</v>
      </c>
      <c r="CE244" s="26">
        <v>1000</v>
      </c>
      <c r="CF244" s="27">
        <v>1000</v>
      </c>
      <c r="CG244" s="26">
        <v>5000</v>
      </c>
      <c r="CH244" s="27">
        <v>5000</v>
      </c>
      <c r="CI244" s="26">
        <v>8000</v>
      </c>
      <c r="CJ244" s="27">
        <v>0</v>
      </c>
      <c r="CK244" s="28"/>
      <c r="CL244" s="27"/>
      <c r="CM244" s="26"/>
      <c r="CN244" s="27"/>
      <c r="CO244" s="29">
        <v>4620</v>
      </c>
      <c r="CP244" s="27">
        <v>12350</v>
      </c>
      <c r="CQ244" s="29">
        <v>4620</v>
      </c>
      <c r="CR244" s="27">
        <v>0</v>
      </c>
      <c r="CS244" s="29">
        <v>4620</v>
      </c>
      <c r="CT244" s="27">
        <v>0</v>
      </c>
      <c r="CU244" s="29">
        <v>4620</v>
      </c>
      <c r="CV244" s="27">
        <v>14130</v>
      </c>
      <c r="CW244" s="29">
        <v>4620</v>
      </c>
      <c r="CX244" s="27">
        <v>4620</v>
      </c>
      <c r="CY244" s="29">
        <v>4620</v>
      </c>
      <c r="CZ244" s="27"/>
      <c r="DA244" s="29">
        <v>4620</v>
      </c>
      <c r="DB244" s="27"/>
      <c r="DC244" s="29">
        <v>4620</v>
      </c>
      <c r="DD244" s="27">
        <v>13860</v>
      </c>
      <c r="DE244" s="29">
        <v>4620</v>
      </c>
      <c r="DF244" s="27">
        <v>4620</v>
      </c>
      <c r="DG244" s="28"/>
      <c r="DH244" s="27"/>
      <c r="DI244" s="28"/>
      <c r="DJ244" s="27"/>
      <c r="DK244" s="125"/>
      <c r="DL244" s="128"/>
      <c r="DM244" s="27"/>
      <c r="DN244" s="128"/>
      <c r="DO244" s="27"/>
      <c r="DP244" s="128"/>
      <c r="DQ244" s="27"/>
      <c r="DR244" s="128"/>
      <c r="DS244" s="27"/>
      <c r="DT244" s="128"/>
      <c r="DU244" s="27"/>
      <c r="DV244" s="128"/>
      <c r="DW244" s="27"/>
      <c r="DX244" s="128"/>
      <c r="DY244" s="27"/>
      <c r="DZ244" s="128"/>
      <c r="EA244" s="27"/>
      <c r="EB244" s="128"/>
      <c r="EC244" s="27"/>
      <c r="ED244" s="128"/>
      <c r="EE244" s="27"/>
      <c r="EF244" s="128"/>
      <c r="EG244" s="27"/>
      <c r="EH244" s="28"/>
      <c r="EI244" s="27"/>
      <c r="EJ244" s="30"/>
      <c r="EK244" s="28"/>
      <c r="EL244" s="27"/>
      <c r="EM244" s="28"/>
      <c r="EN244" s="27"/>
      <c r="EO244" s="28"/>
      <c r="EP244" s="27"/>
      <c r="EQ244" s="28"/>
      <c r="ER244" s="27"/>
      <c r="ES244" s="28"/>
      <c r="ET244" s="27"/>
      <c r="EU244" s="28"/>
      <c r="EV244" s="27"/>
      <c r="EW244" s="26"/>
      <c r="EX244" s="27"/>
      <c r="EY244" s="26"/>
      <c r="EZ244" s="27"/>
      <c r="FA244" s="26"/>
      <c r="FB244" s="27"/>
      <c r="FC244" s="26"/>
      <c r="FD244" s="27"/>
      <c r="FE244" s="26"/>
      <c r="FF244" s="27"/>
      <c r="FG244" s="26"/>
      <c r="FH244" s="27"/>
      <c r="FI244" s="30"/>
      <c r="FJ244" s="31">
        <f t="shared" si="18"/>
        <v>57080</v>
      </c>
      <c r="FK244" s="31">
        <f t="shared" si="19"/>
        <v>57080</v>
      </c>
      <c r="FL244" s="32">
        <f t="shared" si="20"/>
        <v>0</v>
      </c>
    </row>
    <row r="245" spans="1:168" ht="25.5" customHeight="1">
      <c r="A245" s="172">
        <v>238</v>
      </c>
      <c r="B245" s="48" t="s">
        <v>926</v>
      </c>
      <c r="C245" s="20" t="s">
        <v>927</v>
      </c>
      <c r="D245" s="20" t="s">
        <v>1460</v>
      </c>
      <c r="E245" s="20" t="s">
        <v>1457</v>
      </c>
      <c r="F245" s="126" t="s">
        <v>928</v>
      </c>
      <c r="G245" s="210"/>
      <c r="H245" s="127"/>
      <c r="I245" s="94">
        <v>6600</v>
      </c>
      <c r="J245" s="127"/>
      <c r="K245" s="34">
        <f t="shared" si="17"/>
        <v>57080</v>
      </c>
      <c r="L245" s="25">
        <f>FL245</f>
        <v>0</v>
      </c>
      <c r="M245" s="26">
        <v>1500</v>
      </c>
      <c r="N245" s="26">
        <v>1000</v>
      </c>
      <c r="O245" s="26">
        <v>5000</v>
      </c>
      <c r="P245" s="26">
        <v>8000</v>
      </c>
      <c r="Q245" s="258"/>
      <c r="R245" s="258"/>
      <c r="S245" s="258"/>
      <c r="T245" s="258"/>
      <c r="U245" s="258"/>
      <c r="V245" s="258"/>
      <c r="W245" s="258"/>
      <c r="X245" s="258"/>
      <c r="Y245" s="258"/>
      <c r="Z245" s="258"/>
      <c r="AA245" s="258"/>
      <c r="AB245" s="258"/>
      <c r="AC245" s="258"/>
      <c r="AD245" s="258"/>
      <c r="AE245" s="258"/>
      <c r="AF245" s="258"/>
      <c r="AG245" s="258"/>
      <c r="AH245" s="258"/>
      <c r="AI245" s="258"/>
      <c r="AJ245" s="258"/>
      <c r="AK245" s="258"/>
      <c r="AL245" s="258"/>
      <c r="AM245" s="258"/>
      <c r="AN245" s="258"/>
      <c r="AO245" s="258"/>
      <c r="AP245" s="258"/>
      <c r="AQ245" s="258"/>
      <c r="AR245" s="258"/>
      <c r="AS245" s="258"/>
      <c r="AT245" s="258"/>
      <c r="AU245" s="258"/>
      <c r="AV245" s="258"/>
      <c r="AW245" s="258"/>
      <c r="AX245" s="258"/>
      <c r="AY245" s="258"/>
      <c r="AZ245" s="258"/>
      <c r="BA245" s="258"/>
      <c r="BB245" s="258"/>
      <c r="BC245" s="258"/>
      <c r="BD245" s="258"/>
      <c r="BE245" s="258"/>
      <c r="BF245" s="258"/>
      <c r="BG245" s="258"/>
      <c r="BH245" s="258"/>
      <c r="BI245" s="258"/>
      <c r="BJ245" s="258"/>
      <c r="BK245" s="258"/>
      <c r="BL245" s="258"/>
      <c r="BM245" s="258"/>
      <c r="BN245" s="258"/>
      <c r="BO245" s="258"/>
      <c r="BP245" s="258"/>
      <c r="BQ245" s="258"/>
      <c r="BR245" s="258"/>
      <c r="BS245" s="258"/>
      <c r="BT245" s="258"/>
      <c r="BU245" s="258"/>
      <c r="BV245" s="258"/>
      <c r="BW245" s="258"/>
      <c r="BX245" s="258"/>
      <c r="BY245" s="258"/>
      <c r="BZ245" s="258"/>
      <c r="CA245" s="258"/>
      <c r="CB245" s="258"/>
      <c r="CC245" s="26">
        <v>1500</v>
      </c>
      <c r="CD245" s="27">
        <v>1500</v>
      </c>
      <c r="CE245" s="26">
        <v>1000</v>
      </c>
      <c r="CF245" s="27">
        <v>1000</v>
      </c>
      <c r="CG245" s="26">
        <v>5000</v>
      </c>
      <c r="CH245" s="27">
        <v>5000</v>
      </c>
      <c r="CI245" s="26">
        <v>8000</v>
      </c>
      <c r="CJ245" s="27">
        <v>0</v>
      </c>
      <c r="CK245" s="26"/>
      <c r="CL245" s="27"/>
      <c r="CM245" s="29">
        <v>4620</v>
      </c>
      <c r="CN245" s="27">
        <v>12620</v>
      </c>
      <c r="CO245" s="29">
        <v>4620</v>
      </c>
      <c r="CP245" s="27">
        <v>4620</v>
      </c>
      <c r="CQ245" s="29">
        <v>4620</v>
      </c>
      <c r="CR245" s="27">
        <v>4620</v>
      </c>
      <c r="CS245" s="29">
        <v>4620</v>
      </c>
      <c r="CT245" s="27">
        <v>4620</v>
      </c>
      <c r="CU245" s="29">
        <v>4620</v>
      </c>
      <c r="CV245" s="27">
        <v>4620</v>
      </c>
      <c r="CW245" s="29">
        <v>4620</v>
      </c>
      <c r="CX245" s="27">
        <v>4620</v>
      </c>
      <c r="CY245" s="29">
        <v>4620</v>
      </c>
      <c r="CZ245" s="27"/>
      <c r="DA245" s="29">
        <v>4620</v>
      </c>
      <c r="DB245" s="27">
        <v>9240</v>
      </c>
      <c r="DC245" s="29">
        <v>4620</v>
      </c>
      <c r="DD245" s="27">
        <v>4620</v>
      </c>
      <c r="DE245" s="128"/>
      <c r="DF245" s="27"/>
      <c r="DG245" s="128"/>
      <c r="DH245" s="27"/>
      <c r="DI245" s="128"/>
      <c r="DJ245" s="27"/>
      <c r="DK245" s="125"/>
      <c r="DL245" s="128"/>
      <c r="DM245" s="27"/>
      <c r="DN245" s="128"/>
      <c r="DO245" s="27"/>
      <c r="DP245" s="128"/>
      <c r="DQ245" s="27"/>
      <c r="DR245" s="128"/>
      <c r="DS245" s="27"/>
      <c r="DT245" s="128"/>
      <c r="DU245" s="27"/>
      <c r="DV245" s="128"/>
      <c r="DW245" s="27"/>
      <c r="DX245" s="128"/>
      <c r="DY245" s="27"/>
      <c r="DZ245" s="128"/>
      <c r="EA245" s="27"/>
      <c r="EB245" s="128"/>
      <c r="EC245" s="27"/>
      <c r="ED245" s="128"/>
      <c r="EE245" s="27"/>
      <c r="EF245" s="128"/>
      <c r="EG245" s="27"/>
      <c r="EH245" s="28"/>
      <c r="EI245" s="27"/>
      <c r="EJ245" s="30"/>
      <c r="EK245" s="28"/>
      <c r="EL245" s="27"/>
      <c r="EM245" s="28"/>
      <c r="EN245" s="27"/>
      <c r="EO245" s="28"/>
      <c r="EP245" s="27"/>
      <c r="EQ245" s="28"/>
      <c r="ER245" s="27"/>
      <c r="ES245" s="28"/>
      <c r="ET245" s="27"/>
      <c r="EU245" s="28"/>
      <c r="EV245" s="27"/>
      <c r="EW245" s="26"/>
      <c r="EX245" s="27"/>
      <c r="EY245" s="26"/>
      <c r="EZ245" s="27"/>
      <c r="FA245" s="26"/>
      <c r="FB245" s="27"/>
      <c r="FC245" s="26"/>
      <c r="FD245" s="27"/>
      <c r="FE245" s="26"/>
      <c r="FF245" s="27"/>
      <c r="FG245" s="26"/>
      <c r="FH245" s="27"/>
      <c r="FI245" s="30"/>
      <c r="FJ245" s="31">
        <f t="shared" si="18"/>
        <v>57080</v>
      </c>
      <c r="FK245" s="31">
        <f t="shared" si="19"/>
        <v>57080</v>
      </c>
      <c r="FL245" s="32">
        <f t="shared" si="20"/>
        <v>0</v>
      </c>
    </row>
    <row r="246" spans="1:168" ht="25.5" customHeight="1">
      <c r="A246" s="41">
        <v>239</v>
      </c>
      <c r="B246" s="48" t="s">
        <v>312</v>
      </c>
      <c r="C246" s="20" t="s">
        <v>313</v>
      </c>
      <c r="D246" s="20" t="s">
        <v>1460</v>
      </c>
      <c r="E246" s="20" t="s">
        <v>1458</v>
      </c>
      <c r="F246" s="21" t="s">
        <v>314</v>
      </c>
      <c r="G246" s="210"/>
      <c r="H246" s="35"/>
      <c r="I246" s="23">
        <v>6600</v>
      </c>
      <c r="J246" s="35"/>
      <c r="K246" s="34">
        <f t="shared" si="17"/>
        <v>57080</v>
      </c>
      <c r="L246" s="25">
        <f>FJ246</f>
        <v>57080</v>
      </c>
      <c r="M246" s="26">
        <v>1500</v>
      </c>
      <c r="N246" s="26">
        <v>1000</v>
      </c>
      <c r="O246" s="26">
        <v>5000</v>
      </c>
      <c r="P246" s="26">
        <v>8000</v>
      </c>
      <c r="Q246" s="258"/>
      <c r="R246" s="258"/>
      <c r="S246" s="258"/>
      <c r="T246" s="258"/>
      <c r="U246" s="258"/>
      <c r="V246" s="258"/>
      <c r="W246" s="258"/>
      <c r="X246" s="258"/>
      <c r="Y246" s="258"/>
      <c r="Z246" s="258"/>
      <c r="AA246" s="258"/>
      <c r="AB246" s="258"/>
      <c r="AC246" s="258"/>
      <c r="AD246" s="258"/>
      <c r="AE246" s="258"/>
      <c r="AF246" s="258"/>
      <c r="AG246" s="258"/>
      <c r="AH246" s="258"/>
      <c r="AI246" s="258"/>
      <c r="AJ246" s="258"/>
      <c r="AK246" s="258"/>
      <c r="AL246" s="258"/>
      <c r="AM246" s="258"/>
      <c r="AN246" s="258"/>
      <c r="AO246" s="258"/>
      <c r="AP246" s="258"/>
      <c r="AQ246" s="258"/>
      <c r="AR246" s="258"/>
      <c r="AS246" s="258"/>
      <c r="AT246" s="258"/>
      <c r="AU246" s="258"/>
      <c r="AV246" s="258"/>
      <c r="AW246" s="258"/>
      <c r="AX246" s="258"/>
      <c r="AY246" s="258"/>
      <c r="AZ246" s="258"/>
      <c r="BA246" s="258"/>
      <c r="BB246" s="258"/>
      <c r="BC246" s="258"/>
      <c r="BD246" s="258"/>
      <c r="BE246" s="258"/>
      <c r="BF246" s="258"/>
      <c r="BG246" s="258"/>
      <c r="BH246" s="258"/>
      <c r="BI246" s="258"/>
      <c r="BJ246" s="258"/>
      <c r="BK246" s="258"/>
      <c r="BL246" s="258"/>
      <c r="BM246" s="258"/>
      <c r="BN246" s="258"/>
      <c r="BO246" s="258"/>
      <c r="BP246" s="258"/>
      <c r="BQ246" s="258"/>
      <c r="BR246" s="258"/>
      <c r="BS246" s="258"/>
      <c r="BT246" s="258"/>
      <c r="BU246" s="258"/>
      <c r="BV246" s="258"/>
      <c r="BW246" s="258"/>
      <c r="BX246" s="258"/>
      <c r="BY246" s="258"/>
      <c r="BZ246" s="258"/>
      <c r="CA246" s="258"/>
      <c r="CB246" s="258"/>
      <c r="CC246" s="26">
        <v>1500</v>
      </c>
      <c r="CD246" s="27">
        <v>1500</v>
      </c>
      <c r="CE246" s="26">
        <v>1000</v>
      </c>
      <c r="CF246" s="27">
        <v>1000</v>
      </c>
      <c r="CG246" s="26">
        <v>5000</v>
      </c>
      <c r="CH246" s="27">
        <v>5000</v>
      </c>
      <c r="CI246" s="26">
        <v>8000</v>
      </c>
      <c r="CJ246" s="27"/>
      <c r="CK246" s="28"/>
      <c r="CL246" s="27"/>
      <c r="CM246" s="26"/>
      <c r="CN246" s="27"/>
      <c r="CO246" s="29">
        <v>4620</v>
      </c>
      <c r="CP246" s="27">
        <v>0</v>
      </c>
      <c r="CQ246" s="29">
        <v>4620</v>
      </c>
      <c r="CR246" s="27">
        <f>4620+0</f>
        <v>4620</v>
      </c>
      <c r="CS246" s="29">
        <v>4620</v>
      </c>
      <c r="CT246" s="27">
        <v>0</v>
      </c>
      <c r="CU246" s="29">
        <v>4620</v>
      </c>
      <c r="CV246" s="27">
        <v>9240</v>
      </c>
      <c r="CW246" s="29">
        <v>4620</v>
      </c>
      <c r="CX246" s="27"/>
      <c r="CY246" s="29">
        <v>4620</v>
      </c>
      <c r="CZ246" s="27">
        <v>12620</v>
      </c>
      <c r="DA246" s="29">
        <v>4620</v>
      </c>
      <c r="DB246" s="27"/>
      <c r="DC246" s="29">
        <v>4620</v>
      </c>
      <c r="DD246" s="27"/>
      <c r="DE246" s="29">
        <v>4620</v>
      </c>
      <c r="DF246" s="27"/>
      <c r="DG246" s="28"/>
      <c r="DH246" s="27"/>
      <c r="DI246" s="28"/>
      <c r="DJ246" s="27"/>
      <c r="DK246" s="125"/>
      <c r="DL246" s="128"/>
      <c r="DM246" s="27"/>
      <c r="DN246" s="128"/>
      <c r="DO246" s="27"/>
      <c r="DP246" s="128"/>
      <c r="DQ246" s="27"/>
      <c r="DR246" s="128"/>
      <c r="DS246" s="27"/>
      <c r="DT246" s="128"/>
      <c r="DU246" s="27"/>
      <c r="DV246" s="128"/>
      <c r="DW246" s="27"/>
      <c r="DX246" s="128"/>
      <c r="DY246" s="27"/>
      <c r="DZ246" s="128"/>
      <c r="EA246" s="27"/>
      <c r="EB246" s="128"/>
      <c r="EC246" s="27"/>
      <c r="ED246" s="128"/>
      <c r="EE246" s="27"/>
      <c r="EF246" s="128"/>
      <c r="EG246" s="27"/>
      <c r="EH246" s="28"/>
      <c r="EI246" s="27"/>
      <c r="EJ246" s="30"/>
      <c r="EK246" s="28"/>
      <c r="EL246" s="27"/>
      <c r="EM246" s="28"/>
      <c r="EN246" s="27"/>
      <c r="EO246" s="28"/>
      <c r="EP246" s="27"/>
      <c r="EQ246" s="28"/>
      <c r="ER246" s="27"/>
      <c r="ES246" s="28"/>
      <c r="ET246" s="27"/>
      <c r="EU246" s="28"/>
      <c r="EV246" s="27"/>
      <c r="EW246" s="26"/>
      <c r="EX246" s="27"/>
      <c r="EY246" s="26"/>
      <c r="EZ246" s="27"/>
      <c r="FA246" s="26"/>
      <c r="FB246" s="27"/>
      <c r="FC246" s="26"/>
      <c r="FD246" s="27"/>
      <c r="FE246" s="26"/>
      <c r="FF246" s="27"/>
      <c r="FG246" s="26"/>
      <c r="FH246" s="27"/>
      <c r="FI246" s="30"/>
      <c r="FJ246" s="31">
        <f t="shared" si="18"/>
        <v>57080</v>
      </c>
      <c r="FK246" s="31">
        <f t="shared" si="19"/>
        <v>33980</v>
      </c>
      <c r="FL246" s="32">
        <f t="shared" si="20"/>
        <v>23100</v>
      </c>
    </row>
    <row r="247" spans="1:168" ht="25.5" customHeight="1">
      <c r="A247" s="172">
        <v>240</v>
      </c>
      <c r="B247" s="48" t="s">
        <v>315</v>
      </c>
      <c r="C247" s="20" t="s">
        <v>316</v>
      </c>
      <c r="D247" s="20" t="s">
        <v>1460</v>
      </c>
      <c r="E247" s="20" t="s">
        <v>1458</v>
      </c>
      <c r="F247" s="21" t="s">
        <v>317</v>
      </c>
      <c r="G247" s="210"/>
      <c r="H247" s="127" t="s">
        <v>1468</v>
      </c>
      <c r="I247" s="23">
        <v>3300</v>
      </c>
      <c r="J247" s="34" t="s">
        <v>98</v>
      </c>
      <c r="K247" s="34">
        <f t="shared" si="17"/>
        <v>36290</v>
      </c>
      <c r="L247" s="25">
        <f>FJ247</f>
        <v>36290</v>
      </c>
      <c r="M247" s="26">
        <v>1500</v>
      </c>
      <c r="N247" s="26">
        <v>1000</v>
      </c>
      <c r="O247" s="26">
        <v>5000</v>
      </c>
      <c r="P247" s="26">
        <v>8000</v>
      </c>
      <c r="Q247" s="258"/>
      <c r="R247" s="258"/>
      <c r="S247" s="258"/>
      <c r="T247" s="258"/>
      <c r="U247" s="258"/>
      <c r="V247" s="258"/>
      <c r="W247" s="258"/>
      <c r="X247" s="258"/>
      <c r="Y247" s="258"/>
      <c r="Z247" s="258"/>
      <c r="AA247" s="258"/>
      <c r="AB247" s="258"/>
      <c r="AC247" s="258"/>
      <c r="AD247" s="258"/>
      <c r="AE247" s="258"/>
      <c r="AF247" s="258"/>
      <c r="AG247" s="258"/>
      <c r="AH247" s="258"/>
      <c r="AI247" s="258"/>
      <c r="AJ247" s="258"/>
      <c r="AK247" s="258"/>
      <c r="AL247" s="258"/>
      <c r="AM247" s="258"/>
      <c r="AN247" s="258"/>
      <c r="AO247" s="258"/>
      <c r="AP247" s="258"/>
      <c r="AQ247" s="258"/>
      <c r="AR247" s="258"/>
      <c r="AS247" s="258"/>
      <c r="AT247" s="258"/>
      <c r="AU247" s="258"/>
      <c r="AV247" s="258"/>
      <c r="AW247" s="258"/>
      <c r="AX247" s="258"/>
      <c r="AY247" s="258"/>
      <c r="AZ247" s="258"/>
      <c r="BA247" s="258"/>
      <c r="BB247" s="258"/>
      <c r="BC247" s="258"/>
      <c r="BD247" s="258"/>
      <c r="BE247" s="258"/>
      <c r="BF247" s="258"/>
      <c r="BG247" s="258"/>
      <c r="BH247" s="258"/>
      <c r="BI247" s="258"/>
      <c r="BJ247" s="258"/>
      <c r="BK247" s="258"/>
      <c r="BL247" s="258"/>
      <c r="BM247" s="258"/>
      <c r="BN247" s="258"/>
      <c r="BO247" s="258"/>
      <c r="BP247" s="258"/>
      <c r="BQ247" s="258"/>
      <c r="BR247" s="258"/>
      <c r="BS247" s="258"/>
      <c r="BT247" s="258"/>
      <c r="BU247" s="258"/>
      <c r="BV247" s="258"/>
      <c r="BW247" s="258"/>
      <c r="BX247" s="258"/>
      <c r="BY247" s="258"/>
      <c r="BZ247" s="258"/>
      <c r="CA247" s="258"/>
      <c r="CB247" s="258"/>
      <c r="CC247" s="26">
        <v>1500</v>
      </c>
      <c r="CD247" s="27">
        <v>1500</v>
      </c>
      <c r="CE247" s="26">
        <v>1000</v>
      </c>
      <c r="CF247" s="27">
        <v>1000</v>
      </c>
      <c r="CG247" s="26">
        <v>5000</v>
      </c>
      <c r="CH247" s="27">
        <v>5000</v>
      </c>
      <c r="CI247" s="26">
        <v>8000</v>
      </c>
      <c r="CJ247" s="27">
        <v>0</v>
      </c>
      <c r="CK247" s="28"/>
      <c r="CL247" s="27"/>
      <c r="CM247" s="26"/>
      <c r="CN247" s="27"/>
      <c r="CO247" s="29">
        <v>2310</v>
      </c>
      <c r="CP247" s="27">
        <v>0</v>
      </c>
      <c r="CQ247" s="29">
        <v>2310</v>
      </c>
      <c r="CR247" s="27">
        <v>12620</v>
      </c>
      <c r="CS247" s="29">
        <v>2310</v>
      </c>
      <c r="CT247" s="27">
        <v>0</v>
      </c>
      <c r="CU247" s="29">
        <v>2310</v>
      </c>
      <c r="CV247" s="27">
        <v>1160</v>
      </c>
      <c r="CW247" s="29">
        <v>2310</v>
      </c>
      <c r="CX247" s="27">
        <v>5770</v>
      </c>
      <c r="CY247" s="29">
        <v>2310</v>
      </c>
      <c r="CZ247" s="27"/>
      <c r="DA247" s="29">
        <v>2310</v>
      </c>
      <c r="DB247" s="27"/>
      <c r="DC247" s="29">
        <v>2310</v>
      </c>
      <c r="DD247" s="27">
        <v>6930</v>
      </c>
      <c r="DE247" s="29">
        <v>2310</v>
      </c>
      <c r="DF247" s="27">
        <v>2310</v>
      </c>
      <c r="DG247" s="28"/>
      <c r="DH247" s="27"/>
      <c r="DI247" s="28"/>
      <c r="DJ247" s="27"/>
      <c r="DK247" s="125"/>
      <c r="DL247" s="128"/>
      <c r="DM247" s="27"/>
      <c r="DN247" s="128"/>
      <c r="DO247" s="27"/>
      <c r="DP247" s="128"/>
      <c r="DQ247" s="27"/>
      <c r="DR247" s="128"/>
      <c r="DS247" s="27"/>
      <c r="DT247" s="128"/>
      <c r="DU247" s="27"/>
      <c r="DV247" s="128"/>
      <c r="DW247" s="27"/>
      <c r="DX247" s="128"/>
      <c r="DY247" s="27"/>
      <c r="DZ247" s="128"/>
      <c r="EA247" s="27"/>
      <c r="EB247" s="128"/>
      <c r="EC247" s="27"/>
      <c r="ED247" s="128"/>
      <c r="EE247" s="27"/>
      <c r="EF247" s="128"/>
      <c r="EG247" s="27"/>
      <c r="EH247" s="28"/>
      <c r="EI247" s="27"/>
      <c r="EJ247" s="30"/>
      <c r="EK247" s="28"/>
      <c r="EL247" s="27"/>
      <c r="EM247" s="28"/>
      <c r="EN247" s="27"/>
      <c r="EO247" s="28"/>
      <c r="EP247" s="27"/>
      <c r="EQ247" s="28"/>
      <c r="ER247" s="27"/>
      <c r="ES247" s="28"/>
      <c r="ET247" s="27"/>
      <c r="EU247" s="28"/>
      <c r="EV247" s="27"/>
      <c r="EW247" s="26"/>
      <c r="EX247" s="27"/>
      <c r="EY247" s="26"/>
      <c r="EZ247" s="27"/>
      <c r="FA247" s="26"/>
      <c r="FB247" s="27"/>
      <c r="FC247" s="26"/>
      <c r="FD247" s="27"/>
      <c r="FE247" s="26"/>
      <c r="FF247" s="27"/>
      <c r="FG247" s="26"/>
      <c r="FH247" s="27"/>
      <c r="FI247" s="30"/>
      <c r="FJ247" s="31">
        <f t="shared" si="18"/>
        <v>36290</v>
      </c>
      <c r="FK247" s="31">
        <f t="shared" si="19"/>
        <v>36290</v>
      </c>
      <c r="FL247" s="32">
        <f t="shared" si="20"/>
        <v>0</v>
      </c>
    </row>
    <row r="248" spans="1:168" ht="25.5" customHeight="1">
      <c r="A248" s="41">
        <v>241</v>
      </c>
      <c r="B248" s="48" t="s">
        <v>929</v>
      </c>
      <c r="C248" s="20" t="s">
        <v>930</v>
      </c>
      <c r="D248" s="20" t="s">
        <v>1460</v>
      </c>
      <c r="E248" s="20" t="s">
        <v>1457</v>
      </c>
      <c r="F248" s="126" t="s">
        <v>931</v>
      </c>
      <c r="G248" s="210"/>
      <c r="H248" s="127"/>
      <c r="I248" s="94">
        <v>6600</v>
      </c>
      <c r="J248" s="127"/>
      <c r="K248" s="34">
        <f t="shared" si="17"/>
        <v>57080</v>
      </c>
      <c r="L248" s="25">
        <f>FL248</f>
        <v>4620</v>
      </c>
      <c r="M248" s="26">
        <v>1500</v>
      </c>
      <c r="N248" s="26">
        <v>1000</v>
      </c>
      <c r="O248" s="26">
        <v>5000</v>
      </c>
      <c r="P248" s="26">
        <v>8000</v>
      </c>
      <c r="Q248" s="258"/>
      <c r="R248" s="258"/>
      <c r="S248" s="258"/>
      <c r="T248" s="258"/>
      <c r="U248" s="258"/>
      <c r="V248" s="258"/>
      <c r="W248" s="258"/>
      <c r="X248" s="258"/>
      <c r="Y248" s="258"/>
      <c r="Z248" s="258"/>
      <c r="AA248" s="258"/>
      <c r="AB248" s="258"/>
      <c r="AC248" s="258"/>
      <c r="AD248" s="258"/>
      <c r="AE248" s="258"/>
      <c r="AF248" s="258"/>
      <c r="AG248" s="258"/>
      <c r="AH248" s="258"/>
      <c r="AI248" s="258"/>
      <c r="AJ248" s="258"/>
      <c r="AK248" s="258"/>
      <c r="AL248" s="258"/>
      <c r="AM248" s="258"/>
      <c r="AN248" s="258"/>
      <c r="AO248" s="258"/>
      <c r="AP248" s="258"/>
      <c r="AQ248" s="258"/>
      <c r="AR248" s="258"/>
      <c r="AS248" s="258"/>
      <c r="AT248" s="258"/>
      <c r="AU248" s="258"/>
      <c r="AV248" s="258"/>
      <c r="AW248" s="258"/>
      <c r="AX248" s="258"/>
      <c r="AY248" s="258"/>
      <c r="AZ248" s="258"/>
      <c r="BA248" s="258"/>
      <c r="BB248" s="258"/>
      <c r="BC248" s="258"/>
      <c r="BD248" s="258"/>
      <c r="BE248" s="258"/>
      <c r="BF248" s="258"/>
      <c r="BG248" s="258"/>
      <c r="BH248" s="258"/>
      <c r="BI248" s="258"/>
      <c r="BJ248" s="258"/>
      <c r="BK248" s="258"/>
      <c r="BL248" s="258"/>
      <c r="BM248" s="258"/>
      <c r="BN248" s="258"/>
      <c r="BO248" s="258"/>
      <c r="BP248" s="258"/>
      <c r="BQ248" s="258"/>
      <c r="BR248" s="258"/>
      <c r="BS248" s="258"/>
      <c r="BT248" s="258"/>
      <c r="BU248" s="258"/>
      <c r="BV248" s="258"/>
      <c r="BW248" s="258"/>
      <c r="BX248" s="258"/>
      <c r="BY248" s="258"/>
      <c r="BZ248" s="258"/>
      <c r="CA248" s="258"/>
      <c r="CB248" s="258"/>
      <c r="CC248" s="26">
        <v>1500</v>
      </c>
      <c r="CD248" s="27">
        <v>1500</v>
      </c>
      <c r="CE248" s="26">
        <v>1000</v>
      </c>
      <c r="CF248" s="27">
        <v>1000</v>
      </c>
      <c r="CG248" s="26">
        <v>5000</v>
      </c>
      <c r="CH248" s="27">
        <v>5000</v>
      </c>
      <c r="CI248" s="26">
        <v>8000</v>
      </c>
      <c r="CJ248" s="27">
        <v>0</v>
      </c>
      <c r="CK248" s="26"/>
      <c r="CL248" s="27"/>
      <c r="CM248" s="29">
        <v>4620</v>
      </c>
      <c r="CN248" s="27">
        <v>0</v>
      </c>
      <c r="CO248" s="29">
        <v>4620</v>
      </c>
      <c r="CP248" s="27">
        <f>4620+0</f>
        <v>4620</v>
      </c>
      <c r="CQ248" s="29">
        <v>4620</v>
      </c>
      <c r="CR248" s="27"/>
      <c r="CS248" s="29">
        <v>4620</v>
      </c>
      <c r="CT248" s="27">
        <v>4620</v>
      </c>
      <c r="CU248" s="29">
        <v>4620</v>
      </c>
      <c r="CV248" s="27">
        <v>12620</v>
      </c>
      <c r="CW248" s="29">
        <v>4620</v>
      </c>
      <c r="CX248" s="27"/>
      <c r="CY248" s="29">
        <v>4620</v>
      </c>
      <c r="CZ248" s="27"/>
      <c r="DA248" s="29">
        <v>4620</v>
      </c>
      <c r="DB248" s="27"/>
      <c r="DC248" s="29">
        <v>4620</v>
      </c>
      <c r="DD248" s="27">
        <v>23100</v>
      </c>
      <c r="DE248" s="128"/>
      <c r="DF248" s="27"/>
      <c r="DG248" s="128"/>
      <c r="DH248" s="27"/>
      <c r="DI248" s="128"/>
      <c r="DJ248" s="27"/>
      <c r="DK248" s="125"/>
      <c r="DL248" s="128"/>
      <c r="DM248" s="27"/>
      <c r="DN248" s="128"/>
      <c r="DO248" s="27"/>
      <c r="DP248" s="128"/>
      <c r="DQ248" s="27"/>
      <c r="DR248" s="128"/>
      <c r="DS248" s="27"/>
      <c r="DT248" s="128"/>
      <c r="DU248" s="27"/>
      <c r="DV248" s="128"/>
      <c r="DW248" s="27"/>
      <c r="DX248" s="128"/>
      <c r="DY248" s="27"/>
      <c r="DZ248" s="128"/>
      <c r="EA248" s="27"/>
      <c r="EB248" s="128"/>
      <c r="EC248" s="27"/>
      <c r="ED248" s="128"/>
      <c r="EE248" s="27"/>
      <c r="EF248" s="128"/>
      <c r="EG248" s="27"/>
      <c r="EH248" s="28"/>
      <c r="EI248" s="27"/>
      <c r="EJ248" s="30"/>
      <c r="EK248" s="28"/>
      <c r="EL248" s="27"/>
      <c r="EM248" s="28"/>
      <c r="EN248" s="27"/>
      <c r="EO248" s="28"/>
      <c r="EP248" s="27"/>
      <c r="EQ248" s="28"/>
      <c r="ER248" s="27"/>
      <c r="ES248" s="28"/>
      <c r="ET248" s="27"/>
      <c r="EU248" s="28"/>
      <c r="EV248" s="27"/>
      <c r="EW248" s="26"/>
      <c r="EX248" s="27"/>
      <c r="EY248" s="26"/>
      <c r="EZ248" s="27"/>
      <c r="FA248" s="26"/>
      <c r="FB248" s="27"/>
      <c r="FC248" s="26"/>
      <c r="FD248" s="27"/>
      <c r="FE248" s="26"/>
      <c r="FF248" s="27"/>
      <c r="FG248" s="26"/>
      <c r="FH248" s="27"/>
      <c r="FI248" s="30"/>
      <c r="FJ248" s="31">
        <f t="shared" si="18"/>
        <v>57080</v>
      </c>
      <c r="FK248" s="31">
        <f t="shared" si="19"/>
        <v>52460</v>
      </c>
      <c r="FL248" s="32">
        <f t="shared" si="20"/>
        <v>4620</v>
      </c>
    </row>
    <row r="249" spans="1:168" ht="25.5" customHeight="1">
      <c r="A249" s="172">
        <v>242</v>
      </c>
      <c r="B249" s="48" t="s">
        <v>932</v>
      </c>
      <c r="C249" s="20" t="s">
        <v>933</v>
      </c>
      <c r="D249" s="20" t="s">
        <v>1460</v>
      </c>
      <c r="E249" s="20" t="s">
        <v>1457</v>
      </c>
      <c r="F249" s="126" t="s">
        <v>934</v>
      </c>
      <c r="G249" s="210"/>
      <c r="H249" s="127" t="s">
        <v>680</v>
      </c>
      <c r="I249" s="94">
        <v>3300</v>
      </c>
      <c r="J249" s="127" t="s">
        <v>680</v>
      </c>
      <c r="K249" s="34">
        <f t="shared" si="17"/>
        <v>36290</v>
      </c>
      <c r="L249" s="25">
        <f>FL249</f>
        <v>5310</v>
      </c>
      <c r="M249" s="26">
        <v>1500</v>
      </c>
      <c r="N249" s="26">
        <v>1000</v>
      </c>
      <c r="O249" s="26">
        <v>5000</v>
      </c>
      <c r="P249" s="26">
        <v>8000</v>
      </c>
      <c r="Q249" s="258"/>
      <c r="R249" s="258"/>
      <c r="S249" s="258"/>
      <c r="T249" s="258"/>
      <c r="U249" s="258"/>
      <c r="V249" s="258"/>
      <c r="W249" s="258"/>
      <c r="X249" s="258"/>
      <c r="Y249" s="258"/>
      <c r="Z249" s="258"/>
      <c r="AA249" s="258"/>
      <c r="AB249" s="258"/>
      <c r="AC249" s="258"/>
      <c r="AD249" s="258"/>
      <c r="AE249" s="258"/>
      <c r="AF249" s="258"/>
      <c r="AG249" s="258"/>
      <c r="AH249" s="258"/>
      <c r="AI249" s="258"/>
      <c r="AJ249" s="258"/>
      <c r="AK249" s="258"/>
      <c r="AL249" s="258"/>
      <c r="AM249" s="258"/>
      <c r="AN249" s="258"/>
      <c r="AO249" s="258"/>
      <c r="AP249" s="258"/>
      <c r="AQ249" s="258"/>
      <c r="AR249" s="258"/>
      <c r="AS249" s="258"/>
      <c r="AT249" s="258"/>
      <c r="AU249" s="258"/>
      <c r="AV249" s="258"/>
      <c r="AW249" s="258"/>
      <c r="AX249" s="258"/>
      <c r="AY249" s="258"/>
      <c r="AZ249" s="258"/>
      <c r="BA249" s="258"/>
      <c r="BB249" s="258"/>
      <c r="BC249" s="258"/>
      <c r="BD249" s="258"/>
      <c r="BE249" s="258"/>
      <c r="BF249" s="258"/>
      <c r="BG249" s="258"/>
      <c r="BH249" s="258"/>
      <c r="BI249" s="258"/>
      <c r="BJ249" s="258"/>
      <c r="BK249" s="258"/>
      <c r="BL249" s="258"/>
      <c r="BM249" s="258"/>
      <c r="BN249" s="258"/>
      <c r="BO249" s="258"/>
      <c r="BP249" s="258"/>
      <c r="BQ249" s="258"/>
      <c r="BR249" s="258"/>
      <c r="BS249" s="258"/>
      <c r="BT249" s="258"/>
      <c r="BU249" s="258"/>
      <c r="BV249" s="258"/>
      <c r="BW249" s="258"/>
      <c r="BX249" s="258"/>
      <c r="BY249" s="258"/>
      <c r="BZ249" s="258"/>
      <c r="CA249" s="258"/>
      <c r="CB249" s="258"/>
      <c r="CC249" s="26">
        <v>1500</v>
      </c>
      <c r="CD249" s="27">
        <v>1500</v>
      </c>
      <c r="CE249" s="26">
        <v>1000</v>
      </c>
      <c r="CF249" s="27">
        <v>1000</v>
      </c>
      <c r="CG249" s="26">
        <v>5000</v>
      </c>
      <c r="CH249" s="27">
        <v>5000</v>
      </c>
      <c r="CI249" s="26">
        <v>8000</v>
      </c>
      <c r="CJ249" s="27"/>
      <c r="CK249" s="26"/>
      <c r="CL249" s="27"/>
      <c r="CM249" s="29">
        <v>2310</v>
      </c>
      <c r="CN249" s="27">
        <v>5000</v>
      </c>
      <c r="CO249" s="29">
        <v>2310</v>
      </c>
      <c r="CP249" s="27"/>
      <c r="CQ249" s="29">
        <v>2310</v>
      </c>
      <c r="CR249" s="27">
        <v>1930</v>
      </c>
      <c r="CS249" s="29">
        <v>2310</v>
      </c>
      <c r="CT249" s="27">
        <v>4310</v>
      </c>
      <c r="CU249" s="29">
        <v>2310</v>
      </c>
      <c r="CV249" s="27">
        <v>2310</v>
      </c>
      <c r="CW249" s="29">
        <v>2310</v>
      </c>
      <c r="CX249" s="27">
        <v>3310</v>
      </c>
      <c r="CY249" s="29">
        <v>2310</v>
      </c>
      <c r="CZ249" s="27">
        <v>3310</v>
      </c>
      <c r="DA249" s="29">
        <v>2310</v>
      </c>
      <c r="DB249" s="27">
        <v>3310</v>
      </c>
      <c r="DC249" s="29">
        <v>2310</v>
      </c>
      <c r="DD249" s="27"/>
      <c r="DE249" s="128"/>
      <c r="DF249" s="27"/>
      <c r="DG249" s="128"/>
      <c r="DH249" s="27"/>
      <c r="DI249" s="128"/>
      <c r="DJ249" s="27"/>
      <c r="DK249" s="125"/>
      <c r="DL249" s="128"/>
      <c r="DM249" s="27"/>
      <c r="DN249" s="128"/>
      <c r="DO249" s="27"/>
      <c r="DP249" s="128"/>
      <c r="DQ249" s="27"/>
      <c r="DR249" s="128"/>
      <c r="DS249" s="27"/>
      <c r="DT249" s="128"/>
      <c r="DU249" s="27"/>
      <c r="DV249" s="128"/>
      <c r="DW249" s="27"/>
      <c r="DX249" s="128"/>
      <c r="DY249" s="27"/>
      <c r="DZ249" s="128"/>
      <c r="EA249" s="27"/>
      <c r="EB249" s="128"/>
      <c r="EC249" s="27"/>
      <c r="ED249" s="128"/>
      <c r="EE249" s="27"/>
      <c r="EF249" s="128"/>
      <c r="EG249" s="27"/>
      <c r="EH249" s="28"/>
      <c r="EI249" s="27"/>
      <c r="EJ249" s="30"/>
      <c r="EK249" s="28"/>
      <c r="EL249" s="27"/>
      <c r="EM249" s="28"/>
      <c r="EN249" s="27"/>
      <c r="EO249" s="28"/>
      <c r="EP249" s="27"/>
      <c r="EQ249" s="28"/>
      <c r="ER249" s="27"/>
      <c r="ES249" s="28"/>
      <c r="ET249" s="27"/>
      <c r="EU249" s="28"/>
      <c r="EV249" s="27"/>
      <c r="EW249" s="26"/>
      <c r="EX249" s="27"/>
      <c r="EY249" s="26"/>
      <c r="EZ249" s="27"/>
      <c r="FA249" s="26"/>
      <c r="FB249" s="27"/>
      <c r="FC249" s="26"/>
      <c r="FD249" s="27"/>
      <c r="FE249" s="26"/>
      <c r="FF249" s="27"/>
      <c r="FG249" s="26"/>
      <c r="FH249" s="27"/>
      <c r="FI249" s="30"/>
      <c r="FJ249" s="31">
        <f t="shared" si="18"/>
        <v>36290</v>
      </c>
      <c r="FK249" s="31">
        <f t="shared" si="19"/>
        <v>30980</v>
      </c>
      <c r="FL249" s="32">
        <f t="shared" si="20"/>
        <v>5310</v>
      </c>
    </row>
    <row r="250" spans="1:168" ht="25.5" customHeight="1">
      <c r="A250" s="41">
        <v>243</v>
      </c>
      <c r="B250" s="48" t="s">
        <v>318</v>
      </c>
      <c r="C250" s="20" t="s">
        <v>319</v>
      </c>
      <c r="D250" s="20" t="s">
        <v>1460</v>
      </c>
      <c r="E250" s="20" t="s">
        <v>1458</v>
      </c>
      <c r="F250" s="21" t="s">
        <v>320</v>
      </c>
      <c r="G250" s="210"/>
      <c r="H250" s="35"/>
      <c r="I250" s="23">
        <v>6600</v>
      </c>
      <c r="J250" s="35"/>
      <c r="K250" s="34">
        <f t="shared" si="17"/>
        <v>57080</v>
      </c>
      <c r="L250" s="25">
        <f>FJ250</f>
        <v>57080</v>
      </c>
      <c r="M250" s="26">
        <v>1500</v>
      </c>
      <c r="N250" s="26">
        <v>1000</v>
      </c>
      <c r="O250" s="26">
        <v>5000</v>
      </c>
      <c r="P250" s="26">
        <v>8000</v>
      </c>
      <c r="Q250" s="258"/>
      <c r="R250" s="258"/>
      <c r="S250" s="258"/>
      <c r="T250" s="258"/>
      <c r="U250" s="258"/>
      <c r="V250" s="258"/>
      <c r="W250" s="258"/>
      <c r="X250" s="258"/>
      <c r="Y250" s="258"/>
      <c r="Z250" s="258"/>
      <c r="AA250" s="258"/>
      <c r="AB250" s="258"/>
      <c r="AC250" s="258"/>
      <c r="AD250" s="258"/>
      <c r="AE250" s="258"/>
      <c r="AF250" s="258"/>
      <c r="AG250" s="258"/>
      <c r="AH250" s="258"/>
      <c r="AI250" s="258"/>
      <c r="AJ250" s="258"/>
      <c r="AK250" s="258"/>
      <c r="AL250" s="258"/>
      <c r="AM250" s="258"/>
      <c r="AN250" s="258"/>
      <c r="AO250" s="258"/>
      <c r="AP250" s="258"/>
      <c r="AQ250" s="258"/>
      <c r="AR250" s="258"/>
      <c r="AS250" s="258"/>
      <c r="AT250" s="258"/>
      <c r="AU250" s="258"/>
      <c r="AV250" s="258"/>
      <c r="AW250" s="258"/>
      <c r="AX250" s="258"/>
      <c r="AY250" s="258"/>
      <c r="AZ250" s="258"/>
      <c r="BA250" s="258"/>
      <c r="BB250" s="258"/>
      <c r="BC250" s="258"/>
      <c r="BD250" s="258"/>
      <c r="BE250" s="258"/>
      <c r="BF250" s="258"/>
      <c r="BG250" s="258"/>
      <c r="BH250" s="258"/>
      <c r="BI250" s="258"/>
      <c r="BJ250" s="258"/>
      <c r="BK250" s="258"/>
      <c r="BL250" s="258"/>
      <c r="BM250" s="258"/>
      <c r="BN250" s="258"/>
      <c r="BO250" s="258"/>
      <c r="BP250" s="258"/>
      <c r="BQ250" s="258"/>
      <c r="BR250" s="258"/>
      <c r="BS250" s="258"/>
      <c r="BT250" s="258"/>
      <c r="BU250" s="258"/>
      <c r="BV250" s="258"/>
      <c r="BW250" s="258"/>
      <c r="BX250" s="258"/>
      <c r="BY250" s="258"/>
      <c r="BZ250" s="258"/>
      <c r="CA250" s="258"/>
      <c r="CB250" s="258"/>
      <c r="CC250" s="26">
        <v>1500</v>
      </c>
      <c r="CD250" s="27">
        <v>1500</v>
      </c>
      <c r="CE250" s="26">
        <v>1000</v>
      </c>
      <c r="CF250" s="27">
        <v>1000</v>
      </c>
      <c r="CG250" s="26">
        <v>5000</v>
      </c>
      <c r="CH250" s="27">
        <v>5000</v>
      </c>
      <c r="CI250" s="26">
        <v>8000</v>
      </c>
      <c r="CJ250" s="27">
        <v>0</v>
      </c>
      <c r="CK250" s="28"/>
      <c r="CL250" s="27"/>
      <c r="CM250" s="26"/>
      <c r="CN250" s="27"/>
      <c r="CO250" s="29">
        <v>4620</v>
      </c>
      <c r="CP250" s="27">
        <v>4620</v>
      </c>
      <c r="CQ250" s="29">
        <v>4620</v>
      </c>
      <c r="CR250" s="27">
        <v>12620</v>
      </c>
      <c r="CS250" s="29">
        <v>4620</v>
      </c>
      <c r="CT250" s="27">
        <v>0</v>
      </c>
      <c r="CU250" s="29">
        <v>4620</v>
      </c>
      <c r="CV250" s="27">
        <f>4620+4620</f>
        <v>9240</v>
      </c>
      <c r="CW250" s="29">
        <v>4620</v>
      </c>
      <c r="CX250" s="27"/>
      <c r="CY250" s="29">
        <v>4620</v>
      </c>
      <c r="CZ250" s="27"/>
      <c r="DA250" s="29">
        <v>4620</v>
      </c>
      <c r="DB250" s="27">
        <v>4620</v>
      </c>
      <c r="DC250" s="29">
        <v>4620</v>
      </c>
      <c r="DD250" s="27">
        <v>13860</v>
      </c>
      <c r="DE250" s="29">
        <v>4620</v>
      </c>
      <c r="DF250" s="27"/>
      <c r="DG250" s="28"/>
      <c r="DH250" s="27"/>
      <c r="DI250" s="28"/>
      <c r="DJ250" s="27"/>
      <c r="DK250" s="125"/>
      <c r="DL250" s="128"/>
      <c r="DM250" s="27"/>
      <c r="DN250" s="128"/>
      <c r="DO250" s="27"/>
      <c r="DP250" s="128"/>
      <c r="DQ250" s="27"/>
      <c r="DR250" s="128"/>
      <c r="DS250" s="27"/>
      <c r="DT250" s="128"/>
      <c r="DU250" s="27"/>
      <c r="DV250" s="128"/>
      <c r="DW250" s="27"/>
      <c r="DX250" s="128"/>
      <c r="DY250" s="27"/>
      <c r="DZ250" s="128"/>
      <c r="EA250" s="27"/>
      <c r="EB250" s="128"/>
      <c r="EC250" s="27"/>
      <c r="ED250" s="128"/>
      <c r="EE250" s="27"/>
      <c r="EF250" s="128"/>
      <c r="EG250" s="27"/>
      <c r="EH250" s="28"/>
      <c r="EI250" s="27"/>
      <c r="EJ250" s="30"/>
      <c r="EK250" s="28"/>
      <c r="EL250" s="27"/>
      <c r="EM250" s="28"/>
      <c r="EN250" s="27"/>
      <c r="EO250" s="28"/>
      <c r="EP250" s="27"/>
      <c r="EQ250" s="28"/>
      <c r="ER250" s="27"/>
      <c r="ES250" s="28"/>
      <c r="ET250" s="27"/>
      <c r="EU250" s="28"/>
      <c r="EV250" s="27"/>
      <c r="EW250" s="26"/>
      <c r="EX250" s="27"/>
      <c r="EY250" s="26"/>
      <c r="EZ250" s="27"/>
      <c r="FA250" s="26"/>
      <c r="FB250" s="27"/>
      <c r="FC250" s="26"/>
      <c r="FD250" s="27"/>
      <c r="FE250" s="26"/>
      <c r="FF250" s="27"/>
      <c r="FG250" s="26"/>
      <c r="FH250" s="27"/>
      <c r="FI250" s="30"/>
      <c r="FJ250" s="31">
        <f t="shared" si="18"/>
        <v>57080</v>
      </c>
      <c r="FK250" s="31">
        <f t="shared" si="19"/>
        <v>52460</v>
      </c>
      <c r="FL250" s="32">
        <f t="shared" si="20"/>
        <v>4620</v>
      </c>
    </row>
    <row r="251" spans="1:168" ht="25.5" customHeight="1">
      <c r="A251" s="172">
        <v>244</v>
      </c>
      <c r="B251" s="48" t="s">
        <v>935</v>
      </c>
      <c r="C251" s="20" t="s">
        <v>936</v>
      </c>
      <c r="D251" s="20" t="s">
        <v>1460</v>
      </c>
      <c r="E251" s="20" t="s">
        <v>1457</v>
      </c>
      <c r="F251" s="126" t="s">
        <v>937</v>
      </c>
      <c r="G251" s="37"/>
      <c r="H251" s="127"/>
      <c r="I251" s="94">
        <v>6600</v>
      </c>
      <c r="J251" s="127"/>
      <c r="K251" s="34">
        <f t="shared" si="17"/>
        <v>57080</v>
      </c>
      <c r="L251" s="25">
        <f>FL251</f>
        <v>21860</v>
      </c>
      <c r="M251" s="26">
        <v>1500</v>
      </c>
      <c r="N251" s="26">
        <v>1000</v>
      </c>
      <c r="O251" s="26">
        <v>5000</v>
      </c>
      <c r="P251" s="26">
        <v>8000</v>
      </c>
      <c r="Q251" s="258"/>
      <c r="R251" s="258"/>
      <c r="S251" s="258"/>
      <c r="T251" s="258"/>
      <c r="U251" s="258"/>
      <c r="V251" s="258"/>
      <c r="W251" s="258"/>
      <c r="X251" s="258"/>
      <c r="Y251" s="258"/>
      <c r="Z251" s="258"/>
      <c r="AA251" s="258"/>
      <c r="AB251" s="258"/>
      <c r="AC251" s="258"/>
      <c r="AD251" s="258"/>
      <c r="AE251" s="258"/>
      <c r="AF251" s="258"/>
      <c r="AG251" s="258"/>
      <c r="AH251" s="258"/>
      <c r="AI251" s="258"/>
      <c r="AJ251" s="258"/>
      <c r="AK251" s="258"/>
      <c r="AL251" s="258"/>
      <c r="AM251" s="258"/>
      <c r="AN251" s="258"/>
      <c r="AO251" s="258"/>
      <c r="AP251" s="258"/>
      <c r="AQ251" s="258"/>
      <c r="AR251" s="258"/>
      <c r="AS251" s="258"/>
      <c r="AT251" s="258"/>
      <c r="AU251" s="258"/>
      <c r="AV251" s="258"/>
      <c r="AW251" s="258"/>
      <c r="AX251" s="258"/>
      <c r="AY251" s="258"/>
      <c r="AZ251" s="258"/>
      <c r="BA251" s="258"/>
      <c r="BB251" s="258"/>
      <c r="BC251" s="258"/>
      <c r="BD251" s="258"/>
      <c r="BE251" s="258"/>
      <c r="BF251" s="258"/>
      <c r="BG251" s="258"/>
      <c r="BH251" s="258"/>
      <c r="BI251" s="258"/>
      <c r="BJ251" s="258"/>
      <c r="BK251" s="258"/>
      <c r="BL251" s="258"/>
      <c r="BM251" s="258"/>
      <c r="BN251" s="258"/>
      <c r="BO251" s="258"/>
      <c r="BP251" s="258"/>
      <c r="BQ251" s="258"/>
      <c r="BR251" s="258"/>
      <c r="BS251" s="258"/>
      <c r="BT251" s="258"/>
      <c r="BU251" s="258"/>
      <c r="BV251" s="258"/>
      <c r="BW251" s="258"/>
      <c r="BX251" s="258"/>
      <c r="BY251" s="258"/>
      <c r="BZ251" s="258"/>
      <c r="CA251" s="258"/>
      <c r="CB251" s="258"/>
      <c r="CC251" s="26">
        <v>1500</v>
      </c>
      <c r="CD251" s="27">
        <v>1500</v>
      </c>
      <c r="CE251" s="26">
        <v>1000</v>
      </c>
      <c r="CF251" s="27">
        <v>1000</v>
      </c>
      <c r="CG251" s="26">
        <v>5000</v>
      </c>
      <c r="CH251" s="27">
        <v>5000</v>
      </c>
      <c r="CI251" s="26">
        <v>8000</v>
      </c>
      <c r="CJ251" s="27"/>
      <c r="CK251" s="26"/>
      <c r="CL251" s="27"/>
      <c r="CM251" s="29">
        <v>4620</v>
      </c>
      <c r="CN251" s="27">
        <v>4620</v>
      </c>
      <c r="CO251" s="29">
        <v>4620</v>
      </c>
      <c r="CP251" s="27">
        <v>0</v>
      </c>
      <c r="CQ251" s="29">
        <v>4620</v>
      </c>
      <c r="CR251" s="27">
        <f>4620+0</f>
        <v>4620</v>
      </c>
      <c r="CS251" s="29">
        <v>4620</v>
      </c>
      <c r="CT251" s="27">
        <v>4620</v>
      </c>
      <c r="CU251" s="29">
        <v>4620</v>
      </c>
      <c r="CV251" s="27"/>
      <c r="CW251" s="29">
        <v>4620</v>
      </c>
      <c r="CX251" s="27">
        <v>4620</v>
      </c>
      <c r="CY251" s="29">
        <v>4620</v>
      </c>
      <c r="CZ251" s="27">
        <v>4620</v>
      </c>
      <c r="DA251" s="29">
        <v>4620</v>
      </c>
      <c r="DB251" s="27">
        <v>4620</v>
      </c>
      <c r="DC251" s="29">
        <v>4620</v>
      </c>
      <c r="DD251" s="27"/>
      <c r="DE251" s="128"/>
      <c r="DF251" s="27"/>
      <c r="DG251" s="128"/>
      <c r="DH251" s="27"/>
      <c r="DI251" s="128"/>
      <c r="DJ251" s="27"/>
      <c r="DK251" s="125"/>
      <c r="DL251" s="128"/>
      <c r="DM251" s="27"/>
      <c r="DN251" s="128"/>
      <c r="DO251" s="27"/>
      <c r="DP251" s="128"/>
      <c r="DQ251" s="27"/>
      <c r="DR251" s="128"/>
      <c r="DS251" s="27"/>
      <c r="DT251" s="128"/>
      <c r="DU251" s="27"/>
      <c r="DV251" s="128"/>
      <c r="DW251" s="27"/>
      <c r="DX251" s="128"/>
      <c r="DY251" s="27"/>
      <c r="DZ251" s="128"/>
      <c r="EA251" s="27"/>
      <c r="EB251" s="128"/>
      <c r="EC251" s="27"/>
      <c r="ED251" s="128"/>
      <c r="EE251" s="27"/>
      <c r="EF251" s="128"/>
      <c r="EG251" s="27"/>
      <c r="EH251" s="28"/>
      <c r="EI251" s="27"/>
      <c r="EJ251" s="30"/>
      <c r="EK251" s="28"/>
      <c r="EL251" s="27"/>
      <c r="EM251" s="28"/>
      <c r="EN251" s="27"/>
      <c r="EO251" s="28"/>
      <c r="EP251" s="27"/>
      <c r="EQ251" s="28"/>
      <c r="ER251" s="27"/>
      <c r="ES251" s="28"/>
      <c r="ET251" s="27"/>
      <c r="EU251" s="28"/>
      <c r="EV251" s="27"/>
      <c r="EW251" s="26"/>
      <c r="EX251" s="27"/>
      <c r="EY251" s="26"/>
      <c r="EZ251" s="27"/>
      <c r="FA251" s="26"/>
      <c r="FB251" s="27"/>
      <c r="FC251" s="26"/>
      <c r="FD251" s="27"/>
      <c r="FE251" s="26"/>
      <c r="FF251" s="27"/>
      <c r="FG251" s="26"/>
      <c r="FH251" s="27"/>
      <c r="FI251" s="30"/>
      <c r="FJ251" s="31">
        <f t="shared" si="18"/>
        <v>57080</v>
      </c>
      <c r="FK251" s="31">
        <f t="shared" si="19"/>
        <v>35220</v>
      </c>
      <c r="FL251" s="32">
        <f t="shared" si="20"/>
        <v>21860</v>
      </c>
    </row>
    <row r="252" spans="1:168" ht="25.5" customHeight="1">
      <c r="A252" s="41">
        <v>245</v>
      </c>
      <c r="B252" s="48" t="s">
        <v>938</v>
      </c>
      <c r="C252" s="20" t="s">
        <v>939</v>
      </c>
      <c r="D252" s="20" t="s">
        <v>1460</v>
      </c>
      <c r="E252" s="20" t="s">
        <v>1457</v>
      </c>
      <c r="F252" s="126" t="s">
        <v>940</v>
      </c>
      <c r="G252" s="210"/>
      <c r="H252" s="214"/>
      <c r="I252" s="94">
        <v>6600</v>
      </c>
      <c r="J252" s="214"/>
      <c r="K252" s="34">
        <f t="shared" si="17"/>
        <v>57080</v>
      </c>
      <c r="L252" s="25">
        <f>FL252</f>
        <v>25580</v>
      </c>
      <c r="M252" s="26">
        <v>1500</v>
      </c>
      <c r="N252" s="26">
        <v>1000</v>
      </c>
      <c r="O252" s="26">
        <v>5000</v>
      </c>
      <c r="P252" s="26">
        <v>8000</v>
      </c>
      <c r="Q252" s="258"/>
      <c r="R252" s="258"/>
      <c r="S252" s="258"/>
      <c r="T252" s="258"/>
      <c r="U252" s="258"/>
      <c r="V252" s="258"/>
      <c r="W252" s="258"/>
      <c r="X252" s="258"/>
      <c r="Y252" s="258"/>
      <c r="Z252" s="258"/>
      <c r="AA252" s="258"/>
      <c r="AB252" s="258"/>
      <c r="AC252" s="258"/>
      <c r="AD252" s="258"/>
      <c r="AE252" s="258"/>
      <c r="AF252" s="258"/>
      <c r="AG252" s="258"/>
      <c r="AH252" s="258"/>
      <c r="AI252" s="258"/>
      <c r="AJ252" s="258"/>
      <c r="AK252" s="258"/>
      <c r="AL252" s="258"/>
      <c r="AM252" s="258"/>
      <c r="AN252" s="258"/>
      <c r="AO252" s="258"/>
      <c r="AP252" s="258"/>
      <c r="AQ252" s="258"/>
      <c r="AR252" s="258"/>
      <c r="AS252" s="258"/>
      <c r="AT252" s="258"/>
      <c r="AU252" s="258"/>
      <c r="AV252" s="258"/>
      <c r="AW252" s="258"/>
      <c r="AX252" s="258"/>
      <c r="AY252" s="258"/>
      <c r="AZ252" s="258"/>
      <c r="BA252" s="258"/>
      <c r="BB252" s="258"/>
      <c r="BC252" s="258"/>
      <c r="BD252" s="258"/>
      <c r="BE252" s="258"/>
      <c r="BF252" s="258"/>
      <c r="BG252" s="258"/>
      <c r="BH252" s="258"/>
      <c r="BI252" s="258"/>
      <c r="BJ252" s="258"/>
      <c r="BK252" s="258"/>
      <c r="BL252" s="258"/>
      <c r="BM252" s="258"/>
      <c r="BN252" s="258"/>
      <c r="BO252" s="258"/>
      <c r="BP252" s="258"/>
      <c r="BQ252" s="258"/>
      <c r="BR252" s="258"/>
      <c r="BS252" s="258"/>
      <c r="BT252" s="258"/>
      <c r="BU252" s="258"/>
      <c r="BV252" s="258"/>
      <c r="BW252" s="258"/>
      <c r="BX252" s="258"/>
      <c r="BY252" s="258"/>
      <c r="BZ252" s="258"/>
      <c r="CA252" s="258"/>
      <c r="CB252" s="258"/>
      <c r="CC252" s="26">
        <v>1500</v>
      </c>
      <c r="CD252" s="27">
        <v>1500</v>
      </c>
      <c r="CE252" s="26">
        <v>1000</v>
      </c>
      <c r="CF252" s="27">
        <v>1000</v>
      </c>
      <c r="CG252" s="26">
        <v>5000</v>
      </c>
      <c r="CH252" s="27">
        <v>5000</v>
      </c>
      <c r="CI252" s="26">
        <v>8000</v>
      </c>
      <c r="CJ252" s="27">
        <v>0</v>
      </c>
      <c r="CK252" s="26"/>
      <c r="CL252" s="27"/>
      <c r="CM252" s="29">
        <v>4620</v>
      </c>
      <c r="CN252" s="27">
        <v>0</v>
      </c>
      <c r="CO252" s="29">
        <v>4620</v>
      </c>
      <c r="CP252" s="27"/>
      <c r="CQ252" s="29">
        <v>4620</v>
      </c>
      <c r="CR252" s="27"/>
      <c r="CS252" s="29">
        <v>4620</v>
      </c>
      <c r="CT252" s="27">
        <v>14000</v>
      </c>
      <c r="CU252" s="29">
        <v>4620</v>
      </c>
      <c r="CV252" s="27"/>
      <c r="CW252" s="29">
        <v>4620</v>
      </c>
      <c r="CX252" s="27"/>
      <c r="CY252" s="29">
        <v>4620</v>
      </c>
      <c r="CZ252" s="27"/>
      <c r="DA252" s="29">
        <v>4620</v>
      </c>
      <c r="DB252" s="27"/>
      <c r="DC252" s="29">
        <v>4620</v>
      </c>
      <c r="DD252" s="27">
        <v>10000</v>
      </c>
      <c r="DE252" s="128"/>
      <c r="DF252" s="27"/>
      <c r="DG252" s="128"/>
      <c r="DH252" s="27"/>
      <c r="DI252" s="128"/>
      <c r="DJ252" s="27"/>
      <c r="DK252" s="125"/>
      <c r="DL252" s="128"/>
      <c r="DM252" s="27"/>
      <c r="DN252" s="128"/>
      <c r="DO252" s="27"/>
      <c r="DP252" s="128"/>
      <c r="DQ252" s="27"/>
      <c r="DR252" s="128"/>
      <c r="DS252" s="27"/>
      <c r="DT252" s="128"/>
      <c r="DU252" s="27"/>
      <c r="DV252" s="128"/>
      <c r="DW252" s="27"/>
      <c r="DX252" s="128"/>
      <c r="DY252" s="27"/>
      <c r="DZ252" s="128"/>
      <c r="EA252" s="27"/>
      <c r="EB252" s="128"/>
      <c r="EC252" s="27"/>
      <c r="ED252" s="128"/>
      <c r="EE252" s="27"/>
      <c r="EF252" s="128"/>
      <c r="EG252" s="27"/>
      <c r="EH252" s="28"/>
      <c r="EI252" s="27"/>
      <c r="EJ252" s="30"/>
      <c r="EK252" s="28"/>
      <c r="EL252" s="27"/>
      <c r="EM252" s="28"/>
      <c r="EN252" s="27"/>
      <c r="EO252" s="28"/>
      <c r="EP252" s="27"/>
      <c r="EQ252" s="28"/>
      <c r="ER252" s="27"/>
      <c r="ES252" s="28"/>
      <c r="ET252" s="27"/>
      <c r="EU252" s="28"/>
      <c r="EV252" s="27"/>
      <c r="EW252" s="26"/>
      <c r="EX252" s="27"/>
      <c r="EY252" s="26"/>
      <c r="EZ252" s="27"/>
      <c r="FA252" s="26"/>
      <c r="FB252" s="27"/>
      <c r="FC252" s="26"/>
      <c r="FD252" s="27"/>
      <c r="FE252" s="26"/>
      <c r="FF252" s="27"/>
      <c r="FG252" s="26"/>
      <c r="FH252" s="27"/>
      <c r="FI252" s="30"/>
      <c r="FJ252" s="31">
        <f t="shared" si="18"/>
        <v>57080</v>
      </c>
      <c r="FK252" s="31">
        <f t="shared" si="19"/>
        <v>31500</v>
      </c>
      <c r="FL252" s="32">
        <f t="shared" si="20"/>
        <v>25580</v>
      </c>
    </row>
    <row r="253" spans="1:168" ht="25.5" customHeight="1">
      <c r="A253" s="172">
        <v>246</v>
      </c>
      <c r="B253" s="48" t="s">
        <v>941</v>
      </c>
      <c r="C253" s="20" t="s">
        <v>942</v>
      </c>
      <c r="D253" s="20" t="s">
        <v>1460</v>
      </c>
      <c r="E253" s="20" t="s">
        <v>1457</v>
      </c>
      <c r="F253" s="126" t="s">
        <v>943</v>
      </c>
      <c r="G253" s="22"/>
      <c r="H253" s="147"/>
      <c r="I253" s="94">
        <v>6600</v>
      </c>
      <c r="J253" s="147"/>
      <c r="K253" s="34">
        <f t="shared" si="17"/>
        <v>57080</v>
      </c>
      <c r="L253" s="25">
        <f>FL253</f>
        <v>0</v>
      </c>
      <c r="M253" s="26">
        <v>1500</v>
      </c>
      <c r="N253" s="26">
        <v>1000</v>
      </c>
      <c r="O253" s="26">
        <v>5000</v>
      </c>
      <c r="P253" s="26">
        <v>8000</v>
      </c>
      <c r="Q253" s="258"/>
      <c r="R253" s="258"/>
      <c r="S253" s="258"/>
      <c r="T253" s="258"/>
      <c r="U253" s="258"/>
      <c r="V253" s="258"/>
      <c r="W253" s="258"/>
      <c r="X253" s="258"/>
      <c r="Y253" s="258"/>
      <c r="Z253" s="258"/>
      <c r="AA253" s="258"/>
      <c r="AB253" s="258"/>
      <c r="AC253" s="258"/>
      <c r="AD253" s="258"/>
      <c r="AE253" s="258"/>
      <c r="AF253" s="258"/>
      <c r="AG253" s="258"/>
      <c r="AH253" s="258"/>
      <c r="AI253" s="258"/>
      <c r="AJ253" s="258"/>
      <c r="AK253" s="258"/>
      <c r="AL253" s="258"/>
      <c r="AM253" s="258"/>
      <c r="AN253" s="258"/>
      <c r="AO253" s="258"/>
      <c r="AP253" s="258"/>
      <c r="AQ253" s="258"/>
      <c r="AR253" s="258"/>
      <c r="AS253" s="258"/>
      <c r="AT253" s="258"/>
      <c r="AU253" s="258"/>
      <c r="AV253" s="258"/>
      <c r="AW253" s="258"/>
      <c r="AX253" s="258"/>
      <c r="AY253" s="258"/>
      <c r="AZ253" s="258"/>
      <c r="BA253" s="258"/>
      <c r="BB253" s="258"/>
      <c r="BC253" s="258"/>
      <c r="BD253" s="258"/>
      <c r="BE253" s="258"/>
      <c r="BF253" s="258"/>
      <c r="BG253" s="258"/>
      <c r="BH253" s="258"/>
      <c r="BI253" s="258"/>
      <c r="BJ253" s="258"/>
      <c r="BK253" s="258"/>
      <c r="BL253" s="258"/>
      <c r="BM253" s="258"/>
      <c r="BN253" s="258"/>
      <c r="BO253" s="258"/>
      <c r="BP253" s="258"/>
      <c r="BQ253" s="258"/>
      <c r="BR253" s="258"/>
      <c r="BS253" s="258"/>
      <c r="BT253" s="258"/>
      <c r="BU253" s="258"/>
      <c r="BV253" s="258"/>
      <c r="BW253" s="258"/>
      <c r="BX253" s="258"/>
      <c r="BY253" s="258"/>
      <c r="BZ253" s="258"/>
      <c r="CA253" s="258"/>
      <c r="CB253" s="258"/>
      <c r="CC253" s="26">
        <v>1500</v>
      </c>
      <c r="CD253" s="27">
        <v>1500</v>
      </c>
      <c r="CE253" s="26">
        <v>1000</v>
      </c>
      <c r="CF253" s="27">
        <v>1000</v>
      </c>
      <c r="CG253" s="26">
        <v>5000</v>
      </c>
      <c r="CH253" s="27">
        <v>5000</v>
      </c>
      <c r="CI253" s="26">
        <v>8000</v>
      </c>
      <c r="CJ253" s="27">
        <v>0</v>
      </c>
      <c r="CK253" s="26"/>
      <c r="CL253" s="27"/>
      <c r="CM253" s="29">
        <v>4620</v>
      </c>
      <c r="CN253" s="27">
        <v>0</v>
      </c>
      <c r="CO253" s="29">
        <v>4620</v>
      </c>
      <c r="CP253" s="27">
        <v>0</v>
      </c>
      <c r="CQ253" s="29">
        <v>4620</v>
      </c>
      <c r="CR253" s="27">
        <v>21860</v>
      </c>
      <c r="CS253" s="29">
        <v>4620</v>
      </c>
      <c r="CT253" s="27">
        <v>4620</v>
      </c>
      <c r="CU253" s="29">
        <v>4620</v>
      </c>
      <c r="CV253" s="27"/>
      <c r="CW253" s="29">
        <v>4620</v>
      </c>
      <c r="CX253" s="27"/>
      <c r="CY253" s="29">
        <v>4620</v>
      </c>
      <c r="CZ253" s="27"/>
      <c r="DA253" s="29">
        <v>4620</v>
      </c>
      <c r="DB253" s="27"/>
      <c r="DC253" s="29">
        <v>4620</v>
      </c>
      <c r="DD253" s="27">
        <v>23100</v>
      </c>
      <c r="DE253" s="128"/>
      <c r="DF253" s="27"/>
      <c r="DG253" s="128"/>
      <c r="DH253" s="27"/>
      <c r="DI253" s="128"/>
      <c r="DJ253" s="27"/>
      <c r="DK253" s="125"/>
      <c r="DL253" s="128"/>
      <c r="DM253" s="27"/>
      <c r="DN253" s="128"/>
      <c r="DO253" s="27"/>
      <c r="DP253" s="128"/>
      <c r="DQ253" s="27"/>
      <c r="DR253" s="128"/>
      <c r="DS253" s="27"/>
      <c r="DT253" s="128"/>
      <c r="DU253" s="27"/>
      <c r="DV253" s="128"/>
      <c r="DW253" s="27"/>
      <c r="DX253" s="128"/>
      <c r="DY253" s="27"/>
      <c r="DZ253" s="128"/>
      <c r="EA253" s="27"/>
      <c r="EB253" s="128"/>
      <c r="EC253" s="27"/>
      <c r="ED253" s="128"/>
      <c r="EE253" s="27"/>
      <c r="EF253" s="128"/>
      <c r="EG253" s="27"/>
      <c r="EH253" s="28"/>
      <c r="EI253" s="27"/>
      <c r="EJ253" s="30"/>
      <c r="EK253" s="28"/>
      <c r="EL253" s="27"/>
      <c r="EM253" s="28"/>
      <c r="EN253" s="27"/>
      <c r="EO253" s="28"/>
      <c r="EP253" s="27"/>
      <c r="EQ253" s="28"/>
      <c r="ER253" s="27"/>
      <c r="ES253" s="28"/>
      <c r="ET253" s="27"/>
      <c r="EU253" s="28"/>
      <c r="EV253" s="27"/>
      <c r="EW253" s="26"/>
      <c r="EX253" s="27"/>
      <c r="EY253" s="26"/>
      <c r="EZ253" s="27"/>
      <c r="FA253" s="26"/>
      <c r="FB253" s="27"/>
      <c r="FC253" s="26"/>
      <c r="FD253" s="27"/>
      <c r="FE253" s="26"/>
      <c r="FF253" s="27"/>
      <c r="FG253" s="26"/>
      <c r="FH253" s="27"/>
      <c r="FI253" s="30"/>
      <c r="FJ253" s="31">
        <f t="shared" si="18"/>
        <v>57080</v>
      </c>
      <c r="FK253" s="31">
        <f t="shared" si="19"/>
        <v>57080</v>
      </c>
      <c r="FL253" s="32">
        <f t="shared" si="20"/>
        <v>0</v>
      </c>
    </row>
    <row r="254" spans="1:168" ht="25.5" customHeight="1">
      <c r="A254" s="41">
        <v>247</v>
      </c>
      <c r="B254" s="48" t="s">
        <v>944</v>
      </c>
      <c r="C254" s="20" t="s">
        <v>945</v>
      </c>
      <c r="D254" s="20" t="s">
        <v>1460</v>
      </c>
      <c r="E254" s="20" t="s">
        <v>1457</v>
      </c>
      <c r="F254" s="126" t="s">
        <v>946</v>
      </c>
      <c r="G254" s="37"/>
      <c r="H254" s="127"/>
      <c r="I254" s="94">
        <v>6600</v>
      </c>
      <c r="J254" s="127"/>
      <c r="K254" s="34">
        <f t="shared" si="17"/>
        <v>57080</v>
      </c>
      <c r="L254" s="38">
        <f>FL254</f>
        <v>0</v>
      </c>
      <c r="M254" s="26">
        <v>1500</v>
      </c>
      <c r="N254" s="26">
        <v>1000</v>
      </c>
      <c r="O254" s="26">
        <v>5000</v>
      </c>
      <c r="P254" s="26">
        <v>8000</v>
      </c>
      <c r="Q254" s="258"/>
      <c r="R254" s="258"/>
      <c r="S254" s="258"/>
      <c r="T254" s="258"/>
      <c r="U254" s="258"/>
      <c r="V254" s="258"/>
      <c r="W254" s="258"/>
      <c r="X254" s="258"/>
      <c r="Y254" s="258"/>
      <c r="Z254" s="258"/>
      <c r="AA254" s="258"/>
      <c r="AB254" s="258"/>
      <c r="AC254" s="258"/>
      <c r="AD254" s="258"/>
      <c r="AE254" s="258"/>
      <c r="AF254" s="258"/>
      <c r="AG254" s="258"/>
      <c r="AH254" s="258"/>
      <c r="AI254" s="258"/>
      <c r="AJ254" s="258"/>
      <c r="AK254" s="258"/>
      <c r="AL254" s="258"/>
      <c r="AM254" s="258"/>
      <c r="AN254" s="258"/>
      <c r="AO254" s="258"/>
      <c r="AP254" s="258"/>
      <c r="AQ254" s="258"/>
      <c r="AR254" s="258"/>
      <c r="AS254" s="258"/>
      <c r="AT254" s="258"/>
      <c r="AU254" s="258"/>
      <c r="AV254" s="258"/>
      <c r="AW254" s="258"/>
      <c r="AX254" s="258"/>
      <c r="AY254" s="258"/>
      <c r="AZ254" s="258"/>
      <c r="BA254" s="258"/>
      <c r="BB254" s="258"/>
      <c r="BC254" s="258"/>
      <c r="BD254" s="258"/>
      <c r="BE254" s="258"/>
      <c r="BF254" s="258"/>
      <c r="BG254" s="258"/>
      <c r="BH254" s="258"/>
      <c r="BI254" s="258"/>
      <c r="BJ254" s="258"/>
      <c r="BK254" s="258"/>
      <c r="BL254" s="258"/>
      <c r="BM254" s="258"/>
      <c r="BN254" s="258"/>
      <c r="BO254" s="258"/>
      <c r="BP254" s="258"/>
      <c r="BQ254" s="258"/>
      <c r="BR254" s="258"/>
      <c r="BS254" s="258"/>
      <c r="BT254" s="258"/>
      <c r="BU254" s="258"/>
      <c r="BV254" s="258"/>
      <c r="BW254" s="258"/>
      <c r="BX254" s="258"/>
      <c r="BY254" s="258"/>
      <c r="BZ254" s="258"/>
      <c r="CA254" s="258"/>
      <c r="CB254" s="258"/>
      <c r="CC254" s="26">
        <v>1500</v>
      </c>
      <c r="CD254" s="27">
        <v>1500</v>
      </c>
      <c r="CE254" s="26">
        <v>1000</v>
      </c>
      <c r="CF254" s="27">
        <v>1000</v>
      </c>
      <c r="CG254" s="26">
        <v>5000</v>
      </c>
      <c r="CH254" s="27">
        <v>5000</v>
      </c>
      <c r="CI254" s="26">
        <v>8000</v>
      </c>
      <c r="CJ254" s="27">
        <v>0</v>
      </c>
      <c r="CK254" s="26"/>
      <c r="CL254" s="27"/>
      <c r="CM254" s="29">
        <v>4620</v>
      </c>
      <c r="CN254" s="27">
        <v>0</v>
      </c>
      <c r="CO254" s="29">
        <v>4620</v>
      </c>
      <c r="CP254" s="27">
        <v>0</v>
      </c>
      <c r="CQ254" s="29">
        <v>4620</v>
      </c>
      <c r="CR254" s="27">
        <v>0</v>
      </c>
      <c r="CS254" s="29">
        <v>4620</v>
      </c>
      <c r="CT254" s="27">
        <v>26480</v>
      </c>
      <c r="CU254" s="29">
        <v>4620</v>
      </c>
      <c r="CV254" s="27"/>
      <c r="CW254" s="29">
        <v>4620</v>
      </c>
      <c r="CX254" s="27"/>
      <c r="CY254" s="29">
        <v>4620</v>
      </c>
      <c r="CZ254" s="27"/>
      <c r="DA254" s="29">
        <v>4620</v>
      </c>
      <c r="DB254" s="27"/>
      <c r="DC254" s="29">
        <v>4620</v>
      </c>
      <c r="DD254" s="27">
        <v>23100</v>
      </c>
      <c r="DE254" s="128"/>
      <c r="DF254" s="27"/>
      <c r="DG254" s="128"/>
      <c r="DH254" s="27"/>
      <c r="DI254" s="128"/>
      <c r="DJ254" s="27"/>
      <c r="DK254" s="125"/>
      <c r="DL254" s="128"/>
      <c r="DM254" s="27"/>
      <c r="DN254" s="128"/>
      <c r="DO254" s="27"/>
      <c r="DP254" s="128"/>
      <c r="DQ254" s="27"/>
      <c r="DR254" s="128"/>
      <c r="DS254" s="27"/>
      <c r="DT254" s="128"/>
      <c r="DU254" s="27"/>
      <c r="DV254" s="128"/>
      <c r="DW254" s="27"/>
      <c r="DX254" s="128"/>
      <c r="DY254" s="27"/>
      <c r="DZ254" s="128"/>
      <c r="EA254" s="27"/>
      <c r="EB254" s="128"/>
      <c r="EC254" s="27"/>
      <c r="ED254" s="128"/>
      <c r="EE254" s="27"/>
      <c r="EF254" s="128"/>
      <c r="EG254" s="27"/>
      <c r="EH254" s="28"/>
      <c r="EI254" s="27"/>
      <c r="EJ254" s="30"/>
      <c r="EK254" s="28"/>
      <c r="EL254" s="27"/>
      <c r="EM254" s="28"/>
      <c r="EN254" s="27"/>
      <c r="EO254" s="28"/>
      <c r="EP254" s="27"/>
      <c r="EQ254" s="28"/>
      <c r="ER254" s="27"/>
      <c r="ES254" s="28"/>
      <c r="ET254" s="27"/>
      <c r="EU254" s="28"/>
      <c r="EV254" s="27"/>
      <c r="EW254" s="26"/>
      <c r="EX254" s="27"/>
      <c r="EY254" s="26"/>
      <c r="EZ254" s="27"/>
      <c r="FA254" s="26"/>
      <c r="FB254" s="27"/>
      <c r="FC254" s="26"/>
      <c r="FD254" s="27"/>
      <c r="FE254" s="26"/>
      <c r="FF254" s="27"/>
      <c r="FG254" s="26"/>
      <c r="FH254" s="27"/>
      <c r="FI254" s="30"/>
      <c r="FJ254" s="31">
        <f t="shared" si="18"/>
        <v>57080</v>
      </c>
      <c r="FK254" s="31">
        <f t="shared" si="19"/>
        <v>57080</v>
      </c>
      <c r="FL254" s="32">
        <f t="shared" si="20"/>
        <v>0</v>
      </c>
    </row>
    <row r="255" spans="1:168" ht="25.5" customHeight="1">
      <c r="A255" s="172">
        <v>248</v>
      </c>
      <c r="B255" s="48" t="s">
        <v>321</v>
      </c>
      <c r="C255" s="20" t="s">
        <v>322</v>
      </c>
      <c r="D255" s="20" t="s">
        <v>1460</v>
      </c>
      <c r="E255" s="20" t="s">
        <v>1458</v>
      </c>
      <c r="F255" s="21" t="s">
        <v>323</v>
      </c>
      <c r="G255" s="210"/>
      <c r="H255" s="35"/>
      <c r="I255" s="23">
        <v>6600</v>
      </c>
      <c r="J255" s="35"/>
      <c r="K255" s="34">
        <f t="shared" si="17"/>
        <v>57080</v>
      </c>
      <c r="L255" s="25">
        <f>FJ255</f>
        <v>57080</v>
      </c>
      <c r="M255" s="26">
        <v>1500</v>
      </c>
      <c r="N255" s="26">
        <v>1000</v>
      </c>
      <c r="O255" s="26">
        <v>5000</v>
      </c>
      <c r="P255" s="26">
        <v>8000</v>
      </c>
      <c r="Q255" s="258"/>
      <c r="R255" s="258"/>
      <c r="S255" s="258"/>
      <c r="T255" s="258"/>
      <c r="U255" s="258"/>
      <c r="V255" s="258"/>
      <c r="W255" s="258"/>
      <c r="X255" s="258"/>
      <c r="Y255" s="258"/>
      <c r="Z255" s="258"/>
      <c r="AA255" s="258"/>
      <c r="AB255" s="258"/>
      <c r="AC255" s="258"/>
      <c r="AD255" s="258"/>
      <c r="AE255" s="258"/>
      <c r="AF255" s="258"/>
      <c r="AG255" s="258"/>
      <c r="AH255" s="258"/>
      <c r="AI255" s="258"/>
      <c r="AJ255" s="258"/>
      <c r="AK255" s="258"/>
      <c r="AL255" s="258"/>
      <c r="AM255" s="258"/>
      <c r="AN255" s="258"/>
      <c r="AO255" s="258"/>
      <c r="AP255" s="258"/>
      <c r="AQ255" s="258"/>
      <c r="AR255" s="258"/>
      <c r="AS255" s="258"/>
      <c r="AT255" s="258"/>
      <c r="AU255" s="258"/>
      <c r="AV255" s="258"/>
      <c r="AW255" s="258"/>
      <c r="AX255" s="258"/>
      <c r="AY255" s="258"/>
      <c r="AZ255" s="258"/>
      <c r="BA255" s="258"/>
      <c r="BB255" s="258"/>
      <c r="BC255" s="258"/>
      <c r="BD255" s="258"/>
      <c r="BE255" s="258"/>
      <c r="BF255" s="258"/>
      <c r="BG255" s="258"/>
      <c r="BH255" s="258"/>
      <c r="BI255" s="258"/>
      <c r="BJ255" s="258"/>
      <c r="BK255" s="258"/>
      <c r="BL255" s="258"/>
      <c r="BM255" s="258"/>
      <c r="BN255" s="258"/>
      <c r="BO255" s="258"/>
      <c r="BP255" s="258"/>
      <c r="BQ255" s="258"/>
      <c r="BR255" s="258"/>
      <c r="BS255" s="258"/>
      <c r="BT255" s="258"/>
      <c r="BU255" s="258"/>
      <c r="BV255" s="258"/>
      <c r="BW255" s="258"/>
      <c r="BX255" s="258"/>
      <c r="BY255" s="258"/>
      <c r="BZ255" s="258"/>
      <c r="CA255" s="258"/>
      <c r="CB255" s="258"/>
      <c r="CC255" s="26">
        <v>1500</v>
      </c>
      <c r="CD255" s="27">
        <v>1500</v>
      </c>
      <c r="CE255" s="26">
        <v>1000</v>
      </c>
      <c r="CF255" s="27">
        <v>1000</v>
      </c>
      <c r="CG255" s="26">
        <v>5000</v>
      </c>
      <c r="CH255" s="27">
        <v>5000</v>
      </c>
      <c r="CI255" s="26">
        <v>8000</v>
      </c>
      <c r="CJ255" s="27"/>
      <c r="CK255" s="28"/>
      <c r="CL255" s="27"/>
      <c r="CM255" s="26"/>
      <c r="CN255" s="27"/>
      <c r="CO255" s="29">
        <v>4620</v>
      </c>
      <c r="CP255" s="27"/>
      <c r="CQ255" s="29">
        <v>4620</v>
      </c>
      <c r="CR255" s="27"/>
      <c r="CS255" s="29">
        <v>4620</v>
      </c>
      <c r="CT255" s="27"/>
      <c r="CU255" s="29">
        <v>4620</v>
      </c>
      <c r="CV255" s="27"/>
      <c r="CW255" s="29">
        <v>4620</v>
      </c>
      <c r="CX255" s="27">
        <v>5000</v>
      </c>
      <c r="CY255" s="29">
        <v>4620</v>
      </c>
      <c r="CZ255" s="27"/>
      <c r="DA255" s="29">
        <v>4620</v>
      </c>
      <c r="DB255" s="27"/>
      <c r="DC255" s="29">
        <v>4620</v>
      </c>
      <c r="DD255" s="27"/>
      <c r="DE255" s="29">
        <v>4620</v>
      </c>
      <c r="DF255" s="27">
        <v>5000</v>
      </c>
      <c r="DG255" s="28"/>
      <c r="DH255" s="27"/>
      <c r="DI255" s="28"/>
      <c r="DJ255" s="27"/>
      <c r="DK255" s="125"/>
      <c r="DL255" s="128"/>
      <c r="DM255" s="27"/>
      <c r="DN255" s="128"/>
      <c r="DO255" s="27"/>
      <c r="DP255" s="128"/>
      <c r="DQ255" s="27"/>
      <c r="DR255" s="128"/>
      <c r="DS255" s="27"/>
      <c r="DT255" s="128"/>
      <c r="DU255" s="27"/>
      <c r="DV255" s="128"/>
      <c r="DW255" s="27"/>
      <c r="DX255" s="128"/>
      <c r="DY255" s="27"/>
      <c r="DZ255" s="128"/>
      <c r="EA255" s="27"/>
      <c r="EB255" s="128"/>
      <c r="EC255" s="27"/>
      <c r="ED255" s="128"/>
      <c r="EE255" s="27"/>
      <c r="EF255" s="128"/>
      <c r="EG255" s="27"/>
      <c r="EH255" s="28"/>
      <c r="EI255" s="27"/>
      <c r="EJ255" s="30"/>
      <c r="EK255" s="28"/>
      <c r="EL255" s="27"/>
      <c r="EM255" s="28"/>
      <c r="EN255" s="27"/>
      <c r="EO255" s="28"/>
      <c r="EP255" s="27"/>
      <c r="EQ255" s="28"/>
      <c r="ER255" s="27"/>
      <c r="ES255" s="28"/>
      <c r="ET255" s="27"/>
      <c r="EU255" s="28"/>
      <c r="EV255" s="27"/>
      <c r="EW255" s="26"/>
      <c r="EX255" s="27"/>
      <c r="EY255" s="26"/>
      <c r="EZ255" s="27"/>
      <c r="FA255" s="26"/>
      <c r="FB255" s="27"/>
      <c r="FC255" s="26"/>
      <c r="FD255" s="27"/>
      <c r="FE255" s="26"/>
      <c r="FF255" s="27"/>
      <c r="FG255" s="26"/>
      <c r="FH255" s="27"/>
      <c r="FI255" s="30"/>
      <c r="FJ255" s="31">
        <f t="shared" si="18"/>
        <v>57080</v>
      </c>
      <c r="FK255" s="31">
        <f t="shared" si="19"/>
        <v>17500</v>
      </c>
      <c r="FL255" s="32">
        <f t="shared" si="20"/>
        <v>39580</v>
      </c>
    </row>
    <row r="256" spans="1:168" ht="25.5" customHeight="1">
      <c r="A256" s="41">
        <v>249</v>
      </c>
      <c r="B256" s="48" t="s">
        <v>324</v>
      </c>
      <c r="C256" s="20" t="s">
        <v>325</v>
      </c>
      <c r="D256" s="20" t="s">
        <v>1460</v>
      </c>
      <c r="E256" s="20" t="s">
        <v>1458</v>
      </c>
      <c r="F256" s="21" t="s">
        <v>326</v>
      </c>
      <c r="G256" s="210"/>
      <c r="H256" s="35" t="s">
        <v>108</v>
      </c>
      <c r="I256" s="23">
        <v>3300</v>
      </c>
      <c r="J256" s="35" t="s">
        <v>108</v>
      </c>
      <c r="K256" s="34">
        <f t="shared" si="17"/>
        <v>36290</v>
      </c>
      <c r="L256" s="25">
        <f>FJ256</f>
        <v>36290</v>
      </c>
      <c r="M256" s="26">
        <v>1500</v>
      </c>
      <c r="N256" s="26">
        <v>1000</v>
      </c>
      <c r="O256" s="26">
        <v>5000</v>
      </c>
      <c r="P256" s="26">
        <v>8000</v>
      </c>
      <c r="Q256" s="258"/>
      <c r="R256" s="258"/>
      <c r="S256" s="258"/>
      <c r="T256" s="258"/>
      <c r="U256" s="258"/>
      <c r="V256" s="258"/>
      <c r="W256" s="258"/>
      <c r="X256" s="258"/>
      <c r="Y256" s="258"/>
      <c r="Z256" s="258"/>
      <c r="AA256" s="258"/>
      <c r="AB256" s="258"/>
      <c r="AC256" s="258"/>
      <c r="AD256" s="258"/>
      <c r="AE256" s="258"/>
      <c r="AF256" s="258"/>
      <c r="AG256" s="258"/>
      <c r="AH256" s="258"/>
      <c r="AI256" s="258"/>
      <c r="AJ256" s="258"/>
      <c r="AK256" s="258"/>
      <c r="AL256" s="258"/>
      <c r="AM256" s="258"/>
      <c r="AN256" s="258"/>
      <c r="AO256" s="258"/>
      <c r="AP256" s="258"/>
      <c r="AQ256" s="258"/>
      <c r="AR256" s="258"/>
      <c r="AS256" s="258"/>
      <c r="AT256" s="258"/>
      <c r="AU256" s="258"/>
      <c r="AV256" s="258"/>
      <c r="AW256" s="258"/>
      <c r="AX256" s="258"/>
      <c r="AY256" s="258"/>
      <c r="AZ256" s="258"/>
      <c r="BA256" s="258"/>
      <c r="BB256" s="258"/>
      <c r="BC256" s="258"/>
      <c r="BD256" s="258"/>
      <c r="BE256" s="258"/>
      <c r="BF256" s="258"/>
      <c r="BG256" s="258"/>
      <c r="BH256" s="258"/>
      <c r="BI256" s="258"/>
      <c r="BJ256" s="258"/>
      <c r="BK256" s="258"/>
      <c r="BL256" s="258"/>
      <c r="BM256" s="258"/>
      <c r="BN256" s="258"/>
      <c r="BO256" s="258"/>
      <c r="BP256" s="258"/>
      <c r="BQ256" s="258"/>
      <c r="BR256" s="258"/>
      <c r="BS256" s="258"/>
      <c r="BT256" s="258"/>
      <c r="BU256" s="258"/>
      <c r="BV256" s="258"/>
      <c r="BW256" s="258"/>
      <c r="BX256" s="258"/>
      <c r="BY256" s="258"/>
      <c r="BZ256" s="258"/>
      <c r="CA256" s="258"/>
      <c r="CB256" s="258"/>
      <c r="CC256" s="26">
        <v>1500</v>
      </c>
      <c r="CD256" s="27">
        <v>1500</v>
      </c>
      <c r="CE256" s="26">
        <v>1000</v>
      </c>
      <c r="CF256" s="27">
        <v>1000</v>
      </c>
      <c r="CG256" s="26">
        <v>5000</v>
      </c>
      <c r="CH256" s="27">
        <v>5000</v>
      </c>
      <c r="CI256" s="26">
        <v>8000</v>
      </c>
      <c r="CJ256" s="27">
        <v>0</v>
      </c>
      <c r="CK256" s="28"/>
      <c r="CL256" s="27"/>
      <c r="CM256" s="26"/>
      <c r="CN256" s="27"/>
      <c r="CO256" s="29">
        <v>2310</v>
      </c>
      <c r="CP256" s="27">
        <v>12620</v>
      </c>
      <c r="CQ256" s="29">
        <v>2310</v>
      </c>
      <c r="CR256" s="27">
        <v>4620</v>
      </c>
      <c r="CS256" s="29">
        <v>2310</v>
      </c>
      <c r="CT256" s="27"/>
      <c r="CU256" s="29">
        <v>2310</v>
      </c>
      <c r="CV256" s="27"/>
      <c r="CW256" s="29">
        <v>2310</v>
      </c>
      <c r="CX256" s="27">
        <v>2310</v>
      </c>
      <c r="CY256" s="29">
        <v>2310</v>
      </c>
      <c r="CZ256" s="27">
        <v>2310</v>
      </c>
      <c r="DA256" s="29">
        <v>2310</v>
      </c>
      <c r="DB256" s="27">
        <v>2310</v>
      </c>
      <c r="DC256" s="29">
        <v>2310</v>
      </c>
      <c r="DD256" s="27">
        <v>2330</v>
      </c>
      <c r="DE256" s="29">
        <v>2310</v>
      </c>
      <c r="DF256" s="27">
        <v>2310</v>
      </c>
      <c r="DG256" s="28"/>
      <c r="DH256" s="27"/>
      <c r="DI256" s="28"/>
      <c r="DJ256" s="27"/>
      <c r="DK256" s="125"/>
      <c r="DL256" s="128"/>
      <c r="DM256" s="27"/>
      <c r="DN256" s="128"/>
      <c r="DO256" s="27"/>
      <c r="DP256" s="128"/>
      <c r="DQ256" s="27"/>
      <c r="DR256" s="128"/>
      <c r="DS256" s="27"/>
      <c r="DT256" s="128"/>
      <c r="DU256" s="27"/>
      <c r="DV256" s="128"/>
      <c r="DW256" s="27"/>
      <c r="DX256" s="128"/>
      <c r="DY256" s="27"/>
      <c r="DZ256" s="128"/>
      <c r="EA256" s="27"/>
      <c r="EB256" s="128"/>
      <c r="EC256" s="27"/>
      <c r="ED256" s="128"/>
      <c r="EE256" s="27"/>
      <c r="EF256" s="128"/>
      <c r="EG256" s="27"/>
      <c r="EH256" s="28"/>
      <c r="EI256" s="27"/>
      <c r="EJ256" s="30"/>
      <c r="EK256" s="28"/>
      <c r="EL256" s="27"/>
      <c r="EM256" s="28"/>
      <c r="EN256" s="27"/>
      <c r="EO256" s="28"/>
      <c r="EP256" s="27"/>
      <c r="EQ256" s="28"/>
      <c r="ER256" s="27"/>
      <c r="ES256" s="28"/>
      <c r="ET256" s="27"/>
      <c r="EU256" s="28"/>
      <c r="EV256" s="27"/>
      <c r="EW256" s="26"/>
      <c r="EX256" s="27"/>
      <c r="EY256" s="26"/>
      <c r="EZ256" s="27"/>
      <c r="FA256" s="26"/>
      <c r="FB256" s="27"/>
      <c r="FC256" s="26"/>
      <c r="FD256" s="27"/>
      <c r="FE256" s="26"/>
      <c r="FF256" s="27"/>
      <c r="FG256" s="26"/>
      <c r="FH256" s="27"/>
      <c r="FI256" s="30"/>
      <c r="FJ256" s="31">
        <f t="shared" si="18"/>
        <v>36290</v>
      </c>
      <c r="FK256" s="31">
        <f t="shared" si="19"/>
        <v>36310</v>
      </c>
      <c r="FL256" s="32">
        <f t="shared" si="20"/>
        <v>-20</v>
      </c>
    </row>
    <row r="257" spans="1:168" ht="25.5" customHeight="1">
      <c r="A257" s="172">
        <v>250</v>
      </c>
      <c r="B257" s="48" t="s">
        <v>327</v>
      </c>
      <c r="C257" s="20" t="s">
        <v>328</v>
      </c>
      <c r="D257" s="20" t="s">
        <v>1460</v>
      </c>
      <c r="E257" s="20" t="s">
        <v>1458</v>
      </c>
      <c r="F257" s="21" t="s">
        <v>329</v>
      </c>
      <c r="G257" s="210"/>
      <c r="H257" s="35"/>
      <c r="I257" s="23">
        <v>6600</v>
      </c>
      <c r="J257" s="35"/>
      <c r="K257" s="34">
        <f t="shared" si="17"/>
        <v>57080</v>
      </c>
      <c r="L257" s="25">
        <f>FJ257</f>
        <v>57080</v>
      </c>
      <c r="M257" s="26">
        <v>1500</v>
      </c>
      <c r="N257" s="26">
        <v>1000</v>
      </c>
      <c r="O257" s="26">
        <v>5000</v>
      </c>
      <c r="P257" s="26">
        <v>8000</v>
      </c>
      <c r="Q257" s="258"/>
      <c r="R257" s="258"/>
      <c r="S257" s="258"/>
      <c r="T257" s="258"/>
      <c r="U257" s="258"/>
      <c r="V257" s="258"/>
      <c r="W257" s="258"/>
      <c r="X257" s="258"/>
      <c r="Y257" s="258"/>
      <c r="Z257" s="258"/>
      <c r="AA257" s="258"/>
      <c r="AB257" s="258"/>
      <c r="AC257" s="258"/>
      <c r="AD257" s="258"/>
      <c r="AE257" s="258"/>
      <c r="AF257" s="258"/>
      <c r="AG257" s="258"/>
      <c r="AH257" s="258"/>
      <c r="AI257" s="258"/>
      <c r="AJ257" s="258"/>
      <c r="AK257" s="258"/>
      <c r="AL257" s="258"/>
      <c r="AM257" s="258"/>
      <c r="AN257" s="258"/>
      <c r="AO257" s="258"/>
      <c r="AP257" s="258"/>
      <c r="AQ257" s="258"/>
      <c r="AR257" s="258"/>
      <c r="AS257" s="258"/>
      <c r="AT257" s="258"/>
      <c r="AU257" s="258"/>
      <c r="AV257" s="258"/>
      <c r="AW257" s="258"/>
      <c r="AX257" s="258"/>
      <c r="AY257" s="258"/>
      <c r="AZ257" s="258"/>
      <c r="BA257" s="258"/>
      <c r="BB257" s="258"/>
      <c r="BC257" s="258"/>
      <c r="BD257" s="258"/>
      <c r="BE257" s="258"/>
      <c r="BF257" s="258"/>
      <c r="BG257" s="258"/>
      <c r="BH257" s="258"/>
      <c r="BI257" s="258"/>
      <c r="BJ257" s="258"/>
      <c r="BK257" s="258"/>
      <c r="BL257" s="258"/>
      <c r="BM257" s="258"/>
      <c r="BN257" s="258"/>
      <c r="BO257" s="258"/>
      <c r="BP257" s="258"/>
      <c r="BQ257" s="258"/>
      <c r="BR257" s="258"/>
      <c r="BS257" s="258"/>
      <c r="BT257" s="258"/>
      <c r="BU257" s="258"/>
      <c r="BV257" s="258"/>
      <c r="BW257" s="258"/>
      <c r="BX257" s="258"/>
      <c r="BY257" s="258"/>
      <c r="BZ257" s="258"/>
      <c r="CA257" s="258"/>
      <c r="CB257" s="258"/>
      <c r="CC257" s="26">
        <v>1500</v>
      </c>
      <c r="CD257" s="27">
        <v>1500</v>
      </c>
      <c r="CE257" s="26">
        <v>1000</v>
      </c>
      <c r="CF257" s="27">
        <v>1000</v>
      </c>
      <c r="CG257" s="26">
        <v>5000</v>
      </c>
      <c r="CH257" s="27">
        <v>0</v>
      </c>
      <c r="CI257" s="26">
        <v>8000</v>
      </c>
      <c r="CJ257" s="27">
        <v>0</v>
      </c>
      <c r="CK257" s="28"/>
      <c r="CL257" s="27"/>
      <c r="CM257" s="26"/>
      <c r="CN257" s="27">
        <v>5000</v>
      </c>
      <c r="CO257" s="29">
        <v>4620</v>
      </c>
      <c r="CP257" s="27">
        <v>0</v>
      </c>
      <c r="CQ257" s="29">
        <v>4620</v>
      </c>
      <c r="CR257" s="27">
        <v>0</v>
      </c>
      <c r="CS257" s="29">
        <v>4620</v>
      </c>
      <c r="CT257" s="27"/>
      <c r="CU257" s="29">
        <v>4620</v>
      </c>
      <c r="CV257" s="27">
        <v>17240</v>
      </c>
      <c r="CW257" s="29">
        <v>4620</v>
      </c>
      <c r="CX257" s="27"/>
      <c r="CY257" s="29">
        <v>4620</v>
      </c>
      <c r="CZ257" s="27"/>
      <c r="DA257" s="29">
        <v>4620</v>
      </c>
      <c r="DB257" s="27"/>
      <c r="DC257" s="29">
        <v>4620</v>
      </c>
      <c r="DD257" s="27"/>
      <c r="DE257" s="29">
        <v>4620</v>
      </c>
      <c r="DF257" s="27">
        <v>9240</v>
      </c>
      <c r="DG257" s="28"/>
      <c r="DH257" s="27"/>
      <c r="DI257" s="28"/>
      <c r="DJ257" s="27"/>
      <c r="DK257" s="125"/>
      <c r="DL257" s="128"/>
      <c r="DM257" s="27"/>
      <c r="DN257" s="128"/>
      <c r="DO257" s="27"/>
      <c r="DP257" s="128"/>
      <c r="DQ257" s="27"/>
      <c r="DR257" s="128"/>
      <c r="DS257" s="27"/>
      <c r="DT257" s="128"/>
      <c r="DU257" s="27"/>
      <c r="DV257" s="128"/>
      <c r="DW257" s="27"/>
      <c r="DX257" s="128"/>
      <c r="DY257" s="27"/>
      <c r="DZ257" s="128"/>
      <c r="EA257" s="27"/>
      <c r="EB257" s="128"/>
      <c r="EC257" s="27"/>
      <c r="ED257" s="128"/>
      <c r="EE257" s="27"/>
      <c r="EF257" s="128"/>
      <c r="EG257" s="27"/>
      <c r="EH257" s="28"/>
      <c r="EI257" s="27"/>
      <c r="EJ257" s="30"/>
      <c r="EK257" s="28"/>
      <c r="EL257" s="27"/>
      <c r="EM257" s="28"/>
      <c r="EN257" s="27"/>
      <c r="EO257" s="28"/>
      <c r="EP257" s="27"/>
      <c r="EQ257" s="28"/>
      <c r="ER257" s="27"/>
      <c r="ES257" s="28"/>
      <c r="ET257" s="27"/>
      <c r="EU257" s="28"/>
      <c r="EV257" s="27"/>
      <c r="EW257" s="26"/>
      <c r="EX257" s="27"/>
      <c r="EY257" s="26"/>
      <c r="EZ257" s="27"/>
      <c r="FA257" s="26"/>
      <c r="FB257" s="27"/>
      <c r="FC257" s="26"/>
      <c r="FD257" s="27"/>
      <c r="FE257" s="26"/>
      <c r="FF257" s="27"/>
      <c r="FG257" s="26"/>
      <c r="FH257" s="27"/>
      <c r="FI257" s="30"/>
      <c r="FJ257" s="31">
        <f t="shared" si="18"/>
        <v>57080</v>
      </c>
      <c r="FK257" s="31">
        <f t="shared" si="19"/>
        <v>33980</v>
      </c>
      <c r="FL257" s="32">
        <f t="shared" si="20"/>
        <v>23100</v>
      </c>
    </row>
    <row r="258" spans="1:168" ht="25.5" customHeight="1">
      <c r="A258" s="41">
        <v>251</v>
      </c>
      <c r="B258" s="199" t="s">
        <v>947</v>
      </c>
      <c r="C258" s="20" t="s">
        <v>948</v>
      </c>
      <c r="D258" s="20" t="s">
        <v>1460</v>
      </c>
      <c r="E258" s="20" t="s">
        <v>1457</v>
      </c>
      <c r="F258" s="206" t="s">
        <v>949</v>
      </c>
      <c r="G258" s="212"/>
      <c r="H258" s="127"/>
      <c r="I258" s="94">
        <v>6600</v>
      </c>
      <c r="J258" s="127"/>
      <c r="K258" s="34">
        <f t="shared" si="17"/>
        <v>57080</v>
      </c>
      <c r="L258" s="25">
        <f>FL258</f>
        <v>0</v>
      </c>
      <c r="M258" s="26">
        <v>1500</v>
      </c>
      <c r="N258" s="26">
        <v>1000</v>
      </c>
      <c r="O258" s="26">
        <v>5000</v>
      </c>
      <c r="P258" s="26">
        <v>8000</v>
      </c>
      <c r="Q258" s="258"/>
      <c r="R258" s="258"/>
      <c r="S258" s="258"/>
      <c r="T258" s="258"/>
      <c r="U258" s="258"/>
      <c r="V258" s="258"/>
      <c r="W258" s="258"/>
      <c r="X258" s="258"/>
      <c r="Y258" s="258"/>
      <c r="Z258" s="258"/>
      <c r="AA258" s="258"/>
      <c r="AB258" s="258"/>
      <c r="AC258" s="258"/>
      <c r="AD258" s="258"/>
      <c r="AE258" s="258"/>
      <c r="AF258" s="258"/>
      <c r="AG258" s="258"/>
      <c r="AH258" s="258"/>
      <c r="AI258" s="258"/>
      <c r="AJ258" s="258"/>
      <c r="AK258" s="258"/>
      <c r="AL258" s="258"/>
      <c r="AM258" s="258"/>
      <c r="AN258" s="258"/>
      <c r="AO258" s="258"/>
      <c r="AP258" s="258"/>
      <c r="AQ258" s="258"/>
      <c r="AR258" s="258"/>
      <c r="AS258" s="258"/>
      <c r="AT258" s="258"/>
      <c r="AU258" s="258"/>
      <c r="AV258" s="258"/>
      <c r="AW258" s="258"/>
      <c r="AX258" s="258"/>
      <c r="AY258" s="258"/>
      <c r="AZ258" s="258"/>
      <c r="BA258" s="258"/>
      <c r="BB258" s="258"/>
      <c r="BC258" s="258"/>
      <c r="BD258" s="258"/>
      <c r="BE258" s="258"/>
      <c r="BF258" s="258"/>
      <c r="BG258" s="258"/>
      <c r="BH258" s="258"/>
      <c r="BI258" s="258"/>
      <c r="BJ258" s="258"/>
      <c r="BK258" s="258"/>
      <c r="BL258" s="258"/>
      <c r="BM258" s="258"/>
      <c r="BN258" s="258"/>
      <c r="BO258" s="258"/>
      <c r="BP258" s="258"/>
      <c r="BQ258" s="258"/>
      <c r="BR258" s="258"/>
      <c r="BS258" s="258"/>
      <c r="BT258" s="258"/>
      <c r="BU258" s="258"/>
      <c r="BV258" s="258"/>
      <c r="BW258" s="258"/>
      <c r="BX258" s="258"/>
      <c r="BY258" s="258"/>
      <c r="BZ258" s="258"/>
      <c r="CA258" s="258"/>
      <c r="CB258" s="258"/>
      <c r="CC258" s="26">
        <v>1500</v>
      </c>
      <c r="CD258" s="27">
        <v>1500</v>
      </c>
      <c r="CE258" s="26">
        <v>1000</v>
      </c>
      <c r="CF258" s="27">
        <v>1000</v>
      </c>
      <c r="CG258" s="26">
        <v>5000</v>
      </c>
      <c r="CH258" s="27">
        <v>5000</v>
      </c>
      <c r="CI258" s="26">
        <v>8000</v>
      </c>
      <c r="CJ258" s="27">
        <v>0</v>
      </c>
      <c r="CK258" s="26"/>
      <c r="CL258" s="27"/>
      <c r="CM258" s="29">
        <v>4620</v>
      </c>
      <c r="CN258" s="27">
        <v>12620</v>
      </c>
      <c r="CO258" s="29">
        <v>4620</v>
      </c>
      <c r="CP258" s="27">
        <v>4620</v>
      </c>
      <c r="CQ258" s="29">
        <v>4620</v>
      </c>
      <c r="CR258" s="27">
        <v>4620</v>
      </c>
      <c r="CS258" s="29">
        <v>4620</v>
      </c>
      <c r="CT258" s="27">
        <v>4620</v>
      </c>
      <c r="CU258" s="29">
        <v>4620</v>
      </c>
      <c r="CV258" s="27">
        <v>4620</v>
      </c>
      <c r="CW258" s="29">
        <v>4620</v>
      </c>
      <c r="CX258" s="27">
        <v>4620</v>
      </c>
      <c r="CY258" s="29">
        <v>4620</v>
      </c>
      <c r="CZ258" s="27">
        <v>4620</v>
      </c>
      <c r="DA258" s="29">
        <v>4620</v>
      </c>
      <c r="DB258" s="27">
        <v>4620</v>
      </c>
      <c r="DC258" s="29">
        <v>4620</v>
      </c>
      <c r="DD258" s="27">
        <v>4620</v>
      </c>
      <c r="DE258" s="128"/>
      <c r="DF258" s="27"/>
      <c r="DG258" s="128"/>
      <c r="DH258" s="27"/>
      <c r="DI258" s="128"/>
      <c r="DJ258" s="27"/>
      <c r="DK258" s="125"/>
      <c r="DL258" s="128"/>
      <c r="DM258" s="27"/>
      <c r="DN258" s="128"/>
      <c r="DO258" s="27"/>
      <c r="DP258" s="128"/>
      <c r="DQ258" s="27"/>
      <c r="DR258" s="128"/>
      <c r="DS258" s="27"/>
      <c r="DT258" s="128"/>
      <c r="DU258" s="27"/>
      <c r="DV258" s="128"/>
      <c r="DW258" s="27"/>
      <c r="DX258" s="128"/>
      <c r="DY258" s="27"/>
      <c r="DZ258" s="128"/>
      <c r="EA258" s="27"/>
      <c r="EB258" s="128"/>
      <c r="EC258" s="27"/>
      <c r="ED258" s="128"/>
      <c r="EE258" s="27"/>
      <c r="EF258" s="128"/>
      <c r="EG258" s="27"/>
      <c r="EH258" s="28"/>
      <c r="EI258" s="27"/>
      <c r="EJ258" s="30"/>
      <c r="EK258" s="28"/>
      <c r="EL258" s="27"/>
      <c r="EM258" s="28"/>
      <c r="EN258" s="27"/>
      <c r="EO258" s="28"/>
      <c r="EP258" s="27"/>
      <c r="EQ258" s="28"/>
      <c r="ER258" s="27"/>
      <c r="ES258" s="28"/>
      <c r="ET258" s="27"/>
      <c r="EU258" s="28"/>
      <c r="EV258" s="27"/>
      <c r="EW258" s="26"/>
      <c r="EX258" s="27"/>
      <c r="EY258" s="26"/>
      <c r="EZ258" s="27"/>
      <c r="FA258" s="26"/>
      <c r="FB258" s="27"/>
      <c r="FC258" s="26"/>
      <c r="FD258" s="27"/>
      <c r="FE258" s="26"/>
      <c r="FF258" s="27"/>
      <c r="FG258" s="26"/>
      <c r="FH258" s="27"/>
      <c r="FI258" s="30"/>
      <c r="FJ258" s="31">
        <f t="shared" si="18"/>
        <v>57080</v>
      </c>
      <c r="FK258" s="31">
        <f t="shared" si="19"/>
        <v>57080</v>
      </c>
      <c r="FL258" s="32">
        <f t="shared" si="20"/>
        <v>0</v>
      </c>
    </row>
    <row r="259" spans="1:168" ht="25.5" customHeight="1">
      <c r="A259" s="172">
        <v>252</v>
      </c>
      <c r="B259" s="48" t="s">
        <v>330</v>
      </c>
      <c r="C259" s="20" t="s">
        <v>331</v>
      </c>
      <c r="D259" s="20" t="s">
        <v>1460</v>
      </c>
      <c r="E259" s="20" t="s">
        <v>1458</v>
      </c>
      <c r="F259" s="204" t="s">
        <v>332</v>
      </c>
      <c r="G259" s="127"/>
      <c r="H259" s="35" t="s">
        <v>108</v>
      </c>
      <c r="I259" s="23">
        <v>3300</v>
      </c>
      <c r="J259" s="35" t="s">
        <v>108</v>
      </c>
      <c r="K259" s="34">
        <f t="shared" si="17"/>
        <v>36290</v>
      </c>
      <c r="L259" s="25">
        <f>FJ259</f>
        <v>36290</v>
      </c>
      <c r="M259" s="26">
        <v>1500</v>
      </c>
      <c r="N259" s="26">
        <v>1000</v>
      </c>
      <c r="O259" s="26">
        <v>5000</v>
      </c>
      <c r="P259" s="26">
        <v>8000</v>
      </c>
      <c r="Q259" s="258"/>
      <c r="R259" s="258"/>
      <c r="S259" s="258"/>
      <c r="T259" s="258"/>
      <c r="U259" s="258"/>
      <c r="V259" s="258"/>
      <c r="W259" s="258"/>
      <c r="X259" s="258"/>
      <c r="Y259" s="258"/>
      <c r="Z259" s="258"/>
      <c r="AA259" s="258"/>
      <c r="AB259" s="258"/>
      <c r="AC259" s="258"/>
      <c r="AD259" s="258"/>
      <c r="AE259" s="258"/>
      <c r="AF259" s="258"/>
      <c r="AG259" s="258"/>
      <c r="AH259" s="258"/>
      <c r="AI259" s="258"/>
      <c r="AJ259" s="258"/>
      <c r="AK259" s="258"/>
      <c r="AL259" s="258"/>
      <c r="AM259" s="258"/>
      <c r="AN259" s="258"/>
      <c r="AO259" s="258"/>
      <c r="AP259" s="258"/>
      <c r="AQ259" s="258"/>
      <c r="AR259" s="258"/>
      <c r="AS259" s="258"/>
      <c r="AT259" s="258"/>
      <c r="AU259" s="258"/>
      <c r="AV259" s="258"/>
      <c r="AW259" s="258"/>
      <c r="AX259" s="258"/>
      <c r="AY259" s="258"/>
      <c r="AZ259" s="258"/>
      <c r="BA259" s="258"/>
      <c r="BB259" s="258"/>
      <c r="BC259" s="258"/>
      <c r="BD259" s="258"/>
      <c r="BE259" s="258"/>
      <c r="BF259" s="258"/>
      <c r="BG259" s="258"/>
      <c r="BH259" s="258"/>
      <c r="BI259" s="258"/>
      <c r="BJ259" s="258"/>
      <c r="BK259" s="258"/>
      <c r="BL259" s="258"/>
      <c r="BM259" s="258"/>
      <c r="BN259" s="258"/>
      <c r="BO259" s="258"/>
      <c r="BP259" s="258"/>
      <c r="BQ259" s="258"/>
      <c r="BR259" s="258"/>
      <c r="BS259" s="258"/>
      <c r="BT259" s="258"/>
      <c r="BU259" s="258"/>
      <c r="BV259" s="258"/>
      <c r="BW259" s="258"/>
      <c r="BX259" s="258"/>
      <c r="BY259" s="258"/>
      <c r="BZ259" s="258"/>
      <c r="CA259" s="258"/>
      <c r="CB259" s="258"/>
      <c r="CC259" s="26">
        <v>1500</v>
      </c>
      <c r="CD259" s="27">
        <v>1500</v>
      </c>
      <c r="CE259" s="26">
        <v>1000</v>
      </c>
      <c r="CF259" s="27">
        <v>1000</v>
      </c>
      <c r="CG259" s="26">
        <v>5000</v>
      </c>
      <c r="CH259" s="27">
        <f>3000+0</f>
        <v>3000</v>
      </c>
      <c r="CI259" s="26">
        <v>8000</v>
      </c>
      <c r="CJ259" s="27">
        <v>0</v>
      </c>
      <c r="CK259" s="28"/>
      <c r="CL259" s="27"/>
      <c r="CM259" s="26"/>
      <c r="CN259" s="27"/>
      <c r="CO259" s="29">
        <v>2310</v>
      </c>
      <c r="CP259" s="27"/>
      <c r="CQ259" s="29">
        <v>2310</v>
      </c>
      <c r="CR259" s="27"/>
      <c r="CS259" s="29">
        <v>2310</v>
      </c>
      <c r="CT259" s="27"/>
      <c r="CU259" s="29">
        <v>2310</v>
      </c>
      <c r="CV259" s="27"/>
      <c r="CW259" s="29">
        <v>2310</v>
      </c>
      <c r="CX259" s="27">
        <v>10000</v>
      </c>
      <c r="CY259" s="29">
        <v>2310</v>
      </c>
      <c r="CZ259" s="27"/>
      <c r="DA259" s="29">
        <v>2310</v>
      </c>
      <c r="DB259" s="27"/>
      <c r="DC259" s="29">
        <v>2310</v>
      </c>
      <c r="DD259" s="27"/>
      <c r="DE259" s="29">
        <v>2310</v>
      </c>
      <c r="DF259" s="27">
        <v>8500</v>
      </c>
      <c r="DG259" s="28"/>
      <c r="DH259" s="27"/>
      <c r="DI259" s="28"/>
      <c r="DJ259" s="27"/>
      <c r="DK259" s="125"/>
      <c r="DL259" s="128"/>
      <c r="DM259" s="27"/>
      <c r="DN259" s="128"/>
      <c r="DO259" s="27"/>
      <c r="DP259" s="128"/>
      <c r="DQ259" s="27"/>
      <c r="DR259" s="128"/>
      <c r="DS259" s="27"/>
      <c r="DT259" s="128"/>
      <c r="DU259" s="27"/>
      <c r="DV259" s="128"/>
      <c r="DW259" s="27"/>
      <c r="DX259" s="128"/>
      <c r="DY259" s="27"/>
      <c r="DZ259" s="128"/>
      <c r="EA259" s="27"/>
      <c r="EB259" s="128"/>
      <c r="EC259" s="27"/>
      <c r="ED259" s="128"/>
      <c r="EE259" s="27"/>
      <c r="EF259" s="128"/>
      <c r="EG259" s="27"/>
      <c r="EH259" s="28"/>
      <c r="EI259" s="27"/>
      <c r="EJ259" s="30"/>
      <c r="EK259" s="28"/>
      <c r="EL259" s="27"/>
      <c r="EM259" s="28"/>
      <c r="EN259" s="27"/>
      <c r="EO259" s="28"/>
      <c r="EP259" s="27"/>
      <c r="EQ259" s="28"/>
      <c r="ER259" s="27"/>
      <c r="ES259" s="28"/>
      <c r="ET259" s="27"/>
      <c r="EU259" s="28"/>
      <c r="EV259" s="27"/>
      <c r="EW259" s="26"/>
      <c r="EX259" s="27"/>
      <c r="EY259" s="26"/>
      <c r="EZ259" s="27"/>
      <c r="FA259" s="26"/>
      <c r="FB259" s="27"/>
      <c r="FC259" s="26"/>
      <c r="FD259" s="27"/>
      <c r="FE259" s="26"/>
      <c r="FF259" s="27"/>
      <c r="FG259" s="26"/>
      <c r="FH259" s="27"/>
      <c r="FI259" s="30"/>
      <c r="FJ259" s="31">
        <f t="shared" si="18"/>
        <v>36290</v>
      </c>
      <c r="FK259" s="31">
        <f t="shared" si="19"/>
        <v>24000</v>
      </c>
      <c r="FL259" s="32">
        <f t="shared" si="20"/>
        <v>12290</v>
      </c>
    </row>
    <row r="260" spans="1:168" ht="25.5" customHeight="1">
      <c r="A260" s="41">
        <v>253</v>
      </c>
      <c r="B260" s="199" t="s">
        <v>333</v>
      </c>
      <c r="C260" s="20" t="s">
        <v>334</v>
      </c>
      <c r="D260" s="20" t="s">
        <v>1460</v>
      </c>
      <c r="E260" s="20" t="s">
        <v>1458</v>
      </c>
      <c r="F260" s="204" t="s">
        <v>335</v>
      </c>
      <c r="G260" s="22" t="s">
        <v>45</v>
      </c>
      <c r="H260" s="35" t="s">
        <v>1463</v>
      </c>
      <c r="I260" s="23">
        <v>6200</v>
      </c>
      <c r="J260" s="35"/>
      <c r="K260" s="34">
        <f t="shared" si="17"/>
        <v>54560</v>
      </c>
      <c r="L260" s="25">
        <f>FJ260</f>
        <v>54560</v>
      </c>
      <c r="M260" s="26">
        <v>1500</v>
      </c>
      <c r="N260" s="26">
        <v>1000</v>
      </c>
      <c r="O260" s="26">
        <v>5000</v>
      </c>
      <c r="P260" s="26">
        <v>8000</v>
      </c>
      <c r="Q260" s="258"/>
      <c r="R260" s="258"/>
      <c r="S260" s="258"/>
      <c r="T260" s="258"/>
      <c r="U260" s="258"/>
      <c r="V260" s="258"/>
      <c r="W260" s="258"/>
      <c r="X260" s="258"/>
      <c r="Y260" s="258"/>
      <c r="Z260" s="258"/>
      <c r="AA260" s="258"/>
      <c r="AB260" s="258"/>
      <c r="AC260" s="258"/>
      <c r="AD260" s="258"/>
      <c r="AE260" s="258"/>
      <c r="AF260" s="258"/>
      <c r="AG260" s="258"/>
      <c r="AH260" s="258"/>
      <c r="AI260" s="258"/>
      <c r="AJ260" s="258"/>
      <c r="AK260" s="258"/>
      <c r="AL260" s="258"/>
      <c r="AM260" s="258"/>
      <c r="AN260" s="258"/>
      <c r="AO260" s="258"/>
      <c r="AP260" s="258"/>
      <c r="AQ260" s="258"/>
      <c r="AR260" s="258"/>
      <c r="AS260" s="258"/>
      <c r="AT260" s="258"/>
      <c r="AU260" s="258"/>
      <c r="AV260" s="258"/>
      <c r="AW260" s="258"/>
      <c r="AX260" s="258"/>
      <c r="AY260" s="258"/>
      <c r="AZ260" s="258"/>
      <c r="BA260" s="258"/>
      <c r="BB260" s="258"/>
      <c r="BC260" s="258"/>
      <c r="BD260" s="258"/>
      <c r="BE260" s="258"/>
      <c r="BF260" s="258"/>
      <c r="BG260" s="258"/>
      <c r="BH260" s="258"/>
      <c r="BI260" s="258"/>
      <c r="BJ260" s="258"/>
      <c r="BK260" s="258"/>
      <c r="BL260" s="258"/>
      <c r="BM260" s="258"/>
      <c r="BN260" s="258"/>
      <c r="BO260" s="258"/>
      <c r="BP260" s="258"/>
      <c r="BQ260" s="258"/>
      <c r="BR260" s="258"/>
      <c r="BS260" s="258"/>
      <c r="BT260" s="258"/>
      <c r="BU260" s="258"/>
      <c r="BV260" s="258"/>
      <c r="BW260" s="258"/>
      <c r="BX260" s="258"/>
      <c r="BY260" s="258"/>
      <c r="BZ260" s="258"/>
      <c r="CA260" s="258"/>
      <c r="CB260" s="258"/>
      <c r="CC260" s="26">
        <v>1500</v>
      </c>
      <c r="CD260" s="27">
        <v>1500</v>
      </c>
      <c r="CE260" s="26">
        <v>1000</v>
      </c>
      <c r="CF260" s="27">
        <v>1000</v>
      </c>
      <c r="CG260" s="26">
        <v>5000</v>
      </c>
      <c r="CH260" s="27">
        <v>5000</v>
      </c>
      <c r="CI260" s="26">
        <v>8000</v>
      </c>
      <c r="CJ260" s="27">
        <v>0</v>
      </c>
      <c r="CK260" s="28"/>
      <c r="CL260" s="27"/>
      <c r="CM260" s="26"/>
      <c r="CN260" s="27"/>
      <c r="CO260" s="29">
        <v>4340</v>
      </c>
      <c r="CP260" s="27"/>
      <c r="CQ260" s="29">
        <v>4340</v>
      </c>
      <c r="CR260" s="27"/>
      <c r="CS260" s="29">
        <v>4340</v>
      </c>
      <c r="CT260" s="27"/>
      <c r="CU260" s="29">
        <v>4340</v>
      </c>
      <c r="CV260" s="27">
        <v>8000</v>
      </c>
      <c r="CW260" s="29">
        <v>4340</v>
      </c>
      <c r="CX260" s="27"/>
      <c r="CY260" s="29">
        <v>4340</v>
      </c>
      <c r="CZ260" s="27"/>
      <c r="DA260" s="29">
        <v>4340</v>
      </c>
      <c r="DB260" s="27"/>
      <c r="DC260" s="29">
        <v>4340</v>
      </c>
      <c r="DD260" s="27"/>
      <c r="DE260" s="29">
        <v>4340</v>
      </c>
      <c r="DF260" s="27"/>
      <c r="DG260" s="28"/>
      <c r="DH260" s="27"/>
      <c r="DI260" s="28"/>
      <c r="DJ260" s="27"/>
      <c r="DK260" s="125"/>
      <c r="DL260" s="128"/>
      <c r="DM260" s="27"/>
      <c r="DN260" s="128"/>
      <c r="DO260" s="27"/>
      <c r="DP260" s="128"/>
      <c r="DQ260" s="27"/>
      <c r="DR260" s="128"/>
      <c r="DS260" s="27"/>
      <c r="DT260" s="128"/>
      <c r="DU260" s="27"/>
      <c r="DV260" s="128"/>
      <c r="DW260" s="27"/>
      <c r="DX260" s="128"/>
      <c r="DY260" s="27"/>
      <c r="DZ260" s="128"/>
      <c r="EA260" s="27"/>
      <c r="EB260" s="128"/>
      <c r="EC260" s="27"/>
      <c r="ED260" s="128"/>
      <c r="EE260" s="27"/>
      <c r="EF260" s="128"/>
      <c r="EG260" s="27"/>
      <c r="EH260" s="28"/>
      <c r="EI260" s="27"/>
      <c r="EJ260" s="30"/>
      <c r="EK260" s="28"/>
      <c r="EL260" s="27"/>
      <c r="EM260" s="28"/>
      <c r="EN260" s="27"/>
      <c r="EO260" s="28"/>
      <c r="EP260" s="27"/>
      <c r="EQ260" s="28"/>
      <c r="ER260" s="27"/>
      <c r="ES260" s="28"/>
      <c r="ET260" s="27"/>
      <c r="EU260" s="28"/>
      <c r="EV260" s="27"/>
      <c r="EW260" s="26"/>
      <c r="EX260" s="27"/>
      <c r="EY260" s="26"/>
      <c r="EZ260" s="27"/>
      <c r="FA260" s="26"/>
      <c r="FB260" s="27"/>
      <c r="FC260" s="26"/>
      <c r="FD260" s="27"/>
      <c r="FE260" s="26"/>
      <c r="FF260" s="27"/>
      <c r="FG260" s="26"/>
      <c r="FH260" s="27"/>
      <c r="FI260" s="30"/>
      <c r="FJ260" s="31">
        <f t="shared" si="18"/>
        <v>54560</v>
      </c>
      <c r="FK260" s="31">
        <f t="shared" si="19"/>
        <v>15500</v>
      </c>
      <c r="FL260" s="32">
        <f t="shared" si="20"/>
        <v>39060</v>
      </c>
    </row>
    <row r="261" spans="1:168" ht="25.5" customHeight="1">
      <c r="A261" s="172">
        <v>254</v>
      </c>
      <c r="B261" s="48" t="s">
        <v>336</v>
      </c>
      <c r="C261" s="20" t="s">
        <v>337</v>
      </c>
      <c r="D261" s="20" t="s">
        <v>1460</v>
      </c>
      <c r="E261" s="20" t="s">
        <v>1458</v>
      </c>
      <c r="F261" s="204" t="s">
        <v>338</v>
      </c>
      <c r="G261" s="212"/>
      <c r="H261" s="35"/>
      <c r="I261" s="23">
        <v>6600</v>
      </c>
      <c r="J261" s="35"/>
      <c r="K261" s="34">
        <f t="shared" si="17"/>
        <v>57080</v>
      </c>
      <c r="L261" s="25">
        <f>FJ261</f>
        <v>57080</v>
      </c>
      <c r="M261" s="26">
        <v>1500</v>
      </c>
      <c r="N261" s="26">
        <v>1000</v>
      </c>
      <c r="O261" s="26">
        <v>5000</v>
      </c>
      <c r="P261" s="26">
        <v>8000</v>
      </c>
      <c r="Q261" s="258"/>
      <c r="R261" s="258"/>
      <c r="S261" s="258"/>
      <c r="T261" s="258"/>
      <c r="U261" s="258"/>
      <c r="V261" s="258"/>
      <c r="W261" s="258"/>
      <c r="X261" s="258"/>
      <c r="Y261" s="258"/>
      <c r="Z261" s="258"/>
      <c r="AA261" s="258"/>
      <c r="AB261" s="258"/>
      <c r="AC261" s="258"/>
      <c r="AD261" s="258"/>
      <c r="AE261" s="258"/>
      <c r="AF261" s="258"/>
      <c r="AG261" s="258"/>
      <c r="AH261" s="258"/>
      <c r="AI261" s="258"/>
      <c r="AJ261" s="258"/>
      <c r="AK261" s="258"/>
      <c r="AL261" s="258"/>
      <c r="AM261" s="258"/>
      <c r="AN261" s="258"/>
      <c r="AO261" s="258"/>
      <c r="AP261" s="258"/>
      <c r="AQ261" s="258"/>
      <c r="AR261" s="258"/>
      <c r="AS261" s="258"/>
      <c r="AT261" s="258"/>
      <c r="AU261" s="258"/>
      <c r="AV261" s="258"/>
      <c r="AW261" s="258"/>
      <c r="AX261" s="258"/>
      <c r="AY261" s="258"/>
      <c r="AZ261" s="258"/>
      <c r="BA261" s="258"/>
      <c r="BB261" s="258"/>
      <c r="BC261" s="258"/>
      <c r="BD261" s="258"/>
      <c r="BE261" s="258"/>
      <c r="BF261" s="258"/>
      <c r="BG261" s="258"/>
      <c r="BH261" s="258"/>
      <c r="BI261" s="258"/>
      <c r="BJ261" s="258"/>
      <c r="BK261" s="258"/>
      <c r="BL261" s="258"/>
      <c r="BM261" s="258"/>
      <c r="BN261" s="258"/>
      <c r="BO261" s="258"/>
      <c r="BP261" s="258"/>
      <c r="BQ261" s="258"/>
      <c r="BR261" s="258"/>
      <c r="BS261" s="258"/>
      <c r="BT261" s="258"/>
      <c r="BU261" s="258"/>
      <c r="BV261" s="258"/>
      <c r="BW261" s="258"/>
      <c r="BX261" s="258"/>
      <c r="BY261" s="258"/>
      <c r="BZ261" s="258"/>
      <c r="CA261" s="258"/>
      <c r="CB261" s="258"/>
      <c r="CC261" s="26">
        <v>1500</v>
      </c>
      <c r="CD261" s="27">
        <v>1500</v>
      </c>
      <c r="CE261" s="26">
        <v>1000</v>
      </c>
      <c r="CF261" s="27">
        <v>1000</v>
      </c>
      <c r="CG261" s="26">
        <v>5000</v>
      </c>
      <c r="CH261" s="27">
        <v>5000</v>
      </c>
      <c r="CI261" s="26">
        <v>8000</v>
      </c>
      <c r="CJ261" s="27">
        <v>0</v>
      </c>
      <c r="CK261" s="28"/>
      <c r="CL261" s="27"/>
      <c r="CM261" s="26"/>
      <c r="CN261" s="27"/>
      <c r="CO261" s="29">
        <v>4620</v>
      </c>
      <c r="CP261" s="27">
        <v>12620</v>
      </c>
      <c r="CQ261" s="29">
        <v>4620</v>
      </c>
      <c r="CR261" s="27">
        <v>4620</v>
      </c>
      <c r="CS261" s="29">
        <v>4620</v>
      </c>
      <c r="CT261" s="27">
        <v>4620</v>
      </c>
      <c r="CU261" s="29">
        <v>4620</v>
      </c>
      <c r="CV261" s="27">
        <v>4620</v>
      </c>
      <c r="CW261" s="29">
        <v>4620</v>
      </c>
      <c r="CX261" s="27">
        <v>4620</v>
      </c>
      <c r="CY261" s="29">
        <v>4620</v>
      </c>
      <c r="CZ261" s="27"/>
      <c r="DA261" s="29">
        <v>4620</v>
      </c>
      <c r="DB261" s="27"/>
      <c r="DC261" s="29">
        <v>4620</v>
      </c>
      <c r="DD261" s="27"/>
      <c r="DE261" s="29">
        <v>4620</v>
      </c>
      <c r="DF261" s="27">
        <v>9240</v>
      </c>
      <c r="DG261" s="28"/>
      <c r="DH261" s="27"/>
      <c r="DI261" s="28"/>
      <c r="DJ261" s="27"/>
      <c r="DK261" s="125"/>
      <c r="DL261" s="128"/>
      <c r="DM261" s="27"/>
      <c r="DN261" s="128"/>
      <c r="DO261" s="27"/>
      <c r="DP261" s="128"/>
      <c r="DQ261" s="27"/>
      <c r="DR261" s="128"/>
      <c r="DS261" s="27"/>
      <c r="DT261" s="128"/>
      <c r="DU261" s="27"/>
      <c r="DV261" s="128"/>
      <c r="DW261" s="27"/>
      <c r="DX261" s="128"/>
      <c r="DY261" s="27"/>
      <c r="DZ261" s="128"/>
      <c r="EA261" s="27"/>
      <c r="EB261" s="128"/>
      <c r="EC261" s="27"/>
      <c r="ED261" s="128"/>
      <c r="EE261" s="27"/>
      <c r="EF261" s="128"/>
      <c r="EG261" s="27"/>
      <c r="EH261" s="28"/>
      <c r="EI261" s="27"/>
      <c r="EJ261" s="30"/>
      <c r="EK261" s="28"/>
      <c r="EL261" s="27"/>
      <c r="EM261" s="28"/>
      <c r="EN261" s="27"/>
      <c r="EO261" s="28"/>
      <c r="EP261" s="27"/>
      <c r="EQ261" s="28"/>
      <c r="ER261" s="27"/>
      <c r="ES261" s="28"/>
      <c r="ET261" s="27"/>
      <c r="EU261" s="28"/>
      <c r="EV261" s="27"/>
      <c r="EW261" s="26"/>
      <c r="EX261" s="27"/>
      <c r="EY261" s="26"/>
      <c r="EZ261" s="27"/>
      <c r="FA261" s="26"/>
      <c r="FB261" s="27"/>
      <c r="FC261" s="26"/>
      <c r="FD261" s="27"/>
      <c r="FE261" s="26"/>
      <c r="FF261" s="27"/>
      <c r="FG261" s="26"/>
      <c r="FH261" s="27"/>
      <c r="FI261" s="30"/>
      <c r="FJ261" s="31">
        <f t="shared" si="18"/>
        <v>57080</v>
      </c>
      <c r="FK261" s="31">
        <f t="shared" si="19"/>
        <v>47840</v>
      </c>
      <c r="FL261" s="32">
        <f t="shared" si="20"/>
        <v>9240</v>
      </c>
    </row>
    <row r="262" spans="1:168" ht="25.5" customHeight="1">
      <c r="A262" s="41">
        <v>255</v>
      </c>
      <c r="B262" s="48" t="s">
        <v>950</v>
      </c>
      <c r="C262" s="20" t="s">
        <v>951</v>
      </c>
      <c r="D262" s="20" t="s">
        <v>1460</v>
      </c>
      <c r="E262" s="20" t="s">
        <v>1457</v>
      </c>
      <c r="F262" s="201" t="s">
        <v>952</v>
      </c>
      <c r="G262" s="132" t="s">
        <v>410</v>
      </c>
      <c r="H262" s="35" t="s">
        <v>1463</v>
      </c>
      <c r="I262" s="94">
        <v>6200</v>
      </c>
      <c r="J262" s="127"/>
      <c r="K262" s="34">
        <f t="shared" si="17"/>
        <v>54560</v>
      </c>
      <c r="L262" s="25">
        <f>FL262</f>
        <v>11340</v>
      </c>
      <c r="M262" s="26">
        <v>1500</v>
      </c>
      <c r="N262" s="26">
        <v>1000</v>
      </c>
      <c r="O262" s="26">
        <v>5000</v>
      </c>
      <c r="P262" s="26">
        <v>8000</v>
      </c>
      <c r="Q262" s="258"/>
      <c r="R262" s="258"/>
      <c r="S262" s="258"/>
      <c r="T262" s="258"/>
      <c r="U262" s="258"/>
      <c r="V262" s="258"/>
      <c r="W262" s="258"/>
      <c r="X262" s="258"/>
      <c r="Y262" s="258"/>
      <c r="Z262" s="258"/>
      <c r="AA262" s="258"/>
      <c r="AB262" s="258"/>
      <c r="AC262" s="258"/>
      <c r="AD262" s="258"/>
      <c r="AE262" s="258"/>
      <c r="AF262" s="258"/>
      <c r="AG262" s="258"/>
      <c r="AH262" s="258"/>
      <c r="AI262" s="258"/>
      <c r="AJ262" s="258"/>
      <c r="AK262" s="258"/>
      <c r="AL262" s="258"/>
      <c r="AM262" s="258"/>
      <c r="AN262" s="258"/>
      <c r="AO262" s="258"/>
      <c r="AP262" s="258"/>
      <c r="AQ262" s="258"/>
      <c r="AR262" s="258"/>
      <c r="AS262" s="258"/>
      <c r="AT262" s="258"/>
      <c r="AU262" s="258"/>
      <c r="AV262" s="258"/>
      <c r="AW262" s="258"/>
      <c r="AX262" s="258"/>
      <c r="AY262" s="258"/>
      <c r="AZ262" s="258"/>
      <c r="BA262" s="258"/>
      <c r="BB262" s="258"/>
      <c r="BC262" s="258"/>
      <c r="BD262" s="258"/>
      <c r="BE262" s="258"/>
      <c r="BF262" s="258"/>
      <c r="BG262" s="258"/>
      <c r="BH262" s="258"/>
      <c r="BI262" s="258"/>
      <c r="BJ262" s="258"/>
      <c r="BK262" s="258"/>
      <c r="BL262" s="258"/>
      <c r="BM262" s="258"/>
      <c r="BN262" s="258"/>
      <c r="BO262" s="258"/>
      <c r="BP262" s="258"/>
      <c r="BQ262" s="258"/>
      <c r="BR262" s="258"/>
      <c r="BS262" s="258"/>
      <c r="BT262" s="258"/>
      <c r="BU262" s="258"/>
      <c r="BV262" s="258"/>
      <c r="BW262" s="258"/>
      <c r="BX262" s="258"/>
      <c r="BY262" s="258"/>
      <c r="BZ262" s="258"/>
      <c r="CA262" s="258"/>
      <c r="CB262" s="258"/>
      <c r="CC262" s="26">
        <v>1500</v>
      </c>
      <c r="CD262" s="27">
        <v>1500</v>
      </c>
      <c r="CE262" s="26">
        <v>1000</v>
      </c>
      <c r="CF262" s="27">
        <v>1000</v>
      </c>
      <c r="CG262" s="26">
        <v>5000</v>
      </c>
      <c r="CH262" s="27">
        <v>5000</v>
      </c>
      <c r="CI262" s="26">
        <v>8000</v>
      </c>
      <c r="CJ262" s="27">
        <v>0</v>
      </c>
      <c r="CK262" s="26"/>
      <c r="CL262" s="27"/>
      <c r="CM262" s="29">
        <v>4340</v>
      </c>
      <c r="CN262" s="27">
        <v>0</v>
      </c>
      <c r="CO262" s="29">
        <v>4340</v>
      </c>
      <c r="CP262" s="27">
        <v>0</v>
      </c>
      <c r="CQ262" s="29">
        <v>4340</v>
      </c>
      <c r="CR262" s="27">
        <v>0</v>
      </c>
      <c r="CS262" s="29">
        <v>4340</v>
      </c>
      <c r="CT262" s="27">
        <v>21860</v>
      </c>
      <c r="CU262" s="29">
        <v>4340</v>
      </c>
      <c r="CV262" s="27">
        <v>4620</v>
      </c>
      <c r="CW262" s="29">
        <v>4340</v>
      </c>
      <c r="CX262" s="27"/>
      <c r="CY262" s="29">
        <v>4340</v>
      </c>
      <c r="CZ262" s="27"/>
      <c r="DA262" s="29">
        <v>4340</v>
      </c>
      <c r="DB262" s="27"/>
      <c r="DC262" s="29">
        <v>4340</v>
      </c>
      <c r="DD262" s="27">
        <v>9240</v>
      </c>
      <c r="DE262" s="128"/>
      <c r="DF262" s="27"/>
      <c r="DG262" s="128"/>
      <c r="DH262" s="27"/>
      <c r="DI262" s="128"/>
      <c r="DJ262" s="27"/>
      <c r="DK262" s="125"/>
      <c r="DL262" s="128"/>
      <c r="DM262" s="27"/>
      <c r="DN262" s="128"/>
      <c r="DO262" s="27"/>
      <c r="DP262" s="128"/>
      <c r="DQ262" s="27"/>
      <c r="DR262" s="128"/>
      <c r="DS262" s="27"/>
      <c r="DT262" s="128"/>
      <c r="DU262" s="27"/>
      <c r="DV262" s="128"/>
      <c r="DW262" s="27"/>
      <c r="DX262" s="128"/>
      <c r="DY262" s="27"/>
      <c r="DZ262" s="128"/>
      <c r="EA262" s="27"/>
      <c r="EB262" s="128"/>
      <c r="EC262" s="27"/>
      <c r="ED262" s="128"/>
      <c r="EE262" s="27"/>
      <c r="EF262" s="128"/>
      <c r="EG262" s="27"/>
      <c r="EH262" s="28"/>
      <c r="EI262" s="27"/>
      <c r="EJ262" s="30"/>
      <c r="EK262" s="28"/>
      <c r="EL262" s="27"/>
      <c r="EM262" s="28"/>
      <c r="EN262" s="27"/>
      <c r="EO262" s="28"/>
      <c r="EP262" s="27"/>
      <c r="EQ262" s="28"/>
      <c r="ER262" s="27"/>
      <c r="ES262" s="28"/>
      <c r="ET262" s="27"/>
      <c r="EU262" s="28"/>
      <c r="EV262" s="27"/>
      <c r="EW262" s="26"/>
      <c r="EX262" s="27"/>
      <c r="EY262" s="26"/>
      <c r="EZ262" s="27"/>
      <c r="FA262" s="26"/>
      <c r="FB262" s="27"/>
      <c r="FC262" s="26"/>
      <c r="FD262" s="27"/>
      <c r="FE262" s="26"/>
      <c r="FF262" s="27"/>
      <c r="FG262" s="26"/>
      <c r="FH262" s="27"/>
      <c r="FI262" s="30"/>
      <c r="FJ262" s="31">
        <f t="shared" si="18"/>
        <v>54560</v>
      </c>
      <c r="FK262" s="31">
        <f t="shared" si="19"/>
        <v>43220</v>
      </c>
      <c r="FL262" s="32">
        <f t="shared" si="20"/>
        <v>11340</v>
      </c>
    </row>
    <row r="263" spans="1:168" ht="27.75" customHeight="1">
      <c r="A263" s="172">
        <v>256</v>
      </c>
      <c r="B263" s="54" t="s">
        <v>953</v>
      </c>
      <c r="C263" s="164" t="s">
        <v>340</v>
      </c>
      <c r="D263" s="20" t="s">
        <v>1460</v>
      </c>
      <c r="E263" s="20" t="s">
        <v>1457</v>
      </c>
      <c r="F263" s="126" t="s">
        <v>341</v>
      </c>
      <c r="G263" s="97"/>
      <c r="H263" s="127" t="s">
        <v>1465</v>
      </c>
      <c r="I263" s="94">
        <v>4600</v>
      </c>
      <c r="J263" s="127" t="s">
        <v>56</v>
      </c>
      <c r="K263" s="34">
        <f t="shared" si="17"/>
        <v>44480</v>
      </c>
      <c r="L263" s="25">
        <f>FL263</f>
        <v>36980</v>
      </c>
      <c r="M263" s="26">
        <v>1500</v>
      </c>
      <c r="N263" s="26">
        <v>1000</v>
      </c>
      <c r="O263" s="26">
        <v>5000</v>
      </c>
      <c r="P263" s="26">
        <v>8000</v>
      </c>
      <c r="Q263" s="258"/>
      <c r="R263" s="258"/>
      <c r="S263" s="258"/>
      <c r="T263" s="258"/>
      <c r="U263" s="258"/>
      <c r="V263" s="258"/>
      <c r="W263" s="258"/>
      <c r="X263" s="258"/>
      <c r="Y263" s="258"/>
      <c r="Z263" s="258"/>
      <c r="AA263" s="258"/>
      <c r="AB263" s="258"/>
      <c r="AC263" s="258"/>
      <c r="AD263" s="258"/>
      <c r="AE263" s="258"/>
      <c r="AF263" s="258"/>
      <c r="AG263" s="258"/>
      <c r="AH263" s="258"/>
      <c r="AI263" s="258"/>
      <c r="AJ263" s="258"/>
      <c r="AK263" s="258"/>
      <c r="AL263" s="258"/>
      <c r="AM263" s="258"/>
      <c r="AN263" s="258"/>
      <c r="AO263" s="258"/>
      <c r="AP263" s="258"/>
      <c r="AQ263" s="258"/>
      <c r="AR263" s="258"/>
      <c r="AS263" s="258"/>
      <c r="AT263" s="258"/>
      <c r="AU263" s="258"/>
      <c r="AV263" s="258"/>
      <c r="AW263" s="258"/>
      <c r="AX263" s="258"/>
      <c r="AY263" s="258"/>
      <c r="AZ263" s="258"/>
      <c r="BA263" s="258"/>
      <c r="BB263" s="258"/>
      <c r="BC263" s="258"/>
      <c r="BD263" s="258"/>
      <c r="BE263" s="258"/>
      <c r="BF263" s="258"/>
      <c r="BG263" s="258"/>
      <c r="BH263" s="258"/>
      <c r="BI263" s="258"/>
      <c r="BJ263" s="258"/>
      <c r="BK263" s="258"/>
      <c r="BL263" s="258"/>
      <c r="BM263" s="258"/>
      <c r="BN263" s="258"/>
      <c r="BO263" s="258"/>
      <c r="BP263" s="258"/>
      <c r="BQ263" s="258"/>
      <c r="BR263" s="258"/>
      <c r="BS263" s="258"/>
      <c r="BT263" s="258"/>
      <c r="BU263" s="258"/>
      <c r="BV263" s="258"/>
      <c r="BW263" s="258"/>
      <c r="BX263" s="258"/>
      <c r="BY263" s="258"/>
      <c r="BZ263" s="258"/>
      <c r="CA263" s="258"/>
      <c r="CB263" s="258"/>
      <c r="CC263" s="26">
        <v>1500</v>
      </c>
      <c r="CD263" s="27">
        <v>1500</v>
      </c>
      <c r="CE263" s="26">
        <v>1000</v>
      </c>
      <c r="CF263" s="27">
        <v>1000</v>
      </c>
      <c r="CG263" s="26">
        <v>5000</v>
      </c>
      <c r="CH263" s="27">
        <v>5000</v>
      </c>
      <c r="CI263" s="26">
        <v>8000</v>
      </c>
      <c r="CJ263" s="27"/>
      <c r="CK263" s="26"/>
      <c r="CL263" s="27"/>
      <c r="CM263" s="29">
        <v>3220</v>
      </c>
      <c r="CN263" s="27"/>
      <c r="CO263" s="29">
        <v>3220</v>
      </c>
      <c r="CP263" s="27"/>
      <c r="CQ263" s="29">
        <v>3220</v>
      </c>
      <c r="CR263" s="27"/>
      <c r="CS263" s="29">
        <v>3220</v>
      </c>
      <c r="CT263" s="27"/>
      <c r="CU263" s="29">
        <v>3220</v>
      </c>
      <c r="CV263" s="27"/>
      <c r="CW263" s="29">
        <v>3220</v>
      </c>
      <c r="CX263" s="27"/>
      <c r="CY263" s="29">
        <v>3220</v>
      </c>
      <c r="CZ263" s="27"/>
      <c r="DA263" s="29">
        <v>3220</v>
      </c>
      <c r="DB263" s="27"/>
      <c r="DC263" s="29">
        <v>3220</v>
      </c>
      <c r="DD263" s="27"/>
      <c r="DE263" s="128"/>
      <c r="DF263" s="27"/>
      <c r="DG263" s="128"/>
      <c r="DH263" s="27"/>
      <c r="DI263" s="128"/>
      <c r="DJ263" s="27"/>
      <c r="DK263" s="125"/>
      <c r="DL263" s="128"/>
      <c r="DM263" s="27"/>
      <c r="DN263" s="128"/>
      <c r="DO263" s="27"/>
      <c r="DP263" s="128"/>
      <c r="DQ263" s="27"/>
      <c r="DR263" s="128"/>
      <c r="DS263" s="27"/>
      <c r="DT263" s="128"/>
      <c r="DU263" s="27"/>
      <c r="DV263" s="128"/>
      <c r="DW263" s="27"/>
      <c r="DX263" s="128"/>
      <c r="DY263" s="27"/>
      <c r="DZ263" s="128"/>
      <c r="EA263" s="27"/>
      <c r="EB263" s="128"/>
      <c r="EC263" s="27"/>
      <c r="ED263" s="128"/>
      <c r="EE263" s="27"/>
      <c r="EF263" s="128"/>
      <c r="EG263" s="27"/>
      <c r="EH263" s="28"/>
      <c r="EI263" s="27"/>
      <c r="EJ263" s="30"/>
      <c r="EK263" s="28"/>
      <c r="EL263" s="27"/>
      <c r="EM263" s="28"/>
      <c r="EN263" s="27"/>
      <c r="EO263" s="28"/>
      <c r="EP263" s="27"/>
      <c r="EQ263" s="28"/>
      <c r="ER263" s="27"/>
      <c r="ES263" s="28"/>
      <c r="ET263" s="27"/>
      <c r="EU263" s="28"/>
      <c r="EV263" s="27"/>
      <c r="EW263" s="26"/>
      <c r="EX263" s="27"/>
      <c r="EY263" s="26"/>
      <c r="EZ263" s="27"/>
      <c r="FA263" s="26"/>
      <c r="FB263" s="27"/>
      <c r="FC263" s="26"/>
      <c r="FD263" s="27"/>
      <c r="FE263" s="26"/>
      <c r="FF263" s="27"/>
      <c r="FG263" s="26"/>
      <c r="FH263" s="27"/>
      <c r="FI263" s="30"/>
      <c r="FJ263" s="31">
        <f t="shared" si="18"/>
        <v>44480</v>
      </c>
      <c r="FK263" s="31">
        <f t="shared" si="19"/>
        <v>7500</v>
      </c>
      <c r="FL263" s="32">
        <f t="shared" si="20"/>
        <v>36980</v>
      </c>
    </row>
    <row r="264" spans="1:168" ht="27.75">
      <c r="A264" s="41">
        <v>257</v>
      </c>
      <c r="B264" s="54" t="s">
        <v>339</v>
      </c>
      <c r="C264" s="164" t="s">
        <v>340</v>
      </c>
      <c r="D264" s="20" t="s">
        <v>1460</v>
      </c>
      <c r="E264" s="20" t="s">
        <v>1458</v>
      </c>
      <c r="F264" s="21" t="s">
        <v>341</v>
      </c>
      <c r="G264" s="97"/>
      <c r="H264" s="34" t="s">
        <v>1465</v>
      </c>
      <c r="I264" s="23">
        <v>4600</v>
      </c>
      <c r="J264" s="232" t="s">
        <v>56</v>
      </c>
      <c r="K264" s="34">
        <f t="shared" si="17"/>
        <v>44480</v>
      </c>
      <c r="L264" s="25">
        <f>FJ264</f>
        <v>44480</v>
      </c>
      <c r="M264" s="26">
        <v>1500</v>
      </c>
      <c r="N264" s="26">
        <v>1000</v>
      </c>
      <c r="O264" s="26">
        <v>5000</v>
      </c>
      <c r="P264" s="26">
        <v>8000</v>
      </c>
      <c r="Q264" s="258"/>
      <c r="R264" s="258"/>
      <c r="S264" s="258"/>
      <c r="T264" s="258"/>
      <c r="U264" s="258"/>
      <c r="V264" s="258"/>
      <c r="W264" s="258"/>
      <c r="X264" s="258"/>
      <c r="Y264" s="258"/>
      <c r="Z264" s="258"/>
      <c r="AA264" s="258"/>
      <c r="AB264" s="258"/>
      <c r="AC264" s="258"/>
      <c r="AD264" s="258"/>
      <c r="AE264" s="258"/>
      <c r="AF264" s="258"/>
      <c r="AG264" s="258"/>
      <c r="AH264" s="258"/>
      <c r="AI264" s="258"/>
      <c r="AJ264" s="258"/>
      <c r="AK264" s="258"/>
      <c r="AL264" s="258"/>
      <c r="AM264" s="258"/>
      <c r="AN264" s="258"/>
      <c r="AO264" s="258"/>
      <c r="AP264" s="258"/>
      <c r="AQ264" s="258"/>
      <c r="AR264" s="258"/>
      <c r="AS264" s="258"/>
      <c r="AT264" s="258"/>
      <c r="AU264" s="258"/>
      <c r="AV264" s="258"/>
      <c r="AW264" s="258"/>
      <c r="AX264" s="258"/>
      <c r="AY264" s="258"/>
      <c r="AZ264" s="258"/>
      <c r="BA264" s="258"/>
      <c r="BB264" s="258"/>
      <c r="BC264" s="258"/>
      <c r="BD264" s="258"/>
      <c r="BE264" s="258"/>
      <c r="BF264" s="258"/>
      <c r="BG264" s="258"/>
      <c r="BH264" s="258"/>
      <c r="BI264" s="258"/>
      <c r="BJ264" s="258"/>
      <c r="BK264" s="258"/>
      <c r="BL264" s="258"/>
      <c r="BM264" s="258"/>
      <c r="BN264" s="258"/>
      <c r="BO264" s="258"/>
      <c r="BP264" s="258"/>
      <c r="BQ264" s="258"/>
      <c r="BR264" s="258"/>
      <c r="BS264" s="258"/>
      <c r="BT264" s="258"/>
      <c r="BU264" s="258"/>
      <c r="BV264" s="258"/>
      <c r="BW264" s="258"/>
      <c r="BX264" s="258"/>
      <c r="BY264" s="258"/>
      <c r="BZ264" s="258"/>
      <c r="CA264" s="258"/>
      <c r="CB264" s="258"/>
      <c r="CC264" s="26">
        <v>1500</v>
      </c>
      <c r="CD264" s="27">
        <v>1500</v>
      </c>
      <c r="CE264" s="26">
        <v>1000</v>
      </c>
      <c r="CF264" s="27">
        <v>1000</v>
      </c>
      <c r="CG264" s="26">
        <v>5000</v>
      </c>
      <c r="CH264" s="27">
        <v>5000</v>
      </c>
      <c r="CI264" s="26">
        <v>8000</v>
      </c>
      <c r="CJ264" s="27">
        <v>0</v>
      </c>
      <c r="CK264" s="28"/>
      <c r="CL264" s="27"/>
      <c r="CM264" s="26"/>
      <c r="CN264" s="27"/>
      <c r="CO264" s="29">
        <v>3220</v>
      </c>
      <c r="CP264" s="27">
        <v>11220</v>
      </c>
      <c r="CQ264" s="29">
        <v>3220</v>
      </c>
      <c r="CR264" s="27">
        <v>3220</v>
      </c>
      <c r="CS264" s="29">
        <v>3220</v>
      </c>
      <c r="CT264" s="27">
        <v>3220</v>
      </c>
      <c r="CU264" s="29">
        <v>3220</v>
      </c>
      <c r="CV264" s="27">
        <v>3220</v>
      </c>
      <c r="CW264" s="29">
        <v>3220</v>
      </c>
      <c r="CX264" s="27">
        <v>3220</v>
      </c>
      <c r="CY264" s="29">
        <v>3220</v>
      </c>
      <c r="CZ264" s="27">
        <v>3220</v>
      </c>
      <c r="DA264" s="29">
        <v>3220</v>
      </c>
      <c r="DB264" s="27">
        <v>3220</v>
      </c>
      <c r="DC264" s="29">
        <v>3220</v>
      </c>
      <c r="DD264" s="27">
        <v>3220</v>
      </c>
      <c r="DE264" s="29">
        <v>3220</v>
      </c>
      <c r="DF264" s="27">
        <v>3220</v>
      </c>
      <c r="DG264" s="28"/>
      <c r="DH264" s="27"/>
      <c r="DI264" s="28"/>
      <c r="DJ264" s="27"/>
      <c r="DK264" s="125"/>
      <c r="DL264" s="128"/>
      <c r="DM264" s="27"/>
      <c r="DN264" s="128"/>
      <c r="DO264" s="27"/>
      <c r="DP264" s="128"/>
      <c r="DQ264" s="27"/>
      <c r="DR264" s="128"/>
      <c r="DS264" s="27"/>
      <c r="DT264" s="128"/>
      <c r="DU264" s="27"/>
      <c r="DV264" s="128"/>
      <c r="DW264" s="27"/>
      <c r="DX264" s="128"/>
      <c r="DY264" s="27"/>
      <c r="DZ264" s="128"/>
      <c r="EA264" s="27"/>
      <c r="EB264" s="128"/>
      <c r="EC264" s="27"/>
      <c r="ED264" s="128"/>
      <c r="EE264" s="27"/>
      <c r="EF264" s="128"/>
      <c r="EG264" s="27"/>
      <c r="EH264" s="28"/>
      <c r="EI264" s="27"/>
      <c r="EJ264" s="30"/>
      <c r="EK264" s="28"/>
      <c r="EL264" s="27"/>
      <c r="EM264" s="28"/>
      <c r="EN264" s="27"/>
      <c r="EO264" s="28"/>
      <c r="EP264" s="27"/>
      <c r="EQ264" s="28"/>
      <c r="ER264" s="27"/>
      <c r="ES264" s="28"/>
      <c r="ET264" s="27"/>
      <c r="EU264" s="28"/>
      <c r="EV264" s="27"/>
      <c r="EW264" s="26"/>
      <c r="EX264" s="27"/>
      <c r="EY264" s="26"/>
      <c r="EZ264" s="27"/>
      <c r="FA264" s="26"/>
      <c r="FB264" s="27"/>
      <c r="FC264" s="26"/>
      <c r="FD264" s="27"/>
      <c r="FE264" s="26"/>
      <c r="FF264" s="27"/>
      <c r="FG264" s="26"/>
      <c r="FH264" s="27"/>
      <c r="FI264" s="30"/>
      <c r="FJ264" s="31">
        <f t="shared" si="18"/>
        <v>44480</v>
      </c>
      <c r="FK264" s="31">
        <f t="shared" si="19"/>
        <v>44480</v>
      </c>
      <c r="FL264" s="32">
        <f t="shared" si="20"/>
        <v>0</v>
      </c>
    </row>
    <row r="265" spans="1:168" ht="27.75" customHeight="1">
      <c r="A265" s="172">
        <v>258</v>
      </c>
      <c r="B265" s="48" t="s">
        <v>954</v>
      </c>
      <c r="C265" s="164" t="s">
        <v>955</v>
      </c>
      <c r="D265" s="20" t="s">
        <v>1460</v>
      </c>
      <c r="E265" s="20" t="s">
        <v>1457</v>
      </c>
      <c r="F265" s="126" t="s">
        <v>956</v>
      </c>
      <c r="G265" s="97"/>
      <c r="H265" s="222" t="s">
        <v>136</v>
      </c>
      <c r="I265" s="94"/>
      <c r="J265" s="222" t="s">
        <v>136</v>
      </c>
      <c r="K265" s="34">
        <f t="shared" ref="K265:K328" si="23">I265*$K$6*0.7+SUM(M265:Q265)</f>
        <v>15500</v>
      </c>
      <c r="L265" s="25">
        <f>FL265</f>
        <v>0</v>
      </c>
      <c r="M265" s="26">
        <v>1500</v>
      </c>
      <c r="N265" s="26">
        <v>1000</v>
      </c>
      <c r="O265" s="26">
        <v>5000</v>
      </c>
      <c r="P265" s="26">
        <v>8000</v>
      </c>
      <c r="Q265" s="258"/>
      <c r="R265" s="258"/>
      <c r="S265" s="258"/>
      <c r="T265" s="258"/>
      <c r="U265" s="258"/>
      <c r="V265" s="258"/>
      <c r="W265" s="258"/>
      <c r="X265" s="258"/>
      <c r="Y265" s="258"/>
      <c r="Z265" s="258"/>
      <c r="AA265" s="258"/>
      <c r="AB265" s="258"/>
      <c r="AC265" s="258"/>
      <c r="AD265" s="258"/>
      <c r="AE265" s="258"/>
      <c r="AF265" s="258"/>
      <c r="AG265" s="258"/>
      <c r="AH265" s="258"/>
      <c r="AI265" s="258"/>
      <c r="AJ265" s="258"/>
      <c r="AK265" s="258"/>
      <c r="AL265" s="258"/>
      <c r="AM265" s="258"/>
      <c r="AN265" s="258"/>
      <c r="AO265" s="258"/>
      <c r="AP265" s="258"/>
      <c r="AQ265" s="258"/>
      <c r="AR265" s="258"/>
      <c r="AS265" s="258"/>
      <c r="AT265" s="258"/>
      <c r="AU265" s="258"/>
      <c r="AV265" s="258"/>
      <c r="AW265" s="258"/>
      <c r="AX265" s="258"/>
      <c r="AY265" s="258"/>
      <c r="AZ265" s="258"/>
      <c r="BA265" s="258"/>
      <c r="BB265" s="258"/>
      <c r="BC265" s="258"/>
      <c r="BD265" s="258"/>
      <c r="BE265" s="258"/>
      <c r="BF265" s="258"/>
      <c r="BG265" s="258"/>
      <c r="BH265" s="258"/>
      <c r="BI265" s="258"/>
      <c r="BJ265" s="258"/>
      <c r="BK265" s="258"/>
      <c r="BL265" s="258"/>
      <c r="BM265" s="258"/>
      <c r="BN265" s="258"/>
      <c r="BO265" s="258"/>
      <c r="BP265" s="258"/>
      <c r="BQ265" s="258"/>
      <c r="BR265" s="258"/>
      <c r="BS265" s="258"/>
      <c r="BT265" s="258"/>
      <c r="BU265" s="258"/>
      <c r="BV265" s="258"/>
      <c r="BW265" s="258"/>
      <c r="BX265" s="258"/>
      <c r="BY265" s="258"/>
      <c r="BZ265" s="258"/>
      <c r="CA265" s="258"/>
      <c r="CB265" s="258"/>
      <c r="CC265" s="26">
        <v>1500</v>
      </c>
      <c r="CD265" s="27">
        <v>1500</v>
      </c>
      <c r="CE265" s="26">
        <v>1000</v>
      </c>
      <c r="CF265" s="27">
        <v>1000</v>
      </c>
      <c r="CG265" s="26">
        <v>5000</v>
      </c>
      <c r="CH265" s="27">
        <v>5000</v>
      </c>
      <c r="CI265" s="26">
        <v>8000</v>
      </c>
      <c r="CJ265" s="27">
        <v>0</v>
      </c>
      <c r="CK265" s="26"/>
      <c r="CL265" s="27"/>
      <c r="CM265" s="29">
        <v>4620</v>
      </c>
      <c r="CN265" s="27">
        <v>8620</v>
      </c>
      <c r="CO265" s="29">
        <v>4620</v>
      </c>
      <c r="CP265" s="27">
        <v>0</v>
      </c>
      <c r="CQ265" s="29">
        <v>4620</v>
      </c>
      <c r="CR265" s="27"/>
      <c r="CS265" s="29">
        <v>4620</v>
      </c>
      <c r="CT265" s="27">
        <v>8620</v>
      </c>
      <c r="CU265" s="29">
        <v>4620</v>
      </c>
      <c r="CV265" s="27">
        <v>13860</v>
      </c>
      <c r="CW265" s="29"/>
      <c r="CX265" s="27"/>
      <c r="CY265" s="29"/>
      <c r="CZ265" s="27"/>
      <c r="DA265" s="29"/>
      <c r="DB265" s="27"/>
      <c r="DC265" s="29"/>
      <c r="DD265" s="27"/>
      <c r="DE265" s="128"/>
      <c r="DF265" s="27"/>
      <c r="DG265" s="128"/>
      <c r="DH265" s="27"/>
      <c r="DI265" s="128"/>
      <c r="DJ265" s="27"/>
      <c r="DK265" s="125"/>
      <c r="DL265" s="128"/>
      <c r="DM265" s="27"/>
      <c r="DN265" s="128"/>
      <c r="DO265" s="27"/>
      <c r="DP265" s="128"/>
      <c r="DQ265" s="27"/>
      <c r="DR265" s="128"/>
      <c r="DS265" s="27"/>
      <c r="DT265" s="128"/>
      <c r="DU265" s="27"/>
      <c r="DV265" s="128"/>
      <c r="DW265" s="27"/>
      <c r="DX265" s="128"/>
      <c r="DY265" s="27"/>
      <c r="DZ265" s="128"/>
      <c r="EA265" s="27"/>
      <c r="EB265" s="128"/>
      <c r="EC265" s="27"/>
      <c r="ED265" s="128"/>
      <c r="EE265" s="27"/>
      <c r="EF265" s="128"/>
      <c r="EG265" s="27"/>
      <c r="EH265" s="28"/>
      <c r="EI265" s="27"/>
      <c r="EJ265" s="30"/>
      <c r="EK265" s="28"/>
      <c r="EL265" s="27"/>
      <c r="EM265" s="28"/>
      <c r="EN265" s="27"/>
      <c r="EO265" s="28"/>
      <c r="EP265" s="27"/>
      <c r="EQ265" s="28"/>
      <c r="ER265" s="27"/>
      <c r="ES265" s="28"/>
      <c r="ET265" s="27"/>
      <c r="EU265" s="28"/>
      <c r="EV265" s="27"/>
      <c r="EW265" s="26"/>
      <c r="EX265" s="27"/>
      <c r="EY265" s="26"/>
      <c r="EZ265" s="27"/>
      <c r="FA265" s="26"/>
      <c r="FB265" s="27"/>
      <c r="FC265" s="26"/>
      <c r="FD265" s="27"/>
      <c r="FE265" s="26"/>
      <c r="FF265" s="27"/>
      <c r="FG265" s="26"/>
      <c r="FH265" s="27"/>
      <c r="FI265" s="30"/>
      <c r="FJ265" s="31">
        <f t="shared" ref="FJ265:FJ328" si="24">FG265+FE265+FC265+FA265+EY265+EW265+EU265+ES265+EQ265+EO265+EM265+EK265+EH265+EF265+ED265+EB265+DZ265+DX265+DV265+DT265+DR265+DP265+DN265+DL265+DI265+DG265+DE265+DC265+DA265+CY265+CW265+CU265+CS265+CQ265+CO265+CM265+CK265+CG265+CE265+CC265+CI265</f>
        <v>38600</v>
      </c>
      <c r="FK265" s="31">
        <f t="shared" ref="FK265:FK328" si="25">FH265+FF265+FD265+FB265+EZ265+EX265+EV265+ET265+ER265+EP265+EN265+EL265+EI265+EG265+EE265+EC265+EA265+DY265+DW265+DU265+DS265+DQ265+DO265+DM265+DJ265+DH265+DF265+DD265+DB265+CZ265+CX265+CV265+CT265+CR265+CP265+CN265+CL265+CH265+CF265+CD265+CJ265</f>
        <v>38600</v>
      </c>
      <c r="FL265" s="32">
        <f t="shared" ref="FL265:FL328" si="26">FJ265-FK265</f>
        <v>0</v>
      </c>
    </row>
    <row r="266" spans="1:168" ht="27.75" customHeight="1">
      <c r="A266" s="41">
        <v>259</v>
      </c>
      <c r="B266" s="48" t="s">
        <v>342</v>
      </c>
      <c r="C266" s="164" t="s">
        <v>343</v>
      </c>
      <c r="D266" s="20" t="s">
        <v>1460</v>
      </c>
      <c r="E266" s="20" t="s">
        <v>1458</v>
      </c>
      <c r="F266" s="21" t="s">
        <v>344</v>
      </c>
      <c r="G266" s="216" t="s">
        <v>45</v>
      </c>
      <c r="H266" s="35" t="s">
        <v>1463</v>
      </c>
      <c r="I266" s="23">
        <v>6200</v>
      </c>
      <c r="J266" s="35"/>
      <c r="K266" s="34">
        <f t="shared" si="23"/>
        <v>54560</v>
      </c>
      <c r="L266" s="25">
        <f>FJ266</f>
        <v>54560</v>
      </c>
      <c r="M266" s="26">
        <v>1500</v>
      </c>
      <c r="N266" s="26">
        <v>1000</v>
      </c>
      <c r="O266" s="26">
        <v>5000</v>
      </c>
      <c r="P266" s="26">
        <v>8000</v>
      </c>
      <c r="Q266" s="258"/>
      <c r="R266" s="258"/>
      <c r="S266" s="258"/>
      <c r="T266" s="258"/>
      <c r="U266" s="258"/>
      <c r="V266" s="258"/>
      <c r="W266" s="258"/>
      <c r="X266" s="258"/>
      <c r="Y266" s="258"/>
      <c r="Z266" s="258"/>
      <c r="AA266" s="258"/>
      <c r="AB266" s="258"/>
      <c r="AC266" s="258"/>
      <c r="AD266" s="258"/>
      <c r="AE266" s="258"/>
      <c r="AF266" s="258"/>
      <c r="AG266" s="258"/>
      <c r="AH266" s="258"/>
      <c r="AI266" s="258"/>
      <c r="AJ266" s="258"/>
      <c r="AK266" s="258"/>
      <c r="AL266" s="258"/>
      <c r="AM266" s="258"/>
      <c r="AN266" s="258"/>
      <c r="AO266" s="258"/>
      <c r="AP266" s="258"/>
      <c r="AQ266" s="258"/>
      <c r="AR266" s="258"/>
      <c r="AS266" s="258"/>
      <c r="AT266" s="258"/>
      <c r="AU266" s="258"/>
      <c r="AV266" s="258"/>
      <c r="AW266" s="258"/>
      <c r="AX266" s="258"/>
      <c r="AY266" s="258"/>
      <c r="AZ266" s="258"/>
      <c r="BA266" s="258"/>
      <c r="BB266" s="258"/>
      <c r="BC266" s="258"/>
      <c r="BD266" s="258"/>
      <c r="BE266" s="258"/>
      <c r="BF266" s="258"/>
      <c r="BG266" s="258"/>
      <c r="BH266" s="258"/>
      <c r="BI266" s="258"/>
      <c r="BJ266" s="258"/>
      <c r="BK266" s="258"/>
      <c r="BL266" s="258"/>
      <c r="BM266" s="258"/>
      <c r="BN266" s="258"/>
      <c r="BO266" s="258"/>
      <c r="BP266" s="258"/>
      <c r="BQ266" s="258"/>
      <c r="BR266" s="258"/>
      <c r="BS266" s="258"/>
      <c r="BT266" s="258"/>
      <c r="BU266" s="258"/>
      <c r="BV266" s="258"/>
      <c r="BW266" s="258"/>
      <c r="BX266" s="258"/>
      <c r="BY266" s="258"/>
      <c r="BZ266" s="258"/>
      <c r="CA266" s="258"/>
      <c r="CB266" s="258"/>
      <c r="CC266" s="26">
        <v>1500</v>
      </c>
      <c r="CD266" s="27">
        <v>1500</v>
      </c>
      <c r="CE266" s="26">
        <v>1000</v>
      </c>
      <c r="CF266" s="27">
        <v>1000</v>
      </c>
      <c r="CG266" s="26">
        <v>5000</v>
      </c>
      <c r="CH266" s="27">
        <v>5000</v>
      </c>
      <c r="CI266" s="26">
        <v>8000</v>
      </c>
      <c r="CJ266" s="27">
        <v>0</v>
      </c>
      <c r="CK266" s="28"/>
      <c r="CL266" s="27"/>
      <c r="CM266" s="26"/>
      <c r="CN266" s="27"/>
      <c r="CO266" s="29">
        <v>4340</v>
      </c>
      <c r="CP266" s="27">
        <v>12620</v>
      </c>
      <c r="CQ266" s="29">
        <v>4340</v>
      </c>
      <c r="CR266" s="27">
        <v>4620</v>
      </c>
      <c r="CS266" s="29">
        <v>4340</v>
      </c>
      <c r="CT266" s="27">
        <v>0</v>
      </c>
      <c r="CU266" s="29">
        <v>4340</v>
      </c>
      <c r="CV266" s="27">
        <v>9240</v>
      </c>
      <c r="CW266" s="29">
        <v>4340</v>
      </c>
      <c r="CX266" s="27">
        <v>4620</v>
      </c>
      <c r="CY266" s="29">
        <v>4340</v>
      </c>
      <c r="CZ266" s="27">
        <v>4620</v>
      </c>
      <c r="DA266" s="29">
        <v>4340</v>
      </c>
      <c r="DB266" s="27"/>
      <c r="DC266" s="29">
        <v>4340</v>
      </c>
      <c r="DD266" s="27">
        <v>7000</v>
      </c>
      <c r="DE266" s="29">
        <v>4340</v>
      </c>
      <c r="DF266" s="27">
        <v>3500</v>
      </c>
      <c r="DG266" s="28"/>
      <c r="DH266" s="27"/>
      <c r="DI266" s="28"/>
      <c r="DJ266" s="27"/>
      <c r="DK266" s="125"/>
      <c r="DL266" s="128"/>
      <c r="DM266" s="27"/>
      <c r="DN266" s="128"/>
      <c r="DO266" s="27"/>
      <c r="DP266" s="128"/>
      <c r="DQ266" s="27"/>
      <c r="DR266" s="128"/>
      <c r="DS266" s="27"/>
      <c r="DT266" s="128"/>
      <c r="DU266" s="27"/>
      <c r="DV266" s="128"/>
      <c r="DW266" s="27"/>
      <c r="DX266" s="128"/>
      <c r="DY266" s="27"/>
      <c r="DZ266" s="128"/>
      <c r="EA266" s="27"/>
      <c r="EB266" s="128"/>
      <c r="EC266" s="27"/>
      <c r="ED266" s="128"/>
      <c r="EE266" s="27"/>
      <c r="EF266" s="128"/>
      <c r="EG266" s="27"/>
      <c r="EH266" s="28"/>
      <c r="EI266" s="27"/>
      <c r="EJ266" s="30"/>
      <c r="EK266" s="28"/>
      <c r="EL266" s="27"/>
      <c r="EM266" s="28"/>
      <c r="EN266" s="27"/>
      <c r="EO266" s="28"/>
      <c r="EP266" s="27"/>
      <c r="EQ266" s="28"/>
      <c r="ER266" s="27"/>
      <c r="ES266" s="28"/>
      <c r="ET266" s="27"/>
      <c r="EU266" s="28"/>
      <c r="EV266" s="27"/>
      <c r="EW266" s="26"/>
      <c r="EX266" s="27"/>
      <c r="EY266" s="26"/>
      <c r="EZ266" s="27"/>
      <c r="FA266" s="26"/>
      <c r="FB266" s="27"/>
      <c r="FC266" s="26"/>
      <c r="FD266" s="27"/>
      <c r="FE266" s="26"/>
      <c r="FF266" s="27"/>
      <c r="FG266" s="26"/>
      <c r="FH266" s="27"/>
      <c r="FI266" s="30"/>
      <c r="FJ266" s="31">
        <f t="shared" si="24"/>
        <v>54560</v>
      </c>
      <c r="FK266" s="31">
        <f t="shared" si="25"/>
        <v>53720</v>
      </c>
      <c r="FL266" s="32">
        <f t="shared" si="26"/>
        <v>840</v>
      </c>
    </row>
    <row r="267" spans="1:168" ht="27.75" customHeight="1">
      <c r="A267" s="172">
        <v>260</v>
      </c>
      <c r="B267" s="48" t="s">
        <v>345</v>
      </c>
      <c r="C267" s="164" t="s">
        <v>346</v>
      </c>
      <c r="D267" s="20" t="s">
        <v>1460</v>
      </c>
      <c r="E267" s="20" t="s">
        <v>1458</v>
      </c>
      <c r="F267" s="21" t="s">
        <v>347</v>
      </c>
      <c r="G267" s="97"/>
      <c r="H267" s="35"/>
      <c r="I267" s="23">
        <v>6600</v>
      </c>
      <c r="J267" s="35"/>
      <c r="K267" s="34">
        <f t="shared" si="23"/>
        <v>57080</v>
      </c>
      <c r="L267" s="25">
        <f>FJ267</f>
        <v>57080</v>
      </c>
      <c r="M267" s="26">
        <v>1500</v>
      </c>
      <c r="N267" s="26">
        <v>1000</v>
      </c>
      <c r="O267" s="26">
        <v>5000</v>
      </c>
      <c r="P267" s="26">
        <v>8000</v>
      </c>
      <c r="Q267" s="258"/>
      <c r="R267" s="258"/>
      <c r="S267" s="258"/>
      <c r="T267" s="258"/>
      <c r="U267" s="258"/>
      <c r="V267" s="258"/>
      <c r="W267" s="258"/>
      <c r="X267" s="258"/>
      <c r="Y267" s="258"/>
      <c r="Z267" s="258"/>
      <c r="AA267" s="258"/>
      <c r="AB267" s="258"/>
      <c r="AC267" s="258"/>
      <c r="AD267" s="258"/>
      <c r="AE267" s="258"/>
      <c r="AF267" s="258"/>
      <c r="AG267" s="258"/>
      <c r="AH267" s="258"/>
      <c r="AI267" s="258"/>
      <c r="AJ267" s="258"/>
      <c r="AK267" s="258"/>
      <c r="AL267" s="258"/>
      <c r="AM267" s="258"/>
      <c r="AN267" s="258"/>
      <c r="AO267" s="258"/>
      <c r="AP267" s="258"/>
      <c r="AQ267" s="258"/>
      <c r="AR267" s="258"/>
      <c r="AS267" s="258"/>
      <c r="AT267" s="258"/>
      <c r="AU267" s="258"/>
      <c r="AV267" s="258"/>
      <c r="AW267" s="258"/>
      <c r="AX267" s="258"/>
      <c r="AY267" s="258"/>
      <c r="AZ267" s="258"/>
      <c r="BA267" s="258"/>
      <c r="BB267" s="258"/>
      <c r="BC267" s="258"/>
      <c r="BD267" s="258"/>
      <c r="BE267" s="258"/>
      <c r="BF267" s="258"/>
      <c r="BG267" s="258"/>
      <c r="BH267" s="258"/>
      <c r="BI267" s="258"/>
      <c r="BJ267" s="258"/>
      <c r="BK267" s="258"/>
      <c r="BL267" s="258"/>
      <c r="BM267" s="258"/>
      <c r="BN267" s="258"/>
      <c r="BO267" s="258"/>
      <c r="BP267" s="258"/>
      <c r="BQ267" s="258"/>
      <c r="BR267" s="258"/>
      <c r="BS267" s="258"/>
      <c r="BT267" s="258"/>
      <c r="BU267" s="258"/>
      <c r="BV267" s="258"/>
      <c r="BW267" s="258"/>
      <c r="BX267" s="258"/>
      <c r="BY267" s="258"/>
      <c r="BZ267" s="258"/>
      <c r="CA267" s="258"/>
      <c r="CB267" s="258"/>
      <c r="CC267" s="26">
        <v>1500</v>
      </c>
      <c r="CD267" s="27">
        <v>1500</v>
      </c>
      <c r="CE267" s="26">
        <v>1000</v>
      </c>
      <c r="CF267" s="27">
        <v>1000</v>
      </c>
      <c r="CG267" s="26">
        <v>5000</v>
      </c>
      <c r="CH267" s="27">
        <v>5000</v>
      </c>
      <c r="CI267" s="26">
        <v>8000</v>
      </c>
      <c r="CJ267" s="27">
        <v>0</v>
      </c>
      <c r="CK267" s="28"/>
      <c r="CL267" s="27"/>
      <c r="CM267" s="26"/>
      <c r="CN267" s="27"/>
      <c r="CO267" s="29">
        <v>4620</v>
      </c>
      <c r="CP267" s="27">
        <f>8000+4620</f>
        <v>12620</v>
      </c>
      <c r="CQ267" s="29">
        <v>4620</v>
      </c>
      <c r="CR267" s="27">
        <v>4620</v>
      </c>
      <c r="CS267" s="29">
        <v>4620</v>
      </c>
      <c r="CT267" s="27">
        <v>4620</v>
      </c>
      <c r="CU267" s="29">
        <v>4620</v>
      </c>
      <c r="CV267" s="27">
        <v>4620</v>
      </c>
      <c r="CW267" s="29">
        <v>4620</v>
      </c>
      <c r="CX267" s="27">
        <v>4620</v>
      </c>
      <c r="CY267" s="29">
        <v>4620</v>
      </c>
      <c r="CZ267" s="27">
        <v>4620</v>
      </c>
      <c r="DA267" s="29">
        <v>4620</v>
      </c>
      <c r="DB267" s="27">
        <v>4620</v>
      </c>
      <c r="DC267" s="29">
        <v>4620</v>
      </c>
      <c r="DD267" s="27">
        <v>4620</v>
      </c>
      <c r="DE267" s="29">
        <v>4620</v>
      </c>
      <c r="DF267" s="27">
        <v>4620</v>
      </c>
      <c r="DG267" s="28"/>
      <c r="DH267" s="27"/>
      <c r="DI267" s="28"/>
      <c r="DJ267" s="27"/>
      <c r="DK267" s="125"/>
      <c r="DL267" s="128"/>
      <c r="DM267" s="27"/>
      <c r="DN267" s="128"/>
      <c r="DO267" s="27"/>
      <c r="DP267" s="128"/>
      <c r="DQ267" s="27"/>
      <c r="DR267" s="128"/>
      <c r="DS267" s="27"/>
      <c r="DT267" s="128"/>
      <c r="DU267" s="27"/>
      <c r="DV267" s="128"/>
      <c r="DW267" s="27"/>
      <c r="DX267" s="128"/>
      <c r="DY267" s="27"/>
      <c r="DZ267" s="128"/>
      <c r="EA267" s="27"/>
      <c r="EB267" s="128"/>
      <c r="EC267" s="27"/>
      <c r="ED267" s="128"/>
      <c r="EE267" s="27"/>
      <c r="EF267" s="128"/>
      <c r="EG267" s="27"/>
      <c r="EH267" s="28"/>
      <c r="EI267" s="27"/>
      <c r="EJ267" s="30"/>
      <c r="EK267" s="28"/>
      <c r="EL267" s="27"/>
      <c r="EM267" s="28"/>
      <c r="EN267" s="27"/>
      <c r="EO267" s="28"/>
      <c r="EP267" s="27"/>
      <c r="EQ267" s="28"/>
      <c r="ER267" s="27"/>
      <c r="ES267" s="28"/>
      <c r="ET267" s="27"/>
      <c r="EU267" s="28"/>
      <c r="EV267" s="27"/>
      <c r="EW267" s="26"/>
      <c r="EX267" s="27"/>
      <c r="EY267" s="26"/>
      <c r="EZ267" s="27"/>
      <c r="FA267" s="26"/>
      <c r="FB267" s="27"/>
      <c r="FC267" s="26"/>
      <c r="FD267" s="27"/>
      <c r="FE267" s="26"/>
      <c r="FF267" s="27"/>
      <c r="FG267" s="26"/>
      <c r="FH267" s="27"/>
      <c r="FI267" s="30"/>
      <c r="FJ267" s="31">
        <f t="shared" si="24"/>
        <v>57080</v>
      </c>
      <c r="FK267" s="31">
        <f t="shared" si="25"/>
        <v>57080</v>
      </c>
      <c r="FL267" s="32">
        <f t="shared" si="26"/>
        <v>0</v>
      </c>
    </row>
    <row r="268" spans="1:168" ht="27.75" customHeight="1">
      <c r="A268" s="41">
        <v>261</v>
      </c>
      <c r="B268" s="48" t="s">
        <v>957</v>
      </c>
      <c r="C268" s="164" t="s">
        <v>958</v>
      </c>
      <c r="D268" s="20" t="s">
        <v>1460</v>
      </c>
      <c r="E268" s="20" t="s">
        <v>1457</v>
      </c>
      <c r="F268" s="126" t="s">
        <v>959</v>
      </c>
      <c r="G268" s="217" t="s">
        <v>410</v>
      </c>
      <c r="H268" s="35" t="s">
        <v>1463</v>
      </c>
      <c r="I268" s="94">
        <v>6200</v>
      </c>
      <c r="J268" s="127"/>
      <c r="K268" s="34">
        <f t="shared" si="23"/>
        <v>54560</v>
      </c>
      <c r="L268" s="25">
        <f>FL268</f>
        <v>29820</v>
      </c>
      <c r="M268" s="26">
        <v>1500</v>
      </c>
      <c r="N268" s="26">
        <v>1000</v>
      </c>
      <c r="O268" s="26">
        <v>5000</v>
      </c>
      <c r="P268" s="26">
        <v>8000</v>
      </c>
      <c r="Q268" s="258"/>
      <c r="R268" s="258"/>
      <c r="S268" s="258"/>
      <c r="T268" s="258"/>
      <c r="U268" s="258"/>
      <c r="V268" s="258"/>
      <c r="W268" s="258"/>
      <c r="X268" s="258"/>
      <c r="Y268" s="258"/>
      <c r="Z268" s="258"/>
      <c r="AA268" s="258"/>
      <c r="AB268" s="258"/>
      <c r="AC268" s="258"/>
      <c r="AD268" s="258"/>
      <c r="AE268" s="258"/>
      <c r="AF268" s="258"/>
      <c r="AG268" s="258"/>
      <c r="AH268" s="258"/>
      <c r="AI268" s="258"/>
      <c r="AJ268" s="258"/>
      <c r="AK268" s="258"/>
      <c r="AL268" s="258"/>
      <c r="AM268" s="258"/>
      <c r="AN268" s="258"/>
      <c r="AO268" s="258"/>
      <c r="AP268" s="258"/>
      <c r="AQ268" s="258"/>
      <c r="AR268" s="258"/>
      <c r="AS268" s="258"/>
      <c r="AT268" s="258"/>
      <c r="AU268" s="258"/>
      <c r="AV268" s="258"/>
      <c r="AW268" s="258"/>
      <c r="AX268" s="258"/>
      <c r="AY268" s="258"/>
      <c r="AZ268" s="258"/>
      <c r="BA268" s="258"/>
      <c r="BB268" s="258"/>
      <c r="BC268" s="258"/>
      <c r="BD268" s="258"/>
      <c r="BE268" s="258"/>
      <c r="BF268" s="258"/>
      <c r="BG268" s="258"/>
      <c r="BH268" s="258"/>
      <c r="BI268" s="258"/>
      <c r="BJ268" s="258"/>
      <c r="BK268" s="258"/>
      <c r="BL268" s="258"/>
      <c r="BM268" s="258"/>
      <c r="BN268" s="258"/>
      <c r="BO268" s="258"/>
      <c r="BP268" s="258"/>
      <c r="BQ268" s="258"/>
      <c r="BR268" s="258"/>
      <c r="BS268" s="258"/>
      <c r="BT268" s="258"/>
      <c r="BU268" s="258"/>
      <c r="BV268" s="258"/>
      <c r="BW268" s="258"/>
      <c r="BX268" s="258"/>
      <c r="BY268" s="258"/>
      <c r="BZ268" s="258"/>
      <c r="CA268" s="258"/>
      <c r="CB268" s="258"/>
      <c r="CC268" s="26">
        <v>1500</v>
      </c>
      <c r="CD268" s="27">
        <v>1500</v>
      </c>
      <c r="CE268" s="26">
        <v>1000</v>
      </c>
      <c r="CF268" s="27">
        <v>1000</v>
      </c>
      <c r="CG268" s="26">
        <v>5000</v>
      </c>
      <c r="CH268" s="27">
        <v>5000</v>
      </c>
      <c r="CI268" s="26">
        <v>8000</v>
      </c>
      <c r="CJ268" s="27">
        <v>8000</v>
      </c>
      <c r="CK268" s="26"/>
      <c r="CL268" s="27"/>
      <c r="CM268" s="29">
        <v>4340</v>
      </c>
      <c r="CN268" s="27">
        <v>0</v>
      </c>
      <c r="CO268" s="29">
        <v>4340</v>
      </c>
      <c r="CP268" s="27"/>
      <c r="CQ268" s="29">
        <v>4340</v>
      </c>
      <c r="CR268" s="27"/>
      <c r="CS268" s="29">
        <v>4340</v>
      </c>
      <c r="CT268" s="27">
        <v>4620</v>
      </c>
      <c r="CU268" s="29">
        <v>4340</v>
      </c>
      <c r="CV268" s="27">
        <v>4620</v>
      </c>
      <c r="CW268" s="29">
        <v>4340</v>
      </c>
      <c r="CX268" s="27"/>
      <c r="CY268" s="29">
        <v>4340</v>
      </c>
      <c r="CZ268" s="27"/>
      <c r="DA268" s="29">
        <v>4340</v>
      </c>
      <c r="DB268" s="27"/>
      <c r="DC268" s="29">
        <v>4340</v>
      </c>
      <c r="DD268" s="27"/>
      <c r="DE268" s="128"/>
      <c r="DF268" s="27"/>
      <c r="DG268" s="128"/>
      <c r="DH268" s="27"/>
      <c r="DI268" s="128"/>
      <c r="DJ268" s="27"/>
      <c r="DK268" s="125"/>
      <c r="DL268" s="128"/>
      <c r="DM268" s="27"/>
      <c r="DN268" s="128"/>
      <c r="DO268" s="27"/>
      <c r="DP268" s="128"/>
      <c r="DQ268" s="27"/>
      <c r="DR268" s="128"/>
      <c r="DS268" s="27"/>
      <c r="DT268" s="128"/>
      <c r="DU268" s="27"/>
      <c r="DV268" s="128"/>
      <c r="DW268" s="27"/>
      <c r="DX268" s="128"/>
      <c r="DY268" s="27"/>
      <c r="DZ268" s="128"/>
      <c r="EA268" s="27"/>
      <c r="EB268" s="128"/>
      <c r="EC268" s="27"/>
      <c r="ED268" s="128"/>
      <c r="EE268" s="27"/>
      <c r="EF268" s="128"/>
      <c r="EG268" s="27"/>
      <c r="EH268" s="28"/>
      <c r="EI268" s="27"/>
      <c r="EJ268" s="30"/>
      <c r="EK268" s="28"/>
      <c r="EL268" s="27"/>
      <c r="EM268" s="28"/>
      <c r="EN268" s="27"/>
      <c r="EO268" s="28"/>
      <c r="EP268" s="27"/>
      <c r="EQ268" s="28"/>
      <c r="ER268" s="27"/>
      <c r="ES268" s="28"/>
      <c r="ET268" s="27"/>
      <c r="EU268" s="28"/>
      <c r="EV268" s="27"/>
      <c r="EW268" s="26"/>
      <c r="EX268" s="27"/>
      <c r="EY268" s="26"/>
      <c r="EZ268" s="27"/>
      <c r="FA268" s="26"/>
      <c r="FB268" s="27"/>
      <c r="FC268" s="26"/>
      <c r="FD268" s="27"/>
      <c r="FE268" s="26"/>
      <c r="FF268" s="27"/>
      <c r="FG268" s="26"/>
      <c r="FH268" s="27"/>
      <c r="FI268" s="30"/>
      <c r="FJ268" s="31">
        <f t="shared" si="24"/>
        <v>54560</v>
      </c>
      <c r="FK268" s="31">
        <f t="shared" si="25"/>
        <v>24740</v>
      </c>
      <c r="FL268" s="32">
        <f t="shared" si="26"/>
        <v>29820</v>
      </c>
    </row>
    <row r="269" spans="1:168" ht="27.75" customHeight="1">
      <c r="A269" s="172">
        <v>262</v>
      </c>
      <c r="B269" s="48" t="s">
        <v>960</v>
      </c>
      <c r="C269" s="164" t="s">
        <v>961</v>
      </c>
      <c r="D269" s="20" t="s">
        <v>1460</v>
      </c>
      <c r="E269" s="20" t="s">
        <v>1457</v>
      </c>
      <c r="F269" s="126" t="s">
        <v>962</v>
      </c>
      <c r="G269" s="97"/>
      <c r="H269" s="127"/>
      <c r="I269" s="94">
        <v>6600</v>
      </c>
      <c r="J269" s="127"/>
      <c r="K269" s="34">
        <f t="shared" si="23"/>
        <v>57080</v>
      </c>
      <c r="L269" s="25">
        <f>FL269</f>
        <v>4620</v>
      </c>
      <c r="M269" s="26">
        <v>1500</v>
      </c>
      <c r="N269" s="26">
        <v>1000</v>
      </c>
      <c r="O269" s="26">
        <v>5000</v>
      </c>
      <c r="P269" s="26">
        <v>8000</v>
      </c>
      <c r="Q269" s="258"/>
      <c r="R269" s="258"/>
      <c r="S269" s="258"/>
      <c r="T269" s="258"/>
      <c r="U269" s="258"/>
      <c r="V269" s="258"/>
      <c r="W269" s="258"/>
      <c r="X269" s="258"/>
      <c r="Y269" s="258"/>
      <c r="Z269" s="258"/>
      <c r="AA269" s="258"/>
      <c r="AB269" s="258"/>
      <c r="AC269" s="258"/>
      <c r="AD269" s="258"/>
      <c r="AE269" s="258"/>
      <c r="AF269" s="258"/>
      <c r="AG269" s="258"/>
      <c r="AH269" s="258"/>
      <c r="AI269" s="258"/>
      <c r="AJ269" s="258"/>
      <c r="AK269" s="258"/>
      <c r="AL269" s="258"/>
      <c r="AM269" s="258"/>
      <c r="AN269" s="258"/>
      <c r="AO269" s="258"/>
      <c r="AP269" s="258"/>
      <c r="AQ269" s="258"/>
      <c r="AR269" s="258"/>
      <c r="AS269" s="258"/>
      <c r="AT269" s="258"/>
      <c r="AU269" s="258"/>
      <c r="AV269" s="258"/>
      <c r="AW269" s="258"/>
      <c r="AX269" s="258"/>
      <c r="AY269" s="258"/>
      <c r="AZ269" s="258"/>
      <c r="BA269" s="258"/>
      <c r="BB269" s="258"/>
      <c r="BC269" s="258"/>
      <c r="BD269" s="258"/>
      <c r="BE269" s="258"/>
      <c r="BF269" s="258"/>
      <c r="BG269" s="258"/>
      <c r="BH269" s="258"/>
      <c r="BI269" s="258"/>
      <c r="BJ269" s="258"/>
      <c r="BK269" s="258"/>
      <c r="BL269" s="258"/>
      <c r="BM269" s="258"/>
      <c r="BN269" s="258"/>
      <c r="BO269" s="258"/>
      <c r="BP269" s="258"/>
      <c r="BQ269" s="258"/>
      <c r="BR269" s="258"/>
      <c r="BS269" s="258"/>
      <c r="BT269" s="258"/>
      <c r="BU269" s="258"/>
      <c r="BV269" s="258"/>
      <c r="BW269" s="258"/>
      <c r="BX269" s="258"/>
      <c r="BY269" s="258"/>
      <c r="BZ269" s="258"/>
      <c r="CA269" s="258"/>
      <c r="CB269" s="258"/>
      <c r="CC269" s="26">
        <v>1500</v>
      </c>
      <c r="CD269" s="27">
        <v>1500</v>
      </c>
      <c r="CE269" s="26">
        <v>1000</v>
      </c>
      <c r="CF269" s="27">
        <v>1000</v>
      </c>
      <c r="CG269" s="26">
        <v>5000</v>
      </c>
      <c r="CH269" s="27">
        <v>5000</v>
      </c>
      <c r="CI269" s="26">
        <v>8000</v>
      </c>
      <c r="CJ269" s="27">
        <v>0</v>
      </c>
      <c r="CK269" s="26"/>
      <c r="CL269" s="27"/>
      <c r="CM269" s="29">
        <v>4620</v>
      </c>
      <c r="CN269" s="27">
        <v>4620</v>
      </c>
      <c r="CO269" s="29">
        <v>4620</v>
      </c>
      <c r="CP269" s="27">
        <v>12620</v>
      </c>
      <c r="CQ269" s="29">
        <v>4620</v>
      </c>
      <c r="CR269" s="27">
        <v>4620</v>
      </c>
      <c r="CS269" s="29">
        <v>4620</v>
      </c>
      <c r="CT269" s="27">
        <v>4620</v>
      </c>
      <c r="CU269" s="29">
        <v>4620</v>
      </c>
      <c r="CV269" s="27">
        <v>4620</v>
      </c>
      <c r="CW269" s="29">
        <v>4620</v>
      </c>
      <c r="CX269" s="27">
        <v>4620</v>
      </c>
      <c r="CY269" s="29">
        <v>4620</v>
      </c>
      <c r="CZ269" s="27"/>
      <c r="DA269" s="29">
        <v>4620</v>
      </c>
      <c r="DB269" s="27"/>
      <c r="DC269" s="29">
        <v>4620</v>
      </c>
      <c r="DD269" s="27">
        <v>9240</v>
      </c>
      <c r="DE269" s="128"/>
      <c r="DF269" s="27"/>
      <c r="DG269" s="128"/>
      <c r="DH269" s="27"/>
      <c r="DI269" s="128"/>
      <c r="DJ269" s="27"/>
      <c r="DK269" s="125"/>
      <c r="DL269" s="128"/>
      <c r="DM269" s="27"/>
      <c r="DN269" s="128"/>
      <c r="DO269" s="27"/>
      <c r="DP269" s="128"/>
      <c r="DQ269" s="27"/>
      <c r="DR269" s="128"/>
      <c r="DS269" s="27"/>
      <c r="DT269" s="128"/>
      <c r="DU269" s="27"/>
      <c r="DV269" s="128"/>
      <c r="DW269" s="27"/>
      <c r="DX269" s="128"/>
      <c r="DY269" s="27"/>
      <c r="DZ269" s="128"/>
      <c r="EA269" s="27"/>
      <c r="EB269" s="128"/>
      <c r="EC269" s="27"/>
      <c r="ED269" s="128"/>
      <c r="EE269" s="27"/>
      <c r="EF269" s="128"/>
      <c r="EG269" s="27"/>
      <c r="EH269" s="28"/>
      <c r="EI269" s="27"/>
      <c r="EJ269" s="30"/>
      <c r="EK269" s="28"/>
      <c r="EL269" s="27"/>
      <c r="EM269" s="28"/>
      <c r="EN269" s="27"/>
      <c r="EO269" s="28"/>
      <c r="EP269" s="27"/>
      <c r="EQ269" s="28"/>
      <c r="ER269" s="27"/>
      <c r="ES269" s="28"/>
      <c r="ET269" s="27"/>
      <c r="EU269" s="28"/>
      <c r="EV269" s="27"/>
      <c r="EW269" s="26"/>
      <c r="EX269" s="27"/>
      <c r="EY269" s="26"/>
      <c r="EZ269" s="27"/>
      <c r="FA269" s="26"/>
      <c r="FB269" s="27"/>
      <c r="FC269" s="26"/>
      <c r="FD269" s="27"/>
      <c r="FE269" s="26"/>
      <c r="FF269" s="27"/>
      <c r="FG269" s="26"/>
      <c r="FH269" s="27"/>
      <c r="FI269" s="30"/>
      <c r="FJ269" s="31">
        <f t="shared" si="24"/>
        <v>57080</v>
      </c>
      <c r="FK269" s="31">
        <f t="shared" si="25"/>
        <v>52460</v>
      </c>
      <c r="FL269" s="32">
        <f t="shared" si="26"/>
        <v>4620</v>
      </c>
    </row>
    <row r="270" spans="1:168" ht="27.75" customHeight="1">
      <c r="A270" s="41">
        <v>263</v>
      </c>
      <c r="B270" s="48" t="s">
        <v>963</v>
      </c>
      <c r="C270" s="164" t="s">
        <v>349</v>
      </c>
      <c r="D270" s="20" t="s">
        <v>1460</v>
      </c>
      <c r="E270" s="20" t="s">
        <v>1457</v>
      </c>
      <c r="F270" s="126" t="s">
        <v>350</v>
      </c>
      <c r="G270" s="216"/>
      <c r="H270" s="127"/>
      <c r="I270" s="94">
        <v>6600</v>
      </c>
      <c r="J270" s="127"/>
      <c r="K270" s="34">
        <f t="shared" si="23"/>
        <v>57080</v>
      </c>
      <c r="L270" s="38">
        <f>FL270</f>
        <v>49580</v>
      </c>
      <c r="M270" s="26">
        <v>1500</v>
      </c>
      <c r="N270" s="26">
        <v>1000</v>
      </c>
      <c r="O270" s="26">
        <v>5000</v>
      </c>
      <c r="P270" s="26">
        <v>8000</v>
      </c>
      <c r="Q270" s="258"/>
      <c r="R270" s="258"/>
      <c r="S270" s="258"/>
      <c r="T270" s="258"/>
      <c r="U270" s="258"/>
      <c r="V270" s="258"/>
      <c r="W270" s="258"/>
      <c r="X270" s="258"/>
      <c r="Y270" s="258"/>
      <c r="Z270" s="258"/>
      <c r="AA270" s="258"/>
      <c r="AB270" s="258"/>
      <c r="AC270" s="258"/>
      <c r="AD270" s="258"/>
      <c r="AE270" s="258"/>
      <c r="AF270" s="258"/>
      <c r="AG270" s="258"/>
      <c r="AH270" s="258"/>
      <c r="AI270" s="258"/>
      <c r="AJ270" s="258"/>
      <c r="AK270" s="258"/>
      <c r="AL270" s="258"/>
      <c r="AM270" s="258"/>
      <c r="AN270" s="258"/>
      <c r="AO270" s="258"/>
      <c r="AP270" s="258"/>
      <c r="AQ270" s="258"/>
      <c r="AR270" s="258"/>
      <c r="AS270" s="258"/>
      <c r="AT270" s="258"/>
      <c r="AU270" s="258"/>
      <c r="AV270" s="258"/>
      <c r="AW270" s="258"/>
      <c r="AX270" s="258"/>
      <c r="AY270" s="258"/>
      <c r="AZ270" s="258"/>
      <c r="BA270" s="258"/>
      <c r="BB270" s="258"/>
      <c r="BC270" s="258"/>
      <c r="BD270" s="258"/>
      <c r="BE270" s="258"/>
      <c r="BF270" s="258"/>
      <c r="BG270" s="258"/>
      <c r="BH270" s="258"/>
      <c r="BI270" s="258"/>
      <c r="BJ270" s="258"/>
      <c r="BK270" s="258"/>
      <c r="BL270" s="258"/>
      <c r="BM270" s="258"/>
      <c r="BN270" s="258"/>
      <c r="BO270" s="258"/>
      <c r="BP270" s="258"/>
      <c r="BQ270" s="258"/>
      <c r="BR270" s="258"/>
      <c r="BS270" s="258"/>
      <c r="BT270" s="258"/>
      <c r="BU270" s="258"/>
      <c r="BV270" s="258"/>
      <c r="BW270" s="258"/>
      <c r="BX270" s="258"/>
      <c r="BY270" s="258"/>
      <c r="BZ270" s="258"/>
      <c r="CA270" s="258"/>
      <c r="CB270" s="258"/>
      <c r="CC270" s="26">
        <v>1500</v>
      </c>
      <c r="CD270" s="27">
        <v>1500</v>
      </c>
      <c r="CE270" s="26">
        <v>1000</v>
      </c>
      <c r="CF270" s="27">
        <v>1000</v>
      </c>
      <c r="CG270" s="26">
        <v>5000</v>
      </c>
      <c r="CH270" s="27">
        <v>5000</v>
      </c>
      <c r="CI270" s="26">
        <v>8000</v>
      </c>
      <c r="CJ270" s="27"/>
      <c r="CK270" s="26"/>
      <c r="CL270" s="27"/>
      <c r="CM270" s="29">
        <v>4620</v>
      </c>
      <c r="CN270" s="27"/>
      <c r="CO270" s="29">
        <v>4620</v>
      </c>
      <c r="CP270" s="27"/>
      <c r="CQ270" s="29">
        <v>4620</v>
      </c>
      <c r="CR270" s="27"/>
      <c r="CS270" s="29">
        <v>4620</v>
      </c>
      <c r="CT270" s="27"/>
      <c r="CU270" s="29">
        <v>4620</v>
      </c>
      <c r="CV270" s="27"/>
      <c r="CW270" s="29">
        <v>4620</v>
      </c>
      <c r="CX270" s="27"/>
      <c r="CY270" s="29">
        <v>4620</v>
      </c>
      <c r="CZ270" s="27"/>
      <c r="DA270" s="29">
        <v>4620</v>
      </c>
      <c r="DB270" s="27"/>
      <c r="DC270" s="29">
        <v>4620</v>
      </c>
      <c r="DD270" s="27"/>
      <c r="DE270" s="128"/>
      <c r="DF270" s="27"/>
      <c r="DG270" s="128"/>
      <c r="DH270" s="27"/>
      <c r="DI270" s="128"/>
      <c r="DJ270" s="27"/>
      <c r="DK270" s="125"/>
      <c r="DL270" s="128"/>
      <c r="DM270" s="27"/>
      <c r="DN270" s="128"/>
      <c r="DO270" s="27"/>
      <c r="DP270" s="128"/>
      <c r="DQ270" s="27"/>
      <c r="DR270" s="128"/>
      <c r="DS270" s="27"/>
      <c r="DT270" s="128"/>
      <c r="DU270" s="27"/>
      <c r="DV270" s="128"/>
      <c r="DW270" s="27"/>
      <c r="DX270" s="128"/>
      <c r="DY270" s="27"/>
      <c r="DZ270" s="128"/>
      <c r="EA270" s="27"/>
      <c r="EB270" s="128"/>
      <c r="EC270" s="27"/>
      <c r="ED270" s="128"/>
      <c r="EE270" s="27"/>
      <c r="EF270" s="128"/>
      <c r="EG270" s="27"/>
      <c r="EH270" s="28"/>
      <c r="EI270" s="27"/>
      <c r="EJ270" s="30"/>
      <c r="EK270" s="28"/>
      <c r="EL270" s="27"/>
      <c r="EM270" s="28"/>
      <c r="EN270" s="27"/>
      <c r="EO270" s="28"/>
      <c r="EP270" s="27"/>
      <c r="EQ270" s="28"/>
      <c r="ER270" s="27"/>
      <c r="ES270" s="28"/>
      <c r="ET270" s="27"/>
      <c r="EU270" s="28"/>
      <c r="EV270" s="27"/>
      <c r="EW270" s="26"/>
      <c r="EX270" s="27"/>
      <c r="EY270" s="26"/>
      <c r="EZ270" s="27"/>
      <c r="FA270" s="26"/>
      <c r="FB270" s="27"/>
      <c r="FC270" s="26"/>
      <c r="FD270" s="27"/>
      <c r="FE270" s="26"/>
      <c r="FF270" s="27"/>
      <c r="FG270" s="26"/>
      <c r="FH270" s="27"/>
      <c r="FI270" s="30"/>
      <c r="FJ270" s="31">
        <f t="shared" si="24"/>
        <v>57080</v>
      </c>
      <c r="FK270" s="31">
        <f t="shared" si="25"/>
        <v>7500</v>
      </c>
      <c r="FL270" s="32">
        <f t="shared" si="26"/>
        <v>49580</v>
      </c>
    </row>
    <row r="271" spans="1:168" ht="27.75">
      <c r="A271" s="172">
        <v>264</v>
      </c>
      <c r="B271" s="48" t="s">
        <v>348</v>
      </c>
      <c r="C271" s="164" t="s">
        <v>349</v>
      </c>
      <c r="D271" s="20" t="s">
        <v>1460</v>
      </c>
      <c r="E271" s="20" t="s">
        <v>1458</v>
      </c>
      <c r="F271" s="21" t="s">
        <v>350</v>
      </c>
      <c r="G271" s="216"/>
      <c r="H271" s="35"/>
      <c r="I271" s="23">
        <v>6600</v>
      </c>
      <c r="J271" s="231"/>
      <c r="K271" s="34">
        <f t="shared" si="23"/>
        <v>57080</v>
      </c>
      <c r="L271" s="38">
        <f>FJ271</f>
        <v>57080</v>
      </c>
      <c r="M271" s="26">
        <v>1500</v>
      </c>
      <c r="N271" s="26">
        <v>1000</v>
      </c>
      <c r="O271" s="26">
        <v>5000</v>
      </c>
      <c r="P271" s="26">
        <v>8000</v>
      </c>
      <c r="Q271" s="258"/>
      <c r="R271" s="258"/>
      <c r="S271" s="258"/>
      <c r="T271" s="258"/>
      <c r="U271" s="258"/>
      <c r="V271" s="258"/>
      <c r="W271" s="258"/>
      <c r="X271" s="258"/>
      <c r="Y271" s="258"/>
      <c r="Z271" s="258"/>
      <c r="AA271" s="258"/>
      <c r="AB271" s="258"/>
      <c r="AC271" s="258"/>
      <c r="AD271" s="258"/>
      <c r="AE271" s="258"/>
      <c r="AF271" s="258"/>
      <c r="AG271" s="258"/>
      <c r="AH271" s="258"/>
      <c r="AI271" s="258"/>
      <c r="AJ271" s="258"/>
      <c r="AK271" s="258"/>
      <c r="AL271" s="258"/>
      <c r="AM271" s="258"/>
      <c r="AN271" s="258"/>
      <c r="AO271" s="258"/>
      <c r="AP271" s="258"/>
      <c r="AQ271" s="258"/>
      <c r="AR271" s="258"/>
      <c r="AS271" s="258"/>
      <c r="AT271" s="258"/>
      <c r="AU271" s="258"/>
      <c r="AV271" s="258"/>
      <c r="AW271" s="258"/>
      <c r="AX271" s="258"/>
      <c r="AY271" s="258"/>
      <c r="AZ271" s="258"/>
      <c r="BA271" s="258"/>
      <c r="BB271" s="258"/>
      <c r="BC271" s="258"/>
      <c r="BD271" s="258"/>
      <c r="BE271" s="258"/>
      <c r="BF271" s="258"/>
      <c r="BG271" s="258"/>
      <c r="BH271" s="258"/>
      <c r="BI271" s="258"/>
      <c r="BJ271" s="258"/>
      <c r="BK271" s="258"/>
      <c r="BL271" s="258"/>
      <c r="BM271" s="258"/>
      <c r="BN271" s="258"/>
      <c r="BO271" s="258"/>
      <c r="BP271" s="258"/>
      <c r="BQ271" s="258"/>
      <c r="BR271" s="258"/>
      <c r="BS271" s="258"/>
      <c r="BT271" s="258"/>
      <c r="BU271" s="258"/>
      <c r="BV271" s="258"/>
      <c r="BW271" s="258"/>
      <c r="BX271" s="258"/>
      <c r="BY271" s="258"/>
      <c r="BZ271" s="258"/>
      <c r="CA271" s="258"/>
      <c r="CB271" s="258"/>
      <c r="CC271" s="26">
        <v>1500</v>
      </c>
      <c r="CD271" s="27">
        <v>1500</v>
      </c>
      <c r="CE271" s="26">
        <v>1000</v>
      </c>
      <c r="CF271" s="27">
        <v>1000</v>
      </c>
      <c r="CG271" s="26">
        <v>5000</v>
      </c>
      <c r="CH271" s="27">
        <v>5000</v>
      </c>
      <c r="CI271" s="26">
        <v>8000</v>
      </c>
      <c r="CJ271" s="27"/>
      <c r="CK271" s="28"/>
      <c r="CL271" s="27"/>
      <c r="CM271" s="26"/>
      <c r="CN271" s="27"/>
      <c r="CO271" s="29">
        <v>4620</v>
      </c>
      <c r="CP271" s="27"/>
      <c r="CQ271" s="29">
        <v>4620</v>
      </c>
      <c r="CR271" s="27"/>
      <c r="CS271" s="29">
        <v>4620</v>
      </c>
      <c r="CT271" s="27"/>
      <c r="CU271" s="29">
        <v>4620</v>
      </c>
      <c r="CV271" s="27">
        <v>9240</v>
      </c>
      <c r="CW271" s="29">
        <v>4620</v>
      </c>
      <c r="CX271" s="27"/>
      <c r="CY271" s="29">
        <v>4620</v>
      </c>
      <c r="CZ271" s="27"/>
      <c r="DA271" s="29">
        <v>4620</v>
      </c>
      <c r="DB271" s="27"/>
      <c r="DC271" s="29">
        <v>4620</v>
      </c>
      <c r="DD271" s="27"/>
      <c r="DE271" s="29">
        <v>4620</v>
      </c>
      <c r="DF271" s="27">
        <v>10000</v>
      </c>
      <c r="DG271" s="28"/>
      <c r="DH271" s="27"/>
      <c r="DI271" s="28"/>
      <c r="DJ271" s="27"/>
      <c r="DK271" s="125"/>
      <c r="DL271" s="128"/>
      <c r="DM271" s="27"/>
      <c r="DN271" s="128"/>
      <c r="DO271" s="27"/>
      <c r="DP271" s="128"/>
      <c r="DQ271" s="27"/>
      <c r="DR271" s="128"/>
      <c r="DS271" s="27"/>
      <c r="DT271" s="128"/>
      <c r="DU271" s="27"/>
      <c r="DV271" s="128"/>
      <c r="DW271" s="27"/>
      <c r="DX271" s="128"/>
      <c r="DY271" s="27"/>
      <c r="DZ271" s="128"/>
      <c r="EA271" s="27"/>
      <c r="EB271" s="128"/>
      <c r="EC271" s="27"/>
      <c r="ED271" s="128"/>
      <c r="EE271" s="27"/>
      <c r="EF271" s="128"/>
      <c r="EG271" s="27"/>
      <c r="EH271" s="28"/>
      <c r="EI271" s="27"/>
      <c r="EJ271" s="30"/>
      <c r="EK271" s="28"/>
      <c r="EL271" s="27"/>
      <c r="EM271" s="28"/>
      <c r="EN271" s="27"/>
      <c r="EO271" s="28"/>
      <c r="EP271" s="27"/>
      <c r="EQ271" s="28"/>
      <c r="ER271" s="27"/>
      <c r="ES271" s="28"/>
      <c r="ET271" s="27"/>
      <c r="EU271" s="28"/>
      <c r="EV271" s="27"/>
      <c r="EW271" s="26"/>
      <c r="EX271" s="27"/>
      <c r="EY271" s="26"/>
      <c r="EZ271" s="27"/>
      <c r="FA271" s="26"/>
      <c r="FB271" s="27"/>
      <c r="FC271" s="26"/>
      <c r="FD271" s="27"/>
      <c r="FE271" s="26"/>
      <c r="FF271" s="27"/>
      <c r="FG271" s="26"/>
      <c r="FH271" s="27"/>
      <c r="FI271" s="30"/>
      <c r="FJ271" s="31">
        <f t="shared" si="24"/>
        <v>57080</v>
      </c>
      <c r="FK271" s="31">
        <f t="shared" si="25"/>
        <v>26740</v>
      </c>
      <c r="FL271" s="32">
        <f t="shared" si="26"/>
        <v>30340</v>
      </c>
    </row>
    <row r="272" spans="1:168" ht="27.75" customHeight="1">
      <c r="A272" s="41">
        <v>265</v>
      </c>
      <c r="B272" s="48" t="s">
        <v>964</v>
      </c>
      <c r="C272" s="164" t="s">
        <v>965</v>
      </c>
      <c r="D272" s="20" t="s">
        <v>1460</v>
      </c>
      <c r="E272" s="20" t="s">
        <v>1457</v>
      </c>
      <c r="F272" s="126" t="s">
        <v>966</v>
      </c>
      <c r="G272" s="217" t="s">
        <v>410</v>
      </c>
      <c r="H272" s="226" t="s">
        <v>1463</v>
      </c>
      <c r="I272" s="94">
        <v>6200</v>
      </c>
      <c r="J272" s="226"/>
      <c r="K272" s="34">
        <f t="shared" si="23"/>
        <v>54560</v>
      </c>
      <c r="L272" s="25">
        <f>FL272</f>
        <v>-2520</v>
      </c>
      <c r="M272" s="26">
        <v>1500</v>
      </c>
      <c r="N272" s="26">
        <v>1000</v>
      </c>
      <c r="O272" s="26">
        <v>5000</v>
      </c>
      <c r="P272" s="26">
        <v>8000</v>
      </c>
      <c r="Q272" s="258"/>
      <c r="R272" s="258"/>
      <c r="S272" s="258"/>
      <c r="T272" s="258"/>
      <c r="U272" s="258"/>
      <c r="V272" s="258"/>
      <c r="W272" s="258"/>
      <c r="X272" s="258"/>
      <c r="Y272" s="258"/>
      <c r="Z272" s="258"/>
      <c r="AA272" s="258"/>
      <c r="AB272" s="258"/>
      <c r="AC272" s="258"/>
      <c r="AD272" s="258"/>
      <c r="AE272" s="258"/>
      <c r="AF272" s="258"/>
      <c r="AG272" s="258"/>
      <c r="AH272" s="258"/>
      <c r="AI272" s="258"/>
      <c r="AJ272" s="258"/>
      <c r="AK272" s="258"/>
      <c r="AL272" s="258"/>
      <c r="AM272" s="258"/>
      <c r="AN272" s="258"/>
      <c r="AO272" s="258"/>
      <c r="AP272" s="258"/>
      <c r="AQ272" s="258"/>
      <c r="AR272" s="258"/>
      <c r="AS272" s="258"/>
      <c r="AT272" s="258"/>
      <c r="AU272" s="258"/>
      <c r="AV272" s="258"/>
      <c r="AW272" s="258"/>
      <c r="AX272" s="258"/>
      <c r="AY272" s="258"/>
      <c r="AZ272" s="258"/>
      <c r="BA272" s="258"/>
      <c r="BB272" s="258"/>
      <c r="BC272" s="258"/>
      <c r="BD272" s="258"/>
      <c r="BE272" s="258"/>
      <c r="BF272" s="258"/>
      <c r="BG272" s="258"/>
      <c r="BH272" s="258"/>
      <c r="BI272" s="258"/>
      <c r="BJ272" s="258"/>
      <c r="BK272" s="258"/>
      <c r="BL272" s="258"/>
      <c r="BM272" s="258"/>
      <c r="BN272" s="258"/>
      <c r="BO272" s="258"/>
      <c r="BP272" s="258"/>
      <c r="BQ272" s="258"/>
      <c r="BR272" s="258"/>
      <c r="BS272" s="258"/>
      <c r="BT272" s="258"/>
      <c r="BU272" s="258"/>
      <c r="BV272" s="258"/>
      <c r="BW272" s="258"/>
      <c r="BX272" s="258"/>
      <c r="BY272" s="258"/>
      <c r="BZ272" s="258"/>
      <c r="CA272" s="258"/>
      <c r="CB272" s="258"/>
      <c r="CC272" s="26">
        <v>1500</v>
      </c>
      <c r="CD272" s="27">
        <v>1500</v>
      </c>
      <c r="CE272" s="26">
        <v>1000</v>
      </c>
      <c r="CF272" s="27">
        <v>1000</v>
      </c>
      <c r="CG272" s="26">
        <v>5000</v>
      </c>
      <c r="CH272" s="27">
        <v>5000</v>
      </c>
      <c r="CI272" s="26">
        <v>8000</v>
      </c>
      <c r="CJ272" s="27">
        <v>0</v>
      </c>
      <c r="CK272" s="26"/>
      <c r="CL272" s="27"/>
      <c r="CM272" s="29">
        <v>4340</v>
      </c>
      <c r="CN272" s="27">
        <v>12620</v>
      </c>
      <c r="CO272" s="29">
        <v>4340</v>
      </c>
      <c r="CP272" s="27">
        <v>4620</v>
      </c>
      <c r="CQ272" s="29">
        <v>4340</v>
      </c>
      <c r="CR272" s="27">
        <v>4620</v>
      </c>
      <c r="CS272" s="29">
        <v>4340</v>
      </c>
      <c r="CT272" s="27">
        <f>4620+4620</f>
        <v>9240</v>
      </c>
      <c r="CU272" s="29">
        <v>4340</v>
      </c>
      <c r="CV272" s="27">
        <v>0</v>
      </c>
      <c r="CW272" s="29">
        <v>4340</v>
      </c>
      <c r="CX272" s="27">
        <v>4620</v>
      </c>
      <c r="CY272" s="29">
        <v>4340</v>
      </c>
      <c r="CZ272" s="27">
        <v>4620</v>
      </c>
      <c r="DA272" s="29">
        <v>4340</v>
      </c>
      <c r="DB272" s="27">
        <v>4620</v>
      </c>
      <c r="DC272" s="29">
        <v>4340</v>
      </c>
      <c r="DD272" s="27">
        <v>4620</v>
      </c>
      <c r="DE272" s="128"/>
      <c r="DF272" s="27"/>
      <c r="DG272" s="128"/>
      <c r="DH272" s="27"/>
      <c r="DI272" s="128"/>
      <c r="DJ272" s="27"/>
      <c r="DK272" s="125"/>
      <c r="DL272" s="128"/>
      <c r="DM272" s="27"/>
      <c r="DN272" s="128"/>
      <c r="DO272" s="27"/>
      <c r="DP272" s="128"/>
      <c r="DQ272" s="27"/>
      <c r="DR272" s="128"/>
      <c r="DS272" s="27"/>
      <c r="DT272" s="128"/>
      <c r="DU272" s="27"/>
      <c r="DV272" s="128"/>
      <c r="DW272" s="27"/>
      <c r="DX272" s="128"/>
      <c r="DY272" s="27"/>
      <c r="DZ272" s="128"/>
      <c r="EA272" s="27"/>
      <c r="EB272" s="128"/>
      <c r="EC272" s="27"/>
      <c r="ED272" s="128"/>
      <c r="EE272" s="27"/>
      <c r="EF272" s="128"/>
      <c r="EG272" s="27"/>
      <c r="EH272" s="28"/>
      <c r="EI272" s="27"/>
      <c r="EJ272" s="30"/>
      <c r="EK272" s="28"/>
      <c r="EL272" s="27"/>
      <c r="EM272" s="28"/>
      <c r="EN272" s="27"/>
      <c r="EO272" s="28"/>
      <c r="EP272" s="27"/>
      <c r="EQ272" s="28"/>
      <c r="ER272" s="27"/>
      <c r="ES272" s="28"/>
      <c r="ET272" s="27"/>
      <c r="EU272" s="28"/>
      <c r="EV272" s="27"/>
      <c r="EW272" s="26"/>
      <c r="EX272" s="27"/>
      <c r="EY272" s="26"/>
      <c r="EZ272" s="27"/>
      <c r="FA272" s="26"/>
      <c r="FB272" s="27"/>
      <c r="FC272" s="26"/>
      <c r="FD272" s="27"/>
      <c r="FE272" s="26"/>
      <c r="FF272" s="27"/>
      <c r="FG272" s="26"/>
      <c r="FH272" s="27"/>
      <c r="FI272" s="30"/>
      <c r="FJ272" s="31">
        <f t="shared" si="24"/>
        <v>54560</v>
      </c>
      <c r="FK272" s="31">
        <f t="shared" si="25"/>
        <v>57080</v>
      </c>
      <c r="FL272" s="32">
        <f t="shared" si="26"/>
        <v>-2520</v>
      </c>
    </row>
    <row r="273" spans="1:168" ht="27.75" customHeight="1">
      <c r="A273" s="172">
        <v>266</v>
      </c>
      <c r="B273" s="48" t="s">
        <v>967</v>
      </c>
      <c r="C273" s="164" t="s">
        <v>968</v>
      </c>
      <c r="D273" s="20" t="s">
        <v>1460</v>
      </c>
      <c r="E273" s="20" t="s">
        <v>1457</v>
      </c>
      <c r="F273" s="126" t="s">
        <v>969</v>
      </c>
      <c r="G273" s="216"/>
      <c r="H273" s="127" t="s">
        <v>970</v>
      </c>
      <c r="I273" s="94">
        <v>6600</v>
      </c>
      <c r="J273" s="127" t="s">
        <v>970</v>
      </c>
      <c r="K273" s="34">
        <f t="shared" si="23"/>
        <v>57080</v>
      </c>
      <c r="L273" s="38">
        <f>FL273</f>
        <v>22480</v>
      </c>
      <c r="M273" s="26">
        <v>1500</v>
      </c>
      <c r="N273" s="26">
        <v>1000</v>
      </c>
      <c r="O273" s="26">
        <v>5000</v>
      </c>
      <c r="P273" s="26">
        <v>8000</v>
      </c>
      <c r="Q273" s="258"/>
      <c r="R273" s="258"/>
      <c r="S273" s="258"/>
      <c r="T273" s="258"/>
      <c r="U273" s="258"/>
      <c r="V273" s="258"/>
      <c r="W273" s="258"/>
      <c r="X273" s="258"/>
      <c r="Y273" s="258"/>
      <c r="Z273" s="258"/>
      <c r="AA273" s="258"/>
      <c r="AB273" s="258"/>
      <c r="AC273" s="258"/>
      <c r="AD273" s="258"/>
      <c r="AE273" s="258"/>
      <c r="AF273" s="258"/>
      <c r="AG273" s="258"/>
      <c r="AH273" s="258"/>
      <c r="AI273" s="258"/>
      <c r="AJ273" s="258"/>
      <c r="AK273" s="258"/>
      <c r="AL273" s="258"/>
      <c r="AM273" s="258"/>
      <c r="AN273" s="258"/>
      <c r="AO273" s="258"/>
      <c r="AP273" s="258"/>
      <c r="AQ273" s="258"/>
      <c r="AR273" s="258"/>
      <c r="AS273" s="258"/>
      <c r="AT273" s="258"/>
      <c r="AU273" s="258"/>
      <c r="AV273" s="258"/>
      <c r="AW273" s="258"/>
      <c r="AX273" s="258"/>
      <c r="AY273" s="258"/>
      <c r="AZ273" s="258"/>
      <c r="BA273" s="258"/>
      <c r="BB273" s="258"/>
      <c r="BC273" s="258"/>
      <c r="BD273" s="258"/>
      <c r="BE273" s="258"/>
      <c r="BF273" s="258"/>
      <c r="BG273" s="258"/>
      <c r="BH273" s="258"/>
      <c r="BI273" s="258"/>
      <c r="BJ273" s="258"/>
      <c r="BK273" s="258"/>
      <c r="BL273" s="258"/>
      <c r="BM273" s="258"/>
      <c r="BN273" s="258"/>
      <c r="BO273" s="258"/>
      <c r="BP273" s="258"/>
      <c r="BQ273" s="258"/>
      <c r="BR273" s="258"/>
      <c r="BS273" s="258"/>
      <c r="BT273" s="258"/>
      <c r="BU273" s="258"/>
      <c r="BV273" s="258"/>
      <c r="BW273" s="258"/>
      <c r="BX273" s="258"/>
      <c r="BY273" s="258"/>
      <c r="BZ273" s="258"/>
      <c r="CA273" s="258"/>
      <c r="CB273" s="258"/>
      <c r="CC273" s="26">
        <v>1500</v>
      </c>
      <c r="CD273" s="27">
        <v>1500</v>
      </c>
      <c r="CE273" s="26">
        <v>1000</v>
      </c>
      <c r="CF273" s="27">
        <v>1000</v>
      </c>
      <c r="CG273" s="26">
        <v>5000</v>
      </c>
      <c r="CH273" s="27">
        <v>5000</v>
      </c>
      <c r="CI273" s="26">
        <v>8000</v>
      </c>
      <c r="CJ273" s="27"/>
      <c r="CK273" s="26"/>
      <c r="CL273" s="27"/>
      <c r="CM273" s="29">
        <v>4620</v>
      </c>
      <c r="CN273" s="27"/>
      <c r="CO273" s="29">
        <v>4620</v>
      </c>
      <c r="CP273" s="27"/>
      <c r="CQ273" s="29">
        <v>4620</v>
      </c>
      <c r="CR273" s="27"/>
      <c r="CS273" s="29">
        <v>4620</v>
      </c>
      <c r="CT273" s="27"/>
      <c r="CU273" s="29">
        <v>4620</v>
      </c>
      <c r="CV273" s="27"/>
      <c r="CW273" s="29">
        <v>4620</v>
      </c>
      <c r="CX273" s="27">
        <v>27100</v>
      </c>
      <c r="CY273" s="29">
        <v>4620</v>
      </c>
      <c r="CZ273" s="27"/>
      <c r="DA273" s="29">
        <v>4620</v>
      </c>
      <c r="DB273" s="27"/>
      <c r="DC273" s="29">
        <v>4620</v>
      </c>
      <c r="DD273" s="27"/>
      <c r="DE273" s="128"/>
      <c r="DF273" s="27"/>
      <c r="DG273" s="128"/>
      <c r="DH273" s="27"/>
      <c r="DI273" s="128"/>
      <c r="DJ273" s="27"/>
      <c r="DK273" s="125"/>
      <c r="DL273" s="128"/>
      <c r="DM273" s="27"/>
      <c r="DN273" s="128"/>
      <c r="DO273" s="27"/>
      <c r="DP273" s="128"/>
      <c r="DQ273" s="27"/>
      <c r="DR273" s="128"/>
      <c r="DS273" s="27"/>
      <c r="DT273" s="128"/>
      <c r="DU273" s="27"/>
      <c r="DV273" s="128"/>
      <c r="DW273" s="27"/>
      <c r="DX273" s="128"/>
      <c r="DY273" s="27"/>
      <c r="DZ273" s="128"/>
      <c r="EA273" s="27"/>
      <c r="EB273" s="128"/>
      <c r="EC273" s="27"/>
      <c r="ED273" s="128"/>
      <c r="EE273" s="27"/>
      <c r="EF273" s="128"/>
      <c r="EG273" s="27"/>
      <c r="EH273" s="28"/>
      <c r="EI273" s="27"/>
      <c r="EJ273" s="30"/>
      <c r="EK273" s="28"/>
      <c r="EL273" s="27"/>
      <c r="EM273" s="28"/>
      <c r="EN273" s="27"/>
      <c r="EO273" s="28"/>
      <c r="EP273" s="27"/>
      <c r="EQ273" s="28"/>
      <c r="ER273" s="27"/>
      <c r="ES273" s="28"/>
      <c r="ET273" s="27"/>
      <c r="EU273" s="28"/>
      <c r="EV273" s="27"/>
      <c r="EW273" s="26"/>
      <c r="EX273" s="27"/>
      <c r="EY273" s="26"/>
      <c r="EZ273" s="27"/>
      <c r="FA273" s="26"/>
      <c r="FB273" s="27"/>
      <c r="FC273" s="26"/>
      <c r="FD273" s="27"/>
      <c r="FE273" s="26"/>
      <c r="FF273" s="27"/>
      <c r="FG273" s="26"/>
      <c r="FH273" s="27"/>
      <c r="FI273" s="30"/>
      <c r="FJ273" s="31">
        <f t="shared" si="24"/>
        <v>57080</v>
      </c>
      <c r="FK273" s="31">
        <f t="shared" si="25"/>
        <v>34600</v>
      </c>
      <c r="FL273" s="32">
        <f t="shared" si="26"/>
        <v>22480</v>
      </c>
    </row>
    <row r="274" spans="1:168" ht="27.75" customHeight="1">
      <c r="A274" s="41">
        <v>267</v>
      </c>
      <c r="B274" s="48" t="s">
        <v>971</v>
      </c>
      <c r="C274" s="164" t="s">
        <v>972</v>
      </c>
      <c r="D274" s="20" t="s">
        <v>1460</v>
      </c>
      <c r="E274" s="20" t="s">
        <v>1457</v>
      </c>
      <c r="F274" s="126" t="s">
        <v>973</v>
      </c>
      <c r="G274" s="214" t="s">
        <v>410</v>
      </c>
      <c r="H274" s="35" t="s">
        <v>1463</v>
      </c>
      <c r="I274" s="94">
        <v>6200</v>
      </c>
      <c r="J274" s="127"/>
      <c r="K274" s="34">
        <f t="shared" si="23"/>
        <v>54560</v>
      </c>
      <c r="L274" s="25">
        <f>FL274</f>
        <v>25360</v>
      </c>
      <c r="M274" s="26">
        <v>1500</v>
      </c>
      <c r="N274" s="26">
        <v>1000</v>
      </c>
      <c r="O274" s="26">
        <v>5000</v>
      </c>
      <c r="P274" s="26">
        <v>8000</v>
      </c>
      <c r="Q274" s="258"/>
      <c r="R274" s="258"/>
      <c r="S274" s="258"/>
      <c r="T274" s="258"/>
      <c r="U274" s="258"/>
      <c r="V274" s="258"/>
      <c r="W274" s="258"/>
      <c r="X274" s="258"/>
      <c r="Y274" s="258"/>
      <c r="Z274" s="258"/>
      <c r="AA274" s="258"/>
      <c r="AB274" s="258"/>
      <c r="AC274" s="258"/>
      <c r="AD274" s="258"/>
      <c r="AE274" s="258"/>
      <c r="AF274" s="258"/>
      <c r="AG274" s="258"/>
      <c r="AH274" s="258"/>
      <c r="AI274" s="258"/>
      <c r="AJ274" s="258"/>
      <c r="AK274" s="258"/>
      <c r="AL274" s="258"/>
      <c r="AM274" s="258"/>
      <c r="AN274" s="258"/>
      <c r="AO274" s="258"/>
      <c r="AP274" s="258"/>
      <c r="AQ274" s="258"/>
      <c r="AR274" s="258"/>
      <c r="AS274" s="258"/>
      <c r="AT274" s="258"/>
      <c r="AU274" s="258"/>
      <c r="AV274" s="258"/>
      <c r="AW274" s="258"/>
      <c r="AX274" s="258"/>
      <c r="AY274" s="258"/>
      <c r="AZ274" s="258"/>
      <c r="BA274" s="258"/>
      <c r="BB274" s="258"/>
      <c r="BC274" s="258"/>
      <c r="BD274" s="258"/>
      <c r="BE274" s="258"/>
      <c r="BF274" s="258"/>
      <c r="BG274" s="258"/>
      <c r="BH274" s="258"/>
      <c r="BI274" s="258"/>
      <c r="BJ274" s="258"/>
      <c r="BK274" s="258"/>
      <c r="BL274" s="258"/>
      <c r="BM274" s="258"/>
      <c r="BN274" s="258"/>
      <c r="BO274" s="258"/>
      <c r="BP274" s="258"/>
      <c r="BQ274" s="258"/>
      <c r="BR274" s="258"/>
      <c r="BS274" s="258"/>
      <c r="BT274" s="258"/>
      <c r="BU274" s="258"/>
      <c r="BV274" s="258"/>
      <c r="BW274" s="258"/>
      <c r="BX274" s="258"/>
      <c r="BY274" s="258"/>
      <c r="BZ274" s="258"/>
      <c r="CA274" s="258"/>
      <c r="CB274" s="258"/>
      <c r="CC274" s="26">
        <v>1500</v>
      </c>
      <c r="CD274" s="27">
        <v>1500</v>
      </c>
      <c r="CE274" s="26">
        <v>1000</v>
      </c>
      <c r="CF274" s="27">
        <v>1000</v>
      </c>
      <c r="CG274" s="26">
        <v>5000</v>
      </c>
      <c r="CH274" s="27">
        <v>5000</v>
      </c>
      <c r="CI274" s="26">
        <v>8000</v>
      </c>
      <c r="CJ274" s="27"/>
      <c r="CK274" s="26"/>
      <c r="CL274" s="27"/>
      <c r="CM274" s="29">
        <v>4340</v>
      </c>
      <c r="CN274" s="27">
        <v>0</v>
      </c>
      <c r="CO274" s="29">
        <v>4340</v>
      </c>
      <c r="CP274" s="27"/>
      <c r="CQ274" s="29">
        <v>4340</v>
      </c>
      <c r="CR274" s="27"/>
      <c r="CS274" s="29">
        <v>4340</v>
      </c>
      <c r="CT274" s="27">
        <v>4620</v>
      </c>
      <c r="CU274" s="29">
        <v>4340</v>
      </c>
      <c r="CV274" s="27">
        <v>4620</v>
      </c>
      <c r="CW274" s="29">
        <v>4340</v>
      </c>
      <c r="CX274" s="27">
        <v>4620</v>
      </c>
      <c r="CY274" s="29">
        <v>4340</v>
      </c>
      <c r="CZ274" s="27">
        <v>3500</v>
      </c>
      <c r="DA274" s="29">
        <v>4340</v>
      </c>
      <c r="DB274" s="27"/>
      <c r="DC274" s="29">
        <v>4340</v>
      </c>
      <c r="DD274" s="27">
        <v>4340</v>
      </c>
      <c r="DE274" s="128"/>
      <c r="DF274" s="27"/>
      <c r="DG274" s="128"/>
      <c r="DH274" s="27"/>
      <c r="DI274" s="128"/>
      <c r="DJ274" s="27"/>
      <c r="DK274" s="125"/>
      <c r="DL274" s="128"/>
      <c r="DM274" s="27"/>
      <c r="DN274" s="128"/>
      <c r="DO274" s="27"/>
      <c r="DP274" s="128"/>
      <c r="DQ274" s="27"/>
      <c r="DR274" s="128"/>
      <c r="DS274" s="27"/>
      <c r="DT274" s="128"/>
      <c r="DU274" s="27"/>
      <c r="DV274" s="128"/>
      <c r="DW274" s="27"/>
      <c r="DX274" s="128"/>
      <c r="DY274" s="27"/>
      <c r="DZ274" s="128"/>
      <c r="EA274" s="27"/>
      <c r="EB274" s="128"/>
      <c r="EC274" s="27"/>
      <c r="ED274" s="128"/>
      <c r="EE274" s="27"/>
      <c r="EF274" s="128"/>
      <c r="EG274" s="27"/>
      <c r="EH274" s="28"/>
      <c r="EI274" s="27"/>
      <c r="EJ274" s="30"/>
      <c r="EK274" s="28"/>
      <c r="EL274" s="27"/>
      <c r="EM274" s="28"/>
      <c r="EN274" s="27"/>
      <c r="EO274" s="28"/>
      <c r="EP274" s="27"/>
      <c r="EQ274" s="28"/>
      <c r="ER274" s="27"/>
      <c r="ES274" s="28"/>
      <c r="ET274" s="27"/>
      <c r="EU274" s="28"/>
      <c r="EV274" s="27"/>
      <c r="EW274" s="26"/>
      <c r="EX274" s="27"/>
      <c r="EY274" s="26"/>
      <c r="EZ274" s="27"/>
      <c r="FA274" s="26"/>
      <c r="FB274" s="27"/>
      <c r="FC274" s="26"/>
      <c r="FD274" s="27"/>
      <c r="FE274" s="26"/>
      <c r="FF274" s="27"/>
      <c r="FG274" s="26"/>
      <c r="FH274" s="27"/>
      <c r="FI274" s="30"/>
      <c r="FJ274" s="31">
        <f t="shared" si="24"/>
        <v>54560</v>
      </c>
      <c r="FK274" s="31">
        <f t="shared" si="25"/>
        <v>29200</v>
      </c>
      <c r="FL274" s="32">
        <f t="shared" si="26"/>
        <v>25360</v>
      </c>
    </row>
    <row r="275" spans="1:168" ht="27.75" customHeight="1">
      <c r="A275" s="172">
        <v>268</v>
      </c>
      <c r="B275" s="48" t="s">
        <v>351</v>
      </c>
      <c r="C275" s="164" t="s">
        <v>352</v>
      </c>
      <c r="D275" s="20" t="s">
        <v>1460</v>
      </c>
      <c r="E275" s="20" t="s">
        <v>1458</v>
      </c>
      <c r="F275" s="21" t="s">
        <v>353</v>
      </c>
      <c r="G275" s="97"/>
      <c r="H275" s="34" t="s">
        <v>108</v>
      </c>
      <c r="I275" s="23">
        <v>4600</v>
      </c>
      <c r="J275" s="34" t="s">
        <v>108</v>
      </c>
      <c r="K275" s="34">
        <f t="shared" si="23"/>
        <v>44480</v>
      </c>
      <c r="L275" s="25">
        <f>FJ275</f>
        <v>44480</v>
      </c>
      <c r="M275" s="26">
        <v>1500</v>
      </c>
      <c r="N275" s="26">
        <v>1000</v>
      </c>
      <c r="O275" s="26">
        <v>5000</v>
      </c>
      <c r="P275" s="26">
        <v>8000</v>
      </c>
      <c r="Q275" s="258"/>
      <c r="R275" s="258"/>
      <c r="S275" s="258"/>
      <c r="T275" s="258"/>
      <c r="U275" s="258"/>
      <c r="V275" s="258"/>
      <c r="W275" s="258"/>
      <c r="X275" s="258"/>
      <c r="Y275" s="258"/>
      <c r="Z275" s="258"/>
      <c r="AA275" s="258"/>
      <c r="AB275" s="258"/>
      <c r="AC275" s="258"/>
      <c r="AD275" s="258"/>
      <c r="AE275" s="258"/>
      <c r="AF275" s="258"/>
      <c r="AG275" s="258"/>
      <c r="AH275" s="258"/>
      <c r="AI275" s="258"/>
      <c r="AJ275" s="258"/>
      <c r="AK275" s="258"/>
      <c r="AL275" s="258"/>
      <c r="AM275" s="258"/>
      <c r="AN275" s="258"/>
      <c r="AO275" s="258"/>
      <c r="AP275" s="258"/>
      <c r="AQ275" s="258"/>
      <c r="AR275" s="258"/>
      <c r="AS275" s="258"/>
      <c r="AT275" s="258"/>
      <c r="AU275" s="258"/>
      <c r="AV275" s="258"/>
      <c r="AW275" s="258"/>
      <c r="AX275" s="258"/>
      <c r="AY275" s="258"/>
      <c r="AZ275" s="258"/>
      <c r="BA275" s="258"/>
      <c r="BB275" s="258"/>
      <c r="BC275" s="258"/>
      <c r="BD275" s="258"/>
      <c r="BE275" s="258"/>
      <c r="BF275" s="258"/>
      <c r="BG275" s="258"/>
      <c r="BH275" s="258"/>
      <c r="BI275" s="258"/>
      <c r="BJ275" s="258"/>
      <c r="BK275" s="258"/>
      <c r="BL275" s="258"/>
      <c r="BM275" s="258"/>
      <c r="BN275" s="258"/>
      <c r="BO275" s="258"/>
      <c r="BP275" s="258"/>
      <c r="BQ275" s="258"/>
      <c r="BR275" s="258"/>
      <c r="BS275" s="258"/>
      <c r="BT275" s="258"/>
      <c r="BU275" s="258"/>
      <c r="BV275" s="258"/>
      <c r="BW275" s="258"/>
      <c r="BX275" s="258"/>
      <c r="BY275" s="258"/>
      <c r="BZ275" s="258"/>
      <c r="CA275" s="258"/>
      <c r="CB275" s="258"/>
      <c r="CC275" s="26">
        <v>1500</v>
      </c>
      <c r="CD275" s="27">
        <v>1500</v>
      </c>
      <c r="CE275" s="26">
        <v>1000</v>
      </c>
      <c r="CF275" s="27">
        <v>1000</v>
      </c>
      <c r="CG275" s="26">
        <v>5000</v>
      </c>
      <c r="CH275" s="27">
        <v>5000</v>
      </c>
      <c r="CI275" s="26">
        <v>8000</v>
      </c>
      <c r="CJ275" s="27">
        <v>0</v>
      </c>
      <c r="CK275" s="28"/>
      <c r="CL275" s="27"/>
      <c r="CM275" s="26"/>
      <c r="CN275" s="27"/>
      <c r="CO275" s="29">
        <v>3220</v>
      </c>
      <c r="CP275" s="27">
        <v>0</v>
      </c>
      <c r="CQ275" s="29">
        <v>3220</v>
      </c>
      <c r="CR275" s="27">
        <v>6440</v>
      </c>
      <c r="CS275" s="29">
        <v>3220</v>
      </c>
      <c r="CT275" s="27">
        <v>0</v>
      </c>
      <c r="CU275" s="29">
        <v>3220</v>
      </c>
      <c r="CV275" s="27">
        <v>14440</v>
      </c>
      <c r="CW275" s="29">
        <v>3220</v>
      </c>
      <c r="CX275" s="27"/>
      <c r="CY275" s="29">
        <v>3220</v>
      </c>
      <c r="CZ275" s="27"/>
      <c r="DA275" s="29">
        <v>3220</v>
      </c>
      <c r="DB275" s="27"/>
      <c r="DC275" s="29">
        <v>3220</v>
      </c>
      <c r="DD275" s="27"/>
      <c r="DE275" s="29">
        <v>3220</v>
      </c>
      <c r="DF275" s="27">
        <v>12880</v>
      </c>
      <c r="DG275" s="28"/>
      <c r="DH275" s="27"/>
      <c r="DI275" s="28"/>
      <c r="DJ275" s="27"/>
      <c r="DK275" s="125"/>
      <c r="DL275" s="128"/>
      <c r="DM275" s="27"/>
      <c r="DN275" s="128"/>
      <c r="DO275" s="27"/>
      <c r="DP275" s="128"/>
      <c r="DQ275" s="27"/>
      <c r="DR275" s="128"/>
      <c r="DS275" s="27"/>
      <c r="DT275" s="128"/>
      <c r="DU275" s="27"/>
      <c r="DV275" s="128"/>
      <c r="DW275" s="27"/>
      <c r="DX275" s="128"/>
      <c r="DY275" s="27"/>
      <c r="DZ275" s="128"/>
      <c r="EA275" s="27"/>
      <c r="EB275" s="128"/>
      <c r="EC275" s="27"/>
      <c r="ED275" s="128"/>
      <c r="EE275" s="27"/>
      <c r="EF275" s="128"/>
      <c r="EG275" s="27"/>
      <c r="EH275" s="28"/>
      <c r="EI275" s="27"/>
      <c r="EJ275" s="30"/>
      <c r="EK275" s="28"/>
      <c r="EL275" s="27"/>
      <c r="EM275" s="28"/>
      <c r="EN275" s="27"/>
      <c r="EO275" s="28"/>
      <c r="EP275" s="27"/>
      <c r="EQ275" s="28"/>
      <c r="ER275" s="27"/>
      <c r="ES275" s="28"/>
      <c r="ET275" s="27"/>
      <c r="EU275" s="28"/>
      <c r="EV275" s="27"/>
      <c r="EW275" s="26"/>
      <c r="EX275" s="27"/>
      <c r="EY275" s="26"/>
      <c r="EZ275" s="27"/>
      <c r="FA275" s="26"/>
      <c r="FB275" s="27"/>
      <c r="FC275" s="26"/>
      <c r="FD275" s="27"/>
      <c r="FE275" s="26"/>
      <c r="FF275" s="27"/>
      <c r="FG275" s="26"/>
      <c r="FH275" s="27"/>
      <c r="FI275" s="30"/>
      <c r="FJ275" s="31">
        <f t="shared" si="24"/>
        <v>44480</v>
      </c>
      <c r="FK275" s="31">
        <f t="shared" si="25"/>
        <v>41260</v>
      </c>
      <c r="FL275" s="32">
        <f t="shared" si="26"/>
        <v>3220</v>
      </c>
    </row>
    <row r="276" spans="1:168" ht="27.75" customHeight="1">
      <c r="A276" s="41">
        <v>269</v>
      </c>
      <c r="B276" s="55" t="s">
        <v>354</v>
      </c>
      <c r="C276" s="164" t="s">
        <v>355</v>
      </c>
      <c r="D276" s="20" t="s">
        <v>1460</v>
      </c>
      <c r="E276" s="20" t="s">
        <v>1458</v>
      </c>
      <c r="F276" s="21" t="s">
        <v>356</v>
      </c>
      <c r="G276" s="216" t="s">
        <v>45</v>
      </c>
      <c r="H276" s="35" t="s">
        <v>1463</v>
      </c>
      <c r="I276" s="23">
        <v>6200</v>
      </c>
      <c r="J276" s="35"/>
      <c r="K276" s="34">
        <f t="shared" si="23"/>
        <v>54560</v>
      </c>
      <c r="L276" s="25">
        <f>FJ276</f>
        <v>54560</v>
      </c>
      <c r="M276" s="26">
        <v>1500</v>
      </c>
      <c r="N276" s="26">
        <v>1000</v>
      </c>
      <c r="O276" s="26">
        <v>5000</v>
      </c>
      <c r="P276" s="26">
        <v>8000</v>
      </c>
      <c r="Q276" s="258"/>
      <c r="R276" s="258"/>
      <c r="S276" s="258"/>
      <c r="T276" s="258"/>
      <c r="U276" s="258"/>
      <c r="V276" s="258"/>
      <c r="W276" s="258"/>
      <c r="X276" s="258"/>
      <c r="Y276" s="258"/>
      <c r="Z276" s="258"/>
      <c r="AA276" s="258"/>
      <c r="AB276" s="258"/>
      <c r="AC276" s="258"/>
      <c r="AD276" s="258"/>
      <c r="AE276" s="258"/>
      <c r="AF276" s="258"/>
      <c r="AG276" s="258"/>
      <c r="AH276" s="258"/>
      <c r="AI276" s="258"/>
      <c r="AJ276" s="258"/>
      <c r="AK276" s="258"/>
      <c r="AL276" s="258"/>
      <c r="AM276" s="258"/>
      <c r="AN276" s="258"/>
      <c r="AO276" s="258"/>
      <c r="AP276" s="258"/>
      <c r="AQ276" s="258"/>
      <c r="AR276" s="258"/>
      <c r="AS276" s="258"/>
      <c r="AT276" s="258"/>
      <c r="AU276" s="258"/>
      <c r="AV276" s="258"/>
      <c r="AW276" s="258"/>
      <c r="AX276" s="258"/>
      <c r="AY276" s="258"/>
      <c r="AZ276" s="258"/>
      <c r="BA276" s="258"/>
      <c r="BB276" s="258"/>
      <c r="BC276" s="258"/>
      <c r="BD276" s="258"/>
      <c r="BE276" s="258"/>
      <c r="BF276" s="258"/>
      <c r="BG276" s="258"/>
      <c r="BH276" s="258"/>
      <c r="BI276" s="258"/>
      <c r="BJ276" s="258"/>
      <c r="BK276" s="258"/>
      <c r="BL276" s="258"/>
      <c r="BM276" s="258"/>
      <c r="BN276" s="258"/>
      <c r="BO276" s="258"/>
      <c r="BP276" s="258"/>
      <c r="BQ276" s="258"/>
      <c r="BR276" s="258"/>
      <c r="BS276" s="258"/>
      <c r="BT276" s="258"/>
      <c r="BU276" s="258"/>
      <c r="BV276" s="258"/>
      <c r="BW276" s="258"/>
      <c r="BX276" s="258"/>
      <c r="BY276" s="258"/>
      <c r="BZ276" s="258"/>
      <c r="CA276" s="258"/>
      <c r="CB276" s="258"/>
      <c r="CC276" s="26">
        <v>1500</v>
      </c>
      <c r="CD276" s="27">
        <v>1500</v>
      </c>
      <c r="CE276" s="26">
        <v>1000</v>
      </c>
      <c r="CF276" s="27">
        <v>1000</v>
      </c>
      <c r="CG276" s="26">
        <v>5000</v>
      </c>
      <c r="CH276" s="27">
        <v>5000</v>
      </c>
      <c r="CI276" s="26">
        <v>8000</v>
      </c>
      <c r="CJ276" s="27">
        <f>0+0</f>
        <v>0</v>
      </c>
      <c r="CK276" s="28"/>
      <c r="CL276" s="27"/>
      <c r="CM276" s="26"/>
      <c r="CN276" s="27">
        <v>5000</v>
      </c>
      <c r="CO276" s="29">
        <v>4340</v>
      </c>
      <c r="CP276" s="27">
        <v>0</v>
      </c>
      <c r="CQ276" s="29">
        <v>4340</v>
      </c>
      <c r="CR276" s="27">
        <v>0</v>
      </c>
      <c r="CS276" s="29">
        <v>4340</v>
      </c>
      <c r="CT276" s="27">
        <v>0</v>
      </c>
      <c r="CU276" s="29">
        <v>4340</v>
      </c>
      <c r="CV276" s="27">
        <v>20360</v>
      </c>
      <c r="CW276" s="29">
        <v>4340</v>
      </c>
      <c r="CX276" s="27"/>
      <c r="CY276" s="29">
        <v>4340</v>
      </c>
      <c r="CZ276" s="27"/>
      <c r="DA276" s="29">
        <v>4340</v>
      </c>
      <c r="DB276" s="27"/>
      <c r="DC276" s="29">
        <v>4340</v>
      </c>
      <c r="DD276" s="27"/>
      <c r="DE276" s="29">
        <v>4340</v>
      </c>
      <c r="DF276" s="27">
        <v>17360</v>
      </c>
      <c r="DG276" s="28"/>
      <c r="DH276" s="27"/>
      <c r="DI276" s="28"/>
      <c r="DJ276" s="27"/>
      <c r="DK276" s="125"/>
      <c r="DL276" s="128"/>
      <c r="DM276" s="27"/>
      <c r="DN276" s="128"/>
      <c r="DO276" s="27"/>
      <c r="DP276" s="128"/>
      <c r="DQ276" s="27"/>
      <c r="DR276" s="128"/>
      <c r="DS276" s="27"/>
      <c r="DT276" s="128"/>
      <c r="DU276" s="27"/>
      <c r="DV276" s="128"/>
      <c r="DW276" s="27"/>
      <c r="DX276" s="128"/>
      <c r="DY276" s="27"/>
      <c r="DZ276" s="128"/>
      <c r="EA276" s="27"/>
      <c r="EB276" s="128"/>
      <c r="EC276" s="27"/>
      <c r="ED276" s="128"/>
      <c r="EE276" s="27"/>
      <c r="EF276" s="128"/>
      <c r="EG276" s="27"/>
      <c r="EH276" s="28"/>
      <c r="EI276" s="27"/>
      <c r="EJ276" s="30"/>
      <c r="EK276" s="28"/>
      <c r="EL276" s="27"/>
      <c r="EM276" s="28"/>
      <c r="EN276" s="27"/>
      <c r="EO276" s="28"/>
      <c r="EP276" s="27"/>
      <c r="EQ276" s="28"/>
      <c r="ER276" s="27"/>
      <c r="ES276" s="28"/>
      <c r="ET276" s="27"/>
      <c r="EU276" s="28"/>
      <c r="EV276" s="27"/>
      <c r="EW276" s="26"/>
      <c r="EX276" s="27"/>
      <c r="EY276" s="26"/>
      <c r="EZ276" s="27"/>
      <c r="FA276" s="26"/>
      <c r="FB276" s="27"/>
      <c r="FC276" s="26"/>
      <c r="FD276" s="27"/>
      <c r="FE276" s="26"/>
      <c r="FF276" s="27"/>
      <c r="FG276" s="26"/>
      <c r="FH276" s="27"/>
      <c r="FI276" s="30"/>
      <c r="FJ276" s="31">
        <f t="shared" si="24"/>
        <v>54560</v>
      </c>
      <c r="FK276" s="31">
        <f t="shared" si="25"/>
        <v>50220</v>
      </c>
      <c r="FL276" s="32">
        <f t="shared" si="26"/>
        <v>4340</v>
      </c>
    </row>
    <row r="277" spans="1:168" ht="27.75" customHeight="1">
      <c r="A277" s="172">
        <v>270</v>
      </c>
      <c r="B277" s="55" t="s">
        <v>357</v>
      </c>
      <c r="C277" s="164" t="s">
        <v>358</v>
      </c>
      <c r="D277" s="20" t="s">
        <v>1460</v>
      </c>
      <c r="E277" s="20" t="s">
        <v>1458</v>
      </c>
      <c r="F277" s="21" t="s">
        <v>359</v>
      </c>
      <c r="G277" s="97"/>
      <c r="H277" s="222" t="s">
        <v>136</v>
      </c>
      <c r="I277" s="23">
        <v>6600</v>
      </c>
      <c r="J277" s="222" t="s">
        <v>136</v>
      </c>
      <c r="K277" s="34">
        <f t="shared" si="23"/>
        <v>53080</v>
      </c>
      <c r="L277" s="25">
        <f>FJ277</f>
        <v>39220</v>
      </c>
      <c r="M277" s="26">
        <v>1500</v>
      </c>
      <c r="N277" s="26">
        <v>1000</v>
      </c>
      <c r="O277" s="26">
        <v>5000</v>
      </c>
      <c r="P277" s="26">
        <v>4000</v>
      </c>
      <c r="Q277" s="258"/>
      <c r="R277" s="258"/>
      <c r="S277" s="258"/>
      <c r="T277" s="258"/>
      <c r="U277" s="258"/>
      <c r="V277" s="258"/>
      <c r="W277" s="258"/>
      <c r="X277" s="258"/>
      <c r="Y277" s="258"/>
      <c r="Z277" s="258"/>
      <c r="AA277" s="258"/>
      <c r="AB277" s="258"/>
      <c r="AC277" s="258"/>
      <c r="AD277" s="258"/>
      <c r="AE277" s="258"/>
      <c r="AF277" s="258"/>
      <c r="AG277" s="258"/>
      <c r="AH277" s="258"/>
      <c r="AI277" s="258"/>
      <c r="AJ277" s="258"/>
      <c r="AK277" s="258"/>
      <c r="AL277" s="258"/>
      <c r="AM277" s="258"/>
      <c r="AN277" s="258"/>
      <c r="AO277" s="258"/>
      <c r="AP277" s="258"/>
      <c r="AQ277" s="258"/>
      <c r="AR277" s="258"/>
      <c r="AS277" s="258"/>
      <c r="AT277" s="258"/>
      <c r="AU277" s="258"/>
      <c r="AV277" s="258"/>
      <c r="AW277" s="258"/>
      <c r="AX277" s="258"/>
      <c r="AY277" s="258"/>
      <c r="AZ277" s="258"/>
      <c r="BA277" s="258"/>
      <c r="BB277" s="258"/>
      <c r="BC277" s="258"/>
      <c r="BD277" s="258"/>
      <c r="BE277" s="258"/>
      <c r="BF277" s="258"/>
      <c r="BG277" s="258"/>
      <c r="BH277" s="258"/>
      <c r="BI277" s="258"/>
      <c r="BJ277" s="258"/>
      <c r="BK277" s="258"/>
      <c r="BL277" s="258"/>
      <c r="BM277" s="258"/>
      <c r="BN277" s="258"/>
      <c r="BO277" s="258"/>
      <c r="BP277" s="258"/>
      <c r="BQ277" s="258"/>
      <c r="BR277" s="258"/>
      <c r="BS277" s="258"/>
      <c r="BT277" s="258"/>
      <c r="BU277" s="258"/>
      <c r="BV277" s="258"/>
      <c r="BW277" s="258"/>
      <c r="BX277" s="258"/>
      <c r="BY277" s="258"/>
      <c r="BZ277" s="258"/>
      <c r="CA277" s="258"/>
      <c r="CB277" s="258"/>
      <c r="CC277" s="26">
        <v>1500</v>
      </c>
      <c r="CD277" s="27">
        <v>1500</v>
      </c>
      <c r="CE277" s="26">
        <v>1000</v>
      </c>
      <c r="CF277" s="27">
        <v>1000</v>
      </c>
      <c r="CG277" s="26">
        <v>5000</v>
      </c>
      <c r="CH277" s="27">
        <v>5000</v>
      </c>
      <c r="CI277" s="26">
        <v>4000</v>
      </c>
      <c r="CJ277" s="27">
        <v>0</v>
      </c>
      <c r="CK277" s="28"/>
      <c r="CL277" s="27"/>
      <c r="CM277" s="26"/>
      <c r="CN277" s="27"/>
      <c r="CO277" s="29">
        <v>4620</v>
      </c>
      <c r="CP277" s="27"/>
      <c r="CQ277" s="29">
        <v>4620</v>
      </c>
      <c r="CR277" s="27"/>
      <c r="CS277" s="29">
        <v>4620</v>
      </c>
      <c r="CT277" s="27"/>
      <c r="CU277" s="29">
        <v>4620</v>
      </c>
      <c r="CV277" s="27">
        <v>8680</v>
      </c>
      <c r="CW277" s="29">
        <v>4620</v>
      </c>
      <c r="CX277" s="27"/>
      <c r="CY277" s="29">
        <v>4620</v>
      </c>
      <c r="CZ277" s="27"/>
      <c r="DA277" s="29"/>
      <c r="DB277" s="27">
        <v>23040</v>
      </c>
      <c r="DC277" s="29"/>
      <c r="DD277" s="27"/>
      <c r="DE277" s="29"/>
      <c r="DF277" s="27"/>
      <c r="DG277" s="28"/>
      <c r="DH277" s="27"/>
      <c r="DI277" s="28"/>
      <c r="DJ277" s="27"/>
      <c r="DK277" s="125"/>
      <c r="DL277" s="128"/>
      <c r="DM277" s="27"/>
      <c r="DN277" s="128"/>
      <c r="DO277" s="27"/>
      <c r="DP277" s="128"/>
      <c r="DQ277" s="27"/>
      <c r="DR277" s="128"/>
      <c r="DS277" s="27"/>
      <c r="DT277" s="128"/>
      <c r="DU277" s="27"/>
      <c r="DV277" s="128"/>
      <c r="DW277" s="27"/>
      <c r="DX277" s="128"/>
      <c r="DY277" s="27"/>
      <c r="DZ277" s="128"/>
      <c r="EA277" s="27"/>
      <c r="EB277" s="128"/>
      <c r="EC277" s="27"/>
      <c r="ED277" s="128"/>
      <c r="EE277" s="27"/>
      <c r="EF277" s="128"/>
      <c r="EG277" s="27"/>
      <c r="EH277" s="28"/>
      <c r="EI277" s="27"/>
      <c r="EJ277" s="30"/>
      <c r="EK277" s="28"/>
      <c r="EL277" s="27"/>
      <c r="EM277" s="28"/>
      <c r="EN277" s="27"/>
      <c r="EO277" s="28"/>
      <c r="EP277" s="27"/>
      <c r="EQ277" s="28"/>
      <c r="ER277" s="27"/>
      <c r="ES277" s="28"/>
      <c r="ET277" s="27"/>
      <c r="EU277" s="28"/>
      <c r="EV277" s="27"/>
      <c r="EW277" s="26"/>
      <c r="EX277" s="27"/>
      <c r="EY277" s="26"/>
      <c r="EZ277" s="27"/>
      <c r="FA277" s="26"/>
      <c r="FB277" s="27"/>
      <c r="FC277" s="26"/>
      <c r="FD277" s="27"/>
      <c r="FE277" s="26"/>
      <c r="FF277" s="27"/>
      <c r="FG277" s="26"/>
      <c r="FH277" s="27"/>
      <c r="FI277" s="30"/>
      <c r="FJ277" s="31">
        <f t="shared" si="24"/>
        <v>39220</v>
      </c>
      <c r="FK277" s="31">
        <f t="shared" si="25"/>
        <v>39220</v>
      </c>
      <c r="FL277" s="32">
        <f t="shared" si="26"/>
        <v>0</v>
      </c>
    </row>
    <row r="278" spans="1:168" ht="27.75" customHeight="1">
      <c r="A278" s="41">
        <v>271</v>
      </c>
      <c r="B278" s="48" t="s">
        <v>974</v>
      </c>
      <c r="C278" s="164" t="s">
        <v>975</v>
      </c>
      <c r="D278" s="20" t="s">
        <v>1460</v>
      </c>
      <c r="E278" s="20" t="s">
        <v>1457</v>
      </c>
      <c r="F278" s="126" t="s">
        <v>976</v>
      </c>
      <c r="G278" s="97"/>
      <c r="H278" s="127"/>
      <c r="I278" s="94">
        <v>6600</v>
      </c>
      <c r="J278" s="127"/>
      <c r="K278" s="34">
        <f t="shared" si="23"/>
        <v>57080</v>
      </c>
      <c r="L278" s="25">
        <f>FL278</f>
        <v>4620</v>
      </c>
      <c r="M278" s="26">
        <v>1500</v>
      </c>
      <c r="N278" s="26">
        <v>1000</v>
      </c>
      <c r="O278" s="26">
        <v>5000</v>
      </c>
      <c r="P278" s="26">
        <v>8000</v>
      </c>
      <c r="Q278" s="258"/>
      <c r="R278" s="258"/>
      <c r="S278" s="258"/>
      <c r="T278" s="258"/>
      <c r="U278" s="258"/>
      <c r="V278" s="258"/>
      <c r="W278" s="258"/>
      <c r="X278" s="258"/>
      <c r="Y278" s="258"/>
      <c r="Z278" s="258"/>
      <c r="AA278" s="258"/>
      <c r="AB278" s="258"/>
      <c r="AC278" s="258"/>
      <c r="AD278" s="258"/>
      <c r="AE278" s="258"/>
      <c r="AF278" s="258"/>
      <c r="AG278" s="258"/>
      <c r="AH278" s="258"/>
      <c r="AI278" s="258"/>
      <c r="AJ278" s="258"/>
      <c r="AK278" s="258"/>
      <c r="AL278" s="258"/>
      <c r="AM278" s="258"/>
      <c r="AN278" s="258"/>
      <c r="AO278" s="258"/>
      <c r="AP278" s="258"/>
      <c r="AQ278" s="258"/>
      <c r="AR278" s="258"/>
      <c r="AS278" s="258"/>
      <c r="AT278" s="258"/>
      <c r="AU278" s="258"/>
      <c r="AV278" s="258"/>
      <c r="AW278" s="258"/>
      <c r="AX278" s="258"/>
      <c r="AY278" s="258"/>
      <c r="AZ278" s="258"/>
      <c r="BA278" s="258"/>
      <c r="BB278" s="258"/>
      <c r="BC278" s="258"/>
      <c r="BD278" s="258"/>
      <c r="BE278" s="258"/>
      <c r="BF278" s="258"/>
      <c r="BG278" s="258"/>
      <c r="BH278" s="258"/>
      <c r="BI278" s="258"/>
      <c r="BJ278" s="258"/>
      <c r="BK278" s="258"/>
      <c r="BL278" s="258"/>
      <c r="BM278" s="258"/>
      <c r="BN278" s="258"/>
      <c r="BO278" s="258"/>
      <c r="BP278" s="258"/>
      <c r="BQ278" s="258"/>
      <c r="BR278" s="258"/>
      <c r="BS278" s="258"/>
      <c r="BT278" s="258"/>
      <c r="BU278" s="258"/>
      <c r="BV278" s="258"/>
      <c r="BW278" s="258"/>
      <c r="BX278" s="258"/>
      <c r="BY278" s="258"/>
      <c r="BZ278" s="258"/>
      <c r="CA278" s="258"/>
      <c r="CB278" s="258"/>
      <c r="CC278" s="26">
        <v>1500</v>
      </c>
      <c r="CD278" s="27">
        <v>1500</v>
      </c>
      <c r="CE278" s="26">
        <v>1000</v>
      </c>
      <c r="CF278" s="27">
        <v>1000</v>
      </c>
      <c r="CG278" s="26">
        <v>5000</v>
      </c>
      <c r="CH278" s="27">
        <v>5000</v>
      </c>
      <c r="CI278" s="26">
        <v>8000</v>
      </c>
      <c r="CJ278" s="27">
        <v>0</v>
      </c>
      <c r="CK278" s="26"/>
      <c r="CL278" s="27"/>
      <c r="CM278" s="29">
        <v>4620</v>
      </c>
      <c r="CN278" s="27">
        <v>12620</v>
      </c>
      <c r="CO278" s="29">
        <v>4620</v>
      </c>
      <c r="CP278" s="27">
        <v>4620</v>
      </c>
      <c r="CQ278" s="29">
        <v>4620</v>
      </c>
      <c r="CR278" s="27">
        <v>4620</v>
      </c>
      <c r="CS278" s="29">
        <v>4620</v>
      </c>
      <c r="CT278" s="27">
        <v>4620</v>
      </c>
      <c r="CU278" s="29">
        <v>4620</v>
      </c>
      <c r="CV278" s="27"/>
      <c r="CW278" s="29">
        <v>4620</v>
      </c>
      <c r="CX278" s="27"/>
      <c r="CY278" s="29">
        <v>4620</v>
      </c>
      <c r="CZ278" s="27"/>
      <c r="DA278" s="29">
        <v>4620</v>
      </c>
      <c r="DB278" s="27">
        <v>13860</v>
      </c>
      <c r="DC278" s="29">
        <v>4620</v>
      </c>
      <c r="DD278" s="27">
        <v>4620</v>
      </c>
      <c r="DE278" s="128"/>
      <c r="DF278" s="27"/>
      <c r="DG278" s="128"/>
      <c r="DH278" s="27"/>
      <c r="DI278" s="128"/>
      <c r="DJ278" s="27"/>
      <c r="DK278" s="125"/>
      <c r="DL278" s="128"/>
      <c r="DM278" s="27"/>
      <c r="DN278" s="128"/>
      <c r="DO278" s="27"/>
      <c r="DP278" s="128"/>
      <c r="DQ278" s="27"/>
      <c r="DR278" s="128"/>
      <c r="DS278" s="27"/>
      <c r="DT278" s="128"/>
      <c r="DU278" s="27"/>
      <c r="DV278" s="128"/>
      <c r="DW278" s="27"/>
      <c r="DX278" s="128"/>
      <c r="DY278" s="27"/>
      <c r="DZ278" s="128"/>
      <c r="EA278" s="27"/>
      <c r="EB278" s="128"/>
      <c r="EC278" s="27"/>
      <c r="ED278" s="128"/>
      <c r="EE278" s="27"/>
      <c r="EF278" s="128"/>
      <c r="EG278" s="27"/>
      <c r="EH278" s="28"/>
      <c r="EI278" s="27"/>
      <c r="EJ278" s="30"/>
      <c r="EK278" s="28"/>
      <c r="EL278" s="27"/>
      <c r="EM278" s="28"/>
      <c r="EN278" s="27"/>
      <c r="EO278" s="28"/>
      <c r="EP278" s="27"/>
      <c r="EQ278" s="28"/>
      <c r="ER278" s="27"/>
      <c r="ES278" s="28"/>
      <c r="ET278" s="27"/>
      <c r="EU278" s="28"/>
      <c r="EV278" s="27"/>
      <c r="EW278" s="26"/>
      <c r="EX278" s="27"/>
      <c r="EY278" s="26"/>
      <c r="EZ278" s="27"/>
      <c r="FA278" s="26"/>
      <c r="FB278" s="27"/>
      <c r="FC278" s="26"/>
      <c r="FD278" s="27"/>
      <c r="FE278" s="26"/>
      <c r="FF278" s="27"/>
      <c r="FG278" s="26"/>
      <c r="FH278" s="27"/>
      <c r="FI278" s="30"/>
      <c r="FJ278" s="31">
        <f t="shared" si="24"/>
        <v>57080</v>
      </c>
      <c r="FK278" s="31">
        <f t="shared" si="25"/>
        <v>52460</v>
      </c>
      <c r="FL278" s="32">
        <f t="shared" si="26"/>
        <v>4620</v>
      </c>
    </row>
    <row r="279" spans="1:168" ht="27.75" customHeight="1">
      <c r="A279" s="172">
        <v>272</v>
      </c>
      <c r="B279" s="48" t="s">
        <v>360</v>
      </c>
      <c r="C279" s="164" t="s">
        <v>361</v>
      </c>
      <c r="D279" s="20" t="s">
        <v>1460</v>
      </c>
      <c r="E279" s="20" t="s">
        <v>1458</v>
      </c>
      <c r="F279" s="21" t="s">
        <v>362</v>
      </c>
      <c r="G279" s="97"/>
      <c r="H279" s="35"/>
      <c r="I279" s="23">
        <v>6600</v>
      </c>
      <c r="J279" s="35"/>
      <c r="K279" s="34">
        <f t="shared" si="23"/>
        <v>57080</v>
      </c>
      <c r="L279" s="25">
        <f>FJ279</f>
        <v>57080</v>
      </c>
      <c r="M279" s="26">
        <v>1500</v>
      </c>
      <c r="N279" s="26">
        <v>1000</v>
      </c>
      <c r="O279" s="26">
        <v>5000</v>
      </c>
      <c r="P279" s="26">
        <v>8000</v>
      </c>
      <c r="Q279" s="258"/>
      <c r="R279" s="258"/>
      <c r="S279" s="258"/>
      <c r="T279" s="258"/>
      <c r="U279" s="258"/>
      <c r="V279" s="258"/>
      <c r="W279" s="258"/>
      <c r="X279" s="258"/>
      <c r="Y279" s="258"/>
      <c r="Z279" s="258"/>
      <c r="AA279" s="258"/>
      <c r="AB279" s="258"/>
      <c r="AC279" s="258"/>
      <c r="AD279" s="258"/>
      <c r="AE279" s="258"/>
      <c r="AF279" s="258"/>
      <c r="AG279" s="258"/>
      <c r="AH279" s="258"/>
      <c r="AI279" s="258"/>
      <c r="AJ279" s="258"/>
      <c r="AK279" s="258"/>
      <c r="AL279" s="258"/>
      <c r="AM279" s="258"/>
      <c r="AN279" s="258"/>
      <c r="AO279" s="258"/>
      <c r="AP279" s="258"/>
      <c r="AQ279" s="258"/>
      <c r="AR279" s="258"/>
      <c r="AS279" s="258"/>
      <c r="AT279" s="258"/>
      <c r="AU279" s="258"/>
      <c r="AV279" s="258"/>
      <c r="AW279" s="258"/>
      <c r="AX279" s="258"/>
      <c r="AY279" s="258"/>
      <c r="AZ279" s="258"/>
      <c r="BA279" s="258"/>
      <c r="BB279" s="258"/>
      <c r="BC279" s="258"/>
      <c r="BD279" s="258"/>
      <c r="BE279" s="258"/>
      <c r="BF279" s="258"/>
      <c r="BG279" s="258"/>
      <c r="BH279" s="258"/>
      <c r="BI279" s="258"/>
      <c r="BJ279" s="258"/>
      <c r="BK279" s="258"/>
      <c r="BL279" s="258"/>
      <c r="BM279" s="258"/>
      <c r="BN279" s="258"/>
      <c r="BO279" s="258"/>
      <c r="BP279" s="258"/>
      <c r="BQ279" s="258"/>
      <c r="BR279" s="258"/>
      <c r="BS279" s="258"/>
      <c r="BT279" s="258"/>
      <c r="BU279" s="258"/>
      <c r="BV279" s="258"/>
      <c r="BW279" s="258"/>
      <c r="BX279" s="258"/>
      <c r="BY279" s="258"/>
      <c r="BZ279" s="258"/>
      <c r="CA279" s="258"/>
      <c r="CB279" s="258"/>
      <c r="CC279" s="26">
        <v>1500</v>
      </c>
      <c r="CD279" s="27">
        <v>1500</v>
      </c>
      <c r="CE279" s="26">
        <v>1000</v>
      </c>
      <c r="CF279" s="27">
        <v>1000</v>
      </c>
      <c r="CG279" s="26">
        <v>5000</v>
      </c>
      <c r="CH279" s="27">
        <v>5000</v>
      </c>
      <c r="CI279" s="26">
        <v>8000</v>
      </c>
      <c r="CJ279" s="27">
        <v>0</v>
      </c>
      <c r="CK279" s="28"/>
      <c r="CL279" s="27"/>
      <c r="CM279" s="26"/>
      <c r="CN279" s="27"/>
      <c r="CO279" s="29">
        <v>4620</v>
      </c>
      <c r="CP279" s="27">
        <v>3300</v>
      </c>
      <c r="CQ279" s="29">
        <v>4620</v>
      </c>
      <c r="CR279" s="27">
        <v>3300</v>
      </c>
      <c r="CS279" s="29">
        <v>4620</v>
      </c>
      <c r="CT279" s="27">
        <f>11300+0</f>
        <v>11300</v>
      </c>
      <c r="CU279" s="29">
        <v>4620</v>
      </c>
      <c r="CV279" s="27">
        <v>3300</v>
      </c>
      <c r="CW279" s="29">
        <v>4620</v>
      </c>
      <c r="CX279" s="27"/>
      <c r="CY279" s="29">
        <v>4620</v>
      </c>
      <c r="CZ279" s="27">
        <f>3300+3300</f>
        <v>6600</v>
      </c>
      <c r="DA279" s="29">
        <v>4620</v>
      </c>
      <c r="DB279" s="27">
        <v>3300</v>
      </c>
      <c r="DC279" s="29">
        <v>4620</v>
      </c>
      <c r="DD279" s="27">
        <v>3300</v>
      </c>
      <c r="DE279" s="29">
        <v>4620</v>
      </c>
      <c r="DF279" s="27"/>
      <c r="DG279" s="28"/>
      <c r="DH279" s="27"/>
      <c r="DI279" s="28"/>
      <c r="DJ279" s="27"/>
      <c r="DK279" s="125"/>
      <c r="DL279" s="128"/>
      <c r="DM279" s="27"/>
      <c r="DN279" s="128"/>
      <c r="DO279" s="27"/>
      <c r="DP279" s="128"/>
      <c r="DQ279" s="27"/>
      <c r="DR279" s="128"/>
      <c r="DS279" s="27"/>
      <c r="DT279" s="128"/>
      <c r="DU279" s="27"/>
      <c r="DV279" s="128"/>
      <c r="DW279" s="27"/>
      <c r="DX279" s="128"/>
      <c r="DY279" s="27"/>
      <c r="DZ279" s="128"/>
      <c r="EA279" s="27"/>
      <c r="EB279" s="128"/>
      <c r="EC279" s="27"/>
      <c r="ED279" s="128"/>
      <c r="EE279" s="27"/>
      <c r="EF279" s="128"/>
      <c r="EG279" s="27"/>
      <c r="EH279" s="28"/>
      <c r="EI279" s="27"/>
      <c r="EJ279" s="30"/>
      <c r="EK279" s="28"/>
      <c r="EL279" s="27"/>
      <c r="EM279" s="28"/>
      <c r="EN279" s="27"/>
      <c r="EO279" s="28"/>
      <c r="EP279" s="27"/>
      <c r="EQ279" s="28"/>
      <c r="ER279" s="27"/>
      <c r="ES279" s="28"/>
      <c r="ET279" s="27"/>
      <c r="EU279" s="28"/>
      <c r="EV279" s="27"/>
      <c r="EW279" s="26"/>
      <c r="EX279" s="27"/>
      <c r="EY279" s="26"/>
      <c r="EZ279" s="27"/>
      <c r="FA279" s="26"/>
      <c r="FB279" s="27"/>
      <c r="FC279" s="26"/>
      <c r="FD279" s="27"/>
      <c r="FE279" s="26"/>
      <c r="FF279" s="27"/>
      <c r="FG279" s="26"/>
      <c r="FH279" s="27"/>
      <c r="FI279" s="30"/>
      <c r="FJ279" s="31">
        <f t="shared" si="24"/>
        <v>57080</v>
      </c>
      <c r="FK279" s="31">
        <f t="shared" si="25"/>
        <v>41900</v>
      </c>
      <c r="FL279" s="32">
        <f t="shared" si="26"/>
        <v>15180</v>
      </c>
    </row>
    <row r="280" spans="1:168" ht="27.75" customHeight="1">
      <c r="A280" s="41">
        <v>273</v>
      </c>
      <c r="B280" s="48" t="s">
        <v>977</v>
      </c>
      <c r="C280" s="164" t="s">
        <v>978</v>
      </c>
      <c r="D280" s="20" t="s">
        <v>1460</v>
      </c>
      <c r="E280" s="20" t="s">
        <v>1457</v>
      </c>
      <c r="F280" s="126" t="s">
        <v>979</v>
      </c>
      <c r="G280" s="97"/>
      <c r="H280" s="222" t="s">
        <v>136</v>
      </c>
      <c r="I280" s="94"/>
      <c r="J280" s="222" t="s">
        <v>136</v>
      </c>
      <c r="K280" s="34">
        <f t="shared" si="23"/>
        <v>15500</v>
      </c>
      <c r="L280" s="25">
        <f>FL280</f>
        <v>0</v>
      </c>
      <c r="M280" s="26">
        <v>1500</v>
      </c>
      <c r="N280" s="26">
        <v>1000</v>
      </c>
      <c r="O280" s="26">
        <v>5000</v>
      </c>
      <c r="P280" s="26">
        <v>8000</v>
      </c>
      <c r="Q280" s="258"/>
      <c r="R280" s="258"/>
      <c r="S280" s="258"/>
      <c r="T280" s="258"/>
      <c r="U280" s="258"/>
      <c r="V280" s="258"/>
      <c r="W280" s="258"/>
      <c r="X280" s="258"/>
      <c r="Y280" s="258"/>
      <c r="Z280" s="258"/>
      <c r="AA280" s="258"/>
      <c r="AB280" s="258"/>
      <c r="AC280" s="258"/>
      <c r="AD280" s="258"/>
      <c r="AE280" s="258"/>
      <c r="AF280" s="258"/>
      <c r="AG280" s="258"/>
      <c r="AH280" s="258"/>
      <c r="AI280" s="258"/>
      <c r="AJ280" s="258"/>
      <c r="AK280" s="258"/>
      <c r="AL280" s="258"/>
      <c r="AM280" s="258"/>
      <c r="AN280" s="258"/>
      <c r="AO280" s="258"/>
      <c r="AP280" s="258"/>
      <c r="AQ280" s="258"/>
      <c r="AR280" s="258"/>
      <c r="AS280" s="258"/>
      <c r="AT280" s="258"/>
      <c r="AU280" s="258"/>
      <c r="AV280" s="258"/>
      <c r="AW280" s="258"/>
      <c r="AX280" s="258"/>
      <c r="AY280" s="258"/>
      <c r="AZ280" s="258"/>
      <c r="BA280" s="258"/>
      <c r="BB280" s="258"/>
      <c r="BC280" s="258"/>
      <c r="BD280" s="258"/>
      <c r="BE280" s="258"/>
      <c r="BF280" s="258"/>
      <c r="BG280" s="258"/>
      <c r="BH280" s="258"/>
      <c r="BI280" s="258"/>
      <c r="BJ280" s="258"/>
      <c r="BK280" s="258"/>
      <c r="BL280" s="258"/>
      <c r="BM280" s="258"/>
      <c r="BN280" s="258"/>
      <c r="BO280" s="258"/>
      <c r="BP280" s="258"/>
      <c r="BQ280" s="258"/>
      <c r="BR280" s="258"/>
      <c r="BS280" s="258"/>
      <c r="BT280" s="258"/>
      <c r="BU280" s="258"/>
      <c r="BV280" s="258"/>
      <c r="BW280" s="258"/>
      <c r="BX280" s="258"/>
      <c r="BY280" s="258"/>
      <c r="BZ280" s="258"/>
      <c r="CA280" s="258"/>
      <c r="CB280" s="258"/>
      <c r="CC280" s="26">
        <v>1500</v>
      </c>
      <c r="CD280" s="27">
        <v>1500</v>
      </c>
      <c r="CE280" s="26">
        <v>1000</v>
      </c>
      <c r="CF280" s="27">
        <v>1000</v>
      </c>
      <c r="CG280" s="26">
        <v>5000</v>
      </c>
      <c r="CH280" s="27">
        <v>5000</v>
      </c>
      <c r="CI280" s="26">
        <v>8000</v>
      </c>
      <c r="CJ280" s="27">
        <v>0</v>
      </c>
      <c r="CK280" s="26"/>
      <c r="CL280" s="27"/>
      <c r="CM280" s="29">
        <v>4620</v>
      </c>
      <c r="CN280" s="27">
        <v>12620</v>
      </c>
      <c r="CO280" s="29">
        <v>4620</v>
      </c>
      <c r="CP280" s="27">
        <v>4620</v>
      </c>
      <c r="CQ280" s="29">
        <v>4620</v>
      </c>
      <c r="CR280" s="27">
        <v>4620</v>
      </c>
      <c r="CS280" s="29">
        <v>4620</v>
      </c>
      <c r="CT280" s="27">
        <v>4620</v>
      </c>
      <c r="CU280" s="29">
        <v>4620</v>
      </c>
      <c r="CV280" s="27">
        <v>4620</v>
      </c>
      <c r="CW280" s="29">
        <v>4620</v>
      </c>
      <c r="CX280" s="27"/>
      <c r="CY280" s="29"/>
      <c r="CZ280" s="27">
        <v>4620</v>
      </c>
      <c r="DA280" s="29"/>
      <c r="DB280" s="27"/>
      <c r="DC280" s="29"/>
      <c r="DD280" s="27"/>
      <c r="DE280" s="128"/>
      <c r="DF280" s="27"/>
      <c r="DG280" s="128"/>
      <c r="DH280" s="27"/>
      <c r="DI280" s="128"/>
      <c r="DJ280" s="27"/>
      <c r="DK280" s="125"/>
      <c r="DL280" s="128"/>
      <c r="DM280" s="27"/>
      <c r="DN280" s="128"/>
      <c r="DO280" s="27"/>
      <c r="DP280" s="128"/>
      <c r="DQ280" s="27"/>
      <c r="DR280" s="128"/>
      <c r="DS280" s="27"/>
      <c r="DT280" s="128"/>
      <c r="DU280" s="27"/>
      <c r="DV280" s="128"/>
      <c r="DW280" s="27"/>
      <c r="DX280" s="128"/>
      <c r="DY280" s="27"/>
      <c r="DZ280" s="128"/>
      <c r="EA280" s="27"/>
      <c r="EB280" s="128"/>
      <c r="EC280" s="27"/>
      <c r="ED280" s="128"/>
      <c r="EE280" s="27"/>
      <c r="EF280" s="128"/>
      <c r="EG280" s="27"/>
      <c r="EH280" s="128"/>
      <c r="EI280" s="27"/>
      <c r="EJ280" s="30"/>
      <c r="EK280" s="28"/>
      <c r="EL280" s="27"/>
      <c r="EM280" s="28"/>
      <c r="EN280" s="27"/>
      <c r="EO280" s="28"/>
      <c r="EP280" s="27"/>
      <c r="EQ280" s="28"/>
      <c r="ER280" s="27"/>
      <c r="ES280" s="28"/>
      <c r="ET280" s="27"/>
      <c r="EU280" s="28"/>
      <c r="EV280" s="27"/>
      <c r="EW280" s="26"/>
      <c r="EX280" s="27"/>
      <c r="EY280" s="26"/>
      <c r="EZ280" s="27"/>
      <c r="FA280" s="26"/>
      <c r="FB280" s="27"/>
      <c r="FC280" s="26"/>
      <c r="FD280" s="27"/>
      <c r="FE280" s="26"/>
      <c r="FF280" s="27"/>
      <c r="FG280" s="26"/>
      <c r="FH280" s="27"/>
      <c r="FI280" s="30"/>
      <c r="FJ280" s="31">
        <f t="shared" si="24"/>
        <v>43220</v>
      </c>
      <c r="FK280" s="31">
        <f t="shared" si="25"/>
        <v>43220</v>
      </c>
      <c r="FL280" s="32">
        <f t="shared" si="26"/>
        <v>0</v>
      </c>
    </row>
    <row r="281" spans="1:168" ht="27.75" customHeight="1">
      <c r="A281" s="172">
        <v>274</v>
      </c>
      <c r="B281" s="48" t="s">
        <v>363</v>
      </c>
      <c r="C281" s="164" t="s">
        <v>364</v>
      </c>
      <c r="D281" s="20" t="s">
        <v>1460</v>
      </c>
      <c r="E281" s="20" t="s">
        <v>1458</v>
      </c>
      <c r="F281" s="21" t="s">
        <v>365</v>
      </c>
      <c r="G281" s="212"/>
      <c r="H281" s="35"/>
      <c r="I281" s="23">
        <v>6600</v>
      </c>
      <c r="J281" s="35"/>
      <c r="K281" s="34">
        <f t="shared" si="23"/>
        <v>57080</v>
      </c>
      <c r="L281" s="25">
        <f>FJ281</f>
        <v>57080</v>
      </c>
      <c r="M281" s="26">
        <v>1500</v>
      </c>
      <c r="N281" s="26">
        <v>1000</v>
      </c>
      <c r="O281" s="26">
        <v>5000</v>
      </c>
      <c r="P281" s="26">
        <v>8000</v>
      </c>
      <c r="Q281" s="258"/>
      <c r="R281" s="258"/>
      <c r="S281" s="258"/>
      <c r="T281" s="258"/>
      <c r="U281" s="258"/>
      <c r="V281" s="258"/>
      <c r="W281" s="258"/>
      <c r="X281" s="258"/>
      <c r="Y281" s="258"/>
      <c r="Z281" s="258"/>
      <c r="AA281" s="258"/>
      <c r="AB281" s="258"/>
      <c r="AC281" s="258"/>
      <c r="AD281" s="258"/>
      <c r="AE281" s="258"/>
      <c r="AF281" s="258"/>
      <c r="AG281" s="258"/>
      <c r="AH281" s="258"/>
      <c r="AI281" s="258"/>
      <c r="AJ281" s="258"/>
      <c r="AK281" s="258"/>
      <c r="AL281" s="258"/>
      <c r="AM281" s="258"/>
      <c r="AN281" s="258"/>
      <c r="AO281" s="258"/>
      <c r="AP281" s="258"/>
      <c r="AQ281" s="258"/>
      <c r="AR281" s="258"/>
      <c r="AS281" s="258"/>
      <c r="AT281" s="258"/>
      <c r="AU281" s="258"/>
      <c r="AV281" s="258"/>
      <c r="AW281" s="258"/>
      <c r="AX281" s="258"/>
      <c r="AY281" s="258"/>
      <c r="AZ281" s="258"/>
      <c r="BA281" s="258"/>
      <c r="BB281" s="258"/>
      <c r="BC281" s="258"/>
      <c r="BD281" s="258"/>
      <c r="BE281" s="258"/>
      <c r="BF281" s="258"/>
      <c r="BG281" s="258"/>
      <c r="BH281" s="258"/>
      <c r="BI281" s="258"/>
      <c r="BJ281" s="258"/>
      <c r="BK281" s="258"/>
      <c r="BL281" s="258"/>
      <c r="BM281" s="258"/>
      <c r="BN281" s="258"/>
      <c r="BO281" s="258"/>
      <c r="BP281" s="258"/>
      <c r="BQ281" s="258"/>
      <c r="BR281" s="258"/>
      <c r="BS281" s="258"/>
      <c r="BT281" s="258"/>
      <c r="BU281" s="258"/>
      <c r="BV281" s="258"/>
      <c r="BW281" s="258"/>
      <c r="BX281" s="258"/>
      <c r="BY281" s="258"/>
      <c r="BZ281" s="258"/>
      <c r="CA281" s="258"/>
      <c r="CB281" s="258"/>
      <c r="CC281" s="26">
        <v>1500</v>
      </c>
      <c r="CD281" s="27">
        <v>1500</v>
      </c>
      <c r="CE281" s="26">
        <v>1000</v>
      </c>
      <c r="CF281" s="27">
        <v>1000</v>
      </c>
      <c r="CG281" s="26">
        <v>5000</v>
      </c>
      <c r="CH281" s="27">
        <v>5000</v>
      </c>
      <c r="CI281" s="26">
        <v>8000</v>
      </c>
      <c r="CJ281" s="27">
        <v>0</v>
      </c>
      <c r="CK281" s="28"/>
      <c r="CL281" s="27"/>
      <c r="CM281" s="26"/>
      <c r="CN281" s="27"/>
      <c r="CO281" s="29">
        <v>4620</v>
      </c>
      <c r="CP281" s="27">
        <f>8000+4620</f>
        <v>12620</v>
      </c>
      <c r="CQ281" s="29">
        <v>4620</v>
      </c>
      <c r="CR281" s="27">
        <v>4620</v>
      </c>
      <c r="CS281" s="29">
        <v>4620</v>
      </c>
      <c r="CT281" s="27">
        <v>0</v>
      </c>
      <c r="CU281" s="29">
        <v>4620</v>
      </c>
      <c r="CV281" s="27">
        <v>9240</v>
      </c>
      <c r="CW281" s="29">
        <v>4620</v>
      </c>
      <c r="CX281" s="27"/>
      <c r="CY281" s="29">
        <v>4620</v>
      </c>
      <c r="CZ281" s="27">
        <v>4620</v>
      </c>
      <c r="DA281" s="29">
        <v>4620</v>
      </c>
      <c r="DB281" s="27"/>
      <c r="DC281" s="29">
        <v>4620</v>
      </c>
      <c r="DD281" s="27"/>
      <c r="DE281" s="29">
        <v>4620</v>
      </c>
      <c r="DF281" s="27">
        <v>9240</v>
      </c>
      <c r="DG281" s="28"/>
      <c r="DH281" s="27"/>
      <c r="DI281" s="28"/>
      <c r="DJ281" s="27"/>
      <c r="DK281" s="125"/>
      <c r="DL281" s="128"/>
      <c r="DM281" s="27"/>
      <c r="DN281" s="128"/>
      <c r="DO281" s="27"/>
      <c r="DP281" s="128"/>
      <c r="DQ281" s="27"/>
      <c r="DR281" s="128"/>
      <c r="DS281" s="27"/>
      <c r="DT281" s="128"/>
      <c r="DU281" s="27"/>
      <c r="DV281" s="128"/>
      <c r="DW281" s="27"/>
      <c r="DX281" s="128"/>
      <c r="DY281" s="27"/>
      <c r="DZ281" s="128"/>
      <c r="EA281" s="27"/>
      <c r="EB281" s="128"/>
      <c r="EC281" s="27"/>
      <c r="ED281" s="128"/>
      <c r="EE281" s="27"/>
      <c r="EF281" s="128"/>
      <c r="EG281" s="27"/>
      <c r="EH281" s="28"/>
      <c r="EI281" s="27"/>
      <c r="EJ281" s="30"/>
      <c r="EK281" s="28"/>
      <c r="EL281" s="27"/>
      <c r="EM281" s="28"/>
      <c r="EN281" s="27"/>
      <c r="EO281" s="28"/>
      <c r="EP281" s="27"/>
      <c r="EQ281" s="28"/>
      <c r="ER281" s="27"/>
      <c r="ES281" s="28"/>
      <c r="ET281" s="27"/>
      <c r="EU281" s="28"/>
      <c r="EV281" s="27"/>
      <c r="EW281" s="26"/>
      <c r="EX281" s="27"/>
      <c r="EY281" s="26"/>
      <c r="EZ281" s="27"/>
      <c r="FA281" s="26"/>
      <c r="FB281" s="27"/>
      <c r="FC281" s="26"/>
      <c r="FD281" s="27"/>
      <c r="FE281" s="26"/>
      <c r="FF281" s="27"/>
      <c r="FG281" s="26"/>
      <c r="FH281" s="27"/>
      <c r="FI281" s="30"/>
      <c r="FJ281" s="31">
        <f t="shared" si="24"/>
        <v>57080</v>
      </c>
      <c r="FK281" s="31">
        <f t="shared" si="25"/>
        <v>47840</v>
      </c>
      <c r="FL281" s="32">
        <f t="shared" si="26"/>
        <v>9240</v>
      </c>
    </row>
    <row r="282" spans="1:168" ht="27.75" customHeight="1">
      <c r="A282" s="41">
        <v>275</v>
      </c>
      <c r="B282" s="47" t="s">
        <v>980</v>
      </c>
      <c r="C282" s="164" t="s">
        <v>981</v>
      </c>
      <c r="D282" s="20" t="s">
        <v>1460</v>
      </c>
      <c r="E282" s="20" t="s">
        <v>1457</v>
      </c>
      <c r="F282" s="126" t="s">
        <v>982</v>
      </c>
      <c r="G282" s="148"/>
      <c r="H282" s="149" t="s">
        <v>983</v>
      </c>
      <c r="I282" s="94"/>
      <c r="J282" s="149" t="s">
        <v>983</v>
      </c>
      <c r="K282" s="34">
        <f t="shared" si="23"/>
        <v>7500</v>
      </c>
      <c r="L282" s="25">
        <f>FL282</f>
        <v>0</v>
      </c>
      <c r="M282" s="26">
        <v>1500</v>
      </c>
      <c r="N282" s="26">
        <v>1000</v>
      </c>
      <c r="O282" s="26">
        <v>5000</v>
      </c>
      <c r="P282" s="26"/>
      <c r="Q282" s="258"/>
      <c r="R282" s="258"/>
      <c r="S282" s="258"/>
      <c r="T282" s="258"/>
      <c r="U282" s="258"/>
      <c r="V282" s="258"/>
      <c r="W282" s="258"/>
      <c r="X282" s="258"/>
      <c r="Y282" s="258"/>
      <c r="Z282" s="258"/>
      <c r="AA282" s="258"/>
      <c r="AB282" s="258"/>
      <c r="AC282" s="258"/>
      <c r="AD282" s="258"/>
      <c r="AE282" s="258"/>
      <c r="AF282" s="258"/>
      <c r="AG282" s="258"/>
      <c r="AH282" s="258"/>
      <c r="AI282" s="258"/>
      <c r="AJ282" s="258"/>
      <c r="AK282" s="258"/>
      <c r="AL282" s="258"/>
      <c r="AM282" s="258"/>
      <c r="AN282" s="258"/>
      <c r="AO282" s="258"/>
      <c r="AP282" s="258"/>
      <c r="AQ282" s="258"/>
      <c r="AR282" s="258"/>
      <c r="AS282" s="258"/>
      <c r="AT282" s="258"/>
      <c r="AU282" s="258"/>
      <c r="AV282" s="258"/>
      <c r="AW282" s="258"/>
      <c r="AX282" s="258"/>
      <c r="AY282" s="258"/>
      <c r="AZ282" s="258"/>
      <c r="BA282" s="258"/>
      <c r="BB282" s="258"/>
      <c r="BC282" s="258"/>
      <c r="BD282" s="258"/>
      <c r="BE282" s="258"/>
      <c r="BF282" s="258"/>
      <c r="BG282" s="258"/>
      <c r="BH282" s="258"/>
      <c r="BI282" s="258"/>
      <c r="BJ282" s="258"/>
      <c r="BK282" s="258"/>
      <c r="BL282" s="258"/>
      <c r="BM282" s="258"/>
      <c r="BN282" s="258"/>
      <c r="BO282" s="258"/>
      <c r="BP282" s="258"/>
      <c r="BQ282" s="258"/>
      <c r="BR282" s="258"/>
      <c r="BS282" s="258"/>
      <c r="BT282" s="258"/>
      <c r="BU282" s="258"/>
      <c r="BV282" s="258"/>
      <c r="BW282" s="258"/>
      <c r="BX282" s="258"/>
      <c r="BY282" s="258"/>
      <c r="BZ282" s="258"/>
      <c r="CA282" s="258"/>
      <c r="CB282" s="258"/>
      <c r="CC282" s="26">
        <v>1500</v>
      </c>
      <c r="CD282" s="27">
        <v>1500</v>
      </c>
      <c r="CE282" s="26">
        <v>1000</v>
      </c>
      <c r="CF282" s="27">
        <v>1000</v>
      </c>
      <c r="CG282" s="26">
        <v>5000</v>
      </c>
      <c r="CH282" s="27">
        <v>5000</v>
      </c>
      <c r="CI282" s="26"/>
      <c r="CJ282" s="27"/>
      <c r="CK282" s="26"/>
      <c r="CL282" s="27"/>
      <c r="CM282" s="29"/>
      <c r="CN282" s="27"/>
      <c r="CO282" s="29"/>
      <c r="CP282" s="27"/>
      <c r="CQ282" s="29"/>
      <c r="CR282" s="27"/>
      <c r="CS282" s="29"/>
      <c r="CT282" s="27"/>
      <c r="CU282" s="29"/>
      <c r="CV282" s="27"/>
      <c r="CW282" s="29"/>
      <c r="CX282" s="27"/>
      <c r="CY282" s="29"/>
      <c r="CZ282" s="27"/>
      <c r="DA282" s="29"/>
      <c r="DB282" s="27"/>
      <c r="DC282" s="29"/>
      <c r="DD282" s="27"/>
      <c r="DE282" s="128"/>
      <c r="DF282" s="27"/>
      <c r="DG282" s="128"/>
      <c r="DH282" s="27"/>
      <c r="DI282" s="128"/>
      <c r="DJ282" s="27"/>
      <c r="DK282" s="125"/>
      <c r="DL282" s="128"/>
      <c r="DM282" s="27"/>
      <c r="DN282" s="128"/>
      <c r="DO282" s="27"/>
      <c r="DP282" s="128"/>
      <c r="DQ282" s="27"/>
      <c r="DR282" s="128"/>
      <c r="DS282" s="27"/>
      <c r="DT282" s="128"/>
      <c r="DU282" s="27"/>
      <c r="DV282" s="128"/>
      <c r="DW282" s="27"/>
      <c r="DX282" s="128"/>
      <c r="DY282" s="27"/>
      <c r="DZ282" s="128"/>
      <c r="EA282" s="27"/>
      <c r="EB282" s="128"/>
      <c r="EC282" s="27"/>
      <c r="ED282" s="128"/>
      <c r="EE282" s="27"/>
      <c r="EF282" s="128"/>
      <c r="EG282" s="27"/>
      <c r="EH282" s="28"/>
      <c r="EI282" s="27"/>
      <c r="EJ282" s="30"/>
      <c r="EK282" s="28"/>
      <c r="EL282" s="27"/>
      <c r="EM282" s="28"/>
      <c r="EN282" s="27"/>
      <c r="EO282" s="28"/>
      <c r="EP282" s="27"/>
      <c r="EQ282" s="28"/>
      <c r="ER282" s="27"/>
      <c r="ES282" s="28"/>
      <c r="ET282" s="27"/>
      <c r="EU282" s="28"/>
      <c r="EV282" s="27"/>
      <c r="EW282" s="26"/>
      <c r="EX282" s="27"/>
      <c r="EY282" s="26"/>
      <c r="EZ282" s="27"/>
      <c r="FA282" s="26"/>
      <c r="FB282" s="27"/>
      <c r="FC282" s="26"/>
      <c r="FD282" s="27"/>
      <c r="FE282" s="26"/>
      <c r="FF282" s="27"/>
      <c r="FG282" s="26"/>
      <c r="FH282" s="27"/>
      <c r="FI282" s="30"/>
      <c r="FJ282" s="31">
        <f t="shared" si="24"/>
        <v>7500</v>
      </c>
      <c r="FK282" s="31">
        <f t="shared" si="25"/>
        <v>7500</v>
      </c>
      <c r="FL282" s="32">
        <f t="shared" si="26"/>
        <v>0</v>
      </c>
    </row>
    <row r="283" spans="1:168" ht="27.75" customHeight="1">
      <c r="A283" s="172">
        <v>276</v>
      </c>
      <c r="B283" s="48" t="s">
        <v>366</v>
      </c>
      <c r="C283" s="164" t="s">
        <v>367</v>
      </c>
      <c r="D283" s="20" t="s">
        <v>1460</v>
      </c>
      <c r="E283" s="20" t="s">
        <v>1458</v>
      </c>
      <c r="F283" s="21" t="s">
        <v>368</v>
      </c>
      <c r="G283" s="97"/>
      <c r="H283" s="35"/>
      <c r="I283" s="23">
        <v>6600</v>
      </c>
      <c r="J283" s="35"/>
      <c r="K283" s="34">
        <f t="shared" si="23"/>
        <v>57080</v>
      </c>
      <c r="L283" s="25">
        <f>FJ283</f>
        <v>57080</v>
      </c>
      <c r="M283" s="26">
        <v>1500</v>
      </c>
      <c r="N283" s="26">
        <v>1000</v>
      </c>
      <c r="O283" s="26">
        <v>5000</v>
      </c>
      <c r="P283" s="26">
        <v>8000</v>
      </c>
      <c r="Q283" s="258"/>
      <c r="R283" s="258"/>
      <c r="S283" s="258"/>
      <c r="T283" s="258"/>
      <c r="U283" s="258"/>
      <c r="V283" s="258"/>
      <c r="W283" s="258"/>
      <c r="X283" s="258"/>
      <c r="Y283" s="258"/>
      <c r="Z283" s="258"/>
      <c r="AA283" s="258"/>
      <c r="AB283" s="258"/>
      <c r="AC283" s="258"/>
      <c r="AD283" s="258"/>
      <c r="AE283" s="258"/>
      <c r="AF283" s="258"/>
      <c r="AG283" s="258"/>
      <c r="AH283" s="258"/>
      <c r="AI283" s="258"/>
      <c r="AJ283" s="258"/>
      <c r="AK283" s="258"/>
      <c r="AL283" s="258"/>
      <c r="AM283" s="258"/>
      <c r="AN283" s="258"/>
      <c r="AO283" s="258"/>
      <c r="AP283" s="258"/>
      <c r="AQ283" s="258"/>
      <c r="AR283" s="258"/>
      <c r="AS283" s="258"/>
      <c r="AT283" s="258"/>
      <c r="AU283" s="258"/>
      <c r="AV283" s="258"/>
      <c r="AW283" s="258"/>
      <c r="AX283" s="258"/>
      <c r="AY283" s="258"/>
      <c r="AZ283" s="258"/>
      <c r="BA283" s="258"/>
      <c r="BB283" s="258"/>
      <c r="BC283" s="258"/>
      <c r="BD283" s="258"/>
      <c r="BE283" s="258"/>
      <c r="BF283" s="258"/>
      <c r="BG283" s="258"/>
      <c r="BH283" s="258"/>
      <c r="BI283" s="258"/>
      <c r="BJ283" s="258"/>
      <c r="BK283" s="258"/>
      <c r="BL283" s="258"/>
      <c r="BM283" s="258"/>
      <c r="BN283" s="258"/>
      <c r="BO283" s="258"/>
      <c r="BP283" s="258"/>
      <c r="BQ283" s="258"/>
      <c r="BR283" s="258"/>
      <c r="BS283" s="258"/>
      <c r="BT283" s="258"/>
      <c r="BU283" s="258"/>
      <c r="BV283" s="258"/>
      <c r="BW283" s="258"/>
      <c r="BX283" s="258"/>
      <c r="BY283" s="258"/>
      <c r="BZ283" s="258"/>
      <c r="CA283" s="258"/>
      <c r="CB283" s="258"/>
      <c r="CC283" s="26">
        <v>1500</v>
      </c>
      <c r="CD283" s="27">
        <v>1500</v>
      </c>
      <c r="CE283" s="26">
        <v>1000</v>
      </c>
      <c r="CF283" s="27">
        <v>1000</v>
      </c>
      <c r="CG283" s="26">
        <v>5000</v>
      </c>
      <c r="CH283" s="27">
        <v>5000</v>
      </c>
      <c r="CI283" s="26">
        <v>8000</v>
      </c>
      <c r="CJ283" s="27">
        <v>0</v>
      </c>
      <c r="CK283" s="28"/>
      <c r="CL283" s="27"/>
      <c r="CM283" s="26"/>
      <c r="CN283" s="27"/>
      <c r="CO283" s="29">
        <v>4620</v>
      </c>
      <c r="CP283" s="27">
        <v>0</v>
      </c>
      <c r="CQ283" s="29">
        <v>4620</v>
      </c>
      <c r="CR283" s="27">
        <v>0</v>
      </c>
      <c r="CS283" s="29">
        <v>4620</v>
      </c>
      <c r="CT283" s="27">
        <v>0</v>
      </c>
      <c r="CU283" s="29">
        <v>4620</v>
      </c>
      <c r="CV283" s="27">
        <f>17240+9240</f>
        <v>26480</v>
      </c>
      <c r="CW283" s="29">
        <v>4620</v>
      </c>
      <c r="CX283" s="27"/>
      <c r="CY283" s="29">
        <v>4620</v>
      </c>
      <c r="CZ283" s="27"/>
      <c r="DA283" s="29">
        <v>4620</v>
      </c>
      <c r="DB283" s="27">
        <v>4620</v>
      </c>
      <c r="DC283" s="29">
        <v>4620</v>
      </c>
      <c r="DD283" s="27">
        <v>9240</v>
      </c>
      <c r="DE283" s="29">
        <v>4620</v>
      </c>
      <c r="DF283" s="27">
        <v>9240</v>
      </c>
      <c r="DG283" s="28"/>
      <c r="DH283" s="27"/>
      <c r="DI283" s="28"/>
      <c r="DJ283" s="56"/>
      <c r="DK283" s="125"/>
      <c r="DL283" s="128"/>
      <c r="DM283" s="27"/>
      <c r="DN283" s="128"/>
      <c r="DO283" s="27"/>
      <c r="DP283" s="128"/>
      <c r="DQ283" s="27"/>
      <c r="DR283" s="128"/>
      <c r="DS283" s="27"/>
      <c r="DT283" s="128"/>
      <c r="DU283" s="27"/>
      <c r="DV283" s="128"/>
      <c r="DW283" s="27"/>
      <c r="DX283" s="128"/>
      <c r="DY283" s="27"/>
      <c r="DZ283" s="128"/>
      <c r="EA283" s="27"/>
      <c r="EB283" s="128"/>
      <c r="EC283" s="27"/>
      <c r="ED283" s="128"/>
      <c r="EE283" s="27"/>
      <c r="EF283" s="128"/>
      <c r="EG283" s="27"/>
      <c r="EH283" s="28"/>
      <c r="EI283" s="27"/>
      <c r="EJ283" s="30"/>
      <c r="EK283" s="28"/>
      <c r="EL283" s="27"/>
      <c r="EM283" s="28"/>
      <c r="EN283" s="27"/>
      <c r="EO283" s="28"/>
      <c r="EP283" s="27"/>
      <c r="EQ283" s="28"/>
      <c r="ER283" s="27"/>
      <c r="ES283" s="28"/>
      <c r="ET283" s="27"/>
      <c r="EU283" s="28"/>
      <c r="EV283" s="27"/>
      <c r="EW283" s="26"/>
      <c r="EX283" s="27"/>
      <c r="EY283" s="26"/>
      <c r="EZ283" s="27"/>
      <c r="FA283" s="26"/>
      <c r="FB283" s="27"/>
      <c r="FC283" s="26"/>
      <c r="FD283" s="27"/>
      <c r="FE283" s="26"/>
      <c r="FF283" s="27"/>
      <c r="FG283" s="26"/>
      <c r="FH283" s="27"/>
      <c r="FI283" s="30"/>
      <c r="FJ283" s="31">
        <f t="shared" si="24"/>
        <v>57080</v>
      </c>
      <c r="FK283" s="31">
        <f t="shared" si="25"/>
        <v>57080</v>
      </c>
      <c r="FL283" s="32">
        <f t="shared" si="26"/>
        <v>0</v>
      </c>
    </row>
    <row r="284" spans="1:168" ht="27.75" customHeight="1">
      <c r="A284" s="41">
        <v>277</v>
      </c>
      <c r="B284" s="48" t="s">
        <v>984</v>
      </c>
      <c r="C284" s="164" t="s">
        <v>985</v>
      </c>
      <c r="D284" s="20" t="s">
        <v>1460</v>
      </c>
      <c r="E284" s="20" t="s">
        <v>1457</v>
      </c>
      <c r="F284" s="126" t="s">
        <v>986</v>
      </c>
      <c r="G284" s="97"/>
      <c r="H284" s="127"/>
      <c r="I284" s="94">
        <v>6600</v>
      </c>
      <c r="J284" s="127"/>
      <c r="K284" s="34">
        <f t="shared" si="23"/>
        <v>57080</v>
      </c>
      <c r="L284" s="25">
        <f t="shared" ref="L284:L289" si="27">FL284</f>
        <v>9240</v>
      </c>
      <c r="M284" s="26">
        <v>1500</v>
      </c>
      <c r="N284" s="26">
        <v>1000</v>
      </c>
      <c r="O284" s="26">
        <v>5000</v>
      </c>
      <c r="P284" s="26">
        <v>8000</v>
      </c>
      <c r="Q284" s="258"/>
      <c r="R284" s="258"/>
      <c r="S284" s="258"/>
      <c r="T284" s="258"/>
      <c r="U284" s="258"/>
      <c r="V284" s="258"/>
      <c r="W284" s="258"/>
      <c r="X284" s="258"/>
      <c r="Y284" s="258"/>
      <c r="Z284" s="258"/>
      <c r="AA284" s="258"/>
      <c r="AB284" s="258"/>
      <c r="AC284" s="258"/>
      <c r="AD284" s="258"/>
      <c r="AE284" s="258"/>
      <c r="AF284" s="258"/>
      <c r="AG284" s="258"/>
      <c r="AH284" s="258"/>
      <c r="AI284" s="258"/>
      <c r="AJ284" s="258"/>
      <c r="AK284" s="258"/>
      <c r="AL284" s="258"/>
      <c r="AM284" s="258"/>
      <c r="AN284" s="258"/>
      <c r="AO284" s="258"/>
      <c r="AP284" s="258"/>
      <c r="AQ284" s="258"/>
      <c r="AR284" s="258"/>
      <c r="AS284" s="258"/>
      <c r="AT284" s="258"/>
      <c r="AU284" s="258"/>
      <c r="AV284" s="258"/>
      <c r="AW284" s="258"/>
      <c r="AX284" s="258"/>
      <c r="AY284" s="258"/>
      <c r="AZ284" s="258"/>
      <c r="BA284" s="258"/>
      <c r="BB284" s="258"/>
      <c r="BC284" s="258"/>
      <c r="BD284" s="258"/>
      <c r="BE284" s="258"/>
      <c r="BF284" s="258"/>
      <c r="BG284" s="258"/>
      <c r="BH284" s="258"/>
      <c r="BI284" s="258"/>
      <c r="BJ284" s="258"/>
      <c r="BK284" s="258"/>
      <c r="BL284" s="258"/>
      <c r="BM284" s="258"/>
      <c r="BN284" s="258"/>
      <c r="BO284" s="258"/>
      <c r="BP284" s="258"/>
      <c r="BQ284" s="258"/>
      <c r="BR284" s="258"/>
      <c r="BS284" s="258"/>
      <c r="BT284" s="258"/>
      <c r="BU284" s="258"/>
      <c r="BV284" s="258"/>
      <c r="BW284" s="258"/>
      <c r="BX284" s="258"/>
      <c r="BY284" s="258"/>
      <c r="BZ284" s="258"/>
      <c r="CA284" s="258"/>
      <c r="CB284" s="258"/>
      <c r="CC284" s="26">
        <v>1500</v>
      </c>
      <c r="CD284" s="27">
        <v>1500</v>
      </c>
      <c r="CE284" s="26">
        <v>1000</v>
      </c>
      <c r="CF284" s="27">
        <v>1000</v>
      </c>
      <c r="CG284" s="26">
        <v>5000</v>
      </c>
      <c r="CH284" s="27">
        <v>5000</v>
      </c>
      <c r="CI284" s="26">
        <v>8000</v>
      </c>
      <c r="CJ284" s="27">
        <v>0</v>
      </c>
      <c r="CK284" s="26"/>
      <c r="CL284" s="27"/>
      <c r="CM284" s="29">
        <v>4620</v>
      </c>
      <c r="CN284" s="133">
        <v>4620</v>
      </c>
      <c r="CO284" s="29">
        <v>4620</v>
      </c>
      <c r="CP284" s="27">
        <v>4620</v>
      </c>
      <c r="CQ284" s="29">
        <v>4620</v>
      </c>
      <c r="CR284" s="27">
        <v>4620</v>
      </c>
      <c r="CS284" s="29">
        <v>4620</v>
      </c>
      <c r="CT284" s="27">
        <f>4620+8000</f>
        <v>12620</v>
      </c>
      <c r="CU284" s="29">
        <v>4620</v>
      </c>
      <c r="CV284" s="27">
        <v>4620</v>
      </c>
      <c r="CW284" s="29">
        <v>4620</v>
      </c>
      <c r="CX284" s="27">
        <v>4620</v>
      </c>
      <c r="CY284" s="29">
        <v>4620</v>
      </c>
      <c r="CZ284" s="27">
        <v>4620</v>
      </c>
      <c r="DA284" s="29">
        <v>4620</v>
      </c>
      <c r="DB284" s="27"/>
      <c r="DC284" s="29">
        <v>4620</v>
      </c>
      <c r="DD284" s="27"/>
      <c r="DE284" s="128"/>
      <c r="DF284" s="27"/>
      <c r="DG284" s="128"/>
      <c r="DH284" s="27"/>
      <c r="DI284" s="128"/>
      <c r="DJ284" s="27"/>
      <c r="DK284" s="125"/>
      <c r="DL284" s="128"/>
      <c r="DM284" s="27"/>
      <c r="DN284" s="128"/>
      <c r="DO284" s="27"/>
      <c r="DP284" s="128"/>
      <c r="DQ284" s="27"/>
      <c r="DR284" s="128"/>
      <c r="DS284" s="27"/>
      <c r="DT284" s="128"/>
      <c r="DU284" s="27"/>
      <c r="DV284" s="128"/>
      <c r="DW284" s="27"/>
      <c r="DX284" s="128"/>
      <c r="DY284" s="27"/>
      <c r="DZ284" s="128"/>
      <c r="EA284" s="27"/>
      <c r="EB284" s="128"/>
      <c r="EC284" s="27"/>
      <c r="ED284" s="128"/>
      <c r="EE284" s="27"/>
      <c r="EF284" s="128"/>
      <c r="EG284" s="27"/>
      <c r="EH284" s="28"/>
      <c r="EI284" s="27"/>
      <c r="EJ284" s="30"/>
      <c r="EK284" s="28"/>
      <c r="EL284" s="27"/>
      <c r="EM284" s="28"/>
      <c r="EN284" s="27"/>
      <c r="EO284" s="28"/>
      <c r="EP284" s="27"/>
      <c r="EQ284" s="28"/>
      <c r="ER284" s="27"/>
      <c r="ES284" s="28"/>
      <c r="ET284" s="27"/>
      <c r="EU284" s="28"/>
      <c r="EV284" s="27"/>
      <c r="EW284" s="26"/>
      <c r="EX284" s="27"/>
      <c r="EY284" s="26"/>
      <c r="EZ284" s="27"/>
      <c r="FA284" s="26"/>
      <c r="FB284" s="27"/>
      <c r="FC284" s="26"/>
      <c r="FD284" s="27"/>
      <c r="FE284" s="26"/>
      <c r="FF284" s="27"/>
      <c r="FG284" s="26"/>
      <c r="FH284" s="27"/>
      <c r="FI284" s="30"/>
      <c r="FJ284" s="31">
        <f t="shared" si="24"/>
        <v>57080</v>
      </c>
      <c r="FK284" s="31">
        <f t="shared" si="25"/>
        <v>47840</v>
      </c>
      <c r="FL284" s="32">
        <f t="shared" si="26"/>
        <v>9240</v>
      </c>
    </row>
    <row r="285" spans="1:168" ht="27.75" customHeight="1">
      <c r="A285" s="172">
        <v>278</v>
      </c>
      <c r="B285" s="48" t="s">
        <v>987</v>
      </c>
      <c r="C285" s="164" t="s">
        <v>988</v>
      </c>
      <c r="D285" s="20" t="s">
        <v>1460</v>
      </c>
      <c r="E285" s="20" t="s">
        <v>1457</v>
      </c>
      <c r="F285" s="205" t="s">
        <v>989</v>
      </c>
      <c r="G285" s="216"/>
      <c r="H285" s="127"/>
      <c r="I285" s="94">
        <v>6600</v>
      </c>
      <c r="J285" s="127"/>
      <c r="K285" s="34">
        <f t="shared" si="23"/>
        <v>57080</v>
      </c>
      <c r="L285" s="38">
        <f t="shared" si="27"/>
        <v>9580</v>
      </c>
      <c r="M285" s="26">
        <v>1500</v>
      </c>
      <c r="N285" s="26">
        <v>1000</v>
      </c>
      <c r="O285" s="26">
        <v>5000</v>
      </c>
      <c r="P285" s="26">
        <v>8000</v>
      </c>
      <c r="Q285" s="258"/>
      <c r="R285" s="258"/>
      <c r="S285" s="258"/>
      <c r="T285" s="258"/>
      <c r="U285" s="258"/>
      <c r="V285" s="258"/>
      <c r="W285" s="258"/>
      <c r="X285" s="258"/>
      <c r="Y285" s="258"/>
      <c r="Z285" s="258"/>
      <c r="AA285" s="258"/>
      <c r="AB285" s="258"/>
      <c r="AC285" s="258"/>
      <c r="AD285" s="258"/>
      <c r="AE285" s="258"/>
      <c r="AF285" s="258"/>
      <c r="AG285" s="258"/>
      <c r="AH285" s="258"/>
      <c r="AI285" s="258"/>
      <c r="AJ285" s="258"/>
      <c r="AK285" s="258"/>
      <c r="AL285" s="258"/>
      <c r="AM285" s="258"/>
      <c r="AN285" s="258"/>
      <c r="AO285" s="258"/>
      <c r="AP285" s="258"/>
      <c r="AQ285" s="258"/>
      <c r="AR285" s="258"/>
      <c r="AS285" s="258"/>
      <c r="AT285" s="258"/>
      <c r="AU285" s="258"/>
      <c r="AV285" s="258"/>
      <c r="AW285" s="258"/>
      <c r="AX285" s="258"/>
      <c r="AY285" s="258"/>
      <c r="AZ285" s="258"/>
      <c r="BA285" s="258"/>
      <c r="BB285" s="258"/>
      <c r="BC285" s="258"/>
      <c r="BD285" s="258"/>
      <c r="BE285" s="258"/>
      <c r="BF285" s="258"/>
      <c r="BG285" s="258"/>
      <c r="BH285" s="258"/>
      <c r="BI285" s="258"/>
      <c r="BJ285" s="258"/>
      <c r="BK285" s="258"/>
      <c r="BL285" s="258"/>
      <c r="BM285" s="258"/>
      <c r="BN285" s="258"/>
      <c r="BO285" s="258"/>
      <c r="BP285" s="258"/>
      <c r="BQ285" s="258"/>
      <c r="BR285" s="258"/>
      <c r="BS285" s="258"/>
      <c r="BT285" s="258"/>
      <c r="BU285" s="258"/>
      <c r="BV285" s="258"/>
      <c r="BW285" s="258"/>
      <c r="BX285" s="258"/>
      <c r="BY285" s="258"/>
      <c r="BZ285" s="258"/>
      <c r="CA285" s="258"/>
      <c r="CB285" s="258"/>
      <c r="CC285" s="26">
        <v>1500</v>
      </c>
      <c r="CD285" s="27">
        <v>1500</v>
      </c>
      <c r="CE285" s="26">
        <v>1000</v>
      </c>
      <c r="CF285" s="27">
        <v>1000</v>
      </c>
      <c r="CG285" s="26">
        <v>5000</v>
      </c>
      <c r="CH285" s="27">
        <v>5000</v>
      </c>
      <c r="CI285" s="26">
        <v>8000</v>
      </c>
      <c r="CJ285" s="27"/>
      <c r="CK285" s="26"/>
      <c r="CL285" s="27"/>
      <c r="CM285" s="29">
        <v>4620</v>
      </c>
      <c r="CN285" s="27">
        <v>0</v>
      </c>
      <c r="CO285" s="29">
        <v>4620</v>
      </c>
      <c r="CP285" s="27"/>
      <c r="CQ285" s="29">
        <v>4620</v>
      </c>
      <c r="CR285" s="27"/>
      <c r="CS285" s="29">
        <v>4620</v>
      </c>
      <c r="CT285" s="27">
        <v>10000</v>
      </c>
      <c r="CU285" s="29">
        <v>4620</v>
      </c>
      <c r="CV285" s="27">
        <v>10000</v>
      </c>
      <c r="CW285" s="29">
        <v>4620</v>
      </c>
      <c r="CX285" s="27"/>
      <c r="CY285" s="29">
        <v>4620</v>
      </c>
      <c r="CZ285" s="27"/>
      <c r="DA285" s="29">
        <v>4620</v>
      </c>
      <c r="DB285" s="27"/>
      <c r="DC285" s="29">
        <v>4620</v>
      </c>
      <c r="DD285" s="27">
        <v>20000</v>
      </c>
      <c r="DE285" s="128"/>
      <c r="DF285" s="27"/>
      <c r="DG285" s="128"/>
      <c r="DH285" s="27"/>
      <c r="DI285" s="128"/>
      <c r="DJ285" s="27"/>
      <c r="DK285" s="125"/>
      <c r="DL285" s="128"/>
      <c r="DM285" s="27"/>
      <c r="DN285" s="128"/>
      <c r="DO285" s="27"/>
      <c r="DP285" s="128"/>
      <c r="DQ285" s="27"/>
      <c r="DR285" s="128"/>
      <c r="DS285" s="27"/>
      <c r="DT285" s="128"/>
      <c r="DU285" s="27"/>
      <c r="DV285" s="128"/>
      <c r="DW285" s="27"/>
      <c r="DX285" s="128"/>
      <c r="DY285" s="27"/>
      <c r="DZ285" s="128"/>
      <c r="EA285" s="27"/>
      <c r="EB285" s="128"/>
      <c r="EC285" s="27"/>
      <c r="ED285" s="128"/>
      <c r="EE285" s="27"/>
      <c r="EF285" s="128"/>
      <c r="EG285" s="27"/>
      <c r="EH285" s="28"/>
      <c r="EI285" s="27"/>
      <c r="EJ285" s="30"/>
      <c r="EK285" s="28"/>
      <c r="EL285" s="27"/>
      <c r="EM285" s="28"/>
      <c r="EN285" s="27"/>
      <c r="EO285" s="28"/>
      <c r="EP285" s="27"/>
      <c r="EQ285" s="28"/>
      <c r="ER285" s="27"/>
      <c r="ES285" s="28"/>
      <c r="ET285" s="27"/>
      <c r="EU285" s="28"/>
      <c r="EV285" s="27"/>
      <c r="EW285" s="26"/>
      <c r="EX285" s="27"/>
      <c r="EY285" s="26"/>
      <c r="EZ285" s="27"/>
      <c r="FA285" s="26"/>
      <c r="FB285" s="27"/>
      <c r="FC285" s="26"/>
      <c r="FD285" s="27"/>
      <c r="FE285" s="26"/>
      <c r="FF285" s="27"/>
      <c r="FG285" s="26"/>
      <c r="FH285" s="27"/>
      <c r="FI285" s="30"/>
      <c r="FJ285" s="31">
        <f t="shared" si="24"/>
        <v>57080</v>
      </c>
      <c r="FK285" s="31">
        <f t="shared" si="25"/>
        <v>47500</v>
      </c>
      <c r="FL285" s="32">
        <f t="shared" si="26"/>
        <v>9580</v>
      </c>
    </row>
    <row r="286" spans="1:168" ht="27.75" customHeight="1">
      <c r="A286" s="41">
        <v>279</v>
      </c>
      <c r="B286" s="199" t="s">
        <v>990</v>
      </c>
      <c r="C286" s="164" t="s">
        <v>991</v>
      </c>
      <c r="D286" s="20" t="s">
        <v>1460</v>
      </c>
      <c r="E286" s="20" t="s">
        <v>1457</v>
      </c>
      <c r="F286" s="207" t="s">
        <v>992</v>
      </c>
      <c r="G286" s="97"/>
      <c r="H286" s="150" t="s">
        <v>136</v>
      </c>
      <c r="I286" s="94"/>
      <c r="J286" s="150" t="s">
        <v>136</v>
      </c>
      <c r="K286" s="34">
        <f t="shared" si="23"/>
        <v>15500</v>
      </c>
      <c r="L286" s="25">
        <f t="shared" si="27"/>
        <v>0</v>
      </c>
      <c r="M286" s="26">
        <v>1500</v>
      </c>
      <c r="N286" s="26">
        <v>1000</v>
      </c>
      <c r="O286" s="26">
        <v>5000</v>
      </c>
      <c r="P286" s="26">
        <v>8000</v>
      </c>
      <c r="Q286" s="258"/>
      <c r="R286" s="258"/>
      <c r="S286" s="258"/>
      <c r="T286" s="258"/>
      <c r="U286" s="258"/>
      <c r="V286" s="258"/>
      <c r="W286" s="258"/>
      <c r="X286" s="258"/>
      <c r="Y286" s="258"/>
      <c r="Z286" s="258"/>
      <c r="AA286" s="258"/>
      <c r="AB286" s="258"/>
      <c r="AC286" s="258"/>
      <c r="AD286" s="258"/>
      <c r="AE286" s="258"/>
      <c r="AF286" s="258"/>
      <c r="AG286" s="258"/>
      <c r="AH286" s="258"/>
      <c r="AI286" s="258"/>
      <c r="AJ286" s="258"/>
      <c r="AK286" s="258"/>
      <c r="AL286" s="258"/>
      <c r="AM286" s="258"/>
      <c r="AN286" s="258"/>
      <c r="AO286" s="258"/>
      <c r="AP286" s="258"/>
      <c r="AQ286" s="258"/>
      <c r="AR286" s="258"/>
      <c r="AS286" s="258"/>
      <c r="AT286" s="258"/>
      <c r="AU286" s="258"/>
      <c r="AV286" s="258"/>
      <c r="AW286" s="258"/>
      <c r="AX286" s="258"/>
      <c r="AY286" s="258"/>
      <c r="AZ286" s="258"/>
      <c r="BA286" s="258"/>
      <c r="BB286" s="258"/>
      <c r="BC286" s="258"/>
      <c r="BD286" s="258"/>
      <c r="BE286" s="258"/>
      <c r="BF286" s="258"/>
      <c r="BG286" s="258"/>
      <c r="BH286" s="258"/>
      <c r="BI286" s="258"/>
      <c r="BJ286" s="258"/>
      <c r="BK286" s="258"/>
      <c r="BL286" s="258"/>
      <c r="BM286" s="258"/>
      <c r="BN286" s="258"/>
      <c r="BO286" s="258"/>
      <c r="BP286" s="258"/>
      <c r="BQ286" s="258"/>
      <c r="BR286" s="258"/>
      <c r="BS286" s="258"/>
      <c r="BT286" s="258"/>
      <c r="BU286" s="258"/>
      <c r="BV286" s="258"/>
      <c r="BW286" s="258"/>
      <c r="BX286" s="258"/>
      <c r="BY286" s="258"/>
      <c r="BZ286" s="258"/>
      <c r="CA286" s="258"/>
      <c r="CB286" s="258"/>
      <c r="CC286" s="26">
        <v>1500</v>
      </c>
      <c r="CD286" s="27">
        <v>1500</v>
      </c>
      <c r="CE286" s="26">
        <v>1000</v>
      </c>
      <c r="CF286" s="27">
        <v>1000</v>
      </c>
      <c r="CG286" s="26">
        <v>5000</v>
      </c>
      <c r="CH286" s="27">
        <v>5000</v>
      </c>
      <c r="CI286" s="26">
        <v>8000</v>
      </c>
      <c r="CJ286" s="27">
        <v>0</v>
      </c>
      <c r="CK286" s="26"/>
      <c r="CL286" s="27"/>
      <c r="CM286" s="29">
        <v>4620</v>
      </c>
      <c r="CN286" s="27">
        <v>17240</v>
      </c>
      <c r="CO286" s="29">
        <v>4620</v>
      </c>
      <c r="CP286" s="27">
        <v>0</v>
      </c>
      <c r="CQ286" s="29">
        <v>4620</v>
      </c>
      <c r="CR286" s="138">
        <v>4620</v>
      </c>
      <c r="CS286" s="29">
        <v>4620</v>
      </c>
      <c r="CT286" s="27">
        <v>4620</v>
      </c>
      <c r="CU286" s="29"/>
      <c r="CV286" s="27"/>
      <c r="CW286" s="29"/>
      <c r="CX286" s="27"/>
      <c r="CY286" s="29"/>
      <c r="CZ286" s="27"/>
      <c r="DA286" s="29"/>
      <c r="DB286" s="27"/>
      <c r="DC286" s="29"/>
      <c r="DD286" s="27"/>
      <c r="DE286" s="128"/>
      <c r="DF286" s="27"/>
      <c r="DG286" s="128"/>
      <c r="DH286" s="27"/>
      <c r="DI286" s="128"/>
      <c r="DJ286" s="27"/>
      <c r="DK286" s="125"/>
      <c r="DL286" s="128"/>
      <c r="DM286" s="27"/>
      <c r="DN286" s="128"/>
      <c r="DO286" s="27"/>
      <c r="DP286" s="128"/>
      <c r="DQ286" s="27"/>
      <c r="DR286" s="128"/>
      <c r="DS286" s="27"/>
      <c r="DT286" s="128"/>
      <c r="DU286" s="27"/>
      <c r="DV286" s="128"/>
      <c r="DW286" s="27"/>
      <c r="DX286" s="128"/>
      <c r="DY286" s="27"/>
      <c r="DZ286" s="128"/>
      <c r="EA286" s="27"/>
      <c r="EB286" s="128"/>
      <c r="EC286" s="27"/>
      <c r="ED286" s="128"/>
      <c r="EE286" s="27"/>
      <c r="EF286" s="128"/>
      <c r="EG286" s="27"/>
      <c r="EH286" s="28"/>
      <c r="EI286" s="27"/>
      <c r="EJ286" s="30"/>
      <c r="EK286" s="28"/>
      <c r="EL286" s="27"/>
      <c r="EM286" s="28"/>
      <c r="EN286" s="27"/>
      <c r="EO286" s="28"/>
      <c r="EP286" s="27"/>
      <c r="EQ286" s="28"/>
      <c r="ER286" s="27"/>
      <c r="ES286" s="28"/>
      <c r="ET286" s="27"/>
      <c r="EU286" s="28"/>
      <c r="EV286" s="27"/>
      <c r="EW286" s="26"/>
      <c r="EX286" s="27"/>
      <c r="EY286" s="26"/>
      <c r="EZ286" s="27"/>
      <c r="FA286" s="26"/>
      <c r="FB286" s="27"/>
      <c r="FC286" s="26"/>
      <c r="FD286" s="27"/>
      <c r="FE286" s="26"/>
      <c r="FF286" s="27"/>
      <c r="FG286" s="26"/>
      <c r="FH286" s="27"/>
      <c r="FI286" s="30"/>
      <c r="FJ286" s="31">
        <f t="shared" si="24"/>
        <v>33980</v>
      </c>
      <c r="FK286" s="31">
        <f t="shared" si="25"/>
        <v>33980</v>
      </c>
      <c r="FL286" s="32">
        <f t="shared" si="26"/>
        <v>0</v>
      </c>
    </row>
    <row r="287" spans="1:168" ht="27.75" customHeight="1">
      <c r="A287" s="172">
        <v>280</v>
      </c>
      <c r="B287" s="48" t="s">
        <v>993</v>
      </c>
      <c r="C287" s="164" t="s">
        <v>994</v>
      </c>
      <c r="D287" s="20" t="s">
        <v>1460</v>
      </c>
      <c r="E287" s="20" t="s">
        <v>1457</v>
      </c>
      <c r="F287" s="126" t="s">
        <v>995</v>
      </c>
      <c r="G287" s="217" t="s">
        <v>410</v>
      </c>
      <c r="H287" s="35" t="s">
        <v>1463</v>
      </c>
      <c r="I287" s="94">
        <v>6200</v>
      </c>
      <c r="J287" s="127"/>
      <c r="K287" s="34">
        <f t="shared" si="23"/>
        <v>54560</v>
      </c>
      <c r="L287" s="25">
        <f t="shared" si="27"/>
        <v>4340</v>
      </c>
      <c r="M287" s="26">
        <v>1500</v>
      </c>
      <c r="N287" s="26">
        <v>1000</v>
      </c>
      <c r="O287" s="26">
        <v>5000</v>
      </c>
      <c r="P287" s="26">
        <v>8000</v>
      </c>
      <c r="Q287" s="258"/>
      <c r="R287" s="258"/>
      <c r="S287" s="258"/>
      <c r="T287" s="258"/>
      <c r="U287" s="258"/>
      <c r="V287" s="258"/>
      <c r="W287" s="258"/>
      <c r="X287" s="258"/>
      <c r="Y287" s="258"/>
      <c r="Z287" s="258"/>
      <c r="AA287" s="258"/>
      <c r="AB287" s="258"/>
      <c r="AC287" s="258"/>
      <c r="AD287" s="258"/>
      <c r="AE287" s="258"/>
      <c r="AF287" s="258"/>
      <c r="AG287" s="258"/>
      <c r="AH287" s="258"/>
      <c r="AI287" s="258"/>
      <c r="AJ287" s="258"/>
      <c r="AK287" s="258"/>
      <c r="AL287" s="258"/>
      <c r="AM287" s="258"/>
      <c r="AN287" s="258"/>
      <c r="AO287" s="258"/>
      <c r="AP287" s="258"/>
      <c r="AQ287" s="258"/>
      <c r="AR287" s="258"/>
      <c r="AS287" s="258"/>
      <c r="AT287" s="258"/>
      <c r="AU287" s="258"/>
      <c r="AV287" s="258"/>
      <c r="AW287" s="258"/>
      <c r="AX287" s="258"/>
      <c r="AY287" s="258"/>
      <c r="AZ287" s="258"/>
      <c r="BA287" s="258"/>
      <c r="BB287" s="258"/>
      <c r="BC287" s="258"/>
      <c r="BD287" s="258"/>
      <c r="BE287" s="258"/>
      <c r="BF287" s="258"/>
      <c r="BG287" s="258"/>
      <c r="BH287" s="258"/>
      <c r="BI287" s="258"/>
      <c r="BJ287" s="258"/>
      <c r="BK287" s="258"/>
      <c r="BL287" s="258"/>
      <c r="BM287" s="258"/>
      <c r="BN287" s="258"/>
      <c r="BO287" s="258"/>
      <c r="BP287" s="258"/>
      <c r="BQ287" s="258"/>
      <c r="BR287" s="258"/>
      <c r="BS287" s="258"/>
      <c r="BT287" s="258"/>
      <c r="BU287" s="258"/>
      <c r="BV287" s="258"/>
      <c r="BW287" s="258"/>
      <c r="BX287" s="258"/>
      <c r="BY287" s="258"/>
      <c r="BZ287" s="258"/>
      <c r="CA287" s="258"/>
      <c r="CB287" s="258"/>
      <c r="CC287" s="26">
        <v>1500</v>
      </c>
      <c r="CD287" s="27">
        <v>1500</v>
      </c>
      <c r="CE287" s="26">
        <v>1000</v>
      </c>
      <c r="CF287" s="27">
        <v>1000</v>
      </c>
      <c r="CG287" s="26">
        <v>5000</v>
      </c>
      <c r="CH287" s="27">
        <v>5000</v>
      </c>
      <c r="CI287" s="26">
        <v>8000</v>
      </c>
      <c r="CJ287" s="27">
        <v>0</v>
      </c>
      <c r="CK287" s="26"/>
      <c r="CL287" s="27"/>
      <c r="CM287" s="29">
        <v>4340</v>
      </c>
      <c r="CN287" s="27">
        <v>0</v>
      </c>
      <c r="CO287" s="29">
        <v>4340</v>
      </c>
      <c r="CP287" s="27">
        <v>0</v>
      </c>
      <c r="CQ287" s="29">
        <v>4340</v>
      </c>
      <c r="CR287" s="27">
        <v>0</v>
      </c>
      <c r="CS287" s="29">
        <v>4340</v>
      </c>
      <c r="CT287" s="27">
        <v>26480</v>
      </c>
      <c r="CU287" s="29">
        <v>4340</v>
      </c>
      <c r="CV287" s="27"/>
      <c r="CW287" s="29">
        <v>4340</v>
      </c>
      <c r="CX287" s="27"/>
      <c r="CY287" s="29">
        <v>4340</v>
      </c>
      <c r="CZ287" s="27"/>
      <c r="DA287" s="29">
        <v>4340</v>
      </c>
      <c r="DB287" s="27">
        <v>7560</v>
      </c>
      <c r="DC287" s="29">
        <v>4340</v>
      </c>
      <c r="DD287" s="27">
        <v>8680</v>
      </c>
      <c r="DE287" s="128"/>
      <c r="DF287" s="27"/>
      <c r="DG287" s="128"/>
      <c r="DH287" s="27"/>
      <c r="DI287" s="128"/>
      <c r="DJ287" s="27"/>
      <c r="DK287" s="125"/>
      <c r="DL287" s="128"/>
      <c r="DM287" s="27"/>
      <c r="DN287" s="128"/>
      <c r="DO287" s="27"/>
      <c r="DP287" s="128"/>
      <c r="DQ287" s="27"/>
      <c r="DR287" s="128"/>
      <c r="DS287" s="27"/>
      <c r="DT287" s="128"/>
      <c r="DU287" s="27"/>
      <c r="DV287" s="128"/>
      <c r="DW287" s="27"/>
      <c r="DX287" s="128"/>
      <c r="DY287" s="27"/>
      <c r="DZ287" s="128"/>
      <c r="EA287" s="27"/>
      <c r="EB287" s="128"/>
      <c r="EC287" s="27"/>
      <c r="ED287" s="128"/>
      <c r="EE287" s="27"/>
      <c r="EF287" s="128"/>
      <c r="EG287" s="27"/>
      <c r="EH287" s="28"/>
      <c r="EI287" s="27"/>
      <c r="EJ287" s="30"/>
      <c r="EK287" s="28"/>
      <c r="EL287" s="27"/>
      <c r="EM287" s="28"/>
      <c r="EN287" s="27"/>
      <c r="EO287" s="28"/>
      <c r="EP287" s="27"/>
      <c r="EQ287" s="28"/>
      <c r="ER287" s="27"/>
      <c r="ES287" s="28"/>
      <c r="ET287" s="27"/>
      <c r="EU287" s="28"/>
      <c r="EV287" s="27"/>
      <c r="EW287" s="26"/>
      <c r="EX287" s="27"/>
      <c r="EY287" s="26"/>
      <c r="EZ287" s="27"/>
      <c r="FA287" s="26"/>
      <c r="FB287" s="27"/>
      <c r="FC287" s="26"/>
      <c r="FD287" s="27"/>
      <c r="FE287" s="26"/>
      <c r="FF287" s="27"/>
      <c r="FG287" s="26"/>
      <c r="FH287" s="27"/>
      <c r="FI287" s="30"/>
      <c r="FJ287" s="31">
        <f t="shared" si="24"/>
        <v>54560</v>
      </c>
      <c r="FK287" s="31">
        <f t="shared" si="25"/>
        <v>50220</v>
      </c>
      <c r="FL287" s="32">
        <f t="shared" si="26"/>
        <v>4340</v>
      </c>
    </row>
    <row r="288" spans="1:168" ht="27.75" customHeight="1">
      <c r="A288" s="41">
        <v>281</v>
      </c>
      <c r="B288" s="48" t="s">
        <v>996</v>
      </c>
      <c r="C288" s="164" t="s">
        <v>997</v>
      </c>
      <c r="D288" s="20" t="s">
        <v>1460</v>
      </c>
      <c r="E288" s="20" t="s">
        <v>1457</v>
      </c>
      <c r="F288" s="126" t="s">
        <v>998</v>
      </c>
      <c r="G288" s="97"/>
      <c r="H288" s="127" t="s">
        <v>680</v>
      </c>
      <c r="I288" s="94">
        <v>1600</v>
      </c>
      <c r="J288" s="127" t="s">
        <v>680</v>
      </c>
      <c r="K288" s="34">
        <f t="shared" si="23"/>
        <v>25580</v>
      </c>
      <c r="L288" s="25">
        <f t="shared" si="27"/>
        <v>9120</v>
      </c>
      <c r="M288" s="26">
        <v>1500</v>
      </c>
      <c r="N288" s="26">
        <v>1000</v>
      </c>
      <c r="O288" s="26">
        <v>5000</v>
      </c>
      <c r="P288" s="26">
        <v>8000</v>
      </c>
      <c r="Q288" s="258"/>
      <c r="R288" s="258"/>
      <c r="S288" s="258"/>
      <c r="T288" s="258"/>
      <c r="U288" s="258"/>
      <c r="V288" s="258"/>
      <c r="W288" s="258"/>
      <c r="X288" s="258"/>
      <c r="Y288" s="258"/>
      <c r="Z288" s="258"/>
      <c r="AA288" s="258"/>
      <c r="AB288" s="258"/>
      <c r="AC288" s="258"/>
      <c r="AD288" s="258"/>
      <c r="AE288" s="258"/>
      <c r="AF288" s="258"/>
      <c r="AG288" s="258"/>
      <c r="AH288" s="258"/>
      <c r="AI288" s="258"/>
      <c r="AJ288" s="258"/>
      <c r="AK288" s="258"/>
      <c r="AL288" s="258"/>
      <c r="AM288" s="258"/>
      <c r="AN288" s="258"/>
      <c r="AO288" s="258"/>
      <c r="AP288" s="258"/>
      <c r="AQ288" s="258"/>
      <c r="AR288" s="258"/>
      <c r="AS288" s="258"/>
      <c r="AT288" s="258"/>
      <c r="AU288" s="258"/>
      <c r="AV288" s="258"/>
      <c r="AW288" s="258"/>
      <c r="AX288" s="258"/>
      <c r="AY288" s="258"/>
      <c r="AZ288" s="258"/>
      <c r="BA288" s="258"/>
      <c r="BB288" s="258"/>
      <c r="BC288" s="258"/>
      <c r="BD288" s="258"/>
      <c r="BE288" s="258"/>
      <c r="BF288" s="258"/>
      <c r="BG288" s="258"/>
      <c r="BH288" s="258"/>
      <c r="BI288" s="258"/>
      <c r="BJ288" s="258"/>
      <c r="BK288" s="258"/>
      <c r="BL288" s="258"/>
      <c r="BM288" s="258"/>
      <c r="BN288" s="258"/>
      <c r="BO288" s="258"/>
      <c r="BP288" s="258"/>
      <c r="BQ288" s="258"/>
      <c r="BR288" s="258"/>
      <c r="BS288" s="258"/>
      <c r="BT288" s="258"/>
      <c r="BU288" s="258"/>
      <c r="BV288" s="258"/>
      <c r="BW288" s="258"/>
      <c r="BX288" s="258"/>
      <c r="BY288" s="258"/>
      <c r="BZ288" s="258"/>
      <c r="CA288" s="258"/>
      <c r="CB288" s="258"/>
      <c r="CC288" s="26">
        <v>1500</v>
      </c>
      <c r="CD288" s="27">
        <v>1500</v>
      </c>
      <c r="CE288" s="26">
        <v>1000</v>
      </c>
      <c r="CF288" s="27">
        <v>1000</v>
      </c>
      <c r="CG288" s="26">
        <v>5000</v>
      </c>
      <c r="CH288" s="27">
        <v>5000</v>
      </c>
      <c r="CI288" s="26">
        <v>8000</v>
      </c>
      <c r="CJ288" s="27"/>
      <c r="CK288" s="26"/>
      <c r="CL288" s="27"/>
      <c r="CM288" s="29">
        <v>1120</v>
      </c>
      <c r="CN288" s="133">
        <v>1120</v>
      </c>
      <c r="CO288" s="29">
        <v>1120</v>
      </c>
      <c r="CP288" s="27"/>
      <c r="CQ288" s="29">
        <v>1120</v>
      </c>
      <c r="CR288" s="27"/>
      <c r="CS288" s="29">
        <v>1120</v>
      </c>
      <c r="CT288" s="27">
        <v>3360</v>
      </c>
      <c r="CU288" s="29">
        <v>1120</v>
      </c>
      <c r="CV288" s="27"/>
      <c r="CW288" s="29">
        <v>1120</v>
      </c>
      <c r="CX288" s="27"/>
      <c r="CY288" s="29">
        <v>1120</v>
      </c>
      <c r="CZ288" s="27"/>
      <c r="DA288" s="29">
        <v>1120</v>
      </c>
      <c r="DB288" s="27"/>
      <c r="DC288" s="29">
        <v>1120</v>
      </c>
      <c r="DD288" s="27">
        <v>4480</v>
      </c>
      <c r="DE288" s="128"/>
      <c r="DF288" s="27"/>
      <c r="DG288" s="128"/>
      <c r="DH288" s="27"/>
      <c r="DI288" s="128"/>
      <c r="DJ288" s="27"/>
      <c r="DK288" s="125"/>
      <c r="DL288" s="128"/>
      <c r="DM288" s="27"/>
      <c r="DN288" s="128"/>
      <c r="DO288" s="27"/>
      <c r="DP288" s="128"/>
      <c r="DQ288" s="27"/>
      <c r="DR288" s="128"/>
      <c r="DS288" s="27"/>
      <c r="DT288" s="128"/>
      <c r="DU288" s="27"/>
      <c r="DV288" s="128"/>
      <c r="DW288" s="27"/>
      <c r="DX288" s="128"/>
      <c r="DY288" s="27"/>
      <c r="DZ288" s="128"/>
      <c r="EA288" s="27"/>
      <c r="EB288" s="128"/>
      <c r="EC288" s="27"/>
      <c r="ED288" s="128"/>
      <c r="EE288" s="27"/>
      <c r="EF288" s="128"/>
      <c r="EG288" s="27"/>
      <c r="EH288" s="28"/>
      <c r="EI288" s="27"/>
      <c r="EJ288" s="30"/>
      <c r="EK288" s="28"/>
      <c r="EL288" s="27"/>
      <c r="EM288" s="28"/>
      <c r="EN288" s="27"/>
      <c r="EO288" s="28"/>
      <c r="EP288" s="27"/>
      <c r="EQ288" s="28"/>
      <c r="ER288" s="27"/>
      <c r="ES288" s="28"/>
      <c r="ET288" s="27"/>
      <c r="EU288" s="28"/>
      <c r="EV288" s="27"/>
      <c r="EW288" s="26"/>
      <c r="EX288" s="27"/>
      <c r="EY288" s="26"/>
      <c r="EZ288" s="27"/>
      <c r="FA288" s="26"/>
      <c r="FB288" s="27"/>
      <c r="FC288" s="26"/>
      <c r="FD288" s="27"/>
      <c r="FE288" s="26"/>
      <c r="FF288" s="27"/>
      <c r="FG288" s="26"/>
      <c r="FH288" s="27"/>
      <c r="FI288" s="30"/>
      <c r="FJ288" s="31">
        <f t="shared" si="24"/>
        <v>25580</v>
      </c>
      <c r="FK288" s="31">
        <f t="shared" si="25"/>
        <v>16460</v>
      </c>
      <c r="FL288" s="32">
        <f t="shared" si="26"/>
        <v>9120</v>
      </c>
    </row>
    <row r="289" spans="1:168" ht="27.75" customHeight="1">
      <c r="A289" s="172">
        <v>282</v>
      </c>
      <c r="B289" s="48" t="s">
        <v>999</v>
      </c>
      <c r="C289" s="164" t="s">
        <v>1000</v>
      </c>
      <c r="D289" s="20" t="s">
        <v>1460</v>
      </c>
      <c r="E289" s="20" t="s">
        <v>1457</v>
      </c>
      <c r="F289" s="126" t="s">
        <v>1001</v>
      </c>
      <c r="G289" s="217" t="s">
        <v>410</v>
      </c>
      <c r="H289" s="35" t="s">
        <v>1463</v>
      </c>
      <c r="I289" s="94">
        <v>6200</v>
      </c>
      <c r="J289" s="35"/>
      <c r="K289" s="34">
        <f t="shared" si="23"/>
        <v>54560</v>
      </c>
      <c r="L289" s="137">
        <f t="shared" si="27"/>
        <v>0</v>
      </c>
      <c r="M289" s="26">
        <v>1500</v>
      </c>
      <c r="N289" s="26">
        <v>1000</v>
      </c>
      <c r="O289" s="26">
        <v>5000</v>
      </c>
      <c r="P289" s="26">
        <v>8000</v>
      </c>
      <c r="Q289" s="258"/>
      <c r="R289" s="258"/>
      <c r="S289" s="258"/>
      <c r="T289" s="258"/>
      <c r="U289" s="258"/>
      <c r="V289" s="258"/>
      <c r="W289" s="258"/>
      <c r="X289" s="258"/>
      <c r="Y289" s="258"/>
      <c r="Z289" s="258"/>
      <c r="AA289" s="258"/>
      <c r="AB289" s="258"/>
      <c r="AC289" s="258"/>
      <c r="AD289" s="258"/>
      <c r="AE289" s="258"/>
      <c r="AF289" s="258"/>
      <c r="AG289" s="258"/>
      <c r="AH289" s="258"/>
      <c r="AI289" s="258"/>
      <c r="AJ289" s="258"/>
      <c r="AK289" s="258"/>
      <c r="AL289" s="258"/>
      <c r="AM289" s="258"/>
      <c r="AN289" s="258"/>
      <c r="AO289" s="258"/>
      <c r="AP289" s="258"/>
      <c r="AQ289" s="258"/>
      <c r="AR289" s="258"/>
      <c r="AS289" s="258"/>
      <c r="AT289" s="258"/>
      <c r="AU289" s="258"/>
      <c r="AV289" s="258"/>
      <c r="AW289" s="258"/>
      <c r="AX289" s="258"/>
      <c r="AY289" s="258"/>
      <c r="AZ289" s="258"/>
      <c r="BA289" s="258"/>
      <c r="BB289" s="258"/>
      <c r="BC289" s="258"/>
      <c r="BD289" s="258"/>
      <c r="BE289" s="258"/>
      <c r="BF289" s="258"/>
      <c r="BG289" s="258"/>
      <c r="BH289" s="258"/>
      <c r="BI289" s="258"/>
      <c r="BJ289" s="258"/>
      <c r="BK289" s="258"/>
      <c r="BL289" s="258"/>
      <c r="BM289" s="258"/>
      <c r="BN289" s="258"/>
      <c r="BO289" s="258"/>
      <c r="BP289" s="258"/>
      <c r="BQ289" s="258"/>
      <c r="BR289" s="258"/>
      <c r="BS289" s="258"/>
      <c r="BT289" s="258"/>
      <c r="BU289" s="258"/>
      <c r="BV289" s="258"/>
      <c r="BW289" s="258"/>
      <c r="BX289" s="258"/>
      <c r="BY289" s="258"/>
      <c r="BZ289" s="258"/>
      <c r="CA289" s="258"/>
      <c r="CB289" s="258"/>
      <c r="CC289" s="26">
        <v>1500</v>
      </c>
      <c r="CD289" s="27">
        <v>1500</v>
      </c>
      <c r="CE289" s="26">
        <v>1000</v>
      </c>
      <c r="CF289" s="27">
        <v>1000</v>
      </c>
      <c r="CG289" s="26">
        <v>5000</v>
      </c>
      <c r="CH289" s="27">
        <v>5000</v>
      </c>
      <c r="CI289" s="26">
        <v>8000</v>
      </c>
      <c r="CJ289" s="27">
        <v>8000</v>
      </c>
      <c r="CK289" s="26"/>
      <c r="CL289" s="27"/>
      <c r="CM289" s="29">
        <v>4340</v>
      </c>
      <c r="CN289" s="27">
        <v>0</v>
      </c>
      <c r="CO289" s="29">
        <v>4340</v>
      </c>
      <c r="CP289" s="27">
        <v>0</v>
      </c>
      <c r="CQ289" s="29">
        <v>4340</v>
      </c>
      <c r="CR289" s="27">
        <v>0</v>
      </c>
      <c r="CS289" s="29">
        <v>4340</v>
      </c>
      <c r="CT289" s="27">
        <v>17360</v>
      </c>
      <c r="CU289" s="29">
        <v>4340</v>
      </c>
      <c r="CV289" s="27"/>
      <c r="CW289" s="29">
        <v>4340</v>
      </c>
      <c r="CX289" s="27"/>
      <c r="CY289" s="29">
        <v>4340</v>
      </c>
      <c r="CZ289" s="27"/>
      <c r="DA289" s="29">
        <v>4340</v>
      </c>
      <c r="DB289" s="27"/>
      <c r="DC289" s="29">
        <v>4340</v>
      </c>
      <c r="DD289" s="27">
        <v>21700</v>
      </c>
      <c r="DE289" s="128"/>
      <c r="DF289" s="27"/>
      <c r="DG289" s="128"/>
      <c r="DH289" s="27"/>
      <c r="DI289" s="128"/>
      <c r="DJ289" s="27"/>
      <c r="DK289" s="125"/>
      <c r="DL289" s="128"/>
      <c r="DM289" s="27"/>
      <c r="DN289" s="128"/>
      <c r="DO289" s="27"/>
      <c r="DP289" s="128"/>
      <c r="DQ289" s="27"/>
      <c r="DR289" s="128"/>
      <c r="DS289" s="27"/>
      <c r="DT289" s="128"/>
      <c r="DU289" s="27"/>
      <c r="DV289" s="128"/>
      <c r="DW289" s="27"/>
      <c r="DX289" s="128"/>
      <c r="DY289" s="27"/>
      <c r="DZ289" s="128"/>
      <c r="EA289" s="27"/>
      <c r="EB289" s="128"/>
      <c r="EC289" s="27"/>
      <c r="ED289" s="128"/>
      <c r="EE289" s="27"/>
      <c r="EF289" s="128"/>
      <c r="EG289" s="27"/>
      <c r="EH289" s="28"/>
      <c r="EI289" s="27"/>
      <c r="EJ289" s="30"/>
      <c r="EK289" s="28"/>
      <c r="EL289" s="27"/>
      <c r="EM289" s="28"/>
      <c r="EN289" s="27"/>
      <c r="EO289" s="28"/>
      <c r="EP289" s="27"/>
      <c r="EQ289" s="28"/>
      <c r="ER289" s="27"/>
      <c r="ES289" s="28"/>
      <c r="ET289" s="27"/>
      <c r="EU289" s="28"/>
      <c r="EV289" s="27"/>
      <c r="EW289" s="26"/>
      <c r="EX289" s="27"/>
      <c r="EY289" s="26"/>
      <c r="EZ289" s="27"/>
      <c r="FA289" s="26"/>
      <c r="FB289" s="27"/>
      <c r="FC289" s="26"/>
      <c r="FD289" s="27"/>
      <c r="FE289" s="26"/>
      <c r="FF289" s="27"/>
      <c r="FG289" s="26"/>
      <c r="FH289" s="27"/>
      <c r="FI289" s="30"/>
      <c r="FJ289" s="31">
        <f t="shared" si="24"/>
        <v>54560</v>
      </c>
      <c r="FK289" s="31">
        <f t="shared" si="25"/>
        <v>54560</v>
      </c>
      <c r="FL289" s="32">
        <f t="shared" si="26"/>
        <v>0</v>
      </c>
    </row>
    <row r="290" spans="1:168" ht="27.75" customHeight="1">
      <c r="A290" s="41">
        <v>283</v>
      </c>
      <c r="B290" s="48" t="s">
        <v>369</v>
      </c>
      <c r="C290" s="164" t="s">
        <v>370</v>
      </c>
      <c r="D290" s="20" t="s">
        <v>1460</v>
      </c>
      <c r="E290" s="20" t="s">
        <v>1458</v>
      </c>
      <c r="F290" s="21" t="s">
        <v>371</v>
      </c>
      <c r="G290" s="97"/>
      <c r="H290" s="35"/>
      <c r="I290" s="23">
        <v>6600</v>
      </c>
      <c r="J290" s="35"/>
      <c r="K290" s="34">
        <f t="shared" si="23"/>
        <v>57080</v>
      </c>
      <c r="L290" s="25">
        <f>FJ290</f>
        <v>57080</v>
      </c>
      <c r="M290" s="26">
        <v>1500</v>
      </c>
      <c r="N290" s="26">
        <v>1000</v>
      </c>
      <c r="O290" s="26">
        <v>5000</v>
      </c>
      <c r="P290" s="26">
        <v>8000</v>
      </c>
      <c r="Q290" s="258"/>
      <c r="R290" s="258"/>
      <c r="S290" s="258"/>
      <c r="T290" s="258"/>
      <c r="U290" s="258"/>
      <c r="V290" s="258"/>
      <c r="W290" s="258"/>
      <c r="X290" s="258"/>
      <c r="Y290" s="258"/>
      <c r="Z290" s="258"/>
      <c r="AA290" s="258"/>
      <c r="AB290" s="258"/>
      <c r="AC290" s="258"/>
      <c r="AD290" s="258"/>
      <c r="AE290" s="258"/>
      <c r="AF290" s="258"/>
      <c r="AG290" s="258"/>
      <c r="AH290" s="258"/>
      <c r="AI290" s="258"/>
      <c r="AJ290" s="258"/>
      <c r="AK290" s="258"/>
      <c r="AL290" s="258"/>
      <c r="AM290" s="258"/>
      <c r="AN290" s="258"/>
      <c r="AO290" s="258"/>
      <c r="AP290" s="258"/>
      <c r="AQ290" s="258"/>
      <c r="AR290" s="258"/>
      <c r="AS290" s="258"/>
      <c r="AT290" s="258"/>
      <c r="AU290" s="258"/>
      <c r="AV290" s="258"/>
      <c r="AW290" s="258"/>
      <c r="AX290" s="258"/>
      <c r="AY290" s="258"/>
      <c r="AZ290" s="258"/>
      <c r="BA290" s="258"/>
      <c r="BB290" s="258"/>
      <c r="BC290" s="258"/>
      <c r="BD290" s="258"/>
      <c r="BE290" s="258"/>
      <c r="BF290" s="258"/>
      <c r="BG290" s="258"/>
      <c r="BH290" s="258"/>
      <c r="BI290" s="258"/>
      <c r="BJ290" s="258"/>
      <c r="BK290" s="258"/>
      <c r="BL290" s="258"/>
      <c r="BM290" s="258"/>
      <c r="BN290" s="258"/>
      <c r="BO290" s="258"/>
      <c r="BP290" s="258"/>
      <c r="BQ290" s="258"/>
      <c r="BR290" s="258"/>
      <c r="BS290" s="258"/>
      <c r="BT290" s="258"/>
      <c r="BU290" s="258"/>
      <c r="BV290" s="258"/>
      <c r="BW290" s="258"/>
      <c r="BX290" s="258"/>
      <c r="BY290" s="258"/>
      <c r="BZ290" s="258"/>
      <c r="CA290" s="258"/>
      <c r="CB290" s="258"/>
      <c r="CC290" s="26">
        <v>1500</v>
      </c>
      <c r="CD290" s="27">
        <v>1500</v>
      </c>
      <c r="CE290" s="26">
        <v>1000</v>
      </c>
      <c r="CF290" s="27">
        <v>1000</v>
      </c>
      <c r="CG290" s="26">
        <v>5000</v>
      </c>
      <c r="CH290" s="27">
        <v>5000</v>
      </c>
      <c r="CI290" s="26">
        <v>8000</v>
      </c>
      <c r="CJ290" s="27">
        <v>0</v>
      </c>
      <c r="CK290" s="28"/>
      <c r="CL290" s="27"/>
      <c r="CM290" s="26"/>
      <c r="CN290" s="27"/>
      <c r="CO290" s="29">
        <v>4620</v>
      </c>
      <c r="CP290" s="27">
        <v>4620</v>
      </c>
      <c r="CQ290" s="29">
        <v>4620</v>
      </c>
      <c r="CR290" s="27">
        <f>8000+4620</f>
        <v>12620</v>
      </c>
      <c r="CS290" s="29">
        <v>4620</v>
      </c>
      <c r="CT290" s="27">
        <v>4620</v>
      </c>
      <c r="CU290" s="29">
        <v>4620</v>
      </c>
      <c r="CV290" s="27">
        <v>4620</v>
      </c>
      <c r="CW290" s="29">
        <v>4620</v>
      </c>
      <c r="CX290" s="27">
        <v>4620</v>
      </c>
      <c r="CY290" s="29">
        <v>4620</v>
      </c>
      <c r="CZ290" s="27">
        <v>4620</v>
      </c>
      <c r="DA290" s="29">
        <v>4620</v>
      </c>
      <c r="DB290" s="27">
        <v>4620</v>
      </c>
      <c r="DC290" s="29">
        <v>4620</v>
      </c>
      <c r="DD290" s="27">
        <v>4620</v>
      </c>
      <c r="DE290" s="29">
        <v>4620</v>
      </c>
      <c r="DF290" s="27">
        <v>4620</v>
      </c>
      <c r="DG290" s="28"/>
      <c r="DH290" s="27"/>
      <c r="DI290" s="28"/>
      <c r="DJ290" s="27"/>
      <c r="DK290" s="125"/>
      <c r="DL290" s="128"/>
      <c r="DM290" s="27"/>
      <c r="DN290" s="128"/>
      <c r="DO290" s="27"/>
      <c r="DP290" s="128"/>
      <c r="DQ290" s="27"/>
      <c r="DR290" s="128"/>
      <c r="DS290" s="27"/>
      <c r="DT290" s="128"/>
      <c r="DU290" s="27"/>
      <c r="DV290" s="128"/>
      <c r="DW290" s="27"/>
      <c r="DX290" s="128"/>
      <c r="DY290" s="27"/>
      <c r="DZ290" s="128"/>
      <c r="EA290" s="27"/>
      <c r="EB290" s="128"/>
      <c r="EC290" s="27"/>
      <c r="ED290" s="128"/>
      <c r="EE290" s="27"/>
      <c r="EF290" s="128"/>
      <c r="EG290" s="27"/>
      <c r="EH290" s="28"/>
      <c r="EI290" s="27"/>
      <c r="EJ290" s="30"/>
      <c r="EK290" s="28"/>
      <c r="EL290" s="27"/>
      <c r="EM290" s="28"/>
      <c r="EN290" s="27"/>
      <c r="EO290" s="28"/>
      <c r="EP290" s="27"/>
      <c r="EQ290" s="28"/>
      <c r="ER290" s="27"/>
      <c r="ES290" s="28"/>
      <c r="ET290" s="27"/>
      <c r="EU290" s="28"/>
      <c r="EV290" s="27"/>
      <c r="EW290" s="26"/>
      <c r="EX290" s="27"/>
      <c r="EY290" s="26"/>
      <c r="EZ290" s="27"/>
      <c r="FA290" s="26"/>
      <c r="FB290" s="27"/>
      <c r="FC290" s="26"/>
      <c r="FD290" s="27"/>
      <c r="FE290" s="26"/>
      <c r="FF290" s="27"/>
      <c r="FG290" s="26"/>
      <c r="FH290" s="27"/>
      <c r="FI290" s="30"/>
      <c r="FJ290" s="31">
        <f t="shared" si="24"/>
        <v>57080</v>
      </c>
      <c r="FK290" s="31">
        <f t="shared" si="25"/>
        <v>57080</v>
      </c>
      <c r="FL290" s="32">
        <f t="shared" si="26"/>
        <v>0</v>
      </c>
    </row>
    <row r="291" spans="1:168" ht="20.25" customHeight="1">
      <c r="A291" s="172">
        <v>284</v>
      </c>
      <c r="B291" s="48" t="s">
        <v>1002</v>
      </c>
      <c r="C291" s="20" t="s">
        <v>1003</v>
      </c>
      <c r="D291" s="20" t="s">
        <v>1460</v>
      </c>
      <c r="E291" s="20" t="s">
        <v>1457</v>
      </c>
      <c r="F291" s="126" t="s">
        <v>1004</v>
      </c>
      <c r="G291" s="132"/>
      <c r="H291" s="24"/>
      <c r="I291" s="94">
        <v>6600</v>
      </c>
      <c r="K291" s="34">
        <f t="shared" si="23"/>
        <v>57080</v>
      </c>
      <c r="L291" s="25">
        <f t="shared" ref="L291:L301" si="28">FL291</f>
        <v>0</v>
      </c>
      <c r="M291" s="26">
        <v>1500</v>
      </c>
      <c r="N291" s="26">
        <v>1000</v>
      </c>
      <c r="O291" s="26">
        <v>5000</v>
      </c>
      <c r="P291" s="26">
        <v>8000</v>
      </c>
      <c r="Q291" s="258"/>
      <c r="R291" s="258"/>
      <c r="S291" s="258"/>
      <c r="T291" s="258"/>
      <c r="U291" s="258"/>
      <c r="V291" s="258"/>
      <c r="W291" s="258"/>
      <c r="X291" s="258"/>
      <c r="Y291" s="258"/>
      <c r="Z291" s="258"/>
      <c r="AA291" s="258"/>
      <c r="AB291" s="258"/>
      <c r="AC291" s="258"/>
      <c r="AD291" s="258"/>
      <c r="AE291" s="258"/>
      <c r="AF291" s="258"/>
      <c r="AG291" s="258"/>
      <c r="AH291" s="258"/>
      <c r="AI291" s="258"/>
      <c r="AJ291" s="258"/>
      <c r="AK291" s="258"/>
      <c r="AL291" s="258"/>
      <c r="AM291" s="258"/>
      <c r="AN291" s="258"/>
      <c r="AO291" s="258"/>
      <c r="AP291" s="258"/>
      <c r="AQ291" s="258"/>
      <c r="AR291" s="258"/>
      <c r="AS291" s="258"/>
      <c r="AT291" s="258"/>
      <c r="AU291" s="258"/>
      <c r="AV291" s="258"/>
      <c r="AW291" s="258"/>
      <c r="AX291" s="258"/>
      <c r="AY291" s="258"/>
      <c r="AZ291" s="258"/>
      <c r="BA291" s="258"/>
      <c r="BB291" s="258"/>
      <c r="BC291" s="258"/>
      <c r="BD291" s="258"/>
      <c r="BE291" s="258"/>
      <c r="BF291" s="258"/>
      <c r="BG291" s="258"/>
      <c r="BH291" s="258"/>
      <c r="BI291" s="258"/>
      <c r="BJ291" s="258"/>
      <c r="BK291" s="258"/>
      <c r="BL291" s="258"/>
      <c r="BM291" s="258"/>
      <c r="BN291" s="258"/>
      <c r="BO291" s="258"/>
      <c r="BP291" s="258"/>
      <c r="BQ291" s="258"/>
      <c r="BR291" s="258"/>
      <c r="BS291" s="258"/>
      <c r="BT291" s="258"/>
      <c r="BU291" s="258"/>
      <c r="BV291" s="258"/>
      <c r="BW291" s="258"/>
      <c r="BX291" s="258"/>
      <c r="BY291" s="258"/>
      <c r="BZ291" s="258"/>
      <c r="CA291" s="258"/>
      <c r="CB291" s="258"/>
      <c r="CC291" s="26">
        <v>1500</v>
      </c>
      <c r="CD291" s="27">
        <v>1500</v>
      </c>
      <c r="CE291" s="26">
        <v>1000</v>
      </c>
      <c r="CF291" s="27">
        <v>1000</v>
      </c>
      <c r="CG291" s="26">
        <v>5000</v>
      </c>
      <c r="CH291" s="27">
        <v>5000</v>
      </c>
      <c r="CI291" s="26">
        <v>8000</v>
      </c>
      <c r="CJ291" s="27">
        <v>0</v>
      </c>
      <c r="CK291" s="26"/>
      <c r="CL291" s="27"/>
      <c r="CM291" s="29">
        <v>4620</v>
      </c>
      <c r="CN291" s="27">
        <v>12620</v>
      </c>
      <c r="CO291" s="29">
        <v>4620</v>
      </c>
      <c r="CP291" s="27">
        <v>0</v>
      </c>
      <c r="CQ291" s="29">
        <v>4620</v>
      </c>
      <c r="CR291" s="27">
        <v>0</v>
      </c>
      <c r="CS291" s="29">
        <v>4620</v>
      </c>
      <c r="CT291" s="27">
        <v>13860</v>
      </c>
      <c r="CU291" s="29">
        <v>4620</v>
      </c>
      <c r="CV291" s="27"/>
      <c r="CW291" s="29">
        <v>4620</v>
      </c>
      <c r="CX291" s="27"/>
      <c r="CY291" s="29">
        <v>4620</v>
      </c>
      <c r="CZ291" s="27"/>
      <c r="DA291" s="29">
        <v>4620</v>
      </c>
      <c r="DB291" s="27"/>
      <c r="DC291" s="29">
        <v>4620</v>
      </c>
      <c r="DD291" s="27">
        <v>23100</v>
      </c>
      <c r="DE291" s="128"/>
      <c r="DF291" s="27"/>
      <c r="DG291" s="128"/>
      <c r="DH291" s="27"/>
      <c r="DI291" s="128"/>
      <c r="DJ291" s="27"/>
      <c r="DK291" s="28"/>
      <c r="DL291" s="27"/>
      <c r="DM291" s="28"/>
      <c r="DN291" s="27"/>
      <c r="DO291" s="28"/>
      <c r="DP291" s="27"/>
      <c r="DQ291" s="28"/>
      <c r="DR291" s="27"/>
      <c r="DS291" s="28"/>
      <c r="DT291" s="27"/>
      <c r="DU291" s="28"/>
      <c r="DV291" s="27"/>
      <c r="DW291" s="28"/>
      <c r="DX291" s="27"/>
      <c r="DY291" s="28"/>
      <c r="DZ291" s="27"/>
      <c r="EA291" s="28"/>
      <c r="EB291" s="27"/>
      <c r="EC291" s="28"/>
      <c r="ED291" s="27"/>
      <c r="EE291" s="28"/>
      <c r="EF291" s="27"/>
      <c r="EG291" s="28"/>
      <c r="EH291" s="27"/>
      <c r="EI291" s="28"/>
      <c r="EJ291" s="27"/>
      <c r="EK291" s="28"/>
      <c r="EL291" s="27"/>
      <c r="EM291" s="28"/>
      <c r="EN291" s="27"/>
      <c r="EO291" s="28"/>
      <c r="EP291" s="27"/>
      <c r="EQ291" s="28"/>
      <c r="ER291" s="27"/>
      <c r="ES291" s="28"/>
      <c r="ET291" s="27"/>
      <c r="EU291" s="26"/>
      <c r="EV291" s="27"/>
      <c r="EW291" s="26"/>
      <c r="EX291" s="27"/>
      <c r="EY291" s="26"/>
      <c r="EZ291" s="27"/>
      <c r="FA291" s="26"/>
      <c r="FB291" s="27"/>
      <c r="FC291" s="26"/>
      <c r="FD291" s="27"/>
      <c r="FE291" s="26"/>
      <c r="FF291" s="27"/>
      <c r="FG291" s="30"/>
      <c r="FH291" s="31"/>
      <c r="FI291" s="31">
        <f t="shared" ref="FH291:FI322" si="29">FF291+FD291+FB291+EZ291+EX291+EV291+ET291+ER291+EP291+EN291+EL291+EJ291+EH291+EF291+ED291+EB291+DZ291+DX291+DV291+DT291+DR291+DP291+DN291+DL291+DJ291+DH291+DF291+DD291+DB291+CZ291+CX291+CV291+CT291+CR291+CP291+CN291+CL291+CH291+CF291+CD291+CJ291</f>
        <v>57080</v>
      </c>
      <c r="FJ291" s="31">
        <f t="shared" si="24"/>
        <v>57080</v>
      </c>
      <c r="FK291" s="31">
        <f t="shared" si="25"/>
        <v>57080</v>
      </c>
      <c r="FL291" s="32">
        <f t="shared" si="26"/>
        <v>0</v>
      </c>
    </row>
    <row r="292" spans="1:168" ht="20.25" customHeight="1">
      <c r="A292" s="41">
        <v>285</v>
      </c>
      <c r="B292" s="48" t="s">
        <v>1005</v>
      </c>
      <c r="C292" s="20" t="s">
        <v>1006</v>
      </c>
      <c r="D292" s="20" t="s">
        <v>1460</v>
      </c>
      <c r="E292" s="20" t="s">
        <v>1457</v>
      </c>
      <c r="F292" s="126" t="s">
        <v>1007</v>
      </c>
      <c r="G292" s="213"/>
      <c r="H292" s="35"/>
      <c r="I292" s="94">
        <v>6600</v>
      </c>
      <c r="J292" s="35"/>
      <c r="K292" s="34">
        <f t="shared" si="23"/>
        <v>57080</v>
      </c>
      <c r="L292" s="25">
        <f t="shared" si="28"/>
        <v>44580</v>
      </c>
      <c r="M292" s="26">
        <v>1500</v>
      </c>
      <c r="N292" s="26">
        <v>1000</v>
      </c>
      <c r="O292" s="26">
        <v>5000</v>
      </c>
      <c r="P292" s="26">
        <v>8000</v>
      </c>
      <c r="Q292" s="258"/>
      <c r="R292" s="258"/>
      <c r="S292" s="258"/>
      <c r="T292" s="258"/>
      <c r="U292" s="258"/>
      <c r="V292" s="258"/>
      <c r="W292" s="258"/>
      <c r="X292" s="258"/>
      <c r="Y292" s="258"/>
      <c r="Z292" s="258"/>
      <c r="AA292" s="258"/>
      <c r="AB292" s="258"/>
      <c r="AC292" s="258"/>
      <c r="AD292" s="258"/>
      <c r="AE292" s="258"/>
      <c r="AF292" s="258"/>
      <c r="AG292" s="258"/>
      <c r="AH292" s="258"/>
      <c r="AI292" s="258"/>
      <c r="AJ292" s="258"/>
      <c r="AK292" s="258"/>
      <c r="AL292" s="258"/>
      <c r="AM292" s="258"/>
      <c r="AN292" s="258"/>
      <c r="AO292" s="258"/>
      <c r="AP292" s="258"/>
      <c r="AQ292" s="258"/>
      <c r="AR292" s="258"/>
      <c r="AS292" s="258"/>
      <c r="AT292" s="258"/>
      <c r="AU292" s="258"/>
      <c r="AV292" s="258"/>
      <c r="AW292" s="258"/>
      <c r="AX292" s="258"/>
      <c r="AY292" s="258"/>
      <c r="AZ292" s="258"/>
      <c r="BA292" s="258"/>
      <c r="BB292" s="258"/>
      <c r="BC292" s="258"/>
      <c r="BD292" s="258"/>
      <c r="BE292" s="258"/>
      <c r="BF292" s="258"/>
      <c r="BG292" s="258"/>
      <c r="BH292" s="258"/>
      <c r="BI292" s="258"/>
      <c r="BJ292" s="258"/>
      <c r="BK292" s="258"/>
      <c r="BL292" s="258"/>
      <c r="BM292" s="258"/>
      <c r="BN292" s="258"/>
      <c r="BO292" s="258"/>
      <c r="BP292" s="258"/>
      <c r="BQ292" s="258"/>
      <c r="BR292" s="258"/>
      <c r="BS292" s="258"/>
      <c r="BT292" s="258"/>
      <c r="BU292" s="258"/>
      <c r="BV292" s="258"/>
      <c r="BW292" s="258"/>
      <c r="BX292" s="258"/>
      <c r="BY292" s="258"/>
      <c r="BZ292" s="258"/>
      <c r="CA292" s="258"/>
      <c r="CB292" s="258"/>
      <c r="CC292" s="26">
        <v>1500</v>
      </c>
      <c r="CD292" s="27">
        <v>1500</v>
      </c>
      <c r="CE292" s="26">
        <v>1000</v>
      </c>
      <c r="CF292" s="27">
        <v>1000</v>
      </c>
      <c r="CG292" s="26">
        <v>5000</v>
      </c>
      <c r="CH292" s="27">
        <f>2500+2500</f>
        <v>5000</v>
      </c>
      <c r="CI292" s="26">
        <v>8000</v>
      </c>
      <c r="CJ292" s="27">
        <v>0</v>
      </c>
      <c r="CK292" s="26"/>
      <c r="CL292" s="27"/>
      <c r="CM292" s="29">
        <v>4620</v>
      </c>
      <c r="CN292" s="27"/>
      <c r="CO292" s="29">
        <v>4620</v>
      </c>
      <c r="CP292" s="27"/>
      <c r="CQ292" s="29">
        <v>4620</v>
      </c>
      <c r="CR292" s="27"/>
      <c r="CS292" s="29">
        <v>4620</v>
      </c>
      <c r="CT292" s="27">
        <v>5000</v>
      </c>
      <c r="CU292" s="29">
        <v>4620</v>
      </c>
      <c r="CV292" s="27"/>
      <c r="CW292" s="29">
        <v>4620</v>
      </c>
      <c r="CX292" s="27"/>
      <c r="CY292" s="29">
        <v>4620</v>
      </c>
      <c r="CZ292" s="27"/>
      <c r="DA292" s="29">
        <v>4620</v>
      </c>
      <c r="DB292" s="27"/>
      <c r="DC292" s="29">
        <v>4620</v>
      </c>
      <c r="DD292" s="27"/>
      <c r="DE292" s="128"/>
      <c r="DF292" s="27"/>
      <c r="DG292" s="128"/>
      <c r="DH292" s="27"/>
      <c r="DI292" s="128"/>
      <c r="DJ292" s="27"/>
      <c r="DK292" s="28"/>
      <c r="DL292" s="27"/>
      <c r="DM292" s="28"/>
      <c r="DN292" s="27"/>
      <c r="DO292" s="28"/>
      <c r="DP292" s="27"/>
      <c r="DQ292" s="28"/>
      <c r="DR292" s="27"/>
      <c r="DS292" s="28"/>
      <c r="DT292" s="27"/>
      <c r="DU292" s="28"/>
      <c r="DV292" s="27"/>
      <c r="DW292" s="28"/>
      <c r="DX292" s="27"/>
      <c r="DY292" s="28"/>
      <c r="DZ292" s="27"/>
      <c r="EA292" s="28"/>
      <c r="EB292" s="27"/>
      <c r="EC292" s="28"/>
      <c r="ED292" s="27"/>
      <c r="EE292" s="28"/>
      <c r="EF292" s="27"/>
      <c r="EG292" s="28"/>
      <c r="EH292" s="27"/>
      <c r="EI292" s="28"/>
      <c r="EJ292" s="27"/>
      <c r="EK292" s="28"/>
      <c r="EL292" s="27"/>
      <c r="EM292" s="28"/>
      <c r="EN292" s="27"/>
      <c r="EO292" s="28"/>
      <c r="EP292" s="27"/>
      <c r="EQ292" s="28"/>
      <c r="ER292" s="27"/>
      <c r="ES292" s="28"/>
      <c r="ET292" s="27"/>
      <c r="EU292" s="26"/>
      <c r="EV292" s="27"/>
      <c r="EW292" s="26"/>
      <c r="EX292" s="27"/>
      <c r="EY292" s="26"/>
      <c r="EZ292" s="27"/>
      <c r="FA292" s="26"/>
      <c r="FB292" s="27"/>
      <c r="FC292" s="26"/>
      <c r="FD292" s="27"/>
      <c r="FE292" s="26"/>
      <c r="FF292" s="27"/>
      <c r="FG292" s="30"/>
      <c r="FH292" s="31"/>
      <c r="FI292" s="31">
        <f t="shared" si="29"/>
        <v>12500</v>
      </c>
      <c r="FJ292" s="31">
        <f t="shared" si="24"/>
        <v>57080</v>
      </c>
      <c r="FK292" s="31">
        <f t="shared" si="25"/>
        <v>12500</v>
      </c>
      <c r="FL292" s="32">
        <f t="shared" si="26"/>
        <v>44580</v>
      </c>
    </row>
    <row r="293" spans="1:168" ht="20.25" customHeight="1">
      <c r="A293" s="172">
        <v>286</v>
      </c>
      <c r="B293" s="48" t="s">
        <v>1008</v>
      </c>
      <c r="C293" s="20" t="s">
        <v>1009</v>
      </c>
      <c r="D293" s="20" t="s">
        <v>1460</v>
      </c>
      <c r="E293" s="20" t="s">
        <v>1457</v>
      </c>
      <c r="F293" s="126" t="s">
        <v>1010</v>
      </c>
      <c r="G293" s="213" t="s">
        <v>410</v>
      </c>
      <c r="H293" s="35" t="s">
        <v>1463</v>
      </c>
      <c r="I293" s="94">
        <v>6200</v>
      </c>
      <c r="J293" s="35"/>
      <c r="K293" s="34">
        <f t="shared" si="23"/>
        <v>54560</v>
      </c>
      <c r="L293" s="25">
        <f t="shared" si="28"/>
        <v>8680</v>
      </c>
      <c r="M293" s="26">
        <v>1500</v>
      </c>
      <c r="N293" s="26">
        <v>1000</v>
      </c>
      <c r="O293" s="26">
        <v>5000</v>
      </c>
      <c r="P293" s="26">
        <v>8000</v>
      </c>
      <c r="Q293" s="258"/>
      <c r="R293" s="258"/>
      <c r="S293" s="258"/>
      <c r="T293" s="258"/>
      <c r="U293" s="258"/>
      <c r="V293" s="258"/>
      <c r="W293" s="258"/>
      <c r="X293" s="258"/>
      <c r="Y293" s="258"/>
      <c r="Z293" s="258"/>
      <c r="AA293" s="258"/>
      <c r="AB293" s="258"/>
      <c r="AC293" s="258"/>
      <c r="AD293" s="258"/>
      <c r="AE293" s="258"/>
      <c r="AF293" s="258"/>
      <c r="AG293" s="258"/>
      <c r="AH293" s="258"/>
      <c r="AI293" s="258"/>
      <c r="AJ293" s="258"/>
      <c r="AK293" s="258"/>
      <c r="AL293" s="258"/>
      <c r="AM293" s="258"/>
      <c r="AN293" s="258"/>
      <c r="AO293" s="258"/>
      <c r="AP293" s="258"/>
      <c r="AQ293" s="258"/>
      <c r="AR293" s="258"/>
      <c r="AS293" s="258"/>
      <c r="AT293" s="258"/>
      <c r="AU293" s="258"/>
      <c r="AV293" s="258"/>
      <c r="AW293" s="258"/>
      <c r="AX293" s="258"/>
      <c r="AY293" s="258"/>
      <c r="AZ293" s="258"/>
      <c r="BA293" s="258"/>
      <c r="BB293" s="258"/>
      <c r="BC293" s="258"/>
      <c r="BD293" s="258"/>
      <c r="BE293" s="258"/>
      <c r="BF293" s="258"/>
      <c r="BG293" s="258"/>
      <c r="BH293" s="258"/>
      <c r="BI293" s="258"/>
      <c r="BJ293" s="258"/>
      <c r="BK293" s="258"/>
      <c r="BL293" s="258"/>
      <c r="BM293" s="258"/>
      <c r="BN293" s="258"/>
      <c r="BO293" s="258"/>
      <c r="BP293" s="258"/>
      <c r="BQ293" s="258"/>
      <c r="BR293" s="258"/>
      <c r="BS293" s="258"/>
      <c r="BT293" s="258"/>
      <c r="BU293" s="258"/>
      <c r="BV293" s="258"/>
      <c r="BW293" s="258"/>
      <c r="BX293" s="258"/>
      <c r="BY293" s="258"/>
      <c r="BZ293" s="258"/>
      <c r="CA293" s="258"/>
      <c r="CB293" s="258"/>
      <c r="CC293" s="26">
        <v>1500</v>
      </c>
      <c r="CD293" s="27">
        <v>1500</v>
      </c>
      <c r="CE293" s="26">
        <v>1000</v>
      </c>
      <c r="CF293" s="27">
        <v>1000</v>
      </c>
      <c r="CG293" s="26">
        <v>5000</v>
      </c>
      <c r="CH293" s="27">
        <v>5000</v>
      </c>
      <c r="CI293" s="26">
        <v>8000</v>
      </c>
      <c r="CJ293" s="27"/>
      <c r="CK293" s="26"/>
      <c r="CL293" s="27"/>
      <c r="CM293" s="29">
        <v>4340</v>
      </c>
      <c r="CN293" s="133">
        <v>12620</v>
      </c>
      <c r="CO293" s="29">
        <v>4340</v>
      </c>
      <c r="CP293" s="27">
        <v>4620</v>
      </c>
      <c r="CQ293" s="29">
        <v>4340</v>
      </c>
      <c r="CR293" s="27">
        <v>4620</v>
      </c>
      <c r="CS293" s="29">
        <v>4340</v>
      </c>
      <c r="CT293" s="27">
        <v>4620</v>
      </c>
      <c r="CU293" s="29">
        <v>4340</v>
      </c>
      <c r="CV293" s="27">
        <v>4340</v>
      </c>
      <c r="CW293" s="29">
        <v>4340</v>
      </c>
      <c r="CX293" s="27">
        <v>3220</v>
      </c>
      <c r="CY293" s="29">
        <v>4340</v>
      </c>
      <c r="CZ293" s="27">
        <v>4340</v>
      </c>
      <c r="DA293" s="29">
        <v>4340</v>
      </c>
      <c r="DB293" s="27"/>
      <c r="DC293" s="29">
        <v>4340</v>
      </c>
      <c r="DD293" s="27"/>
      <c r="DE293" s="128"/>
      <c r="DF293" s="27"/>
      <c r="DG293" s="128"/>
      <c r="DH293" s="27"/>
      <c r="DI293" s="128"/>
      <c r="DJ293" s="27"/>
      <c r="DK293" s="28"/>
      <c r="DL293" s="27"/>
      <c r="DM293" s="28"/>
      <c r="DN293" s="27"/>
      <c r="DO293" s="28"/>
      <c r="DP293" s="27"/>
      <c r="DQ293" s="28"/>
      <c r="DR293" s="27"/>
      <c r="DS293" s="28"/>
      <c r="DT293" s="27"/>
      <c r="DU293" s="28"/>
      <c r="DV293" s="27"/>
      <c r="DW293" s="28"/>
      <c r="DX293" s="27"/>
      <c r="DY293" s="28"/>
      <c r="DZ293" s="27"/>
      <c r="EA293" s="28"/>
      <c r="EB293" s="27"/>
      <c r="EC293" s="28"/>
      <c r="ED293" s="27"/>
      <c r="EE293" s="28"/>
      <c r="EF293" s="27"/>
      <c r="EG293" s="28"/>
      <c r="EH293" s="27"/>
      <c r="EI293" s="28"/>
      <c r="EJ293" s="27"/>
      <c r="EK293" s="28"/>
      <c r="EL293" s="27"/>
      <c r="EM293" s="28"/>
      <c r="EN293" s="27"/>
      <c r="EO293" s="28"/>
      <c r="EP293" s="27"/>
      <c r="EQ293" s="28"/>
      <c r="ER293" s="27"/>
      <c r="ES293" s="28"/>
      <c r="ET293" s="27"/>
      <c r="EU293" s="26"/>
      <c r="EV293" s="27"/>
      <c r="EW293" s="26"/>
      <c r="EX293" s="27"/>
      <c r="EY293" s="26"/>
      <c r="EZ293" s="27"/>
      <c r="FA293" s="26"/>
      <c r="FB293" s="27"/>
      <c r="FC293" s="26"/>
      <c r="FD293" s="27"/>
      <c r="FE293" s="26"/>
      <c r="FF293" s="27"/>
      <c r="FG293" s="30"/>
      <c r="FH293" s="31"/>
      <c r="FI293" s="31">
        <f t="shared" si="29"/>
        <v>45880</v>
      </c>
      <c r="FJ293" s="31">
        <f t="shared" si="24"/>
        <v>54560</v>
      </c>
      <c r="FK293" s="31">
        <f t="shared" si="25"/>
        <v>45880</v>
      </c>
      <c r="FL293" s="32">
        <f t="shared" si="26"/>
        <v>8680</v>
      </c>
    </row>
    <row r="294" spans="1:168">
      <c r="A294" s="41">
        <v>287</v>
      </c>
      <c r="B294" s="48" t="s">
        <v>1011</v>
      </c>
      <c r="C294" s="20" t="s">
        <v>1012</v>
      </c>
      <c r="D294" s="20" t="s">
        <v>1460</v>
      </c>
      <c r="E294" s="20" t="s">
        <v>1457</v>
      </c>
      <c r="F294" s="126" t="s">
        <v>1013</v>
      </c>
      <c r="G294" s="33"/>
      <c r="H294" s="127"/>
      <c r="I294" s="94">
        <v>6600</v>
      </c>
      <c r="J294" s="127"/>
      <c r="K294" s="34">
        <f t="shared" si="23"/>
        <v>57080</v>
      </c>
      <c r="L294" s="25">
        <f t="shared" si="28"/>
        <v>14580</v>
      </c>
      <c r="M294" s="26">
        <v>1500</v>
      </c>
      <c r="N294" s="26">
        <v>1000</v>
      </c>
      <c r="O294" s="26">
        <v>5000</v>
      </c>
      <c r="P294" s="26">
        <v>8000</v>
      </c>
      <c r="Q294" s="258"/>
      <c r="R294" s="258"/>
      <c r="S294" s="258"/>
      <c r="T294" s="258"/>
      <c r="U294" s="258"/>
      <c r="V294" s="258"/>
      <c r="W294" s="258"/>
      <c r="X294" s="258"/>
      <c r="Y294" s="258"/>
      <c r="Z294" s="258"/>
      <c r="AA294" s="258"/>
      <c r="AB294" s="258"/>
      <c r="AC294" s="258"/>
      <c r="AD294" s="258"/>
      <c r="AE294" s="258"/>
      <c r="AF294" s="258"/>
      <c r="AG294" s="258"/>
      <c r="AH294" s="258"/>
      <c r="AI294" s="258"/>
      <c r="AJ294" s="258"/>
      <c r="AK294" s="258"/>
      <c r="AL294" s="258"/>
      <c r="AM294" s="258"/>
      <c r="AN294" s="258"/>
      <c r="AO294" s="258"/>
      <c r="AP294" s="258"/>
      <c r="AQ294" s="258"/>
      <c r="AR294" s="258"/>
      <c r="AS294" s="258"/>
      <c r="AT294" s="258"/>
      <c r="AU294" s="258"/>
      <c r="AV294" s="258"/>
      <c r="AW294" s="258"/>
      <c r="AX294" s="258"/>
      <c r="AY294" s="258"/>
      <c r="AZ294" s="258"/>
      <c r="BA294" s="258"/>
      <c r="BB294" s="258"/>
      <c r="BC294" s="258"/>
      <c r="BD294" s="258"/>
      <c r="BE294" s="258"/>
      <c r="BF294" s="258"/>
      <c r="BG294" s="258"/>
      <c r="BH294" s="258"/>
      <c r="BI294" s="258"/>
      <c r="BJ294" s="258"/>
      <c r="BK294" s="258"/>
      <c r="BL294" s="258"/>
      <c r="BM294" s="258"/>
      <c r="BN294" s="258"/>
      <c r="BO294" s="258"/>
      <c r="BP294" s="258"/>
      <c r="BQ294" s="258"/>
      <c r="BR294" s="258"/>
      <c r="BS294" s="258"/>
      <c r="BT294" s="258"/>
      <c r="BU294" s="258"/>
      <c r="BV294" s="258"/>
      <c r="BW294" s="258"/>
      <c r="BX294" s="258"/>
      <c r="BY294" s="258"/>
      <c r="BZ294" s="258"/>
      <c r="CA294" s="258"/>
      <c r="CB294" s="258"/>
      <c r="CC294" s="26">
        <v>1500</v>
      </c>
      <c r="CD294" s="27">
        <v>1500</v>
      </c>
      <c r="CE294" s="26">
        <v>1000</v>
      </c>
      <c r="CF294" s="27">
        <v>1000</v>
      </c>
      <c r="CG294" s="26">
        <v>5000</v>
      </c>
      <c r="CH294" s="27">
        <v>5000</v>
      </c>
      <c r="CI294" s="26">
        <v>8000</v>
      </c>
      <c r="CJ294" s="27">
        <v>0</v>
      </c>
      <c r="CK294" s="26"/>
      <c r="CL294" s="27"/>
      <c r="CM294" s="29">
        <v>4620</v>
      </c>
      <c r="CN294" s="27">
        <v>0</v>
      </c>
      <c r="CO294" s="29">
        <v>4620</v>
      </c>
      <c r="CP294" s="27">
        <v>0</v>
      </c>
      <c r="CQ294" s="29">
        <v>4620</v>
      </c>
      <c r="CR294" s="27">
        <v>0</v>
      </c>
      <c r="CS294" s="29">
        <v>4620</v>
      </c>
      <c r="CT294" s="27">
        <v>20000</v>
      </c>
      <c r="CU294" s="29">
        <v>4620</v>
      </c>
      <c r="CV294" s="27"/>
      <c r="CW294" s="29">
        <v>4620</v>
      </c>
      <c r="CX294" s="27"/>
      <c r="CY294" s="29">
        <v>4620</v>
      </c>
      <c r="CZ294" s="27"/>
      <c r="DA294" s="29">
        <v>4620</v>
      </c>
      <c r="DB294" s="27"/>
      <c r="DC294" s="29">
        <v>4620</v>
      </c>
      <c r="DD294" s="27">
        <v>15000</v>
      </c>
      <c r="DE294" s="128"/>
      <c r="DF294" s="27"/>
      <c r="DG294" s="128"/>
      <c r="DH294" s="27"/>
      <c r="DI294" s="128"/>
      <c r="DJ294" s="27"/>
      <c r="DK294" s="28"/>
      <c r="DL294" s="27"/>
      <c r="DM294" s="28"/>
      <c r="DN294" s="27"/>
      <c r="DO294" s="28"/>
      <c r="DP294" s="27"/>
      <c r="DQ294" s="28"/>
      <c r="DR294" s="27"/>
      <c r="DS294" s="28"/>
      <c r="DT294" s="27"/>
      <c r="DU294" s="28"/>
      <c r="DV294" s="27"/>
      <c r="DW294" s="28"/>
      <c r="DX294" s="27"/>
      <c r="DY294" s="28"/>
      <c r="DZ294" s="27"/>
      <c r="EA294" s="28"/>
      <c r="EB294" s="27"/>
      <c r="EC294" s="28"/>
      <c r="ED294" s="27"/>
      <c r="EE294" s="28"/>
      <c r="EF294" s="27"/>
      <c r="EG294" s="28"/>
      <c r="EH294" s="27"/>
      <c r="EI294" s="28"/>
      <c r="EJ294" s="27"/>
      <c r="EK294" s="28"/>
      <c r="EL294" s="27"/>
      <c r="EM294" s="28"/>
      <c r="EN294" s="27"/>
      <c r="EO294" s="28"/>
      <c r="EP294" s="27"/>
      <c r="EQ294" s="28"/>
      <c r="ER294" s="27"/>
      <c r="ES294" s="28"/>
      <c r="ET294" s="27"/>
      <c r="EU294" s="26"/>
      <c r="EV294" s="27"/>
      <c r="EW294" s="26"/>
      <c r="EX294" s="27"/>
      <c r="EY294" s="26"/>
      <c r="EZ294" s="27"/>
      <c r="FA294" s="26"/>
      <c r="FB294" s="27"/>
      <c r="FC294" s="26"/>
      <c r="FD294" s="27"/>
      <c r="FE294" s="26"/>
      <c r="FF294" s="27"/>
      <c r="FG294" s="30"/>
      <c r="FH294" s="31"/>
      <c r="FI294" s="31">
        <f t="shared" si="29"/>
        <v>42500</v>
      </c>
      <c r="FJ294" s="31">
        <f t="shared" si="24"/>
        <v>57080</v>
      </c>
      <c r="FK294" s="31">
        <f t="shared" si="25"/>
        <v>42500</v>
      </c>
      <c r="FL294" s="32">
        <f t="shared" si="26"/>
        <v>14580</v>
      </c>
    </row>
    <row r="295" spans="1:168" ht="20.25" customHeight="1">
      <c r="A295" s="172">
        <v>288</v>
      </c>
      <c r="B295" s="48" t="s">
        <v>1014</v>
      </c>
      <c r="C295" s="20" t="s">
        <v>1015</v>
      </c>
      <c r="D295" s="20" t="s">
        <v>1460</v>
      </c>
      <c r="E295" s="20" t="s">
        <v>1457</v>
      </c>
      <c r="F295" s="126" t="s">
        <v>1016</v>
      </c>
      <c r="G295" s="210"/>
      <c r="H295" s="127"/>
      <c r="I295" s="94">
        <v>6600</v>
      </c>
      <c r="J295" s="127"/>
      <c r="K295" s="34">
        <f t="shared" si="23"/>
        <v>57080</v>
      </c>
      <c r="L295" s="25">
        <f t="shared" si="28"/>
        <v>4620</v>
      </c>
      <c r="M295" s="26">
        <v>1500</v>
      </c>
      <c r="N295" s="26">
        <v>1000</v>
      </c>
      <c r="O295" s="26">
        <v>5000</v>
      </c>
      <c r="P295" s="26">
        <v>8000</v>
      </c>
      <c r="Q295" s="258"/>
      <c r="R295" s="258"/>
      <c r="S295" s="258"/>
      <c r="T295" s="258"/>
      <c r="U295" s="258"/>
      <c r="V295" s="258"/>
      <c r="W295" s="258"/>
      <c r="X295" s="258"/>
      <c r="Y295" s="258"/>
      <c r="Z295" s="258"/>
      <c r="AA295" s="258"/>
      <c r="AB295" s="258"/>
      <c r="AC295" s="258"/>
      <c r="AD295" s="258"/>
      <c r="AE295" s="258"/>
      <c r="AF295" s="258"/>
      <c r="AG295" s="258"/>
      <c r="AH295" s="258"/>
      <c r="AI295" s="258"/>
      <c r="AJ295" s="258"/>
      <c r="AK295" s="258"/>
      <c r="AL295" s="258"/>
      <c r="AM295" s="258"/>
      <c r="AN295" s="258"/>
      <c r="AO295" s="258"/>
      <c r="AP295" s="258"/>
      <c r="AQ295" s="258"/>
      <c r="AR295" s="258"/>
      <c r="AS295" s="258"/>
      <c r="AT295" s="258"/>
      <c r="AU295" s="258"/>
      <c r="AV295" s="258"/>
      <c r="AW295" s="258"/>
      <c r="AX295" s="258"/>
      <c r="AY295" s="258"/>
      <c r="AZ295" s="258"/>
      <c r="BA295" s="258"/>
      <c r="BB295" s="258"/>
      <c r="BC295" s="258"/>
      <c r="BD295" s="258"/>
      <c r="BE295" s="258"/>
      <c r="BF295" s="258"/>
      <c r="BG295" s="258"/>
      <c r="BH295" s="258"/>
      <c r="BI295" s="258"/>
      <c r="BJ295" s="258"/>
      <c r="BK295" s="258"/>
      <c r="BL295" s="258"/>
      <c r="BM295" s="258"/>
      <c r="BN295" s="258"/>
      <c r="BO295" s="258"/>
      <c r="BP295" s="258"/>
      <c r="BQ295" s="258"/>
      <c r="BR295" s="258"/>
      <c r="BS295" s="258"/>
      <c r="BT295" s="258"/>
      <c r="BU295" s="258"/>
      <c r="BV295" s="258"/>
      <c r="BW295" s="258"/>
      <c r="BX295" s="258"/>
      <c r="BY295" s="258"/>
      <c r="BZ295" s="258"/>
      <c r="CA295" s="258"/>
      <c r="CB295" s="258"/>
      <c r="CC295" s="26">
        <v>1500</v>
      </c>
      <c r="CD295" s="27">
        <v>1500</v>
      </c>
      <c r="CE295" s="26">
        <v>1000</v>
      </c>
      <c r="CF295" s="27">
        <v>1000</v>
      </c>
      <c r="CG295" s="26">
        <v>5000</v>
      </c>
      <c r="CH295" s="27">
        <v>5000</v>
      </c>
      <c r="CI295" s="26">
        <v>8000</v>
      </c>
      <c r="CJ295" s="27">
        <v>0</v>
      </c>
      <c r="CK295" s="26"/>
      <c r="CL295" s="27"/>
      <c r="CM295" s="29">
        <v>4620</v>
      </c>
      <c r="CN295" s="27">
        <v>12620</v>
      </c>
      <c r="CO295" s="29">
        <v>4620</v>
      </c>
      <c r="CP295" s="27">
        <v>0</v>
      </c>
      <c r="CQ295" s="29">
        <v>4620</v>
      </c>
      <c r="CR295" s="27">
        <f>4620+0</f>
        <v>4620</v>
      </c>
      <c r="CS295" s="29">
        <v>4620</v>
      </c>
      <c r="CT295" s="27">
        <v>4620</v>
      </c>
      <c r="CU295" s="29">
        <v>4620</v>
      </c>
      <c r="CV295" s="27">
        <v>4620</v>
      </c>
      <c r="CW295" s="29">
        <v>4620</v>
      </c>
      <c r="CX295" s="27"/>
      <c r="CY295" s="29">
        <v>4620</v>
      </c>
      <c r="CZ295" s="27"/>
      <c r="DA295" s="29">
        <v>4620</v>
      </c>
      <c r="DB295" s="27">
        <v>9240</v>
      </c>
      <c r="DC295" s="29">
        <v>4620</v>
      </c>
      <c r="DD295" s="27">
        <v>9240</v>
      </c>
      <c r="DE295" s="128"/>
      <c r="DF295" s="27"/>
      <c r="DG295" s="128"/>
      <c r="DH295" s="27"/>
      <c r="DI295" s="128"/>
      <c r="DJ295" s="27"/>
      <c r="DK295" s="28"/>
      <c r="DL295" s="27"/>
      <c r="DM295" s="28"/>
      <c r="DN295" s="27"/>
      <c r="DO295" s="28"/>
      <c r="DP295" s="27"/>
      <c r="DQ295" s="28"/>
      <c r="DR295" s="27"/>
      <c r="DS295" s="28"/>
      <c r="DT295" s="27"/>
      <c r="DU295" s="28"/>
      <c r="DV295" s="27"/>
      <c r="DW295" s="28"/>
      <c r="DX295" s="27"/>
      <c r="DY295" s="28"/>
      <c r="DZ295" s="27"/>
      <c r="EA295" s="28"/>
      <c r="EB295" s="27"/>
      <c r="EC295" s="28"/>
      <c r="ED295" s="27"/>
      <c r="EE295" s="28"/>
      <c r="EF295" s="27"/>
      <c r="EG295" s="28"/>
      <c r="EH295" s="27"/>
      <c r="EI295" s="28"/>
      <c r="EJ295" s="27"/>
      <c r="EK295" s="28"/>
      <c r="EL295" s="27"/>
      <c r="EM295" s="28"/>
      <c r="EN295" s="27"/>
      <c r="EO295" s="28"/>
      <c r="EP295" s="27"/>
      <c r="EQ295" s="28"/>
      <c r="ER295" s="27"/>
      <c r="ES295" s="28"/>
      <c r="ET295" s="27"/>
      <c r="EU295" s="26"/>
      <c r="EV295" s="27"/>
      <c r="EW295" s="26"/>
      <c r="EX295" s="27"/>
      <c r="EY295" s="26"/>
      <c r="EZ295" s="27"/>
      <c r="FA295" s="26"/>
      <c r="FB295" s="27"/>
      <c r="FC295" s="26"/>
      <c r="FD295" s="27"/>
      <c r="FE295" s="26"/>
      <c r="FF295" s="27"/>
      <c r="FG295" s="30"/>
      <c r="FH295" s="31"/>
      <c r="FI295" s="31">
        <f t="shared" si="29"/>
        <v>52460</v>
      </c>
      <c r="FJ295" s="31">
        <f t="shared" si="24"/>
        <v>57080</v>
      </c>
      <c r="FK295" s="31">
        <f t="shared" si="25"/>
        <v>52460</v>
      </c>
      <c r="FL295" s="32">
        <f t="shared" si="26"/>
        <v>4620</v>
      </c>
    </row>
    <row r="296" spans="1:168" ht="20.25" customHeight="1">
      <c r="A296" s="41">
        <v>289</v>
      </c>
      <c r="B296" s="48" t="s">
        <v>1017</v>
      </c>
      <c r="C296" s="20" t="s">
        <v>1018</v>
      </c>
      <c r="D296" s="20" t="s">
        <v>1460</v>
      </c>
      <c r="E296" s="20" t="s">
        <v>1457</v>
      </c>
      <c r="F296" s="126" t="s">
        <v>1019</v>
      </c>
      <c r="G296" s="33"/>
      <c r="H296" s="127"/>
      <c r="I296" s="94">
        <v>6600</v>
      </c>
      <c r="J296" s="127"/>
      <c r="K296" s="34">
        <f t="shared" si="23"/>
        <v>57080</v>
      </c>
      <c r="L296" s="25">
        <f t="shared" si="28"/>
        <v>23100</v>
      </c>
      <c r="M296" s="26">
        <v>1500</v>
      </c>
      <c r="N296" s="26">
        <v>1000</v>
      </c>
      <c r="O296" s="26">
        <v>5000</v>
      </c>
      <c r="P296" s="26">
        <v>8000</v>
      </c>
      <c r="Q296" s="258"/>
      <c r="R296" s="258"/>
      <c r="S296" s="258"/>
      <c r="T296" s="258"/>
      <c r="U296" s="258"/>
      <c r="V296" s="258"/>
      <c r="W296" s="258"/>
      <c r="X296" s="258"/>
      <c r="Y296" s="258"/>
      <c r="Z296" s="258"/>
      <c r="AA296" s="258"/>
      <c r="AB296" s="258"/>
      <c r="AC296" s="258"/>
      <c r="AD296" s="258"/>
      <c r="AE296" s="258"/>
      <c r="AF296" s="258"/>
      <c r="AG296" s="258"/>
      <c r="AH296" s="258"/>
      <c r="AI296" s="258"/>
      <c r="AJ296" s="258"/>
      <c r="AK296" s="258"/>
      <c r="AL296" s="258"/>
      <c r="AM296" s="258"/>
      <c r="AN296" s="258"/>
      <c r="AO296" s="258"/>
      <c r="AP296" s="258"/>
      <c r="AQ296" s="258"/>
      <c r="AR296" s="258"/>
      <c r="AS296" s="258"/>
      <c r="AT296" s="258"/>
      <c r="AU296" s="258"/>
      <c r="AV296" s="258"/>
      <c r="AW296" s="258"/>
      <c r="AX296" s="258"/>
      <c r="AY296" s="258"/>
      <c r="AZ296" s="258"/>
      <c r="BA296" s="258"/>
      <c r="BB296" s="258"/>
      <c r="BC296" s="258"/>
      <c r="BD296" s="258"/>
      <c r="BE296" s="258"/>
      <c r="BF296" s="258"/>
      <c r="BG296" s="258"/>
      <c r="BH296" s="258"/>
      <c r="BI296" s="258"/>
      <c r="BJ296" s="258"/>
      <c r="BK296" s="258"/>
      <c r="BL296" s="258"/>
      <c r="BM296" s="258"/>
      <c r="BN296" s="258"/>
      <c r="BO296" s="258"/>
      <c r="BP296" s="258"/>
      <c r="BQ296" s="258"/>
      <c r="BR296" s="258"/>
      <c r="BS296" s="258"/>
      <c r="BT296" s="258"/>
      <c r="BU296" s="258"/>
      <c r="BV296" s="258"/>
      <c r="BW296" s="258"/>
      <c r="BX296" s="258"/>
      <c r="BY296" s="258"/>
      <c r="BZ296" s="258"/>
      <c r="CA296" s="258"/>
      <c r="CB296" s="258"/>
      <c r="CC296" s="26">
        <v>1500</v>
      </c>
      <c r="CD296" s="27">
        <v>1500</v>
      </c>
      <c r="CE296" s="26">
        <v>1000</v>
      </c>
      <c r="CF296" s="27">
        <v>1000</v>
      </c>
      <c r="CG296" s="26">
        <v>5000</v>
      </c>
      <c r="CH296" s="27">
        <v>5000</v>
      </c>
      <c r="CI296" s="26">
        <v>8000</v>
      </c>
      <c r="CJ296" s="27">
        <v>0</v>
      </c>
      <c r="CK296" s="26"/>
      <c r="CL296" s="27"/>
      <c r="CM296" s="29">
        <v>4620</v>
      </c>
      <c r="CN296" s="27">
        <v>0</v>
      </c>
      <c r="CO296" s="29">
        <v>4620</v>
      </c>
      <c r="CP296" s="27">
        <v>4620</v>
      </c>
      <c r="CQ296" s="29">
        <v>4620</v>
      </c>
      <c r="CR296" s="27">
        <v>17240</v>
      </c>
      <c r="CS296" s="29">
        <v>4620</v>
      </c>
      <c r="CT296" s="27">
        <v>4620</v>
      </c>
      <c r="CU296" s="29">
        <v>4620</v>
      </c>
      <c r="CV296" s="27"/>
      <c r="CW296" s="29">
        <v>4620</v>
      </c>
      <c r="CX296" s="27"/>
      <c r="CY296" s="29">
        <v>4620</v>
      </c>
      <c r="CZ296" s="27"/>
      <c r="DA296" s="29">
        <v>4620</v>
      </c>
      <c r="DB296" s="27"/>
      <c r="DC296" s="29">
        <v>4620</v>
      </c>
      <c r="DD296" s="27"/>
      <c r="DE296" s="128"/>
      <c r="DF296" s="27"/>
      <c r="DG296" s="128"/>
      <c r="DH296" s="27"/>
      <c r="DI296" s="128"/>
      <c r="DJ296" s="27"/>
      <c r="DK296" s="28"/>
      <c r="DL296" s="27"/>
      <c r="DM296" s="28"/>
      <c r="DN296" s="27"/>
      <c r="DO296" s="28"/>
      <c r="DP296" s="27"/>
      <c r="DQ296" s="28"/>
      <c r="DR296" s="27"/>
      <c r="DS296" s="28"/>
      <c r="DT296" s="27"/>
      <c r="DU296" s="28"/>
      <c r="DV296" s="27"/>
      <c r="DW296" s="28"/>
      <c r="DX296" s="27"/>
      <c r="DY296" s="28"/>
      <c r="DZ296" s="27"/>
      <c r="EA296" s="28"/>
      <c r="EB296" s="27"/>
      <c r="EC296" s="28"/>
      <c r="ED296" s="27"/>
      <c r="EE296" s="28"/>
      <c r="EF296" s="27"/>
      <c r="EG296" s="28"/>
      <c r="EH296" s="27"/>
      <c r="EI296" s="28"/>
      <c r="EJ296" s="27"/>
      <c r="EK296" s="28"/>
      <c r="EL296" s="27"/>
      <c r="EM296" s="28"/>
      <c r="EN296" s="27"/>
      <c r="EO296" s="28"/>
      <c r="EP296" s="27"/>
      <c r="EQ296" s="28"/>
      <c r="ER296" s="27"/>
      <c r="ES296" s="28"/>
      <c r="ET296" s="27"/>
      <c r="EU296" s="26"/>
      <c r="EV296" s="27"/>
      <c r="EW296" s="26"/>
      <c r="EX296" s="27"/>
      <c r="EY296" s="26"/>
      <c r="EZ296" s="27"/>
      <c r="FA296" s="26"/>
      <c r="FB296" s="27"/>
      <c r="FC296" s="26"/>
      <c r="FD296" s="27"/>
      <c r="FE296" s="26"/>
      <c r="FF296" s="27"/>
      <c r="FG296" s="30"/>
      <c r="FH296" s="31"/>
      <c r="FI296" s="31">
        <f t="shared" si="29"/>
        <v>33980</v>
      </c>
      <c r="FJ296" s="31">
        <f t="shared" si="24"/>
        <v>57080</v>
      </c>
      <c r="FK296" s="31">
        <f t="shared" si="25"/>
        <v>33980</v>
      </c>
      <c r="FL296" s="32">
        <f t="shared" si="26"/>
        <v>23100</v>
      </c>
    </row>
    <row r="297" spans="1:168" ht="20.25" customHeight="1">
      <c r="A297" s="172">
        <v>290</v>
      </c>
      <c r="B297" s="48" t="s">
        <v>1020</v>
      </c>
      <c r="C297" s="20" t="s">
        <v>1021</v>
      </c>
      <c r="D297" s="20" t="s">
        <v>1460</v>
      </c>
      <c r="E297" s="20" t="s">
        <v>1457</v>
      </c>
      <c r="F297" s="126" t="s">
        <v>1019</v>
      </c>
      <c r="G297" s="213"/>
      <c r="H297" s="127" t="s">
        <v>1465</v>
      </c>
      <c r="I297" s="94">
        <v>4600</v>
      </c>
      <c r="J297" s="127" t="s">
        <v>56</v>
      </c>
      <c r="K297" s="34">
        <f t="shared" si="23"/>
        <v>44480</v>
      </c>
      <c r="L297" s="25">
        <f t="shared" si="28"/>
        <v>9920</v>
      </c>
      <c r="M297" s="26">
        <v>1500</v>
      </c>
      <c r="N297" s="26">
        <v>1000</v>
      </c>
      <c r="O297" s="26">
        <v>5000</v>
      </c>
      <c r="P297" s="26">
        <v>8000</v>
      </c>
      <c r="Q297" s="258"/>
      <c r="R297" s="258"/>
      <c r="S297" s="258"/>
      <c r="T297" s="258"/>
      <c r="U297" s="258"/>
      <c r="V297" s="258"/>
      <c r="W297" s="258"/>
      <c r="X297" s="258"/>
      <c r="Y297" s="258"/>
      <c r="Z297" s="258"/>
      <c r="AA297" s="258"/>
      <c r="AB297" s="258"/>
      <c r="AC297" s="258"/>
      <c r="AD297" s="258"/>
      <c r="AE297" s="258"/>
      <c r="AF297" s="258"/>
      <c r="AG297" s="258"/>
      <c r="AH297" s="258"/>
      <c r="AI297" s="258"/>
      <c r="AJ297" s="258"/>
      <c r="AK297" s="258"/>
      <c r="AL297" s="258"/>
      <c r="AM297" s="258"/>
      <c r="AN297" s="258"/>
      <c r="AO297" s="258"/>
      <c r="AP297" s="258"/>
      <c r="AQ297" s="258"/>
      <c r="AR297" s="258"/>
      <c r="AS297" s="258"/>
      <c r="AT297" s="258"/>
      <c r="AU297" s="258"/>
      <c r="AV297" s="258"/>
      <c r="AW297" s="258"/>
      <c r="AX297" s="258"/>
      <c r="AY297" s="258"/>
      <c r="AZ297" s="258"/>
      <c r="BA297" s="258"/>
      <c r="BB297" s="258"/>
      <c r="BC297" s="258"/>
      <c r="BD297" s="258"/>
      <c r="BE297" s="258"/>
      <c r="BF297" s="258"/>
      <c r="BG297" s="258"/>
      <c r="BH297" s="258"/>
      <c r="BI297" s="258"/>
      <c r="BJ297" s="258"/>
      <c r="BK297" s="258"/>
      <c r="BL297" s="258"/>
      <c r="BM297" s="258"/>
      <c r="BN297" s="258"/>
      <c r="BO297" s="258"/>
      <c r="BP297" s="258"/>
      <c r="BQ297" s="258"/>
      <c r="BR297" s="258"/>
      <c r="BS297" s="258"/>
      <c r="BT297" s="258"/>
      <c r="BU297" s="258"/>
      <c r="BV297" s="258"/>
      <c r="BW297" s="258"/>
      <c r="BX297" s="258"/>
      <c r="BY297" s="258"/>
      <c r="BZ297" s="258"/>
      <c r="CA297" s="258"/>
      <c r="CB297" s="258"/>
      <c r="CC297" s="26">
        <v>1500</v>
      </c>
      <c r="CD297" s="27">
        <v>1500</v>
      </c>
      <c r="CE297" s="26">
        <v>1000</v>
      </c>
      <c r="CF297" s="27">
        <v>1000</v>
      </c>
      <c r="CG297" s="26">
        <v>5000</v>
      </c>
      <c r="CH297" s="27">
        <v>5000</v>
      </c>
      <c r="CI297" s="26">
        <v>8000</v>
      </c>
      <c r="CJ297" s="27">
        <v>0</v>
      </c>
      <c r="CK297" s="26"/>
      <c r="CL297" s="27"/>
      <c r="CM297" s="29">
        <v>3220</v>
      </c>
      <c r="CN297" s="27">
        <v>11220</v>
      </c>
      <c r="CO297" s="29">
        <v>3220</v>
      </c>
      <c r="CP297" s="27">
        <v>3220</v>
      </c>
      <c r="CQ297" s="29">
        <v>3220</v>
      </c>
      <c r="CR297" s="27">
        <f>2940+20</f>
        <v>2960</v>
      </c>
      <c r="CS297" s="29">
        <v>3220</v>
      </c>
      <c r="CT297" s="27">
        <v>3220</v>
      </c>
      <c r="CU297" s="29">
        <v>3220</v>
      </c>
      <c r="CV297" s="27">
        <v>3220</v>
      </c>
      <c r="CW297" s="29">
        <v>3220</v>
      </c>
      <c r="CX297" s="27"/>
      <c r="CY297" s="29">
        <v>3220</v>
      </c>
      <c r="CZ297" s="27"/>
      <c r="DA297" s="29">
        <v>3220</v>
      </c>
      <c r="DB297" s="27"/>
      <c r="DC297" s="29">
        <v>3220</v>
      </c>
      <c r="DD297" s="27">
        <v>3220</v>
      </c>
      <c r="DE297" s="128"/>
      <c r="DF297" s="27"/>
      <c r="DG297" s="128"/>
      <c r="DH297" s="27"/>
      <c r="DI297" s="128"/>
      <c r="DJ297" s="27"/>
      <c r="DK297" s="28"/>
      <c r="DL297" s="27"/>
      <c r="DM297" s="28"/>
      <c r="DN297" s="27"/>
      <c r="DO297" s="28"/>
      <c r="DP297" s="27"/>
      <c r="DQ297" s="28"/>
      <c r="DR297" s="27"/>
      <c r="DS297" s="28"/>
      <c r="DT297" s="27"/>
      <c r="DU297" s="28"/>
      <c r="DV297" s="27"/>
      <c r="DW297" s="28"/>
      <c r="DX297" s="27"/>
      <c r="DY297" s="28"/>
      <c r="DZ297" s="27"/>
      <c r="EA297" s="28"/>
      <c r="EB297" s="27"/>
      <c r="EC297" s="28"/>
      <c r="ED297" s="27"/>
      <c r="EE297" s="28"/>
      <c r="EF297" s="27"/>
      <c r="EG297" s="28"/>
      <c r="EH297" s="27"/>
      <c r="EI297" s="28"/>
      <c r="EJ297" s="27"/>
      <c r="EK297" s="28"/>
      <c r="EL297" s="27"/>
      <c r="EM297" s="28"/>
      <c r="EN297" s="27"/>
      <c r="EO297" s="28"/>
      <c r="EP297" s="27"/>
      <c r="EQ297" s="28"/>
      <c r="ER297" s="27"/>
      <c r="ES297" s="28"/>
      <c r="ET297" s="27"/>
      <c r="EU297" s="26"/>
      <c r="EV297" s="27"/>
      <c r="EW297" s="26"/>
      <c r="EX297" s="27"/>
      <c r="EY297" s="26"/>
      <c r="EZ297" s="27"/>
      <c r="FA297" s="26"/>
      <c r="FB297" s="27"/>
      <c r="FC297" s="26"/>
      <c r="FD297" s="27"/>
      <c r="FE297" s="26"/>
      <c r="FF297" s="27"/>
      <c r="FG297" s="30"/>
      <c r="FH297" s="31"/>
      <c r="FI297" s="31">
        <f t="shared" si="29"/>
        <v>34560</v>
      </c>
      <c r="FJ297" s="31">
        <f t="shared" si="24"/>
        <v>44480</v>
      </c>
      <c r="FK297" s="31">
        <f t="shared" si="25"/>
        <v>34560</v>
      </c>
      <c r="FL297" s="32">
        <f t="shared" si="26"/>
        <v>9920</v>
      </c>
    </row>
    <row r="298" spans="1:168" ht="20.25" customHeight="1">
      <c r="A298" s="41">
        <v>291</v>
      </c>
      <c r="B298" s="48" t="s">
        <v>1022</v>
      </c>
      <c r="C298" s="20" t="s">
        <v>1023</v>
      </c>
      <c r="D298" s="20" t="s">
        <v>1460</v>
      </c>
      <c r="E298" s="20" t="s">
        <v>1457</v>
      </c>
      <c r="F298" s="126" t="s">
        <v>1024</v>
      </c>
      <c r="G298" s="33"/>
      <c r="H298" s="127"/>
      <c r="I298" s="94">
        <v>6600</v>
      </c>
      <c r="J298" s="127"/>
      <c r="K298" s="34">
        <f t="shared" si="23"/>
        <v>57080</v>
      </c>
      <c r="L298" s="25">
        <f t="shared" si="28"/>
        <v>4620</v>
      </c>
      <c r="M298" s="26">
        <v>1500</v>
      </c>
      <c r="N298" s="26">
        <v>1000</v>
      </c>
      <c r="O298" s="26">
        <v>5000</v>
      </c>
      <c r="P298" s="26">
        <v>8000</v>
      </c>
      <c r="Q298" s="258"/>
      <c r="R298" s="258"/>
      <c r="S298" s="258"/>
      <c r="T298" s="258"/>
      <c r="U298" s="258"/>
      <c r="V298" s="258"/>
      <c r="W298" s="258"/>
      <c r="X298" s="258"/>
      <c r="Y298" s="258"/>
      <c r="Z298" s="258"/>
      <c r="AA298" s="258"/>
      <c r="AB298" s="258"/>
      <c r="AC298" s="258"/>
      <c r="AD298" s="258"/>
      <c r="AE298" s="258"/>
      <c r="AF298" s="258"/>
      <c r="AG298" s="258"/>
      <c r="AH298" s="258"/>
      <c r="AI298" s="258"/>
      <c r="AJ298" s="258"/>
      <c r="AK298" s="258"/>
      <c r="AL298" s="258"/>
      <c r="AM298" s="258"/>
      <c r="AN298" s="258"/>
      <c r="AO298" s="258"/>
      <c r="AP298" s="258"/>
      <c r="AQ298" s="258"/>
      <c r="AR298" s="258"/>
      <c r="AS298" s="258"/>
      <c r="AT298" s="258"/>
      <c r="AU298" s="258"/>
      <c r="AV298" s="258"/>
      <c r="AW298" s="258"/>
      <c r="AX298" s="258"/>
      <c r="AY298" s="258"/>
      <c r="AZ298" s="258"/>
      <c r="BA298" s="258"/>
      <c r="BB298" s="258"/>
      <c r="BC298" s="258"/>
      <c r="BD298" s="258"/>
      <c r="BE298" s="258"/>
      <c r="BF298" s="258"/>
      <c r="BG298" s="258"/>
      <c r="BH298" s="258"/>
      <c r="BI298" s="258"/>
      <c r="BJ298" s="258"/>
      <c r="BK298" s="258"/>
      <c r="BL298" s="258"/>
      <c r="BM298" s="258"/>
      <c r="BN298" s="258"/>
      <c r="BO298" s="258"/>
      <c r="BP298" s="258"/>
      <c r="BQ298" s="258"/>
      <c r="BR298" s="258"/>
      <c r="BS298" s="258"/>
      <c r="BT298" s="258"/>
      <c r="BU298" s="258"/>
      <c r="BV298" s="258"/>
      <c r="BW298" s="258"/>
      <c r="BX298" s="258"/>
      <c r="BY298" s="258"/>
      <c r="BZ298" s="258"/>
      <c r="CA298" s="258"/>
      <c r="CB298" s="258"/>
      <c r="CC298" s="26">
        <v>1500</v>
      </c>
      <c r="CD298" s="27">
        <v>1500</v>
      </c>
      <c r="CE298" s="26">
        <v>1000</v>
      </c>
      <c r="CF298" s="27">
        <v>1000</v>
      </c>
      <c r="CG298" s="26">
        <v>5000</v>
      </c>
      <c r="CH298" s="27">
        <v>5000</v>
      </c>
      <c r="CI298" s="26">
        <v>8000</v>
      </c>
      <c r="CJ298" s="27">
        <v>0</v>
      </c>
      <c r="CK298" s="26"/>
      <c r="CL298" s="27"/>
      <c r="CM298" s="29">
        <v>4620</v>
      </c>
      <c r="CN298" s="27">
        <v>12620</v>
      </c>
      <c r="CO298" s="29">
        <v>4620</v>
      </c>
      <c r="CP298" s="27">
        <v>0</v>
      </c>
      <c r="CQ298" s="29">
        <v>4620</v>
      </c>
      <c r="CR298" s="27"/>
      <c r="CS298" s="29">
        <v>4620</v>
      </c>
      <c r="CT298" s="27">
        <v>4620</v>
      </c>
      <c r="CU298" s="29">
        <v>4620</v>
      </c>
      <c r="CV298" s="27">
        <v>9240</v>
      </c>
      <c r="CW298" s="29">
        <v>4620</v>
      </c>
      <c r="CX298" s="27"/>
      <c r="CY298" s="29">
        <v>4620</v>
      </c>
      <c r="CZ298" s="27"/>
      <c r="DA298" s="29">
        <v>4620</v>
      </c>
      <c r="DB298" s="27"/>
      <c r="DC298" s="29">
        <v>4620</v>
      </c>
      <c r="DD298" s="27">
        <v>18480</v>
      </c>
      <c r="DE298" s="128"/>
      <c r="DF298" s="27"/>
      <c r="DG298" s="128"/>
      <c r="DH298" s="27"/>
      <c r="DI298" s="128"/>
      <c r="DJ298" s="27"/>
      <c r="DK298" s="28"/>
      <c r="DL298" s="27"/>
      <c r="DM298" s="28"/>
      <c r="DN298" s="27"/>
      <c r="DO298" s="28"/>
      <c r="DP298" s="27"/>
      <c r="DQ298" s="28"/>
      <c r="DR298" s="27"/>
      <c r="DS298" s="28"/>
      <c r="DT298" s="27"/>
      <c r="DU298" s="28"/>
      <c r="DV298" s="27"/>
      <c r="DW298" s="28"/>
      <c r="DX298" s="27"/>
      <c r="DY298" s="28"/>
      <c r="DZ298" s="27"/>
      <c r="EA298" s="28"/>
      <c r="EB298" s="27"/>
      <c r="EC298" s="28"/>
      <c r="ED298" s="27"/>
      <c r="EE298" s="28"/>
      <c r="EF298" s="27"/>
      <c r="EG298" s="28"/>
      <c r="EH298" s="27"/>
      <c r="EI298" s="28"/>
      <c r="EJ298" s="27"/>
      <c r="EK298" s="28"/>
      <c r="EL298" s="27"/>
      <c r="EM298" s="28"/>
      <c r="EN298" s="27"/>
      <c r="EO298" s="28"/>
      <c r="EP298" s="27"/>
      <c r="EQ298" s="28"/>
      <c r="ER298" s="27"/>
      <c r="ES298" s="28"/>
      <c r="ET298" s="27"/>
      <c r="EU298" s="26"/>
      <c r="EV298" s="27"/>
      <c r="EW298" s="26"/>
      <c r="EX298" s="27"/>
      <c r="EY298" s="26"/>
      <c r="EZ298" s="27"/>
      <c r="FA298" s="26"/>
      <c r="FB298" s="27"/>
      <c r="FC298" s="26"/>
      <c r="FD298" s="27"/>
      <c r="FE298" s="26"/>
      <c r="FF298" s="27"/>
      <c r="FG298" s="30"/>
      <c r="FH298" s="31"/>
      <c r="FI298" s="31">
        <f t="shared" si="29"/>
        <v>52460</v>
      </c>
      <c r="FJ298" s="31">
        <f t="shared" si="24"/>
        <v>57080</v>
      </c>
      <c r="FK298" s="31">
        <f t="shared" si="25"/>
        <v>52460</v>
      </c>
      <c r="FL298" s="32">
        <f t="shared" si="26"/>
        <v>4620</v>
      </c>
    </row>
    <row r="299" spans="1:168" ht="20.25" customHeight="1">
      <c r="A299" s="172">
        <v>292</v>
      </c>
      <c r="B299" s="48" t="s">
        <v>1025</v>
      </c>
      <c r="C299" s="20" t="s">
        <v>1026</v>
      </c>
      <c r="D299" s="20" t="s">
        <v>1460</v>
      </c>
      <c r="E299" s="20" t="s">
        <v>1457</v>
      </c>
      <c r="F299" s="126" t="s">
        <v>1027</v>
      </c>
      <c r="G299" s="213" t="s">
        <v>410</v>
      </c>
      <c r="H299" s="35" t="s">
        <v>1463</v>
      </c>
      <c r="I299" s="94">
        <v>6200</v>
      </c>
      <c r="J299" s="35"/>
      <c r="K299" s="34">
        <f t="shared" si="23"/>
        <v>54560</v>
      </c>
      <c r="L299" s="25">
        <f t="shared" si="28"/>
        <v>0</v>
      </c>
      <c r="M299" s="26">
        <v>1500</v>
      </c>
      <c r="N299" s="26">
        <v>1000</v>
      </c>
      <c r="O299" s="26">
        <v>5000</v>
      </c>
      <c r="P299" s="26">
        <v>8000</v>
      </c>
      <c r="Q299" s="258"/>
      <c r="R299" s="258"/>
      <c r="S299" s="258"/>
      <c r="T299" s="258"/>
      <c r="U299" s="258"/>
      <c r="V299" s="258"/>
      <c r="W299" s="258"/>
      <c r="X299" s="258"/>
      <c r="Y299" s="258"/>
      <c r="Z299" s="258"/>
      <c r="AA299" s="258"/>
      <c r="AB299" s="258"/>
      <c r="AC299" s="258"/>
      <c r="AD299" s="258"/>
      <c r="AE299" s="258"/>
      <c r="AF299" s="258"/>
      <c r="AG299" s="258"/>
      <c r="AH299" s="258"/>
      <c r="AI299" s="258"/>
      <c r="AJ299" s="258"/>
      <c r="AK299" s="258"/>
      <c r="AL299" s="258"/>
      <c r="AM299" s="258"/>
      <c r="AN299" s="258"/>
      <c r="AO299" s="258"/>
      <c r="AP299" s="258"/>
      <c r="AQ299" s="258"/>
      <c r="AR299" s="258"/>
      <c r="AS299" s="258"/>
      <c r="AT299" s="258"/>
      <c r="AU299" s="258"/>
      <c r="AV299" s="258"/>
      <c r="AW299" s="258"/>
      <c r="AX299" s="258"/>
      <c r="AY299" s="258"/>
      <c r="AZ299" s="258"/>
      <c r="BA299" s="258"/>
      <c r="BB299" s="258"/>
      <c r="BC299" s="258"/>
      <c r="BD299" s="258"/>
      <c r="BE299" s="258"/>
      <c r="BF299" s="258"/>
      <c r="BG299" s="258"/>
      <c r="BH299" s="258"/>
      <c r="BI299" s="258"/>
      <c r="BJ299" s="258"/>
      <c r="BK299" s="258"/>
      <c r="BL299" s="258"/>
      <c r="BM299" s="258"/>
      <c r="BN299" s="258"/>
      <c r="BO299" s="258"/>
      <c r="BP299" s="258"/>
      <c r="BQ299" s="258"/>
      <c r="BR299" s="258"/>
      <c r="BS299" s="258"/>
      <c r="BT299" s="258"/>
      <c r="BU299" s="258"/>
      <c r="BV299" s="258"/>
      <c r="BW299" s="258"/>
      <c r="BX299" s="258"/>
      <c r="BY299" s="258"/>
      <c r="BZ299" s="258"/>
      <c r="CA299" s="258"/>
      <c r="CB299" s="258"/>
      <c r="CC299" s="26">
        <v>1500</v>
      </c>
      <c r="CD299" s="27">
        <v>1500</v>
      </c>
      <c r="CE299" s="26">
        <v>1000</v>
      </c>
      <c r="CF299" s="27">
        <v>1000</v>
      </c>
      <c r="CG299" s="26">
        <v>5000</v>
      </c>
      <c r="CH299" s="27">
        <v>5000</v>
      </c>
      <c r="CI299" s="26">
        <v>8000</v>
      </c>
      <c r="CJ299" s="133">
        <v>0</v>
      </c>
      <c r="CK299" s="26"/>
      <c r="CL299" s="27"/>
      <c r="CM299" s="29">
        <v>4340</v>
      </c>
      <c r="CN299" s="133">
        <v>12620</v>
      </c>
      <c r="CO299" s="29">
        <v>4340</v>
      </c>
      <c r="CP299" s="27">
        <v>4620</v>
      </c>
      <c r="CQ299" s="29">
        <v>4340</v>
      </c>
      <c r="CR299" s="27">
        <v>0</v>
      </c>
      <c r="CS299" s="29">
        <v>4340</v>
      </c>
      <c r="CT299" s="27">
        <v>8120</v>
      </c>
      <c r="CU299" s="29">
        <v>4340</v>
      </c>
      <c r="CV299" s="27">
        <v>4340</v>
      </c>
      <c r="CW299" s="29">
        <v>4340</v>
      </c>
      <c r="CX299" s="27">
        <v>4340</v>
      </c>
      <c r="CY299" s="29">
        <v>4340</v>
      </c>
      <c r="CZ299" s="27">
        <v>4340</v>
      </c>
      <c r="DA299" s="29">
        <v>4340</v>
      </c>
      <c r="DB299" s="27">
        <v>4340</v>
      </c>
      <c r="DC299" s="29">
        <v>4340</v>
      </c>
      <c r="DD299" s="27">
        <v>4340</v>
      </c>
      <c r="DE299" s="128"/>
      <c r="DF299" s="27"/>
      <c r="DG299" s="128"/>
      <c r="DH299" s="27"/>
      <c r="DI299" s="128"/>
      <c r="DJ299" s="27"/>
      <c r="DK299" s="28"/>
      <c r="DL299" s="27"/>
      <c r="DM299" s="28"/>
      <c r="DN299" s="27"/>
      <c r="DO299" s="28"/>
      <c r="DP299" s="27"/>
      <c r="DQ299" s="28"/>
      <c r="DR299" s="27"/>
      <c r="DS299" s="28"/>
      <c r="DT299" s="27"/>
      <c r="DU299" s="28"/>
      <c r="DV299" s="27"/>
      <c r="DW299" s="28"/>
      <c r="DX299" s="27"/>
      <c r="DY299" s="28"/>
      <c r="DZ299" s="27"/>
      <c r="EA299" s="28"/>
      <c r="EB299" s="27"/>
      <c r="EC299" s="28"/>
      <c r="ED299" s="27"/>
      <c r="EE299" s="28"/>
      <c r="EF299" s="27"/>
      <c r="EG299" s="28"/>
      <c r="EH299" s="27"/>
      <c r="EI299" s="28"/>
      <c r="EJ299" s="27"/>
      <c r="EK299" s="28"/>
      <c r="EL299" s="27"/>
      <c r="EM299" s="28"/>
      <c r="EN299" s="27"/>
      <c r="EO299" s="28"/>
      <c r="EP299" s="27"/>
      <c r="EQ299" s="28"/>
      <c r="ER299" s="27"/>
      <c r="ES299" s="28"/>
      <c r="ET299" s="27"/>
      <c r="EU299" s="26"/>
      <c r="EV299" s="27"/>
      <c r="EW299" s="26"/>
      <c r="EX299" s="27"/>
      <c r="EY299" s="26"/>
      <c r="EZ299" s="27"/>
      <c r="FA299" s="26"/>
      <c r="FB299" s="27"/>
      <c r="FC299" s="26"/>
      <c r="FD299" s="27"/>
      <c r="FE299" s="26"/>
      <c r="FF299" s="27"/>
      <c r="FG299" s="30"/>
      <c r="FH299" s="31"/>
      <c r="FI299" s="31">
        <f t="shared" si="29"/>
        <v>54560</v>
      </c>
      <c r="FJ299" s="31">
        <f t="shared" si="24"/>
        <v>54560</v>
      </c>
      <c r="FK299" s="31">
        <f t="shared" si="25"/>
        <v>54560</v>
      </c>
      <c r="FL299" s="32">
        <f t="shared" si="26"/>
        <v>0</v>
      </c>
    </row>
    <row r="300" spans="1:168" ht="20.25" customHeight="1">
      <c r="A300" s="41">
        <v>293</v>
      </c>
      <c r="B300" s="48" t="s">
        <v>1028</v>
      </c>
      <c r="C300" s="20" t="s">
        <v>1029</v>
      </c>
      <c r="D300" s="20" t="s">
        <v>1460</v>
      </c>
      <c r="E300" s="20" t="s">
        <v>1457</v>
      </c>
      <c r="F300" s="126" t="s">
        <v>1030</v>
      </c>
      <c r="G300" s="218" t="s">
        <v>410</v>
      </c>
      <c r="H300" s="35" t="s">
        <v>1463</v>
      </c>
      <c r="I300" s="94">
        <v>6200</v>
      </c>
      <c r="J300" s="35"/>
      <c r="K300" s="34">
        <f t="shared" si="23"/>
        <v>54560</v>
      </c>
      <c r="L300" s="25">
        <f t="shared" si="28"/>
        <v>13020</v>
      </c>
      <c r="M300" s="26">
        <v>1500</v>
      </c>
      <c r="N300" s="26">
        <v>1000</v>
      </c>
      <c r="O300" s="26">
        <v>5000</v>
      </c>
      <c r="P300" s="26">
        <v>8000</v>
      </c>
      <c r="Q300" s="258"/>
      <c r="R300" s="258"/>
      <c r="S300" s="258"/>
      <c r="T300" s="258"/>
      <c r="U300" s="258"/>
      <c r="V300" s="258"/>
      <c r="W300" s="258"/>
      <c r="X300" s="258"/>
      <c r="Y300" s="258"/>
      <c r="Z300" s="258"/>
      <c r="AA300" s="258"/>
      <c r="AB300" s="258"/>
      <c r="AC300" s="258"/>
      <c r="AD300" s="258"/>
      <c r="AE300" s="258"/>
      <c r="AF300" s="258"/>
      <c r="AG300" s="258"/>
      <c r="AH300" s="258"/>
      <c r="AI300" s="258"/>
      <c r="AJ300" s="258"/>
      <c r="AK300" s="258"/>
      <c r="AL300" s="258"/>
      <c r="AM300" s="258"/>
      <c r="AN300" s="258"/>
      <c r="AO300" s="258"/>
      <c r="AP300" s="258"/>
      <c r="AQ300" s="258"/>
      <c r="AR300" s="258"/>
      <c r="AS300" s="258"/>
      <c r="AT300" s="258"/>
      <c r="AU300" s="258"/>
      <c r="AV300" s="258"/>
      <c r="AW300" s="258"/>
      <c r="AX300" s="258"/>
      <c r="AY300" s="258"/>
      <c r="AZ300" s="258"/>
      <c r="BA300" s="258"/>
      <c r="BB300" s="258"/>
      <c r="BC300" s="258"/>
      <c r="BD300" s="258"/>
      <c r="BE300" s="258"/>
      <c r="BF300" s="258"/>
      <c r="BG300" s="258"/>
      <c r="BH300" s="258"/>
      <c r="BI300" s="258"/>
      <c r="BJ300" s="258"/>
      <c r="BK300" s="258"/>
      <c r="BL300" s="258"/>
      <c r="BM300" s="258"/>
      <c r="BN300" s="258"/>
      <c r="BO300" s="258"/>
      <c r="BP300" s="258"/>
      <c r="BQ300" s="258"/>
      <c r="BR300" s="258"/>
      <c r="BS300" s="258"/>
      <c r="BT300" s="258"/>
      <c r="BU300" s="258"/>
      <c r="BV300" s="258"/>
      <c r="BW300" s="258"/>
      <c r="BX300" s="258"/>
      <c r="BY300" s="258"/>
      <c r="BZ300" s="258"/>
      <c r="CA300" s="258"/>
      <c r="CB300" s="258"/>
      <c r="CC300" s="26">
        <v>1500</v>
      </c>
      <c r="CD300" s="27">
        <v>1500</v>
      </c>
      <c r="CE300" s="26">
        <v>1000</v>
      </c>
      <c r="CF300" s="27">
        <v>1000</v>
      </c>
      <c r="CG300" s="26">
        <v>5000</v>
      </c>
      <c r="CH300" s="27">
        <v>5000</v>
      </c>
      <c r="CI300" s="26">
        <v>8000</v>
      </c>
      <c r="CJ300" s="27">
        <v>0</v>
      </c>
      <c r="CK300" s="26"/>
      <c r="CL300" s="27"/>
      <c r="CM300" s="29">
        <v>4340</v>
      </c>
      <c r="CN300" s="133">
        <v>4620</v>
      </c>
      <c r="CO300" s="29">
        <v>4340</v>
      </c>
      <c r="CP300" s="27">
        <v>12620</v>
      </c>
      <c r="CQ300" s="29">
        <v>4340</v>
      </c>
      <c r="CR300" s="27">
        <v>3780</v>
      </c>
      <c r="CS300" s="29">
        <v>4340</v>
      </c>
      <c r="CT300" s="27">
        <v>4340</v>
      </c>
      <c r="CU300" s="29">
        <v>4340</v>
      </c>
      <c r="CV300" s="27">
        <v>4340</v>
      </c>
      <c r="CW300" s="29">
        <v>4340</v>
      </c>
      <c r="CX300" s="27">
        <v>4340</v>
      </c>
      <c r="CY300" s="29">
        <v>4340</v>
      </c>
      <c r="CZ300" s="27"/>
      <c r="DA300" s="29">
        <v>4340</v>
      </c>
      <c r="DB300" s="27"/>
      <c r="DC300" s="29">
        <v>4340</v>
      </c>
      <c r="DD300" s="27"/>
      <c r="DE300" s="128"/>
      <c r="DF300" s="27"/>
      <c r="DG300" s="128"/>
      <c r="DH300" s="27"/>
      <c r="DI300" s="128"/>
      <c r="DJ300" s="27"/>
      <c r="DK300" s="28"/>
      <c r="DL300" s="27"/>
      <c r="DM300" s="28"/>
      <c r="DN300" s="27"/>
      <c r="DO300" s="28"/>
      <c r="DP300" s="27"/>
      <c r="DQ300" s="28"/>
      <c r="DR300" s="27"/>
      <c r="DS300" s="28"/>
      <c r="DT300" s="27"/>
      <c r="DU300" s="28"/>
      <c r="DV300" s="27"/>
      <c r="DW300" s="28"/>
      <c r="DX300" s="27"/>
      <c r="DY300" s="28"/>
      <c r="DZ300" s="27"/>
      <c r="EA300" s="28"/>
      <c r="EB300" s="27"/>
      <c r="EC300" s="28"/>
      <c r="ED300" s="27"/>
      <c r="EE300" s="28"/>
      <c r="EF300" s="27"/>
      <c r="EG300" s="28"/>
      <c r="EH300" s="27"/>
      <c r="EI300" s="28"/>
      <c r="EJ300" s="27"/>
      <c r="EK300" s="28"/>
      <c r="EL300" s="27"/>
      <c r="EM300" s="28"/>
      <c r="EN300" s="27"/>
      <c r="EO300" s="28"/>
      <c r="EP300" s="27"/>
      <c r="EQ300" s="28"/>
      <c r="ER300" s="27"/>
      <c r="ES300" s="28"/>
      <c r="ET300" s="27"/>
      <c r="EU300" s="26"/>
      <c r="EV300" s="27"/>
      <c r="EW300" s="26"/>
      <c r="EX300" s="27"/>
      <c r="EY300" s="26"/>
      <c r="EZ300" s="27"/>
      <c r="FA300" s="26"/>
      <c r="FB300" s="27"/>
      <c r="FC300" s="26"/>
      <c r="FD300" s="27"/>
      <c r="FE300" s="26"/>
      <c r="FF300" s="27"/>
      <c r="FG300" s="30"/>
      <c r="FH300" s="31"/>
      <c r="FI300" s="31">
        <f t="shared" si="29"/>
        <v>41540</v>
      </c>
      <c r="FJ300" s="31">
        <f t="shared" si="24"/>
        <v>54560</v>
      </c>
      <c r="FK300" s="31">
        <f t="shared" si="25"/>
        <v>41540</v>
      </c>
      <c r="FL300" s="32">
        <f t="shared" si="26"/>
        <v>13020</v>
      </c>
    </row>
    <row r="301" spans="1:168">
      <c r="A301" s="172">
        <v>294</v>
      </c>
      <c r="B301" s="48" t="s">
        <v>1031</v>
      </c>
      <c r="C301" s="20" t="s">
        <v>1032</v>
      </c>
      <c r="D301" s="20" t="s">
        <v>1460</v>
      </c>
      <c r="E301" s="20" t="s">
        <v>1457</v>
      </c>
      <c r="F301" s="126" t="s">
        <v>1033</v>
      </c>
      <c r="G301" s="213" t="s">
        <v>410</v>
      </c>
      <c r="H301" s="35" t="s">
        <v>1463</v>
      </c>
      <c r="I301" s="94">
        <v>6200</v>
      </c>
      <c r="J301" s="35"/>
      <c r="K301" s="34">
        <f t="shared" si="23"/>
        <v>54560</v>
      </c>
      <c r="L301" s="38">
        <f t="shared" si="28"/>
        <v>0</v>
      </c>
      <c r="M301" s="26">
        <v>1500</v>
      </c>
      <c r="N301" s="26">
        <v>1000</v>
      </c>
      <c r="O301" s="26">
        <v>5000</v>
      </c>
      <c r="P301" s="26">
        <v>8000</v>
      </c>
      <c r="Q301" s="258"/>
      <c r="R301" s="258"/>
      <c r="S301" s="258"/>
      <c r="T301" s="258"/>
      <c r="U301" s="258"/>
      <c r="V301" s="258"/>
      <c r="W301" s="258"/>
      <c r="X301" s="258"/>
      <c r="Y301" s="258"/>
      <c r="Z301" s="258"/>
      <c r="AA301" s="258"/>
      <c r="AB301" s="258"/>
      <c r="AC301" s="258"/>
      <c r="AD301" s="258"/>
      <c r="AE301" s="258"/>
      <c r="AF301" s="258"/>
      <c r="AG301" s="258"/>
      <c r="AH301" s="258"/>
      <c r="AI301" s="258"/>
      <c r="AJ301" s="258"/>
      <c r="AK301" s="258"/>
      <c r="AL301" s="258"/>
      <c r="AM301" s="258"/>
      <c r="AN301" s="258"/>
      <c r="AO301" s="258"/>
      <c r="AP301" s="258"/>
      <c r="AQ301" s="258"/>
      <c r="AR301" s="258"/>
      <c r="AS301" s="258"/>
      <c r="AT301" s="258"/>
      <c r="AU301" s="258"/>
      <c r="AV301" s="258"/>
      <c r="AW301" s="258"/>
      <c r="AX301" s="258"/>
      <c r="AY301" s="258"/>
      <c r="AZ301" s="258"/>
      <c r="BA301" s="258"/>
      <c r="BB301" s="258"/>
      <c r="BC301" s="258"/>
      <c r="BD301" s="258"/>
      <c r="BE301" s="258"/>
      <c r="BF301" s="258"/>
      <c r="BG301" s="258"/>
      <c r="BH301" s="258"/>
      <c r="BI301" s="258"/>
      <c r="BJ301" s="258"/>
      <c r="BK301" s="258"/>
      <c r="BL301" s="258"/>
      <c r="BM301" s="258"/>
      <c r="BN301" s="258"/>
      <c r="BO301" s="258"/>
      <c r="BP301" s="258"/>
      <c r="BQ301" s="258"/>
      <c r="BR301" s="258"/>
      <c r="BS301" s="258"/>
      <c r="BT301" s="258"/>
      <c r="BU301" s="258"/>
      <c r="BV301" s="258"/>
      <c r="BW301" s="258"/>
      <c r="BX301" s="258"/>
      <c r="BY301" s="258"/>
      <c r="BZ301" s="258"/>
      <c r="CA301" s="258"/>
      <c r="CB301" s="258"/>
      <c r="CC301" s="26">
        <v>1500</v>
      </c>
      <c r="CD301" s="27">
        <v>1500</v>
      </c>
      <c r="CE301" s="26">
        <v>1000</v>
      </c>
      <c r="CF301" s="27">
        <v>1000</v>
      </c>
      <c r="CG301" s="26">
        <v>5000</v>
      </c>
      <c r="CH301" s="27">
        <v>5000</v>
      </c>
      <c r="CI301" s="26">
        <v>8000</v>
      </c>
      <c r="CJ301" s="27">
        <v>8000</v>
      </c>
      <c r="CK301" s="26"/>
      <c r="CL301" s="27"/>
      <c r="CM301" s="29">
        <v>4340</v>
      </c>
      <c r="CN301" s="27">
        <v>4620</v>
      </c>
      <c r="CO301" s="29">
        <v>4340</v>
      </c>
      <c r="CP301" s="27">
        <v>4620</v>
      </c>
      <c r="CQ301" s="29">
        <v>4340</v>
      </c>
      <c r="CR301" s="27">
        <v>4620</v>
      </c>
      <c r="CS301" s="29">
        <v>4340</v>
      </c>
      <c r="CT301" s="27">
        <v>3500</v>
      </c>
      <c r="CU301" s="29">
        <v>4340</v>
      </c>
      <c r="CV301" s="27"/>
      <c r="CW301" s="29">
        <v>4340</v>
      </c>
      <c r="CX301" s="27">
        <v>8680</v>
      </c>
      <c r="CY301" s="29">
        <v>4340</v>
      </c>
      <c r="CZ301" s="27"/>
      <c r="DA301" s="29">
        <v>4340</v>
      </c>
      <c r="DB301" s="27"/>
      <c r="DC301" s="29">
        <v>4340</v>
      </c>
      <c r="DD301" s="27">
        <v>13020</v>
      </c>
      <c r="DE301" s="128"/>
      <c r="DF301" s="27"/>
      <c r="DG301" s="128"/>
      <c r="DH301" s="27"/>
      <c r="DI301" s="128"/>
      <c r="DJ301" s="27"/>
      <c r="DK301" s="28"/>
      <c r="DL301" s="27"/>
      <c r="DM301" s="28"/>
      <c r="DN301" s="27"/>
      <c r="DO301" s="28"/>
      <c r="DP301" s="27"/>
      <c r="DQ301" s="28"/>
      <c r="DR301" s="27"/>
      <c r="DS301" s="28"/>
      <c r="DT301" s="27"/>
      <c r="DU301" s="28"/>
      <c r="DV301" s="27"/>
      <c r="DW301" s="28"/>
      <c r="DX301" s="27"/>
      <c r="DY301" s="28"/>
      <c r="DZ301" s="27"/>
      <c r="EA301" s="28"/>
      <c r="EB301" s="27"/>
      <c r="EC301" s="28"/>
      <c r="ED301" s="27"/>
      <c r="EE301" s="28"/>
      <c r="EF301" s="27"/>
      <c r="EG301" s="28"/>
      <c r="EH301" s="27"/>
      <c r="EI301" s="28"/>
      <c r="EJ301" s="27"/>
      <c r="EK301" s="28"/>
      <c r="EL301" s="27"/>
      <c r="EM301" s="28"/>
      <c r="EN301" s="27"/>
      <c r="EO301" s="28"/>
      <c r="EP301" s="27"/>
      <c r="EQ301" s="28"/>
      <c r="ER301" s="27"/>
      <c r="ES301" s="28"/>
      <c r="ET301" s="27"/>
      <c r="EU301" s="26"/>
      <c r="EV301" s="27"/>
      <c r="EW301" s="26"/>
      <c r="EX301" s="27"/>
      <c r="EY301" s="26"/>
      <c r="EZ301" s="27"/>
      <c r="FA301" s="26"/>
      <c r="FB301" s="27"/>
      <c r="FC301" s="26"/>
      <c r="FD301" s="27"/>
      <c r="FE301" s="26"/>
      <c r="FF301" s="27"/>
      <c r="FG301" s="30"/>
      <c r="FH301" s="31"/>
      <c r="FI301" s="31">
        <f t="shared" si="29"/>
        <v>54560</v>
      </c>
      <c r="FJ301" s="31">
        <f t="shared" si="24"/>
        <v>54560</v>
      </c>
      <c r="FK301" s="31">
        <f t="shared" si="25"/>
        <v>54560</v>
      </c>
      <c r="FL301" s="32">
        <f t="shared" si="26"/>
        <v>0</v>
      </c>
    </row>
    <row r="302" spans="1:168" ht="20.25" customHeight="1">
      <c r="A302" s="41">
        <v>295</v>
      </c>
      <c r="B302" s="48" t="s">
        <v>372</v>
      </c>
      <c r="C302" s="20" t="s">
        <v>373</v>
      </c>
      <c r="D302" s="20" t="s">
        <v>1460</v>
      </c>
      <c r="E302" s="20" t="s">
        <v>1458</v>
      </c>
      <c r="F302" s="21" t="s">
        <v>374</v>
      </c>
      <c r="G302" s="33"/>
      <c r="H302" s="35"/>
      <c r="I302" s="23">
        <v>6600</v>
      </c>
      <c r="J302" s="35"/>
      <c r="K302" s="34">
        <f t="shared" si="23"/>
        <v>57080</v>
      </c>
      <c r="L302" s="38">
        <f>FJ302</f>
        <v>57080</v>
      </c>
      <c r="M302" s="26">
        <v>1500</v>
      </c>
      <c r="N302" s="26">
        <v>1000</v>
      </c>
      <c r="O302" s="26">
        <v>5000</v>
      </c>
      <c r="P302" s="26">
        <v>8000</v>
      </c>
      <c r="Q302" s="258"/>
      <c r="R302" s="258"/>
      <c r="S302" s="258"/>
      <c r="T302" s="258"/>
      <c r="U302" s="258"/>
      <c r="V302" s="258"/>
      <c r="W302" s="258"/>
      <c r="X302" s="258"/>
      <c r="Y302" s="258"/>
      <c r="Z302" s="258"/>
      <c r="AA302" s="258"/>
      <c r="AB302" s="258"/>
      <c r="AC302" s="258"/>
      <c r="AD302" s="258"/>
      <c r="AE302" s="258"/>
      <c r="AF302" s="258"/>
      <c r="AG302" s="258"/>
      <c r="AH302" s="258"/>
      <c r="AI302" s="258"/>
      <c r="AJ302" s="258"/>
      <c r="AK302" s="258"/>
      <c r="AL302" s="258"/>
      <c r="AM302" s="258"/>
      <c r="AN302" s="258"/>
      <c r="AO302" s="258"/>
      <c r="AP302" s="258"/>
      <c r="AQ302" s="258"/>
      <c r="AR302" s="258"/>
      <c r="AS302" s="258"/>
      <c r="AT302" s="258"/>
      <c r="AU302" s="258"/>
      <c r="AV302" s="258"/>
      <c r="AW302" s="258"/>
      <c r="AX302" s="258"/>
      <c r="AY302" s="258"/>
      <c r="AZ302" s="258"/>
      <c r="BA302" s="258"/>
      <c r="BB302" s="258"/>
      <c r="BC302" s="258"/>
      <c r="BD302" s="258"/>
      <c r="BE302" s="258"/>
      <c r="BF302" s="258"/>
      <c r="BG302" s="258"/>
      <c r="BH302" s="258"/>
      <c r="BI302" s="258"/>
      <c r="BJ302" s="258"/>
      <c r="BK302" s="258"/>
      <c r="BL302" s="258"/>
      <c r="BM302" s="258"/>
      <c r="BN302" s="258"/>
      <c r="BO302" s="258"/>
      <c r="BP302" s="258"/>
      <c r="BQ302" s="258"/>
      <c r="BR302" s="258"/>
      <c r="BS302" s="258"/>
      <c r="BT302" s="258"/>
      <c r="BU302" s="258"/>
      <c r="BV302" s="258"/>
      <c r="BW302" s="258"/>
      <c r="BX302" s="258"/>
      <c r="BY302" s="258"/>
      <c r="BZ302" s="258"/>
      <c r="CA302" s="258"/>
      <c r="CB302" s="258"/>
      <c r="CC302" s="26">
        <v>1500</v>
      </c>
      <c r="CD302" s="27">
        <v>1500</v>
      </c>
      <c r="CE302" s="26">
        <v>1000</v>
      </c>
      <c r="CF302" s="27">
        <v>1000</v>
      </c>
      <c r="CG302" s="26">
        <v>5000</v>
      </c>
      <c r="CH302" s="27">
        <v>5000</v>
      </c>
      <c r="CI302" s="26">
        <v>8000</v>
      </c>
      <c r="CJ302" s="27">
        <v>0</v>
      </c>
      <c r="CK302" s="28"/>
      <c r="CL302" s="27"/>
      <c r="CM302" s="26"/>
      <c r="CN302" s="27"/>
      <c r="CO302" s="29">
        <v>4620</v>
      </c>
      <c r="CP302" s="27">
        <v>4620</v>
      </c>
      <c r="CQ302" s="29">
        <v>4620</v>
      </c>
      <c r="CR302" s="27">
        <f>4620+8000</f>
        <v>12620</v>
      </c>
      <c r="CS302" s="29">
        <v>4620</v>
      </c>
      <c r="CT302" s="27">
        <v>4620</v>
      </c>
      <c r="CU302" s="29">
        <v>4620</v>
      </c>
      <c r="CV302" s="27">
        <v>4620</v>
      </c>
      <c r="CW302" s="29">
        <v>4620</v>
      </c>
      <c r="CX302" s="27">
        <v>4620</v>
      </c>
      <c r="CY302" s="29">
        <v>4620</v>
      </c>
      <c r="CZ302" s="27">
        <v>4620</v>
      </c>
      <c r="DA302" s="29">
        <v>4620</v>
      </c>
      <c r="DB302" s="27"/>
      <c r="DC302" s="29">
        <v>4620</v>
      </c>
      <c r="DD302" s="27"/>
      <c r="DE302" s="29">
        <v>4620</v>
      </c>
      <c r="DF302" s="27">
        <f>4620+9240</f>
        <v>13860</v>
      </c>
      <c r="DG302" s="28"/>
      <c r="DH302" s="27"/>
      <c r="DI302" s="28"/>
      <c r="DJ302" s="27"/>
      <c r="DK302" s="28"/>
      <c r="DL302" s="27"/>
      <c r="DM302" s="28"/>
      <c r="DN302" s="27"/>
      <c r="DO302" s="28"/>
      <c r="DP302" s="27"/>
      <c r="DQ302" s="28"/>
      <c r="DR302" s="27"/>
      <c r="DS302" s="28"/>
      <c r="DT302" s="27"/>
      <c r="DU302" s="28"/>
      <c r="DV302" s="27"/>
      <c r="DW302" s="28"/>
      <c r="DX302" s="27"/>
      <c r="DY302" s="28"/>
      <c r="DZ302" s="27"/>
      <c r="EA302" s="28"/>
      <c r="EB302" s="27"/>
      <c r="EC302" s="28"/>
      <c r="ED302" s="27"/>
      <c r="EE302" s="28"/>
      <c r="EF302" s="27"/>
      <c r="EG302" s="28"/>
      <c r="EH302" s="27"/>
      <c r="EI302" s="28"/>
      <c r="EJ302" s="27"/>
      <c r="EK302" s="28"/>
      <c r="EL302" s="27"/>
      <c r="EM302" s="28"/>
      <c r="EN302" s="27"/>
      <c r="EO302" s="28"/>
      <c r="EP302" s="27"/>
      <c r="EQ302" s="28"/>
      <c r="ER302" s="27"/>
      <c r="ES302" s="28"/>
      <c r="ET302" s="27"/>
      <c r="EU302" s="26"/>
      <c r="EV302" s="27"/>
      <c r="EW302" s="26"/>
      <c r="EX302" s="27"/>
      <c r="EY302" s="26"/>
      <c r="EZ302" s="27"/>
      <c r="FA302" s="26"/>
      <c r="FB302" s="27"/>
      <c r="FC302" s="26"/>
      <c r="FD302" s="27"/>
      <c r="FE302" s="26"/>
      <c r="FF302" s="27"/>
      <c r="FG302" s="30"/>
      <c r="FH302" s="31"/>
      <c r="FI302" s="31">
        <f t="shared" si="29"/>
        <v>57080</v>
      </c>
      <c r="FJ302" s="31">
        <f t="shared" si="24"/>
        <v>57080</v>
      </c>
      <c r="FK302" s="31">
        <f t="shared" si="25"/>
        <v>57080</v>
      </c>
      <c r="FL302" s="32">
        <f t="shared" si="26"/>
        <v>0</v>
      </c>
    </row>
    <row r="303" spans="1:168" ht="20.25" customHeight="1">
      <c r="A303" s="172">
        <v>296</v>
      </c>
      <c r="B303" s="48" t="s">
        <v>375</v>
      </c>
      <c r="C303" s="20" t="s">
        <v>376</v>
      </c>
      <c r="D303" s="20" t="s">
        <v>1460</v>
      </c>
      <c r="E303" s="20" t="s">
        <v>1458</v>
      </c>
      <c r="F303" s="21" t="s">
        <v>377</v>
      </c>
      <c r="G303" s="22"/>
      <c r="H303" s="24"/>
      <c r="I303" s="23">
        <v>6600</v>
      </c>
      <c r="K303" s="34">
        <f t="shared" si="23"/>
        <v>57080</v>
      </c>
      <c r="L303" s="38">
        <f>FJ303</f>
        <v>57080</v>
      </c>
      <c r="M303" s="26">
        <v>1500</v>
      </c>
      <c r="N303" s="26">
        <v>1000</v>
      </c>
      <c r="O303" s="26">
        <v>5000</v>
      </c>
      <c r="P303" s="26">
        <v>8000</v>
      </c>
      <c r="Q303" s="258"/>
      <c r="R303" s="258"/>
      <c r="S303" s="258"/>
      <c r="T303" s="258"/>
      <c r="U303" s="258"/>
      <c r="V303" s="258"/>
      <c r="W303" s="258"/>
      <c r="X303" s="258"/>
      <c r="Y303" s="258"/>
      <c r="Z303" s="258"/>
      <c r="AA303" s="258"/>
      <c r="AB303" s="258"/>
      <c r="AC303" s="258"/>
      <c r="AD303" s="258"/>
      <c r="AE303" s="258"/>
      <c r="AF303" s="258"/>
      <c r="AG303" s="258"/>
      <c r="AH303" s="258"/>
      <c r="AI303" s="258"/>
      <c r="AJ303" s="258"/>
      <c r="AK303" s="258"/>
      <c r="AL303" s="258"/>
      <c r="AM303" s="258"/>
      <c r="AN303" s="258"/>
      <c r="AO303" s="258"/>
      <c r="AP303" s="258"/>
      <c r="AQ303" s="258"/>
      <c r="AR303" s="258"/>
      <c r="AS303" s="258"/>
      <c r="AT303" s="258"/>
      <c r="AU303" s="258"/>
      <c r="AV303" s="258"/>
      <c r="AW303" s="258"/>
      <c r="AX303" s="258"/>
      <c r="AY303" s="258"/>
      <c r="AZ303" s="258"/>
      <c r="BA303" s="258"/>
      <c r="BB303" s="258"/>
      <c r="BC303" s="258"/>
      <c r="BD303" s="258"/>
      <c r="BE303" s="258"/>
      <c r="BF303" s="258"/>
      <c r="BG303" s="258"/>
      <c r="BH303" s="258"/>
      <c r="BI303" s="258"/>
      <c r="BJ303" s="258"/>
      <c r="BK303" s="258"/>
      <c r="BL303" s="258"/>
      <c r="BM303" s="258"/>
      <c r="BN303" s="258"/>
      <c r="BO303" s="258"/>
      <c r="BP303" s="258"/>
      <c r="BQ303" s="258"/>
      <c r="BR303" s="258"/>
      <c r="BS303" s="258"/>
      <c r="BT303" s="258"/>
      <c r="BU303" s="258"/>
      <c r="BV303" s="258"/>
      <c r="BW303" s="258"/>
      <c r="BX303" s="258"/>
      <c r="BY303" s="258"/>
      <c r="BZ303" s="258"/>
      <c r="CA303" s="258"/>
      <c r="CB303" s="258"/>
      <c r="CC303" s="26">
        <v>1500</v>
      </c>
      <c r="CD303" s="27">
        <v>1500</v>
      </c>
      <c r="CE303" s="26">
        <v>1000</v>
      </c>
      <c r="CF303" s="27">
        <v>1000</v>
      </c>
      <c r="CG303" s="26">
        <v>5000</v>
      </c>
      <c r="CH303" s="27">
        <v>5000</v>
      </c>
      <c r="CI303" s="26">
        <v>8000</v>
      </c>
      <c r="CJ303" s="27">
        <v>0</v>
      </c>
      <c r="CK303" s="28"/>
      <c r="CL303" s="27"/>
      <c r="CM303" s="26"/>
      <c r="CN303" s="27">
        <v>8000</v>
      </c>
      <c r="CO303" s="29">
        <v>4620</v>
      </c>
      <c r="CP303" s="27">
        <v>4620</v>
      </c>
      <c r="CQ303" s="29">
        <v>4620</v>
      </c>
      <c r="CR303" s="27">
        <v>4620</v>
      </c>
      <c r="CS303" s="29">
        <v>4620</v>
      </c>
      <c r="CT303" s="27">
        <v>0</v>
      </c>
      <c r="CU303" s="29">
        <v>4620</v>
      </c>
      <c r="CV303" s="27">
        <v>9240</v>
      </c>
      <c r="CW303" s="29">
        <v>4620</v>
      </c>
      <c r="CX303" s="27">
        <v>4620</v>
      </c>
      <c r="CY303" s="29">
        <v>4620</v>
      </c>
      <c r="CZ303" s="27">
        <v>4620</v>
      </c>
      <c r="DA303" s="29">
        <v>4620</v>
      </c>
      <c r="DB303" s="27">
        <v>4620</v>
      </c>
      <c r="DC303" s="29">
        <v>4620</v>
      </c>
      <c r="DD303" s="27"/>
      <c r="DE303" s="29">
        <v>4620</v>
      </c>
      <c r="DF303" s="27">
        <v>9240</v>
      </c>
      <c r="DG303" s="28"/>
      <c r="DH303" s="27"/>
      <c r="DI303" s="28"/>
      <c r="DJ303" s="27"/>
      <c r="DK303" s="28"/>
      <c r="DL303" s="27"/>
      <c r="DM303" s="28"/>
      <c r="DN303" s="27"/>
      <c r="DO303" s="28"/>
      <c r="DP303" s="27"/>
      <c r="DQ303" s="28"/>
      <c r="DR303" s="27"/>
      <c r="DS303" s="28"/>
      <c r="DT303" s="27"/>
      <c r="DU303" s="28"/>
      <c r="DV303" s="27"/>
      <c r="DW303" s="28"/>
      <c r="DX303" s="27"/>
      <c r="DY303" s="28"/>
      <c r="DZ303" s="27"/>
      <c r="EA303" s="28"/>
      <c r="EB303" s="27"/>
      <c r="EC303" s="28"/>
      <c r="ED303" s="27"/>
      <c r="EE303" s="28"/>
      <c r="EF303" s="27"/>
      <c r="EG303" s="28"/>
      <c r="EH303" s="27"/>
      <c r="EI303" s="28"/>
      <c r="EJ303" s="27"/>
      <c r="EK303" s="28"/>
      <c r="EL303" s="27"/>
      <c r="EM303" s="28"/>
      <c r="EN303" s="27"/>
      <c r="EO303" s="28"/>
      <c r="EP303" s="27"/>
      <c r="EQ303" s="28"/>
      <c r="ER303" s="27"/>
      <c r="ES303" s="28"/>
      <c r="ET303" s="27"/>
      <c r="EU303" s="26"/>
      <c r="EV303" s="27"/>
      <c r="EW303" s="26"/>
      <c r="EX303" s="27"/>
      <c r="EY303" s="26"/>
      <c r="EZ303" s="27"/>
      <c r="FA303" s="26"/>
      <c r="FB303" s="27"/>
      <c r="FC303" s="26"/>
      <c r="FD303" s="27"/>
      <c r="FE303" s="26"/>
      <c r="FF303" s="27"/>
      <c r="FG303" s="30"/>
      <c r="FH303" s="31"/>
      <c r="FI303" s="31">
        <f t="shared" si="29"/>
        <v>57080</v>
      </c>
      <c r="FJ303" s="31">
        <f t="shared" si="24"/>
        <v>57080</v>
      </c>
      <c r="FK303" s="31">
        <f t="shared" si="25"/>
        <v>57080</v>
      </c>
      <c r="FL303" s="32">
        <f t="shared" si="26"/>
        <v>0</v>
      </c>
    </row>
    <row r="304" spans="1:168" ht="20.25" customHeight="1">
      <c r="A304" s="41">
        <v>297</v>
      </c>
      <c r="B304" s="48" t="s">
        <v>378</v>
      </c>
      <c r="C304" s="20" t="s">
        <v>379</v>
      </c>
      <c r="D304" s="20" t="s">
        <v>1460</v>
      </c>
      <c r="E304" s="20" t="s">
        <v>1458</v>
      </c>
      <c r="F304" s="21" t="s">
        <v>377</v>
      </c>
      <c r="G304" s="33"/>
      <c r="H304" s="35"/>
      <c r="I304" s="23">
        <v>6600</v>
      </c>
      <c r="J304" s="35"/>
      <c r="K304" s="34">
        <f t="shared" si="23"/>
        <v>57080</v>
      </c>
      <c r="L304" s="25">
        <f>FJ304</f>
        <v>57080</v>
      </c>
      <c r="M304" s="26">
        <v>1500</v>
      </c>
      <c r="N304" s="26">
        <v>1000</v>
      </c>
      <c r="O304" s="26">
        <v>5000</v>
      </c>
      <c r="P304" s="26">
        <v>8000</v>
      </c>
      <c r="Q304" s="258"/>
      <c r="R304" s="258"/>
      <c r="S304" s="258"/>
      <c r="T304" s="258"/>
      <c r="U304" s="258"/>
      <c r="V304" s="258"/>
      <c r="W304" s="258"/>
      <c r="X304" s="258"/>
      <c r="Y304" s="258"/>
      <c r="Z304" s="258"/>
      <c r="AA304" s="258"/>
      <c r="AB304" s="258"/>
      <c r="AC304" s="258"/>
      <c r="AD304" s="258"/>
      <c r="AE304" s="258"/>
      <c r="AF304" s="258"/>
      <c r="AG304" s="258"/>
      <c r="AH304" s="258"/>
      <c r="AI304" s="258"/>
      <c r="AJ304" s="258"/>
      <c r="AK304" s="258"/>
      <c r="AL304" s="258"/>
      <c r="AM304" s="258"/>
      <c r="AN304" s="258"/>
      <c r="AO304" s="258"/>
      <c r="AP304" s="258"/>
      <c r="AQ304" s="258"/>
      <c r="AR304" s="258"/>
      <c r="AS304" s="258"/>
      <c r="AT304" s="258"/>
      <c r="AU304" s="258"/>
      <c r="AV304" s="258"/>
      <c r="AW304" s="258"/>
      <c r="AX304" s="258"/>
      <c r="AY304" s="258"/>
      <c r="AZ304" s="258"/>
      <c r="BA304" s="258"/>
      <c r="BB304" s="258"/>
      <c r="BC304" s="258"/>
      <c r="BD304" s="258"/>
      <c r="BE304" s="258"/>
      <c r="BF304" s="258"/>
      <c r="BG304" s="258"/>
      <c r="BH304" s="258"/>
      <c r="BI304" s="258"/>
      <c r="BJ304" s="258"/>
      <c r="BK304" s="258"/>
      <c r="BL304" s="258"/>
      <c r="BM304" s="258"/>
      <c r="BN304" s="258"/>
      <c r="BO304" s="258"/>
      <c r="BP304" s="258"/>
      <c r="BQ304" s="258"/>
      <c r="BR304" s="258"/>
      <c r="BS304" s="258"/>
      <c r="BT304" s="258"/>
      <c r="BU304" s="258"/>
      <c r="BV304" s="258"/>
      <c r="BW304" s="258"/>
      <c r="BX304" s="258"/>
      <c r="BY304" s="258"/>
      <c r="BZ304" s="258"/>
      <c r="CA304" s="258"/>
      <c r="CB304" s="258"/>
      <c r="CC304" s="26">
        <v>1500</v>
      </c>
      <c r="CD304" s="27">
        <v>1500</v>
      </c>
      <c r="CE304" s="26">
        <v>1000</v>
      </c>
      <c r="CF304" s="27">
        <v>1000</v>
      </c>
      <c r="CG304" s="26">
        <v>5000</v>
      </c>
      <c r="CH304" s="27">
        <v>5000</v>
      </c>
      <c r="CI304" s="26">
        <v>8000</v>
      </c>
      <c r="CJ304" s="27"/>
      <c r="CK304" s="28"/>
      <c r="CL304" s="27"/>
      <c r="CM304" s="26"/>
      <c r="CN304" s="27">
        <v>0</v>
      </c>
      <c r="CO304" s="29">
        <v>4620</v>
      </c>
      <c r="CP304" s="27">
        <v>0</v>
      </c>
      <c r="CQ304" s="29">
        <v>4620</v>
      </c>
      <c r="CR304" s="27"/>
      <c r="CS304" s="29">
        <v>4620</v>
      </c>
      <c r="CT304" s="27"/>
      <c r="CU304" s="29">
        <v>4620</v>
      </c>
      <c r="CV304" s="27">
        <f>12200+5040</f>
        <v>17240</v>
      </c>
      <c r="CW304" s="29">
        <v>4620</v>
      </c>
      <c r="CX304" s="27"/>
      <c r="CY304" s="29">
        <v>4620</v>
      </c>
      <c r="CZ304" s="27">
        <v>4620</v>
      </c>
      <c r="DA304" s="29">
        <v>4620</v>
      </c>
      <c r="DB304" s="27"/>
      <c r="DC304" s="29">
        <v>4620</v>
      </c>
      <c r="DD304" s="27">
        <f>4620+4620</f>
        <v>9240</v>
      </c>
      <c r="DE304" s="29">
        <v>4620</v>
      </c>
      <c r="DF304" s="27">
        <v>4620</v>
      </c>
      <c r="DG304" s="28"/>
      <c r="DH304" s="27"/>
      <c r="DI304" s="28"/>
      <c r="DJ304" s="27"/>
      <c r="DK304" s="28"/>
      <c r="DL304" s="27"/>
      <c r="DM304" s="28"/>
      <c r="DN304" s="27"/>
      <c r="DO304" s="28"/>
      <c r="DP304" s="27"/>
      <c r="DQ304" s="28"/>
      <c r="DR304" s="27"/>
      <c r="DS304" s="28"/>
      <c r="DT304" s="27"/>
      <c r="DU304" s="28"/>
      <c r="DV304" s="27"/>
      <c r="DW304" s="28"/>
      <c r="DX304" s="27"/>
      <c r="DY304" s="28"/>
      <c r="DZ304" s="27"/>
      <c r="EA304" s="28"/>
      <c r="EB304" s="27"/>
      <c r="EC304" s="28"/>
      <c r="ED304" s="27"/>
      <c r="EE304" s="28"/>
      <c r="EF304" s="27"/>
      <c r="EG304" s="28"/>
      <c r="EH304" s="27"/>
      <c r="EI304" s="28"/>
      <c r="EJ304" s="27"/>
      <c r="EK304" s="28"/>
      <c r="EL304" s="27"/>
      <c r="EM304" s="28"/>
      <c r="EN304" s="27"/>
      <c r="EO304" s="28"/>
      <c r="EP304" s="27"/>
      <c r="EQ304" s="28"/>
      <c r="ER304" s="27"/>
      <c r="ES304" s="28"/>
      <c r="ET304" s="27"/>
      <c r="EU304" s="26"/>
      <c r="EV304" s="27"/>
      <c r="EW304" s="26"/>
      <c r="EX304" s="27"/>
      <c r="EY304" s="26"/>
      <c r="EZ304" s="27"/>
      <c r="FA304" s="26"/>
      <c r="FB304" s="27"/>
      <c r="FC304" s="26"/>
      <c r="FD304" s="27"/>
      <c r="FE304" s="26"/>
      <c r="FF304" s="27"/>
      <c r="FG304" s="30"/>
      <c r="FH304" s="31"/>
      <c r="FI304" s="31">
        <f t="shared" si="29"/>
        <v>43220</v>
      </c>
      <c r="FJ304" s="31">
        <f t="shared" si="24"/>
        <v>57080</v>
      </c>
      <c r="FK304" s="31">
        <f t="shared" si="25"/>
        <v>43220</v>
      </c>
      <c r="FL304" s="32">
        <f t="shared" si="26"/>
        <v>13860</v>
      </c>
    </row>
    <row r="305" spans="1:168" ht="20.25" customHeight="1">
      <c r="A305" s="172">
        <v>298</v>
      </c>
      <c r="B305" s="48" t="s">
        <v>1034</v>
      </c>
      <c r="C305" s="20" t="s">
        <v>1035</v>
      </c>
      <c r="D305" s="20" t="s">
        <v>1460</v>
      </c>
      <c r="E305" s="20" t="s">
        <v>1457</v>
      </c>
      <c r="F305" s="126" t="s">
        <v>1036</v>
      </c>
      <c r="G305" s="212"/>
      <c r="H305" s="147"/>
      <c r="I305" s="94">
        <v>6600</v>
      </c>
      <c r="J305" s="147"/>
      <c r="K305" s="34">
        <f t="shared" si="23"/>
        <v>57080</v>
      </c>
      <c r="L305" s="25">
        <f>FL305</f>
        <v>18480</v>
      </c>
      <c r="M305" s="26">
        <v>1500</v>
      </c>
      <c r="N305" s="26">
        <v>1000</v>
      </c>
      <c r="O305" s="26">
        <v>5000</v>
      </c>
      <c r="P305" s="26">
        <v>8000</v>
      </c>
      <c r="Q305" s="258"/>
      <c r="R305" s="258"/>
      <c r="S305" s="258"/>
      <c r="T305" s="258"/>
      <c r="U305" s="258"/>
      <c r="V305" s="258"/>
      <c r="W305" s="258"/>
      <c r="X305" s="258"/>
      <c r="Y305" s="258"/>
      <c r="Z305" s="258"/>
      <c r="AA305" s="258"/>
      <c r="AB305" s="258"/>
      <c r="AC305" s="258"/>
      <c r="AD305" s="258"/>
      <c r="AE305" s="258"/>
      <c r="AF305" s="258"/>
      <c r="AG305" s="258"/>
      <c r="AH305" s="258"/>
      <c r="AI305" s="258"/>
      <c r="AJ305" s="258"/>
      <c r="AK305" s="258"/>
      <c r="AL305" s="258"/>
      <c r="AM305" s="258"/>
      <c r="AN305" s="258"/>
      <c r="AO305" s="258"/>
      <c r="AP305" s="258"/>
      <c r="AQ305" s="258"/>
      <c r="AR305" s="258"/>
      <c r="AS305" s="258"/>
      <c r="AT305" s="258"/>
      <c r="AU305" s="258"/>
      <c r="AV305" s="258"/>
      <c r="AW305" s="258"/>
      <c r="AX305" s="258"/>
      <c r="AY305" s="258"/>
      <c r="AZ305" s="258"/>
      <c r="BA305" s="258"/>
      <c r="BB305" s="258"/>
      <c r="BC305" s="258"/>
      <c r="BD305" s="258"/>
      <c r="BE305" s="258"/>
      <c r="BF305" s="258"/>
      <c r="BG305" s="258"/>
      <c r="BH305" s="258"/>
      <c r="BI305" s="258"/>
      <c r="BJ305" s="258"/>
      <c r="BK305" s="258"/>
      <c r="BL305" s="258"/>
      <c r="BM305" s="258"/>
      <c r="BN305" s="258"/>
      <c r="BO305" s="258"/>
      <c r="BP305" s="258"/>
      <c r="BQ305" s="258"/>
      <c r="BR305" s="258"/>
      <c r="BS305" s="258"/>
      <c r="BT305" s="258"/>
      <c r="BU305" s="258"/>
      <c r="BV305" s="258"/>
      <c r="BW305" s="258"/>
      <c r="BX305" s="258"/>
      <c r="BY305" s="258"/>
      <c r="BZ305" s="258"/>
      <c r="CA305" s="258"/>
      <c r="CB305" s="258"/>
      <c r="CC305" s="26">
        <v>1500</v>
      </c>
      <c r="CD305" s="27">
        <v>1500</v>
      </c>
      <c r="CE305" s="26">
        <v>1000</v>
      </c>
      <c r="CF305" s="27">
        <v>1000</v>
      </c>
      <c r="CG305" s="26">
        <v>5000</v>
      </c>
      <c r="CH305" s="27">
        <v>5000</v>
      </c>
      <c r="CI305" s="26">
        <v>8000</v>
      </c>
      <c r="CJ305" s="27"/>
      <c r="CK305" s="26"/>
      <c r="CL305" s="27"/>
      <c r="CM305" s="29">
        <v>4620</v>
      </c>
      <c r="CN305" s="133">
        <v>4620</v>
      </c>
      <c r="CO305" s="29">
        <v>4620</v>
      </c>
      <c r="CP305" s="27">
        <v>4620</v>
      </c>
      <c r="CQ305" s="29">
        <v>4620</v>
      </c>
      <c r="CR305" s="27"/>
      <c r="CS305" s="29">
        <v>4620</v>
      </c>
      <c r="CT305" s="27"/>
      <c r="CU305" s="29">
        <v>4620</v>
      </c>
      <c r="CV305" s="27">
        <v>21860</v>
      </c>
      <c r="CW305" s="29">
        <v>4620</v>
      </c>
      <c r="CX305" s="27"/>
      <c r="CY305" s="29">
        <v>4620</v>
      </c>
      <c r="CZ305" s="27"/>
      <c r="DA305" s="29">
        <v>4620</v>
      </c>
      <c r="DB305" s="27"/>
      <c r="DC305" s="29">
        <v>4620</v>
      </c>
      <c r="DD305" s="27"/>
      <c r="DE305" s="128"/>
      <c r="DF305" s="27"/>
      <c r="DG305" s="128"/>
      <c r="DH305" s="27"/>
      <c r="DI305" s="128"/>
      <c r="DJ305" s="27"/>
      <c r="DK305" s="28"/>
      <c r="DL305" s="27"/>
      <c r="DM305" s="28"/>
      <c r="DN305" s="27"/>
      <c r="DO305" s="28"/>
      <c r="DP305" s="27"/>
      <c r="DQ305" s="28"/>
      <c r="DR305" s="27"/>
      <c r="DS305" s="28"/>
      <c r="DT305" s="27"/>
      <c r="DU305" s="28"/>
      <c r="DV305" s="27"/>
      <c r="DW305" s="28"/>
      <c r="DX305" s="27"/>
      <c r="DY305" s="28"/>
      <c r="DZ305" s="27"/>
      <c r="EA305" s="28"/>
      <c r="EB305" s="27"/>
      <c r="EC305" s="28"/>
      <c r="ED305" s="27"/>
      <c r="EE305" s="28"/>
      <c r="EF305" s="27"/>
      <c r="EG305" s="28"/>
      <c r="EH305" s="27"/>
      <c r="EI305" s="28"/>
      <c r="EJ305" s="27"/>
      <c r="EK305" s="28"/>
      <c r="EL305" s="27"/>
      <c r="EM305" s="28"/>
      <c r="EN305" s="27"/>
      <c r="EO305" s="28"/>
      <c r="EP305" s="27"/>
      <c r="EQ305" s="28"/>
      <c r="ER305" s="27"/>
      <c r="ES305" s="28"/>
      <c r="ET305" s="27"/>
      <c r="EU305" s="26"/>
      <c r="EV305" s="27"/>
      <c r="EW305" s="26"/>
      <c r="EX305" s="27"/>
      <c r="EY305" s="26"/>
      <c r="EZ305" s="27"/>
      <c r="FA305" s="26"/>
      <c r="FB305" s="27"/>
      <c r="FC305" s="26"/>
      <c r="FD305" s="27"/>
      <c r="FE305" s="26"/>
      <c r="FF305" s="27"/>
      <c r="FG305" s="30"/>
      <c r="FH305" s="31"/>
      <c r="FI305" s="31">
        <f t="shared" si="29"/>
        <v>38600</v>
      </c>
      <c r="FJ305" s="31">
        <f t="shared" si="24"/>
        <v>57080</v>
      </c>
      <c r="FK305" s="31">
        <f t="shared" si="25"/>
        <v>38600</v>
      </c>
      <c r="FL305" s="32">
        <f t="shared" si="26"/>
        <v>18480</v>
      </c>
    </row>
    <row r="306" spans="1:168" ht="20.25" customHeight="1">
      <c r="A306" s="41">
        <v>299</v>
      </c>
      <c r="B306" s="48" t="s">
        <v>380</v>
      </c>
      <c r="C306" s="20" t="s">
        <v>381</v>
      </c>
      <c r="D306" s="20" t="s">
        <v>1460</v>
      </c>
      <c r="E306" s="20" t="s">
        <v>1458</v>
      </c>
      <c r="F306" s="21" t="s">
        <v>382</v>
      </c>
      <c r="G306" s="211" t="s">
        <v>45</v>
      </c>
      <c r="H306" s="35" t="s">
        <v>1463</v>
      </c>
      <c r="I306" s="23">
        <v>6200</v>
      </c>
      <c r="J306" s="35"/>
      <c r="K306" s="34">
        <f t="shared" si="23"/>
        <v>54560</v>
      </c>
      <c r="L306" s="25">
        <f>FJ306</f>
        <v>54560</v>
      </c>
      <c r="M306" s="26">
        <v>1500</v>
      </c>
      <c r="N306" s="26">
        <v>1000</v>
      </c>
      <c r="O306" s="26">
        <v>5000</v>
      </c>
      <c r="P306" s="26">
        <v>8000</v>
      </c>
      <c r="Q306" s="258"/>
      <c r="R306" s="258"/>
      <c r="S306" s="258"/>
      <c r="T306" s="258"/>
      <c r="U306" s="258"/>
      <c r="V306" s="258"/>
      <c r="W306" s="258"/>
      <c r="X306" s="258"/>
      <c r="Y306" s="258"/>
      <c r="Z306" s="258"/>
      <c r="AA306" s="258"/>
      <c r="AB306" s="258"/>
      <c r="AC306" s="258"/>
      <c r="AD306" s="258"/>
      <c r="AE306" s="258"/>
      <c r="AF306" s="258"/>
      <c r="AG306" s="258"/>
      <c r="AH306" s="258"/>
      <c r="AI306" s="258"/>
      <c r="AJ306" s="258"/>
      <c r="AK306" s="258"/>
      <c r="AL306" s="258"/>
      <c r="AM306" s="258"/>
      <c r="AN306" s="258"/>
      <c r="AO306" s="258"/>
      <c r="AP306" s="258"/>
      <c r="AQ306" s="258"/>
      <c r="AR306" s="258"/>
      <c r="AS306" s="258"/>
      <c r="AT306" s="258"/>
      <c r="AU306" s="258"/>
      <c r="AV306" s="258"/>
      <c r="AW306" s="258"/>
      <c r="AX306" s="258"/>
      <c r="AY306" s="258"/>
      <c r="AZ306" s="258"/>
      <c r="BA306" s="258"/>
      <c r="BB306" s="258"/>
      <c r="BC306" s="258"/>
      <c r="BD306" s="258"/>
      <c r="BE306" s="258"/>
      <c r="BF306" s="258"/>
      <c r="BG306" s="258"/>
      <c r="BH306" s="258"/>
      <c r="BI306" s="258"/>
      <c r="BJ306" s="258"/>
      <c r="BK306" s="258"/>
      <c r="BL306" s="258"/>
      <c r="BM306" s="258"/>
      <c r="BN306" s="258"/>
      <c r="BO306" s="258"/>
      <c r="BP306" s="258"/>
      <c r="BQ306" s="258"/>
      <c r="BR306" s="258"/>
      <c r="BS306" s="258"/>
      <c r="BT306" s="258"/>
      <c r="BU306" s="258"/>
      <c r="BV306" s="258"/>
      <c r="BW306" s="258"/>
      <c r="BX306" s="258"/>
      <c r="BY306" s="258"/>
      <c r="BZ306" s="258"/>
      <c r="CA306" s="258"/>
      <c r="CB306" s="258"/>
      <c r="CC306" s="26">
        <v>1500</v>
      </c>
      <c r="CD306" s="27">
        <v>1500</v>
      </c>
      <c r="CE306" s="26">
        <v>1000</v>
      </c>
      <c r="CF306" s="27">
        <v>1000</v>
      </c>
      <c r="CG306" s="26">
        <v>5000</v>
      </c>
      <c r="CH306" s="27">
        <v>5000</v>
      </c>
      <c r="CI306" s="26">
        <v>8000</v>
      </c>
      <c r="CJ306" s="27"/>
      <c r="CK306" s="28"/>
      <c r="CL306" s="27"/>
      <c r="CM306" s="26"/>
      <c r="CN306" s="27"/>
      <c r="CO306" s="29">
        <v>4340</v>
      </c>
      <c r="CP306" s="27">
        <v>0</v>
      </c>
      <c r="CQ306" s="29">
        <v>4340</v>
      </c>
      <c r="CR306" s="27">
        <f>4620+0</f>
        <v>4620</v>
      </c>
      <c r="CS306" s="29">
        <v>4340</v>
      </c>
      <c r="CT306" s="27">
        <v>12620</v>
      </c>
      <c r="CU306" s="29">
        <v>4340</v>
      </c>
      <c r="CV306" s="27">
        <f>4620+4620</f>
        <v>9240</v>
      </c>
      <c r="CW306" s="29">
        <v>4340</v>
      </c>
      <c r="CX306" s="27">
        <v>4620</v>
      </c>
      <c r="CY306" s="29">
        <v>4340</v>
      </c>
      <c r="CZ306" s="27">
        <v>4620</v>
      </c>
      <c r="DA306" s="29">
        <v>4340</v>
      </c>
      <c r="DB306" s="27">
        <v>4620</v>
      </c>
      <c r="DC306" s="29">
        <v>4340</v>
      </c>
      <c r="DD306" s="27">
        <v>4620</v>
      </c>
      <c r="DE306" s="29">
        <v>4340</v>
      </c>
      <c r="DF306" s="27">
        <v>4620</v>
      </c>
      <c r="DG306" s="28"/>
      <c r="DH306" s="27"/>
      <c r="DI306" s="28"/>
      <c r="DJ306" s="27"/>
      <c r="DK306" s="28"/>
      <c r="DL306" s="27"/>
      <c r="DM306" s="28"/>
      <c r="DN306" s="27"/>
      <c r="DO306" s="28"/>
      <c r="DP306" s="27"/>
      <c r="DQ306" s="28"/>
      <c r="DR306" s="27"/>
      <c r="DS306" s="28"/>
      <c r="DT306" s="27"/>
      <c r="DU306" s="28"/>
      <c r="DV306" s="27"/>
      <c r="DW306" s="28"/>
      <c r="DX306" s="27"/>
      <c r="DY306" s="28"/>
      <c r="DZ306" s="27"/>
      <c r="EA306" s="28"/>
      <c r="EB306" s="27"/>
      <c r="EC306" s="28"/>
      <c r="ED306" s="27"/>
      <c r="EE306" s="28"/>
      <c r="EF306" s="27"/>
      <c r="EG306" s="28"/>
      <c r="EH306" s="27"/>
      <c r="EI306" s="28"/>
      <c r="EJ306" s="27"/>
      <c r="EK306" s="28"/>
      <c r="EL306" s="27"/>
      <c r="EM306" s="28"/>
      <c r="EN306" s="27"/>
      <c r="EO306" s="28"/>
      <c r="EP306" s="27"/>
      <c r="EQ306" s="28"/>
      <c r="ER306" s="27"/>
      <c r="ES306" s="28"/>
      <c r="ET306" s="27"/>
      <c r="EU306" s="26"/>
      <c r="EV306" s="27"/>
      <c r="EW306" s="26"/>
      <c r="EX306" s="27"/>
      <c r="EY306" s="26"/>
      <c r="EZ306" s="27"/>
      <c r="FA306" s="26"/>
      <c r="FB306" s="27"/>
      <c r="FC306" s="26"/>
      <c r="FD306" s="27"/>
      <c r="FE306" s="26"/>
      <c r="FF306" s="27"/>
      <c r="FG306" s="30"/>
      <c r="FH306" s="31"/>
      <c r="FI306" s="31">
        <f t="shared" si="29"/>
        <v>57080</v>
      </c>
      <c r="FJ306" s="31">
        <f t="shared" si="24"/>
        <v>54560</v>
      </c>
      <c r="FK306" s="31">
        <f t="shared" si="25"/>
        <v>57080</v>
      </c>
      <c r="FL306" s="32">
        <f t="shared" si="26"/>
        <v>-2520</v>
      </c>
    </row>
    <row r="307" spans="1:168" ht="20.25" customHeight="1">
      <c r="A307" s="172">
        <v>300</v>
      </c>
      <c r="B307" s="48" t="s">
        <v>1037</v>
      </c>
      <c r="C307" s="20" t="s">
        <v>1038</v>
      </c>
      <c r="D307" s="20" t="s">
        <v>1460</v>
      </c>
      <c r="E307" s="20" t="s">
        <v>1457</v>
      </c>
      <c r="F307" s="126" t="s">
        <v>1039</v>
      </c>
      <c r="G307" s="33"/>
      <c r="H307" s="127"/>
      <c r="I307" s="94">
        <v>6600</v>
      </c>
      <c r="J307" s="127"/>
      <c r="K307" s="34">
        <f t="shared" si="23"/>
        <v>57080</v>
      </c>
      <c r="L307" s="25">
        <f t="shared" ref="L307:L315" si="30">FL307</f>
        <v>4620</v>
      </c>
      <c r="M307" s="26">
        <v>1500</v>
      </c>
      <c r="N307" s="26">
        <v>1000</v>
      </c>
      <c r="O307" s="26">
        <v>5000</v>
      </c>
      <c r="P307" s="26">
        <v>8000</v>
      </c>
      <c r="Q307" s="258"/>
      <c r="R307" s="258"/>
      <c r="S307" s="258"/>
      <c r="T307" s="258"/>
      <c r="U307" s="258"/>
      <c r="V307" s="258"/>
      <c r="W307" s="258"/>
      <c r="X307" s="258"/>
      <c r="Y307" s="258"/>
      <c r="Z307" s="258"/>
      <c r="AA307" s="258"/>
      <c r="AB307" s="258"/>
      <c r="AC307" s="258"/>
      <c r="AD307" s="258"/>
      <c r="AE307" s="258"/>
      <c r="AF307" s="258"/>
      <c r="AG307" s="258"/>
      <c r="AH307" s="258"/>
      <c r="AI307" s="258"/>
      <c r="AJ307" s="258"/>
      <c r="AK307" s="258"/>
      <c r="AL307" s="258"/>
      <c r="AM307" s="258"/>
      <c r="AN307" s="258"/>
      <c r="AO307" s="258"/>
      <c r="AP307" s="258"/>
      <c r="AQ307" s="258"/>
      <c r="AR307" s="258"/>
      <c r="AS307" s="258"/>
      <c r="AT307" s="258"/>
      <c r="AU307" s="258"/>
      <c r="AV307" s="258"/>
      <c r="AW307" s="258"/>
      <c r="AX307" s="258"/>
      <c r="AY307" s="258"/>
      <c r="AZ307" s="258"/>
      <c r="BA307" s="258"/>
      <c r="BB307" s="258"/>
      <c r="BC307" s="258"/>
      <c r="BD307" s="258"/>
      <c r="BE307" s="258"/>
      <c r="BF307" s="258"/>
      <c r="BG307" s="258"/>
      <c r="BH307" s="258"/>
      <c r="BI307" s="258"/>
      <c r="BJ307" s="258"/>
      <c r="BK307" s="258"/>
      <c r="BL307" s="258"/>
      <c r="BM307" s="258"/>
      <c r="BN307" s="258"/>
      <c r="BO307" s="258"/>
      <c r="BP307" s="258"/>
      <c r="BQ307" s="258"/>
      <c r="BR307" s="258"/>
      <c r="BS307" s="258"/>
      <c r="BT307" s="258"/>
      <c r="BU307" s="258"/>
      <c r="BV307" s="258"/>
      <c r="BW307" s="258"/>
      <c r="BX307" s="258"/>
      <c r="BY307" s="258"/>
      <c r="BZ307" s="258"/>
      <c r="CA307" s="258"/>
      <c r="CB307" s="258"/>
      <c r="CC307" s="26">
        <v>1500</v>
      </c>
      <c r="CD307" s="27">
        <v>1500</v>
      </c>
      <c r="CE307" s="26">
        <v>1000</v>
      </c>
      <c r="CF307" s="27">
        <v>1000</v>
      </c>
      <c r="CG307" s="26">
        <v>5000</v>
      </c>
      <c r="CH307" s="27">
        <v>5000</v>
      </c>
      <c r="CI307" s="26">
        <v>8000</v>
      </c>
      <c r="CJ307" s="27">
        <f>0+0</f>
        <v>0</v>
      </c>
      <c r="CK307" s="26"/>
      <c r="CL307" s="27"/>
      <c r="CM307" s="29">
        <v>4620</v>
      </c>
      <c r="CN307" s="27">
        <v>0</v>
      </c>
      <c r="CO307" s="29">
        <v>4620</v>
      </c>
      <c r="CP307" s="27">
        <v>0</v>
      </c>
      <c r="CQ307" s="29">
        <v>4620</v>
      </c>
      <c r="CR307" s="27">
        <f>10000+0</f>
        <v>10000</v>
      </c>
      <c r="CS307" s="29">
        <v>4620</v>
      </c>
      <c r="CT307" s="27">
        <v>16480</v>
      </c>
      <c r="CU307" s="29">
        <v>4620</v>
      </c>
      <c r="CV307" s="27"/>
      <c r="CW307" s="29">
        <v>4620</v>
      </c>
      <c r="CX307" s="27"/>
      <c r="CY307" s="29">
        <v>4620</v>
      </c>
      <c r="CZ307" s="27"/>
      <c r="DA307" s="29">
        <v>4620</v>
      </c>
      <c r="DB307" s="27"/>
      <c r="DC307" s="29">
        <v>4620</v>
      </c>
      <c r="DD307" s="27">
        <v>18480</v>
      </c>
      <c r="DE307" s="128"/>
      <c r="DF307" s="27"/>
      <c r="DG307" s="128"/>
      <c r="DH307" s="27"/>
      <c r="DI307" s="128"/>
      <c r="DJ307" s="27"/>
      <c r="DK307" s="28"/>
      <c r="DL307" s="27"/>
      <c r="DM307" s="28"/>
      <c r="DN307" s="27"/>
      <c r="DO307" s="28"/>
      <c r="DP307" s="27"/>
      <c r="DQ307" s="28"/>
      <c r="DR307" s="27"/>
      <c r="DS307" s="28"/>
      <c r="DT307" s="27"/>
      <c r="DU307" s="28"/>
      <c r="DV307" s="27"/>
      <c r="DW307" s="28"/>
      <c r="DX307" s="27"/>
      <c r="DY307" s="28"/>
      <c r="DZ307" s="27"/>
      <c r="EA307" s="28"/>
      <c r="EB307" s="27"/>
      <c r="EC307" s="28"/>
      <c r="ED307" s="27"/>
      <c r="EE307" s="28"/>
      <c r="EF307" s="27"/>
      <c r="EG307" s="28"/>
      <c r="EH307" s="27"/>
      <c r="EI307" s="28"/>
      <c r="EJ307" s="27"/>
      <c r="EK307" s="28"/>
      <c r="EL307" s="27"/>
      <c r="EM307" s="28"/>
      <c r="EN307" s="27"/>
      <c r="EO307" s="28"/>
      <c r="EP307" s="27"/>
      <c r="EQ307" s="28"/>
      <c r="ER307" s="27"/>
      <c r="ES307" s="28"/>
      <c r="ET307" s="27"/>
      <c r="EU307" s="26"/>
      <c r="EV307" s="27"/>
      <c r="EW307" s="26"/>
      <c r="EX307" s="27"/>
      <c r="EY307" s="26"/>
      <c r="EZ307" s="27"/>
      <c r="FA307" s="26"/>
      <c r="FB307" s="27"/>
      <c r="FC307" s="26"/>
      <c r="FD307" s="27"/>
      <c r="FE307" s="26"/>
      <c r="FF307" s="27"/>
      <c r="FG307" s="30"/>
      <c r="FH307" s="31"/>
      <c r="FI307" s="31">
        <f t="shared" si="29"/>
        <v>52460</v>
      </c>
      <c r="FJ307" s="31">
        <f t="shared" si="24"/>
        <v>57080</v>
      </c>
      <c r="FK307" s="31">
        <f t="shared" si="25"/>
        <v>52460</v>
      </c>
      <c r="FL307" s="32">
        <f t="shared" si="26"/>
        <v>4620</v>
      </c>
    </row>
    <row r="308" spans="1:168" ht="20.25" customHeight="1">
      <c r="A308" s="41">
        <v>301</v>
      </c>
      <c r="B308" s="48" t="s">
        <v>1040</v>
      </c>
      <c r="C308" s="20" t="s">
        <v>1041</v>
      </c>
      <c r="D308" s="20" t="s">
        <v>1460</v>
      </c>
      <c r="E308" s="20" t="s">
        <v>1457</v>
      </c>
      <c r="F308" s="126" t="s">
        <v>1042</v>
      </c>
      <c r="G308" s="33"/>
      <c r="H308" s="127"/>
      <c r="I308" s="94">
        <v>6600</v>
      </c>
      <c r="J308" s="127"/>
      <c r="K308" s="34">
        <f t="shared" si="23"/>
        <v>57080</v>
      </c>
      <c r="L308" s="25">
        <f t="shared" si="30"/>
        <v>4620</v>
      </c>
      <c r="M308" s="26">
        <v>1500</v>
      </c>
      <c r="N308" s="26">
        <v>1000</v>
      </c>
      <c r="O308" s="26">
        <v>5000</v>
      </c>
      <c r="P308" s="26">
        <v>8000</v>
      </c>
      <c r="Q308" s="258"/>
      <c r="R308" s="258"/>
      <c r="S308" s="258"/>
      <c r="T308" s="258"/>
      <c r="U308" s="258"/>
      <c r="V308" s="258"/>
      <c r="W308" s="258"/>
      <c r="X308" s="258"/>
      <c r="Y308" s="258"/>
      <c r="Z308" s="258"/>
      <c r="AA308" s="258"/>
      <c r="AB308" s="258"/>
      <c r="AC308" s="258"/>
      <c r="AD308" s="258"/>
      <c r="AE308" s="258"/>
      <c r="AF308" s="258"/>
      <c r="AG308" s="258"/>
      <c r="AH308" s="258"/>
      <c r="AI308" s="258"/>
      <c r="AJ308" s="258"/>
      <c r="AK308" s="258"/>
      <c r="AL308" s="258"/>
      <c r="AM308" s="258"/>
      <c r="AN308" s="258"/>
      <c r="AO308" s="258"/>
      <c r="AP308" s="258"/>
      <c r="AQ308" s="258"/>
      <c r="AR308" s="258"/>
      <c r="AS308" s="258"/>
      <c r="AT308" s="258"/>
      <c r="AU308" s="258"/>
      <c r="AV308" s="258"/>
      <c r="AW308" s="258"/>
      <c r="AX308" s="258"/>
      <c r="AY308" s="258"/>
      <c r="AZ308" s="258"/>
      <c r="BA308" s="258"/>
      <c r="BB308" s="258"/>
      <c r="BC308" s="258"/>
      <c r="BD308" s="258"/>
      <c r="BE308" s="258"/>
      <c r="BF308" s="258"/>
      <c r="BG308" s="258"/>
      <c r="BH308" s="258"/>
      <c r="BI308" s="258"/>
      <c r="BJ308" s="258"/>
      <c r="BK308" s="258"/>
      <c r="BL308" s="258"/>
      <c r="BM308" s="258"/>
      <c r="BN308" s="258"/>
      <c r="BO308" s="258"/>
      <c r="BP308" s="258"/>
      <c r="BQ308" s="258"/>
      <c r="BR308" s="258"/>
      <c r="BS308" s="258"/>
      <c r="BT308" s="258"/>
      <c r="BU308" s="258"/>
      <c r="BV308" s="258"/>
      <c r="BW308" s="258"/>
      <c r="BX308" s="258"/>
      <c r="BY308" s="258"/>
      <c r="BZ308" s="258"/>
      <c r="CA308" s="258"/>
      <c r="CB308" s="258"/>
      <c r="CC308" s="26">
        <v>1500</v>
      </c>
      <c r="CD308" s="27">
        <v>1500</v>
      </c>
      <c r="CE308" s="26">
        <v>1000</v>
      </c>
      <c r="CF308" s="27">
        <v>1000</v>
      </c>
      <c r="CG308" s="26">
        <v>5000</v>
      </c>
      <c r="CH308" s="27">
        <v>5000</v>
      </c>
      <c r="CI308" s="26">
        <v>8000</v>
      </c>
      <c r="CJ308" s="27">
        <v>0</v>
      </c>
      <c r="CK308" s="26"/>
      <c r="CL308" s="27"/>
      <c r="CM308" s="29">
        <v>4620</v>
      </c>
      <c r="CN308" s="27">
        <v>0</v>
      </c>
      <c r="CO308" s="29">
        <v>4620</v>
      </c>
      <c r="CP308" s="27">
        <v>9240</v>
      </c>
      <c r="CQ308" s="29">
        <v>4620</v>
      </c>
      <c r="CR308" s="27">
        <v>0</v>
      </c>
      <c r="CS308" s="29">
        <v>4620</v>
      </c>
      <c r="CT308" s="27">
        <f>9240+8000</f>
        <v>17240</v>
      </c>
      <c r="CU308" s="29">
        <v>4620</v>
      </c>
      <c r="CV308" s="27"/>
      <c r="CW308" s="29">
        <v>4620</v>
      </c>
      <c r="CX308" s="27">
        <v>9240</v>
      </c>
      <c r="CY308" s="29">
        <v>4620</v>
      </c>
      <c r="CZ308" s="27">
        <v>4620</v>
      </c>
      <c r="DA308" s="29">
        <v>4620</v>
      </c>
      <c r="DB308" s="27"/>
      <c r="DC308" s="29">
        <v>4620</v>
      </c>
      <c r="DD308" s="27">
        <v>4620</v>
      </c>
      <c r="DE308" s="128"/>
      <c r="DF308" s="27"/>
      <c r="DG308" s="128"/>
      <c r="DH308" s="27"/>
      <c r="DI308" s="128"/>
      <c r="DJ308" s="27"/>
      <c r="DK308" s="28"/>
      <c r="DL308" s="27"/>
      <c r="DM308" s="28"/>
      <c r="DN308" s="27"/>
      <c r="DO308" s="28"/>
      <c r="DP308" s="27"/>
      <c r="DQ308" s="28"/>
      <c r="DR308" s="27"/>
      <c r="DS308" s="28"/>
      <c r="DT308" s="27"/>
      <c r="DU308" s="28"/>
      <c r="DV308" s="27"/>
      <c r="DW308" s="28"/>
      <c r="DX308" s="27"/>
      <c r="DY308" s="28"/>
      <c r="DZ308" s="27"/>
      <c r="EA308" s="28"/>
      <c r="EB308" s="27"/>
      <c r="EC308" s="28"/>
      <c r="ED308" s="27"/>
      <c r="EE308" s="28"/>
      <c r="EF308" s="27"/>
      <c r="EG308" s="28"/>
      <c r="EH308" s="27"/>
      <c r="EI308" s="28"/>
      <c r="EJ308" s="27"/>
      <c r="EK308" s="28"/>
      <c r="EL308" s="27"/>
      <c r="EM308" s="28"/>
      <c r="EN308" s="27"/>
      <c r="EO308" s="28"/>
      <c r="EP308" s="27"/>
      <c r="EQ308" s="28"/>
      <c r="ER308" s="27"/>
      <c r="ES308" s="28"/>
      <c r="ET308" s="27"/>
      <c r="EU308" s="26"/>
      <c r="EV308" s="27"/>
      <c r="EW308" s="26"/>
      <c r="EX308" s="27"/>
      <c r="EY308" s="26"/>
      <c r="EZ308" s="27"/>
      <c r="FA308" s="26"/>
      <c r="FB308" s="27"/>
      <c r="FC308" s="26"/>
      <c r="FD308" s="27"/>
      <c r="FE308" s="26"/>
      <c r="FF308" s="27"/>
      <c r="FG308" s="30"/>
      <c r="FH308" s="31"/>
      <c r="FI308" s="31">
        <f t="shared" si="29"/>
        <v>52460</v>
      </c>
      <c r="FJ308" s="31">
        <f t="shared" si="24"/>
        <v>57080</v>
      </c>
      <c r="FK308" s="31">
        <f t="shared" si="25"/>
        <v>52460</v>
      </c>
      <c r="FL308" s="32">
        <f t="shared" si="26"/>
        <v>4620</v>
      </c>
    </row>
    <row r="309" spans="1:168" ht="20.25" customHeight="1">
      <c r="A309" s="172">
        <v>302</v>
      </c>
      <c r="B309" s="48" t="s">
        <v>1043</v>
      </c>
      <c r="C309" s="20" t="s">
        <v>1044</v>
      </c>
      <c r="D309" s="20" t="s">
        <v>1460</v>
      </c>
      <c r="E309" s="20" t="s">
        <v>1457</v>
      </c>
      <c r="F309" s="126" t="s">
        <v>1045</v>
      </c>
      <c r="G309" s="211"/>
      <c r="H309" s="147"/>
      <c r="I309" s="94">
        <v>6600</v>
      </c>
      <c r="J309" s="147"/>
      <c r="K309" s="34">
        <f t="shared" si="23"/>
        <v>57080</v>
      </c>
      <c r="L309" s="38">
        <f t="shared" si="30"/>
        <v>0</v>
      </c>
      <c r="M309" s="26">
        <v>1500</v>
      </c>
      <c r="N309" s="26">
        <v>1000</v>
      </c>
      <c r="O309" s="26">
        <v>5000</v>
      </c>
      <c r="P309" s="26">
        <v>8000</v>
      </c>
      <c r="Q309" s="258"/>
      <c r="R309" s="258"/>
      <c r="S309" s="258"/>
      <c r="T309" s="258"/>
      <c r="U309" s="258"/>
      <c r="V309" s="258"/>
      <c r="W309" s="258"/>
      <c r="X309" s="258"/>
      <c r="Y309" s="258"/>
      <c r="Z309" s="258"/>
      <c r="AA309" s="258"/>
      <c r="AB309" s="258"/>
      <c r="AC309" s="258"/>
      <c r="AD309" s="258"/>
      <c r="AE309" s="258"/>
      <c r="AF309" s="258"/>
      <c r="AG309" s="258"/>
      <c r="AH309" s="258"/>
      <c r="AI309" s="258"/>
      <c r="AJ309" s="258"/>
      <c r="AK309" s="258"/>
      <c r="AL309" s="258"/>
      <c r="AM309" s="258"/>
      <c r="AN309" s="258"/>
      <c r="AO309" s="258"/>
      <c r="AP309" s="258"/>
      <c r="AQ309" s="258"/>
      <c r="AR309" s="258"/>
      <c r="AS309" s="258"/>
      <c r="AT309" s="258"/>
      <c r="AU309" s="258"/>
      <c r="AV309" s="258"/>
      <c r="AW309" s="258"/>
      <c r="AX309" s="258"/>
      <c r="AY309" s="258"/>
      <c r="AZ309" s="258"/>
      <c r="BA309" s="258"/>
      <c r="BB309" s="258"/>
      <c r="BC309" s="258"/>
      <c r="BD309" s="258"/>
      <c r="BE309" s="258"/>
      <c r="BF309" s="258"/>
      <c r="BG309" s="258"/>
      <c r="BH309" s="258"/>
      <c r="BI309" s="258"/>
      <c r="BJ309" s="258"/>
      <c r="BK309" s="258"/>
      <c r="BL309" s="258"/>
      <c r="BM309" s="258"/>
      <c r="BN309" s="258"/>
      <c r="BO309" s="258"/>
      <c r="BP309" s="258"/>
      <c r="BQ309" s="258"/>
      <c r="BR309" s="258"/>
      <c r="BS309" s="258"/>
      <c r="BT309" s="258"/>
      <c r="BU309" s="258"/>
      <c r="BV309" s="258"/>
      <c r="BW309" s="258"/>
      <c r="BX309" s="258"/>
      <c r="BY309" s="258"/>
      <c r="BZ309" s="258"/>
      <c r="CA309" s="258"/>
      <c r="CB309" s="258"/>
      <c r="CC309" s="26">
        <v>1500</v>
      </c>
      <c r="CD309" s="27">
        <v>1500</v>
      </c>
      <c r="CE309" s="26">
        <v>1000</v>
      </c>
      <c r="CF309" s="27">
        <v>1000</v>
      </c>
      <c r="CG309" s="26">
        <v>5000</v>
      </c>
      <c r="CH309" s="27">
        <v>5000</v>
      </c>
      <c r="CI309" s="26">
        <v>8000</v>
      </c>
      <c r="CJ309" s="27">
        <v>0</v>
      </c>
      <c r="CK309" s="26"/>
      <c r="CL309" s="27"/>
      <c r="CM309" s="29">
        <v>4620</v>
      </c>
      <c r="CN309" s="27">
        <v>4620</v>
      </c>
      <c r="CO309" s="29">
        <v>4620</v>
      </c>
      <c r="CP309" s="27">
        <v>4620</v>
      </c>
      <c r="CQ309" s="29">
        <v>4620</v>
      </c>
      <c r="CR309" s="27">
        <v>4620</v>
      </c>
      <c r="CS309" s="29">
        <v>4620</v>
      </c>
      <c r="CT309" s="27">
        <v>12620</v>
      </c>
      <c r="CU309" s="29">
        <v>4620</v>
      </c>
      <c r="CV309" s="27">
        <v>4620</v>
      </c>
      <c r="CW309" s="29">
        <v>4620</v>
      </c>
      <c r="CX309" s="27">
        <v>4620</v>
      </c>
      <c r="CY309" s="29">
        <v>4620</v>
      </c>
      <c r="CZ309" s="27"/>
      <c r="DA309" s="29">
        <v>4620</v>
      </c>
      <c r="DB309" s="27"/>
      <c r="DC309" s="29">
        <v>4620</v>
      </c>
      <c r="DD309" s="27">
        <v>13860</v>
      </c>
      <c r="DE309" s="128"/>
      <c r="DF309" s="27"/>
      <c r="DG309" s="128"/>
      <c r="DH309" s="27"/>
      <c r="DI309" s="128"/>
      <c r="DJ309" s="27"/>
      <c r="DK309" s="28"/>
      <c r="DL309" s="27"/>
      <c r="DM309" s="28"/>
      <c r="DN309" s="27"/>
      <c r="DO309" s="28"/>
      <c r="DP309" s="27"/>
      <c r="DQ309" s="28"/>
      <c r="DR309" s="27"/>
      <c r="DS309" s="28"/>
      <c r="DT309" s="27"/>
      <c r="DU309" s="28"/>
      <c r="DV309" s="27"/>
      <c r="DW309" s="28"/>
      <c r="DX309" s="27"/>
      <c r="DY309" s="28"/>
      <c r="DZ309" s="27"/>
      <c r="EA309" s="28"/>
      <c r="EB309" s="27"/>
      <c r="EC309" s="28"/>
      <c r="ED309" s="27"/>
      <c r="EE309" s="28"/>
      <c r="EF309" s="27"/>
      <c r="EG309" s="28"/>
      <c r="EH309" s="27"/>
      <c r="EI309" s="28"/>
      <c r="EJ309" s="27"/>
      <c r="EK309" s="28"/>
      <c r="EL309" s="27"/>
      <c r="EM309" s="28"/>
      <c r="EN309" s="27"/>
      <c r="EO309" s="28"/>
      <c r="EP309" s="27"/>
      <c r="EQ309" s="28"/>
      <c r="ER309" s="27"/>
      <c r="ES309" s="28"/>
      <c r="ET309" s="27"/>
      <c r="EU309" s="26"/>
      <c r="EV309" s="27"/>
      <c r="EW309" s="26"/>
      <c r="EX309" s="27"/>
      <c r="EY309" s="26"/>
      <c r="EZ309" s="27"/>
      <c r="FA309" s="26"/>
      <c r="FB309" s="27"/>
      <c r="FC309" s="26"/>
      <c r="FD309" s="27"/>
      <c r="FE309" s="26"/>
      <c r="FF309" s="27"/>
      <c r="FG309" s="30"/>
      <c r="FH309" s="31"/>
      <c r="FI309" s="31">
        <f t="shared" si="29"/>
        <v>57080</v>
      </c>
      <c r="FJ309" s="31">
        <f t="shared" si="24"/>
        <v>57080</v>
      </c>
      <c r="FK309" s="31">
        <f t="shared" si="25"/>
        <v>57080</v>
      </c>
      <c r="FL309" s="32">
        <f t="shared" si="26"/>
        <v>0</v>
      </c>
    </row>
    <row r="310" spans="1:168" ht="20.25" customHeight="1">
      <c r="A310" s="41">
        <v>303</v>
      </c>
      <c r="B310" s="48" t="s">
        <v>1046</v>
      </c>
      <c r="C310" s="20" t="s">
        <v>1047</v>
      </c>
      <c r="D310" s="20" t="s">
        <v>1460</v>
      </c>
      <c r="E310" s="20" t="s">
        <v>1457</v>
      </c>
      <c r="F310" s="126" t="s">
        <v>1048</v>
      </c>
      <c r="G310" s="33"/>
      <c r="H310" s="127"/>
      <c r="I310" s="94">
        <v>6600</v>
      </c>
      <c r="J310" s="127"/>
      <c r="K310" s="34">
        <f t="shared" si="23"/>
        <v>57080</v>
      </c>
      <c r="L310" s="25">
        <f t="shared" si="30"/>
        <v>18480</v>
      </c>
      <c r="M310" s="26">
        <v>1500</v>
      </c>
      <c r="N310" s="26">
        <v>1000</v>
      </c>
      <c r="O310" s="26">
        <v>5000</v>
      </c>
      <c r="P310" s="26">
        <v>8000</v>
      </c>
      <c r="Q310" s="258"/>
      <c r="R310" s="258"/>
      <c r="S310" s="258"/>
      <c r="T310" s="258"/>
      <c r="U310" s="258"/>
      <c r="V310" s="258"/>
      <c r="W310" s="258"/>
      <c r="X310" s="258"/>
      <c r="Y310" s="258"/>
      <c r="Z310" s="258"/>
      <c r="AA310" s="258"/>
      <c r="AB310" s="258"/>
      <c r="AC310" s="258"/>
      <c r="AD310" s="258"/>
      <c r="AE310" s="258"/>
      <c r="AF310" s="258"/>
      <c r="AG310" s="258"/>
      <c r="AH310" s="258"/>
      <c r="AI310" s="258"/>
      <c r="AJ310" s="258"/>
      <c r="AK310" s="258"/>
      <c r="AL310" s="258"/>
      <c r="AM310" s="258"/>
      <c r="AN310" s="258"/>
      <c r="AO310" s="258"/>
      <c r="AP310" s="258"/>
      <c r="AQ310" s="258"/>
      <c r="AR310" s="258"/>
      <c r="AS310" s="258"/>
      <c r="AT310" s="258"/>
      <c r="AU310" s="258"/>
      <c r="AV310" s="258"/>
      <c r="AW310" s="258"/>
      <c r="AX310" s="258"/>
      <c r="AY310" s="258"/>
      <c r="AZ310" s="258"/>
      <c r="BA310" s="258"/>
      <c r="BB310" s="258"/>
      <c r="BC310" s="258"/>
      <c r="BD310" s="258"/>
      <c r="BE310" s="258"/>
      <c r="BF310" s="258"/>
      <c r="BG310" s="258"/>
      <c r="BH310" s="258"/>
      <c r="BI310" s="258"/>
      <c r="BJ310" s="258"/>
      <c r="BK310" s="258"/>
      <c r="BL310" s="258"/>
      <c r="BM310" s="258"/>
      <c r="BN310" s="258"/>
      <c r="BO310" s="258"/>
      <c r="BP310" s="258"/>
      <c r="BQ310" s="258"/>
      <c r="BR310" s="258"/>
      <c r="BS310" s="258"/>
      <c r="BT310" s="258"/>
      <c r="BU310" s="258"/>
      <c r="BV310" s="258"/>
      <c r="BW310" s="258"/>
      <c r="BX310" s="258"/>
      <c r="BY310" s="258"/>
      <c r="BZ310" s="258"/>
      <c r="CA310" s="258"/>
      <c r="CB310" s="258"/>
      <c r="CC310" s="26">
        <v>1500</v>
      </c>
      <c r="CD310" s="27">
        <v>1500</v>
      </c>
      <c r="CE310" s="26">
        <v>1000</v>
      </c>
      <c r="CF310" s="27">
        <v>1000</v>
      </c>
      <c r="CG310" s="26">
        <v>5000</v>
      </c>
      <c r="CH310" s="27">
        <v>5000</v>
      </c>
      <c r="CI310" s="26">
        <v>8000</v>
      </c>
      <c r="CJ310" s="27">
        <v>0</v>
      </c>
      <c r="CK310" s="26"/>
      <c r="CL310" s="27"/>
      <c r="CM310" s="29">
        <v>4620</v>
      </c>
      <c r="CN310" s="27">
        <v>0</v>
      </c>
      <c r="CO310" s="29">
        <v>4620</v>
      </c>
      <c r="CP310" s="27"/>
      <c r="CQ310" s="29">
        <v>4620</v>
      </c>
      <c r="CR310" s="27"/>
      <c r="CS310" s="29">
        <v>4620</v>
      </c>
      <c r="CT310" s="27">
        <v>12620</v>
      </c>
      <c r="CU310" s="29">
        <v>4620</v>
      </c>
      <c r="CV310" s="27"/>
      <c r="CW310" s="29">
        <v>4620</v>
      </c>
      <c r="CX310" s="27"/>
      <c r="CY310" s="29">
        <v>4620</v>
      </c>
      <c r="CZ310" s="27"/>
      <c r="DA310" s="29">
        <v>4620</v>
      </c>
      <c r="DB310" s="27"/>
      <c r="DC310" s="29">
        <v>4620</v>
      </c>
      <c r="DD310" s="27">
        <v>18480</v>
      </c>
      <c r="DE310" s="128"/>
      <c r="DF310" s="27"/>
      <c r="DG310" s="128"/>
      <c r="DH310" s="27"/>
      <c r="DI310" s="128"/>
      <c r="DJ310" s="27"/>
      <c r="DK310" s="28"/>
      <c r="DL310" s="27"/>
      <c r="DM310" s="28"/>
      <c r="DN310" s="27"/>
      <c r="DO310" s="28"/>
      <c r="DP310" s="27"/>
      <c r="DQ310" s="28"/>
      <c r="DR310" s="27"/>
      <c r="DS310" s="28"/>
      <c r="DT310" s="27"/>
      <c r="DU310" s="28"/>
      <c r="DV310" s="27"/>
      <c r="DW310" s="28"/>
      <c r="DX310" s="27"/>
      <c r="DY310" s="28"/>
      <c r="DZ310" s="27"/>
      <c r="EA310" s="28"/>
      <c r="EB310" s="27"/>
      <c r="EC310" s="28"/>
      <c r="ED310" s="27"/>
      <c r="EE310" s="28"/>
      <c r="EF310" s="27"/>
      <c r="EG310" s="28"/>
      <c r="EH310" s="27"/>
      <c r="EI310" s="28"/>
      <c r="EJ310" s="27"/>
      <c r="EK310" s="28"/>
      <c r="EL310" s="27"/>
      <c r="EM310" s="28"/>
      <c r="EN310" s="27"/>
      <c r="EO310" s="28"/>
      <c r="EP310" s="27"/>
      <c r="EQ310" s="28"/>
      <c r="ER310" s="27"/>
      <c r="ES310" s="28"/>
      <c r="ET310" s="27"/>
      <c r="EU310" s="26"/>
      <c r="EV310" s="27"/>
      <c r="EW310" s="26"/>
      <c r="EX310" s="27"/>
      <c r="EY310" s="26"/>
      <c r="EZ310" s="27"/>
      <c r="FA310" s="26"/>
      <c r="FB310" s="27"/>
      <c r="FC310" s="26"/>
      <c r="FD310" s="27"/>
      <c r="FE310" s="26"/>
      <c r="FF310" s="27"/>
      <c r="FG310" s="30"/>
      <c r="FH310" s="31"/>
      <c r="FI310" s="31">
        <f t="shared" si="29"/>
        <v>38600</v>
      </c>
      <c r="FJ310" s="31">
        <f t="shared" si="24"/>
        <v>57080</v>
      </c>
      <c r="FK310" s="31">
        <f t="shared" si="25"/>
        <v>38600</v>
      </c>
      <c r="FL310" s="32">
        <f t="shared" si="26"/>
        <v>18480</v>
      </c>
    </row>
    <row r="311" spans="1:168">
      <c r="A311" s="172">
        <v>304</v>
      </c>
      <c r="B311" s="48" t="s">
        <v>1049</v>
      </c>
      <c r="C311" s="20" t="s">
        <v>1050</v>
      </c>
      <c r="D311" s="20" t="s">
        <v>1460</v>
      </c>
      <c r="E311" s="20" t="s">
        <v>1457</v>
      </c>
      <c r="F311" s="126" t="s">
        <v>1051</v>
      </c>
      <c r="G311" s="210"/>
      <c r="H311" s="127"/>
      <c r="I311" s="94">
        <v>6600</v>
      </c>
      <c r="J311" s="127"/>
      <c r="K311" s="34">
        <f t="shared" si="23"/>
        <v>57080</v>
      </c>
      <c r="L311" s="25">
        <f t="shared" si="30"/>
        <v>4620</v>
      </c>
      <c r="M311" s="26">
        <v>1500</v>
      </c>
      <c r="N311" s="26">
        <v>1000</v>
      </c>
      <c r="O311" s="26">
        <v>5000</v>
      </c>
      <c r="P311" s="26">
        <v>8000</v>
      </c>
      <c r="Q311" s="258"/>
      <c r="R311" s="258"/>
      <c r="S311" s="258"/>
      <c r="T311" s="258"/>
      <c r="U311" s="258"/>
      <c r="V311" s="258"/>
      <c r="W311" s="258"/>
      <c r="X311" s="258"/>
      <c r="Y311" s="258"/>
      <c r="Z311" s="258"/>
      <c r="AA311" s="258"/>
      <c r="AB311" s="258"/>
      <c r="AC311" s="258"/>
      <c r="AD311" s="258"/>
      <c r="AE311" s="258"/>
      <c r="AF311" s="258"/>
      <c r="AG311" s="258"/>
      <c r="AH311" s="258"/>
      <c r="AI311" s="258"/>
      <c r="AJ311" s="258"/>
      <c r="AK311" s="258"/>
      <c r="AL311" s="258"/>
      <c r="AM311" s="258"/>
      <c r="AN311" s="258"/>
      <c r="AO311" s="258"/>
      <c r="AP311" s="258"/>
      <c r="AQ311" s="258"/>
      <c r="AR311" s="258"/>
      <c r="AS311" s="258"/>
      <c r="AT311" s="258"/>
      <c r="AU311" s="258"/>
      <c r="AV311" s="258"/>
      <c r="AW311" s="258"/>
      <c r="AX311" s="258"/>
      <c r="AY311" s="258"/>
      <c r="AZ311" s="258"/>
      <c r="BA311" s="258"/>
      <c r="BB311" s="258"/>
      <c r="BC311" s="258"/>
      <c r="BD311" s="258"/>
      <c r="BE311" s="258"/>
      <c r="BF311" s="258"/>
      <c r="BG311" s="258"/>
      <c r="BH311" s="258"/>
      <c r="BI311" s="258"/>
      <c r="BJ311" s="258"/>
      <c r="BK311" s="258"/>
      <c r="BL311" s="258"/>
      <c r="BM311" s="258"/>
      <c r="BN311" s="258"/>
      <c r="BO311" s="258"/>
      <c r="BP311" s="258"/>
      <c r="BQ311" s="258"/>
      <c r="BR311" s="258"/>
      <c r="BS311" s="258"/>
      <c r="BT311" s="258"/>
      <c r="BU311" s="258"/>
      <c r="BV311" s="258"/>
      <c r="BW311" s="258"/>
      <c r="BX311" s="258"/>
      <c r="BY311" s="258"/>
      <c r="BZ311" s="258"/>
      <c r="CA311" s="258"/>
      <c r="CB311" s="258"/>
      <c r="CC311" s="26">
        <v>1500</v>
      </c>
      <c r="CD311" s="27">
        <v>1500</v>
      </c>
      <c r="CE311" s="26">
        <v>1000</v>
      </c>
      <c r="CF311" s="27">
        <v>1000</v>
      </c>
      <c r="CG311" s="26">
        <v>5000</v>
      </c>
      <c r="CH311" s="27">
        <v>5000</v>
      </c>
      <c r="CI311" s="26">
        <v>8000</v>
      </c>
      <c r="CJ311" s="27">
        <v>0</v>
      </c>
      <c r="CK311" s="26"/>
      <c r="CL311" s="27"/>
      <c r="CM311" s="29">
        <v>4620</v>
      </c>
      <c r="CN311" s="27">
        <v>4620</v>
      </c>
      <c r="CO311" s="29">
        <v>4620</v>
      </c>
      <c r="CP311" s="27">
        <v>12620</v>
      </c>
      <c r="CQ311" s="29">
        <v>4620</v>
      </c>
      <c r="CR311" s="27">
        <v>0</v>
      </c>
      <c r="CS311" s="29">
        <v>4620</v>
      </c>
      <c r="CT311" s="27">
        <v>9240</v>
      </c>
      <c r="CU311" s="29">
        <v>4620</v>
      </c>
      <c r="CV311" s="27">
        <v>4620</v>
      </c>
      <c r="CW311" s="29">
        <v>4620</v>
      </c>
      <c r="CX311" s="27">
        <v>4620</v>
      </c>
      <c r="CY311" s="29">
        <v>4620</v>
      </c>
      <c r="CZ311" s="27"/>
      <c r="DA311" s="29">
        <v>4620</v>
      </c>
      <c r="DB311" s="27"/>
      <c r="DC311" s="29">
        <v>4620</v>
      </c>
      <c r="DD311" s="27">
        <v>9240</v>
      </c>
      <c r="DE311" s="128"/>
      <c r="DF311" s="27"/>
      <c r="DG311" s="128"/>
      <c r="DH311" s="27"/>
      <c r="DI311" s="128"/>
      <c r="DJ311" s="27"/>
      <c r="DK311" s="28"/>
      <c r="DL311" s="27"/>
      <c r="DM311" s="28"/>
      <c r="DN311" s="27"/>
      <c r="DO311" s="28"/>
      <c r="DP311" s="27"/>
      <c r="DQ311" s="28"/>
      <c r="DR311" s="27"/>
      <c r="DS311" s="28"/>
      <c r="DT311" s="27"/>
      <c r="DU311" s="28"/>
      <c r="DV311" s="27"/>
      <c r="DW311" s="28"/>
      <c r="DX311" s="27"/>
      <c r="DY311" s="28"/>
      <c r="DZ311" s="27"/>
      <c r="EA311" s="28"/>
      <c r="EB311" s="27"/>
      <c r="EC311" s="28"/>
      <c r="ED311" s="27"/>
      <c r="EE311" s="28"/>
      <c r="EF311" s="27"/>
      <c r="EG311" s="28"/>
      <c r="EH311" s="27"/>
      <c r="EI311" s="28"/>
      <c r="EJ311" s="27"/>
      <c r="EK311" s="28"/>
      <c r="EL311" s="27"/>
      <c r="EM311" s="28"/>
      <c r="EN311" s="27"/>
      <c r="EO311" s="28"/>
      <c r="EP311" s="27"/>
      <c r="EQ311" s="28"/>
      <c r="ER311" s="27"/>
      <c r="ES311" s="28"/>
      <c r="ET311" s="27"/>
      <c r="EU311" s="26"/>
      <c r="EV311" s="27"/>
      <c r="EW311" s="26"/>
      <c r="EX311" s="27"/>
      <c r="EY311" s="26"/>
      <c r="EZ311" s="27"/>
      <c r="FA311" s="26"/>
      <c r="FB311" s="27"/>
      <c r="FC311" s="26"/>
      <c r="FD311" s="27"/>
      <c r="FE311" s="26"/>
      <c r="FF311" s="27"/>
      <c r="FG311" s="30"/>
      <c r="FH311" s="31"/>
      <c r="FI311" s="31">
        <f t="shared" si="29"/>
        <v>52460</v>
      </c>
      <c r="FJ311" s="31">
        <f t="shared" si="24"/>
        <v>57080</v>
      </c>
      <c r="FK311" s="31">
        <f t="shared" si="25"/>
        <v>52460</v>
      </c>
      <c r="FL311" s="32">
        <f t="shared" si="26"/>
        <v>4620</v>
      </c>
    </row>
    <row r="312" spans="1:168" ht="20.25" customHeight="1">
      <c r="A312" s="41">
        <v>305</v>
      </c>
      <c r="B312" s="48" t="s">
        <v>1052</v>
      </c>
      <c r="C312" s="20" t="s">
        <v>1053</v>
      </c>
      <c r="D312" s="20" t="s">
        <v>1460</v>
      </c>
      <c r="E312" s="20" t="s">
        <v>1457</v>
      </c>
      <c r="F312" s="126" t="s">
        <v>1054</v>
      </c>
      <c r="G312" s="211"/>
      <c r="H312" s="127"/>
      <c r="I312" s="94">
        <v>6600</v>
      </c>
      <c r="J312" s="127"/>
      <c r="K312" s="34">
        <f t="shared" si="23"/>
        <v>57080</v>
      </c>
      <c r="L312" s="38">
        <f t="shared" si="30"/>
        <v>7620</v>
      </c>
      <c r="M312" s="26">
        <v>1500</v>
      </c>
      <c r="N312" s="26">
        <v>1000</v>
      </c>
      <c r="O312" s="26">
        <v>5000</v>
      </c>
      <c r="P312" s="26">
        <v>8000</v>
      </c>
      <c r="Q312" s="258"/>
      <c r="R312" s="258"/>
      <c r="S312" s="258"/>
      <c r="T312" s="258"/>
      <c r="U312" s="258"/>
      <c r="V312" s="258"/>
      <c r="W312" s="258"/>
      <c r="X312" s="258"/>
      <c r="Y312" s="258"/>
      <c r="Z312" s="258"/>
      <c r="AA312" s="258"/>
      <c r="AB312" s="258"/>
      <c r="AC312" s="258"/>
      <c r="AD312" s="258"/>
      <c r="AE312" s="258"/>
      <c r="AF312" s="258"/>
      <c r="AG312" s="258"/>
      <c r="AH312" s="258"/>
      <c r="AI312" s="258"/>
      <c r="AJ312" s="258"/>
      <c r="AK312" s="258"/>
      <c r="AL312" s="258"/>
      <c r="AM312" s="258"/>
      <c r="AN312" s="258"/>
      <c r="AO312" s="258"/>
      <c r="AP312" s="258"/>
      <c r="AQ312" s="258"/>
      <c r="AR312" s="258"/>
      <c r="AS312" s="258"/>
      <c r="AT312" s="258"/>
      <c r="AU312" s="258"/>
      <c r="AV312" s="258"/>
      <c r="AW312" s="258"/>
      <c r="AX312" s="258"/>
      <c r="AY312" s="258"/>
      <c r="AZ312" s="258"/>
      <c r="BA312" s="258"/>
      <c r="BB312" s="258"/>
      <c r="BC312" s="258"/>
      <c r="BD312" s="258"/>
      <c r="BE312" s="258"/>
      <c r="BF312" s="258"/>
      <c r="BG312" s="258"/>
      <c r="BH312" s="258"/>
      <c r="BI312" s="258"/>
      <c r="BJ312" s="258"/>
      <c r="BK312" s="258"/>
      <c r="BL312" s="258"/>
      <c r="BM312" s="258"/>
      <c r="BN312" s="258"/>
      <c r="BO312" s="258"/>
      <c r="BP312" s="258"/>
      <c r="BQ312" s="258"/>
      <c r="BR312" s="258"/>
      <c r="BS312" s="258"/>
      <c r="BT312" s="258"/>
      <c r="BU312" s="258"/>
      <c r="BV312" s="258"/>
      <c r="BW312" s="258"/>
      <c r="BX312" s="258"/>
      <c r="BY312" s="258"/>
      <c r="BZ312" s="258"/>
      <c r="CA312" s="258"/>
      <c r="CB312" s="258"/>
      <c r="CC312" s="26">
        <v>1500</v>
      </c>
      <c r="CD312" s="27">
        <v>1500</v>
      </c>
      <c r="CE312" s="26">
        <v>1000</v>
      </c>
      <c r="CF312" s="27">
        <v>1000</v>
      </c>
      <c r="CG312" s="26">
        <v>5000</v>
      </c>
      <c r="CH312" s="27">
        <v>5000</v>
      </c>
      <c r="CI312" s="26">
        <v>8000</v>
      </c>
      <c r="CJ312" s="27">
        <v>0</v>
      </c>
      <c r="CK312" s="26"/>
      <c r="CL312" s="27"/>
      <c r="CM312" s="29">
        <v>4620</v>
      </c>
      <c r="CN312" s="27">
        <v>4620</v>
      </c>
      <c r="CO312" s="29">
        <v>4620</v>
      </c>
      <c r="CP312" s="27">
        <v>4620</v>
      </c>
      <c r="CQ312" s="29">
        <v>4620</v>
      </c>
      <c r="CR312" s="27">
        <v>0</v>
      </c>
      <c r="CS312" s="29">
        <v>4620</v>
      </c>
      <c r="CT312" s="27">
        <f>4620+9620</f>
        <v>14240</v>
      </c>
      <c r="CU312" s="29">
        <v>4620</v>
      </c>
      <c r="CV312" s="27"/>
      <c r="CW312" s="29">
        <v>4620</v>
      </c>
      <c r="CX312" s="27"/>
      <c r="CY312" s="29">
        <v>4620</v>
      </c>
      <c r="CZ312" s="27"/>
      <c r="DA312" s="29">
        <v>4620</v>
      </c>
      <c r="DB312" s="27"/>
      <c r="DC312" s="29">
        <v>4620</v>
      </c>
      <c r="DD312" s="27">
        <v>18480</v>
      </c>
      <c r="DE312" s="128"/>
      <c r="DF312" s="27"/>
      <c r="DG312" s="128"/>
      <c r="DH312" s="27"/>
      <c r="DI312" s="128"/>
      <c r="DJ312" s="27"/>
      <c r="DK312" s="28"/>
      <c r="DL312" s="27"/>
      <c r="DM312" s="28"/>
      <c r="DN312" s="27"/>
      <c r="DO312" s="28"/>
      <c r="DP312" s="27"/>
      <c r="DQ312" s="28"/>
      <c r="DR312" s="27"/>
      <c r="DS312" s="28"/>
      <c r="DT312" s="27"/>
      <c r="DU312" s="28"/>
      <c r="DV312" s="27"/>
      <c r="DW312" s="28"/>
      <c r="DX312" s="27"/>
      <c r="DY312" s="28"/>
      <c r="DZ312" s="27"/>
      <c r="EA312" s="28"/>
      <c r="EB312" s="27"/>
      <c r="EC312" s="28"/>
      <c r="ED312" s="27"/>
      <c r="EE312" s="28"/>
      <c r="EF312" s="27"/>
      <c r="EG312" s="28"/>
      <c r="EH312" s="27"/>
      <c r="EI312" s="28"/>
      <c r="EJ312" s="27"/>
      <c r="EK312" s="28"/>
      <c r="EL312" s="27"/>
      <c r="EM312" s="28"/>
      <c r="EN312" s="27"/>
      <c r="EO312" s="28"/>
      <c r="EP312" s="27"/>
      <c r="EQ312" s="28"/>
      <c r="ER312" s="27"/>
      <c r="ES312" s="28"/>
      <c r="ET312" s="27"/>
      <c r="EU312" s="26"/>
      <c r="EV312" s="27"/>
      <c r="EW312" s="26"/>
      <c r="EX312" s="27"/>
      <c r="EY312" s="26"/>
      <c r="EZ312" s="27"/>
      <c r="FA312" s="26"/>
      <c r="FB312" s="27"/>
      <c r="FC312" s="26"/>
      <c r="FD312" s="27"/>
      <c r="FE312" s="26"/>
      <c r="FF312" s="27"/>
      <c r="FG312" s="30"/>
      <c r="FH312" s="31"/>
      <c r="FI312" s="31">
        <f t="shared" si="29"/>
        <v>49460</v>
      </c>
      <c r="FJ312" s="31">
        <f t="shared" si="24"/>
        <v>57080</v>
      </c>
      <c r="FK312" s="31">
        <f t="shared" si="25"/>
        <v>49460</v>
      </c>
      <c r="FL312" s="32">
        <f t="shared" si="26"/>
        <v>7620</v>
      </c>
    </row>
    <row r="313" spans="1:168" ht="20.25" customHeight="1">
      <c r="A313" s="172">
        <v>306</v>
      </c>
      <c r="B313" s="48" t="s">
        <v>1055</v>
      </c>
      <c r="C313" s="20" t="s">
        <v>1056</v>
      </c>
      <c r="D313" s="20" t="s">
        <v>1460</v>
      </c>
      <c r="E313" s="20" t="s">
        <v>1457</v>
      </c>
      <c r="F313" s="126" t="s">
        <v>1057</v>
      </c>
      <c r="G313" s="33"/>
      <c r="H313" s="127"/>
      <c r="I313" s="94">
        <v>6600</v>
      </c>
      <c r="J313" s="127"/>
      <c r="K313" s="34">
        <f t="shared" si="23"/>
        <v>57080</v>
      </c>
      <c r="L313" s="25">
        <f t="shared" si="30"/>
        <v>8000</v>
      </c>
      <c r="M313" s="26">
        <v>1500</v>
      </c>
      <c r="N313" s="26">
        <v>1000</v>
      </c>
      <c r="O313" s="26">
        <v>5000</v>
      </c>
      <c r="P313" s="26">
        <v>8000</v>
      </c>
      <c r="Q313" s="258"/>
      <c r="R313" s="258"/>
      <c r="S313" s="258"/>
      <c r="T313" s="258"/>
      <c r="U313" s="258"/>
      <c r="V313" s="258"/>
      <c r="W313" s="258"/>
      <c r="X313" s="258"/>
      <c r="Y313" s="258"/>
      <c r="Z313" s="258"/>
      <c r="AA313" s="258"/>
      <c r="AB313" s="258"/>
      <c r="AC313" s="258"/>
      <c r="AD313" s="258"/>
      <c r="AE313" s="258"/>
      <c r="AF313" s="258"/>
      <c r="AG313" s="258"/>
      <c r="AH313" s="258"/>
      <c r="AI313" s="258"/>
      <c r="AJ313" s="258"/>
      <c r="AK313" s="258"/>
      <c r="AL313" s="258"/>
      <c r="AM313" s="258"/>
      <c r="AN313" s="258"/>
      <c r="AO313" s="258"/>
      <c r="AP313" s="258"/>
      <c r="AQ313" s="258"/>
      <c r="AR313" s="258"/>
      <c r="AS313" s="258"/>
      <c r="AT313" s="258"/>
      <c r="AU313" s="258"/>
      <c r="AV313" s="258"/>
      <c r="AW313" s="258"/>
      <c r="AX313" s="258"/>
      <c r="AY313" s="258"/>
      <c r="AZ313" s="258"/>
      <c r="BA313" s="258"/>
      <c r="BB313" s="258"/>
      <c r="BC313" s="258"/>
      <c r="BD313" s="258"/>
      <c r="BE313" s="258"/>
      <c r="BF313" s="258"/>
      <c r="BG313" s="258"/>
      <c r="BH313" s="258"/>
      <c r="BI313" s="258"/>
      <c r="BJ313" s="258"/>
      <c r="BK313" s="258"/>
      <c r="BL313" s="258"/>
      <c r="BM313" s="258"/>
      <c r="BN313" s="258"/>
      <c r="BO313" s="258"/>
      <c r="BP313" s="258"/>
      <c r="BQ313" s="258"/>
      <c r="BR313" s="258"/>
      <c r="BS313" s="258"/>
      <c r="BT313" s="258"/>
      <c r="BU313" s="258"/>
      <c r="BV313" s="258"/>
      <c r="BW313" s="258"/>
      <c r="BX313" s="258"/>
      <c r="BY313" s="258"/>
      <c r="BZ313" s="258"/>
      <c r="CA313" s="258"/>
      <c r="CB313" s="258"/>
      <c r="CC313" s="26">
        <v>1500</v>
      </c>
      <c r="CD313" s="27">
        <v>1500</v>
      </c>
      <c r="CE313" s="26">
        <v>1000</v>
      </c>
      <c r="CF313" s="27">
        <v>1000</v>
      </c>
      <c r="CG313" s="26">
        <v>5000</v>
      </c>
      <c r="CH313" s="27">
        <v>5000</v>
      </c>
      <c r="CI313" s="26">
        <v>8000</v>
      </c>
      <c r="CJ313" s="27"/>
      <c r="CK313" s="26"/>
      <c r="CL313" s="27"/>
      <c r="CM313" s="29">
        <v>4620</v>
      </c>
      <c r="CN313" s="27">
        <v>0</v>
      </c>
      <c r="CO313" s="29">
        <v>4620</v>
      </c>
      <c r="CP313" s="27">
        <v>0</v>
      </c>
      <c r="CQ313" s="29">
        <v>4620</v>
      </c>
      <c r="CR313" s="27">
        <v>0</v>
      </c>
      <c r="CS313" s="29">
        <v>4620</v>
      </c>
      <c r="CT313" s="27">
        <v>18480</v>
      </c>
      <c r="CU313" s="29">
        <v>4620</v>
      </c>
      <c r="CV313" s="27">
        <v>4620</v>
      </c>
      <c r="CW313" s="29">
        <v>4620</v>
      </c>
      <c r="CX313" s="27"/>
      <c r="CY313" s="29">
        <v>4620</v>
      </c>
      <c r="CZ313" s="27"/>
      <c r="DA313" s="29">
        <v>4620</v>
      </c>
      <c r="DB313" s="27"/>
      <c r="DC313" s="29">
        <v>4620</v>
      </c>
      <c r="DD313" s="27">
        <v>18480</v>
      </c>
      <c r="DE313" s="128"/>
      <c r="DF313" s="27"/>
      <c r="DG313" s="128"/>
      <c r="DH313" s="27"/>
      <c r="DI313" s="128"/>
      <c r="DJ313" s="27"/>
      <c r="DK313" s="28"/>
      <c r="DL313" s="27"/>
      <c r="DM313" s="28"/>
      <c r="DN313" s="27"/>
      <c r="DO313" s="28"/>
      <c r="DP313" s="27"/>
      <c r="DQ313" s="28"/>
      <c r="DR313" s="27"/>
      <c r="DS313" s="28"/>
      <c r="DT313" s="27"/>
      <c r="DU313" s="28"/>
      <c r="DV313" s="27"/>
      <c r="DW313" s="28"/>
      <c r="DX313" s="27"/>
      <c r="DY313" s="28"/>
      <c r="DZ313" s="27"/>
      <c r="EA313" s="28"/>
      <c r="EB313" s="27"/>
      <c r="EC313" s="28"/>
      <c r="ED313" s="27"/>
      <c r="EE313" s="28"/>
      <c r="EF313" s="27"/>
      <c r="EG313" s="28"/>
      <c r="EH313" s="27"/>
      <c r="EI313" s="28"/>
      <c r="EJ313" s="27"/>
      <c r="EK313" s="28"/>
      <c r="EL313" s="27"/>
      <c r="EM313" s="28"/>
      <c r="EN313" s="27"/>
      <c r="EO313" s="28"/>
      <c r="EP313" s="27"/>
      <c r="EQ313" s="28"/>
      <c r="ER313" s="27"/>
      <c r="ES313" s="28"/>
      <c r="ET313" s="27"/>
      <c r="EU313" s="26"/>
      <c r="EV313" s="27"/>
      <c r="EW313" s="26"/>
      <c r="EX313" s="27"/>
      <c r="EY313" s="26"/>
      <c r="EZ313" s="27"/>
      <c r="FA313" s="26"/>
      <c r="FB313" s="27"/>
      <c r="FC313" s="26"/>
      <c r="FD313" s="27"/>
      <c r="FE313" s="26"/>
      <c r="FF313" s="27"/>
      <c r="FG313" s="30"/>
      <c r="FH313" s="31"/>
      <c r="FI313" s="31">
        <f t="shared" si="29"/>
        <v>49080</v>
      </c>
      <c r="FJ313" s="31">
        <f t="shared" si="24"/>
        <v>57080</v>
      </c>
      <c r="FK313" s="31">
        <f t="shared" si="25"/>
        <v>49080</v>
      </c>
      <c r="FL313" s="32">
        <f t="shared" si="26"/>
        <v>8000</v>
      </c>
    </row>
    <row r="314" spans="1:168" ht="20.25" customHeight="1">
      <c r="A314" s="41">
        <v>307</v>
      </c>
      <c r="B314" s="48" t="s">
        <v>1058</v>
      </c>
      <c r="C314" s="20" t="s">
        <v>1059</v>
      </c>
      <c r="D314" s="20" t="s">
        <v>1460</v>
      </c>
      <c r="E314" s="20" t="s">
        <v>1457</v>
      </c>
      <c r="F314" s="126" t="s">
        <v>1060</v>
      </c>
      <c r="G314" s="213" t="s">
        <v>410</v>
      </c>
      <c r="H314" s="35" t="s">
        <v>1463</v>
      </c>
      <c r="I314" s="94">
        <v>6200</v>
      </c>
      <c r="J314" s="35"/>
      <c r="K314" s="34">
        <f t="shared" si="23"/>
        <v>54560</v>
      </c>
      <c r="L314" s="25">
        <f t="shared" si="30"/>
        <v>36720</v>
      </c>
      <c r="M314" s="26">
        <v>1500</v>
      </c>
      <c r="N314" s="26">
        <v>1000</v>
      </c>
      <c r="O314" s="26">
        <v>5000</v>
      </c>
      <c r="P314" s="26">
        <v>8000</v>
      </c>
      <c r="Q314" s="258"/>
      <c r="R314" s="258"/>
      <c r="S314" s="258"/>
      <c r="T314" s="258"/>
      <c r="U314" s="258"/>
      <c r="V314" s="258"/>
      <c r="W314" s="258"/>
      <c r="X314" s="258"/>
      <c r="Y314" s="258"/>
      <c r="Z314" s="258"/>
      <c r="AA314" s="258"/>
      <c r="AB314" s="258"/>
      <c r="AC314" s="258"/>
      <c r="AD314" s="258"/>
      <c r="AE314" s="258"/>
      <c r="AF314" s="258"/>
      <c r="AG314" s="258"/>
      <c r="AH314" s="258"/>
      <c r="AI314" s="258"/>
      <c r="AJ314" s="258"/>
      <c r="AK314" s="258"/>
      <c r="AL314" s="258"/>
      <c r="AM314" s="258"/>
      <c r="AN314" s="258"/>
      <c r="AO314" s="258"/>
      <c r="AP314" s="258"/>
      <c r="AQ314" s="258"/>
      <c r="AR314" s="258"/>
      <c r="AS314" s="258"/>
      <c r="AT314" s="258"/>
      <c r="AU314" s="258"/>
      <c r="AV314" s="258"/>
      <c r="AW314" s="258"/>
      <c r="AX314" s="258"/>
      <c r="AY314" s="258"/>
      <c r="AZ314" s="258"/>
      <c r="BA314" s="258"/>
      <c r="BB314" s="258"/>
      <c r="BC314" s="258"/>
      <c r="BD314" s="258"/>
      <c r="BE314" s="258"/>
      <c r="BF314" s="258"/>
      <c r="BG314" s="258"/>
      <c r="BH314" s="258"/>
      <c r="BI314" s="258"/>
      <c r="BJ314" s="258"/>
      <c r="BK314" s="258"/>
      <c r="BL314" s="258"/>
      <c r="BM314" s="258"/>
      <c r="BN314" s="258"/>
      <c r="BO314" s="258"/>
      <c r="BP314" s="258"/>
      <c r="BQ314" s="258"/>
      <c r="BR314" s="258"/>
      <c r="BS314" s="258"/>
      <c r="BT314" s="258"/>
      <c r="BU314" s="258"/>
      <c r="BV314" s="258"/>
      <c r="BW314" s="258"/>
      <c r="BX314" s="258"/>
      <c r="BY314" s="258"/>
      <c r="BZ314" s="258"/>
      <c r="CA314" s="258"/>
      <c r="CB314" s="258"/>
      <c r="CC314" s="26">
        <v>1500</v>
      </c>
      <c r="CD314" s="27">
        <v>1500</v>
      </c>
      <c r="CE314" s="26">
        <v>1000</v>
      </c>
      <c r="CF314" s="27">
        <v>1000</v>
      </c>
      <c r="CG314" s="26">
        <v>5000</v>
      </c>
      <c r="CH314" s="27">
        <v>5000</v>
      </c>
      <c r="CI314" s="26">
        <v>8000</v>
      </c>
      <c r="CJ314" s="27"/>
      <c r="CK314" s="26"/>
      <c r="CL314" s="27"/>
      <c r="CM314" s="29">
        <v>4340</v>
      </c>
      <c r="CN314" s="27">
        <v>0</v>
      </c>
      <c r="CO314" s="29">
        <v>4340</v>
      </c>
      <c r="CP314" s="27">
        <v>0</v>
      </c>
      <c r="CQ314" s="29">
        <v>4340</v>
      </c>
      <c r="CR314" s="27"/>
      <c r="CS314" s="29">
        <v>4340</v>
      </c>
      <c r="CT314" s="27">
        <v>6000</v>
      </c>
      <c r="CU314" s="29">
        <v>4340</v>
      </c>
      <c r="CV314" s="27"/>
      <c r="CW314" s="29">
        <v>4340</v>
      </c>
      <c r="CX314" s="27"/>
      <c r="CY314" s="29">
        <v>4340</v>
      </c>
      <c r="CZ314" s="27"/>
      <c r="DA314" s="29">
        <v>4340</v>
      </c>
      <c r="DB314" s="27"/>
      <c r="DC314" s="29">
        <v>4340</v>
      </c>
      <c r="DD314" s="27">
        <v>4340</v>
      </c>
      <c r="DE314" s="128"/>
      <c r="DF314" s="27"/>
      <c r="DG314" s="128"/>
      <c r="DH314" s="27"/>
      <c r="DI314" s="128"/>
      <c r="DJ314" s="27"/>
      <c r="DK314" s="28"/>
      <c r="DL314" s="27"/>
      <c r="DM314" s="28"/>
      <c r="DN314" s="27"/>
      <c r="DO314" s="28"/>
      <c r="DP314" s="27"/>
      <c r="DQ314" s="28"/>
      <c r="DR314" s="27"/>
      <c r="DS314" s="28"/>
      <c r="DT314" s="27"/>
      <c r="DU314" s="28"/>
      <c r="DV314" s="27"/>
      <c r="DW314" s="28"/>
      <c r="DX314" s="27"/>
      <c r="DY314" s="28"/>
      <c r="DZ314" s="27"/>
      <c r="EA314" s="28"/>
      <c r="EB314" s="27"/>
      <c r="EC314" s="28"/>
      <c r="ED314" s="27"/>
      <c r="EE314" s="28"/>
      <c r="EF314" s="27"/>
      <c r="EG314" s="28"/>
      <c r="EH314" s="27"/>
      <c r="EI314" s="28"/>
      <c r="EJ314" s="27"/>
      <c r="EK314" s="28"/>
      <c r="EL314" s="27"/>
      <c r="EM314" s="28"/>
      <c r="EN314" s="27"/>
      <c r="EO314" s="28"/>
      <c r="EP314" s="27"/>
      <c r="EQ314" s="28"/>
      <c r="ER314" s="27"/>
      <c r="ES314" s="28"/>
      <c r="ET314" s="27"/>
      <c r="EU314" s="26"/>
      <c r="EV314" s="27"/>
      <c r="EW314" s="26"/>
      <c r="EX314" s="27"/>
      <c r="EY314" s="26"/>
      <c r="EZ314" s="27"/>
      <c r="FA314" s="26"/>
      <c r="FB314" s="27"/>
      <c r="FC314" s="26"/>
      <c r="FD314" s="27"/>
      <c r="FE314" s="26"/>
      <c r="FF314" s="27"/>
      <c r="FG314" s="30"/>
      <c r="FH314" s="31"/>
      <c r="FI314" s="31">
        <f t="shared" si="29"/>
        <v>17840</v>
      </c>
      <c r="FJ314" s="31">
        <f t="shared" si="24"/>
        <v>54560</v>
      </c>
      <c r="FK314" s="31">
        <f t="shared" si="25"/>
        <v>17840</v>
      </c>
      <c r="FL314" s="32">
        <f t="shared" si="26"/>
        <v>36720</v>
      </c>
    </row>
    <row r="315" spans="1:168" ht="20.25" customHeight="1">
      <c r="A315" s="172">
        <v>308</v>
      </c>
      <c r="B315" s="48" t="s">
        <v>1061</v>
      </c>
      <c r="C315" s="20" t="s">
        <v>1062</v>
      </c>
      <c r="D315" s="20" t="s">
        <v>1460</v>
      </c>
      <c r="E315" s="20" t="s">
        <v>1457</v>
      </c>
      <c r="F315" s="126" t="s">
        <v>1063</v>
      </c>
      <c r="G315" s="33"/>
      <c r="H315" s="127"/>
      <c r="I315" s="94">
        <v>6600</v>
      </c>
      <c r="J315" s="127"/>
      <c r="K315" s="34">
        <f t="shared" si="23"/>
        <v>57080</v>
      </c>
      <c r="L315" s="25">
        <f t="shared" si="30"/>
        <v>0</v>
      </c>
      <c r="M315" s="26">
        <v>1500</v>
      </c>
      <c r="N315" s="26">
        <v>1000</v>
      </c>
      <c r="O315" s="26">
        <v>5000</v>
      </c>
      <c r="P315" s="26">
        <v>8000</v>
      </c>
      <c r="Q315" s="258"/>
      <c r="R315" s="258"/>
      <c r="S315" s="258"/>
      <c r="T315" s="258"/>
      <c r="U315" s="258"/>
      <c r="V315" s="258"/>
      <c r="W315" s="258"/>
      <c r="X315" s="258"/>
      <c r="Y315" s="258"/>
      <c r="Z315" s="258"/>
      <c r="AA315" s="258"/>
      <c r="AB315" s="258"/>
      <c r="AC315" s="258"/>
      <c r="AD315" s="258"/>
      <c r="AE315" s="258"/>
      <c r="AF315" s="258"/>
      <c r="AG315" s="258"/>
      <c r="AH315" s="258"/>
      <c r="AI315" s="258"/>
      <c r="AJ315" s="258"/>
      <c r="AK315" s="258"/>
      <c r="AL315" s="258"/>
      <c r="AM315" s="258"/>
      <c r="AN315" s="258"/>
      <c r="AO315" s="258"/>
      <c r="AP315" s="258"/>
      <c r="AQ315" s="258"/>
      <c r="AR315" s="258"/>
      <c r="AS315" s="258"/>
      <c r="AT315" s="258"/>
      <c r="AU315" s="258"/>
      <c r="AV315" s="258"/>
      <c r="AW315" s="258"/>
      <c r="AX315" s="258"/>
      <c r="AY315" s="258"/>
      <c r="AZ315" s="258"/>
      <c r="BA315" s="258"/>
      <c r="BB315" s="258"/>
      <c r="BC315" s="258"/>
      <c r="BD315" s="258"/>
      <c r="BE315" s="258"/>
      <c r="BF315" s="258"/>
      <c r="BG315" s="258"/>
      <c r="BH315" s="258"/>
      <c r="BI315" s="258"/>
      <c r="BJ315" s="258"/>
      <c r="BK315" s="258"/>
      <c r="BL315" s="258"/>
      <c r="BM315" s="258"/>
      <c r="BN315" s="258"/>
      <c r="BO315" s="258"/>
      <c r="BP315" s="258"/>
      <c r="BQ315" s="258"/>
      <c r="BR315" s="258"/>
      <c r="BS315" s="258"/>
      <c r="BT315" s="258"/>
      <c r="BU315" s="258"/>
      <c r="BV315" s="258"/>
      <c r="BW315" s="258"/>
      <c r="BX315" s="258"/>
      <c r="BY315" s="258"/>
      <c r="BZ315" s="258"/>
      <c r="CA315" s="258"/>
      <c r="CB315" s="258"/>
      <c r="CC315" s="26">
        <v>1500</v>
      </c>
      <c r="CD315" s="27">
        <v>1500</v>
      </c>
      <c r="CE315" s="26">
        <v>1000</v>
      </c>
      <c r="CF315" s="27">
        <v>1000</v>
      </c>
      <c r="CG315" s="26">
        <v>5000</v>
      </c>
      <c r="CH315" s="27">
        <v>5000</v>
      </c>
      <c r="CI315" s="26">
        <v>8000</v>
      </c>
      <c r="CJ315" s="27">
        <v>0</v>
      </c>
      <c r="CK315" s="26"/>
      <c r="CL315" s="27"/>
      <c r="CM315" s="29">
        <v>4620</v>
      </c>
      <c r="CN315" s="27">
        <v>0</v>
      </c>
      <c r="CO315" s="29">
        <v>4620</v>
      </c>
      <c r="CP315" s="27">
        <v>9240</v>
      </c>
      <c r="CQ315" s="29">
        <v>4620</v>
      </c>
      <c r="CR315" s="27">
        <v>4620</v>
      </c>
      <c r="CS315" s="29">
        <v>4620</v>
      </c>
      <c r="CT315" s="27">
        <f>4620+4000</f>
        <v>8620</v>
      </c>
      <c r="CU315" s="29">
        <v>4620</v>
      </c>
      <c r="CV315" s="27">
        <v>4620</v>
      </c>
      <c r="CW315" s="29">
        <v>4620</v>
      </c>
      <c r="CX315" s="27">
        <v>8620</v>
      </c>
      <c r="CY315" s="29">
        <v>4620</v>
      </c>
      <c r="CZ315" s="27"/>
      <c r="DA315" s="29">
        <v>4620</v>
      </c>
      <c r="DB315" s="27"/>
      <c r="DC315" s="29">
        <v>4620</v>
      </c>
      <c r="DD315" s="27">
        <v>13860</v>
      </c>
      <c r="DE315" s="128"/>
      <c r="DF315" s="27"/>
      <c r="DG315" s="128"/>
      <c r="DH315" s="27"/>
      <c r="DI315" s="128"/>
      <c r="DJ315" s="27"/>
      <c r="DK315" s="28"/>
      <c r="DL315" s="27"/>
      <c r="DM315" s="28"/>
      <c r="DN315" s="27"/>
      <c r="DO315" s="28"/>
      <c r="DP315" s="27"/>
      <c r="DQ315" s="28"/>
      <c r="DR315" s="27"/>
      <c r="DS315" s="28"/>
      <c r="DT315" s="27"/>
      <c r="DU315" s="28"/>
      <c r="DV315" s="27"/>
      <c r="DW315" s="28"/>
      <c r="DX315" s="27"/>
      <c r="DY315" s="28"/>
      <c r="DZ315" s="27"/>
      <c r="EA315" s="28"/>
      <c r="EB315" s="27"/>
      <c r="EC315" s="28"/>
      <c r="ED315" s="27"/>
      <c r="EE315" s="28"/>
      <c r="EF315" s="27"/>
      <c r="EG315" s="28"/>
      <c r="EH315" s="27"/>
      <c r="EI315" s="28"/>
      <c r="EJ315" s="27"/>
      <c r="EK315" s="28"/>
      <c r="EL315" s="27"/>
      <c r="EM315" s="28"/>
      <c r="EN315" s="27"/>
      <c r="EO315" s="28"/>
      <c r="EP315" s="27"/>
      <c r="EQ315" s="28"/>
      <c r="ER315" s="27"/>
      <c r="ES315" s="28"/>
      <c r="ET315" s="27"/>
      <c r="EU315" s="26"/>
      <c r="EV315" s="27"/>
      <c r="EW315" s="26"/>
      <c r="EX315" s="27"/>
      <c r="EY315" s="26"/>
      <c r="EZ315" s="27"/>
      <c r="FA315" s="26"/>
      <c r="FB315" s="27"/>
      <c r="FC315" s="26"/>
      <c r="FD315" s="27"/>
      <c r="FE315" s="26"/>
      <c r="FF315" s="27"/>
      <c r="FG315" s="30"/>
      <c r="FH315" s="31"/>
      <c r="FI315" s="31">
        <f t="shared" si="29"/>
        <v>57080</v>
      </c>
      <c r="FJ315" s="31">
        <f t="shared" si="24"/>
        <v>57080</v>
      </c>
      <c r="FK315" s="31">
        <f t="shared" si="25"/>
        <v>57080</v>
      </c>
      <c r="FL315" s="32">
        <f t="shared" si="26"/>
        <v>0</v>
      </c>
    </row>
    <row r="316" spans="1:168" ht="20.25" customHeight="1">
      <c r="A316" s="41">
        <v>309</v>
      </c>
      <c r="B316" s="48" t="s">
        <v>383</v>
      </c>
      <c r="C316" s="20" t="s">
        <v>384</v>
      </c>
      <c r="D316" s="20" t="s">
        <v>1460</v>
      </c>
      <c r="E316" s="20" t="s">
        <v>1458</v>
      </c>
      <c r="F316" s="21" t="s">
        <v>385</v>
      </c>
      <c r="G316" s="33"/>
      <c r="H316" s="35"/>
      <c r="I316" s="23">
        <v>6600</v>
      </c>
      <c r="J316" s="35"/>
      <c r="K316" s="34">
        <f t="shared" si="23"/>
        <v>57080</v>
      </c>
      <c r="L316" s="25">
        <f>FJ316</f>
        <v>57080</v>
      </c>
      <c r="M316" s="26">
        <v>1500</v>
      </c>
      <c r="N316" s="26">
        <v>1000</v>
      </c>
      <c r="O316" s="26">
        <v>5000</v>
      </c>
      <c r="P316" s="26">
        <v>8000</v>
      </c>
      <c r="Q316" s="258"/>
      <c r="R316" s="258"/>
      <c r="S316" s="258"/>
      <c r="T316" s="258"/>
      <c r="U316" s="258"/>
      <c r="V316" s="258"/>
      <c r="W316" s="258"/>
      <c r="X316" s="258"/>
      <c r="Y316" s="258"/>
      <c r="Z316" s="258"/>
      <c r="AA316" s="258"/>
      <c r="AB316" s="258"/>
      <c r="AC316" s="258"/>
      <c r="AD316" s="258"/>
      <c r="AE316" s="258"/>
      <c r="AF316" s="258"/>
      <c r="AG316" s="258"/>
      <c r="AH316" s="258"/>
      <c r="AI316" s="258"/>
      <c r="AJ316" s="258"/>
      <c r="AK316" s="258"/>
      <c r="AL316" s="258"/>
      <c r="AM316" s="258"/>
      <c r="AN316" s="258"/>
      <c r="AO316" s="258"/>
      <c r="AP316" s="258"/>
      <c r="AQ316" s="258"/>
      <c r="AR316" s="258"/>
      <c r="AS316" s="258"/>
      <c r="AT316" s="258"/>
      <c r="AU316" s="258"/>
      <c r="AV316" s="258"/>
      <c r="AW316" s="258"/>
      <c r="AX316" s="258"/>
      <c r="AY316" s="258"/>
      <c r="AZ316" s="258"/>
      <c r="BA316" s="258"/>
      <c r="BB316" s="258"/>
      <c r="BC316" s="258"/>
      <c r="BD316" s="258"/>
      <c r="BE316" s="258"/>
      <c r="BF316" s="258"/>
      <c r="BG316" s="258"/>
      <c r="BH316" s="258"/>
      <c r="BI316" s="258"/>
      <c r="BJ316" s="258"/>
      <c r="BK316" s="258"/>
      <c r="BL316" s="258"/>
      <c r="BM316" s="258"/>
      <c r="BN316" s="258"/>
      <c r="BO316" s="258"/>
      <c r="BP316" s="258"/>
      <c r="BQ316" s="258"/>
      <c r="BR316" s="258"/>
      <c r="BS316" s="258"/>
      <c r="BT316" s="258"/>
      <c r="BU316" s="258"/>
      <c r="BV316" s="258"/>
      <c r="BW316" s="258"/>
      <c r="BX316" s="258"/>
      <c r="BY316" s="258"/>
      <c r="BZ316" s="258"/>
      <c r="CA316" s="258"/>
      <c r="CB316" s="258"/>
      <c r="CC316" s="26">
        <v>1500</v>
      </c>
      <c r="CD316" s="27">
        <v>1500</v>
      </c>
      <c r="CE316" s="26">
        <v>1000</v>
      </c>
      <c r="CF316" s="27">
        <v>1000</v>
      </c>
      <c r="CG316" s="26">
        <v>5000</v>
      </c>
      <c r="CH316" s="27">
        <v>5000</v>
      </c>
      <c r="CI316" s="26">
        <v>8000</v>
      </c>
      <c r="CJ316" s="27">
        <v>0</v>
      </c>
      <c r="CK316" s="28"/>
      <c r="CL316" s="27"/>
      <c r="CM316" s="26"/>
      <c r="CN316" s="27"/>
      <c r="CO316" s="29">
        <v>4620</v>
      </c>
      <c r="CP316" s="27">
        <v>4620</v>
      </c>
      <c r="CQ316" s="29">
        <v>4620</v>
      </c>
      <c r="CR316" s="27">
        <v>4620</v>
      </c>
      <c r="CS316" s="29">
        <v>4620</v>
      </c>
      <c r="CT316" s="27">
        <v>4620</v>
      </c>
      <c r="CU316" s="29">
        <v>4620</v>
      </c>
      <c r="CV316" s="27">
        <f>4620+8000</f>
        <v>12620</v>
      </c>
      <c r="CW316" s="29">
        <v>4620</v>
      </c>
      <c r="CX316" s="27"/>
      <c r="CY316" s="29">
        <v>4620</v>
      </c>
      <c r="CZ316" s="27">
        <v>4620</v>
      </c>
      <c r="DA316" s="29">
        <v>4620</v>
      </c>
      <c r="DB316" s="27">
        <v>4620</v>
      </c>
      <c r="DC316" s="29">
        <v>4620</v>
      </c>
      <c r="DD316" s="27"/>
      <c r="DE316" s="29">
        <v>4620</v>
      </c>
      <c r="DF316" s="27"/>
      <c r="DG316" s="28"/>
      <c r="DH316" s="27"/>
      <c r="DI316" s="28"/>
      <c r="DJ316" s="27"/>
      <c r="DK316" s="28"/>
      <c r="DL316" s="27"/>
      <c r="DM316" s="28"/>
      <c r="DN316" s="27"/>
      <c r="DO316" s="28"/>
      <c r="DP316" s="27"/>
      <c r="DQ316" s="28"/>
      <c r="DR316" s="27"/>
      <c r="DS316" s="28"/>
      <c r="DT316" s="27"/>
      <c r="DU316" s="28"/>
      <c r="DV316" s="27"/>
      <c r="DW316" s="28"/>
      <c r="DX316" s="27"/>
      <c r="DY316" s="28"/>
      <c r="DZ316" s="27"/>
      <c r="EA316" s="28"/>
      <c r="EB316" s="27"/>
      <c r="EC316" s="28"/>
      <c r="ED316" s="27"/>
      <c r="EE316" s="28"/>
      <c r="EF316" s="27"/>
      <c r="EG316" s="28"/>
      <c r="EH316" s="27"/>
      <c r="EI316" s="28"/>
      <c r="EJ316" s="27"/>
      <c r="EK316" s="28"/>
      <c r="EL316" s="27"/>
      <c r="EM316" s="28"/>
      <c r="EN316" s="27"/>
      <c r="EO316" s="28"/>
      <c r="EP316" s="27"/>
      <c r="EQ316" s="28"/>
      <c r="ER316" s="27"/>
      <c r="ES316" s="28"/>
      <c r="ET316" s="27"/>
      <c r="EU316" s="26"/>
      <c r="EV316" s="27"/>
      <c r="EW316" s="26"/>
      <c r="EX316" s="27"/>
      <c r="EY316" s="26"/>
      <c r="EZ316" s="27"/>
      <c r="FA316" s="26"/>
      <c r="FB316" s="27"/>
      <c r="FC316" s="26"/>
      <c r="FD316" s="27"/>
      <c r="FE316" s="26"/>
      <c r="FF316" s="27"/>
      <c r="FG316" s="30"/>
      <c r="FH316" s="31"/>
      <c r="FI316" s="31">
        <f t="shared" si="29"/>
        <v>43220</v>
      </c>
      <c r="FJ316" s="31">
        <f t="shared" si="24"/>
        <v>57080</v>
      </c>
      <c r="FK316" s="31">
        <f t="shared" si="25"/>
        <v>43220</v>
      </c>
      <c r="FL316" s="32">
        <f t="shared" si="26"/>
        <v>13860</v>
      </c>
    </row>
    <row r="317" spans="1:168" ht="20.25" customHeight="1">
      <c r="A317" s="172">
        <v>310</v>
      </c>
      <c r="B317" s="48" t="s">
        <v>386</v>
      </c>
      <c r="C317" s="20" t="s">
        <v>387</v>
      </c>
      <c r="D317" s="20" t="s">
        <v>1460</v>
      </c>
      <c r="E317" s="20" t="s">
        <v>1458</v>
      </c>
      <c r="F317" s="21" t="s">
        <v>388</v>
      </c>
      <c r="G317" s="33"/>
      <c r="H317" s="35"/>
      <c r="I317" s="23">
        <v>6600</v>
      </c>
      <c r="J317" s="35"/>
      <c r="K317" s="34">
        <f t="shared" si="23"/>
        <v>57080</v>
      </c>
      <c r="L317" s="25">
        <f>FJ317</f>
        <v>57080</v>
      </c>
      <c r="M317" s="26">
        <v>1500</v>
      </c>
      <c r="N317" s="26">
        <v>1000</v>
      </c>
      <c r="O317" s="26">
        <v>5000</v>
      </c>
      <c r="P317" s="26">
        <v>8000</v>
      </c>
      <c r="Q317" s="258"/>
      <c r="R317" s="258"/>
      <c r="S317" s="258"/>
      <c r="T317" s="258"/>
      <c r="U317" s="258"/>
      <c r="V317" s="258"/>
      <c r="W317" s="258"/>
      <c r="X317" s="258"/>
      <c r="Y317" s="258"/>
      <c r="Z317" s="258"/>
      <c r="AA317" s="258"/>
      <c r="AB317" s="258"/>
      <c r="AC317" s="258"/>
      <c r="AD317" s="258"/>
      <c r="AE317" s="258"/>
      <c r="AF317" s="258"/>
      <c r="AG317" s="258"/>
      <c r="AH317" s="258"/>
      <c r="AI317" s="258"/>
      <c r="AJ317" s="258"/>
      <c r="AK317" s="258"/>
      <c r="AL317" s="258"/>
      <c r="AM317" s="258"/>
      <c r="AN317" s="258"/>
      <c r="AO317" s="258"/>
      <c r="AP317" s="258"/>
      <c r="AQ317" s="258"/>
      <c r="AR317" s="258"/>
      <c r="AS317" s="258"/>
      <c r="AT317" s="258"/>
      <c r="AU317" s="258"/>
      <c r="AV317" s="258"/>
      <c r="AW317" s="258"/>
      <c r="AX317" s="258"/>
      <c r="AY317" s="258"/>
      <c r="AZ317" s="258"/>
      <c r="BA317" s="258"/>
      <c r="BB317" s="258"/>
      <c r="BC317" s="258"/>
      <c r="BD317" s="258"/>
      <c r="BE317" s="258"/>
      <c r="BF317" s="258"/>
      <c r="BG317" s="258"/>
      <c r="BH317" s="258"/>
      <c r="BI317" s="258"/>
      <c r="BJ317" s="258"/>
      <c r="BK317" s="258"/>
      <c r="BL317" s="258"/>
      <c r="BM317" s="258"/>
      <c r="BN317" s="258"/>
      <c r="BO317" s="258"/>
      <c r="BP317" s="258"/>
      <c r="BQ317" s="258"/>
      <c r="BR317" s="258"/>
      <c r="BS317" s="258"/>
      <c r="BT317" s="258"/>
      <c r="BU317" s="258"/>
      <c r="BV317" s="258"/>
      <c r="BW317" s="258"/>
      <c r="BX317" s="258"/>
      <c r="BY317" s="258"/>
      <c r="BZ317" s="258"/>
      <c r="CA317" s="258"/>
      <c r="CB317" s="258"/>
      <c r="CC317" s="26">
        <v>1500</v>
      </c>
      <c r="CD317" s="27">
        <v>1500</v>
      </c>
      <c r="CE317" s="26">
        <v>1000</v>
      </c>
      <c r="CF317" s="27">
        <v>1000</v>
      </c>
      <c r="CG317" s="26">
        <v>5000</v>
      </c>
      <c r="CH317" s="27">
        <v>5000</v>
      </c>
      <c r="CI317" s="26">
        <v>8000</v>
      </c>
      <c r="CJ317" s="27">
        <v>0</v>
      </c>
      <c r="CK317" s="28"/>
      <c r="CL317" s="27"/>
      <c r="CM317" s="26"/>
      <c r="CN317" s="27"/>
      <c r="CO317" s="29">
        <v>4620</v>
      </c>
      <c r="CP317" s="27">
        <v>4620</v>
      </c>
      <c r="CQ317" s="29">
        <v>4620</v>
      </c>
      <c r="CR317" s="27">
        <v>4620</v>
      </c>
      <c r="CS317" s="29">
        <v>4620</v>
      </c>
      <c r="CT317" s="27">
        <v>4620</v>
      </c>
      <c r="CU317" s="29">
        <v>4620</v>
      </c>
      <c r="CV317" s="27">
        <f>4620+8000</f>
        <v>12620</v>
      </c>
      <c r="CW317" s="29">
        <v>4620</v>
      </c>
      <c r="CX317" s="27">
        <v>4620</v>
      </c>
      <c r="CY317" s="29">
        <v>4620</v>
      </c>
      <c r="CZ317" s="27"/>
      <c r="DA317" s="29">
        <v>4620</v>
      </c>
      <c r="DB317" s="27">
        <v>9240</v>
      </c>
      <c r="DC317" s="29">
        <v>4620</v>
      </c>
      <c r="DD317" s="27"/>
      <c r="DE317" s="29">
        <v>4620</v>
      </c>
      <c r="DF317" s="27">
        <v>9240</v>
      </c>
      <c r="DG317" s="28"/>
      <c r="DH317" s="27"/>
      <c r="DI317" s="28"/>
      <c r="DJ317" s="27"/>
      <c r="DK317" s="28"/>
      <c r="DL317" s="27"/>
      <c r="DM317" s="28"/>
      <c r="DN317" s="27"/>
      <c r="DO317" s="28"/>
      <c r="DP317" s="27"/>
      <c r="DQ317" s="28"/>
      <c r="DR317" s="27"/>
      <c r="DS317" s="28"/>
      <c r="DT317" s="27"/>
      <c r="DU317" s="28"/>
      <c r="DV317" s="27"/>
      <c r="DW317" s="28"/>
      <c r="DX317" s="27"/>
      <c r="DY317" s="28"/>
      <c r="DZ317" s="27"/>
      <c r="EA317" s="28"/>
      <c r="EB317" s="27"/>
      <c r="EC317" s="28"/>
      <c r="ED317" s="27"/>
      <c r="EE317" s="28"/>
      <c r="EF317" s="27"/>
      <c r="EG317" s="28"/>
      <c r="EH317" s="27"/>
      <c r="EI317" s="28"/>
      <c r="EJ317" s="27"/>
      <c r="EK317" s="28"/>
      <c r="EL317" s="27"/>
      <c r="EM317" s="28"/>
      <c r="EN317" s="27"/>
      <c r="EO317" s="28"/>
      <c r="EP317" s="27"/>
      <c r="EQ317" s="28"/>
      <c r="ER317" s="27"/>
      <c r="ES317" s="28"/>
      <c r="ET317" s="27"/>
      <c r="EU317" s="26"/>
      <c r="EV317" s="27"/>
      <c r="EW317" s="26"/>
      <c r="EX317" s="27"/>
      <c r="EY317" s="26"/>
      <c r="EZ317" s="27"/>
      <c r="FA317" s="26"/>
      <c r="FB317" s="27"/>
      <c r="FC317" s="26"/>
      <c r="FD317" s="27"/>
      <c r="FE317" s="26"/>
      <c r="FF317" s="27"/>
      <c r="FG317" s="30"/>
      <c r="FH317" s="31"/>
      <c r="FI317" s="31">
        <f t="shared" si="29"/>
        <v>57080</v>
      </c>
      <c r="FJ317" s="31">
        <f t="shared" si="24"/>
        <v>57080</v>
      </c>
      <c r="FK317" s="31">
        <f t="shared" si="25"/>
        <v>57080</v>
      </c>
      <c r="FL317" s="32">
        <f t="shared" si="26"/>
        <v>0</v>
      </c>
    </row>
    <row r="318" spans="1:168" ht="20.25" customHeight="1">
      <c r="A318" s="41">
        <v>311</v>
      </c>
      <c r="B318" s="48" t="s">
        <v>389</v>
      </c>
      <c r="C318" s="20" t="s">
        <v>390</v>
      </c>
      <c r="D318" s="20" t="s">
        <v>1460</v>
      </c>
      <c r="E318" s="20" t="s">
        <v>1458</v>
      </c>
      <c r="F318" s="21" t="s">
        <v>391</v>
      </c>
      <c r="G318" s="33"/>
      <c r="H318" s="35"/>
      <c r="I318" s="23">
        <v>6600</v>
      </c>
      <c r="J318" s="35"/>
      <c r="K318" s="34">
        <f t="shared" si="23"/>
        <v>57080</v>
      </c>
      <c r="L318" s="25">
        <f>FJ318</f>
        <v>57080</v>
      </c>
      <c r="M318" s="26">
        <v>1500</v>
      </c>
      <c r="N318" s="26">
        <v>1000</v>
      </c>
      <c r="O318" s="26">
        <v>5000</v>
      </c>
      <c r="P318" s="26">
        <v>8000</v>
      </c>
      <c r="Q318" s="258"/>
      <c r="R318" s="258"/>
      <c r="S318" s="258"/>
      <c r="T318" s="258"/>
      <c r="U318" s="258"/>
      <c r="V318" s="258"/>
      <c r="W318" s="258"/>
      <c r="X318" s="258"/>
      <c r="Y318" s="258"/>
      <c r="Z318" s="258"/>
      <c r="AA318" s="258"/>
      <c r="AB318" s="258"/>
      <c r="AC318" s="258"/>
      <c r="AD318" s="258"/>
      <c r="AE318" s="258"/>
      <c r="AF318" s="258"/>
      <c r="AG318" s="258"/>
      <c r="AH318" s="258"/>
      <c r="AI318" s="258"/>
      <c r="AJ318" s="258"/>
      <c r="AK318" s="258"/>
      <c r="AL318" s="258"/>
      <c r="AM318" s="258"/>
      <c r="AN318" s="258"/>
      <c r="AO318" s="258"/>
      <c r="AP318" s="258"/>
      <c r="AQ318" s="258"/>
      <c r="AR318" s="258"/>
      <c r="AS318" s="258"/>
      <c r="AT318" s="258"/>
      <c r="AU318" s="258"/>
      <c r="AV318" s="258"/>
      <c r="AW318" s="258"/>
      <c r="AX318" s="258"/>
      <c r="AY318" s="258"/>
      <c r="AZ318" s="258"/>
      <c r="BA318" s="258"/>
      <c r="BB318" s="258"/>
      <c r="BC318" s="258"/>
      <c r="BD318" s="258"/>
      <c r="BE318" s="258"/>
      <c r="BF318" s="258"/>
      <c r="BG318" s="258"/>
      <c r="BH318" s="258"/>
      <c r="BI318" s="258"/>
      <c r="BJ318" s="258"/>
      <c r="BK318" s="258"/>
      <c r="BL318" s="258"/>
      <c r="BM318" s="258"/>
      <c r="BN318" s="258"/>
      <c r="BO318" s="258"/>
      <c r="BP318" s="258"/>
      <c r="BQ318" s="258"/>
      <c r="BR318" s="258"/>
      <c r="BS318" s="258"/>
      <c r="BT318" s="258"/>
      <c r="BU318" s="258"/>
      <c r="BV318" s="258"/>
      <c r="BW318" s="258"/>
      <c r="BX318" s="258"/>
      <c r="BY318" s="258"/>
      <c r="BZ318" s="258"/>
      <c r="CA318" s="258"/>
      <c r="CB318" s="258"/>
      <c r="CC318" s="26">
        <v>1500</v>
      </c>
      <c r="CD318" s="27">
        <v>1500</v>
      </c>
      <c r="CE318" s="26">
        <v>1000</v>
      </c>
      <c r="CF318" s="27">
        <v>1000</v>
      </c>
      <c r="CG318" s="26">
        <v>5000</v>
      </c>
      <c r="CH318" s="27">
        <v>5000</v>
      </c>
      <c r="CI318" s="26">
        <v>8000</v>
      </c>
      <c r="CJ318" s="27"/>
      <c r="CK318" s="28"/>
      <c r="CL318" s="27"/>
      <c r="CM318" s="26"/>
      <c r="CN318" s="27">
        <v>0</v>
      </c>
      <c r="CO318" s="29">
        <v>4620</v>
      </c>
      <c r="CP318" s="27">
        <v>12620</v>
      </c>
      <c r="CQ318" s="29">
        <v>4620</v>
      </c>
      <c r="CR318" s="27">
        <v>4620</v>
      </c>
      <c r="CS318" s="29">
        <v>4620</v>
      </c>
      <c r="CT318" s="27"/>
      <c r="CU318" s="29">
        <v>4620</v>
      </c>
      <c r="CV318" s="27">
        <f>4620+4620</f>
        <v>9240</v>
      </c>
      <c r="CW318" s="29">
        <v>4620</v>
      </c>
      <c r="CX318" s="27"/>
      <c r="CY318" s="29">
        <v>4620</v>
      </c>
      <c r="CZ318" s="27">
        <v>4620</v>
      </c>
      <c r="DA318" s="29">
        <v>4620</v>
      </c>
      <c r="DB318" s="27"/>
      <c r="DC318" s="29">
        <v>4620</v>
      </c>
      <c r="DD318" s="27">
        <f>4620+9240</f>
        <v>13860</v>
      </c>
      <c r="DE318" s="29">
        <v>4620</v>
      </c>
      <c r="DF318" s="27"/>
      <c r="DG318" s="28"/>
      <c r="DH318" s="27"/>
      <c r="DI318" s="28"/>
      <c r="DJ318" s="27"/>
      <c r="DK318" s="28"/>
      <c r="DL318" s="27"/>
      <c r="DM318" s="28"/>
      <c r="DN318" s="27"/>
      <c r="DO318" s="28"/>
      <c r="DP318" s="27"/>
      <c r="DQ318" s="28"/>
      <c r="DR318" s="27"/>
      <c r="DS318" s="28"/>
      <c r="DT318" s="27"/>
      <c r="DU318" s="28"/>
      <c r="DV318" s="27"/>
      <c r="DW318" s="28"/>
      <c r="DX318" s="27"/>
      <c r="DY318" s="28"/>
      <c r="DZ318" s="27"/>
      <c r="EA318" s="28"/>
      <c r="EB318" s="27"/>
      <c r="EC318" s="28"/>
      <c r="ED318" s="27"/>
      <c r="EE318" s="28"/>
      <c r="EF318" s="27"/>
      <c r="EG318" s="28"/>
      <c r="EH318" s="27"/>
      <c r="EI318" s="28"/>
      <c r="EJ318" s="27"/>
      <c r="EK318" s="28"/>
      <c r="EL318" s="27"/>
      <c r="EM318" s="28"/>
      <c r="EN318" s="27"/>
      <c r="EO318" s="28"/>
      <c r="EP318" s="27"/>
      <c r="EQ318" s="28"/>
      <c r="ER318" s="27"/>
      <c r="ES318" s="28"/>
      <c r="ET318" s="27"/>
      <c r="EU318" s="26"/>
      <c r="EV318" s="27"/>
      <c r="EW318" s="26"/>
      <c r="EX318" s="27"/>
      <c r="EY318" s="26"/>
      <c r="EZ318" s="27"/>
      <c r="FA318" s="26"/>
      <c r="FB318" s="27"/>
      <c r="FC318" s="26"/>
      <c r="FD318" s="27"/>
      <c r="FE318" s="26"/>
      <c r="FF318" s="27"/>
      <c r="FG318" s="30"/>
      <c r="FH318" s="31"/>
      <c r="FI318" s="31">
        <f t="shared" si="29"/>
        <v>52460</v>
      </c>
      <c r="FJ318" s="31">
        <f t="shared" si="24"/>
        <v>57080</v>
      </c>
      <c r="FK318" s="31">
        <f t="shared" si="25"/>
        <v>52460</v>
      </c>
      <c r="FL318" s="32">
        <f t="shared" si="26"/>
        <v>4620</v>
      </c>
    </row>
    <row r="319" spans="1:168" ht="21.75" customHeight="1">
      <c r="A319" s="172">
        <v>312</v>
      </c>
      <c r="B319" s="48" t="s">
        <v>1064</v>
      </c>
      <c r="C319" s="20" t="s">
        <v>1065</v>
      </c>
      <c r="D319" s="20" t="s">
        <v>1460</v>
      </c>
      <c r="E319" s="20" t="s">
        <v>1457</v>
      </c>
      <c r="F319" s="126" t="s">
        <v>1066</v>
      </c>
      <c r="G319" s="212"/>
      <c r="H319" s="214"/>
      <c r="I319" s="94">
        <v>6600</v>
      </c>
      <c r="J319" s="214"/>
      <c r="K319" s="34">
        <f t="shared" si="23"/>
        <v>57080</v>
      </c>
      <c r="L319" s="25">
        <f t="shared" ref="L319:L324" si="31">FL319</f>
        <v>11520</v>
      </c>
      <c r="M319" s="26">
        <v>1500</v>
      </c>
      <c r="N319" s="26">
        <v>1000</v>
      </c>
      <c r="O319" s="26">
        <v>5000</v>
      </c>
      <c r="P319" s="26">
        <v>8000</v>
      </c>
      <c r="Q319" s="258"/>
      <c r="R319" s="258"/>
      <c r="S319" s="258"/>
      <c r="T319" s="258"/>
      <c r="U319" s="258"/>
      <c r="V319" s="258"/>
      <c r="W319" s="258"/>
      <c r="X319" s="258"/>
      <c r="Y319" s="258"/>
      <c r="Z319" s="258"/>
      <c r="AA319" s="258"/>
      <c r="AB319" s="258"/>
      <c r="AC319" s="258"/>
      <c r="AD319" s="258"/>
      <c r="AE319" s="258"/>
      <c r="AF319" s="258"/>
      <c r="AG319" s="258"/>
      <c r="AH319" s="258"/>
      <c r="AI319" s="258"/>
      <c r="AJ319" s="258"/>
      <c r="AK319" s="258"/>
      <c r="AL319" s="258"/>
      <c r="AM319" s="258"/>
      <c r="AN319" s="258"/>
      <c r="AO319" s="258"/>
      <c r="AP319" s="258"/>
      <c r="AQ319" s="258"/>
      <c r="AR319" s="258"/>
      <c r="AS319" s="258"/>
      <c r="AT319" s="258"/>
      <c r="AU319" s="258"/>
      <c r="AV319" s="258"/>
      <c r="AW319" s="258"/>
      <c r="AX319" s="258"/>
      <c r="AY319" s="258"/>
      <c r="AZ319" s="258"/>
      <c r="BA319" s="258"/>
      <c r="BB319" s="258"/>
      <c r="BC319" s="258"/>
      <c r="BD319" s="258"/>
      <c r="BE319" s="258"/>
      <c r="BF319" s="258"/>
      <c r="BG319" s="258"/>
      <c r="BH319" s="258"/>
      <c r="BI319" s="258"/>
      <c r="BJ319" s="258"/>
      <c r="BK319" s="258"/>
      <c r="BL319" s="258"/>
      <c r="BM319" s="258"/>
      <c r="BN319" s="258"/>
      <c r="BO319" s="258"/>
      <c r="BP319" s="258"/>
      <c r="BQ319" s="258"/>
      <c r="BR319" s="258"/>
      <c r="BS319" s="258"/>
      <c r="BT319" s="258"/>
      <c r="BU319" s="258"/>
      <c r="BV319" s="258"/>
      <c r="BW319" s="258"/>
      <c r="BX319" s="258"/>
      <c r="BY319" s="258"/>
      <c r="BZ319" s="258"/>
      <c r="CA319" s="258"/>
      <c r="CB319" s="258"/>
      <c r="CC319" s="26">
        <v>1500</v>
      </c>
      <c r="CD319" s="27">
        <v>1500</v>
      </c>
      <c r="CE319" s="26">
        <v>1000</v>
      </c>
      <c r="CF319" s="27">
        <v>1000</v>
      </c>
      <c r="CG319" s="26">
        <v>5000</v>
      </c>
      <c r="CH319" s="27">
        <v>5000</v>
      </c>
      <c r="CI319" s="26">
        <v>8000</v>
      </c>
      <c r="CJ319" s="27"/>
      <c r="CK319" s="26"/>
      <c r="CL319" s="27"/>
      <c r="CM319" s="29">
        <v>4620</v>
      </c>
      <c r="CN319" s="27">
        <v>0</v>
      </c>
      <c r="CO319" s="29">
        <v>4620</v>
      </c>
      <c r="CP319" s="27">
        <v>0</v>
      </c>
      <c r="CQ319" s="29">
        <v>4620</v>
      </c>
      <c r="CR319" s="27"/>
      <c r="CS319" s="29">
        <v>4620</v>
      </c>
      <c r="CT319" s="27">
        <v>15000</v>
      </c>
      <c r="CU319" s="29">
        <v>4620</v>
      </c>
      <c r="CV319" s="27">
        <v>9200</v>
      </c>
      <c r="CW319" s="29">
        <v>4620</v>
      </c>
      <c r="CX319" s="27"/>
      <c r="CY319" s="29">
        <v>4620</v>
      </c>
      <c r="CZ319" s="27"/>
      <c r="DA319" s="29">
        <v>4620</v>
      </c>
      <c r="DB319" s="27"/>
      <c r="DC319" s="29">
        <v>4620</v>
      </c>
      <c r="DD319" s="27">
        <v>13860</v>
      </c>
      <c r="DE319" s="128"/>
      <c r="DF319" s="27"/>
      <c r="DG319" s="128"/>
      <c r="DH319" s="27"/>
      <c r="DI319" s="128"/>
      <c r="DJ319" s="27"/>
      <c r="DK319" s="28"/>
      <c r="DL319" s="27"/>
      <c r="DM319" s="28"/>
      <c r="DN319" s="27"/>
      <c r="DO319" s="28"/>
      <c r="DP319" s="27"/>
      <c r="DQ319" s="28"/>
      <c r="DR319" s="27"/>
      <c r="DS319" s="28"/>
      <c r="DT319" s="27"/>
      <c r="DU319" s="28"/>
      <c r="DV319" s="27"/>
      <c r="DW319" s="28"/>
      <c r="DX319" s="27"/>
      <c r="DY319" s="28"/>
      <c r="DZ319" s="27"/>
      <c r="EA319" s="28"/>
      <c r="EB319" s="27"/>
      <c r="EC319" s="28"/>
      <c r="ED319" s="27"/>
      <c r="EE319" s="28"/>
      <c r="EF319" s="27"/>
      <c r="EG319" s="28"/>
      <c r="EH319" s="27"/>
      <c r="EI319" s="28"/>
      <c r="EJ319" s="27"/>
      <c r="EK319" s="28"/>
      <c r="EL319" s="27"/>
      <c r="EM319" s="28"/>
      <c r="EN319" s="27"/>
      <c r="EO319" s="28"/>
      <c r="EP319" s="27"/>
      <c r="EQ319" s="28"/>
      <c r="ER319" s="27"/>
      <c r="ES319" s="28"/>
      <c r="ET319" s="27"/>
      <c r="EU319" s="26"/>
      <c r="EV319" s="27"/>
      <c r="EW319" s="26"/>
      <c r="EX319" s="27"/>
      <c r="EY319" s="26"/>
      <c r="EZ319" s="27"/>
      <c r="FA319" s="26"/>
      <c r="FB319" s="27"/>
      <c r="FC319" s="26"/>
      <c r="FD319" s="27"/>
      <c r="FE319" s="26"/>
      <c r="FF319" s="27"/>
      <c r="FG319" s="30"/>
      <c r="FH319" s="31"/>
      <c r="FI319" s="31">
        <f t="shared" si="29"/>
        <v>45560</v>
      </c>
      <c r="FJ319" s="31">
        <f t="shared" si="24"/>
        <v>57080</v>
      </c>
      <c r="FK319" s="31">
        <f t="shared" si="25"/>
        <v>45560</v>
      </c>
      <c r="FL319" s="32">
        <f t="shared" si="26"/>
        <v>11520</v>
      </c>
    </row>
    <row r="320" spans="1:168" ht="20.25" customHeight="1">
      <c r="A320" s="41">
        <v>313</v>
      </c>
      <c r="B320" s="48" t="s">
        <v>1067</v>
      </c>
      <c r="C320" s="20" t="s">
        <v>1068</v>
      </c>
      <c r="D320" s="20" t="s">
        <v>1460</v>
      </c>
      <c r="E320" s="20" t="s">
        <v>1457</v>
      </c>
      <c r="F320" s="126" t="s">
        <v>1069</v>
      </c>
      <c r="G320" s="33"/>
      <c r="H320" s="127"/>
      <c r="I320" s="94">
        <v>6600</v>
      </c>
      <c r="J320" s="127"/>
      <c r="K320" s="34">
        <f t="shared" si="23"/>
        <v>57080</v>
      </c>
      <c r="L320" s="25">
        <f t="shared" si="31"/>
        <v>49580</v>
      </c>
      <c r="M320" s="26">
        <v>1500</v>
      </c>
      <c r="N320" s="26">
        <v>1000</v>
      </c>
      <c r="O320" s="26">
        <v>5000</v>
      </c>
      <c r="P320" s="26">
        <v>8000</v>
      </c>
      <c r="Q320" s="258"/>
      <c r="R320" s="258"/>
      <c r="S320" s="258"/>
      <c r="T320" s="258"/>
      <c r="U320" s="258"/>
      <c r="V320" s="258"/>
      <c r="W320" s="258"/>
      <c r="X320" s="258"/>
      <c r="Y320" s="258"/>
      <c r="Z320" s="258"/>
      <c r="AA320" s="258"/>
      <c r="AB320" s="258"/>
      <c r="AC320" s="258"/>
      <c r="AD320" s="258"/>
      <c r="AE320" s="258"/>
      <c r="AF320" s="258"/>
      <c r="AG320" s="258"/>
      <c r="AH320" s="258"/>
      <c r="AI320" s="258"/>
      <c r="AJ320" s="258"/>
      <c r="AK320" s="258"/>
      <c r="AL320" s="258"/>
      <c r="AM320" s="258"/>
      <c r="AN320" s="258"/>
      <c r="AO320" s="258"/>
      <c r="AP320" s="258"/>
      <c r="AQ320" s="258"/>
      <c r="AR320" s="258"/>
      <c r="AS320" s="258"/>
      <c r="AT320" s="258"/>
      <c r="AU320" s="258"/>
      <c r="AV320" s="258"/>
      <c r="AW320" s="258"/>
      <c r="AX320" s="258"/>
      <c r="AY320" s="258"/>
      <c r="AZ320" s="258"/>
      <c r="BA320" s="258"/>
      <c r="BB320" s="258"/>
      <c r="BC320" s="258"/>
      <c r="BD320" s="258"/>
      <c r="BE320" s="258"/>
      <c r="BF320" s="258"/>
      <c r="BG320" s="258"/>
      <c r="BH320" s="258"/>
      <c r="BI320" s="258"/>
      <c r="BJ320" s="258"/>
      <c r="BK320" s="258"/>
      <c r="BL320" s="258"/>
      <c r="BM320" s="258"/>
      <c r="BN320" s="258"/>
      <c r="BO320" s="258"/>
      <c r="BP320" s="258"/>
      <c r="BQ320" s="258"/>
      <c r="BR320" s="258"/>
      <c r="BS320" s="258"/>
      <c r="BT320" s="258"/>
      <c r="BU320" s="258"/>
      <c r="BV320" s="258"/>
      <c r="BW320" s="258"/>
      <c r="BX320" s="258"/>
      <c r="BY320" s="258"/>
      <c r="BZ320" s="258"/>
      <c r="CA320" s="258"/>
      <c r="CB320" s="258"/>
      <c r="CC320" s="26">
        <v>1500</v>
      </c>
      <c r="CD320" s="27">
        <v>1500</v>
      </c>
      <c r="CE320" s="26">
        <v>1000</v>
      </c>
      <c r="CF320" s="27">
        <v>1000</v>
      </c>
      <c r="CG320" s="26">
        <v>5000</v>
      </c>
      <c r="CH320" s="27">
        <v>5000</v>
      </c>
      <c r="CI320" s="26">
        <v>8000</v>
      </c>
      <c r="CJ320" s="27"/>
      <c r="CK320" s="26"/>
      <c r="CL320" s="27"/>
      <c r="CM320" s="29">
        <v>4620</v>
      </c>
      <c r="CN320" s="27"/>
      <c r="CO320" s="29">
        <v>4620</v>
      </c>
      <c r="CP320" s="27"/>
      <c r="CQ320" s="29">
        <v>4620</v>
      </c>
      <c r="CR320" s="27"/>
      <c r="CS320" s="29">
        <v>4620</v>
      </c>
      <c r="CT320" s="27"/>
      <c r="CU320" s="29">
        <v>4620</v>
      </c>
      <c r="CV320" s="27"/>
      <c r="CW320" s="29">
        <v>4620</v>
      </c>
      <c r="CX320" s="27"/>
      <c r="CY320" s="29">
        <v>4620</v>
      </c>
      <c r="CZ320" s="27"/>
      <c r="DA320" s="29">
        <v>4620</v>
      </c>
      <c r="DB320" s="27"/>
      <c r="DC320" s="29">
        <v>4620</v>
      </c>
      <c r="DD320" s="27"/>
      <c r="DE320" s="128"/>
      <c r="DF320" s="27"/>
      <c r="DG320" s="128"/>
      <c r="DH320" s="27"/>
      <c r="DI320" s="128"/>
      <c r="DJ320" s="27"/>
      <c r="DK320" s="28"/>
      <c r="DL320" s="27"/>
      <c r="DM320" s="28"/>
      <c r="DN320" s="27"/>
      <c r="DO320" s="28"/>
      <c r="DP320" s="27"/>
      <c r="DQ320" s="28"/>
      <c r="DR320" s="27"/>
      <c r="DS320" s="28"/>
      <c r="DT320" s="27"/>
      <c r="DU320" s="28"/>
      <c r="DV320" s="27"/>
      <c r="DW320" s="28"/>
      <c r="DX320" s="27"/>
      <c r="DY320" s="28"/>
      <c r="DZ320" s="27"/>
      <c r="EA320" s="28"/>
      <c r="EB320" s="27"/>
      <c r="EC320" s="28"/>
      <c r="ED320" s="27"/>
      <c r="EE320" s="28"/>
      <c r="EF320" s="27"/>
      <c r="EG320" s="28"/>
      <c r="EH320" s="27"/>
      <c r="EI320" s="28"/>
      <c r="EJ320" s="27"/>
      <c r="EK320" s="28"/>
      <c r="EL320" s="27"/>
      <c r="EM320" s="28"/>
      <c r="EN320" s="27"/>
      <c r="EO320" s="28"/>
      <c r="EP320" s="27"/>
      <c r="EQ320" s="28"/>
      <c r="ER320" s="27"/>
      <c r="ES320" s="28"/>
      <c r="ET320" s="27"/>
      <c r="EU320" s="26"/>
      <c r="EV320" s="27"/>
      <c r="EW320" s="26"/>
      <c r="EX320" s="27"/>
      <c r="EY320" s="26"/>
      <c r="EZ320" s="27"/>
      <c r="FA320" s="26"/>
      <c r="FB320" s="27"/>
      <c r="FC320" s="26"/>
      <c r="FD320" s="27"/>
      <c r="FE320" s="26"/>
      <c r="FF320" s="27"/>
      <c r="FG320" s="30"/>
      <c r="FH320" s="31"/>
      <c r="FI320" s="31">
        <f t="shared" si="29"/>
        <v>7500</v>
      </c>
      <c r="FJ320" s="31">
        <f t="shared" si="24"/>
        <v>57080</v>
      </c>
      <c r="FK320" s="31">
        <f t="shared" si="25"/>
        <v>7500</v>
      </c>
      <c r="FL320" s="32">
        <f t="shared" si="26"/>
        <v>49580</v>
      </c>
    </row>
    <row r="321" spans="1:168" ht="20.25" customHeight="1">
      <c r="A321" s="172">
        <v>314</v>
      </c>
      <c r="B321" s="48" t="s">
        <v>1070</v>
      </c>
      <c r="C321" s="20" t="s">
        <v>1071</v>
      </c>
      <c r="D321" s="20" t="s">
        <v>1460</v>
      </c>
      <c r="E321" s="20" t="s">
        <v>1457</v>
      </c>
      <c r="F321" s="126" t="s">
        <v>1072</v>
      </c>
      <c r="G321" s="211"/>
      <c r="H321" s="127"/>
      <c r="I321" s="94">
        <v>6600</v>
      </c>
      <c r="J321" s="127"/>
      <c r="K321" s="34">
        <f t="shared" si="23"/>
        <v>57080</v>
      </c>
      <c r="L321" s="38">
        <f t="shared" si="31"/>
        <v>0</v>
      </c>
      <c r="M321" s="26">
        <v>1500</v>
      </c>
      <c r="N321" s="26">
        <v>1000</v>
      </c>
      <c r="O321" s="26">
        <v>5000</v>
      </c>
      <c r="P321" s="26">
        <v>8000</v>
      </c>
      <c r="Q321" s="258"/>
      <c r="R321" s="258"/>
      <c r="S321" s="258"/>
      <c r="T321" s="258"/>
      <c r="U321" s="258"/>
      <c r="V321" s="258"/>
      <c r="W321" s="258"/>
      <c r="X321" s="258"/>
      <c r="Y321" s="258"/>
      <c r="Z321" s="258"/>
      <c r="AA321" s="258"/>
      <c r="AB321" s="258"/>
      <c r="AC321" s="258"/>
      <c r="AD321" s="258"/>
      <c r="AE321" s="258"/>
      <c r="AF321" s="258"/>
      <c r="AG321" s="258"/>
      <c r="AH321" s="258"/>
      <c r="AI321" s="258"/>
      <c r="AJ321" s="258"/>
      <c r="AK321" s="258"/>
      <c r="AL321" s="258"/>
      <c r="AM321" s="258"/>
      <c r="AN321" s="258"/>
      <c r="AO321" s="258"/>
      <c r="AP321" s="258"/>
      <c r="AQ321" s="258"/>
      <c r="AR321" s="258"/>
      <c r="AS321" s="258"/>
      <c r="AT321" s="258"/>
      <c r="AU321" s="258"/>
      <c r="AV321" s="258"/>
      <c r="AW321" s="258"/>
      <c r="AX321" s="258"/>
      <c r="AY321" s="258"/>
      <c r="AZ321" s="258"/>
      <c r="BA321" s="258"/>
      <c r="BB321" s="258"/>
      <c r="BC321" s="258"/>
      <c r="BD321" s="258"/>
      <c r="BE321" s="258"/>
      <c r="BF321" s="258"/>
      <c r="BG321" s="258"/>
      <c r="BH321" s="258"/>
      <c r="BI321" s="258"/>
      <c r="BJ321" s="258"/>
      <c r="BK321" s="258"/>
      <c r="BL321" s="258"/>
      <c r="BM321" s="258"/>
      <c r="BN321" s="258"/>
      <c r="BO321" s="258"/>
      <c r="BP321" s="258"/>
      <c r="BQ321" s="258"/>
      <c r="BR321" s="258"/>
      <c r="BS321" s="258"/>
      <c r="BT321" s="258"/>
      <c r="BU321" s="258"/>
      <c r="BV321" s="258"/>
      <c r="BW321" s="258"/>
      <c r="BX321" s="258"/>
      <c r="BY321" s="258"/>
      <c r="BZ321" s="258"/>
      <c r="CA321" s="258"/>
      <c r="CB321" s="258"/>
      <c r="CC321" s="26">
        <v>1500</v>
      </c>
      <c r="CD321" s="27">
        <v>1500</v>
      </c>
      <c r="CE321" s="26">
        <v>1000</v>
      </c>
      <c r="CF321" s="27">
        <v>1000</v>
      </c>
      <c r="CG321" s="26">
        <v>5000</v>
      </c>
      <c r="CH321" s="27">
        <v>5000</v>
      </c>
      <c r="CI321" s="26">
        <v>8000</v>
      </c>
      <c r="CJ321" s="27">
        <v>0</v>
      </c>
      <c r="CK321" s="26"/>
      <c r="CL321" s="27"/>
      <c r="CM321" s="29">
        <v>4620</v>
      </c>
      <c r="CN321" s="27">
        <v>0</v>
      </c>
      <c r="CO321" s="29">
        <v>4620</v>
      </c>
      <c r="CP321" s="27">
        <v>0</v>
      </c>
      <c r="CQ321" s="29">
        <v>4620</v>
      </c>
      <c r="CR321" s="27">
        <v>0</v>
      </c>
      <c r="CS321" s="29">
        <v>4620</v>
      </c>
      <c r="CT321" s="27">
        <v>26480</v>
      </c>
      <c r="CU321" s="29">
        <v>4620</v>
      </c>
      <c r="CV321" s="27"/>
      <c r="CW321" s="29">
        <v>4620</v>
      </c>
      <c r="CX321" s="27"/>
      <c r="CY321" s="29">
        <v>4620</v>
      </c>
      <c r="CZ321" s="27"/>
      <c r="DA321" s="29">
        <v>4620</v>
      </c>
      <c r="DB321" s="27"/>
      <c r="DC321" s="29">
        <v>4620</v>
      </c>
      <c r="DD321" s="27">
        <v>23100</v>
      </c>
      <c r="DE321" s="128"/>
      <c r="DF321" s="27"/>
      <c r="DG321" s="128"/>
      <c r="DH321" s="27"/>
      <c r="DI321" s="128"/>
      <c r="DJ321" s="27"/>
      <c r="DK321" s="28"/>
      <c r="DL321" s="27"/>
      <c r="DM321" s="28"/>
      <c r="DN321" s="27"/>
      <c r="DO321" s="28"/>
      <c r="DP321" s="27"/>
      <c r="DQ321" s="28"/>
      <c r="DR321" s="27"/>
      <c r="DS321" s="28"/>
      <c r="DT321" s="27"/>
      <c r="DU321" s="28"/>
      <c r="DV321" s="27"/>
      <c r="DW321" s="28"/>
      <c r="DX321" s="27"/>
      <c r="DY321" s="28"/>
      <c r="DZ321" s="27"/>
      <c r="EA321" s="28"/>
      <c r="EB321" s="27"/>
      <c r="EC321" s="28"/>
      <c r="ED321" s="27"/>
      <c r="EE321" s="28"/>
      <c r="EF321" s="27"/>
      <c r="EG321" s="28"/>
      <c r="EH321" s="27"/>
      <c r="EI321" s="28"/>
      <c r="EJ321" s="27"/>
      <c r="EK321" s="28"/>
      <c r="EL321" s="27"/>
      <c r="EM321" s="28"/>
      <c r="EN321" s="27"/>
      <c r="EO321" s="28"/>
      <c r="EP321" s="27"/>
      <c r="EQ321" s="28"/>
      <c r="ER321" s="27"/>
      <c r="ES321" s="28"/>
      <c r="ET321" s="27"/>
      <c r="EU321" s="26"/>
      <c r="EV321" s="27"/>
      <c r="EW321" s="26"/>
      <c r="EX321" s="27"/>
      <c r="EY321" s="26"/>
      <c r="EZ321" s="27"/>
      <c r="FA321" s="26"/>
      <c r="FB321" s="27"/>
      <c r="FC321" s="26"/>
      <c r="FD321" s="27"/>
      <c r="FE321" s="26"/>
      <c r="FF321" s="27"/>
      <c r="FG321" s="30"/>
      <c r="FH321" s="31"/>
      <c r="FI321" s="31">
        <f t="shared" si="29"/>
        <v>57080</v>
      </c>
      <c r="FJ321" s="31">
        <f t="shared" si="24"/>
        <v>57080</v>
      </c>
      <c r="FK321" s="31">
        <f t="shared" si="25"/>
        <v>57080</v>
      </c>
      <c r="FL321" s="32">
        <f t="shared" si="26"/>
        <v>0</v>
      </c>
    </row>
    <row r="322" spans="1:168" ht="20.25" customHeight="1">
      <c r="A322" s="41">
        <v>315</v>
      </c>
      <c r="B322" s="48" t="s">
        <v>1073</v>
      </c>
      <c r="C322" s="20" t="s">
        <v>1074</v>
      </c>
      <c r="D322" s="20" t="s">
        <v>1460</v>
      </c>
      <c r="E322" s="20" t="s">
        <v>1457</v>
      </c>
      <c r="F322" s="126" t="s">
        <v>1075</v>
      </c>
      <c r="G322" s="209" t="s">
        <v>410</v>
      </c>
      <c r="H322" s="35" t="s">
        <v>1463</v>
      </c>
      <c r="I322" s="94">
        <v>6200</v>
      </c>
      <c r="J322" s="127"/>
      <c r="K322" s="34">
        <f t="shared" si="23"/>
        <v>54560</v>
      </c>
      <c r="L322" s="25">
        <f t="shared" si="31"/>
        <v>19340</v>
      </c>
      <c r="M322" s="26">
        <v>1500</v>
      </c>
      <c r="N322" s="26">
        <v>1000</v>
      </c>
      <c r="O322" s="26">
        <v>5000</v>
      </c>
      <c r="P322" s="26">
        <v>8000</v>
      </c>
      <c r="Q322" s="258"/>
      <c r="R322" s="258"/>
      <c r="S322" s="258"/>
      <c r="T322" s="258"/>
      <c r="U322" s="258"/>
      <c r="V322" s="258"/>
      <c r="W322" s="258"/>
      <c r="X322" s="258"/>
      <c r="Y322" s="258"/>
      <c r="Z322" s="258"/>
      <c r="AA322" s="258"/>
      <c r="AB322" s="258"/>
      <c r="AC322" s="258"/>
      <c r="AD322" s="258"/>
      <c r="AE322" s="258"/>
      <c r="AF322" s="258"/>
      <c r="AG322" s="258"/>
      <c r="AH322" s="258"/>
      <c r="AI322" s="258"/>
      <c r="AJ322" s="258"/>
      <c r="AK322" s="258"/>
      <c r="AL322" s="258"/>
      <c r="AM322" s="258"/>
      <c r="AN322" s="258"/>
      <c r="AO322" s="258"/>
      <c r="AP322" s="258"/>
      <c r="AQ322" s="258"/>
      <c r="AR322" s="258"/>
      <c r="AS322" s="258"/>
      <c r="AT322" s="258"/>
      <c r="AU322" s="258"/>
      <c r="AV322" s="258"/>
      <c r="AW322" s="258"/>
      <c r="AX322" s="258"/>
      <c r="AY322" s="258"/>
      <c r="AZ322" s="258"/>
      <c r="BA322" s="258"/>
      <c r="BB322" s="258"/>
      <c r="BC322" s="258"/>
      <c r="BD322" s="258"/>
      <c r="BE322" s="258"/>
      <c r="BF322" s="258"/>
      <c r="BG322" s="258"/>
      <c r="BH322" s="258"/>
      <c r="BI322" s="258"/>
      <c r="BJ322" s="258"/>
      <c r="BK322" s="258"/>
      <c r="BL322" s="258"/>
      <c r="BM322" s="258"/>
      <c r="BN322" s="258"/>
      <c r="BO322" s="258"/>
      <c r="BP322" s="258"/>
      <c r="BQ322" s="258"/>
      <c r="BR322" s="258"/>
      <c r="BS322" s="258"/>
      <c r="BT322" s="258"/>
      <c r="BU322" s="258"/>
      <c r="BV322" s="258"/>
      <c r="BW322" s="258"/>
      <c r="BX322" s="258"/>
      <c r="BY322" s="258"/>
      <c r="BZ322" s="258"/>
      <c r="CA322" s="258"/>
      <c r="CB322" s="258"/>
      <c r="CC322" s="26">
        <v>1500</v>
      </c>
      <c r="CD322" s="27">
        <v>1500</v>
      </c>
      <c r="CE322" s="26">
        <v>1000</v>
      </c>
      <c r="CF322" s="27">
        <v>1000</v>
      </c>
      <c r="CG322" s="26">
        <v>5000</v>
      </c>
      <c r="CH322" s="27">
        <v>5000</v>
      </c>
      <c r="CI322" s="26">
        <v>8000</v>
      </c>
      <c r="CJ322" s="27"/>
      <c r="CK322" s="26"/>
      <c r="CL322" s="27"/>
      <c r="CM322" s="29">
        <v>4340</v>
      </c>
      <c r="CN322" s="27"/>
      <c r="CO322" s="29">
        <v>4340</v>
      </c>
      <c r="CP322" s="27"/>
      <c r="CQ322" s="29">
        <v>4340</v>
      </c>
      <c r="CR322" s="27"/>
      <c r="CS322" s="29">
        <v>4340</v>
      </c>
      <c r="CT322" s="27">
        <v>9240</v>
      </c>
      <c r="CU322" s="29">
        <v>4340</v>
      </c>
      <c r="CV322" s="27"/>
      <c r="CW322" s="29">
        <v>4340</v>
      </c>
      <c r="CX322" s="27"/>
      <c r="CY322" s="29">
        <v>4340</v>
      </c>
      <c r="CZ322" s="27"/>
      <c r="DA322" s="29">
        <v>4340</v>
      </c>
      <c r="DB322" s="27">
        <v>13860</v>
      </c>
      <c r="DC322" s="29">
        <v>4340</v>
      </c>
      <c r="DD322" s="27">
        <v>4620</v>
      </c>
      <c r="DE322" s="128"/>
      <c r="DF322" s="27"/>
      <c r="DG322" s="128"/>
      <c r="DH322" s="27"/>
      <c r="DI322" s="128"/>
      <c r="DJ322" s="27"/>
      <c r="DK322" s="28"/>
      <c r="DL322" s="27"/>
      <c r="DM322" s="28"/>
      <c r="DN322" s="27"/>
      <c r="DO322" s="28"/>
      <c r="DP322" s="27"/>
      <c r="DQ322" s="28"/>
      <c r="DR322" s="27"/>
      <c r="DS322" s="28"/>
      <c r="DT322" s="27"/>
      <c r="DU322" s="28"/>
      <c r="DV322" s="27"/>
      <c r="DW322" s="28"/>
      <c r="DX322" s="27"/>
      <c r="DY322" s="28"/>
      <c r="DZ322" s="27"/>
      <c r="EA322" s="28"/>
      <c r="EB322" s="27"/>
      <c r="EC322" s="28"/>
      <c r="ED322" s="27"/>
      <c r="EE322" s="28"/>
      <c r="EF322" s="27"/>
      <c r="EG322" s="28"/>
      <c r="EH322" s="27"/>
      <c r="EI322" s="28"/>
      <c r="EJ322" s="27"/>
      <c r="EK322" s="28"/>
      <c r="EL322" s="27"/>
      <c r="EM322" s="28"/>
      <c r="EN322" s="27"/>
      <c r="EO322" s="28"/>
      <c r="EP322" s="27"/>
      <c r="EQ322" s="28"/>
      <c r="ER322" s="27"/>
      <c r="ES322" s="28"/>
      <c r="ET322" s="27"/>
      <c r="EU322" s="26"/>
      <c r="EV322" s="27"/>
      <c r="EW322" s="26"/>
      <c r="EX322" s="27"/>
      <c r="EY322" s="26"/>
      <c r="EZ322" s="27"/>
      <c r="FA322" s="26"/>
      <c r="FB322" s="27"/>
      <c r="FC322" s="26"/>
      <c r="FD322" s="27"/>
      <c r="FE322" s="26"/>
      <c r="FF322" s="27"/>
      <c r="FG322" s="30"/>
      <c r="FH322" s="31"/>
      <c r="FI322" s="31">
        <f t="shared" si="29"/>
        <v>35220</v>
      </c>
      <c r="FJ322" s="31">
        <f t="shared" si="24"/>
        <v>54560</v>
      </c>
      <c r="FK322" s="31">
        <f t="shared" si="25"/>
        <v>35220</v>
      </c>
      <c r="FL322" s="32">
        <f t="shared" si="26"/>
        <v>19340</v>
      </c>
    </row>
    <row r="323" spans="1:168" ht="20.25" customHeight="1">
      <c r="A323" s="172">
        <v>316</v>
      </c>
      <c r="B323" s="48" t="s">
        <v>1076</v>
      </c>
      <c r="C323" s="20" t="s">
        <v>1077</v>
      </c>
      <c r="D323" s="20" t="s">
        <v>1460</v>
      </c>
      <c r="E323" s="20" t="s">
        <v>1457</v>
      </c>
      <c r="F323" s="126" t="s">
        <v>1078</v>
      </c>
      <c r="G323" s="211"/>
      <c r="H323" s="127"/>
      <c r="I323" s="94">
        <v>6600</v>
      </c>
      <c r="J323" s="127"/>
      <c r="K323" s="34">
        <f t="shared" si="23"/>
        <v>57080</v>
      </c>
      <c r="L323" s="25">
        <f t="shared" si="31"/>
        <v>41580</v>
      </c>
      <c r="M323" s="26">
        <v>1500</v>
      </c>
      <c r="N323" s="26">
        <v>1000</v>
      </c>
      <c r="O323" s="26">
        <v>5000</v>
      </c>
      <c r="P323" s="26">
        <v>8000</v>
      </c>
      <c r="Q323" s="258"/>
      <c r="R323" s="258"/>
      <c r="S323" s="258"/>
      <c r="T323" s="258"/>
      <c r="U323" s="258"/>
      <c r="V323" s="258"/>
      <c r="W323" s="258"/>
      <c r="X323" s="258"/>
      <c r="Y323" s="258"/>
      <c r="Z323" s="258"/>
      <c r="AA323" s="258"/>
      <c r="AB323" s="258"/>
      <c r="AC323" s="258"/>
      <c r="AD323" s="258"/>
      <c r="AE323" s="258"/>
      <c r="AF323" s="258"/>
      <c r="AG323" s="258"/>
      <c r="AH323" s="258"/>
      <c r="AI323" s="258"/>
      <c r="AJ323" s="258"/>
      <c r="AK323" s="258"/>
      <c r="AL323" s="258"/>
      <c r="AM323" s="258"/>
      <c r="AN323" s="258"/>
      <c r="AO323" s="258"/>
      <c r="AP323" s="258"/>
      <c r="AQ323" s="258"/>
      <c r="AR323" s="258"/>
      <c r="AS323" s="258"/>
      <c r="AT323" s="258"/>
      <c r="AU323" s="258"/>
      <c r="AV323" s="258"/>
      <c r="AW323" s="258"/>
      <c r="AX323" s="258"/>
      <c r="AY323" s="258"/>
      <c r="AZ323" s="258"/>
      <c r="BA323" s="258"/>
      <c r="BB323" s="258"/>
      <c r="BC323" s="258"/>
      <c r="BD323" s="258"/>
      <c r="BE323" s="258"/>
      <c r="BF323" s="258"/>
      <c r="BG323" s="258"/>
      <c r="BH323" s="258"/>
      <c r="BI323" s="258"/>
      <c r="BJ323" s="258"/>
      <c r="BK323" s="258"/>
      <c r="BL323" s="258"/>
      <c r="BM323" s="258"/>
      <c r="BN323" s="258"/>
      <c r="BO323" s="258"/>
      <c r="BP323" s="258"/>
      <c r="BQ323" s="258"/>
      <c r="BR323" s="258"/>
      <c r="BS323" s="258"/>
      <c r="BT323" s="258"/>
      <c r="BU323" s="258"/>
      <c r="BV323" s="258"/>
      <c r="BW323" s="258"/>
      <c r="BX323" s="258"/>
      <c r="BY323" s="258"/>
      <c r="BZ323" s="258"/>
      <c r="CA323" s="258"/>
      <c r="CB323" s="258"/>
      <c r="CC323" s="26">
        <v>1500</v>
      </c>
      <c r="CD323" s="27">
        <v>1500</v>
      </c>
      <c r="CE323" s="26">
        <v>1000</v>
      </c>
      <c r="CF323" s="27">
        <v>1000</v>
      </c>
      <c r="CG323" s="26">
        <v>5000</v>
      </c>
      <c r="CH323" s="27">
        <v>5000</v>
      </c>
      <c r="CI323" s="26">
        <v>8000</v>
      </c>
      <c r="CJ323" s="27">
        <v>0</v>
      </c>
      <c r="CK323" s="26"/>
      <c r="CL323" s="27"/>
      <c r="CM323" s="29">
        <v>4620</v>
      </c>
      <c r="CN323" s="27"/>
      <c r="CO323" s="29">
        <v>4620</v>
      </c>
      <c r="CP323" s="27"/>
      <c r="CQ323" s="29">
        <v>4620</v>
      </c>
      <c r="CR323" s="27"/>
      <c r="CS323" s="29">
        <v>4620</v>
      </c>
      <c r="CT323" s="27">
        <v>8000</v>
      </c>
      <c r="CU323" s="29">
        <v>4620</v>
      </c>
      <c r="CV323" s="27"/>
      <c r="CW323" s="29">
        <v>4620</v>
      </c>
      <c r="CX323" s="27"/>
      <c r="CY323" s="29">
        <v>4620</v>
      </c>
      <c r="CZ323" s="27"/>
      <c r="DA323" s="29">
        <v>4620</v>
      </c>
      <c r="DB323" s="27"/>
      <c r="DC323" s="29">
        <v>4620</v>
      </c>
      <c r="DD323" s="27"/>
      <c r="DE323" s="128"/>
      <c r="DF323" s="27"/>
      <c r="DG323" s="128"/>
      <c r="DH323" s="27"/>
      <c r="DI323" s="128"/>
      <c r="DJ323" s="27"/>
      <c r="DK323" s="28"/>
      <c r="DL323" s="27"/>
      <c r="DM323" s="28"/>
      <c r="DN323" s="27"/>
      <c r="DO323" s="28"/>
      <c r="DP323" s="27"/>
      <c r="DQ323" s="28"/>
      <c r="DR323" s="27"/>
      <c r="DS323" s="28"/>
      <c r="DT323" s="27"/>
      <c r="DU323" s="28"/>
      <c r="DV323" s="27"/>
      <c r="DW323" s="28"/>
      <c r="DX323" s="27"/>
      <c r="DY323" s="28"/>
      <c r="DZ323" s="27"/>
      <c r="EA323" s="28"/>
      <c r="EB323" s="27"/>
      <c r="EC323" s="28"/>
      <c r="ED323" s="27"/>
      <c r="EE323" s="28"/>
      <c r="EF323" s="27"/>
      <c r="EG323" s="28"/>
      <c r="EH323" s="27"/>
      <c r="EI323" s="28"/>
      <c r="EJ323" s="27"/>
      <c r="EK323" s="28"/>
      <c r="EL323" s="27"/>
      <c r="EM323" s="28"/>
      <c r="EN323" s="27"/>
      <c r="EO323" s="28"/>
      <c r="EP323" s="27"/>
      <c r="EQ323" s="28"/>
      <c r="ER323" s="27"/>
      <c r="ES323" s="28"/>
      <c r="ET323" s="27"/>
      <c r="EU323" s="26"/>
      <c r="EV323" s="27"/>
      <c r="EW323" s="26"/>
      <c r="EX323" s="27"/>
      <c r="EY323" s="26"/>
      <c r="EZ323" s="27"/>
      <c r="FA323" s="26"/>
      <c r="FB323" s="27"/>
      <c r="FC323" s="26"/>
      <c r="FD323" s="27"/>
      <c r="FE323" s="26"/>
      <c r="FF323" s="27"/>
      <c r="FG323" s="30"/>
      <c r="FH323" s="31"/>
      <c r="FI323" s="31">
        <f t="shared" ref="FH323:FI354" si="32">FF323+FD323+FB323+EZ323+EX323+EV323+ET323+ER323+EP323+EN323+EL323+EJ323+EH323+EF323+ED323+EB323+DZ323+DX323+DV323+DT323+DR323+DP323+DN323+DL323+DJ323+DH323+DF323+DD323+DB323+CZ323+CX323+CV323+CT323+CR323+CP323+CN323+CL323+CH323+CF323+CD323+CJ323</f>
        <v>15500</v>
      </c>
      <c r="FJ323" s="31">
        <f t="shared" si="24"/>
        <v>57080</v>
      </c>
      <c r="FK323" s="31">
        <f t="shared" si="25"/>
        <v>15500</v>
      </c>
      <c r="FL323" s="32">
        <f t="shared" si="26"/>
        <v>41580</v>
      </c>
    </row>
    <row r="324" spans="1:168" ht="20.25" customHeight="1">
      <c r="A324" s="41">
        <v>317</v>
      </c>
      <c r="B324" s="48" t="s">
        <v>1079</v>
      </c>
      <c r="C324" s="20" t="s">
        <v>1080</v>
      </c>
      <c r="D324" s="20" t="s">
        <v>1460</v>
      </c>
      <c r="E324" s="20" t="s">
        <v>1457</v>
      </c>
      <c r="F324" s="126" t="s">
        <v>1081</v>
      </c>
      <c r="G324" s="52"/>
      <c r="H324" s="127"/>
      <c r="I324" s="94">
        <v>6600</v>
      </c>
      <c r="J324" s="127"/>
      <c r="K324" s="34">
        <f t="shared" si="23"/>
        <v>57080</v>
      </c>
      <c r="L324" s="25">
        <f t="shared" si="31"/>
        <v>23100</v>
      </c>
      <c r="M324" s="26">
        <v>1500</v>
      </c>
      <c r="N324" s="26">
        <v>1000</v>
      </c>
      <c r="O324" s="26">
        <v>5000</v>
      </c>
      <c r="P324" s="26">
        <v>8000</v>
      </c>
      <c r="Q324" s="258"/>
      <c r="R324" s="258"/>
      <c r="S324" s="258"/>
      <c r="T324" s="258"/>
      <c r="U324" s="258"/>
      <c r="V324" s="258"/>
      <c r="W324" s="258"/>
      <c r="X324" s="258"/>
      <c r="Y324" s="258"/>
      <c r="Z324" s="258"/>
      <c r="AA324" s="258"/>
      <c r="AB324" s="258"/>
      <c r="AC324" s="258"/>
      <c r="AD324" s="258"/>
      <c r="AE324" s="258"/>
      <c r="AF324" s="258"/>
      <c r="AG324" s="258"/>
      <c r="AH324" s="258"/>
      <c r="AI324" s="258"/>
      <c r="AJ324" s="258"/>
      <c r="AK324" s="258"/>
      <c r="AL324" s="258"/>
      <c r="AM324" s="258"/>
      <c r="AN324" s="258"/>
      <c r="AO324" s="258"/>
      <c r="AP324" s="258"/>
      <c r="AQ324" s="258"/>
      <c r="AR324" s="258"/>
      <c r="AS324" s="258"/>
      <c r="AT324" s="258"/>
      <c r="AU324" s="258"/>
      <c r="AV324" s="258"/>
      <c r="AW324" s="258"/>
      <c r="AX324" s="258"/>
      <c r="AY324" s="258"/>
      <c r="AZ324" s="258"/>
      <c r="BA324" s="258"/>
      <c r="BB324" s="258"/>
      <c r="BC324" s="258"/>
      <c r="BD324" s="258"/>
      <c r="BE324" s="258"/>
      <c r="BF324" s="258"/>
      <c r="BG324" s="258"/>
      <c r="BH324" s="258"/>
      <c r="BI324" s="258"/>
      <c r="BJ324" s="258"/>
      <c r="BK324" s="258"/>
      <c r="BL324" s="258"/>
      <c r="BM324" s="258"/>
      <c r="BN324" s="258"/>
      <c r="BO324" s="258"/>
      <c r="BP324" s="258"/>
      <c r="BQ324" s="258"/>
      <c r="BR324" s="258"/>
      <c r="BS324" s="258"/>
      <c r="BT324" s="258"/>
      <c r="BU324" s="258"/>
      <c r="BV324" s="258"/>
      <c r="BW324" s="258"/>
      <c r="BX324" s="258"/>
      <c r="BY324" s="258"/>
      <c r="BZ324" s="258"/>
      <c r="CA324" s="258"/>
      <c r="CB324" s="258"/>
      <c r="CC324" s="26">
        <v>1500</v>
      </c>
      <c r="CD324" s="27">
        <v>1500</v>
      </c>
      <c r="CE324" s="26">
        <v>1000</v>
      </c>
      <c r="CF324" s="27">
        <v>1000</v>
      </c>
      <c r="CG324" s="26">
        <v>5000</v>
      </c>
      <c r="CH324" s="27">
        <v>5000</v>
      </c>
      <c r="CI324" s="26">
        <v>8000</v>
      </c>
      <c r="CJ324" s="27">
        <v>0</v>
      </c>
      <c r="CK324" s="26"/>
      <c r="CL324" s="27"/>
      <c r="CM324" s="29">
        <v>4620</v>
      </c>
      <c r="CN324" s="27"/>
      <c r="CO324" s="29">
        <v>4620</v>
      </c>
      <c r="CP324" s="27"/>
      <c r="CQ324" s="29">
        <v>4620</v>
      </c>
      <c r="CR324" s="27"/>
      <c r="CS324" s="29">
        <v>4620</v>
      </c>
      <c r="CT324" s="27">
        <v>5000</v>
      </c>
      <c r="CU324" s="29">
        <v>4620</v>
      </c>
      <c r="CV324" s="27">
        <v>21480</v>
      </c>
      <c r="CW324" s="29">
        <v>4620</v>
      </c>
      <c r="CX324" s="27"/>
      <c r="CY324" s="29">
        <v>4620</v>
      </c>
      <c r="CZ324" s="27"/>
      <c r="DA324" s="29">
        <v>4620</v>
      </c>
      <c r="DB324" s="27"/>
      <c r="DC324" s="29">
        <v>4620</v>
      </c>
      <c r="DD324" s="27"/>
      <c r="DE324" s="128"/>
      <c r="DF324" s="27"/>
      <c r="DG324" s="128"/>
      <c r="DH324" s="27"/>
      <c r="DI324" s="128"/>
      <c r="DJ324" s="27"/>
      <c r="DK324" s="28"/>
      <c r="DL324" s="27"/>
      <c r="DM324" s="28"/>
      <c r="DN324" s="27"/>
      <c r="DO324" s="28"/>
      <c r="DP324" s="27"/>
      <c r="DQ324" s="28"/>
      <c r="DR324" s="27"/>
      <c r="DS324" s="28"/>
      <c r="DT324" s="27"/>
      <c r="DU324" s="28"/>
      <c r="DV324" s="27"/>
      <c r="DW324" s="28"/>
      <c r="DX324" s="27"/>
      <c r="DY324" s="28"/>
      <c r="DZ324" s="27"/>
      <c r="EA324" s="28"/>
      <c r="EB324" s="27"/>
      <c r="EC324" s="28"/>
      <c r="ED324" s="27"/>
      <c r="EE324" s="28"/>
      <c r="EF324" s="27"/>
      <c r="EG324" s="28"/>
      <c r="EH324" s="27"/>
      <c r="EI324" s="28"/>
      <c r="EJ324" s="27"/>
      <c r="EK324" s="28"/>
      <c r="EL324" s="27"/>
      <c r="EM324" s="28"/>
      <c r="EN324" s="27"/>
      <c r="EO324" s="28"/>
      <c r="EP324" s="27"/>
      <c r="EQ324" s="28"/>
      <c r="ER324" s="27"/>
      <c r="ES324" s="28"/>
      <c r="ET324" s="27"/>
      <c r="EU324" s="26"/>
      <c r="EV324" s="27"/>
      <c r="EW324" s="26"/>
      <c r="EX324" s="27"/>
      <c r="EY324" s="26"/>
      <c r="EZ324" s="27"/>
      <c r="FA324" s="26"/>
      <c r="FB324" s="27"/>
      <c r="FC324" s="26"/>
      <c r="FD324" s="27"/>
      <c r="FE324" s="26"/>
      <c r="FF324" s="27"/>
      <c r="FG324" s="30"/>
      <c r="FH324" s="31"/>
      <c r="FI324" s="31">
        <f t="shared" si="32"/>
        <v>33980</v>
      </c>
      <c r="FJ324" s="31">
        <f t="shared" si="24"/>
        <v>57080</v>
      </c>
      <c r="FK324" s="31">
        <f t="shared" si="25"/>
        <v>33980</v>
      </c>
      <c r="FL324" s="32">
        <f t="shared" si="26"/>
        <v>23100</v>
      </c>
    </row>
    <row r="325" spans="1:168" ht="20.25" customHeight="1">
      <c r="A325" s="172">
        <v>318</v>
      </c>
      <c r="B325" s="48" t="s">
        <v>392</v>
      </c>
      <c r="C325" s="20" t="s">
        <v>393</v>
      </c>
      <c r="D325" s="20" t="s">
        <v>1460</v>
      </c>
      <c r="E325" s="20" t="s">
        <v>1458</v>
      </c>
      <c r="F325" s="21" t="s">
        <v>394</v>
      </c>
      <c r="G325" s="211"/>
      <c r="H325" s="35"/>
      <c r="I325" s="23">
        <v>6600</v>
      </c>
      <c r="J325" s="35"/>
      <c r="K325" s="34">
        <f t="shared" si="23"/>
        <v>57080</v>
      </c>
      <c r="L325" s="38">
        <f>FJ325</f>
        <v>57080</v>
      </c>
      <c r="M325" s="26">
        <v>1500</v>
      </c>
      <c r="N325" s="26">
        <v>1000</v>
      </c>
      <c r="O325" s="26">
        <v>5000</v>
      </c>
      <c r="P325" s="26">
        <v>8000</v>
      </c>
      <c r="Q325" s="258"/>
      <c r="R325" s="258"/>
      <c r="S325" s="258"/>
      <c r="T325" s="258"/>
      <c r="U325" s="258"/>
      <c r="V325" s="258"/>
      <c r="W325" s="258"/>
      <c r="X325" s="258"/>
      <c r="Y325" s="258"/>
      <c r="Z325" s="258"/>
      <c r="AA325" s="258"/>
      <c r="AB325" s="258"/>
      <c r="AC325" s="258"/>
      <c r="AD325" s="258"/>
      <c r="AE325" s="258"/>
      <c r="AF325" s="258"/>
      <c r="AG325" s="258"/>
      <c r="AH325" s="258"/>
      <c r="AI325" s="258"/>
      <c r="AJ325" s="258"/>
      <c r="AK325" s="258"/>
      <c r="AL325" s="258"/>
      <c r="AM325" s="258"/>
      <c r="AN325" s="258"/>
      <c r="AO325" s="258"/>
      <c r="AP325" s="258"/>
      <c r="AQ325" s="258"/>
      <c r="AR325" s="258"/>
      <c r="AS325" s="258"/>
      <c r="AT325" s="258"/>
      <c r="AU325" s="258"/>
      <c r="AV325" s="258"/>
      <c r="AW325" s="258"/>
      <c r="AX325" s="258"/>
      <c r="AY325" s="258"/>
      <c r="AZ325" s="258"/>
      <c r="BA325" s="258"/>
      <c r="BB325" s="258"/>
      <c r="BC325" s="258"/>
      <c r="BD325" s="258"/>
      <c r="BE325" s="258"/>
      <c r="BF325" s="258"/>
      <c r="BG325" s="258"/>
      <c r="BH325" s="258"/>
      <c r="BI325" s="258"/>
      <c r="BJ325" s="258"/>
      <c r="BK325" s="258"/>
      <c r="BL325" s="258"/>
      <c r="BM325" s="258"/>
      <c r="BN325" s="258"/>
      <c r="BO325" s="258"/>
      <c r="BP325" s="258"/>
      <c r="BQ325" s="258"/>
      <c r="BR325" s="258"/>
      <c r="BS325" s="258"/>
      <c r="BT325" s="258"/>
      <c r="BU325" s="258"/>
      <c r="BV325" s="258"/>
      <c r="BW325" s="258"/>
      <c r="BX325" s="258"/>
      <c r="BY325" s="258"/>
      <c r="BZ325" s="258"/>
      <c r="CA325" s="258"/>
      <c r="CB325" s="258"/>
      <c r="CC325" s="26">
        <v>1500</v>
      </c>
      <c r="CD325" s="27">
        <v>1500</v>
      </c>
      <c r="CE325" s="26">
        <v>1000</v>
      </c>
      <c r="CF325" s="27">
        <v>1000</v>
      </c>
      <c r="CG325" s="26">
        <v>5000</v>
      </c>
      <c r="CH325" s="27">
        <v>5000</v>
      </c>
      <c r="CI325" s="26">
        <v>8000</v>
      </c>
      <c r="CJ325" s="27">
        <v>0</v>
      </c>
      <c r="CK325" s="28"/>
      <c r="CL325" s="27"/>
      <c r="CM325" s="26"/>
      <c r="CN325" s="27"/>
      <c r="CO325" s="29">
        <v>4620</v>
      </c>
      <c r="CP325" s="27">
        <v>12620</v>
      </c>
      <c r="CQ325" s="29">
        <v>4620</v>
      </c>
      <c r="CR325" s="27">
        <v>4620</v>
      </c>
      <c r="CS325" s="29">
        <v>4620</v>
      </c>
      <c r="CT325" s="27">
        <v>4620</v>
      </c>
      <c r="CU325" s="29">
        <v>4620</v>
      </c>
      <c r="CV325" s="27">
        <v>4620</v>
      </c>
      <c r="CW325" s="29">
        <v>4620</v>
      </c>
      <c r="CX325" s="27">
        <v>4620</v>
      </c>
      <c r="CY325" s="29">
        <v>4620</v>
      </c>
      <c r="CZ325" s="27">
        <v>4620</v>
      </c>
      <c r="DA325" s="29">
        <v>4620</v>
      </c>
      <c r="DB325" s="27"/>
      <c r="DC325" s="29">
        <v>4620</v>
      </c>
      <c r="DD325" s="27">
        <v>9240</v>
      </c>
      <c r="DE325" s="29">
        <v>4620</v>
      </c>
      <c r="DF325" s="27">
        <v>4620</v>
      </c>
      <c r="DG325" s="28"/>
      <c r="DH325" s="27"/>
      <c r="DI325" s="28"/>
      <c r="DJ325" s="27"/>
      <c r="DK325" s="28"/>
      <c r="DL325" s="27"/>
      <c r="DM325" s="28"/>
      <c r="DN325" s="27"/>
      <c r="DO325" s="28"/>
      <c r="DP325" s="27"/>
      <c r="DQ325" s="28"/>
      <c r="DR325" s="27"/>
      <c r="DS325" s="28"/>
      <c r="DT325" s="27"/>
      <c r="DU325" s="28"/>
      <c r="DV325" s="27"/>
      <c r="DW325" s="28"/>
      <c r="DX325" s="27"/>
      <c r="DY325" s="28"/>
      <c r="DZ325" s="27"/>
      <c r="EA325" s="28"/>
      <c r="EB325" s="27"/>
      <c r="EC325" s="28"/>
      <c r="ED325" s="27"/>
      <c r="EE325" s="28"/>
      <c r="EF325" s="27"/>
      <c r="EG325" s="28"/>
      <c r="EH325" s="27"/>
      <c r="EI325" s="28"/>
      <c r="EJ325" s="27"/>
      <c r="EK325" s="28"/>
      <c r="EL325" s="27"/>
      <c r="EM325" s="28"/>
      <c r="EN325" s="27"/>
      <c r="EO325" s="28"/>
      <c r="EP325" s="27"/>
      <c r="EQ325" s="28"/>
      <c r="ER325" s="27"/>
      <c r="ES325" s="28"/>
      <c r="ET325" s="27"/>
      <c r="EU325" s="26"/>
      <c r="EV325" s="27"/>
      <c r="EW325" s="26"/>
      <c r="EX325" s="27"/>
      <c r="EY325" s="26"/>
      <c r="EZ325" s="27"/>
      <c r="FA325" s="26"/>
      <c r="FB325" s="27"/>
      <c r="FC325" s="26"/>
      <c r="FD325" s="27"/>
      <c r="FE325" s="26"/>
      <c r="FF325" s="27"/>
      <c r="FG325" s="30"/>
      <c r="FH325" s="31"/>
      <c r="FI325" s="31">
        <f t="shared" si="32"/>
        <v>57080</v>
      </c>
      <c r="FJ325" s="31">
        <f t="shared" si="24"/>
        <v>57080</v>
      </c>
      <c r="FK325" s="31">
        <f t="shared" si="25"/>
        <v>57080</v>
      </c>
      <c r="FL325" s="32">
        <f t="shared" si="26"/>
        <v>0</v>
      </c>
    </row>
    <row r="326" spans="1:168" ht="20.25" customHeight="1">
      <c r="A326" s="41">
        <v>319</v>
      </c>
      <c r="B326" s="48" t="s">
        <v>395</v>
      </c>
      <c r="C326" s="20" t="s">
        <v>396</v>
      </c>
      <c r="D326" s="20" t="s">
        <v>1460</v>
      </c>
      <c r="E326" s="20" t="s">
        <v>1458</v>
      </c>
      <c r="F326" s="21" t="s">
        <v>397</v>
      </c>
      <c r="G326" s="212"/>
      <c r="H326" s="24"/>
      <c r="I326" s="23">
        <v>6600</v>
      </c>
      <c r="K326" s="34">
        <f t="shared" si="23"/>
        <v>57080</v>
      </c>
      <c r="L326" s="25">
        <f>FJ326</f>
        <v>57080</v>
      </c>
      <c r="M326" s="26">
        <v>1500</v>
      </c>
      <c r="N326" s="26">
        <v>1000</v>
      </c>
      <c r="O326" s="26">
        <v>5000</v>
      </c>
      <c r="P326" s="26">
        <v>8000</v>
      </c>
      <c r="Q326" s="258"/>
      <c r="R326" s="258"/>
      <c r="S326" s="258"/>
      <c r="T326" s="258"/>
      <c r="U326" s="258"/>
      <c r="V326" s="258"/>
      <c r="W326" s="258"/>
      <c r="X326" s="258"/>
      <c r="Y326" s="258"/>
      <c r="Z326" s="258"/>
      <c r="AA326" s="258"/>
      <c r="AB326" s="258"/>
      <c r="AC326" s="258"/>
      <c r="AD326" s="258"/>
      <c r="AE326" s="258"/>
      <c r="AF326" s="258"/>
      <c r="AG326" s="258"/>
      <c r="AH326" s="258"/>
      <c r="AI326" s="258"/>
      <c r="AJ326" s="258"/>
      <c r="AK326" s="258"/>
      <c r="AL326" s="258"/>
      <c r="AM326" s="258"/>
      <c r="AN326" s="258"/>
      <c r="AO326" s="258"/>
      <c r="AP326" s="258"/>
      <c r="AQ326" s="258"/>
      <c r="AR326" s="258"/>
      <c r="AS326" s="258"/>
      <c r="AT326" s="258"/>
      <c r="AU326" s="258"/>
      <c r="AV326" s="258"/>
      <c r="AW326" s="258"/>
      <c r="AX326" s="258"/>
      <c r="AY326" s="258"/>
      <c r="AZ326" s="258"/>
      <c r="BA326" s="258"/>
      <c r="BB326" s="258"/>
      <c r="BC326" s="258"/>
      <c r="BD326" s="258"/>
      <c r="BE326" s="258"/>
      <c r="BF326" s="258"/>
      <c r="BG326" s="258"/>
      <c r="BH326" s="258"/>
      <c r="BI326" s="258"/>
      <c r="BJ326" s="258"/>
      <c r="BK326" s="258"/>
      <c r="BL326" s="258"/>
      <c r="BM326" s="258"/>
      <c r="BN326" s="258"/>
      <c r="BO326" s="258"/>
      <c r="BP326" s="258"/>
      <c r="BQ326" s="258"/>
      <c r="BR326" s="258"/>
      <c r="BS326" s="258"/>
      <c r="BT326" s="258"/>
      <c r="BU326" s="258"/>
      <c r="BV326" s="258"/>
      <c r="BW326" s="258"/>
      <c r="BX326" s="258"/>
      <c r="BY326" s="258"/>
      <c r="BZ326" s="258"/>
      <c r="CA326" s="258"/>
      <c r="CB326" s="258"/>
      <c r="CC326" s="26">
        <v>1500</v>
      </c>
      <c r="CD326" s="27">
        <v>1500</v>
      </c>
      <c r="CE326" s="26">
        <v>1000</v>
      </c>
      <c r="CF326" s="27">
        <v>1000</v>
      </c>
      <c r="CG326" s="26">
        <v>5000</v>
      </c>
      <c r="CH326" s="27">
        <v>5000</v>
      </c>
      <c r="CI326" s="26">
        <v>8000</v>
      </c>
      <c r="CJ326" s="27">
        <v>0</v>
      </c>
      <c r="CK326" s="28"/>
      <c r="CL326" s="27"/>
      <c r="CM326" s="26"/>
      <c r="CN326" s="27"/>
      <c r="CO326" s="29">
        <v>4620</v>
      </c>
      <c r="CP326" s="27">
        <v>4650</v>
      </c>
      <c r="CQ326" s="29">
        <v>4620</v>
      </c>
      <c r="CR326" s="27">
        <v>4620</v>
      </c>
      <c r="CS326" s="29">
        <v>4620</v>
      </c>
      <c r="CT326" s="27">
        <v>12590</v>
      </c>
      <c r="CU326" s="29">
        <v>4620</v>
      </c>
      <c r="CV326" s="27">
        <v>4620</v>
      </c>
      <c r="CW326" s="29">
        <v>4620</v>
      </c>
      <c r="CX326" s="27">
        <v>4620</v>
      </c>
      <c r="CY326" s="29">
        <v>4620</v>
      </c>
      <c r="CZ326" s="27">
        <v>4620</v>
      </c>
      <c r="DA326" s="29">
        <v>4620</v>
      </c>
      <c r="DB326" s="27">
        <v>4620</v>
      </c>
      <c r="DC326" s="29">
        <v>4620</v>
      </c>
      <c r="DD326" s="27">
        <v>4650</v>
      </c>
      <c r="DE326" s="29">
        <v>4620</v>
      </c>
      <c r="DF326" s="27"/>
      <c r="DG326" s="28"/>
      <c r="DH326" s="27"/>
      <c r="DI326" s="28"/>
      <c r="DJ326" s="27"/>
      <c r="DK326" s="28"/>
      <c r="DL326" s="27"/>
      <c r="DM326" s="28"/>
      <c r="DN326" s="27"/>
      <c r="DO326" s="28"/>
      <c r="DP326" s="27"/>
      <c r="DQ326" s="28"/>
      <c r="DR326" s="27"/>
      <c r="DS326" s="28"/>
      <c r="DT326" s="27"/>
      <c r="DU326" s="28"/>
      <c r="DV326" s="27"/>
      <c r="DW326" s="28"/>
      <c r="DX326" s="27"/>
      <c r="DY326" s="28"/>
      <c r="DZ326" s="27"/>
      <c r="EA326" s="28"/>
      <c r="EB326" s="27"/>
      <c r="EC326" s="28"/>
      <c r="ED326" s="27"/>
      <c r="EE326" s="28"/>
      <c r="EF326" s="27"/>
      <c r="EG326" s="28"/>
      <c r="EH326" s="27"/>
      <c r="EI326" s="28"/>
      <c r="EJ326" s="27"/>
      <c r="EK326" s="28"/>
      <c r="EL326" s="27"/>
      <c r="EM326" s="28"/>
      <c r="EN326" s="27"/>
      <c r="EO326" s="28"/>
      <c r="EP326" s="27"/>
      <c r="EQ326" s="28"/>
      <c r="ER326" s="27"/>
      <c r="ES326" s="28"/>
      <c r="ET326" s="27"/>
      <c r="EU326" s="26"/>
      <c r="EV326" s="27"/>
      <c r="EW326" s="26"/>
      <c r="EX326" s="27"/>
      <c r="EY326" s="26"/>
      <c r="EZ326" s="27"/>
      <c r="FA326" s="26"/>
      <c r="FB326" s="27"/>
      <c r="FC326" s="26"/>
      <c r="FD326" s="27"/>
      <c r="FE326" s="26"/>
      <c r="FF326" s="27"/>
      <c r="FG326" s="30"/>
      <c r="FH326" s="31"/>
      <c r="FI326" s="31">
        <f t="shared" si="32"/>
        <v>52490</v>
      </c>
      <c r="FJ326" s="31">
        <f t="shared" si="24"/>
        <v>57080</v>
      </c>
      <c r="FK326" s="31">
        <f t="shared" si="25"/>
        <v>52490</v>
      </c>
      <c r="FL326" s="32">
        <f t="shared" si="26"/>
        <v>4590</v>
      </c>
    </row>
    <row r="327" spans="1:168" ht="20.25" customHeight="1">
      <c r="A327" s="172">
        <v>320</v>
      </c>
      <c r="B327" s="48" t="s">
        <v>398</v>
      </c>
      <c r="C327" s="20" t="s">
        <v>399</v>
      </c>
      <c r="D327" s="20" t="s">
        <v>1460</v>
      </c>
      <c r="E327" s="20" t="s">
        <v>1458</v>
      </c>
      <c r="F327" s="21" t="s">
        <v>400</v>
      </c>
      <c r="G327" s="212"/>
      <c r="H327" s="24"/>
      <c r="I327" s="23">
        <v>6600</v>
      </c>
      <c r="K327" s="34">
        <f t="shared" si="23"/>
        <v>57080</v>
      </c>
      <c r="L327" s="25">
        <f>FJ327</f>
        <v>57080</v>
      </c>
      <c r="M327" s="26">
        <v>1500</v>
      </c>
      <c r="N327" s="26">
        <v>1000</v>
      </c>
      <c r="O327" s="26">
        <v>5000</v>
      </c>
      <c r="P327" s="26">
        <v>8000</v>
      </c>
      <c r="Q327" s="258"/>
      <c r="R327" s="258"/>
      <c r="S327" s="258"/>
      <c r="T327" s="258"/>
      <c r="U327" s="258"/>
      <c r="V327" s="258"/>
      <c r="W327" s="258"/>
      <c r="X327" s="258"/>
      <c r="Y327" s="258"/>
      <c r="Z327" s="258"/>
      <c r="AA327" s="258"/>
      <c r="AB327" s="258"/>
      <c r="AC327" s="258"/>
      <c r="AD327" s="258"/>
      <c r="AE327" s="258"/>
      <c r="AF327" s="258"/>
      <c r="AG327" s="258"/>
      <c r="AH327" s="258"/>
      <c r="AI327" s="258"/>
      <c r="AJ327" s="258"/>
      <c r="AK327" s="258"/>
      <c r="AL327" s="258"/>
      <c r="AM327" s="258"/>
      <c r="AN327" s="258"/>
      <c r="AO327" s="258"/>
      <c r="AP327" s="258"/>
      <c r="AQ327" s="258"/>
      <c r="AR327" s="258"/>
      <c r="AS327" s="258"/>
      <c r="AT327" s="258"/>
      <c r="AU327" s="258"/>
      <c r="AV327" s="258"/>
      <c r="AW327" s="258"/>
      <c r="AX327" s="258"/>
      <c r="AY327" s="258"/>
      <c r="AZ327" s="258"/>
      <c r="BA327" s="258"/>
      <c r="BB327" s="258"/>
      <c r="BC327" s="258"/>
      <c r="BD327" s="258"/>
      <c r="BE327" s="258"/>
      <c r="BF327" s="258"/>
      <c r="BG327" s="258"/>
      <c r="BH327" s="258"/>
      <c r="BI327" s="258"/>
      <c r="BJ327" s="258"/>
      <c r="BK327" s="258"/>
      <c r="BL327" s="258"/>
      <c r="BM327" s="258"/>
      <c r="BN327" s="258"/>
      <c r="BO327" s="258"/>
      <c r="BP327" s="258"/>
      <c r="BQ327" s="258"/>
      <c r="BR327" s="258"/>
      <c r="BS327" s="258"/>
      <c r="BT327" s="258"/>
      <c r="BU327" s="258"/>
      <c r="BV327" s="258"/>
      <c r="BW327" s="258"/>
      <c r="BX327" s="258"/>
      <c r="BY327" s="258"/>
      <c r="BZ327" s="258"/>
      <c r="CA327" s="258"/>
      <c r="CB327" s="258"/>
      <c r="CC327" s="26">
        <v>1500</v>
      </c>
      <c r="CD327" s="27">
        <v>1500</v>
      </c>
      <c r="CE327" s="26">
        <v>1000</v>
      </c>
      <c r="CF327" s="27">
        <v>1000</v>
      </c>
      <c r="CG327" s="26">
        <v>5000</v>
      </c>
      <c r="CH327" s="27">
        <v>5000</v>
      </c>
      <c r="CI327" s="26">
        <v>8000</v>
      </c>
      <c r="CJ327" s="27">
        <v>0</v>
      </c>
      <c r="CK327" s="28"/>
      <c r="CL327" s="27"/>
      <c r="CM327" s="26"/>
      <c r="CN327" s="27"/>
      <c r="CO327" s="29">
        <v>4620</v>
      </c>
      <c r="CP327" s="27">
        <f>8000+4620</f>
        <v>12620</v>
      </c>
      <c r="CQ327" s="29">
        <v>4620</v>
      </c>
      <c r="CR327" s="27">
        <v>4620</v>
      </c>
      <c r="CS327" s="29">
        <v>4620</v>
      </c>
      <c r="CT327" s="27">
        <v>4620</v>
      </c>
      <c r="CU327" s="29">
        <v>4620</v>
      </c>
      <c r="CV327" s="27">
        <v>4620</v>
      </c>
      <c r="CW327" s="29">
        <v>4620</v>
      </c>
      <c r="CX327" s="27">
        <v>4620</v>
      </c>
      <c r="CY327" s="29">
        <v>4620</v>
      </c>
      <c r="CZ327" s="27">
        <v>4620</v>
      </c>
      <c r="DA327" s="29">
        <v>4620</v>
      </c>
      <c r="DB327" s="27"/>
      <c r="DC327" s="29">
        <v>4620</v>
      </c>
      <c r="DD327" s="27">
        <v>9240</v>
      </c>
      <c r="DE327" s="29">
        <v>4620</v>
      </c>
      <c r="DF327" s="27">
        <v>4620</v>
      </c>
      <c r="DG327" s="28"/>
      <c r="DH327" s="27"/>
      <c r="DI327" s="28"/>
      <c r="DJ327" s="27"/>
      <c r="DK327" s="28"/>
      <c r="DL327" s="27"/>
      <c r="DM327" s="28"/>
      <c r="DN327" s="27"/>
      <c r="DO327" s="28"/>
      <c r="DP327" s="27"/>
      <c r="DQ327" s="28"/>
      <c r="DR327" s="27"/>
      <c r="DS327" s="28"/>
      <c r="DT327" s="27"/>
      <c r="DU327" s="28"/>
      <c r="DV327" s="27"/>
      <c r="DW327" s="28"/>
      <c r="DX327" s="27"/>
      <c r="DY327" s="28"/>
      <c r="DZ327" s="27"/>
      <c r="EA327" s="28"/>
      <c r="EB327" s="27"/>
      <c r="EC327" s="28"/>
      <c r="ED327" s="27"/>
      <c r="EE327" s="28"/>
      <c r="EF327" s="27"/>
      <c r="EG327" s="28"/>
      <c r="EH327" s="27"/>
      <c r="EI327" s="28"/>
      <c r="EJ327" s="27"/>
      <c r="EK327" s="28"/>
      <c r="EL327" s="27"/>
      <c r="EM327" s="28"/>
      <c r="EN327" s="27"/>
      <c r="EO327" s="28"/>
      <c r="EP327" s="27"/>
      <c r="EQ327" s="28"/>
      <c r="ER327" s="27"/>
      <c r="ES327" s="28"/>
      <c r="ET327" s="27"/>
      <c r="EU327" s="26"/>
      <c r="EV327" s="27"/>
      <c r="EW327" s="26"/>
      <c r="EX327" s="27"/>
      <c r="EY327" s="26"/>
      <c r="EZ327" s="27"/>
      <c r="FA327" s="26"/>
      <c r="FB327" s="27"/>
      <c r="FC327" s="26"/>
      <c r="FD327" s="27"/>
      <c r="FE327" s="26"/>
      <c r="FF327" s="27"/>
      <c r="FG327" s="30"/>
      <c r="FH327" s="31"/>
      <c r="FI327" s="31">
        <f t="shared" si="32"/>
        <v>57080</v>
      </c>
      <c r="FJ327" s="31">
        <f t="shared" si="24"/>
        <v>57080</v>
      </c>
      <c r="FK327" s="31">
        <f t="shared" si="25"/>
        <v>57080</v>
      </c>
      <c r="FL327" s="32">
        <f t="shared" si="26"/>
        <v>0</v>
      </c>
    </row>
    <row r="328" spans="1:168" ht="20.25" customHeight="1">
      <c r="A328" s="41">
        <v>321</v>
      </c>
      <c r="B328" s="47" t="s">
        <v>1082</v>
      </c>
      <c r="C328" s="20" t="s">
        <v>1083</v>
      </c>
      <c r="D328" s="20" t="s">
        <v>1460</v>
      </c>
      <c r="E328" s="20" t="s">
        <v>1457</v>
      </c>
      <c r="F328" s="126" t="s">
        <v>1084</v>
      </c>
      <c r="G328" s="211"/>
      <c r="H328" s="149" t="s">
        <v>983</v>
      </c>
      <c r="I328" s="94"/>
      <c r="J328" s="149" t="s">
        <v>983</v>
      </c>
      <c r="K328" s="34">
        <f t="shared" si="23"/>
        <v>7500</v>
      </c>
      <c r="L328" s="38">
        <f>FL328</f>
        <v>0</v>
      </c>
      <c r="M328" s="26">
        <v>1500</v>
      </c>
      <c r="N328" s="26">
        <v>1000</v>
      </c>
      <c r="O328" s="26">
        <v>5000</v>
      </c>
      <c r="P328" s="26"/>
      <c r="Q328" s="258"/>
      <c r="R328" s="258"/>
      <c r="S328" s="258"/>
      <c r="T328" s="258"/>
      <c r="U328" s="258"/>
      <c r="V328" s="258"/>
      <c r="W328" s="258"/>
      <c r="X328" s="258"/>
      <c r="Y328" s="258"/>
      <c r="Z328" s="258"/>
      <c r="AA328" s="258"/>
      <c r="AB328" s="258"/>
      <c r="AC328" s="258"/>
      <c r="AD328" s="258"/>
      <c r="AE328" s="258"/>
      <c r="AF328" s="258"/>
      <c r="AG328" s="258"/>
      <c r="AH328" s="258"/>
      <c r="AI328" s="258"/>
      <c r="AJ328" s="258"/>
      <c r="AK328" s="258"/>
      <c r="AL328" s="258"/>
      <c r="AM328" s="258"/>
      <c r="AN328" s="258"/>
      <c r="AO328" s="258"/>
      <c r="AP328" s="258"/>
      <c r="AQ328" s="258"/>
      <c r="AR328" s="258"/>
      <c r="AS328" s="258"/>
      <c r="AT328" s="258"/>
      <c r="AU328" s="258"/>
      <c r="AV328" s="258"/>
      <c r="AW328" s="258"/>
      <c r="AX328" s="258"/>
      <c r="AY328" s="258"/>
      <c r="AZ328" s="258"/>
      <c r="BA328" s="258"/>
      <c r="BB328" s="258"/>
      <c r="BC328" s="258"/>
      <c r="BD328" s="258"/>
      <c r="BE328" s="258"/>
      <c r="BF328" s="258"/>
      <c r="BG328" s="258"/>
      <c r="BH328" s="258"/>
      <c r="BI328" s="258"/>
      <c r="BJ328" s="258"/>
      <c r="BK328" s="258"/>
      <c r="BL328" s="258"/>
      <c r="BM328" s="258"/>
      <c r="BN328" s="258"/>
      <c r="BO328" s="258"/>
      <c r="BP328" s="258"/>
      <c r="BQ328" s="258"/>
      <c r="BR328" s="258"/>
      <c r="BS328" s="258"/>
      <c r="BT328" s="258"/>
      <c r="BU328" s="258"/>
      <c r="BV328" s="258"/>
      <c r="BW328" s="258"/>
      <c r="BX328" s="258"/>
      <c r="BY328" s="258"/>
      <c r="BZ328" s="258"/>
      <c r="CA328" s="258"/>
      <c r="CB328" s="258"/>
      <c r="CC328" s="26">
        <v>1500</v>
      </c>
      <c r="CD328" s="27">
        <v>1500</v>
      </c>
      <c r="CE328" s="26">
        <v>1000</v>
      </c>
      <c r="CF328" s="27">
        <v>1000</v>
      </c>
      <c r="CG328" s="26">
        <v>5000</v>
      </c>
      <c r="CH328" s="27">
        <v>5000</v>
      </c>
      <c r="CI328" s="26"/>
      <c r="CJ328" s="27"/>
      <c r="CK328" s="26"/>
      <c r="CL328" s="27"/>
      <c r="CM328" s="29"/>
      <c r="CN328" s="27"/>
      <c r="CO328" s="29"/>
      <c r="CP328" s="27"/>
      <c r="CQ328" s="29"/>
      <c r="CR328" s="27"/>
      <c r="CS328" s="29"/>
      <c r="CT328" s="27"/>
      <c r="CU328" s="29"/>
      <c r="CV328" s="27"/>
      <c r="CW328" s="29"/>
      <c r="CX328" s="27"/>
      <c r="CY328" s="29"/>
      <c r="CZ328" s="27"/>
      <c r="DA328" s="29"/>
      <c r="DB328" s="27"/>
      <c r="DC328" s="29"/>
      <c r="DD328" s="27"/>
      <c r="DE328" s="128"/>
      <c r="DF328" s="27"/>
      <c r="DG328" s="128"/>
      <c r="DH328" s="27"/>
      <c r="DI328" s="128"/>
      <c r="DJ328" s="27"/>
      <c r="DK328" s="28"/>
      <c r="DL328" s="27"/>
      <c r="DM328" s="28"/>
      <c r="DN328" s="27"/>
      <c r="DO328" s="28"/>
      <c r="DP328" s="27"/>
      <c r="DQ328" s="28"/>
      <c r="DR328" s="27"/>
      <c r="DS328" s="28"/>
      <c r="DT328" s="27"/>
      <c r="DU328" s="28"/>
      <c r="DV328" s="27"/>
      <c r="DW328" s="28"/>
      <c r="DX328" s="27"/>
      <c r="DY328" s="28"/>
      <c r="DZ328" s="27"/>
      <c r="EA328" s="28"/>
      <c r="EB328" s="27"/>
      <c r="EC328" s="28"/>
      <c r="ED328" s="27"/>
      <c r="EE328" s="28"/>
      <c r="EF328" s="27"/>
      <c r="EG328" s="28"/>
      <c r="EH328" s="27"/>
      <c r="EI328" s="28"/>
      <c r="EJ328" s="27"/>
      <c r="EK328" s="28"/>
      <c r="EL328" s="27"/>
      <c r="EM328" s="28"/>
      <c r="EN328" s="27"/>
      <c r="EO328" s="28"/>
      <c r="EP328" s="27"/>
      <c r="EQ328" s="28"/>
      <c r="ER328" s="27"/>
      <c r="ES328" s="28"/>
      <c r="ET328" s="27"/>
      <c r="EU328" s="26"/>
      <c r="EV328" s="27"/>
      <c r="EW328" s="26"/>
      <c r="EX328" s="27"/>
      <c r="EY328" s="26"/>
      <c r="EZ328" s="27"/>
      <c r="FA328" s="26"/>
      <c r="FB328" s="27"/>
      <c r="FC328" s="26"/>
      <c r="FD328" s="27"/>
      <c r="FE328" s="26"/>
      <c r="FF328" s="27"/>
      <c r="FG328" s="30"/>
      <c r="FH328" s="31"/>
      <c r="FI328" s="31">
        <f t="shared" si="32"/>
        <v>7500</v>
      </c>
      <c r="FJ328" s="31">
        <f t="shared" si="24"/>
        <v>7500</v>
      </c>
      <c r="FK328" s="31">
        <f t="shared" si="25"/>
        <v>7500</v>
      </c>
      <c r="FL328" s="32">
        <f t="shared" si="26"/>
        <v>0</v>
      </c>
    </row>
    <row r="329" spans="1:168" ht="20.25" customHeight="1">
      <c r="A329" s="172">
        <v>322</v>
      </c>
      <c r="B329" s="48" t="s">
        <v>1085</v>
      </c>
      <c r="C329" s="20" t="s">
        <v>1086</v>
      </c>
      <c r="D329" s="20" t="s">
        <v>1460</v>
      </c>
      <c r="E329" s="20" t="s">
        <v>1457</v>
      </c>
      <c r="F329" s="126" t="s">
        <v>1087</v>
      </c>
      <c r="G329" s="213" t="s">
        <v>410</v>
      </c>
      <c r="H329" s="35" t="s">
        <v>1463</v>
      </c>
      <c r="I329" s="94">
        <v>6200</v>
      </c>
      <c r="J329" s="35"/>
      <c r="K329" s="34">
        <f t="shared" ref="K329:K392" si="33">I329*$K$6*0.7+SUM(M329:Q329)</f>
        <v>54560</v>
      </c>
      <c r="L329" s="38">
        <f>FL329</f>
        <v>4340</v>
      </c>
      <c r="M329" s="26">
        <v>1500</v>
      </c>
      <c r="N329" s="26">
        <v>1000</v>
      </c>
      <c r="O329" s="26">
        <v>5000</v>
      </c>
      <c r="P329" s="26">
        <v>8000</v>
      </c>
      <c r="Q329" s="258"/>
      <c r="R329" s="258"/>
      <c r="S329" s="258"/>
      <c r="T329" s="258"/>
      <c r="U329" s="258"/>
      <c r="V329" s="258"/>
      <c r="W329" s="258"/>
      <c r="X329" s="258"/>
      <c r="Y329" s="258"/>
      <c r="Z329" s="258"/>
      <c r="AA329" s="258"/>
      <c r="AB329" s="258"/>
      <c r="AC329" s="258"/>
      <c r="AD329" s="258"/>
      <c r="AE329" s="258"/>
      <c r="AF329" s="258"/>
      <c r="AG329" s="258"/>
      <c r="AH329" s="258"/>
      <c r="AI329" s="258"/>
      <c r="AJ329" s="258"/>
      <c r="AK329" s="258"/>
      <c r="AL329" s="258"/>
      <c r="AM329" s="258"/>
      <c r="AN329" s="258"/>
      <c r="AO329" s="258"/>
      <c r="AP329" s="258"/>
      <c r="AQ329" s="258"/>
      <c r="AR329" s="258"/>
      <c r="AS329" s="258"/>
      <c r="AT329" s="258"/>
      <c r="AU329" s="258"/>
      <c r="AV329" s="258"/>
      <c r="AW329" s="258"/>
      <c r="AX329" s="258"/>
      <c r="AY329" s="258"/>
      <c r="AZ329" s="258"/>
      <c r="BA329" s="258"/>
      <c r="BB329" s="258"/>
      <c r="BC329" s="258"/>
      <c r="BD329" s="258"/>
      <c r="BE329" s="258"/>
      <c r="BF329" s="258"/>
      <c r="BG329" s="258"/>
      <c r="BH329" s="258"/>
      <c r="BI329" s="258"/>
      <c r="BJ329" s="258"/>
      <c r="BK329" s="258"/>
      <c r="BL329" s="258"/>
      <c r="BM329" s="258"/>
      <c r="BN329" s="258"/>
      <c r="BO329" s="258"/>
      <c r="BP329" s="258"/>
      <c r="BQ329" s="258"/>
      <c r="BR329" s="258"/>
      <c r="BS329" s="258"/>
      <c r="BT329" s="258"/>
      <c r="BU329" s="258"/>
      <c r="BV329" s="258"/>
      <c r="BW329" s="258"/>
      <c r="BX329" s="258"/>
      <c r="BY329" s="258"/>
      <c r="BZ329" s="258"/>
      <c r="CA329" s="258"/>
      <c r="CB329" s="258"/>
      <c r="CC329" s="26">
        <v>1500</v>
      </c>
      <c r="CD329" s="27">
        <v>1500</v>
      </c>
      <c r="CE329" s="26">
        <v>1000</v>
      </c>
      <c r="CF329" s="27">
        <v>1000</v>
      </c>
      <c r="CG329" s="26">
        <v>5000</v>
      </c>
      <c r="CH329" s="27">
        <v>5000</v>
      </c>
      <c r="CI329" s="26">
        <v>8000</v>
      </c>
      <c r="CJ329" s="27">
        <v>0</v>
      </c>
      <c r="CK329" s="26"/>
      <c r="CL329" s="27"/>
      <c r="CM329" s="29">
        <v>4340</v>
      </c>
      <c r="CN329" s="27">
        <v>4620</v>
      </c>
      <c r="CO329" s="29">
        <v>4340</v>
      </c>
      <c r="CP329" s="27">
        <v>0</v>
      </c>
      <c r="CQ329" s="29">
        <v>4340</v>
      </c>
      <c r="CR329" s="27">
        <v>0</v>
      </c>
      <c r="CS329" s="29">
        <v>4340</v>
      </c>
      <c r="CT329" s="27">
        <v>20740</v>
      </c>
      <c r="CU329" s="29">
        <v>4340</v>
      </c>
      <c r="CV329" s="27"/>
      <c r="CW329" s="29">
        <v>4340</v>
      </c>
      <c r="CX329" s="27"/>
      <c r="CY329" s="29">
        <v>4340</v>
      </c>
      <c r="CZ329" s="27"/>
      <c r="DA329" s="29">
        <v>4340</v>
      </c>
      <c r="DB329" s="27"/>
      <c r="DC329" s="29">
        <v>4340</v>
      </c>
      <c r="DD329" s="27">
        <v>17360</v>
      </c>
      <c r="DE329" s="128"/>
      <c r="DF329" s="27"/>
      <c r="DG329" s="128"/>
      <c r="DH329" s="27"/>
      <c r="DI329" s="128"/>
      <c r="DJ329" s="27"/>
      <c r="DK329" s="28"/>
      <c r="DL329" s="27"/>
      <c r="DM329" s="28"/>
      <c r="DN329" s="27"/>
      <c r="DO329" s="28"/>
      <c r="DP329" s="27"/>
      <c r="DQ329" s="28"/>
      <c r="DR329" s="27"/>
      <c r="DS329" s="28"/>
      <c r="DT329" s="27"/>
      <c r="DU329" s="28"/>
      <c r="DV329" s="27"/>
      <c r="DW329" s="28"/>
      <c r="DX329" s="27"/>
      <c r="DY329" s="28"/>
      <c r="DZ329" s="27"/>
      <c r="EA329" s="28"/>
      <c r="EB329" s="27"/>
      <c r="EC329" s="28"/>
      <c r="ED329" s="27"/>
      <c r="EE329" s="28"/>
      <c r="EF329" s="27"/>
      <c r="EG329" s="28"/>
      <c r="EH329" s="27"/>
      <c r="EI329" s="28"/>
      <c r="EJ329" s="27"/>
      <c r="EK329" s="28"/>
      <c r="EL329" s="27"/>
      <c r="EM329" s="28"/>
      <c r="EN329" s="27"/>
      <c r="EO329" s="28"/>
      <c r="EP329" s="27"/>
      <c r="EQ329" s="28"/>
      <c r="ER329" s="27"/>
      <c r="ES329" s="28"/>
      <c r="ET329" s="27"/>
      <c r="EU329" s="26"/>
      <c r="EV329" s="27"/>
      <c r="EW329" s="26"/>
      <c r="EX329" s="27"/>
      <c r="EY329" s="26"/>
      <c r="EZ329" s="27"/>
      <c r="FA329" s="26"/>
      <c r="FB329" s="27"/>
      <c r="FC329" s="26"/>
      <c r="FD329" s="27"/>
      <c r="FE329" s="26"/>
      <c r="FF329" s="27"/>
      <c r="FG329" s="30"/>
      <c r="FH329" s="31"/>
      <c r="FI329" s="31">
        <f t="shared" si="32"/>
        <v>50220</v>
      </c>
      <c r="FJ329" s="31">
        <f t="shared" ref="FJ329:FJ392" si="34">FG329+FE329+FC329+FA329+EY329+EW329+EU329+ES329+EQ329+EO329+EM329+EK329+EH329+EF329+ED329+EB329+DZ329+DX329+DV329+DT329+DR329+DP329+DN329+DL329+DI329+DG329+DE329+DC329+DA329+CY329+CW329+CU329+CS329+CQ329+CO329+CM329+CK329+CG329+CE329+CC329+CI329</f>
        <v>54560</v>
      </c>
      <c r="FK329" s="31">
        <f t="shared" ref="FK329:FK392" si="35">FH329+FF329+FD329+FB329+EZ329+EX329+EV329+ET329+ER329+EP329+EN329+EL329+EI329+EG329+EE329+EC329+EA329+DY329+DW329+DU329+DS329+DQ329+DO329+DM329+DJ329+DH329+DF329+DD329+DB329+CZ329+CX329+CV329+CT329+CR329+CP329+CN329+CL329+CH329+CF329+CD329+CJ329</f>
        <v>50220</v>
      </c>
      <c r="FL329" s="32">
        <f t="shared" ref="FL329:FL392" si="36">FJ329-FK329</f>
        <v>4340</v>
      </c>
    </row>
    <row r="330" spans="1:168" ht="20.25" customHeight="1">
      <c r="A330" s="41">
        <v>323</v>
      </c>
      <c r="B330" s="48" t="s">
        <v>401</v>
      </c>
      <c r="C330" s="20" t="s">
        <v>402</v>
      </c>
      <c r="D330" s="20" t="s">
        <v>1460</v>
      </c>
      <c r="E330" s="20" t="s">
        <v>1458</v>
      </c>
      <c r="F330" s="21" t="s">
        <v>403</v>
      </c>
      <c r="G330" s="211"/>
      <c r="H330" s="35"/>
      <c r="I330" s="23">
        <v>6600</v>
      </c>
      <c r="J330" s="35"/>
      <c r="K330" s="34">
        <f t="shared" si="33"/>
        <v>57080</v>
      </c>
      <c r="L330" s="38">
        <f>FJ330</f>
        <v>57080</v>
      </c>
      <c r="M330" s="26">
        <v>1500</v>
      </c>
      <c r="N330" s="26">
        <v>1000</v>
      </c>
      <c r="O330" s="26">
        <v>5000</v>
      </c>
      <c r="P330" s="26">
        <v>8000</v>
      </c>
      <c r="Q330" s="258"/>
      <c r="R330" s="258"/>
      <c r="S330" s="258"/>
      <c r="T330" s="258"/>
      <c r="U330" s="258"/>
      <c r="V330" s="258"/>
      <c r="W330" s="258"/>
      <c r="X330" s="258"/>
      <c r="Y330" s="258"/>
      <c r="Z330" s="258"/>
      <c r="AA330" s="258"/>
      <c r="AB330" s="258"/>
      <c r="AC330" s="258"/>
      <c r="AD330" s="258"/>
      <c r="AE330" s="258"/>
      <c r="AF330" s="258"/>
      <c r="AG330" s="258"/>
      <c r="AH330" s="258"/>
      <c r="AI330" s="258"/>
      <c r="AJ330" s="258"/>
      <c r="AK330" s="258"/>
      <c r="AL330" s="258"/>
      <c r="AM330" s="258"/>
      <c r="AN330" s="258"/>
      <c r="AO330" s="258"/>
      <c r="AP330" s="258"/>
      <c r="AQ330" s="258"/>
      <c r="AR330" s="258"/>
      <c r="AS330" s="258"/>
      <c r="AT330" s="258"/>
      <c r="AU330" s="258"/>
      <c r="AV330" s="258"/>
      <c r="AW330" s="258"/>
      <c r="AX330" s="258"/>
      <c r="AY330" s="258"/>
      <c r="AZ330" s="258"/>
      <c r="BA330" s="258"/>
      <c r="BB330" s="258"/>
      <c r="BC330" s="258"/>
      <c r="BD330" s="258"/>
      <c r="BE330" s="258"/>
      <c r="BF330" s="258"/>
      <c r="BG330" s="258"/>
      <c r="BH330" s="258"/>
      <c r="BI330" s="258"/>
      <c r="BJ330" s="258"/>
      <c r="BK330" s="258"/>
      <c r="BL330" s="258"/>
      <c r="BM330" s="258"/>
      <c r="BN330" s="258"/>
      <c r="BO330" s="258"/>
      <c r="BP330" s="258"/>
      <c r="BQ330" s="258"/>
      <c r="BR330" s="258"/>
      <c r="BS330" s="258"/>
      <c r="BT330" s="258"/>
      <c r="BU330" s="258"/>
      <c r="BV330" s="258"/>
      <c r="BW330" s="258"/>
      <c r="BX330" s="258"/>
      <c r="BY330" s="258"/>
      <c r="BZ330" s="258"/>
      <c r="CA330" s="258"/>
      <c r="CB330" s="258"/>
      <c r="CC330" s="26">
        <v>1500</v>
      </c>
      <c r="CD330" s="27">
        <v>1500</v>
      </c>
      <c r="CE330" s="26">
        <v>1000</v>
      </c>
      <c r="CF330" s="27">
        <v>1000</v>
      </c>
      <c r="CG330" s="26">
        <v>5000</v>
      </c>
      <c r="CH330" s="27">
        <v>5000</v>
      </c>
      <c r="CI330" s="26">
        <v>8000</v>
      </c>
      <c r="CJ330" s="27">
        <v>0</v>
      </c>
      <c r="CK330" s="28"/>
      <c r="CL330" s="27"/>
      <c r="CM330" s="26"/>
      <c r="CN330" s="27"/>
      <c r="CO330" s="29">
        <v>4620</v>
      </c>
      <c r="CP330" s="27">
        <v>0</v>
      </c>
      <c r="CQ330" s="29">
        <v>4620</v>
      </c>
      <c r="CR330" s="27">
        <v>0</v>
      </c>
      <c r="CS330" s="29">
        <v>4620</v>
      </c>
      <c r="CT330" s="27">
        <v>0</v>
      </c>
      <c r="CU330" s="29">
        <v>4620</v>
      </c>
      <c r="CV330" s="27">
        <v>26480</v>
      </c>
      <c r="CW330" s="29">
        <v>4620</v>
      </c>
      <c r="CX330" s="27"/>
      <c r="CY330" s="29">
        <v>4620</v>
      </c>
      <c r="CZ330" s="27"/>
      <c r="DA330" s="29">
        <v>4620</v>
      </c>
      <c r="DB330" s="27"/>
      <c r="DC330" s="29">
        <v>4620</v>
      </c>
      <c r="DD330" s="27"/>
      <c r="DE330" s="29">
        <v>4620</v>
      </c>
      <c r="DF330" s="27">
        <v>9240</v>
      </c>
      <c r="DG330" s="28"/>
      <c r="DH330" s="27"/>
      <c r="DI330" s="28"/>
      <c r="DJ330" s="27"/>
      <c r="DK330" s="28"/>
      <c r="DL330" s="27"/>
      <c r="DM330" s="28"/>
      <c r="DN330" s="27"/>
      <c r="DO330" s="28"/>
      <c r="DP330" s="27"/>
      <c r="DQ330" s="28"/>
      <c r="DR330" s="27"/>
      <c r="DS330" s="28"/>
      <c r="DT330" s="27"/>
      <c r="DU330" s="28"/>
      <c r="DV330" s="27"/>
      <c r="DW330" s="28"/>
      <c r="DX330" s="27"/>
      <c r="DY330" s="28"/>
      <c r="DZ330" s="27"/>
      <c r="EA330" s="28"/>
      <c r="EB330" s="27"/>
      <c r="EC330" s="28"/>
      <c r="ED330" s="27"/>
      <c r="EE330" s="28"/>
      <c r="EF330" s="27"/>
      <c r="EG330" s="28"/>
      <c r="EH330" s="27"/>
      <c r="EI330" s="28"/>
      <c r="EJ330" s="27"/>
      <c r="EK330" s="28"/>
      <c r="EL330" s="27"/>
      <c r="EM330" s="28"/>
      <c r="EN330" s="27"/>
      <c r="EO330" s="28"/>
      <c r="EP330" s="27"/>
      <c r="EQ330" s="28"/>
      <c r="ER330" s="27"/>
      <c r="ES330" s="28"/>
      <c r="ET330" s="27"/>
      <c r="EU330" s="26"/>
      <c r="EV330" s="27"/>
      <c r="EW330" s="26"/>
      <c r="EX330" s="27"/>
      <c r="EY330" s="26"/>
      <c r="EZ330" s="27"/>
      <c r="FA330" s="26"/>
      <c r="FB330" s="27"/>
      <c r="FC330" s="26"/>
      <c r="FD330" s="27"/>
      <c r="FE330" s="26"/>
      <c r="FF330" s="27"/>
      <c r="FG330" s="30"/>
      <c r="FH330" s="31"/>
      <c r="FI330" s="31">
        <f t="shared" si="32"/>
        <v>43220</v>
      </c>
      <c r="FJ330" s="31">
        <f t="shared" si="34"/>
        <v>57080</v>
      </c>
      <c r="FK330" s="31">
        <f t="shared" si="35"/>
        <v>43220</v>
      </c>
      <c r="FL330" s="32">
        <f t="shared" si="36"/>
        <v>13860</v>
      </c>
    </row>
    <row r="331" spans="1:168" ht="20.25" customHeight="1">
      <c r="A331" s="172">
        <v>324</v>
      </c>
      <c r="B331" s="48" t="s">
        <v>1088</v>
      </c>
      <c r="C331" s="20" t="s">
        <v>1089</v>
      </c>
      <c r="D331" s="20" t="s">
        <v>1460</v>
      </c>
      <c r="E331" s="20" t="s">
        <v>1457</v>
      </c>
      <c r="F331" s="126" t="s">
        <v>1090</v>
      </c>
      <c r="G331" s="218" t="s">
        <v>410</v>
      </c>
      <c r="H331" s="35" t="s">
        <v>1463</v>
      </c>
      <c r="I331" s="94">
        <v>6200</v>
      </c>
      <c r="J331" s="35"/>
      <c r="K331" s="34">
        <f t="shared" si="33"/>
        <v>54560</v>
      </c>
      <c r="L331" s="25">
        <f>FL331</f>
        <v>20860</v>
      </c>
      <c r="M331" s="26">
        <v>1500</v>
      </c>
      <c r="N331" s="26">
        <v>1000</v>
      </c>
      <c r="O331" s="26">
        <v>5000</v>
      </c>
      <c r="P331" s="26">
        <v>8000</v>
      </c>
      <c r="Q331" s="258"/>
      <c r="R331" s="258"/>
      <c r="S331" s="258"/>
      <c r="T331" s="258"/>
      <c r="U331" s="258"/>
      <c r="V331" s="258"/>
      <c r="W331" s="258"/>
      <c r="X331" s="258"/>
      <c r="Y331" s="258"/>
      <c r="Z331" s="258"/>
      <c r="AA331" s="258"/>
      <c r="AB331" s="258"/>
      <c r="AC331" s="258"/>
      <c r="AD331" s="258"/>
      <c r="AE331" s="258"/>
      <c r="AF331" s="258"/>
      <c r="AG331" s="258"/>
      <c r="AH331" s="258"/>
      <c r="AI331" s="258"/>
      <c r="AJ331" s="258"/>
      <c r="AK331" s="258"/>
      <c r="AL331" s="258"/>
      <c r="AM331" s="258"/>
      <c r="AN331" s="258"/>
      <c r="AO331" s="258"/>
      <c r="AP331" s="258"/>
      <c r="AQ331" s="258"/>
      <c r="AR331" s="258"/>
      <c r="AS331" s="258"/>
      <c r="AT331" s="258"/>
      <c r="AU331" s="258"/>
      <c r="AV331" s="258"/>
      <c r="AW331" s="258"/>
      <c r="AX331" s="258"/>
      <c r="AY331" s="258"/>
      <c r="AZ331" s="258"/>
      <c r="BA331" s="258"/>
      <c r="BB331" s="258"/>
      <c r="BC331" s="258"/>
      <c r="BD331" s="258"/>
      <c r="BE331" s="258"/>
      <c r="BF331" s="258"/>
      <c r="BG331" s="258"/>
      <c r="BH331" s="258"/>
      <c r="BI331" s="258"/>
      <c r="BJ331" s="258"/>
      <c r="BK331" s="258"/>
      <c r="BL331" s="258"/>
      <c r="BM331" s="258"/>
      <c r="BN331" s="258"/>
      <c r="BO331" s="258"/>
      <c r="BP331" s="258"/>
      <c r="BQ331" s="258"/>
      <c r="BR331" s="258"/>
      <c r="BS331" s="258"/>
      <c r="BT331" s="258"/>
      <c r="BU331" s="258"/>
      <c r="BV331" s="258"/>
      <c r="BW331" s="258"/>
      <c r="BX331" s="258"/>
      <c r="BY331" s="258"/>
      <c r="BZ331" s="258"/>
      <c r="CA331" s="258"/>
      <c r="CB331" s="258"/>
      <c r="CC331" s="26">
        <v>1500</v>
      </c>
      <c r="CD331" s="27">
        <v>1500</v>
      </c>
      <c r="CE331" s="26">
        <v>1000</v>
      </c>
      <c r="CF331" s="27">
        <v>1000</v>
      </c>
      <c r="CG331" s="26">
        <v>5000</v>
      </c>
      <c r="CH331" s="27">
        <v>5000</v>
      </c>
      <c r="CI331" s="26">
        <v>8000</v>
      </c>
      <c r="CJ331" s="27">
        <v>0</v>
      </c>
      <c r="CK331" s="26"/>
      <c r="CL331" s="27"/>
      <c r="CM331" s="29">
        <v>4340</v>
      </c>
      <c r="CN331" s="133">
        <v>4620</v>
      </c>
      <c r="CO331" s="29">
        <v>4340</v>
      </c>
      <c r="CP331" s="27">
        <v>4620</v>
      </c>
      <c r="CQ331" s="29">
        <v>4340</v>
      </c>
      <c r="CR331" s="27">
        <v>4780</v>
      </c>
      <c r="CS331" s="29">
        <v>4340</v>
      </c>
      <c r="CT331" s="27">
        <v>4340</v>
      </c>
      <c r="CU331" s="29">
        <v>4340</v>
      </c>
      <c r="CV331" s="27"/>
      <c r="CW331" s="29">
        <v>4340</v>
      </c>
      <c r="CX331" s="27"/>
      <c r="CY331" s="29">
        <v>4340</v>
      </c>
      <c r="CZ331" s="27"/>
      <c r="DA331" s="29">
        <v>4340</v>
      </c>
      <c r="DB331" s="27"/>
      <c r="DC331" s="29">
        <v>4340</v>
      </c>
      <c r="DD331" s="27">
        <v>7840</v>
      </c>
      <c r="DE331" s="128"/>
      <c r="DF331" s="27"/>
      <c r="DG331" s="128"/>
      <c r="DH331" s="27"/>
      <c r="DI331" s="128"/>
      <c r="DJ331" s="27"/>
      <c r="DK331" s="28"/>
      <c r="DL331" s="27"/>
      <c r="DM331" s="28"/>
      <c r="DN331" s="27"/>
      <c r="DO331" s="28"/>
      <c r="DP331" s="27"/>
      <c r="DQ331" s="28"/>
      <c r="DR331" s="27"/>
      <c r="DS331" s="28"/>
      <c r="DT331" s="27"/>
      <c r="DU331" s="28"/>
      <c r="DV331" s="27"/>
      <c r="DW331" s="28"/>
      <c r="DX331" s="27"/>
      <c r="DY331" s="28"/>
      <c r="DZ331" s="27"/>
      <c r="EA331" s="28"/>
      <c r="EB331" s="27"/>
      <c r="EC331" s="28"/>
      <c r="ED331" s="27"/>
      <c r="EE331" s="28"/>
      <c r="EF331" s="27"/>
      <c r="EG331" s="28"/>
      <c r="EH331" s="27"/>
      <c r="EI331" s="28"/>
      <c r="EJ331" s="27"/>
      <c r="EK331" s="28"/>
      <c r="EL331" s="27"/>
      <c r="EM331" s="28"/>
      <c r="EN331" s="27"/>
      <c r="EO331" s="28"/>
      <c r="EP331" s="27"/>
      <c r="EQ331" s="28"/>
      <c r="ER331" s="27"/>
      <c r="ES331" s="28"/>
      <c r="ET331" s="27"/>
      <c r="EU331" s="26"/>
      <c r="EV331" s="27"/>
      <c r="EW331" s="26"/>
      <c r="EX331" s="27"/>
      <c r="EY331" s="26"/>
      <c r="EZ331" s="27"/>
      <c r="FA331" s="26"/>
      <c r="FB331" s="27"/>
      <c r="FC331" s="26"/>
      <c r="FD331" s="27"/>
      <c r="FE331" s="26"/>
      <c r="FF331" s="27"/>
      <c r="FG331" s="30"/>
      <c r="FH331" s="31"/>
      <c r="FI331" s="31">
        <f t="shared" si="32"/>
        <v>33700</v>
      </c>
      <c r="FJ331" s="31">
        <f t="shared" si="34"/>
        <v>54560</v>
      </c>
      <c r="FK331" s="31">
        <f t="shared" si="35"/>
        <v>33700</v>
      </c>
      <c r="FL331" s="32">
        <f t="shared" si="36"/>
        <v>20860</v>
      </c>
    </row>
    <row r="332" spans="1:168" ht="20.25" customHeight="1">
      <c r="A332" s="41">
        <v>325</v>
      </c>
      <c r="B332" s="48" t="s">
        <v>1091</v>
      </c>
      <c r="C332" s="20" t="s">
        <v>1092</v>
      </c>
      <c r="D332" s="20" t="s">
        <v>1460</v>
      </c>
      <c r="E332" s="20" t="s">
        <v>1457</v>
      </c>
      <c r="F332" s="126" t="s">
        <v>1093</v>
      </c>
      <c r="G332" s="213"/>
      <c r="H332" s="127" t="s">
        <v>1465</v>
      </c>
      <c r="I332" s="94">
        <v>4600</v>
      </c>
      <c r="J332" s="127" t="s">
        <v>56</v>
      </c>
      <c r="K332" s="34">
        <f t="shared" si="33"/>
        <v>44480</v>
      </c>
      <c r="L332" s="25">
        <f>FL332</f>
        <v>2520</v>
      </c>
      <c r="M332" s="26">
        <v>1500</v>
      </c>
      <c r="N332" s="26">
        <v>1000</v>
      </c>
      <c r="O332" s="26">
        <v>5000</v>
      </c>
      <c r="P332" s="26">
        <v>8000</v>
      </c>
      <c r="Q332" s="258"/>
      <c r="R332" s="258"/>
      <c r="S332" s="258"/>
      <c r="T332" s="258"/>
      <c r="U332" s="258"/>
      <c r="V332" s="258"/>
      <c r="W332" s="258"/>
      <c r="X332" s="258"/>
      <c r="Y332" s="258"/>
      <c r="Z332" s="258"/>
      <c r="AA332" s="258"/>
      <c r="AB332" s="258"/>
      <c r="AC332" s="258"/>
      <c r="AD332" s="258"/>
      <c r="AE332" s="258"/>
      <c r="AF332" s="258"/>
      <c r="AG332" s="258"/>
      <c r="AH332" s="258"/>
      <c r="AI332" s="258"/>
      <c r="AJ332" s="258"/>
      <c r="AK332" s="258"/>
      <c r="AL332" s="258"/>
      <c r="AM332" s="258"/>
      <c r="AN332" s="258"/>
      <c r="AO332" s="258"/>
      <c r="AP332" s="258"/>
      <c r="AQ332" s="258"/>
      <c r="AR332" s="258"/>
      <c r="AS332" s="258"/>
      <c r="AT332" s="258"/>
      <c r="AU332" s="258"/>
      <c r="AV332" s="258"/>
      <c r="AW332" s="258"/>
      <c r="AX332" s="258"/>
      <c r="AY332" s="258"/>
      <c r="AZ332" s="258"/>
      <c r="BA332" s="258"/>
      <c r="BB332" s="258"/>
      <c r="BC332" s="258"/>
      <c r="BD332" s="258"/>
      <c r="BE332" s="258"/>
      <c r="BF332" s="258"/>
      <c r="BG332" s="258"/>
      <c r="BH332" s="258"/>
      <c r="BI332" s="258"/>
      <c r="BJ332" s="258"/>
      <c r="BK332" s="258"/>
      <c r="BL332" s="258"/>
      <c r="BM332" s="258"/>
      <c r="BN332" s="258"/>
      <c r="BO332" s="258"/>
      <c r="BP332" s="258"/>
      <c r="BQ332" s="258"/>
      <c r="BR332" s="258"/>
      <c r="BS332" s="258"/>
      <c r="BT332" s="258"/>
      <c r="BU332" s="258"/>
      <c r="BV332" s="258"/>
      <c r="BW332" s="258"/>
      <c r="BX332" s="258"/>
      <c r="BY332" s="258"/>
      <c r="BZ332" s="258"/>
      <c r="CA332" s="258"/>
      <c r="CB332" s="258"/>
      <c r="CC332" s="26">
        <v>1500</v>
      </c>
      <c r="CD332" s="27">
        <v>1500</v>
      </c>
      <c r="CE332" s="26">
        <v>1000</v>
      </c>
      <c r="CF332" s="27">
        <v>1000</v>
      </c>
      <c r="CG332" s="26">
        <v>5000</v>
      </c>
      <c r="CH332" s="27">
        <v>5000</v>
      </c>
      <c r="CI332" s="26">
        <v>8000</v>
      </c>
      <c r="CJ332" s="27">
        <v>0</v>
      </c>
      <c r="CK332" s="26"/>
      <c r="CL332" s="27"/>
      <c r="CM332" s="29">
        <v>3220</v>
      </c>
      <c r="CN332" s="27">
        <v>11220</v>
      </c>
      <c r="CO332" s="29">
        <v>3220</v>
      </c>
      <c r="CP332" s="27">
        <v>0</v>
      </c>
      <c r="CQ332" s="29">
        <v>3220</v>
      </c>
      <c r="CR332" s="27">
        <v>0</v>
      </c>
      <c r="CS332" s="29">
        <v>3220</v>
      </c>
      <c r="CT332" s="27">
        <v>8540</v>
      </c>
      <c r="CU332" s="29">
        <v>3220</v>
      </c>
      <c r="CV332" s="27"/>
      <c r="CW332" s="29">
        <v>3220</v>
      </c>
      <c r="CX332" s="27"/>
      <c r="CY332" s="29">
        <v>3220</v>
      </c>
      <c r="CZ332" s="27"/>
      <c r="DA332" s="29">
        <v>3220</v>
      </c>
      <c r="DB332" s="27"/>
      <c r="DC332" s="29">
        <v>3220</v>
      </c>
      <c r="DD332" s="27">
        <v>14700</v>
      </c>
      <c r="DE332" s="128"/>
      <c r="DF332" s="27"/>
      <c r="DG332" s="128"/>
      <c r="DH332" s="27"/>
      <c r="DI332" s="128"/>
      <c r="DJ332" s="27"/>
      <c r="DK332" s="28"/>
      <c r="DL332" s="27"/>
      <c r="DM332" s="28"/>
      <c r="DN332" s="27"/>
      <c r="DO332" s="28"/>
      <c r="DP332" s="27"/>
      <c r="DQ332" s="28"/>
      <c r="DR332" s="27"/>
      <c r="DS332" s="28"/>
      <c r="DT332" s="27"/>
      <c r="DU332" s="28"/>
      <c r="DV332" s="27"/>
      <c r="DW332" s="28"/>
      <c r="DX332" s="27"/>
      <c r="DY332" s="28"/>
      <c r="DZ332" s="27"/>
      <c r="EA332" s="28"/>
      <c r="EB332" s="27"/>
      <c r="EC332" s="28"/>
      <c r="ED332" s="27"/>
      <c r="EE332" s="28"/>
      <c r="EF332" s="27"/>
      <c r="EG332" s="28"/>
      <c r="EH332" s="27"/>
      <c r="EI332" s="28"/>
      <c r="EJ332" s="27"/>
      <c r="EK332" s="28"/>
      <c r="EL332" s="27"/>
      <c r="EM332" s="28"/>
      <c r="EN332" s="27"/>
      <c r="EO332" s="28"/>
      <c r="EP332" s="27"/>
      <c r="EQ332" s="28"/>
      <c r="ER332" s="27"/>
      <c r="ES332" s="28"/>
      <c r="ET332" s="27"/>
      <c r="EU332" s="26"/>
      <c r="EV332" s="27"/>
      <c r="EW332" s="26"/>
      <c r="EX332" s="27"/>
      <c r="EY332" s="26"/>
      <c r="EZ332" s="27"/>
      <c r="FA332" s="26"/>
      <c r="FB332" s="27"/>
      <c r="FC332" s="26"/>
      <c r="FD332" s="27"/>
      <c r="FE332" s="26"/>
      <c r="FF332" s="27"/>
      <c r="FG332" s="30"/>
      <c r="FH332" s="31"/>
      <c r="FI332" s="31">
        <f t="shared" si="32"/>
        <v>41960</v>
      </c>
      <c r="FJ332" s="31">
        <f t="shared" si="34"/>
        <v>44480</v>
      </c>
      <c r="FK332" s="31">
        <f t="shared" si="35"/>
        <v>41960</v>
      </c>
      <c r="FL332" s="32">
        <f t="shared" si="36"/>
        <v>2520</v>
      </c>
    </row>
    <row r="333" spans="1:168" ht="20.25" customHeight="1">
      <c r="A333" s="172">
        <v>326</v>
      </c>
      <c r="B333" s="48" t="s">
        <v>1094</v>
      </c>
      <c r="C333" s="20" t="s">
        <v>1095</v>
      </c>
      <c r="D333" s="20" t="s">
        <v>1460</v>
      </c>
      <c r="E333" s="20" t="s">
        <v>1457</v>
      </c>
      <c r="F333" s="126" t="s">
        <v>1096</v>
      </c>
      <c r="G333" s="33"/>
      <c r="H333" s="127"/>
      <c r="I333" s="94">
        <v>6600</v>
      </c>
      <c r="J333" s="127"/>
      <c r="K333" s="34">
        <f t="shared" si="33"/>
        <v>57080</v>
      </c>
      <c r="L333" s="25">
        <f>FL333</f>
        <v>23100</v>
      </c>
      <c r="M333" s="26">
        <v>1500</v>
      </c>
      <c r="N333" s="26">
        <v>1000</v>
      </c>
      <c r="O333" s="26">
        <v>5000</v>
      </c>
      <c r="P333" s="26">
        <v>8000</v>
      </c>
      <c r="Q333" s="258"/>
      <c r="R333" s="258"/>
      <c r="S333" s="258"/>
      <c r="T333" s="258"/>
      <c r="U333" s="258"/>
      <c r="V333" s="258"/>
      <c r="W333" s="258"/>
      <c r="X333" s="258"/>
      <c r="Y333" s="258"/>
      <c r="Z333" s="258"/>
      <c r="AA333" s="258"/>
      <c r="AB333" s="258"/>
      <c r="AC333" s="258"/>
      <c r="AD333" s="258"/>
      <c r="AE333" s="258"/>
      <c r="AF333" s="258"/>
      <c r="AG333" s="258"/>
      <c r="AH333" s="258"/>
      <c r="AI333" s="258"/>
      <c r="AJ333" s="258"/>
      <c r="AK333" s="258"/>
      <c r="AL333" s="258"/>
      <c r="AM333" s="258"/>
      <c r="AN333" s="258"/>
      <c r="AO333" s="258"/>
      <c r="AP333" s="258"/>
      <c r="AQ333" s="258"/>
      <c r="AR333" s="258"/>
      <c r="AS333" s="258"/>
      <c r="AT333" s="258"/>
      <c r="AU333" s="258"/>
      <c r="AV333" s="258"/>
      <c r="AW333" s="258"/>
      <c r="AX333" s="258"/>
      <c r="AY333" s="258"/>
      <c r="AZ333" s="258"/>
      <c r="BA333" s="258"/>
      <c r="BB333" s="258"/>
      <c r="BC333" s="258"/>
      <c r="BD333" s="258"/>
      <c r="BE333" s="258"/>
      <c r="BF333" s="258"/>
      <c r="BG333" s="258"/>
      <c r="BH333" s="258"/>
      <c r="BI333" s="258"/>
      <c r="BJ333" s="258"/>
      <c r="BK333" s="258"/>
      <c r="BL333" s="258"/>
      <c r="BM333" s="258"/>
      <c r="BN333" s="258"/>
      <c r="BO333" s="258"/>
      <c r="BP333" s="258"/>
      <c r="BQ333" s="258"/>
      <c r="BR333" s="258"/>
      <c r="BS333" s="258"/>
      <c r="BT333" s="258"/>
      <c r="BU333" s="258"/>
      <c r="BV333" s="258"/>
      <c r="BW333" s="258"/>
      <c r="BX333" s="258"/>
      <c r="BY333" s="258"/>
      <c r="BZ333" s="258"/>
      <c r="CA333" s="258"/>
      <c r="CB333" s="258"/>
      <c r="CC333" s="26">
        <v>1500</v>
      </c>
      <c r="CD333" s="27">
        <v>1500</v>
      </c>
      <c r="CE333" s="26">
        <v>1000</v>
      </c>
      <c r="CF333" s="27">
        <v>1000</v>
      </c>
      <c r="CG333" s="26">
        <v>5000</v>
      </c>
      <c r="CH333" s="27">
        <v>5000</v>
      </c>
      <c r="CI333" s="26">
        <v>8000</v>
      </c>
      <c r="CJ333" s="27">
        <v>0</v>
      </c>
      <c r="CK333" s="26"/>
      <c r="CL333" s="27"/>
      <c r="CM333" s="29">
        <v>4620</v>
      </c>
      <c r="CN333" s="27">
        <v>0</v>
      </c>
      <c r="CO333" s="29">
        <v>4620</v>
      </c>
      <c r="CP333" s="27">
        <v>17420</v>
      </c>
      <c r="CQ333" s="29">
        <v>4620</v>
      </c>
      <c r="CR333" s="27">
        <v>0</v>
      </c>
      <c r="CS333" s="29">
        <v>4620</v>
      </c>
      <c r="CT333" s="27">
        <v>9060</v>
      </c>
      <c r="CU333" s="29">
        <v>4620</v>
      </c>
      <c r="CV333" s="27"/>
      <c r="CW333" s="29">
        <v>4620</v>
      </c>
      <c r="CX333" s="27"/>
      <c r="CY333" s="29">
        <v>4620</v>
      </c>
      <c r="CZ333" s="27"/>
      <c r="DA333" s="29">
        <v>4620</v>
      </c>
      <c r="DB333" s="27"/>
      <c r="DC333" s="29">
        <v>4620</v>
      </c>
      <c r="DD333" s="27"/>
      <c r="DE333" s="128"/>
      <c r="DF333" s="27"/>
      <c r="DG333" s="128"/>
      <c r="DH333" s="27"/>
      <c r="DI333" s="128"/>
      <c r="DJ333" s="27"/>
      <c r="DK333" s="28"/>
      <c r="DL333" s="27"/>
      <c r="DM333" s="28"/>
      <c r="DN333" s="27"/>
      <c r="DO333" s="28"/>
      <c r="DP333" s="27"/>
      <c r="DQ333" s="28"/>
      <c r="DR333" s="27"/>
      <c r="DS333" s="28"/>
      <c r="DT333" s="27"/>
      <c r="DU333" s="28"/>
      <c r="DV333" s="27"/>
      <c r="DW333" s="28"/>
      <c r="DX333" s="27"/>
      <c r="DY333" s="28"/>
      <c r="DZ333" s="27"/>
      <c r="EA333" s="28"/>
      <c r="EB333" s="27"/>
      <c r="EC333" s="28"/>
      <c r="ED333" s="27"/>
      <c r="EE333" s="28"/>
      <c r="EF333" s="27"/>
      <c r="EG333" s="28"/>
      <c r="EH333" s="27"/>
      <c r="EI333" s="28"/>
      <c r="EJ333" s="27"/>
      <c r="EK333" s="28"/>
      <c r="EL333" s="27"/>
      <c r="EM333" s="28"/>
      <c r="EN333" s="27"/>
      <c r="EO333" s="28"/>
      <c r="EP333" s="27"/>
      <c r="EQ333" s="28"/>
      <c r="ER333" s="27"/>
      <c r="ES333" s="28"/>
      <c r="ET333" s="27"/>
      <c r="EU333" s="26"/>
      <c r="EV333" s="27"/>
      <c r="EW333" s="26"/>
      <c r="EX333" s="27"/>
      <c r="EY333" s="26"/>
      <c r="EZ333" s="27"/>
      <c r="FA333" s="26"/>
      <c r="FB333" s="27"/>
      <c r="FC333" s="26"/>
      <c r="FD333" s="27"/>
      <c r="FE333" s="26"/>
      <c r="FF333" s="27"/>
      <c r="FG333" s="30"/>
      <c r="FH333" s="31"/>
      <c r="FI333" s="31">
        <f t="shared" si="32"/>
        <v>33980</v>
      </c>
      <c r="FJ333" s="31">
        <f t="shared" si="34"/>
        <v>57080</v>
      </c>
      <c r="FK333" s="31">
        <f t="shared" si="35"/>
        <v>33980</v>
      </c>
      <c r="FL333" s="32">
        <f t="shared" si="36"/>
        <v>23100</v>
      </c>
    </row>
    <row r="334" spans="1:168" ht="20.25" customHeight="1">
      <c r="A334" s="41">
        <v>327</v>
      </c>
      <c r="B334" s="48" t="s">
        <v>404</v>
      </c>
      <c r="C334" s="20" t="s">
        <v>405</v>
      </c>
      <c r="D334" s="20" t="s">
        <v>1460</v>
      </c>
      <c r="E334" s="20" t="s">
        <v>1458</v>
      </c>
      <c r="F334" s="21" t="s">
        <v>406</v>
      </c>
      <c r="G334" s="33"/>
      <c r="H334" s="35"/>
      <c r="I334" s="23">
        <v>6600</v>
      </c>
      <c r="J334" s="35"/>
      <c r="K334" s="34">
        <f t="shared" si="33"/>
        <v>57080</v>
      </c>
      <c r="L334" s="25">
        <f>FJ334</f>
        <v>57080</v>
      </c>
      <c r="M334" s="26">
        <v>1500</v>
      </c>
      <c r="N334" s="26">
        <v>1000</v>
      </c>
      <c r="O334" s="26">
        <v>5000</v>
      </c>
      <c r="P334" s="26">
        <v>8000</v>
      </c>
      <c r="Q334" s="258"/>
      <c r="R334" s="258"/>
      <c r="S334" s="258"/>
      <c r="T334" s="258"/>
      <c r="U334" s="258"/>
      <c r="V334" s="258"/>
      <c r="W334" s="258"/>
      <c r="X334" s="258"/>
      <c r="Y334" s="258"/>
      <c r="Z334" s="258"/>
      <c r="AA334" s="258"/>
      <c r="AB334" s="258"/>
      <c r="AC334" s="258"/>
      <c r="AD334" s="258"/>
      <c r="AE334" s="258"/>
      <c r="AF334" s="258"/>
      <c r="AG334" s="258"/>
      <c r="AH334" s="258"/>
      <c r="AI334" s="258"/>
      <c r="AJ334" s="258"/>
      <c r="AK334" s="258"/>
      <c r="AL334" s="258"/>
      <c r="AM334" s="258"/>
      <c r="AN334" s="258"/>
      <c r="AO334" s="258"/>
      <c r="AP334" s="258"/>
      <c r="AQ334" s="258"/>
      <c r="AR334" s="258"/>
      <c r="AS334" s="258"/>
      <c r="AT334" s="258"/>
      <c r="AU334" s="258"/>
      <c r="AV334" s="258"/>
      <c r="AW334" s="258"/>
      <c r="AX334" s="258"/>
      <c r="AY334" s="258"/>
      <c r="AZ334" s="258"/>
      <c r="BA334" s="258"/>
      <c r="BB334" s="258"/>
      <c r="BC334" s="258"/>
      <c r="BD334" s="258"/>
      <c r="BE334" s="258"/>
      <c r="BF334" s="258"/>
      <c r="BG334" s="258"/>
      <c r="BH334" s="258"/>
      <c r="BI334" s="258"/>
      <c r="BJ334" s="258"/>
      <c r="BK334" s="258"/>
      <c r="BL334" s="258"/>
      <c r="BM334" s="258"/>
      <c r="BN334" s="258"/>
      <c r="BO334" s="258"/>
      <c r="BP334" s="258"/>
      <c r="BQ334" s="258"/>
      <c r="BR334" s="258"/>
      <c r="BS334" s="258"/>
      <c r="BT334" s="258"/>
      <c r="BU334" s="258"/>
      <c r="BV334" s="258"/>
      <c r="BW334" s="258"/>
      <c r="BX334" s="258"/>
      <c r="BY334" s="258"/>
      <c r="BZ334" s="258"/>
      <c r="CA334" s="258"/>
      <c r="CB334" s="258"/>
      <c r="CC334" s="26">
        <v>1500</v>
      </c>
      <c r="CD334" s="27">
        <v>1500</v>
      </c>
      <c r="CE334" s="26">
        <v>1000</v>
      </c>
      <c r="CF334" s="27">
        <v>1000</v>
      </c>
      <c r="CG334" s="26">
        <v>5000</v>
      </c>
      <c r="CH334" s="27">
        <v>5000</v>
      </c>
      <c r="CI334" s="26">
        <v>8000</v>
      </c>
      <c r="CJ334" s="27">
        <v>0</v>
      </c>
      <c r="CK334" s="28"/>
      <c r="CL334" s="27"/>
      <c r="CM334" s="26"/>
      <c r="CN334" s="27"/>
      <c r="CO334" s="29">
        <v>4620</v>
      </c>
      <c r="CP334" s="27">
        <v>12620</v>
      </c>
      <c r="CQ334" s="29">
        <v>4620</v>
      </c>
      <c r="CR334" s="27">
        <v>4620</v>
      </c>
      <c r="CS334" s="29">
        <v>4620</v>
      </c>
      <c r="CT334" s="27">
        <v>4620</v>
      </c>
      <c r="CU334" s="29">
        <v>4620</v>
      </c>
      <c r="CV334" s="27">
        <v>4620</v>
      </c>
      <c r="CW334" s="29">
        <v>4620</v>
      </c>
      <c r="CX334" s="27">
        <v>4620</v>
      </c>
      <c r="CY334" s="29">
        <v>4620</v>
      </c>
      <c r="CZ334" s="27">
        <v>4620</v>
      </c>
      <c r="DA334" s="29">
        <v>4620</v>
      </c>
      <c r="DB334" s="27">
        <v>4620</v>
      </c>
      <c r="DC334" s="29">
        <v>4620</v>
      </c>
      <c r="DD334" s="27">
        <v>4620</v>
      </c>
      <c r="DE334" s="29">
        <v>4620</v>
      </c>
      <c r="DF334" s="27">
        <v>4620</v>
      </c>
      <c r="DG334" s="28"/>
      <c r="DH334" s="27"/>
      <c r="DI334" s="28"/>
      <c r="DJ334" s="27"/>
      <c r="DK334" s="28"/>
      <c r="DL334" s="27"/>
      <c r="DM334" s="28"/>
      <c r="DN334" s="27"/>
      <c r="DO334" s="28"/>
      <c r="DP334" s="27"/>
      <c r="DQ334" s="28"/>
      <c r="DR334" s="27"/>
      <c r="DS334" s="28"/>
      <c r="DT334" s="27"/>
      <c r="DU334" s="28"/>
      <c r="DV334" s="27"/>
      <c r="DW334" s="28"/>
      <c r="DX334" s="27"/>
      <c r="DY334" s="28"/>
      <c r="DZ334" s="27"/>
      <c r="EA334" s="28"/>
      <c r="EB334" s="27"/>
      <c r="EC334" s="28"/>
      <c r="ED334" s="27"/>
      <c r="EE334" s="28"/>
      <c r="EF334" s="27"/>
      <c r="EG334" s="28"/>
      <c r="EH334" s="27"/>
      <c r="EI334" s="28"/>
      <c r="EJ334" s="27"/>
      <c r="EK334" s="28"/>
      <c r="EL334" s="27"/>
      <c r="EM334" s="28"/>
      <c r="EN334" s="27"/>
      <c r="EO334" s="28"/>
      <c r="EP334" s="27"/>
      <c r="EQ334" s="28"/>
      <c r="ER334" s="27"/>
      <c r="ES334" s="28"/>
      <c r="ET334" s="27"/>
      <c r="EU334" s="26"/>
      <c r="EV334" s="27"/>
      <c r="EW334" s="26"/>
      <c r="EX334" s="27"/>
      <c r="EY334" s="26"/>
      <c r="EZ334" s="27"/>
      <c r="FA334" s="26"/>
      <c r="FB334" s="27"/>
      <c r="FC334" s="26"/>
      <c r="FD334" s="27"/>
      <c r="FE334" s="26"/>
      <c r="FF334" s="27"/>
      <c r="FG334" s="30"/>
      <c r="FH334" s="31"/>
      <c r="FI334" s="31">
        <f t="shared" si="32"/>
        <v>57080</v>
      </c>
      <c r="FJ334" s="31">
        <f t="shared" si="34"/>
        <v>57080</v>
      </c>
      <c r="FK334" s="31">
        <f t="shared" si="35"/>
        <v>57080</v>
      </c>
      <c r="FL334" s="32">
        <f t="shared" si="36"/>
        <v>0</v>
      </c>
    </row>
    <row r="335" spans="1:168" ht="20.25" customHeight="1">
      <c r="A335" s="172">
        <v>328</v>
      </c>
      <c r="B335" s="48" t="s">
        <v>1097</v>
      </c>
      <c r="C335" s="20" t="s">
        <v>1098</v>
      </c>
      <c r="D335" s="20" t="s">
        <v>1460</v>
      </c>
      <c r="E335" s="20" t="s">
        <v>1457</v>
      </c>
      <c r="F335" s="126" t="s">
        <v>1099</v>
      </c>
      <c r="G335" s="212"/>
      <c r="H335" s="147" t="s">
        <v>1468</v>
      </c>
      <c r="I335" s="94">
        <v>3300</v>
      </c>
      <c r="J335" s="147" t="s">
        <v>98</v>
      </c>
      <c r="K335" s="34">
        <f t="shared" si="33"/>
        <v>36290</v>
      </c>
      <c r="L335" s="25">
        <f>FL335</f>
        <v>6930</v>
      </c>
      <c r="M335" s="26">
        <v>1500</v>
      </c>
      <c r="N335" s="26">
        <v>1000</v>
      </c>
      <c r="O335" s="26">
        <v>5000</v>
      </c>
      <c r="P335" s="26">
        <v>8000</v>
      </c>
      <c r="Q335" s="258"/>
      <c r="R335" s="258"/>
      <c r="S335" s="258"/>
      <c r="T335" s="258"/>
      <c r="U335" s="258"/>
      <c r="V335" s="258"/>
      <c r="W335" s="258"/>
      <c r="X335" s="258"/>
      <c r="Y335" s="258"/>
      <c r="Z335" s="258"/>
      <c r="AA335" s="258"/>
      <c r="AB335" s="258"/>
      <c r="AC335" s="258"/>
      <c r="AD335" s="258"/>
      <c r="AE335" s="258"/>
      <c r="AF335" s="258"/>
      <c r="AG335" s="258"/>
      <c r="AH335" s="258"/>
      <c r="AI335" s="258"/>
      <c r="AJ335" s="258"/>
      <c r="AK335" s="258"/>
      <c r="AL335" s="258"/>
      <c r="AM335" s="258"/>
      <c r="AN335" s="258"/>
      <c r="AO335" s="258"/>
      <c r="AP335" s="258"/>
      <c r="AQ335" s="258"/>
      <c r="AR335" s="258"/>
      <c r="AS335" s="258"/>
      <c r="AT335" s="258"/>
      <c r="AU335" s="258"/>
      <c r="AV335" s="258"/>
      <c r="AW335" s="258"/>
      <c r="AX335" s="258"/>
      <c r="AY335" s="258"/>
      <c r="AZ335" s="258"/>
      <c r="BA335" s="258"/>
      <c r="BB335" s="258"/>
      <c r="BC335" s="258"/>
      <c r="BD335" s="258"/>
      <c r="BE335" s="258"/>
      <c r="BF335" s="258"/>
      <c r="BG335" s="258"/>
      <c r="BH335" s="258"/>
      <c r="BI335" s="258"/>
      <c r="BJ335" s="258"/>
      <c r="BK335" s="258"/>
      <c r="BL335" s="258"/>
      <c r="BM335" s="258"/>
      <c r="BN335" s="258"/>
      <c r="BO335" s="258"/>
      <c r="BP335" s="258"/>
      <c r="BQ335" s="258"/>
      <c r="BR335" s="258"/>
      <c r="BS335" s="258"/>
      <c r="BT335" s="258"/>
      <c r="BU335" s="258"/>
      <c r="BV335" s="258"/>
      <c r="BW335" s="258"/>
      <c r="BX335" s="258"/>
      <c r="BY335" s="258"/>
      <c r="BZ335" s="258"/>
      <c r="CA335" s="258"/>
      <c r="CB335" s="258"/>
      <c r="CC335" s="26">
        <v>1500</v>
      </c>
      <c r="CD335" s="27">
        <v>1500</v>
      </c>
      <c r="CE335" s="26">
        <v>1000</v>
      </c>
      <c r="CF335" s="27">
        <v>1000</v>
      </c>
      <c r="CG335" s="26">
        <v>5000</v>
      </c>
      <c r="CH335" s="27">
        <v>5000</v>
      </c>
      <c r="CI335" s="26">
        <v>8000</v>
      </c>
      <c r="CJ335" s="27">
        <v>0</v>
      </c>
      <c r="CK335" s="26"/>
      <c r="CL335" s="27"/>
      <c r="CM335" s="29">
        <v>2310</v>
      </c>
      <c r="CN335" s="27">
        <v>2310</v>
      </c>
      <c r="CO335" s="29">
        <v>2310</v>
      </c>
      <c r="CP335" s="27">
        <v>0</v>
      </c>
      <c r="CQ335" s="29">
        <v>2310</v>
      </c>
      <c r="CR335" s="27">
        <v>0</v>
      </c>
      <c r="CS335" s="29">
        <v>2310</v>
      </c>
      <c r="CT335" s="27">
        <v>10310</v>
      </c>
      <c r="CU335" s="29">
        <v>2310</v>
      </c>
      <c r="CV335" s="27"/>
      <c r="CW335" s="29">
        <v>2310</v>
      </c>
      <c r="CX335" s="27"/>
      <c r="CY335" s="29">
        <v>2310</v>
      </c>
      <c r="CZ335" s="27"/>
      <c r="DA335" s="29">
        <v>2310</v>
      </c>
      <c r="DB335" s="27"/>
      <c r="DC335" s="29">
        <v>2310</v>
      </c>
      <c r="DD335" s="27">
        <v>9240</v>
      </c>
      <c r="DE335" s="128"/>
      <c r="DF335" s="27"/>
      <c r="DG335" s="128"/>
      <c r="DH335" s="27"/>
      <c r="DI335" s="128"/>
      <c r="DJ335" s="27"/>
      <c r="DK335" s="28"/>
      <c r="DL335" s="27"/>
      <c r="DM335" s="28"/>
      <c r="DN335" s="27"/>
      <c r="DO335" s="28"/>
      <c r="DP335" s="27"/>
      <c r="DQ335" s="28"/>
      <c r="DR335" s="27"/>
      <c r="DS335" s="28"/>
      <c r="DT335" s="27"/>
      <c r="DU335" s="28"/>
      <c r="DV335" s="27"/>
      <c r="DW335" s="28"/>
      <c r="DX335" s="27"/>
      <c r="DY335" s="28"/>
      <c r="DZ335" s="27"/>
      <c r="EA335" s="28"/>
      <c r="EB335" s="27"/>
      <c r="EC335" s="28"/>
      <c r="ED335" s="27"/>
      <c r="EE335" s="28"/>
      <c r="EF335" s="27"/>
      <c r="EG335" s="28"/>
      <c r="EH335" s="27"/>
      <c r="EI335" s="28"/>
      <c r="EJ335" s="27"/>
      <c r="EK335" s="28"/>
      <c r="EL335" s="27"/>
      <c r="EM335" s="28"/>
      <c r="EN335" s="27"/>
      <c r="EO335" s="28"/>
      <c r="EP335" s="27"/>
      <c r="EQ335" s="28"/>
      <c r="ER335" s="27"/>
      <c r="ES335" s="28"/>
      <c r="ET335" s="27"/>
      <c r="EU335" s="26"/>
      <c r="EV335" s="27"/>
      <c r="EW335" s="26"/>
      <c r="EX335" s="27"/>
      <c r="EY335" s="26"/>
      <c r="EZ335" s="27"/>
      <c r="FA335" s="26"/>
      <c r="FB335" s="27"/>
      <c r="FC335" s="26"/>
      <c r="FD335" s="27"/>
      <c r="FE335" s="26"/>
      <c r="FF335" s="27"/>
      <c r="FG335" s="30"/>
      <c r="FH335" s="31"/>
      <c r="FI335" s="31">
        <f t="shared" si="32"/>
        <v>29360</v>
      </c>
      <c r="FJ335" s="31">
        <f t="shared" si="34"/>
        <v>36290</v>
      </c>
      <c r="FK335" s="31">
        <f t="shared" si="35"/>
        <v>29360</v>
      </c>
      <c r="FL335" s="32">
        <f t="shared" si="36"/>
        <v>6930</v>
      </c>
    </row>
    <row r="336" spans="1:168" ht="20.25" customHeight="1">
      <c r="A336" s="41">
        <v>329</v>
      </c>
      <c r="B336" s="47" t="s">
        <v>1100</v>
      </c>
      <c r="C336" s="20" t="s">
        <v>1101</v>
      </c>
      <c r="D336" s="20" t="s">
        <v>1460</v>
      </c>
      <c r="E336" s="20" t="s">
        <v>1457</v>
      </c>
      <c r="F336" s="126" t="s">
        <v>1102</v>
      </c>
      <c r="G336" s="212"/>
      <c r="H336" s="227" t="s">
        <v>913</v>
      </c>
      <c r="I336" s="94"/>
      <c r="J336" s="227" t="s">
        <v>913</v>
      </c>
      <c r="K336" s="34">
        <f t="shared" si="33"/>
        <v>7500</v>
      </c>
      <c r="L336" s="25">
        <f>FL336</f>
        <v>0</v>
      </c>
      <c r="M336" s="26">
        <v>1500</v>
      </c>
      <c r="N336" s="26">
        <v>1000</v>
      </c>
      <c r="O336" s="26">
        <v>5000</v>
      </c>
      <c r="P336" s="26"/>
      <c r="Q336" s="258"/>
      <c r="R336" s="258"/>
      <c r="S336" s="258"/>
      <c r="T336" s="258"/>
      <c r="U336" s="258"/>
      <c r="V336" s="258"/>
      <c r="W336" s="258"/>
      <c r="X336" s="258"/>
      <c r="Y336" s="258"/>
      <c r="Z336" s="258"/>
      <c r="AA336" s="258"/>
      <c r="AB336" s="258"/>
      <c r="AC336" s="258"/>
      <c r="AD336" s="258"/>
      <c r="AE336" s="258"/>
      <c r="AF336" s="258"/>
      <c r="AG336" s="258"/>
      <c r="AH336" s="258"/>
      <c r="AI336" s="258"/>
      <c r="AJ336" s="258"/>
      <c r="AK336" s="258"/>
      <c r="AL336" s="258"/>
      <c r="AM336" s="258"/>
      <c r="AN336" s="258"/>
      <c r="AO336" s="258"/>
      <c r="AP336" s="258"/>
      <c r="AQ336" s="258"/>
      <c r="AR336" s="258"/>
      <c r="AS336" s="258"/>
      <c r="AT336" s="258"/>
      <c r="AU336" s="258"/>
      <c r="AV336" s="258"/>
      <c r="AW336" s="258"/>
      <c r="AX336" s="258"/>
      <c r="AY336" s="258"/>
      <c r="AZ336" s="258"/>
      <c r="BA336" s="258"/>
      <c r="BB336" s="258"/>
      <c r="BC336" s="258"/>
      <c r="BD336" s="258"/>
      <c r="BE336" s="258"/>
      <c r="BF336" s="258"/>
      <c r="BG336" s="258"/>
      <c r="BH336" s="258"/>
      <c r="BI336" s="258"/>
      <c r="BJ336" s="258"/>
      <c r="BK336" s="258"/>
      <c r="BL336" s="258"/>
      <c r="BM336" s="258"/>
      <c r="BN336" s="258"/>
      <c r="BO336" s="258"/>
      <c r="BP336" s="258"/>
      <c r="BQ336" s="258"/>
      <c r="BR336" s="258"/>
      <c r="BS336" s="258"/>
      <c r="BT336" s="258"/>
      <c r="BU336" s="258"/>
      <c r="BV336" s="258"/>
      <c r="BW336" s="258"/>
      <c r="BX336" s="258"/>
      <c r="BY336" s="258"/>
      <c r="BZ336" s="258"/>
      <c r="CA336" s="258"/>
      <c r="CB336" s="258"/>
      <c r="CC336" s="26">
        <v>1500</v>
      </c>
      <c r="CD336" s="27">
        <v>1500</v>
      </c>
      <c r="CE336" s="26">
        <v>1000</v>
      </c>
      <c r="CF336" s="27">
        <v>1000</v>
      </c>
      <c r="CG336" s="26">
        <v>5000</v>
      </c>
      <c r="CH336" s="27">
        <v>5000</v>
      </c>
      <c r="CI336" s="26"/>
      <c r="CJ336" s="27"/>
      <c r="CK336" s="26"/>
      <c r="CL336" s="27"/>
      <c r="CM336" s="29"/>
      <c r="CN336" s="27"/>
      <c r="CO336" s="29"/>
      <c r="CP336" s="27"/>
      <c r="CQ336" s="29"/>
      <c r="CR336" s="27"/>
      <c r="CS336" s="29"/>
      <c r="CT336" s="27"/>
      <c r="CU336" s="29"/>
      <c r="CV336" s="27"/>
      <c r="CW336" s="29"/>
      <c r="CX336" s="27"/>
      <c r="CY336" s="29"/>
      <c r="CZ336" s="27"/>
      <c r="DA336" s="29"/>
      <c r="DB336" s="27"/>
      <c r="DC336" s="29"/>
      <c r="DD336" s="27"/>
      <c r="DE336" s="128"/>
      <c r="DF336" s="27"/>
      <c r="DG336" s="128"/>
      <c r="DH336" s="27"/>
      <c r="DI336" s="128"/>
      <c r="DJ336" s="27"/>
      <c r="DK336" s="28"/>
      <c r="DL336" s="27"/>
      <c r="DM336" s="28"/>
      <c r="DN336" s="27"/>
      <c r="DO336" s="28"/>
      <c r="DP336" s="27"/>
      <c r="DQ336" s="28"/>
      <c r="DR336" s="27"/>
      <c r="DS336" s="28"/>
      <c r="DT336" s="27"/>
      <c r="DU336" s="28"/>
      <c r="DV336" s="27"/>
      <c r="DW336" s="28"/>
      <c r="DX336" s="27"/>
      <c r="DY336" s="28"/>
      <c r="DZ336" s="27"/>
      <c r="EA336" s="28"/>
      <c r="EB336" s="27"/>
      <c r="EC336" s="28"/>
      <c r="ED336" s="27"/>
      <c r="EE336" s="28"/>
      <c r="EF336" s="27"/>
      <c r="EG336" s="28"/>
      <c r="EH336" s="27"/>
      <c r="EI336" s="28"/>
      <c r="EJ336" s="27"/>
      <c r="EK336" s="28"/>
      <c r="EL336" s="27"/>
      <c r="EM336" s="28"/>
      <c r="EN336" s="27"/>
      <c r="EO336" s="28"/>
      <c r="EP336" s="27"/>
      <c r="EQ336" s="28"/>
      <c r="ER336" s="27"/>
      <c r="ES336" s="28"/>
      <c r="ET336" s="27"/>
      <c r="EU336" s="26"/>
      <c r="EV336" s="27"/>
      <c r="EW336" s="26"/>
      <c r="EX336" s="27"/>
      <c r="EY336" s="26"/>
      <c r="EZ336" s="27"/>
      <c r="FA336" s="26"/>
      <c r="FB336" s="27"/>
      <c r="FC336" s="26"/>
      <c r="FD336" s="27"/>
      <c r="FE336" s="26"/>
      <c r="FF336" s="27"/>
      <c r="FG336" s="30"/>
      <c r="FH336" s="31"/>
      <c r="FI336" s="31">
        <f t="shared" si="32"/>
        <v>7500</v>
      </c>
      <c r="FJ336" s="31">
        <f t="shared" si="34"/>
        <v>7500</v>
      </c>
      <c r="FK336" s="31">
        <f t="shared" si="35"/>
        <v>7500</v>
      </c>
      <c r="FL336" s="32">
        <f t="shared" si="36"/>
        <v>0</v>
      </c>
    </row>
    <row r="337" spans="1:168" ht="20.25" customHeight="1">
      <c r="A337" s="172">
        <v>330</v>
      </c>
      <c r="B337" s="48" t="s">
        <v>1103</v>
      </c>
      <c r="C337" s="20" t="s">
        <v>1104</v>
      </c>
      <c r="D337" s="20" t="s">
        <v>1460</v>
      </c>
      <c r="E337" s="20" t="s">
        <v>1457</v>
      </c>
      <c r="F337" s="126" t="s">
        <v>1105</v>
      </c>
      <c r="G337" s="22"/>
      <c r="H337" s="147"/>
      <c r="I337" s="94">
        <v>6600</v>
      </c>
      <c r="J337" s="147"/>
      <c r="K337" s="34">
        <f t="shared" si="33"/>
        <v>57080</v>
      </c>
      <c r="L337" s="38">
        <f>FL337</f>
        <v>23100</v>
      </c>
      <c r="M337" s="26">
        <v>1500</v>
      </c>
      <c r="N337" s="26">
        <v>1000</v>
      </c>
      <c r="O337" s="26">
        <v>5000</v>
      </c>
      <c r="P337" s="26">
        <v>8000</v>
      </c>
      <c r="Q337" s="258"/>
      <c r="R337" s="258"/>
      <c r="S337" s="258"/>
      <c r="T337" s="258"/>
      <c r="U337" s="258"/>
      <c r="V337" s="258"/>
      <c r="W337" s="258"/>
      <c r="X337" s="258"/>
      <c r="Y337" s="258"/>
      <c r="Z337" s="258"/>
      <c r="AA337" s="258"/>
      <c r="AB337" s="258"/>
      <c r="AC337" s="258"/>
      <c r="AD337" s="258"/>
      <c r="AE337" s="258"/>
      <c r="AF337" s="258"/>
      <c r="AG337" s="258"/>
      <c r="AH337" s="258"/>
      <c r="AI337" s="258"/>
      <c r="AJ337" s="258"/>
      <c r="AK337" s="258"/>
      <c r="AL337" s="258"/>
      <c r="AM337" s="258"/>
      <c r="AN337" s="258"/>
      <c r="AO337" s="258"/>
      <c r="AP337" s="258"/>
      <c r="AQ337" s="258"/>
      <c r="AR337" s="258"/>
      <c r="AS337" s="258"/>
      <c r="AT337" s="258"/>
      <c r="AU337" s="258"/>
      <c r="AV337" s="258"/>
      <c r="AW337" s="258"/>
      <c r="AX337" s="258"/>
      <c r="AY337" s="258"/>
      <c r="AZ337" s="258"/>
      <c r="BA337" s="258"/>
      <c r="BB337" s="258"/>
      <c r="BC337" s="258"/>
      <c r="BD337" s="258"/>
      <c r="BE337" s="258"/>
      <c r="BF337" s="258"/>
      <c r="BG337" s="258"/>
      <c r="BH337" s="258"/>
      <c r="BI337" s="258"/>
      <c r="BJ337" s="258"/>
      <c r="BK337" s="258"/>
      <c r="BL337" s="258"/>
      <c r="BM337" s="258"/>
      <c r="BN337" s="258"/>
      <c r="BO337" s="258"/>
      <c r="BP337" s="258"/>
      <c r="BQ337" s="258"/>
      <c r="BR337" s="258"/>
      <c r="BS337" s="258"/>
      <c r="BT337" s="258"/>
      <c r="BU337" s="258"/>
      <c r="BV337" s="258"/>
      <c r="BW337" s="258"/>
      <c r="BX337" s="258"/>
      <c r="BY337" s="258"/>
      <c r="BZ337" s="258"/>
      <c r="CA337" s="258"/>
      <c r="CB337" s="258"/>
      <c r="CC337" s="26">
        <v>1500</v>
      </c>
      <c r="CD337" s="27">
        <v>1500</v>
      </c>
      <c r="CE337" s="26">
        <v>1000</v>
      </c>
      <c r="CF337" s="27">
        <v>1000</v>
      </c>
      <c r="CG337" s="26">
        <v>5000</v>
      </c>
      <c r="CH337" s="27">
        <v>5000</v>
      </c>
      <c r="CI337" s="26">
        <v>8000</v>
      </c>
      <c r="CJ337" s="27">
        <v>0</v>
      </c>
      <c r="CK337" s="26"/>
      <c r="CL337" s="27"/>
      <c r="CM337" s="29">
        <v>4620</v>
      </c>
      <c r="CN337" s="27">
        <v>0</v>
      </c>
      <c r="CO337" s="29">
        <v>4620</v>
      </c>
      <c r="CP337" s="27">
        <v>0</v>
      </c>
      <c r="CQ337" s="29">
        <v>4620</v>
      </c>
      <c r="CR337" s="27">
        <v>0</v>
      </c>
      <c r="CS337" s="29">
        <v>4620</v>
      </c>
      <c r="CT337" s="27">
        <v>26480</v>
      </c>
      <c r="CU337" s="29">
        <v>4620</v>
      </c>
      <c r="CV337" s="27"/>
      <c r="CW337" s="29">
        <v>4620</v>
      </c>
      <c r="CX337" s="27"/>
      <c r="CY337" s="29">
        <v>4620</v>
      </c>
      <c r="CZ337" s="27"/>
      <c r="DA337" s="29">
        <v>4620</v>
      </c>
      <c r="DB337" s="27"/>
      <c r="DC337" s="29">
        <v>4620</v>
      </c>
      <c r="DD337" s="27"/>
      <c r="DE337" s="128"/>
      <c r="DF337" s="27"/>
      <c r="DG337" s="128"/>
      <c r="DH337" s="27"/>
      <c r="DI337" s="128"/>
      <c r="DJ337" s="27"/>
      <c r="DK337" s="28"/>
      <c r="DL337" s="27"/>
      <c r="DM337" s="28"/>
      <c r="DN337" s="27"/>
      <c r="DO337" s="28"/>
      <c r="DP337" s="27"/>
      <c r="DQ337" s="28"/>
      <c r="DR337" s="27"/>
      <c r="DS337" s="28"/>
      <c r="DT337" s="27"/>
      <c r="DU337" s="28"/>
      <c r="DV337" s="27"/>
      <c r="DW337" s="28"/>
      <c r="DX337" s="27"/>
      <c r="DY337" s="28"/>
      <c r="DZ337" s="27"/>
      <c r="EA337" s="28"/>
      <c r="EB337" s="27"/>
      <c r="EC337" s="28"/>
      <c r="ED337" s="27"/>
      <c r="EE337" s="28"/>
      <c r="EF337" s="27"/>
      <c r="EG337" s="28"/>
      <c r="EH337" s="27"/>
      <c r="EI337" s="28"/>
      <c r="EJ337" s="27"/>
      <c r="EK337" s="28"/>
      <c r="EL337" s="27"/>
      <c r="EM337" s="28"/>
      <c r="EN337" s="27"/>
      <c r="EO337" s="28"/>
      <c r="EP337" s="27"/>
      <c r="EQ337" s="28"/>
      <c r="ER337" s="27"/>
      <c r="ES337" s="28"/>
      <c r="ET337" s="27"/>
      <c r="EU337" s="26"/>
      <c r="EV337" s="27"/>
      <c r="EW337" s="26"/>
      <c r="EX337" s="27"/>
      <c r="EY337" s="26"/>
      <c r="EZ337" s="27"/>
      <c r="FA337" s="26"/>
      <c r="FB337" s="27"/>
      <c r="FC337" s="26"/>
      <c r="FD337" s="27"/>
      <c r="FE337" s="26"/>
      <c r="FF337" s="27"/>
      <c r="FG337" s="30"/>
      <c r="FH337" s="31"/>
      <c r="FI337" s="31">
        <f t="shared" si="32"/>
        <v>33980</v>
      </c>
      <c r="FJ337" s="31">
        <f t="shared" si="34"/>
        <v>57080</v>
      </c>
      <c r="FK337" s="31">
        <f t="shared" si="35"/>
        <v>33980</v>
      </c>
      <c r="FL337" s="32">
        <f t="shared" si="36"/>
        <v>23100</v>
      </c>
    </row>
    <row r="338" spans="1:168" ht="20.25" customHeight="1">
      <c r="A338" s="41">
        <v>331</v>
      </c>
      <c r="B338" s="48" t="s">
        <v>407</v>
      </c>
      <c r="C338" s="20" t="s">
        <v>408</v>
      </c>
      <c r="D338" s="20" t="s">
        <v>1460</v>
      </c>
      <c r="E338" s="20" t="s">
        <v>1458</v>
      </c>
      <c r="F338" s="21" t="s">
        <v>409</v>
      </c>
      <c r="G338" s="209" t="s">
        <v>410</v>
      </c>
      <c r="H338" s="35" t="s">
        <v>1463</v>
      </c>
      <c r="I338" s="23">
        <v>6200</v>
      </c>
      <c r="J338" s="35"/>
      <c r="K338" s="34">
        <f t="shared" si="33"/>
        <v>54560</v>
      </c>
      <c r="L338" s="25">
        <f>FJ338</f>
        <v>54560</v>
      </c>
      <c r="M338" s="26">
        <v>1500</v>
      </c>
      <c r="N338" s="26">
        <v>1000</v>
      </c>
      <c r="O338" s="26">
        <v>5000</v>
      </c>
      <c r="P338" s="26">
        <v>8000</v>
      </c>
      <c r="Q338" s="258"/>
      <c r="R338" s="258"/>
      <c r="S338" s="258"/>
      <c r="T338" s="258"/>
      <c r="U338" s="258"/>
      <c r="V338" s="258"/>
      <c r="W338" s="258"/>
      <c r="X338" s="258"/>
      <c r="Y338" s="258"/>
      <c r="Z338" s="258"/>
      <c r="AA338" s="258"/>
      <c r="AB338" s="258"/>
      <c r="AC338" s="258"/>
      <c r="AD338" s="258"/>
      <c r="AE338" s="258"/>
      <c r="AF338" s="258"/>
      <c r="AG338" s="258"/>
      <c r="AH338" s="258"/>
      <c r="AI338" s="258"/>
      <c r="AJ338" s="258"/>
      <c r="AK338" s="258"/>
      <c r="AL338" s="258"/>
      <c r="AM338" s="258"/>
      <c r="AN338" s="258"/>
      <c r="AO338" s="258"/>
      <c r="AP338" s="258"/>
      <c r="AQ338" s="258"/>
      <c r="AR338" s="258"/>
      <c r="AS338" s="258"/>
      <c r="AT338" s="258"/>
      <c r="AU338" s="258"/>
      <c r="AV338" s="258"/>
      <c r="AW338" s="258"/>
      <c r="AX338" s="258"/>
      <c r="AY338" s="258"/>
      <c r="AZ338" s="258"/>
      <c r="BA338" s="258"/>
      <c r="BB338" s="258"/>
      <c r="BC338" s="258"/>
      <c r="BD338" s="258"/>
      <c r="BE338" s="258"/>
      <c r="BF338" s="258"/>
      <c r="BG338" s="258"/>
      <c r="BH338" s="258"/>
      <c r="BI338" s="258"/>
      <c r="BJ338" s="258"/>
      <c r="BK338" s="258"/>
      <c r="BL338" s="258"/>
      <c r="BM338" s="258"/>
      <c r="BN338" s="258"/>
      <c r="BO338" s="258"/>
      <c r="BP338" s="258"/>
      <c r="BQ338" s="258"/>
      <c r="BR338" s="258"/>
      <c r="BS338" s="258"/>
      <c r="BT338" s="258"/>
      <c r="BU338" s="258"/>
      <c r="BV338" s="258"/>
      <c r="BW338" s="258"/>
      <c r="BX338" s="258"/>
      <c r="BY338" s="258"/>
      <c r="BZ338" s="258"/>
      <c r="CA338" s="258"/>
      <c r="CB338" s="258"/>
      <c r="CC338" s="26">
        <v>1500</v>
      </c>
      <c r="CD338" s="27">
        <v>1500</v>
      </c>
      <c r="CE338" s="26">
        <v>1000</v>
      </c>
      <c r="CF338" s="27">
        <v>1000</v>
      </c>
      <c r="CG338" s="26">
        <v>5000</v>
      </c>
      <c r="CH338" s="27">
        <v>5000</v>
      </c>
      <c r="CI338" s="26">
        <v>8000</v>
      </c>
      <c r="CJ338" s="27">
        <v>0</v>
      </c>
      <c r="CK338" s="28"/>
      <c r="CL338" s="27"/>
      <c r="CM338" s="26"/>
      <c r="CN338" s="27"/>
      <c r="CO338" s="29">
        <v>4340</v>
      </c>
      <c r="CP338" s="27">
        <v>0</v>
      </c>
      <c r="CQ338" s="29">
        <v>4340</v>
      </c>
      <c r="CR338" s="27">
        <v>0</v>
      </c>
      <c r="CS338" s="29">
        <v>4340</v>
      </c>
      <c r="CT338" s="27">
        <v>0</v>
      </c>
      <c r="CU338" s="29">
        <v>4340</v>
      </c>
      <c r="CV338" s="27">
        <v>22480</v>
      </c>
      <c r="CW338" s="29">
        <v>4340</v>
      </c>
      <c r="CX338" s="27"/>
      <c r="CY338" s="29">
        <v>4340</v>
      </c>
      <c r="CZ338" s="27"/>
      <c r="DA338" s="29">
        <v>4340</v>
      </c>
      <c r="DB338" s="27"/>
      <c r="DC338" s="29">
        <v>4340</v>
      </c>
      <c r="DD338" s="27"/>
      <c r="DE338" s="29">
        <v>4340</v>
      </c>
      <c r="DF338" s="27">
        <v>27100</v>
      </c>
      <c r="DG338" s="28"/>
      <c r="DH338" s="27"/>
      <c r="DI338" s="28"/>
      <c r="DJ338" s="27"/>
      <c r="DK338" s="28"/>
      <c r="DL338" s="27"/>
      <c r="DM338" s="28"/>
      <c r="DN338" s="27"/>
      <c r="DO338" s="28"/>
      <c r="DP338" s="27"/>
      <c r="DQ338" s="28"/>
      <c r="DR338" s="27"/>
      <c r="DS338" s="28"/>
      <c r="DT338" s="27"/>
      <c r="DU338" s="28"/>
      <c r="DV338" s="27"/>
      <c r="DW338" s="28"/>
      <c r="DX338" s="27"/>
      <c r="DY338" s="28"/>
      <c r="DZ338" s="27"/>
      <c r="EA338" s="28"/>
      <c r="EB338" s="27"/>
      <c r="EC338" s="28"/>
      <c r="ED338" s="27"/>
      <c r="EE338" s="28"/>
      <c r="EF338" s="27"/>
      <c r="EG338" s="28"/>
      <c r="EH338" s="27"/>
      <c r="EI338" s="28"/>
      <c r="EJ338" s="27"/>
      <c r="EK338" s="28"/>
      <c r="EL338" s="27"/>
      <c r="EM338" s="28"/>
      <c r="EN338" s="27"/>
      <c r="EO338" s="28"/>
      <c r="EP338" s="27"/>
      <c r="EQ338" s="28"/>
      <c r="ER338" s="27"/>
      <c r="ES338" s="28"/>
      <c r="ET338" s="27"/>
      <c r="EU338" s="26"/>
      <c r="EV338" s="27"/>
      <c r="EW338" s="26"/>
      <c r="EX338" s="27"/>
      <c r="EY338" s="26"/>
      <c r="EZ338" s="27"/>
      <c r="FA338" s="26"/>
      <c r="FB338" s="27"/>
      <c r="FC338" s="26"/>
      <c r="FD338" s="27"/>
      <c r="FE338" s="26"/>
      <c r="FF338" s="27"/>
      <c r="FG338" s="30"/>
      <c r="FH338" s="31"/>
      <c r="FI338" s="31">
        <f t="shared" si="32"/>
        <v>57080</v>
      </c>
      <c r="FJ338" s="31">
        <f t="shared" si="34"/>
        <v>54560</v>
      </c>
      <c r="FK338" s="31">
        <f t="shared" si="35"/>
        <v>57080</v>
      </c>
      <c r="FL338" s="32">
        <f t="shared" si="36"/>
        <v>-2520</v>
      </c>
    </row>
    <row r="339" spans="1:168" ht="20.25" customHeight="1">
      <c r="A339" s="172">
        <v>332</v>
      </c>
      <c r="B339" s="48" t="s">
        <v>1106</v>
      </c>
      <c r="C339" s="20" t="s">
        <v>1107</v>
      </c>
      <c r="D339" s="20" t="s">
        <v>1460</v>
      </c>
      <c r="E339" s="20" t="s">
        <v>1457</v>
      </c>
      <c r="F339" s="126" t="s">
        <v>1108</v>
      </c>
      <c r="G339" s="33"/>
      <c r="H339" s="127"/>
      <c r="I339" s="94">
        <v>6600</v>
      </c>
      <c r="J339" s="127"/>
      <c r="K339" s="34">
        <f t="shared" si="33"/>
        <v>57080</v>
      </c>
      <c r="L339" s="25">
        <f>FL339</f>
        <v>23100</v>
      </c>
      <c r="M339" s="26">
        <v>1500</v>
      </c>
      <c r="N339" s="26">
        <v>1000</v>
      </c>
      <c r="O339" s="26">
        <v>5000</v>
      </c>
      <c r="P339" s="26">
        <v>8000</v>
      </c>
      <c r="Q339" s="258"/>
      <c r="R339" s="258"/>
      <c r="S339" s="258"/>
      <c r="T339" s="258"/>
      <c r="U339" s="258"/>
      <c r="V339" s="258"/>
      <c r="W339" s="258"/>
      <c r="X339" s="258"/>
      <c r="Y339" s="258"/>
      <c r="Z339" s="258"/>
      <c r="AA339" s="258"/>
      <c r="AB339" s="258"/>
      <c r="AC339" s="258"/>
      <c r="AD339" s="258"/>
      <c r="AE339" s="258"/>
      <c r="AF339" s="258"/>
      <c r="AG339" s="258"/>
      <c r="AH339" s="258"/>
      <c r="AI339" s="258"/>
      <c r="AJ339" s="258"/>
      <c r="AK339" s="258"/>
      <c r="AL339" s="258"/>
      <c r="AM339" s="258"/>
      <c r="AN339" s="258"/>
      <c r="AO339" s="258"/>
      <c r="AP339" s="258"/>
      <c r="AQ339" s="258"/>
      <c r="AR339" s="258"/>
      <c r="AS339" s="258"/>
      <c r="AT339" s="258"/>
      <c r="AU339" s="258"/>
      <c r="AV339" s="258"/>
      <c r="AW339" s="258"/>
      <c r="AX339" s="258"/>
      <c r="AY339" s="258"/>
      <c r="AZ339" s="258"/>
      <c r="BA339" s="258"/>
      <c r="BB339" s="258"/>
      <c r="BC339" s="258"/>
      <c r="BD339" s="258"/>
      <c r="BE339" s="258"/>
      <c r="BF339" s="258"/>
      <c r="BG339" s="258"/>
      <c r="BH339" s="258"/>
      <c r="BI339" s="258"/>
      <c r="BJ339" s="258"/>
      <c r="BK339" s="258"/>
      <c r="BL339" s="258"/>
      <c r="BM339" s="258"/>
      <c r="BN339" s="258"/>
      <c r="BO339" s="258"/>
      <c r="BP339" s="258"/>
      <c r="BQ339" s="258"/>
      <c r="BR339" s="258"/>
      <c r="BS339" s="258"/>
      <c r="BT339" s="258"/>
      <c r="BU339" s="258"/>
      <c r="BV339" s="258"/>
      <c r="BW339" s="258"/>
      <c r="BX339" s="258"/>
      <c r="BY339" s="258"/>
      <c r="BZ339" s="258"/>
      <c r="CA339" s="258"/>
      <c r="CB339" s="258"/>
      <c r="CC339" s="26">
        <v>1500</v>
      </c>
      <c r="CD339" s="27">
        <v>1500</v>
      </c>
      <c r="CE339" s="26">
        <v>1000</v>
      </c>
      <c r="CF339" s="27">
        <v>1000</v>
      </c>
      <c r="CG339" s="26">
        <v>5000</v>
      </c>
      <c r="CH339" s="27">
        <v>5000</v>
      </c>
      <c r="CI339" s="26">
        <v>8000</v>
      </c>
      <c r="CJ339" s="27">
        <v>0</v>
      </c>
      <c r="CK339" s="26"/>
      <c r="CL339" s="27"/>
      <c r="CM339" s="29">
        <v>4620</v>
      </c>
      <c r="CN339" s="27">
        <v>0</v>
      </c>
      <c r="CO339" s="29">
        <v>4620</v>
      </c>
      <c r="CP339" s="27">
        <v>0</v>
      </c>
      <c r="CQ339" s="29">
        <v>4620</v>
      </c>
      <c r="CR339" s="27">
        <v>0</v>
      </c>
      <c r="CS339" s="29">
        <v>4620</v>
      </c>
      <c r="CT339" s="27">
        <v>26480</v>
      </c>
      <c r="CU339" s="29">
        <v>4620</v>
      </c>
      <c r="CV339" s="27"/>
      <c r="CW339" s="29">
        <v>4620</v>
      </c>
      <c r="CX339" s="27"/>
      <c r="CY339" s="29">
        <v>4620</v>
      </c>
      <c r="CZ339" s="27"/>
      <c r="DA339" s="29">
        <v>4620</v>
      </c>
      <c r="DB339" s="27"/>
      <c r="DC339" s="29">
        <v>4620</v>
      </c>
      <c r="DD339" s="27"/>
      <c r="DE339" s="128"/>
      <c r="DF339" s="27"/>
      <c r="DG339" s="128"/>
      <c r="DH339" s="27"/>
      <c r="DI339" s="128"/>
      <c r="DJ339" s="27"/>
      <c r="DK339" s="28"/>
      <c r="DL339" s="27"/>
      <c r="DM339" s="28"/>
      <c r="DN339" s="27"/>
      <c r="DO339" s="28"/>
      <c r="DP339" s="27"/>
      <c r="DQ339" s="28"/>
      <c r="DR339" s="27"/>
      <c r="DS339" s="28"/>
      <c r="DT339" s="27"/>
      <c r="DU339" s="28"/>
      <c r="DV339" s="27"/>
      <c r="DW339" s="28"/>
      <c r="DX339" s="27"/>
      <c r="DY339" s="28"/>
      <c r="DZ339" s="27"/>
      <c r="EA339" s="28"/>
      <c r="EB339" s="27"/>
      <c r="EC339" s="28"/>
      <c r="ED339" s="27"/>
      <c r="EE339" s="28"/>
      <c r="EF339" s="27"/>
      <c r="EG339" s="28"/>
      <c r="EH339" s="27"/>
      <c r="EI339" s="28"/>
      <c r="EJ339" s="27"/>
      <c r="EK339" s="28"/>
      <c r="EL339" s="27"/>
      <c r="EM339" s="28"/>
      <c r="EN339" s="27"/>
      <c r="EO339" s="28"/>
      <c r="EP339" s="27"/>
      <c r="EQ339" s="28"/>
      <c r="ER339" s="27"/>
      <c r="ES339" s="28"/>
      <c r="ET339" s="27"/>
      <c r="EU339" s="26"/>
      <c r="EV339" s="27"/>
      <c r="EW339" s="26"/>
      <c r="EX339" s="27"/>
      <c r="EY339" s="26"/>
      <c r="EZ339" s="27"/>
      <c r="FA339" s="26"/>
      <c r="FB339" s="27"/>
      <c r="FC339" s="26"/>
      <c r="FD339" s="27"/>
      <c r="FE339" s="26"/>
      <c r="FF339" s="27"/>
      <c r="FG339" s="30"/>
      <c r="FH339" s="31"/>
      <c r="FI339" s="31">
        <f t="shared" si="32"/>
        <v>33980</v>
      </c>
      <c r="FJ339" s="31">
        <f t="shared" si="34"/>
        <v>57080</v>
      </c>
      <c r="FK339" s="31">
        <f t="shared" si="35"/>
        <v>33980</v>
      </c>
      <c r="FL339" s="32">
        <f t="shared" si="36"/>
        <v>23100</v>
      </c>
    </row>
    <row r="340" spans="1:168" ht="20.25" customHeight="1">
      <c r="A340" s="41">
        <v>333</v>
      </c>
      <c r="B340" s="57" t="s">
        <v>411</v>
      </c>
      <c r="C340" s="42" t="s">
        <v>412</v>
      </c>
      <c r="D340" s="20" t="s">
        <v>1460</v>
      </c>
      <c r="E340" s="20" t="s">
        <v>1458</v>
      </c>
      <c r="F340" s="43" t="s">
        <v>413</v>
      </c>
      <c r="G340" s="33"/>
      <c r="H340" s="35"/>
      <c r="I340" s="23">
        <v>6600</v>
      </c>
      <c r="J340" s="35"/>
      <c r="K340" s="34">
        <f t="shared" si="33"/>
        <v>57080</v>
      </c>
      <c r="L340" s="25">
        <f>FJ340</f>
        <v>57080</v>
      </c>
      <c r="M340" s="26">
        <v>1500</v>
      </c>
      <c r="N340" s="26">
        <v>1000</v>
      </c>
      <c r="O340" s="26">
        <v>5000</v>
      </c>
      <c r="P340" s="26">
        <v>8000</v>
      </c>
      <c r="Q340" s="258"/>
      <c r="R340" s="258"/>
      <c r="S340" s="258"/>
      <c r="T340" s="258"/>
      <c r="U340" s="258"/>
      <c r="V340" s="258"/>
      <c r="W340" s="258"/>
      <c r="X340" s="258"/>
      <c r="Y340" s="258"/>
      <c r="Z340" s="258"/>
      <c r="AA340" s="258"/>
      <c r="AB340" s="258"/>
      <c r="AC340" s="258"/>
      <c r="AD340" s="258"/>
      <c r="AE340" s="258"/>
      <c r="AF340" s="258"/>
      <c r="AG340" s="258"/>
      <c r="AH340" s="258"/>
      <c r="AI340" s="258"/>
      <c r="AJ340" s="258"/>
      <c r="AK340" s="258"/>
      <c r="AL340" s="258"/>
      <c r="AM340" s="258"/>
      <c r="AN340" s="258"/>
      <c r="AO340" s="258"/>
      <c r="AP340" s="258"/>
      <c r="AQ340" s="258"/>
      <c r="AR340" s="258"/>
      <c r="AS340" s="258"/>
      <c r="AT340" s="258"/>
      <c r="AU340" s="258"/>
      <c r="AV340" s="258"/>
      <c r="AW340" s="258"/>
      <c r="AX340" s="258"/>
      <c r="AY340" s="258"/>
      <c r="AZ340" s="258"/>
      <c r="BA340" s="258"/>
      <c r="BB340" s="258"/>
      <c r="BC340" s="258"/>
      <c r="BD340" s="258"/>
      <c r="BE340" s="258"/>
      <c r="BF340" s="258"/>
      <c r="BG340" s="258"/>
      <c r="BH340" s="258"/>
      <c r="BI340" s="258"/>
      <c r="BJ340" s="258"/>
      <c r="BK340" s="258"/>
      <c r="BL340" s="258"/>
      <c r="BM340" s="258"/>
      <c r="BN340" s="258"/>
      <c r="BO340" s="258"/>
      <c r="BP340" s="258"/>
      <c r="BQ340" s="258"/>
      <c r="BR340" s="258"/>
      <c r="BS340" s="258"/>
      <c r="BT340" s="258"/>
      <c r="BU340" s="258"/>
      <c r="BV340" s="258"/>
      <c r="BW340" s="258"/>
      <c r="BX340" s="258"/>
      <c r="BY340" s="258"/>
      <c r="BZ340" s="258"/>
      <c r="CA340" s="258"/>
      <c r="CB340" s="258"/>
      <c r="CC340" s="26">
        <v>1500</v>
      </c>
      <c r="CD340" s="27">
        <v>1500</v>
      </c>
      <c r="CE340" s="26">
        <v>1000</v>
      </c>
      <c r="CF340" s="27">
        <v>1000</v>
      </c>
      <c r="CG340" s="26">
        <v>5000</v>
      </c>
      <c r="CH340" s="27">
        <v>5000</v>
      </c>
      <c r="CI340" s="26">
        <v>8000</v>
      </c>
      <c r="CJ340" s="27">
        <v>0</v>
      </c>
      <c r="CK340" s="28"/>
      <c r="CL340" s="27"/>
      <c r="CM340" s="26"/>
      <c r="CN340" s="27"/>
      <c r="CO340" s="29">
        <v>4620</v>
      </c>
      <c r="CP340" s="27">
        <v>0</v>
      </c>
      <c r="CQ340" s="29">
        <v>4620</v>
      </c>
      <c r="CR340" s="27">
        <v>0</v>
      </c>
      <c r="CS340" s="29">
        <v>4620</v>
      </c>
      <c r="CT340" s="27">
        <v>0</v>
      </c>
      <c r="CU340" s="29">
        <v>4620</v>
      </c>
      <c r="CV340" s="27">
        <v>26480</v>
      </c>
      <c r="CW340" s="29">
        <v>4620</v>
      </c>
      <c r="CX340" s="27"/>
      <c r="CY340" s="29">
        <v>4620</v>
      </c>
      <c r="CZ340" s="27"/>
      <c r="DA340" s="29">
        <v>4620</v>
      </c>
      <c r="DB340" s="27"/>
      <c r="DC340" s="29">
        <v>4620</v>
      </c>
      <c r="DD340" s="27"/>
      <c r="DE340" s="29">
        <v>4620</v>
      </c>
      <c r="DF340" s="27">
        <v>23100</v>
      </c>
      <c r="DG340" s="28"/>
      <c r="DH340" s="27"/>
      <c r="DI340" s="28"/>
      <c r="DJ340" s="27"/>
      <c r="DK340" s="28"/>
      <c r="DL340" s="27"/>
      <c r="DM340" s="28"/>
      <c r="DN340" s="27"/>
      <c r="DO340" s="28"/>
      <c r="DP340" s="27"/>
      <c r="DQ340" s="28"/>
      <c r="DR340" s="27"/>
      <c r="DS340" s="28"/>
      <c r="DT340" s="27"/>
      <c r="DU340" s="28"/>
      <c r="DV340" s="27"/>
      <c r="DW340" s="28"/>
      <c r="DX340" s="27"/>
      <c r="DY340" s="28"/>
      <c r="DZ340" s="27"/>
      <c r="EA340" s="28"/>
      <c r="EB340" s="27"/>
      <c r="EC340" s="28"/>
      <c r="ED340" s="27"/>
      <c r="EE340" s="28"/>
      <c r="EF340" s="27"/>
      <c r="EG340" s="28"/>
      <c r="EH340" s="27"/>
      <c r="EI340" s="28"/>
      <c r="EJ340" s="27"/>
      <c r="EK340" s="28"/>
      <c r="EL340" s="27"/>
      <c r="EM340" s="28"/>
      <c r="EN340" s="27"/>
      <c r="EO340" s="28"/>
      <c r="EP340" s="27"/>
      <c r="EQ340" s="28"/>
      <c r="ER340" s="27"/>
      <c r="ES340" s="28"/>
      <c r="ET340" s="27"/>
      <c r="EU340" s="26"/>
      <c r="EV340" s="27"/>
      <c r="EW340" s="26"/>
      <c r="EX340" s="27"/>
      <c r="EY340" s="26"/>
      <c r="EZ340" s="27"/>
      <c r="FA340" s="26"/>
      <c r="FB340" s="27"/>
      <c r="FC340" s="26"/>
      <c r="FD340" s="27"/>
      <c r="FE340" s="26"/>
      <c r="FF340" s="27"/>
      <c r="FG340" s="30"/>
      <c r="FH340" s="31"/>
      <c r="FI340" s="31">
        <f t="shared" si="32"/>
        <v>57080</v>
      </c>
      <c r="FJ340" s="31">
        <f t="shared" si="34"/>
        <v>57080</v>
      </c>
      <c r="FK340" s="31">
        <f t="shared" si="35"/>
        <v>57080</v>
      </c>
      <c r="FL340" s="32">
        <f t="shared" si="36"/>
        <v>0</v>
      </c>
    </row>
    <row r="341" spans="1:168" ht="20.25" customHeight="1">
      <c r="A341" s="172">
        <v>334</v>
      </c>
      <c r="B341" s="48" t="s">
        <v>1109</v>
      </c>
      <c r="C341" s="20" t="s">
        <v>1110</v>
      </c>
      <c r="D341" s="20" t="s">
        <v>1460</v>
      </c>
      <c r="E341" s="20" t="s">
        <v>1457</v>
      </c>
      <c r="F341" s="126" t="s">
        <v>1111</v>
      </c>
      <c r="G341" s="33"/>
      <c r="H341" s="127"/>
      <c r="I341" s="94">
        <v>6600</v>
      </c>
      <c r="J341" s="127"/>
      <c r="K341" s="34">
        <f t="shared" si="33"/>
        <v>57080</v>
      </c>
      <c r="L341" s="25">
        <f t="shared" ref="L341:L350" si="37">FL341</f>
        <v>4620</v>
      </c>
      <c r="M341" s="26">
        <v>1500</v>
      </c>
      <c r="N341" s="26">
        <v>1000</v>
      </c>
      <c r="O341" s="26">
        <v>5000</v>
      </c>
      <c r="P341" s="26">
        <v>8000</v>
      </c>
      <c r="Q341" s="258"/>
      <c r="R341" s="258"/>
      <c r="S341" s="258"/>
      <c r="T341" s="258"/>
      <c r="U341" s="258"/>
      <c r="V341" s="258"/>
      <c r="W341" s="258"/>
      <c r="X341" s="258"/>
      <c r="Y341" s="258"/>
      <c r="Z341" s="258"/>
      <c r="AA341" s="258"/>
      <c r="AB341" s="258"/>
      <c r="AC341" s="258"/>
      <c r="AD341" s="258"/>
      <c r="AE341" s="258"/>
      <c r="AF341" s="258"/>
      <c r="AG341" s="258"/>
      <c r="AH341" s="258"/>
      <c r="AI341" s="258"/>
      <c r="AJ341" s="258"/>
      <c r="AK341" s="258"/>
      <c r="AL341" s="258"/>
      <c r="AM341" s="258"/>
      <c r="AN341" s="258"/>
      <c r="AO341" s="258"/>
      <c r="AP341" s="258"/>
      <c r="AQ341" s="258"/>
      <c r="AR341" s="258"/>
      <c r="AS341" s="258"/>
      <c r="AT341" s="258"/>
      <c r="AU341" s="258"/>
      <c r="AV341" s="258"/>
      <c r="AW341" s="258"/>
      <c r="AX341" s="258"/>
      <c r="AY341" s="258"/>
      <c r="AZ341" s="258"/>
      <c r="BA341" s="258"/>
      <c r="BB341" s="258"/>
      <c r="BC341" s="258"/>
      <c r="BD341" s="258"/>
      <c r="BE341" s="258"/>
      <c r="BF341" s="258"/>
      <c r="BG341" s="258"/>
      <c r="BH341" s="258"/>
      <c r="BI341" s="258"/>
      <c r="BJ341" s="258"/>
      <c r="BK341" s="258"/>
      <c r="BL341" s="258"/>
      <c r="BM341" s="258"/>
      <c r="BN341" s="258"/>
      <c r="BO341" s="258"/>
      <c r="BP341" s="258"/>
      <c r="BQ341" s="258"/>
      <c r="BR341" s="258"/>
      <c r="BS341" s="258"/>
      <c r="BT341" s="258"/>
      <c r="BU341" s="258"/>
      <c r="BV341" s="258"/>
      <c r="BW341" s="258"/>
      <c r="BX341" s="258"/>
      <c r="BY341" s="258"/>
      <c r="BZ341" s="258"/>
      <c r="CA341" s="258"/>
      <c r="CB341" s="258"/>
      <c r="CC341" s="26">
        <v>1500</v>
      </c>
      <c r="CD341" s="27">
        <v>1500</v>
      </c>
      <c r="CE341" s="26">
        <v>1000</v>
      </c>
      <c r="CF341" s="27">
        <v>1000</v>
      </c>
      <c r="CG341" s="26">
        <v>5000</v>
      </c>
      <c r="CH341" s="27">
        <v>5000</v>
      </c>
      <c r="CI341" s="26">
        <v>8000</v>
      </c>
      <c r="CJ341" s="27">
        <v>0</v>
      </c>
      <c r="CK341" s="26"/>
      <c r="CL341" s="27"/>
      <c r="CM341" s="29">
        <v>4620</v>
      </c>
      <c r="CN341" s="27">
        <v>4620</v>
      </c>
      <c r="CO341" s="29">
        <v>4620</v>
      </c>
      <c r="CP341" s="27">
        <v>12620</v>
      </c>
      <c r="CQ341" s="29">
        <v>4620</v>
      </c>
      <c r="CR341" s="27">
        <v>4620</v>
      </c>
      <c r="CS341" s="29">
        <v>4620</v>
      </c>
      <c r="CT341" s="27">
        <v>4620</v>
      </c>
      <c r="CU341" s="29">
        <v>4620</v>
      </c>
      <c r="CV341" s="27">
        <v>4620</v>
      </c>
      <c r="CW341" s="29">
        <v>4620</v>
      </c>
      <c r="CX341" s="27">
        <v>4620</v>
      </c>
      <c r="CY341" s="29">
        <v>4620</v>
      </c>
      <c r="CZ341" s="27">
        <v>4620</v>
      </c>
      <c r="DA341" s="29">
        <v>4620</v>
      </c>
      <c r="DB341" s="27"/>
      <c r="DC341" s="29">
        <v>4620</v>
      </c>
      <c r="DD341" s="27">
        <v>4620</v>
      </c>
      <c r="DE341" s="128"/>
      <c r="DF341" s="27"/>
      <c r="DG341" s="128"/>
      <c r="DH341" s="27"/>
      <c r="DI341" s="128"/>
      <c r="DJ341" s="27"/>
      <c r="DK341" s="28"/>
      <c r="DL341" s="27"/>
      <c r="DM341" s="28"/>
      <c r="DN341" s="27"/>
      <c r="DO341" s="28"/>
      <c r="DP341" s="27"/>
      <c r="DQ341" s="28"/>
      <c r="DR341" s="27"/>
      <c r="DS341" s="28"/>
      <c r="DT341" s="27"/>
      <c r="DU341" s="28"/>
      <c r="DV341" s="27"/>
      <c r="DW341" s="28"/>
      <c r="DX341" s="27"/>
      <c r="DY341" s="28"/>
      <c r="DZ341" s="27"/>
      <c r="EA341" s="28"/>
      <c r="EB341" s="27"/>
      <c r="EC341" s="28"/>
      <c r="ED341" s="27"/>
      <c r="EE341" s="28"/>
      <c r="EF341" s="27"/>
      <c r="EG341" s="28"/>
      <c r="EH341" s="27"/>
      <c r="EI341" s="28"/>
      <c r="EJ341" s="27"/>
      <c r="EK341" s="28"/>
      <c r="EL341" s="27"/>
      <c r="EM341" s="28"/>
      <c r="EN341" s="27"/>
      <c r="EO341" s="28"/>
      <c r="EP341" s="27"/>
      <c r="EQ341" s="28"/>
      <c r="ER341" s="27"/>
      <c r="ES341" s="28"/>
      <c r="ET341" s="27"/>
      <c r="EU341" s="26"/>
      <c r="EV341" s="27"/>
      <c r="EW341" s="26"/>
      <c r="EX341" s="27"/>
      <c r="EY341" s="26"/>
      <c r="EZ341" s="27"/>
      <c r="FA341" s="26"/>
      <c r="FB341" s="27"/>
      <c r="FC341" s="26"/>
      <c r="FD341" s="27"/>
      <c r="FE341" s="26"/>
      <c r="FF341" s="27"/>
      <c r="FG341" s="30"/>
      <c r="FH341" s="31"/>
      <c r="FI341" s="31">
        <f t="shared" si="32"/>
        <v>52460</v>
      </c>
      <c r="FJ341" s="31">
        <f t="shared" si="34"/>
        <v>57080</v>
      </c>
      <c r="FK341" s="31">
        <f t="shared" si="35"/>
        <v>52460</v>
      </c>
      <c r="FL341" s="32">
        <f t="shared" si="36"/>
        <v>4620</v>
      </c>
    </row>
    <row r="342" spans="1:168" ht="20.25" customHeight="1">
      <c r="A342" s="41">
        <v>335</v>
      </c>
      <c r="B342" s="48" t="s">
        <v>1112</v>
      </c>
      <c r="C342" s="20" t="s">
        <v>1113</v>
      </c>
      <c r="D342" s="20" t="s">
        <v>1460</v>
      </c>
      <c r="E342" s="20" t="s">
        <v>1457</v>
      </c>
      <c r="F342" s="126" t="s">
        <v>1114</v>
      </c>
      <c r="G342" s="213" t="s">
        <v>410</v>
      </c>
      <c r="H342" s="35" t="s">
        <v>1463</v>
      </c>
      <c r="I342" s="94">
        <v>6200</v>
      </c>
      <c r="J342" s="35"/>
      <c r="K342" s="34">
        <f t="shared" si="33"/>
        <v>54560</v>
      </c>
      <c r="L342" s="25">
        <f t="shared" si="37"/>
        <v>4340</v>
      </c>
      <c r="M342" s="26">
        <v>1500</v>
      </c>
      <c r="N342" s="26">
        <v>1000</v>
      </c>
      <c r="O342" s="26">
        <v>5000</v>
      </c>
      <c r="P342" s="26">
        <v>8000</v>
      </c>
      <c r="Q342" s="258"/>
      <c r="R342" s="258"/>
      <c r="S342" s="258"/>
      <c r="T342" s="258"/>
      <c r="U342" s="258"/>
      <c r="V342" s="258"/>
      <c r="W342" s="258"/>
      <c r="X342" s="258"/>
      <c r="Y342" s="258"/>
      <c r="Z342" s="258"/>
      <c r="AA342" s="258"/>
      <c r="AB342" s="258"/>
      <c r="AC342" s="258"/>
      <c r="AD342" s="258"/>
      <c r="AE342" s="258"/>
      <c r="AF342" s="258"/>
      <c r="AG342" s="258"/>
      <c r="AH342" s="258"/>
      <c r="AI342" s="258"/>
      <c r="AJ342" s="258"/>
      <c r="AK342" s="258"/>
      <c r="AL342" s="258"/>
      <c r="AM342" s="258"/>
      <c r="AN342" s="258"/>
      <c r="AO342" s="258"/>
      <c r="AP342" s="258"/>
      <c r="AQ342" s="258"/>
      <c r="AR342" s="258"/>
      <c r="AS342" s="258"/>
      <c r="AT342" s="258"/>
      <c r="AU342" s="258"/>
      <c r="AV342" s="258"/>
      <c r="AW342" s="258"/>
      <c r="AX342" s="258"/>
      <c r="AY342" s="258"/>
      <c r="AZ342" s="258"/>
      <c r="BA342" s="258"/>
      <c r="BB342" s="258"/>
      <c r="BC342" s="258"/>
      <c r="BD342" s="258"/>
      <c r="BE342" s="258"/>
      <c r="BF342" s="258"/>
      <c r="BG342" s="258"/>
      <c r="BH342" s="258"/>
      <c r="BI342" s="258"/>
      <c r="BJ342" s="258"/>
      <c r="BK342" s="258"/>
      <c r="BL342" s="258"/>
      <c r="BM342" s="258"/>
      <c r="BN342" s="258"/>
      <c r="BO342" s="258"/>
      <c r="BP342" s="258"/>
      <c r="BQ342" s="258"/>
      <c r="BR342" s="258"/>
      <c r="BS342" s="258"/>
      <c r="BT342" s="258"/>
      <c r="BU342" s="258"/>
      <c r="BV342" s="258"/>
      <c r="BW342" s="258"/>
      <c r="BX342" s="258"/>
      <c r="BY342" s="258"/>
      <c r="BZ342" s="258"/>
      <c r="CA342" s="258"/>
      <c r="CB342" s="258"/>
      <c r="CC342" s="26">
        <v>1500</v>
      </c>
      <c r="CD342" s="27">
        <v>1500</v>
      </c>
      <c r="CE342" s="26">
        <v>1000</v>
      </c>
      <c r="CF342" s="27">
        <v>1000</v>
      </c>
      <c r="CG342" s="26">
        <v>5000</v>
      </c>
      <c r="CH342" s="27">
        <v>5000</v>
      </c>
      <c r="CI342" s="26">
        <v>8000</v>
      </c>
      <c r="CJ342" s="27">
        <v>8000</v>
      </c>
      <c r="CK342" s="26"/>
      <c r="CL342" s="27"/>
      <c r="CM342" s="29">
        <v>4340</v>
      </c>
      <c r="CN342" s="27">
        <v>4620</v>
      </c>
      <c r="CO342" s="29">
        <v>4340</v>
      </c>
      <c r="CP342" s="27">
        <v>0</v>
      </c>
      <c r="CQ342" s="29">
        <v>4340</v>
      </c>
      <c r="CR342" s="27">
        <v>0</v>
      </c>
      <c r="CS342" s="29">
        <v>4340</v>
      </c>
      <c r="CT342" s="27">
        <v>12740</v>
      </c>
      <c r="CU342" s="29">
        <v>4340</v>
      </c>
      <c r="CV342" s="27">
        <v>17360</v>
      </c>
      <c r="CW342" s="29">
        <v>4340</v>
      </c>
      <c r="CX342" s="27">
        <v>0</v>
      </c>
      <c r="CY342" s="29">
        <v>4340</v>
      </c>
      <c r="CZ342" s="27">
        <v>0</v>
      </c>
      <c r="DA342" s="29">
        <v>4340</v>
      </c>
      <c r="DB342" s="27">
        <v>0</v>
      </c>
      <c r="DC342" s="29">
        <v>4340</v>
      </c>
      <c r="DD342" s="27"/>
      <c r="DE342" s="128"/>
      <c r="DF342" s="27"/>
      <c r="DG342" s="128"/>
      <c r="DH342" s="27"/>
      <c r="DI342" s="128"/>
      <c r="DJ342" s="27"/>
      <c r="DK342" s="28"/>
      <c r="DL342" s="27"/>
      <c r="DM342" s="28"/>
      <c r="DN342" s="27"/>
      <c r="DO342" s="28"/>
      <c r="DP342" s="27"/>
      <c r="DQ342" s="28"/>
      <c r="DR342" s="27"/>
      <c r="DS342" s="28"/>
      <c r="DT342" s="27"/>
      <c r="DU342" s="28"/>
      <c r="DV342" s="27"/>
      <c r="DW342" s="28"/>
      <c r="DX342" s="27"/>
      <c r="DY342" s="28"/>
      <c r="DZ342" s="27"/>
      <c r="EA342" s="28"/>
      <c r="EB342" s="27"/>
      <c r="EC342" s="28"/>
      <c r="ED342" s="27"/>
      <c r="EE342" s="28"/>
      <c r="EF342" s="27"/>
      <c r="EG342" s="28"/>
      <c r="EH342" s="27"/>
      <c r="EI342" s="28"/>
      <c r="EJ342" s="27"/>
      <c r="EK342" s="28"/>
      <c r="EL342" s="27"/>
      <c r="EM342" s="28"/>
      <c r="EN342" s="27"/>
      <c r="EO342" s="28"/>
      <c r="EP342" s="27"/>
      <c r="EQ342" s="28"/>
      <c r="ER342" s="27"/>
      <c r="ES342" s="28"/>
      <c r="ET342" s="27"/>
      <c r="EU342" s="26"/>
      <c r="EV342" s="27"/>
      <c r="EW342" s="26"/>
      <c r="EX342" s="27"/>
      <c r="EY342" s="26"/>
      <c r="EZ342" s="27"/>
      <c r="FA342" s="26"/>
      <c r="FB342" s="27"/>
      <c r="FC342" s="26"/>
      <c r="FD342" s="27"/>
      <c r="FE342" s="26"/>
      <c r="FF342" s="27"/>
      <c r="FG342" s="30"/>
      <c r="FH342" s="31"/>
      <c r="FI342" s="31">
        <f t="shared" si="32"/>
        <v>50220</v>
      </c>
      <c r="FJ342" s="31">
        <f t="shared" si="34"/>
        <v>54560</v>
      </c>
      <c r="FK342" s="31">
        <f t="shared" si="35"/>
        <v>50220</v>
      </c>
      <c r="FL342" s="32">
        <f t="shared" si="36"/>
        <v>4340</v>
      </c>
    </row>
    <row r="343" spans="1:168" ht="20.25" customHeight="1">
      <c r="A343" s="172">
        <v>336</v>
      </c>
      <c r="B343" s="48" t="s">
        <v>1115</v>
      </c>
      <c r="C343" s="20" t="s">
        <v>1116</v>
      </c>
      <c r="D343" s="20" t="s">
        <v>1460</v>
      </c>
      <c r="E343" s="20" t="s">
        <v>1457</v>
      </c>
      <c r="F343" s="126" t="s">
        <v>1117</v>
      </c>
      <c r="G343" s="213" t="s">
        <v>410</v>
      </c>
      <c r="H343" s="35" t="s">
        <v>1463</v>
      </c>
      <c r="I343" s="94">
        <v>6200</v>
      </c>
      <c r="J343" s="35"/>
      <c r="K343" s="34">
        <f t="shared" si="33"/>
        <v>54560</v>
      </c>
      <c r="L343" s="38">
        <f t="shared" si="37"/>
        <v>24720</v>
      </c>
      <c r="M343" s="26">
        <v>1500</v>
      </c>
      <c r="N343" s="26">
        <v>1000</v>
      </c>
      <c r="O343" s="26">
        <v>5000</v>
      </c>
      <c r="P343" s="26">
        <v>8000</v>
      </c>
      <c r="Q343" s="258"/>
      <c r="R343" s="258"/>
      <c r="S343" s="258"/>
      <c r="T343" s="258"/>
      <c r="U343" s="258"/>
      <c r="V343" s="258"/>
      <c r="W343" s="258"/>
      <c r="X343" s="258"/>
      <c r="Y343" s="258"/>
      <c r="Z343" s="258"/>
      <c r="AA343" s="258"/>
      <c r="AB343" s="258"/>
      <c r="AC343" s="258"/>
      <c r="AD343" s="258"/>
      <c r="AE343" s="258"/>
      <c r="AF343" s="258"/>
      <c r="AG343" s="258"/>
      <c r="AH343" s="258"/>
      <c r="AI343" s="258"/>
      <c r="AJ343" s="258"/>
      <c r="AK343" s="258"/>
      <c r="AL343" s="258"/>
      <c r="AM343" s="258"/>
      <c r="AN343" s="258"/>
      <c r="AO343" s="258"/>
      <c r="AP343" s="258"/>
      <c r="AQ343" s="258"/>
      <c r="AR343" s="258"/>
      <c r="AS343" s="258"/>
      <c r="AT343" s="258"/>
      <c r="AU343" s="258"/>
      <c r="AV343" s="258"/>
      <c r="AW343" s="258"/>
      <c r="AX343" s="258"/>
      <c r="AY343" s="258"/>
      <c r="AZ343" s="258"/>
      <c r="BA343" s="258"/>
      <c r="BB343" s="258"/>
      <c r="BC343" s="258"/>
      <c r="BD343" s="258"/>
      <c r="BE343" s="258"/>
      <c r="BF343" s="258"/>
      <c r="BG343" s="258"/>
      <c r="BH343" s="258"/>
      <c r="BI343" s="258"/>
      <c r="BJ343" s="258"/>
      <c r="BK343" s="258"/>
      <c r="BL343" s="258"/>
      <c r="BM343" s="258"/>
      <c r="BN343" s="258"/>
      <c r="BO343" s="258"/>
      <c r="BP343" s="258"/>
      <c r="BQ343" s="258"/>
      <c r="BR343" s="258"/>
      <c r="BS343" s="258"/>
      <c r="BT343" s="258"/>
      <c r="BU343" s="258"/>
      <c r="BV343" s="258"/>
      <c r="BW343" s="258"/>
      <c r="BX343" s="258"/>
      <c r="BY343" s="258"/>
      <c r="BZ343" s="258"/>
      <c r="CA343" s="258"/>
      <c r="CB343" s="258"/>
      <c r="CC343" s="26">
        <v>1500</v>
      </c>
      <c r="CD343" s="27">
        <v>1500</v>
      </c>
      <c r="CE343" s="26">
        <v>1000</v>
      </c>
      <c r="CF343" s="27">
        <v>1000</v>
      </c>
      <c r="CG343" s="26">
        <v>5000</v>
      </c>
      <c r="CH343" s="27">
        <v>5000</v>
      </c>
      <c r="CI343" s="26">
        <v>8000</v>
      </c>
      <c r="CJ343" s="27">
        <v>0</v>
      </c>
      <c r="CK343" s="26"/>
      <c r="CL343" s="27"/>
      <c r="CM343" s="29">
        <v>4340</v>
      </c>
      <c r="CN343" s="27">
        <v>0</v>
      </c>
      <c r="CO343" s="29">
        <v>4340</v>
      </c>
      <c r="CP343" s="27">
        <v>0</v>
      </c>
      <c r="CQ343" s="29">
        <v>4340</v>
      </c>
      <c r="CR343" s="27">
        <f>8000+0</f>
        <v>8000</v>
      </c>
      <c r="CS343" s="29">
        <v>4340</v>
      </c>
      <c r="CT343" s="27">
        <v>10000</v>
      </c>
      <c r="CU343" s="29">
        <v>4340</v>
      </c>
      <c r="CV343" s="27"/>
      <c r="CW343" s="29">
        <v>4340</v>
      </c>
      <c r="CX343" s="27"/>
      <c r="CY343" s="29">
        <v>4340</v>
      </c>
      <c r="CZ343" s="27"/>
      <c r="DA343" s="29">
        <v>4340</v>
      </c>
      <c r="DB343" s="27"/>
      <c r="DC343" s="29">
        <v>4340</v>
      </c>
      <c r="DD343" s="27">
        <v>4340</v>
      </c>
      <c r="DE343" s="128"/>
      <c r="DF343" s="27"/>
      <c r="DG343" s="128"/>
      <c r="DH343" s="27"/>
      <c r="DI343" s="128"/>
      <c r="DJ343" s="27"/>
      <c r="DK343" s="28"/>
      <c r="DL343" s="27"/>
      <c r="DM343" s="28"/>
      <c r="DN343" s="27"/>
      <c r="DO343" s="28"/>
      <c r="DP343" s="27"/>
      <c r="DQ343" s="28"/>
      <c r="DR343" s="27"/>
      <c r="DS343" s="28"/>
      <c r="DT343" s="27"/>
      <c r="DU343" s="28"/>
      <c r="DV343" s="27"/>
      <c r="DW343" s="28"/>
      <c r="DX343" s="27"/>
      <c r="DY343" s="28"/>
      <c r="DZ343" s="27"/>
      <c r="EA343" s="28"/>
      <c r="EB343" s="27"/>
      <c r="EC343" s="28"/>
      <c r="ED343" s="27"/>
      <c r="EE343" s="28"/>
      <c r="EF343" s="27"/>
      <c r="EG343" s="28"/>
      <c r="EH343" s="27"/>
      <c r="EI343" s="28"/>
      <c r="EJ343" s="27"/>
      <c r="EK343" s="28"/>
      <c r="EL343" s="27"/>
      <c r="EM343" s="28"/>
      <c r="EN343" s="27"/>
      <c r="EO343" s="28"/>
      <c r="EP343" s="27"/>
      <c r="EQ343" s="28"/>
      <c r="ER343" s="27"/>
      <c r="ES343" s="28"/>
      <c r="ET343" s="27"/>
      <c r="EU343" s="26"/>
      <c r="EV343" s="27"/>
      <c r="EW343" s="26"/>
      <c r="EX343" s="27"/>
      <c r="EY343" s="26"/>
      <c r="EZ343" s="27"/>
      <c r="FA343" s="26"/>
      <c r="FB343" s="27"/>
      <c r="FC343" s="26"/>
      <c r="FD343" s="27"/>
      <c r="FE343" s="26"/>
      <c r="FF343" s="27"/>
      <c r="FG343" s="30"/>
      <c r="FH343" s="31"/>
      <c r="FI343" s="31">
        <f t="shared" si="32"/>
        <v>29840</v>
      </c>
      <c r="FJ343" s="31">
        <f t="shared" si="34"/>
        <v>54560</v>
      </c>
      <c r="FK343" s="31">
        <f t="shared" si="35"/>
        <v>29840</v>
      </c>
      <c r="FL343" s="32">
        <f t="shared" si="36"/>
        <v>24720</v>
      </c>
    </row>
    <row r="344" spans="1:168" ht="20.25" customHeight="1">
      <c r="A344" s="41">
        <v>337</v>
      </c>
      <c r="B344" s="48" t="s">
        <v>1118</v>
      </c>
      <c r="C344" s="20" t="s">
        <v>1119</v>
      </c>
      <c r="D344" s="20" t="s">
        <v>1460</v>
      </c>
      <c r="E344" s="20" t="s">
        <v>1457</v>
      </c>
      <c r="F344" s="126" t="s">
        <v>1120</v>
      </c>
      <c r="G344" s="33"/>
      <c r="H344" s="127"/>
      <c r="I344" s="94">
        <v>6600</v>
      </c>
      <c r="J344" s="127"/>
      <c r="K344" s="34">
        <f t="shared" si="33"/>
        <v>57080</v>
      </c>
      <c r="L344" s="25">
        <f t="shared" si="37"/>
        <v>0</v>
      </c>
      <c r="M344" s="26">
        <v>1500</v>
      </c>
      <c r="N344" s="26">
        <v>1000</v>
      </c>
      <c r="O344" s="26">
        <v>5000</v>
      </c>
      <c r="P344" s="26">
        <v>8000</v>
      </c>
      <c r="Q344" s="258"/>
      <c r="R344" s="258"/>
      <c r="S344" s="258"/>
      <c r="T344" s="258"/>
      <c r="U344" s="258"/>
      <c r="V344" s="258"/>
      <c r="W344" s="258"/>
      <c r="X344" s="258"/>
      <c r="Y344" s="258"/>
      <c r="Z344" s="258"/>
      <c r="AA344" s="258"/>
      <c r="AB344" s="258"/>
      <c r="AC344" s="258"/>
      <c r="AD344" s="258"/>
      <c r="AE344" s="258"/>
      <c r="AF344" s="258"/>
      <c r="AG344" s="258"/>
      <c r="AH344" s="258"/>
      <c r="AI344" s="258"/>
      <c r="AJ344" s="258"/>
      <c r="AK344" s="258"/>
      <c r="AL344" s="258"/>
      <c r="AM344" s="258"/>
      <c r="AN344" s="258"/>
      <c r="AO344" s="258"/>
      <c r="AP344" s="258"/>
      <c r="AQ344" s="258"/>
      <c r="AR344" s="258"/>
      <c r="AS344" s="258"/>
      <c r="AT344" s="258"/>
      <c r="AU344" s="258"/>
      <c r="AV344" s="258"/>
      <c r="AW344" s="258"/>
      <c r="AX344" s="258"/>
      <c r="AY344" s="258"/>
      <c r="AZ344" s="258"/>
      <c r="BA344" s="258"/>
      <c r="BB344" s="258"/>
      <c r="BC344" s="258"/>
      <c r="BD344" s="258"/>
      <c r="BE344" s="258"/>
      <c r="BF344" s="258"/>
      <c r="BG344" s="258"/>
      <c r="BH344" s="258"/>
      <c r="BI344" s="258"/>
      <c r="BJ344" s="258"/>
      <c r="BK344" s="258"/>
      <c r="BL344" s="258"/>
      <c r="BM344" s="258"/>
      <c r="BN344" s="258"/>
      <c r="BO344" s="258"/>
      <c r="BP344" s="258"/>
      <c r="BQ344" s="258"/>
      <c r="BR344" s="258"/>
      <c r="BS344" s="258"/>
      <c r="BT344" s="258"/>
      <c r="BU344" s="258"/>
      <c r="BV344" s="258"/>
      <c r="BW344" s="258"/>
      <c r="BX344" s="258"/>
      <c r="BY344" s="258"/>
      <c r="BZ344" s="258"/>
      <c r="CA344" s="258"/>
      <c r="CB344" s="258"/>
      <c r="CC344" s="26">
        <v>1500</v>
      </c>
      <c r="CD344" s="27">
        <v>1500</v>
      </c>
      <c r="CE344" s="26">
        <v>1000</v>
      </c>
      <c r="CF344" s="27">
        <v>1000</v>
      </c>
      <c r="CG344" s="26">
        <v>5000</v>
      </c>
      <c r="CH344" s="27">
        <v>5000</v>
      </c>
      <c r="CI344" s="26">
        <v>8000</v>
      </c>
      <c r="CJ344" s="27">
        <v>0</v>
      </c>
      <c r="CK344" s="26"/>
      <c r="CL344" s="27"/>
      <c r="CM344" s="29">
        <v>4620</v>
      </c>
      <c r="CN344" s="27">
        <v>0</v>
      </c>
      <c r="CO344" s="29">
        <v>4620</v>
      </c>
      <c r="CP344" s="27">
        <v>0</v>
      </c>
      <c r="CQ344" s="29">
        <v>4620</v>
      </c>
      <c r="CR344" s="27"/>
      <c r="CS344" s="29">
        <v>4620</v>
      </c>
      <c r="CT344" s="27">
        <v>17240</v>
      </c>
      <c r="CU344" s="29">
        <v>4620</v>
      </c>
      <c r="CV344" s="27">
        <v>13860</v>
      </c>
      <c r="CW344" s="29">
        <v>4620</v>
      </c>
      <c r="CX344" s="27"/>
      <c r="CY344" s="29">
        <v>4620</v>
      </c>
      <c r="CZ344" s="27">
        <v>9240</v>
      </c>
      <c r="DA344" s="29">
        <v>4620</v>
      </c>
      <c r="DB344" s="27"/>
      <c r="DC344" s="29">
        <v>4620</v>
      </c>
      <c r="DD344" s="27">
        <v>9240</v>
      </c>
      <c r="DE344" s="128"/>
      <c r="DF344" s="27"/>
      <c r="DG344" s="128"/>
      <c r="DH344" s="27"/>
      <c r="DI344" s="128"/>
      <c r="DJ344" s="27"/>
      <c r="DK344" s="28"/>
      <c r="DL344" s="27"/>
      <c r="DM344" s="28"/>
      <c r="DN344" s="27"/>
      <c r="DO344" s="28"/>
      <c r="DP344" s="27"/>
      <c r="DQ344" s="28"/>
      <c r="DR344" s="27"/>
      <c r="DS344" s="28"/>
      <c r="DT344" s="27"/>
      <c r="DU344" s="28"/>
      <c r="DV344" s="27"/>
      <c r="DW344" s="28"/>
      <c r="DX344" s="27"/>
      <c r="DY344" s="28"/>
      <c r="DZ344" s="27"/>
      <c r="EA344" s="28"/>
      <c r="EB344" s="27"/>
      <c r="EC344" s="28"/>
      <c r="ED344" s="27"/>
      <c r="EE344" s="28"/>
      <c r="EF344" s="27"/>
      <c r="EG344" s="28"/>
      <c r="EH344" s="27"/>
      <c r="EI344" s="28"/>
      <c r="EJ344" s="27"/>
      <c r="EK344" s="28"/>
      <c r="EL344" s="27"/>
      <c r="EM344" s="28"/>
      <c r="EN344" s="27"/>
      <c r="EO344" s="28"/>
      <c r="EP344" s="27"/>
      <c r="EQ344" s="28"/>
      <c r="ER344" s="27"/>
      <c r="ES344" s="28"/>
      <c r="ET344" s="27"/>
      <c r="EU344" s="26"/>
      <c r="EV344" s="27"/>
      <c r="EW344" s="26"/>
      <c r="EX344" s="27"/>
      <c r="EY344" s="26"/>
      <c r="EZ344" s="27"/>
      <c r="FA344" s="26"/>
      <c r="FB344" s="27"/>
      <c r="FC344" s="26"/>
      <c r="FD344" s="27"/>
      <c r="FE344" s="26"/>
      <c r="FF344" s="27"/>
      <c r="FG344" s="30"/>
      <c r="FH344" s="31"/>
      <c r="FI344" s="31">
        <f t="shared" si="32"/>
        <v>57080</v>
      </c>
      <c r="FJ344" s="31">
        <f t="shared" si="34"/>
        <v>57080</v>
      </c>
      <c r="FK344" s="31">
        <f t="shared" si="35"/>
        <v>57080</v>
      </c>
      <c r="FL344" s="32">
        <f t="shared" si="36"/>
        <v>0</v>
      </c>
    </row>
    <row r="345" spans="1:168" ht="20.25" customHeight="1">
      <c r="A345" s="172">
        <v>338</v>
      </c>
      <c r="B345" s="48" t="s">
        <v>1121</v>
      </c>
      <c r="C345" s="20" t="s">
        <v>1122</v>
      </c>
      <c r="D345" s="20" t="s">
        <v>1460</v>
      </c>
      <c r="E345" s="20" t="s">
        <v>1457</v>
      </c>
      <c r="F345" s="126" t="s">
        <v>1123</v>
      </c>
      <c r="G345" s="33"/>
      <c r="H345" s="127" t="s">
        <v>1468</v>
      </c>
      <c r="I345" s="94">
        <v>3300</v>
      </c>
      <c r="J345" s="127" t="s">
        <v>98</v>
      </c>
      <c r="K345" s="34">
        <f t="shared" si="33"/>
        <v>36290</v>
      </c>
      <c r="L345" s="25">
        <f t="shared" si="37"/>
        <v>3620</v>
      </c>
      <c r="M345" s="26">
        <v>1500</v>
      </c>
      <c r="N345" s="26">
        <v>1000</v>
      </c>
      <c r="O345" s="26">
        <v>5000</v>
      </c>
      <c r="P345" s="26">
        <v>8000</v>
      </c>
      <c r="Q345" s="258"/>
      <c r="R345" s="258"/>
      <c r="S345" s="258"/>
      <c r="T345" s="258"/>
      <c r="U345" s="258"/>
      <c r="V345" s="258"/>
      <c r="W345" s="258"/>
      <c r="X345" s="258"/>
      <c r="Y345" s="258"/>
      <c r="Z345" s="258"/>
      <c r="AA345" s="258"/>
      <c r="AB345" s="258"/>
      <c r="AC345" s="258"/>
      <c r="AD345" s="258"/>
      <c r="AE345" s="258"/>
      <c r="AF345" s="258"/>
      <c r="AG345" s="258"/>
      <c r="AH345" s="258"/>
      <c r="AI345" s="258"/>
      <c r="AJ345" s="258"/>
      <c r="AK345" s="258"/>
      <c r="AL345" s="258"/>
      <c r="AM345" s="258"/>
      <c r="AN345" s="258"/>
      <c r="AO345" s="258"/>
      <c r="AP345" s="258"/>
      <c r="AQ345" s="258"/>
      <c r="AR345" s="258"/>
      <c r="AS345" s="258"/>
      <c r="AT345" s="258"/>
      <c r="AU345" s="258"/>
      <c r="AV345" s="258"/>
      <c r="AW345" s="258"/>
      <c r="AX345" s="258"/>
      <c r="AY345" s="258"/>
      <c r="AZ345" s="258"/>
      <c r="BA345" s="258"/>
      <c r="BB345" s="258"/>
      <c r="BC345" s="258"/>
      <c r="BD345" s="258"/>
      <c r="BE345" s="258"/>
      <c r="BF345" s="258"/>
      <c r="BG345" s="258"/>
      <c r="BH345" s="258"/>
      <c r="BI345" s="258"/>
      <c r="BJ345" s="258"/>
      <c r="BK345" s="258"/>
      <c r="BL345" s="258"/>
      <c r="BM345" s="258"/>
      <c r="BN345" s="258"/>
      <c r="BO345" s="258"/>
      <c r="BP345" s="258"/>
      <c r="BQ345" s="258"/>
      <c r="BR345" s="258"/>
      <c r="BS345" s="258"/>
      <c r="BT345" s="258"/>
      <c r="BU345" s="258"/>
      <c r="BV345" s="258"/>
      <c r="BW345" s="258"/>
      <c r="BX345" s="258"/>
      <c r="BY345" s="258"/>
      <c r="BZ345" s="258"/>
      <c r="CA345" s="258"/>
      <c r="CB345" s="258"/>
      <c r="CC345" s="26">
        <v>1500</v>
      </c>
      <c r="CD345" s="27">
        <v>1500</v>
      </c>
      <c r="CE345" s="26">
        <v>1000</v>
      </c>
      <c r="CF345" s="27">
        <v>1000</v>
      </c>
      <c r="CG345" s="26">
        <v>5000</v>
      </c>
      <c r="CH345" s="27">
        <v>5000</v>
      </c>
      <c r="CI345" s="26">
        <v>8000</v>
      </c>
      <c r="CJ345" s="27">
        <v>0</v>
      </c>
      <c r="CK345" s="26"/>
      <c r="CL345" s="27"/>
      <c r="CM345" s="29">
        <v>2310</v>
      </c>
      <c r="CN345" s="133">
        <v>2310</v>
      </c>
      <c r="CO345" s="29">
        <v>2310</v>
      </c>
      <c r="CP345" s="27">
        <v>2310</v>
      </c>
      <c r="CQ345" s="29">
        <v>2310</v>
      </c>
      <c r="CR345" s="27">
        <v>2310</v>
      </c>
      <c r="CS345" s="29">
        <v>2310</v>
      </c>
      <c r="CT345" s="27">
        <v>2310</v>
      </c>
      <c r="CU345" s="29">
        <v>2310</v>
      </c>
      <c r="CV345" s="27">
        <f>2310+8000</f>
        <v>10310</v>
      </c>
      <c r="CW345" s="29">
        <v>2310</v>
      </c>
      <c r="CX345" s="27">
        <v>2310</v>
      </c>
      <c r="CY345" s="29">
        <v>2310</v>
      </c>
      <c r="CZ345" s="27"/>
      <c r="DA345" s="29">
        <v>2310</v>
      </c>
      <c r="DB345" s="27">
        <v>2310</v>
      </c>
      <c r="DC345" s="29">
        <v>2310</v>
      </c>
      <c r="DD345" s="27">
        <v>1000</v>
      </c>
      <c r="DE345" s="128"/>
      <c r="DF345" s="27"/>
      <c r="DG345" s="128"/>
      <c r="DH345" s="27"/>
      <c r="DI345" s="128"/>
      <c r="DJ345" s="27"/>
      <c r="DK345" s="28"/>
      <c r="DL345" s="27"/>
      <c r="DM345" s="28"/>
      <c r="DN345" s="27"/>
      <c r="DO345" s="28"/>
      <c r="DP345" s="27"/>
      <c r="DQ345" s="28"/>
      <c r="DR345" s="27"/>
      <c r="DS345" s="28"/>
      <c r="DT345" s="27"/>
      <c r="DU345" s="28"/>
      <c r="DV345" s="27"/>
      <c r="DW345" s="28"/>
      <c r="DX345" s="27"/>
      <c r="DY345" s="28"/>
      <c r="DZ345" s="27"/>
      <c r="EA345" s="28"/>
      <c r="EB345" s="27"/>
      <c r="EC345" s="28"/>
      <c r="ED345" s="27"/>
      <c r="EE345" s="28"/>
      <c r="EF345" s="27"/>
      <c r="EG345" s="28"/>
      <c r="EH345" s="27"/>
      <c r="EI345" s="28"/>
      <c r="EJ345" s="27"/>
      <c r="EK345" s="28"/>
      <c r="EL345" s="27"/>
      <c r="EM345" s="28"/>
      <c r="EN345" s="27"/>
      <c r="EO345" s="28"/>
      <c r="EP345" s="27"/>
      <c r="EQ345" s="28"/>
      <c r="ER345" s="27"/>
      <c r="ES345" s="28"/>
      <c r="ET345" s="27"/>
      <c r="EU345" s="26"/>
      <c r="EV345" s="27"/>
      <c r="EW345" s="26"/>
      <c r="EX345" s="27"/>
      <c r="EY345" s="26"/>
      <c r="EZ345" s="27"/>
      <c r="FA345" s="26"/>
      <c r="FB345" s="27"/>
      <c r="FC345" s="26"/>
      <c r="FD345" s="27"/>
      <c r="FE345" s="26"/>
      <c r="FF345" s="27"/>
      <c r="FG345" s="30"/>
      <c r="FH345" s="31"/>
      <c r="FI345" s="31">
        <f t="shared" si="32"/>
        <v>32670</v>
      </c>
      <c r="FJ345" s="31">
        <f t="shared" si="34"/>
        <v>36290</v>
      </c>
      <c r="FK345" s="31">
        <f t="shared" si="35"/>
        <v>32670</v>
      </c>
      <c r="FL345" s="32">
        <f t="shared" si="36"/>
        <v>3620</v>
      </c>
    </row>
    <row r="346" spans="1:168" ht="20.25" customHeight="1">
      <c r="A346" s="41">
        <v>339</v>
      </c>
      <c r="B346" s="48" t="s">
        <v>1124</v>
      </c>
      <c r="C346" s="20" t="s">
        <v>1125</v>
      </c>
      <c r="D346" s="20" t="s">
        <v>1460</v>
      </c>
      <c r="E346" s="20" t="s">
        <v>1457</v>
      </c>
      <c r="F346" s="126" t="s">
        <v>1126</v>
      </c>
      <c r="G346" s="213" t="s">
        <v>410</v>
      </c>
      <c r="H346" s="35" t="s">
        <v>1463</v>
      </c>
      <c r="I346" s="94">
        <v>6200</v>
      </c>
      <c r="J346" s="35"/>
      <c r="K346" s="34">
        <f t="shared" si="33"/>
        <v>54560</v>
      </c>
      <c r="L346" s="25">
        <f t="shared" si="37"/>
        <v>4340</v>
      </c>
      <c r="M346" s="26">
        <v>1500</v>
      </c>
      <c r="N346" s="26">
        <v>1000</v>
      </c>
      <c r="O346" s="26">
        <v>5000</v>
      </c>
      <c r="P346" s="26">
        <v>8000</v>
      </c>
      <c r="Q346" s="258"/>
      <c r="R346" s="258"/>
      <c r="S346" s="258"/>
      <c r="T346" s="258"/>
      <c r="U346" s="258"/>
      <c r="V346" s="258"/>
      <c r="W346" s="258"/>
      <c r="X346" s="258"/>
      <c r="Y346" s="258"/>
      <c r="Z346" s="258"/>
      <c r="AA346" s="258"/>
      <c r="AB346" s="258"/>
      <c r="AC346" s="258"/>
      <c r="AD346" s="258"/>
      <c r="AE346" s="258"/>
      <c r="AF346" s="258"/>
      <c r="AG346" s="258"/>
      <c r="AH346" s="258"/>
      <c r="AI346" s="258"/>
      <c r="AJ346" s="258"/>
      <c r="AK346" s="258"/>
      <c r="AL346" s="258"/>
      <c r="AM346" s="258"/>
      <c r="AN346" s="258"/>
      <c r="AO346" s="258"/>
      <c r="AP346" s="258"/>
      <c r="AQ346" s="258"/>
      <c r="AR346" s="258"/>
      <c r="AS346" s="258"/>
      <c r="AT346" s="258"/>
      <c r="AU346" s="258"/>
      <c r="AV346" s="258"/>
      <c r="AW346" s="258"/>
      <c r="AX346" s="258"/>
      <c r="AY346" s="258"/>
      <c r="AZ346" s="258"/>
      <c r="BA346" s="258"/>
      <c r="BB346" s="258"/>
      <c r="BC346" s="258"/>
      <c r="BD346" s="258"/>
      <c r="BE346" s="258"/>
      <c r="BF346" s="258"/>
      <c r="BG346" s="258"/>
      <c r="BH346" s="258"/>
      <c r="BI346" s="258"/>
      <c r="BJ346" s="258"/>
      <c r="BK346" s="258"/>
      <c r="BL346" s="258"/>
      <c r="BM346" s="258"/>
      <c r="BN346" s="258"/>
      <c r="BO346" s="258"/>
      <c r="BP346" s="258"/>
      <c r="BQ346" s="258"/>
      <c r="BR346" s="258"/>
      <c r="BS346" s="258"/>
      <c r="BT346" s="258"/>
      <c r="BU346" s="258"/>
      <c r="BV346" s="258"/>
      <c r="BW346" s="258"/>
      <c r="BX346" s="258"/>
      <c r="BY346" s="258"/>
      <c r="BZ346" s="258"/>
      <c r="CA346" s="258"/>
      <c r="CB346" s="258"/>
      <c r="CC346" s="26">
        <v>1500</v>
      </c>
      <c r="CD346" s="27">
        <v>1500</v>
      </c>
      <c r="CE346" s="26">
        <v>1000</v>
      </c>
      <c r="CF346" s="27">
        <v>1000</v>
      </c>
      <c r="CG346" s="26">
        <v>5000</v>
      </c>
      <c r="CH346" s="27">
        <v>5000</v>
      </c>
      <c r="CI346" s="26">
        <v>8000</v>
      </c>
      <c r="CJ346" s="27">
        <f>0+0</f>
        <v>0</v>
      </c>
      <c r="CK346" s="26"/>
      <c r="CL346" s="27"/>
      <c r="CM346" s="29">
        <v>4340</v>
      </c>
      <c r="CN346" s="27">
        <f>8000+0</f>
        <v>8000</v>
      </c>
      <c r="CO346" s="29">
        <v>4340</v>
      </c>
      <c r="CP346" s="27">
        <v>9240</v>
      </c>
      <c r="CQ346" s="29">
        <v>4340</v>
      </c>
      <c r="CR346" s="27">
        <v>0</v>
      </c>
      <c r="CS346" s="29">
        <v>4340</v>
      </c>
      <c r="CT346" s="27">
        <v>8120</v>
      </c>
      <c r="CU346" s="29">
        <v>4340</v>
      </c>
      <c r="CV346" s="27">
        <v>4340</v>
      </c>
      <c r="CW346" s="29">
        <v>4340</v>
      </c>
      <c r="CX346" s="27"/>
      <c r="CY346" s="29">
        <v>4340</v>
      </c>
      <c r="CZ346" s="27"/>
      <c r="DA346" s="29">
        <v>4340</v>
      </c>
      <c r="DB346" s="27"/>
      <c r="DC346" s="29">
        <v>4340</v>
      </c>
      <c r="DD346" s="27">
        <v>13020</v>
      </c>
      <c r="DE346" s="128"/>
      <c r="DF346" s="27"/>
      <c r="DG346" s="128"/>
      <c r="DH346" s="27"/>
      <c r="DI346" s="128"/>
      <c r="DJ346" s="27"/>
      <c r="DK346" s="28"/>
      <c r="DL346" s="27"/>
      <c r="DM346" s="28"/>
      <c r="DN346" s="27"/>
      <c r="DO346" s="28"/>
      <c r="DP346" s="27"/>
      <c r="DQ346" s="28"/>
      <c r="DR346" s="27"/>
      <c r="DS346" s="28"/>
      <c r="DT346" s="27"/>
      <c r="DU346" s="28"/>
      <c r="DV346" s="27"/>
      <c r="DW346" s="28"/>
      <c r="DX346" s="27"/>
      <c r="DY346" s="28"/>
      <c r="DZ346" s="27"/>
      <c r="EA346" s="28"/>
      <c r="EB346" s="27"/>
      <c r="EC346" s="28"/>
      <c r="ED346" s="27"/>
      <c r="EE346" s="28"/>
      <c r="EF346" s="27"/>
      <c r="EG346" s="28"/>
      <c r="EH346" s="27"/>
      <c r="EI346" s="28"/>
      <c r="EJ346" s="27"/>
      <c r="EK346" s="28"/>
      <c r="EL346" s="27"/>
      <c r="EM346" s="28"/>
      <c r="EN346" s="27"/>
      <c r="EO346" s="28"/>
      <c r="EP346" s="27"/>
      <c r="EQ346" s="28"/>
      <c r="ER346" s="27"/>
      <c r="ES346" s="28"/>
      <c r="ET346" s="27"/>
      <c r="EU346" s="26"/>
      <c r="EV346" s="27"/>
      <c r="EW346" s="26"/>
      <c r="EX346" s="27"/>
      <c r="EY346" s="26"/>
      <c r="EZ346" s="27"/>
      <c r="FA346" s="26"/>
      <c r="FB346" s="27"/>
      <c r="FC346" s="26"/>
      <c r="FD346" s="27"/>
      <c r="FE346" s="26"/>
      <c r="FF346" s="27"/>
      <c r="FG346" s="30"/>
      <c r="FH346" s="31"/>
      <c r="FI346" s="31">
        <f t="shared" si="32"/>
        <v>50220</v>
      </c>
      <c r="FJ346" s="31">
        <f t="shared" si="34"/>
        <v>54560</v>
      </c>
      <c r="FK346" s="31">
        <f t="shared" si="35"/>
        <v>50220</v>
      </c>
      <c r="FL346" s="32">
        <f t="shared" si="36"/>
        <v>4340</v>
      </c>
    </row>
    <row r="347" spans="1:168" ht="20.25" customHeight="1">
      <c r="A347" s="172">
        <v>340</v>
      </c>
      <c r="B347" s="48" t="s">
        <v>1127</v>
      </c>
      <c r="C347" s="20" t="s">
        <v>1128</v>
      </c>
      <c r="D347" s="20" t="s">
        <v>1460</v>
      </c>
      <c r="E347" s="20" t="s">
        <v>1457</v>
      </c>
      <c r="F347" s="126" t="s">
        <v>1129</v>
      </c>
      <c r="G347" s="213"/>
      <c r="H347" s="35"/>
      <c r="I347" s="94">
        <v>6600</v>
      </c>
      <c r="J347" s="35"/>
      <c r="K347" s="34">
        <f t="shared" si="33"/>
        <v>57080</v>
      </c>
      <c r="L347" s="38">
        <f t="shared" si="37"/>
        <v>18280</v>
      </c>
      <c r="M347" s="26">
        <v>1500</v>
      </c>
      <c r="N347" s="26">
        <v>1000</v>
      </c>
      <c r="O347" s="26">
        <v>5000</v>
      </c>
      <c r="P347" s="26">
        <v>8000</v>
      </c>
      <c r="Q347" s="258"/>
      <c r="R347" s="258"/>
      <c r="S347" s="258"/>
      <c r="T347" s="258"/>
      <c r="U347" s="258"/>
      <c r="V347" s="258"/>
      <c r="W347" s="258"/>
      <c r="X347" s="258"/>
      <c r="Y347" s="258"/>
      <c r="Z347" s="258"/>
      <c r="AA347" s="258"/>
      <c r="AB347" s="258"/>
      <c r="AC347" s="258"/>
      <c r="AD347" s="258"/>
      <c r="AE347" s="258"/>
      <c r="AF347" s="258"/>
      <c r="AG347" s="258"/>
      <c r="AH347" s="258"/>
      <c r="AI347" s="258"/>
      <c r="AJ347" s="258"/>
      <c r="AK347" s="258"/>
      <c r="AL347" s="258"/>
      <c r="AM347" s="258"/>
      <c r="AN347" s="258"/>
      <c r="AO347" s="258"/>
      <c r="AP347" s="258"/>
      <c r="AQ347" s="258"/>
      <c r="AR347" s="258"/>
      <c r="AS347" s="258"/>
      <c r="AT347" s="258"/>
      <c r="AU347" s="258"/>
      <c r="AV347" s="258"/>
      <c r="AW347" s="258"/>
      <c r="AX347" s="258"/>
      <c r="AY347" s="258"/>
      <c r="AZ347" s="258"/>
      <c r="BA347" s="258"/>
      <c r="BB347" s="258"/>
      <c r="BC347" s="258"/>
      <c r="BD347" s="258"/>
      <c r="BE347" s="258"/>
      <c r="BF347" s="258"/>
      <c r="BG347" s="258"/>
      <c r="BH347" s="258"/>
      <c r="BI347" s="258"/>
      <c r="BJ347" s="258"/>
      <c r="BK347" s="258"/>
      <c r="BL347" s="258"/>
      <c r="BM347" s="258"/>
      <c r="BN347" s="258"/>
      <c r="BO347" s="258"/>
      <c r="BP347" s="258"/>
      <c r="BQ347" s="258"/>
      <c r="BR347" s="258"/>
      <c r="BS347" s="258"/>
      <c r="BT347" s="258"/>
      <c r="BU347" s="258"/>
      <c r="BV347" s="258"/>
      <c r="BW347" s="258"/>
      <c r="BX347" s="258"/>
      <c r="BY347" s="258"/>
      <c r="BZ347" s="258"/>
      <c r="CA347" s="258"/>
      <c r="CB347" s="258"/>
      <c r="CC347" s="26">
        <v>1500</v>
      </c>
      <c r="CD347" s="27">
        <v>1500</v>
      </c>
      <c r="CE347" s="26">
        <v>1000</v>
      </c>
      <c r="CF347" s="27">
        <v>1000</v>
      </c>
      <c r="CG347" s="26">
        <v>5000</v>
      </c>
      <c r="CH347" s="27">
        <v>5000</v>
      </c>
      <c r="CI347" s="26">
        <v>8000</v>
      </c>
      <c r="CJ347" s="27">
        <f>0+0</f>
        <v>0</v>
      </c>
      <c r="CK347" s="26"/>
      <c r="CL347" s="27"/>
      <c r="CM347" s="29">
        <v>4620</v>
      </c>
      <c r="CN347" s="27">
        <v>0</v>
      </c>
      <c r="CO347" s="29">
        <v>4620</v>
      </c>
      <c r="CP347" s="27"/>
      <c r="CQ347" s="29">
        <v>4620</v>
      </c>
      <c r="CR347" s="27"/>
      <c r="CS347" s="29">
        <v>4620</v>
      </c>
      <c r="CT347" s="27">
        <v>7000</v>
      </c>
      <c r="CU347" s="29">
        <v>4620</v>
      </c>
      <c r="CV347" s="27">
        <v>7000</v>
      </c>
      <c r="CW347" s="29">
        <v>4620</v>
      </c>
      <c r="CX347" s="27">
        <v>5000</v>
      </c>
      <c r="CY347" s="29">
        <v>4620</v>
      </c>
      <c r="CZ347" s="27">
        <v>5000</v>
      </c>
      <c r="DA347" s="29">
        <v>4620</v>
      </c>
      <c r="DB347" s="27"/>
      <c r="DC347" s="29">
        <v>4620</v>
      </c>
      <c r="DD347" s="27">
        <v>7300</v>
      </c>
      <c r="DE347" s="128"/>
      <c r="DF347" s="27"/>
      <c r="DG347" s="128"/>
      <c r="DH347" s="27"/>
      <c r="DI347" s="128"/>
      <c r="DJ347" s="27"/>
      <c r="DK347" s="28"/>
      <c r="DL347" s="27"/>
      <c r="DM347" s="28"/>
      <c r="DN347" s="27"/>
      <c r="DO347" s="28"/>
      <c r="DP347" s="27"/>
      <c r="DQ347" s="28"/>
      <c r="DR347" s="27"/>
      <c r="DS347" s="28"/>
      <c r="DT347" s="27"/>
      <c r="DU347" s="28"/>
      <c r="DV347" s="27"/>
      <c r="DW347" s="28"/>
      <c r="DX347" s="27"/>
      <c r="DY347" s="28"/>
      <c r="DZ347" s="27"/>
      <c r="EA347" s="28"/>
      <c r="EB347" s="27"/>
      <c r="EC347" s="28"/>
      <c r="ED347" s="27"/>
      <c r="EE347" s="28"/>
      <c r="EF347" s="27"/>
      <c r="EG347" s="28"/>
      <c r="EH347" s="27"/>
      <c r="EI347" s="28"/>
      <c r="EJ347" s="27"/>
      <c r="EK347" s="28"/>
      <c r="EL347" s="27"/>
      <c r="EM347" s="28"/>
      <c r="EN347" s="27"/>
      <c r="EO347" s="28"/>
      <c r="EP347" s="27"/>
      <c r="EQ347" s="28"/>
      <c r="ER347" s="27"/>
      <c r="ES347" s="28"/>
      <c r="ET347" s="27"/>
      <c r="EU347" s="26"/>
      <c r="EV347" s="27"/>
      <c r="EW347" s="26"/>
      <c r="EX347" s="27"/>
      <c r="EY347" s="26"/>
      <c r="EZ347" s="27"/>
      <c r="FA347" s="26"/>
      <c r="FB347" s="27"/>
      <c r="FC347" s="26"/>
      <c r="FD347" s="27"/>
      <c r="FE347" s="26"/>
      <c r="FF347" s="27"/>
      <c r="FG347" s="30"/>
      <c r="FH347" s="31"/>
      <c r="FI347" s="31">
        <f t="shared" si="32"/>
        <v>38800</v>
      </c>
      <c r="FJ347" s="31">
        <f t="shared" si="34"/>
        <v>57080</v>
      </c>
      <c r="FK347" s="31">
        <f t="shared" si="35"/>
        <v>38800</v>
      </c>
      <c r="FL347" s="32">
        <f t="shared" si="36"/>
        <v>18280</v>
      </c>
    </row>
    <row r="348" spans="1:168" ht="20.25" customHeight="1">
      <c r="A348" s="41">
        <v>341</v>
      </c>
      <c r="B348" s="48" t="s">
        <v>1130</v>
      </c>
      <c r="C348" s="20" t="s">
        <v>1131</v>
      </c>
      <c r="D348" s="20" t="s">
        <v>1460</v>
      </c>
      <c r="E348" s="20" t="s">
        <v>1457</v>
      </c>
      <c r="F348" s="126" t="s">
        <v>1132</v>
      </c>
      <c r="G348" s="213"/>
      <c r="H348" s="222" t="s">
        <v>136</v>
      </c>
      <c r="I348" s="94"/>
      <c r="J348" s="222" t="s">
        <v>136</v>
      </c>
      <c r="K348" s="34">
        <f t="shared" si="33"/>
        <v>15500</v>
      </c>
      <c r="L348" s="25">
        <f t="shared" si="37"/>
        <v>0</v>
      </c>
      <c r="M348" s="26">
        <v>1500</v>
      </c>
      <c r="N348" s="26">
        <v>1000</v>
      </c>
      <c r="O348" s="26">
        <v>5000</v>
      </c>
      <c r="P348" s="26">
        <v>8000</v>
      </c>
      <c r="Q348" s="258"/>
      <c r="R348" s="258"/>
      <c r="S348" s="258"/>
      <c r="T348" s="258"/>
      <c r="U348" s="258"/>
      <c r="V348" s="258"/>
      <c r="W348" s="258"/>
      <c r="X348" s="258"/>
      <c r="Y348" s="258"/>
      <c r="Z348" s="258"/>
      <c r="AA348" s="258"/>
      <c r="AB348" s="258"/>
      <c r="AC348" s="258"/>
      <c r="AD348" s="258"/>
      <c r="AE348" s="258"/>
      <c r="AF348" s="258"/>
      <c r="AG348" s="258"/>
      <c r="AH348" s="258"/>
      <c r="AI348" s="258"/>
      <c r="AJ348" s="258"/>
      <c r="AK348" s="258"/>
      <c r="AL348" s="258"/>
      <c r="AM348" s="258"/>
      <c r="AN348" s="258"/>
      <c r="AO348" s="258"/>
      <c r="AP348" s="258"/>
      <c r="AQ348" s="258"/>
      <c r="AR348" s="258"/>
      <c r="AS348" s="258"/>
      <c r="AT348" s="258"/>
      <c r="AU348" s="258"/>
      <c r="AV348" s="258"/>
      <c r="AW348" s="258"/>
      <c r="AX348" s="258"/>
      <c r="AY348" s="258"/>
      <c r="AZ348" s="258"/>
      <c r="BA348" s="258"/>
      <c r="BB348" s="258"/>
      <c r="BC348" s="258"/>
      <c r="BD348" s="258"/>
      <c r="BE348" s="258"/>
      <c r="BF348" s="258"/>
      <c r="BG348" s="258"/>
      <c r="BH348" s="258"/>
      <c r="BI348" s="258"/>
      <c r="BJ348" s="258"/>
      <c r="BK348" s="258"/>
      <c r="BL348" s="258"/>
      <c r="BM348" s="258"/>
      <c r="BN348" s="258"/>
      <c r="BO348" s="258"/>
      <c r="BP348" s="258"/>
      <c r="BQ348" s="258"/>
      <c r="BR348" s="258"/>
      <c r="BS348" s="258"/>
      <c r="BT348" s="258"/>
      <c r="BU348" s="258"/>
      <c r="BV348" s="258"/>
      <c r="BW348" s="258"/>
      <c r="BX348" s="258"/>
      <c r="BY348" s="258"/>
      <c r="BZ348" s="258"/>
      <c r="CA348" s="258"/>
      <c r="CB348" s="258"/>
      <c r="CC348" s="26">
        <v>1500</v>
      </c>
      <c r="CD348" s="27">
        <v>1500</v>
      </c>
      <c r="CE348" s="26">
        <v>1000</v>
      </c>
      <c r="CF348" s="27">
        <v>1000</v>
      </c>
      <c r="CG348" s="26">
        <v>5000</v>
      </c>
      <c r="CH348" s="27">
        <v>5000</v>
      </c>
      <c r="CI348" s="26">
        <v>8000</v>
      </c>
      <c r="CJ348" s="27"/>
      <c r="CK348" s="26"/>
      <c r="CL348" s="27"/>
      <c r="CM348" s="29">
        <v>4620</v>
      </c>
      <c r="CN348" s="27">
        <v>0</v>
      </c>
      <c r="CO348" s="29">
        <v>4620</v>
      </c>
      <c r="CP348" s="27">
        <v>17240</v>
      </c>
      <c r="CQ348" s="29">
        <v>4620</v>
      </c>
      <c r="CR348" s="27">
        <v>0</v>
      </c>
      <c r="CS348" s="29">
        <v>4620</v>
      </c>
      <c r="CT348" s="27">
        <v>9240</v>
      </c>
      <c r="CU348" s="29">
        <v>4620</v>
      </c>
      <c r="CV348" s="27">
        <v>4620</v>
      </c>
      <c r="CW348" s="29">
        <v>4620</v>
      </c>
      <c r="CX348" s="27"/>
      <c r="CY348" s="29"/>
      <c r="CZ348" s="27">
        <v>4620</v>
      </c>
      <c r="DA348" s="29"/>
      <c r="DB348" s="27"/>
      <c r="DC348" s="29"/>
      <c r="DD348" s="27"/>
      <c r="DE348" s="128"/>
      <c r="DF348" s="27"/>
      <c r="DG348" s="128"/>
      <c r="DH348" s="27"/>
      <c r="DI348" s="128"/>
      <c r="DJ348" s="27"/>
      <c r="DK348" s="28"/>
      <c r="DL348" s="27"/>
      <c r="DM348" s="28"/>
      <c r="DN348" s="27"/>
      <c r="DO348" s="28"/>
      <c r="DP348" s="27"/>
      <c r="DQ348" s="28"/>
      <c r="DR348" s="27"/>
      <c r="DS348" s="28"/>
      <c r="DT348" s="27"/>
      <c r="DU348" s="28"/>
      <c r="DV348" s="27"/>
      <c r="DW348" s="28"/>
      <c r="DX348" s="27"/>
      <c r="DY348" s="28"/>
      <c r="DZ348" s="27"/>
      <c r="EA348" s="28"/>
      <c r="EB348" s="27"/>
      <c r="EC348" s="28"/>
      <c r="ED348" s="27"/>
      <c r="EE348" s="28"/>
      <c r="EF348" s="27"/>
      <c r="EG348" s="28"/>
      <c r="EH348" s="27"/>
      <c r="EI348" s="28"/>
      <c r="EJ348" s="27"/>
      <c r="EK348" s="28"/>
      <c r="EL348" s="27"/>
      <c r="EM348" s="28"/>
      <c r="EN348" s="27"/>
      <c r="EO348" s="28"/>
      <c r="EP348" s="27"/>
      <c r="EQ348" s="28"/>
      <c r="ER348" s="27"/>
      <c r="ES348" s="28"/>
      <c r="ET348" s="27"/>
      <c r="EU348" s="26"/>
      <c r="EV348" s="27"/>
      <c r="EW348" s="26"/>
      <c r="EX348" s="27"/>
      <c r="EY348" s="26"/>
      <c r="EZ348" s="27"/>
      <c r="FA348" s="26"/>
      <c r="FB348" s="27"/>
      <c r="FC348" s="26"/>
      <c r="FD348" s="27"/>
      <c r="FE348" s="26"/>
      <c r="FF348" s="27"/>
      <c r="FG348" s="30"/>
      <c r="FH348" s="31"/>
      <c r="FI348" s="31">
        <f t="shared" si="32"/>
        <v>43220</v>
      </c>
      <c r="FJ348" s="31">
        <f t="shared" si="34"/>
        <v>43220</v>
      </c>
      <c r="FK348" s="31">
        <f t="shared" si="35"/>
        <v>43220</v>
      </c>
      <c r="FL348" s="32">
        <f t="shared" si="36"/>
        <v>0</v>
      </c>
    </row>
    <row r="349" spans="1:168" ht="20.25" customHeight="1">
      <c r="A349" s="172">
        <v>342</v>
      </c>
      <c r="B349" s="48" t="s">
        <v>1133</v>
      </c>
      <c r="C349" s="20" t="s">
        <v>1134</v>
      </c>
      <c r="D349" s="20" t="s">
        <v>1460</v>
      </c>
      <c r="E349" s="20" t="s">
        <v>1457</v>
      </c>
      <c r="F349" s="126" t="s">
        <v>1135</v>
      </c>
      <c r="G349" s="211"/>
      <c r="H349" s="127"/>
      <c r="I349" s="94">
        <v>6600</v>
      </c>
      <c r="J349" s="127"/>
      <c r="K349" s="34">
        <f t="shared" si="33"/>
        <v>57080</v>
      </c>
      <c r="L349" s="25">
        <f t="shared" si="37"/>
        <v>23100</v>
      </c>
      <c r="M349" s="26">
        <v>1500</v>
      </c>
      <c r="N349" s="26">
        <v>1000</v>
      </c>
      <c r="O349" s="26">
        <v>5000</v>
      </c>
      <c r="P349" s="26">
        <v>8000</v>
      </c>
      <c r="Q349" s="258"/>
      <c r="R349" s="258"/>
      <c r="S349" s="258"/>
      <c r="T349" s="258"/>
      <c r="U349" s="258"/>
      <c r="V349" s="258"/>
      <c r="W349" s="258"/>
      <c r="X349" s="258"/>
      <c r="Y349" s="258"/>
      <c r="Z349" s="258"/>
      <c r="AA349" s="258"/>
      <c r="AB349" s="258"/>
      <c r="AC349" s="258"/>
      <c r="AD349" s="258"/>
      <c r="AE349" s="258"/>
      <c r="AF349" s="258"/>
      <c r="AG349" s="258"/>
      <c r="AH349" s="258"/>
      <c r="AI349" s="258"/>
      <c r="AJ349" s="258"/>
      <c r="AK349" s="258"/>
      <c r="AL349" s="258"/>
      <c r="AM349" s="258"/>
      <c r="AN349" s="258"/>
      <c r="AO349" s="258"/>
      <c r="AP349" s="258"/>
      <c r="AQ349" s="258"/>
      <c r="AR349" s="258"/>
      <c r="AS349" s="258"/>
      <c r="AT349" s="258"/>
      <c r="AU349" s="258"/>
      <c r="AV349" s="258"/>
      <c r="AW349" s="258"/>
      <c r="AX349" s="258"/>
      <c r="AY349" s="258"/>
      <c r="AZ349" s="258"/>
      <c r="BA349" s="258"/>
      <c r="BB349" s="258"/>
      <c r="BC349" s="258"/>
      <c r="BD349" s="258"/>
      <c r="BE349" s="258"/>
      <c r="BF349" s="258"/>
      <c r="BG349" s="258"/>
      <c r="BH349" s="258"/>
      <c r="BI349" s="258"/>
      <c r="BJ349" s="258"/>
      <c r="BK349" s="258"/>
      <c r="BL349" s="258"/>
      <c r="BM349" s="258"/>
      <c r="BN349" s="258"/>
      <c r="BO349" s="258"/>
      <c r="BP349" s="258"/>
      <c r="BQ349" s="258"/>
      <c r="BR349" s="258"/>
      <c r="BS349" s="258"/>
      <c r="BT349" s="258"/>
      <c r="BU349" s="258"/>
      <c r="BV349" s="258"/>
      <c r="BW349" s="258"/>
      <c r="BX349" s="258"/>
      <c r="BY349" s="258"/>
      <c r="BZ349" s="258"/>
      <c r="CA349" s="258"/>
      <c r="CB349" s="258"/>
      <c r="CC349" s="26">
        <v>1500</v>
      </c>
      <c r="CD349" s="27">
        <v>1500</v>
      </c>
      <c r="CE349" s="26">
        <v>1000</v>
      </c>
      <c r="CF349" s="27">
        <v>1000</v>
      </c>
      <c r="CG349" s="26">
        <v>5000</v>
      </c>
      <c r="CH349" s="27">
        <v>5000</v>
      </c>
      <c r="CI349" s="26">
        <v>8000</v>
      </c>
      <c r="CJ349" s="27">
        <v>0</v>
      </c>
      <c r="CK349" s="151"/>
      <c r="CL349" s="27"/>
      <c r="CM349" s="29">
        <v>4620</v>
      </c>
      <c r="CN349" s="27">
        <v>0</v>
      </c>
      <c r="CO349" s="29">
        <v>4620</v>
      </c>
      <c r="CP349" s="27">
        <v>0</v>
      </c>
      <c r="CQ349" s="29">
        <v>4620</v>
      </c>
      <c r="CR349" s="27">
        <v>0</v>
      </c>
      <c r="CS349" s="29">
        <v>4620</v>
      </c>
      <c r="CT349" s="27">
        <v>26480</v>
      </c>
      <c r="CU349" s="29">
        <v>4620</v>
      </c>
      <c r="CV349" s="27"/>
      <c r="CW349" s="29">
        <v>4620</v>
      </c>
      <c r="CX349" s="27"/>
      <c r="CY349" s="29">
        <v>4620</v>
      </c>
      <c r="CZ349" s="27"/>
      <c r="DA349" s="29">
        <v>4620</v>
      </c>
      <c r="DB349" s="27"/>
      <c r="DC349" s="29">
        <v>4620</v>
      </c>
      <c r="DD349" s="27"/>
      <c r="DE349" s="128"/>
      <c r="DF349" s="27"/>
      <c r="DG349" s="128"/>
      <c r="DH349" s="27"/>
      <c r="DI349" s="128"/>
      <c r="DJ349" s="27"/>
      <c r="DK349" s="28"/>
      <c r="DL349" s="27"/>
      <c r="DM349" s="28"/>
      <c r="DN349" s="27"/>
      <c r="DO349" s="28"/>
      <c r="DP349" s="27"/>
      <c r="DQ349" s="28"/>
      <c r="DR349" s="27"/>
      <c r="DS349" s="28"/>
      <c r="DT349" s="27"/>
      <c r="DU349" s="28"/>
      <c r="DV349" s="27"/>
      <c r="DW349" s="28"/>
      <c r="DX349" s="27"/>
      <c r="DY349" s="28"/>
      <c r="DZ349" s="27"/>
      <c r="EA349" s="28"/>
      <c r="EB349" s="27"/>
      <c r="EC349" s="28"/>
      <c r="ED349" s="27"/>
      <c r="EE349" s="28"/>
      <c r="EF349" s="27"/>
      <c r="EG349" s="28"/>
      <c r="EH349" s="27"/>
      <c r="EI349" s="28"/>
      <c r="EJ349" s="27"/>
      <c r="EK349" s="28"/>
      <c r="EL349" s="27"/>
      <c r="EM349" s="28"/>
      <c r="EN349" s="27"/>
      <c r="EO349" s="28"/>
      <c r="EP349" s="27"/>
      <c r="EQ349" s="28"/>
      <c r="ER349" s="27"/>
      <c r="ES349" s="28"/>
      <c r="ET349" s="27"/>
      <c r="EU349" s="26"/>
      <c r="EV349" s="27"/>
      <c r="EW349" s="26"/>
      <c r="EX349" s="27"/>
      <c r="EY349" s="26"/>
      <c r="EZ349" s="27"/>
      <c r="FA349" s="26"/>
      <c r="FB349" s="27"/>
      <c r="FC349" s="26"/>
      <c r="FD349" s="27"/>
      <c r="FE349" s="26"/>
      <c r="FF349" s="27"/>
      <c r="FG349" s="30"/>
      <c r="FH349" s="31"/>
      <c r="FI349" s="31">
        <f t="shared" si="32"/>
        <v>33980</v>
      </c>
      <c r="FJ349" s="31">
        <f t="shared" si="34"/>
        <v>57080</v>
      </c>
      <c r="FK349" s="31">
        <f t="shared" si="35"/>
        <v>33980</v>
      </c>
      <c r="FL349" s="32">
        <f t="shared" si="36"/>
        <v>23100</v>
      </c>
    </row>
    <row r="350" spans="1:168" ht="20.25" customHeight="1">
      <c r="A350" s="41">
        <v>343</v>
      </c>
      <c r="B350" s="48" t="s">
        <v>1136</v>
      </c>
      <c r="C350" s="20" t="s">
        <v>1137</v>
      </c>
      <c r="D350" s="20" t="s">
        <v>1460</v>
      </c>
      <c r="E350" s="20" t="s">
        <v>1457</v>
      </c>
      <c r="F350" s="126" t="s">
        <v>1138</v>
      </c>
      <c r="G350" s="33"/>
      <c r="H350" s="127"/>
      <c r="I350" s="94">
        <v>6600</v>
      </c>
      <c r="J350" s="127"/>
      <c r="K350" s="34">
        <f t="shared" si="33"/>
        <v>57080</v>
      </c>
      <c r="L350" s="25">
        <f t="shared" si="37"/>
        <v>35580</v>
      </c>
      <c r="M350" s="26">
        <v>1500</v>
      </c>
      <c r="N350" s="26">
        <v>1000</v>
      </c>
      <c r="O350" s="26">
        <v>5000</v>
      </c>
      <c r="P350" s="26">
        <v>8000</v>
      </c>
      <c r="Q350" s="258"/>
      <c r="R350" s="258"/>
      <c r="S350" s="258"/>
      <c r="T350" s="258"/>
      <c r="U350" s="258"/>
      <c r="V350" s="258"/>
      <c r="W350" s="258"/>
      <c r="X350" s="258"/>
      <c r="Y350" s="258"/>
      <c r="Z350" s="258"/>
      <c r="AA350" s="258"/>
      <c r="AB350" s="258"/>
      <c r="AC350" s="258"/>
      <c r="AD350" s="258"/>
      <c r="AE350" s="258"/>
      <c r="AF350" s="258"/>
      <c r="AG350" s="258"/>
      <c r="AH350" s="258"/>
      <c r="AI350" s="258"/>
      <c r="AJ350" s="258"/>
      <c r="AK350" s="258"/>
      <c r="AL350" s="258"/>
      <c r="AM350" s="258"/>
      <c r="AN350" s="258"/>
      <c r="AO350" s="258"/>
      <c r="AP350" s="258"/>
      <c r="AQ350" s="258"/>
      <c r="AR350" s="258"/>
      <c r="AS350" s="258"/>
      <c r="AT350" s="258"/>
      <c r="AU350" s="258"/>
      <c r="AV350" s="258"/>
      <c r="AW350" s="258"/>
      <c r="AX350" s="258"/>
      <c r="AY350" s="258"/>
      <c r="AZ350" s="258"/>
      <c r="BA350" s="258"/>
      <c r="BB350" s="258"/>
      <c r="BC350" s="258"/>
      <c r="BD350" s="258"/>
      <c r="BE350" s="258"/>
      <c r="BF350" s="258"/>
      <c r="BG350" s="258"/>
      <c r="BH350" s="258"/>
      <c r="BI350" s="258"/>
      <c r="BJ350" s="258"/>
      <c r="BK350" s="258"/>
      <c r="BL350" s="258"/>
      <c r="BM350" s="258"/>
      <c r="BN350" s="258"/>
      <c r="BO350" s="258"/>
      <c r="BP350" s="258"/>
      <c r="BQ350" s="258"/>
      <c r="BR350" s="258"/>
      <c r="BS350" s="258"/>
      <c r="BT350" s="258"/>
      <c r="BU350" s="258"/>
      <c r="BV350" s="258"/>
      <c r="BW350" s="258"/>
      <c r="BX350" s="258"/>
      <c r="BY350" s="258"/>
      <c r="BZ350" s="258"/>
      <c r="CA350" s="258"/>
      <c r="CB350" s="258"/>
      <c r="CC350" s="26">
        <v>1500</v>
      </c>
      <c r="CD350" s="27">
        <v>1500</v>
      </c>
      <c r="CE350" s="26">
        <v>1000</v>
      </c>
      <c r="CF350" s="27">
        <v>1000</v>
      </c>
      <c r="CG350" s="26">
        <v>5000</v>
      </c>
      <c r="CH350" s="27">
        <v>5000</v>
      </c>
      <c r="CI350" s="26">
        <v>8000</v>
      </c>
      <c r="CJ350" s="27">
        <v>0</v>
      </c>
      <c r="CK350" s="26"/>
      <c r="CL350" s="27"/>
      <c r="CM350" s="29">
        <v>4620</v>
      </c>
      <c r="CN350" s="27">
        <v>0</v>
      </c>
      <c r="CO350" s="29">
        <v>4620</v>
      </c>
      <c r="CP350" s="27">
        <v>0</v>
      </c>
      <c r="CQ350" s="29">
        <v>4620</v>
      </c>
      <c r="CR350" s="27"/>
      <c r="CS350" s="29">
        <v>4620</v>
      </c>
      <c r="CT350" s="27">
        <v>14000</v>
      </c>
      <c r="CU350" s="29">
        <v>4620</v>
      </c>
      <c r="CV350" s="27"/>
      <c r="CW350" s="29">
        <v>4620</v>
      </c>
      <c r="CX350" s="27"/>
      <c r="CY350" s="29">
        <v>4620</v>
      </c>
      <c r="CZ350" s="27"/>
      <c r="DA350" s="29">
        <v>4620</v>
      </c>
      <c r="DB350" s="27"/>
      <c r="DC350" s="29">
        <v>4620</v>
      </c>
      <c r="DD350" s="27"/>
      <c r="DE350" s="128"/>
      <c r="DF350" s="27"/>
      <c r="DG350" s="128"/>
      <c r="DH350" s="27"/>
      <c r="DI350" s="128"/>
      <c r="DJ350" s="27"/>
      <c r="DK350" s="28"/>
      <c r="DL350" s="27"/>
      <c r="DM350" s="28"/>
      <c r="DN350" s="27"/>
      <c r="DO350" s="28"/>
      <c r="DP350" s="27"/>
      <c r="DQ350" s="28"/>
      <c r="DR350" s="27"/>
      <c r="DS350" s="28"/>
      <c r="DT350" s="27"/>
      <c r="DU350" s="28"/>
      <c r="DV350" s="27"/>
      <c r="DW350" s="28"/>
      <c r="DX350" s="27"/>
      <c r="DY350" s="28"/>
      <c r="DZ350" s="27"/>
      <c r="EA350" s="28"/>
      <c r="EB350" s="27"/>
      <c r="EC350" s="28"/>
      <c r="ED350" s="27"/>
      <c r="EE350" s="28"/>
      <c r="EF350" s="27"/>
      <c r="EG350" s="28"/>
      <c r="EH350" s="27"/>
      <c r="EI350" s="28"/>
      <c r="EJ350" s="27"/>
      <c r="EK350" s="28"/>
      <c r="EL350" s="27"/>
      <c r="EM350" s="28"/>
      <c r="EN350" s="27"/>
      <c r="EO350" s="28"/>
      <c r="EP350" s="27"/>
      <c r="EQ350" s="28"/>
      <c r="ER350" s="27"/>
      <c r="ES350" s="28"/>
      <c r="ET350" s="27"/>
      <c r="EU350" s="26"/>
      <c r="EV350" s="27"/>
      <c r="EW350" s="26"/>
      <c r="EX350" s="27"/>
      <c r="EY350" s="26"/>
      <c r="EZ350" s="27"/>
      <c r="FA350" s="26"/>
      <c r="FB350" s="27"/>
      <c r="FC350" s="26"/>
      <c r="FD350" s="27"/>
      <c r="FE350" s="26"/>
      <c r="FF350" s="27"/>
      <c r="FG350" s="30"/>
      <c r="FH350" s="31"/>
      <c r="FI350" s="31">
        <f t="shared" si="32"/>
        <v>21500</v>
      </c>
      <c r="FJ350" s="31">
        <f t="shared" si="34"/>
        <v>57080</v>
      </c>
      <c r="FK350" s="31">
        <f t="shared" si="35"/>
        <v>21500</v>
      </c>
      <c r="FL350" s="32">
        <f t="shared" si="36"/>
        <v>35580</v>
      </c>
    </row>
    <row r="351" spans="1:168" ht="20.25" customHeight="1">
      <c r="A351" s="172">
        <v>344</v>
      </c>
      <c r="B351" s="57" t="s">
        <v>414</v>
      </c>
      <c r="C351" s="42" t="s">
        <v>415</v>
      </c>
      <c r="D351" s="20" t="s">
        <v>1460</v>
      </c>
      <c r="E351" s="20" t="s">
        <v>1458</v>
      </c>
      <c r="F351" s="43" t="s">
        <v>416</v>
      </c>
      <c r="G351" s="221"/>
      <c r="H351" s="222" t="s">
        <v>136</v>
      </c>
      <c r="I351" s="23"/>
      <c r="J351" s="222" t="s">
        <v>136</v>
      </c>
      <c r="K351" s="34">
        <f t="shared" si="33"/>
        <v>15500</v>
      </c>
      <c r="L351" s="25">
        <f>FJ351</f>
        <v>38600</v>
      </c>
      <c r="M351" s="26">
        <v>1500</v>
      </c>
      <c r="N351" s="26">
        <v>1000</v>
      </c>
      <c r="O351" s="26">
        <v>5000</v>
      </c>
      <c r="P351" s="26">
        <v>8000</v>
      </c>
      <c r="Q351" s="258"/>
      <c r="R351" s="258"/>
      <c r="S351" s="258"/>
      <c r="T351" s="258"/>
      <c r="U351" s="258"/>
      <c r="V351" s="258"/>
      <c r="W351" s="258"/>
      <c r="X351" s="258"/>
      <c r="Y351" s="258"/>
      <c r="Z351" s="258"/>
      <c r="AA351" s="258"/>
      <c r="AB351" s="258"/>
      <c r="AC351" s="258"/>
      <c r="AD351" s="258"/>
      <c r="AE351" s="258"/>
      <c r="AF351" s="258"/>
      <c r="AG351" s="258"/>
      <c r="AH351" s="258"/>
      <c r="AI351" s="258"/>
      <c r="AJ351" s="258"/>
      <c r="AK351" s="258"/>
      <c r="AL351" s="258"/>
      <c r="AM351" s="258"/>
      <c r="AN351" s="258"/>
      <c r="AO351" s="258"/>
      <c r="AP351" s="258"/>
      <c r="AQ351" s="258"/>
      <c r="AR351" s="258"/>
      <c r="AS351" s="258"/>
      <c r="AT351" s="258"/>
      <c r="AU351" s="258"/>
      <c r="AV351" s="258"/>
      <c r="AW351" s="258"/>
      <c r="AX351" s="258"/>
      <c r="AY351" s="258"/>
      <c r="AZ351" s="258"/>
      <c r="BA351" s="258"/>
      <c r="BB351" s="258"/>
      <c r="BC351" s="258"/>
      <c r="BD351" s="258"/>
      <c r="BE351" s="258"/>
      <c r="BF351" s="258"/>
      <c r="BG351" s="258"/>
      <c r="BH351" s="258"/>
      <c r="BI351" s="258"/>
      <c r="BJ351" s="258"/>
      <c r="BK351" s="258"/>
      <c r="BL351" s="258"/>
      <c r="BM351" s="258"/>
      <c r="BN351" s="258"/>
      <c r="BO351" s="258"/>
      <c r="BP351" s="258"/>
      <c r="BQ351" s="258"/>
      <c r="BR351" s="258"/>
      <c r="BS351" s="258"/>
      <c r="BT351" s="258"/>
      <c r="BU351" s="258"/>
      <c r="BV351" s="258"/>
      <c r="BW351" s="258"/>
      <c r="BX351" s="258"/>
      <c r="BY351" s="258"/>
      <c r="BZ351" s="258"/>
      <c r="CA351" s="258"/>
      <c r="CB351" s="258"/>
      <c r="CC351" s="26">
        <v>1500</v>
      </c>
      <c r="CD351" s="27">
        <v>1500</v>
      </c>
      <c r="CE351" s="26">
        <v>1000</v>
      </c>
      <c r="CF351" s="27">
        <v>1000</v>
      </c>
      <c r="CG351" s="26">
        <v>5000</v>
      </c>
      <c r="CH351" s="27">
        <v>5000</v>
      </c>
      <c r="CI351" s="26">
        <v>8000</v>
      </c>
      <c r="CJ351" s="27">
        <v>0</v>
      </c>
      <c r="CK351" s="28"/>
      <c r="CL351" s="27"/>
      <c r="CM351" s="26"/>
      <c r="CN351" s="27"/>
      <c r="CO351" s="29">
        <v>4620</v>
      </c>
      <c r="CP351" s="27">
        <v>12420</v>
      </c>
      <c r="CQ351" s="29">
        <v>4620</v>
      </c>
      <c r="CR351" s="27">
        <v>4620</v>
      </c>
      <c r="CS351" s="29">
        <v>4620</v>
      </c>
      <c r="CT351" s="27">
        <v>4820</v>
      </c>
      <c r="CU351" s="29">
        <v>4620</v>
      </c>
      <c r="CV351" s="27">
        <v>4620</v>
      </c>
      <c r="CW351" s="29">
        <v>4620</v>
      </c>
      <c r="CX351" s="27">
        <v>4620</v>
      </c>
      <c r="CY351" s="29"/>
      <c r="CZ351" s="27"/>
      <c r="DA351" s="29"/>
      <c r="DB351" s="27"/>
      <c r="DC351" s="29"/>
      <c r="DD351" s="27"/>
      <c r="DE351" s="29"/>
      <c r="DF351" s="27"/>
      <c r="DG351" s="28"/>
      <c r="DH351" s="27"/>
      <c r="DI351" s="28"/>
      <c r="DJ351" s="27"/>
      <c r="DK351" s="28"/>
      <c r="DL351" s="27"/>
      <c r="DM351" s="28"/>
      <c r="DN351" s="27"/>
      <c r="DO351" s="28"/>
      <c r="DP351" s="27"/>
      <c r="DQ351" s="28"/>
      <c r="DR351" s="27"/>
      <c r="DS351" s="28"/>
      <c r="DT351" s="27"/>
      <c r="DU351" s="28"/>
      <c r="DV351" s="27"/>
      <c r="DW351" s="28"/>
      <c r="DX351" s="27"/>
      <c r="DY351" s="28"/>
      <c r="DZ351" s="27"/>
      <c r="EA351" s="28"/>
      <c r="EB351" s="27"/>
      <c r="EC351" s="28"/>
      <c r="ED351" s="27"/>
      <c r="EE351" s="28"/>
      <c r="EF351" s="27"/>
      <c r="EG351" s="28"/>
      <c r="EH351" s="27"/>
      <c r="EI351" s="28"/>
      <c r="EJ351" s="27"/>
      <c r="EK351" s="28"/>
      <c r="EL351" s="27"/>
      <c r="EM351" s="28"/>
      <c r="EN351" s="27"/>
      <c r="EO351" s="28"/>
      <c r="EP351" s="27"/>
      <c r="EQ351" s="28"/>
      <c r="ER351" s="27"/>
      <c r="ES351" s="28"/>
      <c r="ET351" s="27"/>
      <c r="EU351" s="26"/>
      <c r="EV351" s="27"/>
      <c r="EW351" s="26"/>
      <c r="EX351" s="27"/>
      <c r="EY351" s="26"/>
      <c r="EZ351" s="27"/>
      <c r="FA351" s="26"/>
      <c r="FB351" s="27"/>
      <c r="FC351" s="26"/>
      <c r="FD351" s="27"/>
      <c r="FE351" s="26"/>
      <c r="FF351" s="27"/>
      <c r="FG351" s="30"/>
      <c r="FH351" s="31"/>
      <c r="FI351" s="31">
        <f t="shared" si="32"/>
        <v>38600</v>
      </c>
      <c r="FJ351" s="31">
        <f t="shared" si="34"/>
        <v>38600</v>
      </c>
      <c r="FK351" s="31">
        <f t="shared" si="35"/>
        <v>38600</v>
      </c>
      <c r="FL351" s="32">
        <f t="shared" si="36"/>
        <v>0</v>
      </c>
    </row>
    <row r="352" spans="1:168" ht="20.25" customHeight="1">
      <c r="A352" s="41">
        <v>345</v>
      </c>
      <c r="B352" s="152" t="s">
        <v>1139</v>
      </c>
      <c r="C352" s="20" t="s">
        <v>1140</v>
      </c>
      <c r="D352" s="20" t="s">
        <v>1460</v>
      </c>
      <c r="E352" s="20" t="s">
        <v>1457</v>
      </c>
      <c r="F352" s="153" t="s">
        <v>1141</v>
      </c>
      <c r="G352" s="211"/>
      <c r="H352" s="127"/>
      <c r="I352" s="94">
        <v>6600</v>
      </c>
      <c r="J352" s="127"/>
      <c r="K352" s="34">
        <f t="shared" si="33"/>
        <v>57080</v>
      </c>
      <c r="L352" s="38">
        <f>FL352</f>
        <v>49580</v>
      </c>
      <c r="M352" s="26">
        <v>1500</v>
      </c>
      <c r="N352" s="26">
        <v>1000</v>
      </c>
      <c r="O352" s="26">
        <v>5000</v>
      </c>
      <c r="P352" s="26">
        <v>8000</v>
      </c>
      <c r="Q352" s="258"/>
      <c r="R352" s="258"/>
      <c r="S352" s="258"/>
      <c r="T352" s="258"/>
      <c r="U352" s="258"/>
      <c r="V352" s="258"/>
      <c r="W352" s="258"/>
      <c r="X352" s="258"/>
      <c r="Y352" s="258"/>
      <c r="Z352" s="258"/>
      <c r="AA352" s="258"/>
      <c r="AB352" s="258"/>
      <c r="AC352" s="258"/>
      <c r="AD352" s="258"/>
      <c r="AE352" s="258"/>
      <c r="AF352" s="258"/>
      <c r="AG352" s="258"/>
      <c r="AH352" s="258"/>
      <c r="AI352" s="258"/>
      <c r="AJ352" s="258"/>
      <c r="AK352" s="258"/>
      <c r="AL352" s="258"/>
      <c r="AM352" s="258"/>
      <c r="AN352" s="258"/>
      <c r="AO352" s="258"/>
      <c r="AP352" s="258"/>
      <c r="AQ352" s="258"/>
      <c r="AR352" s="258"/>
      <c r="AS352" s="258"/>
      <c r="AT352" s="258"/>
      <c r="AU352" s="258"/>
      <c r="AV352" s="258"/>
      <c r="AW352" s="258"/>
      <c r="AX352" s="258"/>
      <c r="AY352" s="258"/>
      <c r="AZ352" s="258"/>
      <c r="BA352" s="258"/>
      <c r="BB352" s="258"/>
      <c r="BC352" s="258"/>
      <c r="BD352" s="258"/>
      <c r="BE352" s="258"/>
      <c r="BF352" s="258"/>
      <c r="BG352" s="258"/>
      <c r="BH352" s="258"/>
      <c r="BI352" s="258"/>
      <c r="BJ352" s="258"/>
      <c r="BK352" s="258"/>
      <c r="BL352" s="258"/>
      <c r="BM352" s="258"/>
      <c r="BN352" s="258"/>
      <c r="BO352" s="258"/>
      <c r="BP352" s="258"/>
      <c r="BQ352" s="258"/>
      <c r="BR352" s="258"/>
      <c r="BS352" s="258"/>
      <c r="BT352" s="258"/>
      <c r="BU352" s="258"/>
      <c r="BV352" s="258"/>
      <c r="BW352" s="258"/>
      <c r="BX352" s="258"/>
      <c r="BY352" s="258"/>
      <c r="BZ352" s="258"/>
      <c r="CA352" s="258"/>
      <c r="CB352" s="258"/>
      <c r="CC352" s="26">
        <v>1500</v>
      </c>
      <c r="CD352" s="27">
        <v>1500</v>
      </c>
      <c r="CE352" s="26">
        <v>1000</v>
      </c>
      <c r="CF352" s="27">
        <v>1000</v>
      </c>
      <c r="CG352" s="26">
        <v>5000</v>
      </c>
      <c r="CH352" s="27">
        <v>5000</v>
      </c>
      <c r="CI352" s="26">
        <v>8000</v>
      </c>
      <c r="CJ352" s="27"/>
      <c r="CK352" s="26"/>
      <c r="CL352" s="27"/>
      <c r="CM352" s="29">
        <v>4620</v>
      </c>
      <c r="CN352" s="27"/>
      <c r="CO352" s="29">
        <v>4620</v>
      </c>
      <c r="CP352" s="27"/>
      <c r="CQ352" s="29">
        <v>4620</v>
      </c>
      <c r="CR352" s="27"/>
      <c r="CS352" s="29">
        <v>4620</v>
      </c>
      <c r="CT352" s="27"/>
      <c r="CU352" s="29">
        <v>4620</v>
      </c>
      <c r="CV352" s="27"/>
      <c r="CW352" s="29">
        <v>4620</v>
      </c>
      <c r="CX352" s="27"/>
      <c r="CY352" s="29">
        <v>4620</v>
      </c>
      <c r="CZ352" s="27"/>
      <c r="DA352" s="29">
        <v>4620</v>
      </c>
      <c r="DB352" s="27"/>
      <c r="DC352" s="29">
        <v>4620</v>
      </c>
      <c r="DD352" s="27"/>
      <c r="DE352" s="128"/>
      <c r="DF352" s="27"/>
      <c r="DG352" s="128"/>
      <c r="DH352" s="27"/>
      <c r="DI352" s="128"/>
      <c r="DJ352" s="27"/>
      <c r="DK352" s="28"/>
      <c r="DL352" s="27"/>
      <c r="DM352" s="28"/>
      <c r="DN352" s="27"/>
      <c r="DO352" s="28"/>
      <c r="DP352" s="27"/>
      <c r="DQ352" s="28"/>
      <c r="DR352" s="27"/>
      <c r="DS352" s="28"/>
      <c r="DT352" s="27"/>
      <c r="DU352" s="28"/>
      <c r="DV352" s="27"/>
      <c r="DW352" s="28"/>
      <c r="DX352" s="27"/>
      <c r="DY352" s="28"/>
      <c r="DZ352" s="27"/>
      <c r="EA352" s="28"/>
      <c r="EB352" s="27"/>
      <c r="EC352" s="28"/>
      <c r="ED352" s="27"/>
      <c r="EE352" s="28"/>
      <c r="EF352" s="27"/>
      <c r="EG352" s="28"/>
      <c r="EH352" s="27"/>
      <c r="EI352" s="28"/>
      <c r="EJ352" s="27"/>
      <c r="EK352" s="28"/>
      <c r="EL352" s="27"/>
      <c r="EM352" s="28"/>
      <c r="EN352" s="27"/>
      <c r="EO352" s="28"/>
      <c r="EP352" s="27"/>
      <c r="EQ352" s="28"/>
      <c r="ER352" s="27"/>
      <c r="ES352" s="28"/>
      <c r="ET352" s="27"/>
      <c r="EU352" s="26"/>
      <c r="EV352" s="27"/>
      <c r="EW352" s="26"/>
      <c r="EX352" s="27"/>
      <c r="EY352" s="26"/>
      <c r="EZ352" s="27"/>
      <c r="FA352" s="26"/>
      <c r="FB352" s="27"/>
      <c r="FC352" s="26"/>
      <c r="FD352" s="27"/>
      <c r="FE352" s="26"/>
      <c r="FF352" s="27"/>
      <c r="FG352" s="30"/>
      <c r="FH352" s="31"/>
      <c r="FI352" s="31">
        <f t="shared" si="32"/>
        <v>7500</v>
      </c>
      <c r="FJ352" s="31">
        <f t="shared" si="34"/>
        <v>57080</v>
      </c>
      <c r="FK352" s="31">
        <f t="shared" si="35"/>
        <v>7500</v>
      </c>
      <c r="FL352" s="32">
        <f t="shared" si="36"/>
        <v>49580</v>
      </c>
    </row>
    <row r="353" spans="1:168" ht="20.25" customHeight="1">
      <c r="A353" s="172">
        <v>346</v>
      </c>
      <c r="B353" s="48" t="s">
        <v>417</v>
      </c>
      <c r="C353" s="20" t="s">
        <v>418</v>
      </c>
      <c r="D353" s="20" t="s">
        <v>1460</v>
      </c>
      <c r="E353" s="20" t="s">
        <v>1458</v>
      </c>
      <c r="F353" s="21" t="s">
        <v>419</v>
      </c>
      <c r="G353" s="212"/>
      <c r="H353" s="24"/>
      <c r="I353" s="23">
        <v>6600</v>
      </c>
      <c r="K353" s="34">
        <f t="shared" si="33"/>
        <v>57080</v>
      </c>
      <c r="L353" s="25">
        <f>FJ353</f>
        <v>57080</v>
      </c>
      <c r="M353" s="26">
        <v>1500</v>
      </c>
      <c r="N353" s="26">
        <v>1000</v>
      </c>
      <c r="O353" s="26">
        <v>5000</v>
      </c>
      <c r="P353" s="26">
        <v>8000</v>
      </c>
      <c r="Q353" s="258"/>
      <c r="R353" s="258"/>
      <c r="S353" s="258"/>
      <c r="T353" s="258"/>
      <c r="U353" s="258"/>
      <c r="V353" s="258"/>
      <c r="W353" s="258"/>
      <c r="X353" s="258"/>
      <c r="Y353" s="258"/>
      <c r="Z353" s="258"/>
      <c r="AA353" s="258"/>
      <c r="AB353" s="258"/>
      <c r="AC353" s="258"/>
      <c r="AD353" s="258"/>
      <c r="AE353" s="258"/>
      <c r="AF353" s="258"/>
      <c r="AG353" s="258"/>
      <c r="AH353" s="258"/>
      <c r="AI353" s="258"/>
      <c r="AJ353" s="258"/>
      <c r="AK353" s="258"/>
      <c r="AL353" s="258"/>
      <c r="AM353" s="258"/>
      <c r="AN353" s="258"/>
      <c r="AO353" s="258"/>
      <c r="AP353" s="258"/>
      <c r="AQ353" s="258"/>
      <c r="AR353" s="258"/>
      <c r="AS353" s="258"/>
      <c r="AT353" s="258"/>
      <c r="AU353" s="258"/>
      <c r="AV353" s="258"/>
      <c r="AW353" s="258"/>
      <c r="AX353" s="258"/>
      <c r="AY353" s="258"/>
      <c r="AZ353" s="258"/>
      <c r="BA353" s="258"/>
      <c r="BB353" s="258"/>
      <c r="BC353" s="258"/>
      <c r="BD353" s="258"/>
      <c r="BE353" s="258"/>
      <c r="BF353" s="258"/>
      <c r="BG353" s="258"/>
      <c r="BH353" s="258"/>
      <c r="BI353" s="258"/>
      <c r="BJ353" s="258"/>
      <c r="BK353" s="258"/>
      <c r="BL353" s="258"/>
      <c r="BM353" s="258"/>
      <c r="BN353" s="258"/>
      <c r="BO353" s="258"/>
      <c r="BP353" s="258"/>
      <c r="BQ353" s="258"/>
      <c r="BR353" s="258"/>
      <c r="BS353" s="258"/>
      <c r="BT353" s="258"/>
      <c r="BU353" s="258"/>
      <c r="BV353" s="258"/>
      <c r="BW353" s="258"/>
      <c r="BX353" s="258"/>
      <c r="BY353" s="258"/>
      <c r="BZ353" s="258"/>
      <c r="CA353" s="258"/>
      <c r="CB353" s="258"/>
      <c r="CC353" s="26">
        <v>1500</v>
      </c>
      <c r="CD353" s="27">
        <v>1500</v>
      </c>
      <c r="CE353" s="26">
        <v>1000</v>
      </c>
      <c r="CF353" s="27">
        <v>1000</v>
      </c>
      <c r="CG353" s="26">
        <v>5000</v>
      </c>
      <c r="CH353" s="27">
        <v>5000</v>
      </c>
      <c r="CI353" s="26">
        <v>8000</v>
      </c>
      <c r="CJ353" s="27">
        <v>0</v>
      </c>
      <c r="CK353" s="28"/>
      <c r="CL353" s="27"/>
      <c r="CM353" s="26"/>
      <c r="CN353" s="27">
        <v>8000</v>
      </c>
      <c r="CO353" s="29">
        <v>4620</v>
      </c>
      <c r="CP353" s="27">
        <v>4620</v>
      </c>
      <c r="CQ353" s="29">
        <v>4620</v>
      </c>
      <c r="CR353" s="27">
        <v>4620</v>
      </c>
      <c r="CS353" s="29">
        <v>4620</v>
      </c>
      <c r="CT353" s="27">
        <v>4620</v>
      </c>
      <c r="CU353" s="29">
        <v>4620</v>
      </c>
      <c r="CV353" s="27">
        <v>4620</v>
      </c>
      <c r="CW353" s="29">
        <v>4620</v>
      </c>
      <c r="CX353" s="27">
        <v>4620</v>
      </c>
      <c r="CY353" s="29">
        <v>4620</v>
      </c>
      <c r="CZ353" s="27">
        <v>4620</v>
      </c>
      <c r="DA353" s="29">
        <v>4620</v>
      </c>
      <c r="DB353" s="27">
        <v>4620</v>
      </c>
      <c r="DC353" s="29">
        <v>4620</v>
      </c>
      <c r="DD353" s="27">
        <v>4620</v>
      </c>
      <c r="DE353" s="29">
        <v>4620</v>
      </c>
      <c r="DF353" s="27">
        <v>4620</v>
      </c>
      <c r="DG353" s="28"/>
      <c r="DH353" s="27"/>
      <c r="DI353" s="28"/>
      <c r="DJ353" s="27"/>
      <c r="DK353" s="28"/>
      <c r="DL353" s="27"/>
      <c r="DM353" s="28"/>
      <c r="DN353" s="27"/>
      <c r="DO353" s="28"/>
      <c r="DP353" s="27"/>
      <c r="DQ353" s="28"/>
      <c r="DR353" s="27"/>
      <c r="DS353" s="28"/>
      <c r="DT353" s="27"/>
      <c r="DU353" s="28"/>
      <c r="DV353" s="27"/>
      <c r="DW353" s="28"/>
      <c r="DX353" s="27"/>
      <c r="DY353" s="28"/>
      <c r="DZ353" s="27"/>
      <c r="EA353" s="28"/>
      <c r="EB353" s="27"/>
      <c r="EC353" s="28"/>
      <c r="ED353" s="27"/>
      <c r="EE353" s="28"/>
      <c r="EF353" s="27"/>
      <c r="EG353" s="28"/>
      <c r="EH353" s="27"/>
      <c r="EI353" s="28"/>
      <c r="EJ353" s="27"/>
      <c r="EK353" s="28"/>
      <c r="EL353" s="27"/>
      <c r="EM353" s="28"/>
      <c r="EN353" s="27"/>
      <c r="EO353" s="28"/>
      <c r="EP353" s="27"/>
      <c r="EQ353" s="28"/>
      <c r="ER353" s="27"/>
      <c r="ES353" s="28"/>
      <c r="ET353" s="27"/>
      <c r="EU353" s="26"/>
      <c r="EV353" s="27"/>
      <c r="EW353" s="26"/>
      <c r="EX353" s="27"/>
      <c r="EY353" s="26"/>
      <c r="EZ353" s="27"/>
      <c r="FA353" s="26"/>
      <c r="FB353" s="27"/>
      <c r="FC353" s="26"/>
      <c r="FD353" s="27"/>
      <c r="FE353" s="26"/>
      <c r="FF353" s="27"/>
      <c r="FG353" s="30"/>
      <c r="FH353" s="31"/>
      <c r="FI353" s="31">
        <f t="shared" si="32"/>
        <v>57080</v>
      </c>
      <c r="FJ353" s="31">
        <f t="shared" si="34"/>
        <v>57080</v>
      </c>
      <c r="FK353" s="31">
        <f t="shared" si="35"/>
        <v>57080</v>
      </c>
      <c r="FL353" s="32">
        <f t="shared" si="36"/>
        <v>0</v>
      </c>
    </row>
    <row r="354" spans="1:168" ht="21.75" customHeight="1">
      <c r="A354" s="41">
        <v>347</v>
      </c>
      <c r="B354" s="48" t="s">
        <v>420</v>
      </c>
      <c r="C354" s="20" t="s">
        <v>421</v>
      </c>
      <c r="D354" s="20" t="s">
        <v>1460</v>
      </c>
      <c r="E354" s="20" t="s">
        <v>1458</v>
      </c>
      <c r="F354" s="21" t="s">
        <v>422</v>
      </c>
      <c r="G354" s="212"/>
      <c r="H354" s="226" t="s">
        <v>108</v>
      </c>
      <c r="I354" s="23">
        <v>3300</v>
      </c>
      <c r="J354" s="226" t="s">
        <v>108</v>
      </c>
      <c r="K354" s="34">
        <f t="shared" si="33"/>
        <v>36290</v>
      </c>
      <c r="L354" s="25">
        <f>FJ354</f>
        <v>36290</v>
      </c>
      <c r="M354" s="26">
        <v>1500</v>
      </c>
      <c r="N354" s="26">
        <v>1000</v>
      </c>
      <c r="O354" s="26">
        <v>5000</v>
      </c>
      <c r="P354" s="26">
        <v>8000</v>
      </c>
      <c r="Q354" s="258"/>
      <c r="R354" s="258"/>
      <c r="S354" s="258"/>
      <c r="T354" s="258"/>
      <c r="U354" s="258"/>
      <c r="V354" s="258"/>
      <c r="W354" s="258"/>
      <c r="X354" s="258"/>
      <c r="Y354" s="258"/>
      <c r="Z354" s="258"/>
      <c r="AA354" s="258"/>
      <c r="AB354" s="258"/>
      <c r="AC354" s="258"/>
      <c r="AD354" s="258"/>
      <c r="AE354" s="258"/>
      <c r="AF354" s="258"/>
      <c r="AG354" s="258"/>
      <c r="AH354" s="258"/>
      <c r="AI354" s="258"/>
      <c r="AJ354" s="258"/>
      <c r="AK354" s="258"/>
      <c r="AL354" s="258"/>
      <c r="AM354" s="258"/>
      <c r="AN354" s="258"/>
      <c r="AO354" s="258"/>
      <c r="AP354" s="258"/>
      <c r="AQ354" s="258"/>
      <c r="AR354" s="258"/>
      <c r="AS354" s="258"/>
      <c r="AT354" s="258"/>
      <c r="AU354" s="258"/>
      <c r="AV354" s="258"/>
      <c r="AW354" s="258"/>
      <c r="AX354" s="258"/>
      <c r="AY354" s="258"/>
      <c r="AZ354" s="258"/>
      <c r="BA354" s="258"/>
      <c r="BB354" s="258"/>
      <c r="BC354" s="258"/>
      <c r="BD354" s="258"/>
      <c r="BE354" s="258"/>
      <c r="BF354" s="258"/>
      <c r="BG354" s="258"/>
      <c r="BH354" s="258"/>
      <c r="BI354" s="258"/>
      <c r="BJ354" s="258"/>
      <c r="BK354" s="258"/>
      <c r="BL354" s="258"/>
      <c r="BM354" s="258"/>
      <c r="BN354" s="258"/>
      <c r="BO354" s="258"/>
      <c r="BP354" s="258"/>
      <c r="BQ354" s="258"/>
      <c r="BR354" s="258"/>
      <c r="BS354" s="258"/>
      <c r="BT354" s="258"/>
      <c r="BU354" s="258"/>
      <c r="BV354" s="258"/>
      <c r="BW354" s="258"/>
      <c r="BX354" s="258"/>
      <c r="BY354" s="258"/>
      <c r="BZ354" s="258"/>
      <c r="CA354" s="258"/>
      <c r="CB354" s="258"/>
      <c r="CC354" s="26">
        <v>1500</v>
      </c>
      <c r="CD354" s="27">
        <v>1500</v>
      </c>
      <c r="CE354" s="26">
        <v>1000</v>
      </c>
      <c r="CF354" s="27">
        <v>1000</v>
      </c>
      <c r="CG354" s="26">
        <v>5000</v>
      </c>
      <c r="CH354" s="27">
        <v>5000</v>
      </c>
      <c r="CI354" s="26">
        <v>8000</v>
      </c>
      <c r="CJ354" s="27">
        <v>0</v>
      </c>
      <c r="CK354" s="28"/>
      <c r="CL354" s="27"/>
      <c r="CM354" s="26"/>
      <c r="CN354" s="27"/>
      <c r="CO354" s="29">
        <v>2310</v>
      </c>
      <c r="CP354" s="27">
        <f>8000+4620</f>
        <v>12620</v>
      </c>
      <c r="CQ354" s="29">
        <v>2310</v>
      </c>
      <c r="CR354" s="27">
        <v>4620</v>
      </c>
      <c r="CS354" s="29">
        <v>2310</v>
      </c>
      <c r="CT354" s="27"/>
      <c r="CU354" s="29">
        <v>2310</v>
      </c>
      <c r="CV354" s="27"/>
      <c r="CW354" s="29">
        <v>2310</v>
      </c>
      <c r="CX354" s="27">
        <v>2310</v>
      </c>
      <c r="CY354" s="29">
        <v>2310</v>
      </c>
      <c r="CZ354" s="27">
        <v>2310</v>
      </c>
      <c r="DA354" s="29">
        <v>2310</v>
      </c>
      <c r="DB354" s="27"/>
      <c r="DC354" s="29">
        <v>2310</v>
      </c>
      <c r="DD354" s="27"/>
      <c r="DE354" s="29">
        <v>2310</v>
      </c>
      <c r="DF354" s="27">
        <v>6930</v>
      </c>
      <c r="DG354" s="28"/>
      <c r="DH354" s="27"/>
      <c r="DI354" s="28"/>
      <c r="DJ354" s="27"/>
      <c r="DK354" s="28"/>
      <c r="DL354" s="27"/>
      <c r="DM354" s="28"/>
      <c r="DN354" s="27"/>
      <c r="DO354" s="28"/>
      <c r="DP354" s="27"/>
      <c r="DQ354" s="28"/>
      <c r="DR354" s="27"/>
      <c r="DS354" s="28"/>
      <c r="DT354" s="27"/>
      <c r="DU354" s="28"/>
      <c r="DV354" s="27"/>
      <c r="DW354" s="28"/>
      <c r="DX354" s="27"/>
      <c r="DY354" s="28"/>
      <c r="DZ354" s="27"/>
      <c r="EA354" s="28"/>
      <c r="EB354" s="27"/>
      <c r="EC354" s="28"/>
      <c r="ED354" s="27"/>
      <c r="EE354" s="28"/>
      <c r="EF354" s="27"/>
      <c r="EG354" s="28"/>
      <c r="EH354" s="27"/>
      <c r="EI354" s="28"/>
      <c r="EJ354" s="27"/>
      <c r="EK354" s="28"/>
      <c r="EL354" s="27"/>
      <c r="EM354" s="28"/>
      <c r="EN354" s="27"/>
      <c r="EO354" s="28"/>
      <c r="EP354" s="27"/>
      <c r="EQ354" s="28"/>
      <c r="ER354" s="27"/>
      <c r="ES354" s="28"/>
      <c r="ET354" s="27"/>
      <c r="EU354" s="26"/>
      <c r="EV354" s="27"/>
      <c r="EW354" s="26"/>
      <c r="EX354" s="27"/>
      <c r="EY354" s="26"/>
      <c r="EZ354" s="27"/>
      <c r="FA354" s="26"/>
      <c r="FB354" s="27"/>
      <c r="FC354" s="26"/>
      <c r="FD354" s="27"/>
      <c r="FE354" s="26"/>
      <c r="FF354" s="27"/>
      <c r="FG354" s="30"/>
      <c r="FH354" s="31"/>
      <c r="FI354" s="31">
        <f t="shared" si="32"/>
        <v>36290</v>
      </c>
      <c r="FJ354" s="31">
        <f t="shared" si="34"/>
        <v>36290</v>
      </c>
      <c r="FK354" s="31">
        <f t="shared" si="35"/>
        <v>36290</v>
      </c>
      <c r="FL354" s="32">
        <f t="shared" si="36"/>
        <v>0</v>
      </c>
    </row>
    <row r="355" spans="1:168" ht="20.25" customHeight="1">
      <c r="A355" s="172">
        <v>348</v>
      </c>
      <c r="B355" s="48" t="s">
        <v>423</v>
      </c>
      <c r="C355" s="20" t="s">
        <v>424</v>
      </c>
      <c r="D355" s="20" t="s">
        <v>1460</v>
      </c>
      <c r="E355" s="20" t="s">
        <v>1458</v>
      </c>
      <c r="F355" s="21" t="s">
        <v>425</v>
      </c>
      <c r="G355" s="212"/>
      <c r="H355" s="24"/>
      <c r="I355" s="23">
        <v>6600</v>
      </c>
      <c r="K355" s="34">
        <f t="shared" si="33"/>
        <v>57080</v>
      </c>
      <c r="L355" s="25">
        <f>FJ355</f>
        <v>57080</v>
      </c>
      <c r="M355" s="26">
        <v>1500</v>
      </c>
      <c r="N355" s="26">
        <v>1000</v>
      </c>
      <c r="O355" s="26">
        <v>5000</v>
      </c>
      <c r="P355" s="26">
        <v>8000</v>
      </c>
      <c r="Q355" s="258"/>
      <c r="R355" s="258"/>
      <c r="S355" s="258"/>
      <c r="T355" s="258"/>
      <c r="U355" s="258"/>
      <c r="V355" s="258"/>
      <c r="W355" s="258"/>
      <c r="X355" s="258"/>
      <c r="Y355" s="258"/>
      <c r="Z355" s="258"/>
      <c r="AA355" s="258"/>
      <c r="AB355" s="258"/>
      <c r="AC355" s="258"/>
      <c r="AD355" s="258"/>
      <c r="AE355" s="258"/>
      <c r="AF355" s="258"/>
      <c r="AG355" s="258"/>
      <c r="AH355" s="258"/>
      <c r="AI355" s="258"/>
      <c r="AJ355" s="258"/>
      <c r="AK355" s="258"/>
      <c r="AL355" s="258"/>
      <c r="AM355" s="258"/>
      <c r="AN355" s="258"/>
      <c r="AO355" s="258"/>
      <c r="AP355" s="258"/>
      <c r="AQ355" s="258"/>
      <c r="AR355" s="258"/>
      <c r="AS355" s="258"/>
      <c r="AT355" s="258"/>
      <c r="AU355" s="258"/>
      <c r="AV355" s="258"/>
      <c r="AW355" s="258"/>
      <c r="AX355" s="258"/>
      <c r="AY355" s="258"/>
      <c r="AZ355" s="258"/>
      <c r="BA355" s="258"/>
      <c r="BB355" s="258"/>
      <c r="BC355" s="258"/>
      <c r="BD355" s="258"/>
      <c r="BE355" s="258"/>
      <c r="BF355" s="258"/>
      <c r="BG355" s="258"/>
      <c r="BH355" s="258"/>
      <c r="BI355" s="258"/>
      <c r="BJ355" s="258"/>
      <c r="BK355" s="258"/>
      <c r="BL355" s="258"/>
      <c r="BM355" s="258"/>
      <c r="BN355" s="258"/>
      <c r="BO355" s="258"/>
      <c r="BP355" s="258"/>
      <c r="BQ355" s="258"/>
      <c r="BR355" s="258"/>
      <c r="BS355" s="258"/>
      <c r="BT355" s="258"/>
      <c r="BU355" s="258"/>
      <c r="BV355" s="258"/>
      <c r="BW355" s="258"/>
      <c r="BX355" s="258"/>
      <c r="BY355" s="258"/>
      <c r="BZ355" s="258"/>
      <c r="CA355" s="258"/>
      <c r="CB355" s="258"/>
      <c r="CC355" s="26">
        <v>1500</v>
      </c>
      <c r="CD355" s="27">
        <v>1500</v>
      </c>
      <c r="CE355" s="26">
        <v>1000</v>
      </c>
      <c r="CF355" s="27">
        <v>1000</v>
      </c>
      <c r="CG355" s="26">
        <v>5000</v>
      </c>
      <c r="CH355" s="27">
        <v>5000</v>
      </c>
      <c r="CI355" s="26">
        <v>8000</v>
      </c>
      <c r="CJ355" s="27">
        <v>0</v>
      </c>
      <c r="CK355" s="28"/>
      <c r="CL355" s="27"/>
      <c r="CM355" s="26"/>
      <c r="CN355" s="27"/>
      <c r="CO355" s="29">
        <v>4620</v>
      </c>
      <c r="CP355" s="27">
        <v>0</v>
      </c>
      <c r="CQ355" s="29">
        <v>4620</v>
      </c>
      <c r="CR355" s="27">
        <v>0</v>
      </c>
      <c r="CS355" s="29">
        <v>4620</v>
      </c>
      <c r="CT355" s="27">
        <v>0</v>
      </c>
      <c r="CU355" s="29">
        <v>4620</v>
      </c>
      <c r="CV355" s="27">
        <v>26480</v>
      </c>
      <c r="CW355" s="29">
        <v>4620</v>
      </c>
      <c r="CX355" s="27"/>
      <c r="CY355" s="29">
        <v>4620</v>
      </c>
      <c r="CZ355" s="27"/>
      <c r="DA355" s="29">
        <v>4620</v>
      </c>
      <c r="DB355" s="27"/>
      <c r="DC355" s="29">
        <v>4620</v>
      </c>
      <c r="DD355" s="27"/>
      <c r="DE355" s="29">
        <v>4620</v>
      </c>
      <c r="DF355" s="27">
        <v>23100</v>
      </c>
      <c r="DG355" s="28"/>
      <c r="DH355" s="27"/>
      <c r="DI355" s="28"/>
      <c r="DJ355" s="27"/>
      <c r="DK355" s="28"/>
      <c r="DL355" s="27"/>
      <c r="DM355" s="28"/>
      <c r="DN355" s="27"/>
      <c r="DO355" s="28"/>
      <c r="DP355" s="27"/>
      <c r="DQ355" s="28"/>
      <c r="DR355" s="27"/>
      <c r="DS355" s="28"/>
      <c r="DT355" s="27"/>
      <c r="DU355" s="28"/>
      <c r="DV355" s="27"/>
      <c r="DW355" s="28"/>
      <c r="DX355" s="27"/>
      <c r="DY355" s="28"/>
      <c r="DZ355" s="27"/>
      <c r="EA355" s="28"/>
      <c r="EB355" s="27"/>
      <c r="EC355" s="28"/>
      <c r="ED355" s="27"/>
      <c r="EE355" s="28"/>
      <c r="EF355" s="27"/>
      <c r="EG355" s="28"/>
      <c r="EH355" s="27"/>
      <c r="EI355" s="28"/>
      <c r="EJ355" s="27"/>
      <c r="EK355" s="28"/>
      <c r="EL355" s="27"/>
      <c r="EM355" s="28"/>
      <c r="EN355" s="27"/>
      <c r="EO355" s="28"/>
      <c r="EP355" s="27"/>
      <c r="EQ355" s="28"/>
      <c r="ER355" s="27"/>
      <c r="ES355" s="28"/>
      <c r="ET355" s="27"/>
      <c r="EU355" s="26"/>
      <c r="EV355" s="27"/>
      <c r="EW355" s="26"/>
      <c r="EX355" s="27"/>
      <c r="EY355" s="26"/>
      <c r="EZ355" s="27"/>
      <c r="FA355" s="26"/>
      <c r="FB355" s="27"/>
      <c r="FC355" s="26"/>
      <c r="FD355" s="27"/>
      <c r="FE355" s="26"/>
      <c r="FF355" s="27"/>
      <c r="FG355" s="30"/>
      <c r="FH355" s="31"/>
      <c r="FI355" s="31">
        <f t="shared" ref="FH355:FI386" si="38">FF355+FD355+FB355+EZ355+EX355+EV355+ET355+ER355+EP355+EN355+EL355+EJ355+EH355+EF355+ED355+EB355+DZ355+DX355+DV355+DT355+DR355+DP355+DN355+DL355+DJ355+DH355+DF355+DD355+DB355+CZ355+CX355+CV355+CT355+CR355+CP355+CN355+CL355+CH355+CF355+CD355+CJ355</f>
        <v>57080</v>
      </c>
      <c r="FJ355" s="31">
        <f t="shared" si="34"/>
        <v>57080</v>
      </c>
      <c r="FK355" s="31">
        <f t="shared" si="35"/>
        <v>57080</v>
      </c>
      <c r="FL355" s="32">
        <f t="shared" si="36"/>
        <v>0</v>
      </c>
    </row>
    <row r="356" spans="1:168" ht="20.25" customHeight="1">
      <c r="A356" s="41">
        <v>349</v>
      </c>
      <c r="B356" s="48" t="s">
        <v>790</v>
      </c>
      <c r="C356" s="20" t="s">
        <v>1142</v>
      </c>
      <c r="D356" s="20" t="s">
        <v>1460</v>
      </c>
      <c r="E356" s="20" t="s">
        <v>1457</v>
      </c>
      <c r="F356" s="126" t="s">
        <v>1143</v>
      </c>
      <c r="G356" s="211"/>
      <c r="H356" s="230" t="s">
        <v>1144</v>
      </c>
      <c r="I356" s="94">
        <v>3300</v>
      </c>
      <c r="J356" s="230" t="s">
        <v>1144</v>
      </c>
      <c r="K356" s="34">
        <f t="shared" si="33"/>
        <v>36290</v>
      </c>
      <c r="L356" s="38">
        <f t="shared" ref="L356:L369" si="39">FL356</f>
        <v>11550</v>
      </c>
      <c r="M356" s="26">
        <v>1500</v>
      </c>
      <c r="N356" s="26">
        <v>1000</v>
      </c>
      <c r="O356" s="26">
        <v>5000</v>
      </c>
      <c r="P356" s="26">
        <v>8000</v>
      </c>
      <c r="Q356" s="258"/>
      <c r="R356" s="258"/>
      <c r="S356" s="258"/>
      <c r="T356" s="258"/>
      <c r="U356" s="258"/>
      <c r="V356" s="258"/>
      <c r="W356" s="258"/>
      <c r="X356" s="258"/>
      <c r="Y356" s="258"/>
      <c r="Z356" s="258"/>
      <c r="AA356" s="258"/>
      <c r="AB356" s="258"/>
      <c r="AC356" s="258"/>
      <c r="AD356" s="258"/>
      <c r="AE356" s="258"/>
      <c r="AF356" s="258"/>
      <c r="AG356" s="258"/>
      <c r="AH356" s="258"/>
      <c r="AI356" s="258"/>
      <c r="AJ356" s="258"/>
      <c r="AK356" s="258"/>
      <c r="AL356" s="258"/>
      <c r="AM356" s="258"/>
      <c r="AN356" s="258"/>
      <c r="AO356" s="258"/>
      <c r="AP356" s="258"/>
      <c r="AQ356" s="258"/>
      <c r="AR356" s="258"/>
      <c r="AS356" s="258"/>
      <c r="AT356" s="258"/>
      <c r="AU356" s="258"/>
      <c r="AV356" s="258"/>
      <c r="AW356" s="258"/>
      <c r="AX356" s="258"/>
      <c r="AY356" s="258"/>
      <c r="AZ356" s="258"/>
      <c r="BA356" s="258"/>
      <c r="BB356" s="258"/>
      <c r="BC356" s="258"/>
      <c r="BD356" s="258"/>
      <c r="BE356" s="258"/>
      <c r="BF356" s="258"/>
      <c r="BG356" s="258"/>
      <c r="BH356" s="258"/>
      <c r="BI356" s="258"/>
      <c r="BJ356" s="258"/>
      <c r="BK356" s="258"/>
      <c r="BL356" s="258"/>
      <c r="BM356" s="258"/>
      <c r="BN356" s="258"/>
      <c r="BO356" s="258"/>
      <c r="BP356" s="258"/>
      <c r="BQ356" s="258"/>
      <c r="BR356" s="258"/>
      <c r="BS356" s="258"/>
      <c r="BT356" s="258"/>
      <c r="BU356" s="258"/>
      <c r="BV356" s="258"/>
      <c r="BW356" s="258"/>
      <c r="BX356" s="258"/>
      <c r="BY356" s="258"/>
      <c r="BZ356" s="258"/>
      <c r="CA356" s="258"/>
      <c r="CB356" s="258"/>
      <c r="CC356" s="26">
        <v>1500</v>
      </c>
      <c r="CD356" s="27">
        <v>1500</v>
      </c>
      <c r="CE356" s="26">
        <v>1000</v>
      </c>
      <c r="CF356" s="27">
        <v>1000</v>
      </c>
      <c r="CG356" s="26">
        <v>5000</v>
      </c>
      <c r="CH356" s="27">
        <v>5000</v>
      </c>
      <c r="CI356" s="26">
        <v>8000</v>
      </c>
      <c r="CJ356" s="27">
        <v>0</v>
      </c>
      <c r="CK356" s="26"/>
      <c r="CL356" s="27"/>
      <c r="CM356" s="29">
        <v>2310</v>
      </c>
      <c r="CN356" s="27">
        <v>0</v>
      </c>
      <c r="CO356" s="29">
        <v>2310</v>
      </c>
      <c r="CP356" s="27">
        <v>0</v>
      </c>
      <c r="CQ356" s="29">
        <v>2310</v>
      </c>
      <c r="CR356" s="27">
        <v>0</v>
      </c>
      <c r="CS356" s="29">
        <v>2310</v>
      </c>
      <c r="CT356" s="27">
        <v>17240</v>
      </c>
      <c r="CU356" s="29">
        <v>2310</v>
      </c>
      <c r="CV356" s="27"/>
      <c r="CW356" s="29">
        <v>2310</v>
      </c>
      <c r="CX356" s="27"/>
      <c r="CY356" s="29">
        <v>2310</v>
      </c>
      <c r="CZ356" s="27"/>
      <c r="DA356" s="29">
        <v>2310</v>
      </c>
      <c r="DB356" s="27"/>
      <c r="DC356" s="29">
        <v>2310</v>
      </c>
      <c r="DD356" s="27"/>
      <c r="DE356" s="128"/>
      <c r="DF356" s="27"/>
      <c r="DG356" s="128"/>
      <c r="DH356" s="27"/>
      <c r="DI356" s="128"/>
      <c r="DJ356" s="27"/>
      <c r="DK356" s="28"/>
      <c r="DL356" s="27"/>
      <c r="DM356" s="28"/>
      <c r="DN356" s="27"/>
      <c r="DO356" s="28"/>
      <c r="DP356" s="27"/>
      <c r="DQ356" s="28"/>
      <c r="DR356" s="27"/>
      <c r="DS356" s="28"/>
      <c r="DT356" s="27"/>
      <c r="DU356" s="28"/>
      <c r="DV356" s="27"/>
      <c r="DW356" s="28"/>
      <c r="DX356" s="27"/>
      <c r="DY356" s="28"/>
      <c r="DZ356" s="27"/>
      <c r="EA356" s="28"/>
      <c r="EB356" s="27"/>
      <c r="EC356" s="28"/>
      <c r="ED356" s="27"/>
      <c r="EE356" s="28"/>
      <c r="EF356" s="27"/>
      <c r="EG356" s="28"/>
      <c r="EH356" s="27"/>
      <c r="EI356" s="28"/>
      <c r="EJ356" s="27"/>
      <c r="EK356" s="28"/>
      <c r="EL356" s="27"/>
      <c r="EM356" s="28"/>
      <c r="EN356" s="27"/>
      <c r="EO356" s="28"/>
      <c r="EP356" s="27"/>
      <c r="EQ356" s="28"/>
      <c r="ER356" s="27"/>
      <c r="ES356" s="28"/>
      <c r="ET356" s="27"/>
      <c r="EU356" s="26"/>
      <c r="EV356" s="27"/>
      <c r="EW356" s="26"/>
      <c r="EX356" s="27"/>
      <c r="EY356" s="26"/>
      <c r="EZ356" s="27"/>
      <c r="FA356" s="26"/>
      <c r="FB356" s="27"/>
      <c r="FC356" s="26"/>
      <c r="FD356" s="27"/>
      <c r="FE356" s="26"/>
      <c r="FF356" s="27"/>
      <c r="FG356" s="30"/>
      <c r="FH356" s="31"/>
      <c r="FI356" s="31">
        <f t="shared" si="38"/>
        <v>24740</v>
      </c>
      <c r="FJ356" s="31">
        <f t="shared" si="34"/>
        <v>36290</v>
      </c>
      <c r="FK356" s="31">
        <f t="shared" si="35"/>
        <v>24740</v>
      </c>
      <c r="FL356" s="32">
        <f t="shared" si="36"/>
        <v>11550</v>
      </c>
    </row>
    <row r="357" spans="1:168" ht="20.25" customHeight="1">
      <c r="A357" s="172">
        <v>350</v>
      </c>
      <c r="B357" s="48" t="s">
        <v>1145</v>
      </c>
      <c r="C357" s="20" t="s">
        <v>1146</v>
      </c>
      <c r="D357" s="20" t="s">
        <v>1460</v>
      </c>
      <c r="E357" s="20" t="s">
        <v>1457</v>
      </c>
      <c r="F357" s="126" t="s">
        <v>1147</v>
      </c>
      <c r="G357" s="33"/>
      <c r="H357" s="35"/>
      <c r="I357" s="94">
        <v>6600</v>
      </c>
      <c r="J357" s="35"/>
      <c r="K357" s="34">
        <f t="shared" si="33"/>
        <v>57080</v>
      </c>
      <c r="L357" s="25">
        <f t="shared" si="39"/>
        <v>23100</v>
      </c>
      <c r="M357" s="26">
        <v>1500</v>
      </c>
      <c r="N357" s="26">
        <v>1000</v>
      </c>
      <c r="O357" s="26">
        <v>5000</v>
      </c>
      <c r="P357" s="26">
        <v>8000</v>
      </c>
      <c r="Q357" s="258"/>
      <c r="R357" s="258"/>
      <c r="S357" s="258"/>
      <c r="T357" s="258"/>
      <c r="U357" s="258"/>
      <c r="V357" s="258"/>
      <c r="W357" s="258"/>
      <c r="X357" s="258"/>
      <c r="Y357" s="258"/>
      <c r="Z357" s="258"/>
      <c r="AA357" s="258"/>
      <c r="AB357" s="258"/>
      <c r="AC357" s="258"/>
      <c r="AD357" s="258"/>
      <c r="AE357" s="258"/>
      <c r="AF357" s="258"/>
      <c r="AG357" s="258"/>
      <c r="AH357" s="258"/>
      <c r="AI357" s="258"/>
      <c r="AJ357" s="258"/>
      <c r="AK357" s="258"/>
      <c r="AL357" s="258"/>
      <c r="AM357" s="258"/>
      <c r="AN357" s="258"/>
      <c r="AO357" s="258"/>
      <c r="AP357" s="258"/>
      <c r="AQ357" s="258"/>
      <c r="AR357" s="258"/>
      <c r="AS357" s="258"/>
      <c r="AT357" s="258"/>
      <c r="AU357" s="258"/>
      <c r="AV357" s="258"/>
      <c r="AW357" s="258"/>
      <c r="AX357" s="258"/>
      <c r="AY357" s="258"/>
      <c r="AZ357" s="258"/>
      <c r="BA357" s="258"/>
      <c r="BB357" s="258"/>
      <c r="BC357" s="258"/>
      <c r="BD357" s="258"/>
      <c r="BE357" s="258"/>
      <c r="BF357" s="258"/>
      <c r="BG357" s="258"/>
      <c r="BH357" s="258"/>
      <c r="BI357" s="258"/>
      <c r="BJ357" s="258"/>
      <c r="BK357" s="258"/>
      <c r="BL357" s="258"/>
      <c r="BM357" s="258"/>
      <c r="BN357" s="258"/>
      <c r="BO357" s="258"/>
      <c r="BP357" s="258"/>
      <c r="BQ357" s="258"/>
      <c r="BR357" s="258"/>
      <c r="BS357" s="258"/>
      <c r="BT357" s="258"/>
      <c r="BU357" s="258"/>
      <c r="BV357" s="258"/>
      <c r="BW357" s="258"/>
      <c r="BX357" s="258"/>
      <c r="BY357" s="258"/>
      <c r="BZ357" s="258"/>
      <c r="CA357" s="258"/>
      <c r="CB357" s="258"/>
      <c r="CC357" s="26">
        <v>1500</v>
      </c>
      <c r="CD357" s="27">
        <v>1500</v>
      </c>
      <c r="CE357" s="26">
        <v>1000</v>
      </c>
      <c r="CF357" s="27">
        <v>1000</v>
      </c>
      <c r="CG357" s="26">
        <v>5000</v>
      </c>
      <c r="CH357" s="27">
        <v>5000</v>
      </c>
      <c r="CI357" s="26">
        <v>8000</v>
      </c>
      <c r="CJ357" s="27">
        <v>0</v>
      </c>
      <c r="CK357" s="26"/>
      <c r="CL357" s="27"/>
      <c r="CM357" s="29">
        <v>4620</v>
      </c>
      <c r="CN357" s="27">
        <v>0</v>
      </c>
      <c r="CO357" s="29">
        <v>4620</v>
      </c>
      <c r="CP357" s="27">
        <v>0</v>
      </c>
      <c r="CQ357" s="29">
        <v>4620</v>
      </c>
      <c r="CR357" s="27">
        <v>0</v>
      </c>
      <c r="CS357" s="29">
        <v>4620</v>
      </c>
      <c r="CT357" s="27">
        <v>26480</v>
      </c>
      <c r="CU357" s="29">
        <v>4620</v>
      </c>
      <c r="CV357" s="27"/>
      <c r="CW357" s="29">
        <v>4620</v>
      </c>
      <c r="CX357" s="27"/>
      <c r="CY357" s="29">
        <v>4620</v>
      </c>
      <c r="CZ357" s="27"/>
      <c r="DA357" s="29">
        <v>4620</v>
      </c>
      <c r="DB357" s="27"/>
      <c r="DC357" s="29">
        <v>4620</v>
      </c>
      <c r="DD357" s="27"/>
      <c r="DE357" s="128"/>
      <c r="DF357" s="27"/>
      <c r="DG357" s="128"/>
      <c r="DH357" s="27"/>
      <c r="DI357" s="128"/>
      <c r="DJ357" s="27"/>
      <c r="DK357" s="28"/>
      <c r="DL357" s="27"/>
      <c r="DM357" s="28"/>
      <c r="DN357" s="27"/>
      <c r="DO357" s="28"/>
      <c r="DP357" s="27"/>
      <c r="DQ357" s="28"/>
      <c r="DR357" s="27"/>
      <c r="DS357" s="28"/>
      <c r="DT357" s="27"/>
      <c r="DU357" s="28"/>
      <c r="DV357" s="27"/>
      <c r="DW357" s="28"/>
      <c r="DX357" s="27"/>
      <c r="DY357" s="28"/>
      <c r="DZ357" s="27"/>
      <c r="EA357" s="28"/>
      <c r="EB357" s="27"/>
      <c r="EC357" s="28"/>
      <c r="ED357" s="27"/>
      <c r="EE357" s="28"/>
      <c r="EF357" s="27"/>
      <c r="EG357" s="28"/>
      <c r="EH357" s="27"/>
      <c r="EI357" s="28"/>
      <c r="EJ357" s="27"/>
      <c r="EK357" s="28"/>
      <c r="EL357" s="27"/>
      <c r="EM357" s="28"/>
      <c r="EN357" s="27"/>
      <c r="EO357" s="28"/>
      <c r="EP357" s="27"/>
      <c r="EQ357" s="28"/>
      <c r="ER357" s="27"/>
      <c r="ES357" s="28"/>
      <c r="ET357" s="27"/>
      <c r="EU357" s="26"/>
      <c r="EV357" s="27"/>
      <c r="EW357" s="26"/>
      <c r="EX357" s="27"/>
      <c r="EY357" s="26"/>
      <c r="EZ357" s="27"/>
      <c r="FA357" s="26"/>
      <c r="FB357" s="27"/>
      <c r="FC357" s="26"/>
      <c r="FD357" s="27"/>
      <c r="FE357" s="26"/>
      <c r="FF357" s="27"/>
      <c r="FG357" s="30"/>
      <c r="FH357" s="31"/>
      <c r="FI357" s="31">
        <f t="shared" si="38"/>
        <v>33980</v>
      </c>
      <c r="FJ357" s="31">
        <f t="shared" si="34"/>
        <v>57080</v>
      </c>
      <c r="FK357" s="31">
        <f t="shared" si="35"/>
        <v>33980</v>
      </c>
      <c r="FL357" s="32">
        <f t="shared" si="36"/>
        <v>23100</v>
      </c>
    </row>
    <row r="358" spans="1:168" ht="20.25" customHeight="1">
      <c r="A358" s="41">
        <v>351</v>
      </c>
      <c r="B358" s="48" t="s">
        <v>1148</v>
      </c>
      <c r="C358" s="20" t="s">
        <v>1149</v>
      </c>
      <c r="D358" s="20" t="s">
        <v>1460</v>
      </c>
      <c r="E358" s="20" t="s">
        <v>1457</v>
      </c>
      <c r="F358" s="126" t="s">
        <v>1150</v>
      </c>
      <c r="G358" s="212"/>
      <c r="H358" s="147"/>
      <c r="I358" s="94">
        <v>6600</v>
      </c>
      <c r="J358" s="127"/>
      <c r="K358" s="34">
        <f t="shared" si="33"/>
        <v>57080</v>
      </c>
      <c r="L358" s="25">
        <f t="shared" si="39"/>
        <v>13860</v>
      </c>
      <c r="M358" s="26">
        <v>1500</v>
      </c>
      <c r="N358" s="26">
        <v>1000</v>
      </c>
      <c r="O358" s="26">
        <v>5000</v>
      </c>
      <c r="P358" s="26">
        <v>8000</v>
      </c>
      <c r="Q358" s="258"/>
      <c r="R358" s="258"/>
      <c r="S358" s="258"/>
      <c r="T358" s="258"/>
      <c r="U358" s="258"/>
      <c r="V358" s="258"/>
      <c r="W358" s="258"/>
      <c r="X358" s="258"/>
      <c r="Y358" s="258"/>
      <c r="Z358" s="258"/>
      <c r="AA358" s="258"/>
      <c r="AB358" s="258"/>
      <c r="AC358" s="258"/>
      <c r="AD358" s="258"/>
      <c r="AE358" s="258"/>
      <c r="AF358" s="258"/>
      <c r="AG358" s="258"/>
      <c r="AH358" s="258"/>
      <c r="AI358" s="258"/>
      <c r="AJ358" s="258"/>
      <c r="AK358" s="258"/>
      <c r="AL358" s="258"/>
      <c r="AM358" s="258"/>
      <c r="AN358" s="258"/>
      <c r="AO358" s="258"/>
      <c r="AP358" s="258"/>
      <c r="AQ358" s="258"/>
      <c r="AR358" s="258"/>
      <c r="AS358" s="258"/>
      <c r="AT358" s="258"/>
      <c r="AU358" s="258"/>
      <c r="AV358" s="258"/>
      <c r="AW358" s="258"/>
      <c r="AX358" s="258"/>
      <c r="AY358" s="258"/>
      <c r="AZ358" s="258"/>
      <c r="BA358" s="258"/>
      <c r="BB358" s="258"/>
      <c r="BC358" s="258"/>
      <c r="BD358" s="258"/>
      <c r="BE358" s="258"/>
      <c r="BF358" s="258"/>
      <c r="BG358" s="258"/>
      <c r="BH358" s="258"/>
      <c r="BI358" s="258"/>
      <c r="BJ358" s="258"/>
      <c r="BK358" s="258"/>
      <c r="BL358" s="258"/>
      <c r="BM358" s="258"/>
      <c r="BN358" s="258"/>
      <c r="BO358" s="258"/>
      <c r="BP358" s="258"/>
      <c r="BQ358" s="258"/>
      <c r="BR358" s="258"/>
      <c r="BS358" s="258"/>
      <c r="BT358" s="258"/>
      <c r="BU358" s="258"/>
      <c r="BV358" s="258"/>
      <c r="BW358" s="258"/>
      <c r="BX358" s="258"/>
      <c r="BY358" s="258"/>
      <c r="BZ358" s="258"/>
      <c r="CA358" s="258"/>
      <c r="CB358" s="258"/>
      <c r="CC358" s="26">
        <v>1500</v>
      </c>
      <c r="CD358" s="27">
        <v>1500</v>
      </c>
      <c r="CE358" s="26">
        <v>1000</v>
      </c>
      <c r="CF358" s="27">
        <v>1000</v>
      </c>
      <c r="CG358" s="26">
        <v>5000</v>
      </c>
      <c r="CH358" s="27">
        <v>5000</v>
      </c>
      <c r="CI358" s="26">
        <v>8000</v>
      </c>
      <c r="CJ358" s="27">
        <v>0</v>
      </c>
      <c r="CK358" s="26"/>
      <c r="CL358" s="27"/>
      <c r="CM358" s="29">
        <v>4620</v>
      </c>
      <c r="CN358" s="27">
        <v>0</v>
      </c>
      <c r="CO358" s="29">
        <v>4620</v>
      </c>
      <c r="CP358" s="27">
        <v>0</v>
      </c>
      <c r="CQ358" s="29">
        <v>4620</v>
      </c>
      <c r="CR358" s="27">
        <v>0</v>
      </c>
      <c r="CS358" s="29">
        <v>4620</v>
      </c>
      <c r="CT358" s="27">
        <v>26480</v>
      </c>
      <c r="CU358" s="29">
        <v>4620</v>
      </c>
      <c r="CV358" s="27"/>
      <c r="CW358" s="29">
        <v>4620</v>
      </c>
      <c r="CX358" s="27"/>
      <c r="CY358" s="29">
        <v>4620</v>
      </c>
      <c r="CZ358" s="27"/>
      <c r="DA358" s="29">
        <v>4620</v>
      </c>
      <c r="DB358" s="27"/>
      <c r="DC358" s="29">
        <v>4620</v>
      </c>
      <c r="DD358" s="27">
        <v>9240</v>
      </c>
      <c r="DE358" s="128"/>
      <c r="DF358" s="27"/>
      <c r="DG358" s="128"/>
      <c r="DH358" s="27"/>
      <c r="DI358" s="128"/>
      <c r="DJ358" s="27"/>
      <c r="DK358" s="28"/>
      <c r="DL358" s="27"/>
      <c r="DM358" s="28"/>
      <c r="DN358" s="27"/>
      <c r="DO358" s="28"/>
      <c r="DP358" s="27"/>
      <c r="DQ358" s="28"/>
      <c r="DR358" s="27"/>
      <c r="DS358" s="28"/>
      <c r="DT358" s="27"/>
      <c r="DU358" s="28"/>
      <c r="DV358" s="27"/>
      <c r="DW358" s="28"/>
      <c r="DX358" s="27"/>
      <c r="DY358" s="28"/>
      <c r="DZ358" s="27"/>
      <c r="EA358" s="28"/>
      <c r="EB358" s="27"/>
      <c r="EC358" s="28"/>
      <c r="ED358" s="27"/>
      <c r="EE358" s="28"/>
      <c r="EF358" s="27"/>
      <c r="EG358" s="28"/>
      <c r="EH358" s="27"/>
      <c r="EI358" s="28"/>
      <c r="EJ358" s="27"/>
      <c r="EK358" s="28"/>
      <c r="EL358" s="27"/>
      <c r="EM358" s="28"/>
      <c r="EN358" s="27"/>
      <c r="EO358" s="28"/>
      <c r="EP358" s="27"/>
      <c r="EQ358" s="28"/>
      <c r="ER358" s="27"/>
      <c r="ES358" s="28"/>
      <c r="ET358" s="27"/>
      <c r="EU358" s="26"/>
      <c r="EV358" s="27"/>
      <c r="EW358" s="26"/>
      <c r="EX358" s="27"/>
      <c r="EY358" s="26"/>
      <c r="EZ358" s="27"/>
      <c r="FA358" s="26"/>
      <c r="FB358" s="27"/>
      <c r="FC358" s="26"/>
      <c r="FD358" s="27"/>
      <c r="FE358" s="26"/>
      <c r="FF358" s="27"/>
      <c r="FG358" s="30"/>
      <c r="FH358" s="31"/>
      <c r="FI358" s="31">
        <f t="shared" si="38"/>
        <v>43220</v>
      </c>
      <c r="FJ358" s="31">
        <f t="shared" si="34"/>
        <v>57080</v>
      </c>
      <c r="FK358" s="31">
        <f t="shared" si="35"/>
        <v>43220</v>
      </c>
      <c r="FL358" s="32">
        <f t="shared" si="36"/>
        <v>13860</v>
      </c>
    </row>
    <row r="359" spans="1:168" ht="20.25" customHeight="1">
      <c r="A359" s="172">
        <v>352</v>
      </c>
      <c r="B359" s="48" t="s">
        <v>1151</v>
      </c>
      <c r="C359" s="20" t="s">
        <v>1152</v>
      </c>
      <c r="D359" s="20" t="s">
        <v>1460</v>
      </c>
      <c r="E359" s="20" t="s">
        <v>1457</v>
      </c>
      <c r="F359" s="126" t="s">
        <v>1150</v>
      </c>
      <c r="G359" s="212"/>
      <c r="H359" s="61"/>
      <c r="I359" s="94">
        <v>6600</v>
      </c>
      <c r="J359" s="61"/>
      <c r="K359" s="34">
        <f t="shared" si="33"/>
        <v>57080</v>
      </c>
      <c r="L359" s="38">
        <f t="shared" si="39"/>
        <v>31100</v>
      </c>
      <c r="M359" s="26">
        <v>1500</v>
      </c>
      <c r="N359" s="26">
        <v>1000</v>
      </c>
      <c r="O359" s="26">
        <v>5000</v>
      </c>
      <c r="P359" s="26">
        <v>8000</v>
      </c>
      <c r="Q359" s="258"/>
      <c r="R359" s="258"/>
      <c r="S359" s="258"/>
      <c r="T359" s="258"/>
      <c r="U359" s="258"/>
      <c r="V359" s="258"/>
      <c r="W359" s="258"/>
      <c r="X359" s="258"/>
      <c r="Y359" s="258"/>
      <c r="Z359" s="258"/>
      <c r="AA359" s="258"/>
      <c r="AB359" s="258"/>
      <c r="AC359" s="258"/>
      <c r="AD359" s="258"/>
      <c r="AE359" s="258"/>
      <c r="AF359" s="258"/>
      <c r="AG359" s="258"/>
      <c r="AH359" s="258"/>
      <c r="AI359" s="258"/>
      <c r="AJ359" s="258"/>
      <c r="AK359" s="258"/>
      <c r="AL359" s="258"/>
      <c r="AM359" s="258"/>
      <c r="AN359" s="258"/>
      <c r="AO359" s="258"/>
      <c r="AP359" s="258"/>
      <c r="AQ359" s="258"/>
      <c r="AR359" s="258"/>
      <c r="AS359" s="258"/>
      <c r="AT359" s="258"/>
      <c r="AU359" s="258"/>
      <c r="AV359" s="258"/>
      <c r="AW359" s="258"/>
      <c r="AX359" s="258"/>
      <c r="AY359" s="258"/>
      <c r="AZ359" s="258"/>
      <c r="BA359" s="258"/>
      <c r="BB359" s="258"/>
      <c r="BC359" s="258"/>
      <c r="BD359" s="258"/>
      <c r="BE359" s="258"/>
      <c r="BF359" s="258"/>
      <c r="BG359" s="258"/>
      <c r="BH359" s="258"/>
      <c r="BI359" s="258"/>
      <c r="BJ359" s="258"/>
      <c r="BK359" s="258"/>
      <c r="BL359" s="258"/>
      <c r="BM359" s="258"/>
      <c r="BN359" s="258"/>
      <c r="BO359" s="258"/>
      <c r="BP359" s="258"/>
      <c r="BQ359" s="258"/>
      <c r="BR359" s="258"/>
      <c r="BS359" s="258"/>
      <c r="BT359" s="258"/>
      <c r="BU359" s="258"/>
      <c r="BV359" s="258"/>
      <c r="BW359" s="258"/>
      <c r="BX359" s="258"/>
      <c r="BY359" s="258"/>
      <c r="BZ359" s="258"/>
      <c r="CA359" s="258"/>
      <c r="CB359" s="258"/>
      <c r="CC359" s="26">
        <v>1500</v>
      </c>
      <c r="CD359" s="27">
        <v>1500</v>
      </c>
      <c r="CE359" s="26">
        <v>1000</v>
      </c>
      <c r="CF359" s="27">
        <v>1000</v>
      </c>
      <c r="CG359" s="26">
        <v>5000</v>
      </c>
      <c r="CH359" s="27">
        <v>5000</v>
      </c>
      <c r="CI359" s="26">
        <v>8000</v>
      </c>
      <c r="CJ359" s="27"/>
      <c r="CK359" s="26"/>
      <c r="CL359" s="27"/>
      <c r="CM359" s="29">
        <v>4620</v>
      </c>
      <c r="CN359" s="27">
        <v>0</v>
      </c>
      <c r="CO359" s="29">
        <v>4620</v>
      </c>
      <c r="CP359" s="27">
        <v>0</v>
      </c>
      <c r="CQ359" s="29">
        <v>4620</v>
      </c>
      <c r="CR359" s="27">
        <v>0</v>
      </c>
      <c r="CS359" s="29">
        <v>4620</v>
      </c>
      <c r="CT359" s="27">
        <v>18480</v>
      </c>
      <c r="CU359" s="29">
        <v>4620</v>
      </c>
      <c r="CV359" s="27"/>
      <c r="CW359" s="29">
        <v>4620</v>
      </c>
      <c r="CX359" s="27"/>
      <c r="CY359" s="29">
        <v>4620</v>
      </c>
      <c r="CZ359" s="27"/>
      <c r="DA359" s="29">
        <v>4620</v>
      </c>
      <c r="DB359" s="27"/>
      <c r="DC359" s="29">
        <v>4620</v>
      </c>
      <c r="DD359" s="27"/>
      <c r="DE359" s="128"/>
      <c r="DF359" s="27"/>
      <c r="DG359" s="128"/>
      <c r="DH359" s="27"/>
      <c r="DI359" s="128"/>
      <c r="DJ359" s="27"/>
      <c r="DK359" s="28"/>
      <c r="DL359" s="27"/>
      <c r="DM359" s="28"/>
      <c r="DN359" s="27"/>
      <c r="DO359" s="28"/>
      <c r="DP359" s="27"/>
      <c r="DQ359" s="28"/>
      <c r="DR359" s="27"/>
      <c r="DS359" s="28"/>
      <c r="DT359" s="27"/>
      <c r="DU359" s="28"/>
      <c r="DV359" s="27"/>
      <c r="DW359" s="28"/>
      <c r="DX359" s="27"/>
      <c r="DY359" s="28"/>
      <c r="DZ359" s="27"/>
      <c r="EA359" s="28"/>
      <c r="EB359" s="27"/>
      <c r="EC359" s="28"/>
      <c r="ED359" s="27"/>
      <c r="EE359" s="28"/>
      <c r="EF359" s="27"/>
      <c r="EG359" s="28"/>
      <c r="EH359" s="27"/>
      <c r="EI359" s="28"/>
      <c r="EJ359" s="27"/>
      <c r="EK359" s="28"/>
      <c r="EL359" s="27"/>
      <c r="EM359" s="28"/>
      <c r="EN359" s="27"/>
      <c r="EO359" s="28"/>
      <c r="EP359" s="27"/>
      <c r="EQ359" s="28"/>
      <c r="ER359" s="27"/>
      <c r="ES359" s="28"/>
      <c r="ET359" s="27"/>
      <c r="EU359" s="26"/>
      <c r="EV359" s="27"/>
      <c r="EW359" s="26"/>
      <c r="EX359" s="27"/>
      <c r="EY359" s="26"/>
      <c r="EZ359" s="27"/>
      <c r="FA359" s="26"/>
      <c r="FB359" s="27"/>
      <c r="FC359" s="26"/>
      <c r="FD359" s="27"/>
      <c r="FE359" s="26"/>
      <c r="FF359" s="27"/>
      <c r="FG359" s="30"/>
      <c r="FH359" s="31"/>
      <c r="FI359" s="31">
        <f t="shared" si="38"/>
        <v>25980</v>
      </c>
      <c r="FJ359" s="31">
        <f t="shared" si="34"/>
        <v>57080</v>
      </c>
      <c r="FK359" s="31">
        <f t="shared" si="35"/>
        <v>25980</v>
      </c>
      <c r="FL359" s="32">
        <f t="shared" si="36"/>
        <v>31100</v>
      </c>
    </row>
    <row r="360" spans="1:168" ht="20.25" customHeight="1">
      <c r="A360" s="41">
        <v>353</v>
      </c>
      <c r="B360" s="48" t="s">
        <v>1153</v>
      </c>
      <c r="C360" s="20" t="s">
        <v>1154</v>
      </c>
      <c r="D360" s="20" t="s">
        <v>1460</v>
      </c>
      <c r="E360" s="20" t="s">
        <v>1457</v>
      </c>
      <c r="F360" s="126" t="s">
        <v>1155</v>
      </c>
      <c r="G360" s="156"/>
      <c r="H360" s="127"/>
      <c r="I360" s="94">
        <v>6600</v>
      </c>
      <c r="J360" s="127"/>
      <c r="K360" s="34">
        <f t="shared" si="33"/>
        <v>57080</v>
      </c>
      <c r="L360" s="38">
        <f t="shared" si="39"/>
        <v>0</v>
      </c>
      <c r="M360" s="26">
        <v>1500</v>
      </c>
      <c r="N360" s="26">
        <v>1000</v>
      </c>
      <c r="O360" s="26">
        <v>5000</v>
      </c>
      <c r="P360" s="26">
        <v>8000</v>
      </c>
      <c r="Q360" s="258"/>
      <c r="R360" s="258"/>
      <c r="S360" s="258"/>
      <c r="T360" s="258"/>
      <c r="U360" s="258"/>
      <c r="V360" s="258"/>
      <c r="W360" s="258"/>
      <c r="X360" s="258"/>
      <c r="Y360" s="258"/>
      <c r="Z360" s="258"/>
      <c r="AA360" s="258"/>
      <c r="AB360" s="258"/>
      <c r="AC360" s="258"/>
      <c r="AD360" s="258"/>
      <c r="AE360" s="258"/>
      <c r="AF360" s="258"/>
      <c r="AG360" s="258"/>
      <c r="AH360" s="258"/>
      <c r="AI360" s="258"/>
      <c r="AJ360" s="258"/>
      <c r="AK360" s="258"/>
      <c r="AL360" s="258"/>
      <c r="AM360" s="258"/>
      <c r="AN360" s="258"/>
      <c r="AO360" s="258"/>
      <c r="AP360" s="258"/>
      <c r="AQ360" s="258"/>
      <c r="AR360" s="258"/>
      <c r="AS360" s="258"/>
      <c r="AT360" s="258"/>
      <c r="AU360" s="258"/>
      <c r="AV360" s="258"/>
      <c r="AW360" s="258"/>
      <c r="AX360" s="258"/>
      <c r="AY360" s="258"/>
      <c r="AZ360" s="258"/>
      <c r="BA360" s="258"/>
      <c r="BB360" s="258"/>
      <c r="BC360" s="258"/>
      <c r="BD360" s="258"/>
      <c r="BE360" s="258"/>
      <c r="BF360" s="258"/>
      <c r="BG360" s="258"/>
      <c r="BH360" s="258"/>
      <c r="BI360" s="258"/>
      <c r="BJ360" s="258"/>
      <c r="BK360" s="258"/>
      <c r="BL360" s="258"/>
      <c r="BM360" s="258"/>
      <c r="BN360" s="258"/>
      <c r="BO360" s="258"/>
      <c r="BP360" s="258"/>
      <c r="BQ360" s="258"/>
      <c r="BR360" s="258"/>
      <c r="BS360" s="258"/>
      <c r="BT360" s="258"/>
      <c r="BU360" s="258"/>
      <c r="BV360" s="258"/>
      <c r="BW360" s="258"/>
      <c r="BX360" s="258"/>
      <c r="BY360" s="258"/>
      <c r="BZ360" s="258"/>
      <c r="CA360" s="258"/>
      <c r="CB360" s="258"/>
      <c r="CC360" s="26">
        <v>1500</v>
      </c>
      <c r="CD360" s="27">
        <v>1500</v>
      </c>
      <c r="CE360" s="26">
        <v>1000</v>
      </c>
      <c r="CF360" s="27">
        <v>1000</v>
      </c>
      <c r="CG360" s="26">
        <v>5000</v>
      </c>
      <c r="CH360" s="27">
        <v>5000</v>
      </c>
      <c r="CI360" s="26">
        <v>8000</v>
      </c>
      <c r="CJ360" s="27">
        <v>0</v>
      </c>
      <c r="CK360" s="26"/>
      <c r="CL360" s="27"/>
      <c r="CM360" s="29">
        <v>4620</v>
      </c>
      <c r="CN360" s="27">
        <v>0</v>
      </c>
      <c r="CO360" s="29">
        <v>4620</v>
      </c>
      <c r="CP360" s="27">
        <v>0</v>
      </c>
      <c r="CQ360" s="29">
        <v>4620</v>
      </c>
      <c r="CR360" s="27">
        <v>0</v>
      </c>
      <c r="CS360" s="29">
        <v>4620</v>
      </c>
      <c r="CT360" s="27">
        <v>26480</v>
      </c>
      <c r="CU360" s="29">
        <v>4620</v>
      </c>
      <c r="CV360" s="27"/>
      <c r="CW360" s="29">
        <v>4620</v>
      </c>
      <c r="CX360" s="27"/>
      <c r="CY360" s="29">
        <v>4620</v>
      </c>
      <c r="CZ360" s="27"/>
      <c r="DA360" s="29">
        <v>4620</v>
      </c>
      <c r="DB360" s="27"/>
      <c r="DC360" s="29">
        <v>4620</v>
      </c>
      <c r="DD360" s="27">
        <v>23100</v>
      </c>
      <c r="DE360" s="128"/>
      <c r="DF360" s="27"/>
      <c r="DG360" s="128"/>
      <c r="DH360" s="27"/>
      <c r="DI360" s="128"/>
      <c r="DJ360" s="27"/>
      <c r="DK360" s="28"/>
      <c r="DL360" s="27"/>
      <c r="DM360" s="28"/>
      <c r="DN360" s="27"/>
      <c r="DO360" s="28"/>
      <c r="DP360" s="27"/>
      <c r="DQ360" s="28"/>
      <c r="DR360" s="27"/>
      <c r="DS360" s="28"/>
      <c r="DT360" s="27"/>
      <c r="DU360" s="28"/>
      <c r="DV360" s="27"/>
      <c r="DW360" s="28"/>
      <c r="DX360" s="27"/>
      <c r="DY360" s="28"/>
      <c r="DZ360" s="27"/>
      <c r="EA360" s="28"/>
      <c r="EB360" s="27"/>
      <c r="EC360" s="28"/>
      <c r="ED360" s="27"/>
      <c r="EE360" s="28"/>
      <c r="EF360" s="27"/>
      <c r="EG360" s="28"/>
      <c r="EH360" s="27"/>
      <c r="EI360" s="28"/>
      <c r="EJ360" s="27"/>
      <c r="EK360" s="28"/>
      <c r="EL360" s="27"/>
      <c r="EM360" s="28"/>
      <c r="EN360" s="27"/>
      <c r="EO360" s="28"/>
      <c r="EP360" s="27"/>
      <c r="EQ360" s="28"/>
      <c r="ER360" s="27"/>
      <c r="ES360" s="28"/>
      <c r="ET360" s="27"/>
      <c r="EU360" s="26"/>
      <c r="EV360" s="27"/>
      <c r="EW360" s="26"/>
      <c r="EX360" s="27"/>
      <c r="EY360" s="26"/>
      <c r="EZ360" s="27"/>
      <c r="FA360" s="26"/>
      <c r="FB360" s="27"/>
      <c r="FC360" s="26"/>
      <c r="FD360" s="27"/>
      <c r="FE360" s="26"/>
      <c r="FF360" s="27"/>
      <c r="FG360" s="30"/>
      <c r="FH360" s="31"/>
      <c r="FI360" s="31">
        <f t="shared" si="38"/>
        <v>57080</v>
      </c>
      <c r="FJ360" s="31">
        <f t="shared" si="34"/>
        <v>57080</v>
      </c>
      <c r="FK360" s="31">
        <f t="shared" si="35"/>
        <v>57080</v>
      </c>
      <c r="FL360" s="32">
        <f t="shared" si="36"/>
        <v>0</v>
      </c>
    </row>
    <row r="361" spans="1:168" ht="20.25" customHeight="1">
      <c r="A361" s="172">
        <v>354</v>
      </c>
      <c r="B361" s="197" t="s">
        <v>1156</v>
      </c>
      <c r="C361" s="20" t="s">
        <v>1157</v>
      </c>
      <c r="D361" s="20" t="s">
        <v>1460</v>
      </c>
      <c r="E361" s="20" t="s">
        <v>1457</v>
      </c>
      <c r="F361" s="126" t="s">
        <v>1158</v>
      </c>
      <c r="G361" s="221"/>
      <c r="H361" s="222" t="s">
        <v>136</v>
      </c>
      <c r="I361" s="94"/>
      <c r="J361" s="222" t="s">
        <v>136</v>
      </c>
      <c r="K361" s="34">
        <f t="shared" si="33"/>
        <v>15500</v>
      </c>
      <c r="L361" s="25">
        <f t="shared" si="39"/>
        <v>0</v>
      </c>
      <c r="M361" s="26">
        <v>1500</v>
      </c>
      <c r="N361" s="26">
        <v>1000</v>
      </c>
      <c r="O361" s="26">
        <v>5000</v>
      </c>
      <c r="P361" s="26">
        <v>8000</v>
      </c>
      <c r="Q361" s="258"/>
      <c r="R361" s="258"/>
      <c r="S361" s="258"/>
      <c r="T361" s="258"/>
      <c r="U361" s="258"/>
      <c r="V361" s="258"/>
      <c r="W361" s="258"/>
      <c r="X361" s="258"/>
      <c r="Y361" s="258"/>
      <c r="Z361" s="258"/>
      <c r="AA361" s="258"/>
      <c r="AB361" s="258"/>
      <c r="AC361" s="258"/>
      <c r="AD361" s="258"/>
      <c r="AE361" s="258"/>
      <c r="AF361" s="258"/>
      <c r="AG361" s="258"/>
      <c r="AH361" s="258"/>
      <c r="AI361" s="258"/>
      <c r="AJ361" s="258"/>
      <c r="AK361" s="258"/>
      <c r="AL361" s="258"/>
      <c r="AM361" s="258"/>
      <c r="AN361" s="258"/>
      <c r="AO361" s="258"/>
      <c r="AP361" s="258"/>
      <c r="AQ361" s="258"/>
      <c r="AR361" s="258"/>
      <c r="AS361" s="258"/>
      <c r="AT361" s="258"/>
      <c r="AU361" s="258"/>
      <c r="AV361" s="258"/>
      <c r="AW361" s="258"/>
      <c r="AX361" s="258"/>
      <c r="AY361" s="258"/>
      <c r="AZ361" s="258"/>
      <c r="BA361" s="258"/>
      <c r="BB361" s="258"/>
      <c r="BC361" s="258"/>
      <c r="BD361" s="258"/>
      <c r="BE361" s="258"/>
      <c r="BF361" s="258"/>
      <c r="BG361" s="258"/>
      <c r="BH361" s="258"/>
      <c r="BI361" s="258"/>
      <c r="BJ361" s="258"/>
      <c r="BK361" s="258"/>
      <c r="BL361" s="258"/>
      <c r="BM361" s="258"/>
      <c r="BN361" s="258"/>
      <c r="BO361" s="258"/>
      <c r="BP361" s="258"/>
      <c r="BQ361" s="258"/>
      <c r="BR361" s="258"/>
      <c r="BS361" s="258"/>
      <c r="BT361" s="258"/>
      <c r="BU361" s="258"/>
      <c r="BV361" s="258"/>
      <c r="BW361" s="258"/>
      <c r="BX361" s="258"/>
      <c r="BY361" s="258"/>
      <c r="BZ361" s="258"/>
      <c r="CA361" s="258"/>
      <c r="CB361" s="258"/>
      <c r="CC361" s="26">
        <v>1500</v>
      </c>
      <c r="CD361" s="27">
        <v>1500</v>
      </c>
      <c r="CE361" s="26">
        <v>1000</v>
      </c>
      <c r="CF361" s="27">
        <v>1000</v>
      </c>
      <c r="CG361" s="26">
        <v>5000</v>
      </c>
      <c r="CH361" s="27">
        <v>5000</v>
      </c>
      <c r="CI361" s="26">
        <v>8000</v>
      </c>
      <c r="CJ361" s="27">
        <v>0</v>
      </c>
      <c r="CK361" s="26"/>
      <c r="CL361" s="27"/>
      <c r="CM361" s="29">
        <v>4620</v>
      </c>
      <c r="CN361" s="27">
        <v>0</v>
      </c>
      <c r="CO361" s="29">
        <v>4620</v>
      </c>
      <c r="CP361" s="27"/>
      <c r="CQ361" s="29">
        <v>4620</v>
      </c>
      <c r="CR361" s="27"/>
      <c r="CS361" s="29">
        <v>4620</v>
      </c>
      <c r="CT361" s="27"/>
      <c r="CU361" s="29">
        <v>4620</v>
      </c>
      <c r="CV361" s="27">
        <f>15100+16000</f>
        <v>31100</v>
      </c>
      <c r="CW361" s="29"/>
      <c r="CX361" s="27"/>
      <c r="CY361" s="29"/>
      <c r="CZ361" s="27"/>
      <c r="DA361" s="29"/>
      <c r="DB361" s="27"/>
      <c r="DC361" s="29"/>
      <c r="DD361" s="27"/>
      <c r="DE361" s="128"/>
      <c r="DF361" s="27"/>
      <c r="DG361" s="128"/>
      <c r="DH361" s="27"/>
      <c r="DI361" s="128"/>
      <c r="DJ361" s="27"/>
      <c r="DK361" s="28"/>
      <c r="DL361" s="27"/>
      <c r="DM361" s="28"/>
      <c r="DN361" s="27"/>
      <c r="DO361" s="28"/>
      <c r="DP361" s="27"/>
      <c r="DQ361" s="28"/>
      <c r="DR361" s="27"/>
      <c r="DS361" s="28"/>
      <c r="DT361" s="27"/>
      <c r="DU361" s="28"/>
      <c r="DV361" s="27"/>
      <c r="DW361" s="28"/>
      <c r="DX361" s="27"/>
      <c r="DY361" s="28"/>
      <c r="DZ361" s="27"/>
      <c r="EA361" s="28"/>
      <c r="EB361" s="27"/>
      <c r="EC361" s="28"/>
      <c r="ED361" s="27"/>
      <c r="EE361" s="28"/>
      <c r="EF361" s="27"/>
      <c r="EG361" s="28"/>
      <c r="EH361" s="27"/>
      <c r="EI361" s="28"/>
      <c r="EJ361" s="27"/>
      <c r="EK361" s="28"/>
      <c r="EL361" s="27"/>
      <c r="EM361" s="28"/>
      <c r="EN361" s="27"/>
      <c r="EO361" s="28"/>
      <c r="EP361" s="27"/>
      <c r="EQ361" s="28"/>
      <c r="ER361" s="27"/>
      <c r="ES361" s="28"/>
      <c r="ET361" s="27"/>
      <c r="EU361" s="26"/>
      <c r="EV361" s="27"/>
      <c r="EW361" s="26"/>
      <c r="EX361" s="27"/>
      <c r="EY361" s="26"/>
      <c r="EZ361" s="27"/>
      <c r="FA361" s="26"/>
      <c r="FB361" s="27"/>
      <c r="FC361" s="26"/>
      <c r="FD361" s="27"/>
      <c r="FE361" s="26"/>
      <c r="FF361" s="27"/>
      <c r="FG361" s="30"/>
      <c r="FH361" s="31"/>
      <c r="FI361" s="31">
        <f t="shared" si="38"/>
        <v>38600</v>
      </c>
      <c r="FJ361" s="31">
        <f t="shared" si="34"/>
        <v>38600</v>
      </c>
      <c r="FK361" s="31">
        <f t="shared" si="35"/>
        <v>38600</v>
      </c>
      <c r="FL361" s="32">
        <f t="shared" si="36"/>
        <v>0</v>
      </c>
    </row>
    <row r="362" spans="1:168" ht="20.25" customHeight="1">
      <c r="A362" s="41">
        <v>355</v>
      </c>
      <c r="B362" s="48" t="s">
        <v>1159</v>
      </c>
      <c r="C362" s="20" t="s">
        <v>1160</v>
      </c>
      <c r="D362" s="20" t="s">
        <v>1460</v>
      </c>
      <c r="E362" s="20" t="s">
        <v>1457</v>
      </c>
      <c r="F362" s="126" t="s">
        <v>1161</v>
      </c>
      <c r="G362" s="33"/>
      <c r="H362" s="127"/>
      <c r="I362" s="94">
        <v>6600</v>
      </c>
      <c r="J362" s="127"/>
      <c r="K362" s="34">
        <f t="shared" si="33"/>
        <v>57080</v>
      </c>
      <c r="L362" s="25">
        <f t="shared" si="39"/>
        <v>4620</v>
      </c>
      <c r="M362" s="26">
        <v>1500</v>
      </c>
      <c r="N362" s="26">
        <v>1000</v>
      </c>
      <c r="O362" s="26">
        <v>5000</v>
      </c>
      <c r="P362" s="26">
        <v>8000</v>
      </c>
      <c r="Q362" s="258"/>
      <c r="R362" s="258"/>
      <c r="S362" s="258"/>
      <c r="T362" s="258"/>
      <c r="U362" s="258"/>
      <c r="V362" s="258"/>
      <c r="W362" s="258"/>
      <c r="X362" s="258"/>
      <c r="Y362" s="258"/>
      <c r="Z362" s="258"/>
      <c r="AA362" s="258"/>
      <c r="AB362" s="258"/>
      <c r="AC362" s="258"/>
      <c r="AD362" s="258"/>
      <c r="AE362" s="258"/>
      <c r="AF362" s="258"/>
      <c r="AG362" s="258"/>
      <c r="AH362" s="258"/>
      <c r="AI362" s="258"/>
      <c r="AJ362" s="258"/>
      <c r="AK362" s="258"/>
      <c r="AL362" s="258"/>
      <c r="AM362" s="258"/>
      <c r="AN362" s="258"/>
      <c r="AO362" s="258"/>
      <c r="AP362" s="258"/>
      <c r="AQ362" s="258"/>
      <c r="AR362" s="258"/>
      <c r="AS362" s="258"/>
      <c r="AT362" s="258"/>
      <c r="AU362" s="258"/>
      <c r="AV362" s="258"/>
      <c r="AW362" s="258"/>
      <c r="AX362" s="258"/>
      <c r="AY362" s="258"/>
      <c r="AZ362" s="258"/>
      <c r="BA362" s="258"/>
      <c r="BB362" s="258"/>
      <c r="BC362" s="258"/>
      <c r="BD362" s="258"/>
      <c r="BE362" s="258"/>
      <c r="BF362" s="258"/>
      <c r="BG362" s="258"/>
      <c r="BH362" s="258"/>
      <c r="BI362" s="258"/>
      <c r="BJ362" s="258"/>
      <c r="BK362" s="258"/>
      <c r="BL362" s="258"/>
      <c r="BM362" s="258"/>
      <c r="BN362" s="258"/>
      <c r="BO362" s="258"/>
      <c r="BP362" s="258"/>
      <c r="BQ362" s="258"/>
      <c r="BR362" s="258"/>
      <c r="BS362" s="258"/>
      <c r="BT362" s="258"/>
      <c r="BU362" s="258"/>
      <c r="BV362" s="258"/>
      <c r="BW362" s="258"/>
      <c r="BX362" s="258"/>
      <c r="BY362" s="258"/>
      <c r="BZ362" s="258"/>
      <c r="CA362" s="258"/>
      <c r="CB362" s="258"/>
      <c r="CC362" s="26">
        <v>1500</v>
      </c>
      <c r="CD362" s="27">
        <v>1500</v>
      </c>
      <c r="CE362" s="26">
        <v>1000</v>
      </c>
      <c r="CF362" s="27">
        <v>1000</v>
      </c>
      <c r="CG362" s="26">
        <v>5000</v>
      </c>
      <c r="CH362" s="27">
        <v>5000</v>
      </c>
      <c r="CI362" s="26">
        <v>8000</v>
      </c>
      <c r="CJ362" s="27">
        <v>0</v>
      </c>
      <c r="CK362" s="26"/>
      <c r="CL362" s="27"/>
      <c r="CM362" s="29">
        <v>4620</v>
      </c>
      <c r="CN362" s="27"/>
      <c r="CO362" s="29">
        <v>4620</v>
      </c>
      <c r="CP362" s="27"/>
      <c r="CQ362" s="29">
        <v>4620</v>
      </c>
      <c r="CR362" s="27"/>
      <c r="CS362" s="29">
        <v>4620</v>
      </c>
      <c r="CT362" s="27">
        <v>5500</v>
      </c>
      <c r="CU362" s="29">
        <v>4620</v>
      </c>
      <c r="CV362" s="27"/>
      <c r="CW362" s="29">
        <v>4620</v>
      </c>
      <c r="CX362" s="27">
        <v>20000</v>
      </c>
      <c r="CY362" s="29">
        <v>4620</v>
      </c>
      <c r="CZ362" s="27"/>
      <c r="DA362" s="29">
        <v>4620</v>
      </c>
      <c r="DB362" s="27"/>
      <c r="DC362" s="29">
        <v>4620</v>
      </c>
      <c r="DD362" s="27">
        <v>19460</v>
      </c>
      <c r="DE362" s="128"/>
      <c r="DF362" s="27"/>
      <c r="DG362" s="128"/>
      <c r="DH362" s="27"/>
      <c r="DI362" s="128"/>
      <c r="DJ362" s="27"/>
      <c r="DK362" s="28"/>
      <c r="DL362" s="27"/>
      <c r="DM362" s="28"/>
      <c r="DN362" s="27"/>
      <c r="DO362" s="28"/>
      <c r="DP362" s="27"/>
      <c r="DQ362" s="28"/>
      <c r="DR362" s="27"/>
      <c r="DS362" s="28"/>
      <c r="DT362" s="27"/>
      <c r="DU362" s="28"/>
      <c r="DV362" s="27"/>
      <c r="DW362" s="28"/>
      <c r="DX362" s="27"/>
      <c r="DY362" s="28"/>
      <c r="DZ362" s="27"/>
      <c r="EA362" s="28"/>
      <c r="EB362" s="27"/>
      <c r="EC362" s="28"/>
      <c r="ED362" s="27"/>
      <c r="EE362" s="28"/>
      <c r="EF362" s="27"/>
      <c r="EG362" s="28"/>
      <c r="EH362" s="27"/>
      <c r="EI362" s="28"/>
      <c r="EJ362" s="27"/>
      <c r="EK362" s="28"/>
      <c r="EL362" s="27"/>
      <c r="EM362" s="28"/>
      <c r="EN362" s="27"/>
      <c r="EO362" s="28"/>
      <c r="EP362" s="27"/>
      <c r="EQ362" s="28"/>
      <c r="ER362" s="27"/>
      <c r="ES362" s="28"/>
      <c r="ET362" s="27"/>
      <c r="EU362" s="26"/>
      <c r="EV362" s="27"/>
      <c r="EW362" s="26"/>
      <c r="EX362" s="27"/>
      <c r="EY362" s="26"/>
      <c r="EZ362" s="27"/>
      <c r="FA362" s="26"/>
      <c r="FB362" s="27"/>
      <c r="FC362" s="26"/>
      <c r="FD362" s="27"/>
      <c r="FE362" s="26"/>
      <c r="FF362" s="27"/>
      <c r="FG362" s="30"/>
      <c r="FH362" s="31"/>
      <c r="FI362" s="31">
        <f t="shared" si="38"/>
        <v>52460</v>
      </c>
      <c r="FJ362" s="31">
        <f t="shared" si="34"/>
        <v>57080</v>
      </c>
      <c r="FK362" s="31">
        <f t="shared" si="35"/>
        <v>52460</v>
      </c>
      <c r="FL362" s="32">
        <f t="shared" si="36"/>
        <v>4620</v>
      </c>
    </row>
    <row r="363" spans="1:168" ht="20.25" customHeight="1">
      <c r="A363" s="172">
        <v>356</v>
      </c>
      <c r="B363" s="48" t="s">
        <v>1162</v>
      </c>
      <c r="C363" s="20" t="s">
        <v>1163</v>
      </c>
      <c r="D363" s="20" t="s">
        <v>1460</v>
      </c>
      <c r="E363" s="20" t="s">
        <v>1457</v>
      </c>
      <c r="F363" s="126" t="s">
        <v>1164</v>
      </c>
      <c r="G363" s="213" t="s">
        <v>410</v>
      </c>
      <c r="H363" s="35" t="s">
        <v>1463</v>
      </c>
      <c r="I363" s="94">
        <v>6200</v>
      </c>
      <c r="J363" s="35"/>
      <c r="K363" s="34">
        <f t="shared" si="33"/>
        <v>54560</v>
      </c>
      <c r="L363" s="25">
        <f t="shared" si="39"/>
        <v>8960</v>
      </c>
      <c r="M363" s="26">
        <v>1500</v>
      </c>
      <c r="N363" s="26">
        <v>1000</v>
      </c>
      <c r="O363" s="26">
        <v>5000</v>
      </c>
      <c r="P363" s="26">
        <v>8000</v>
      </c>
      <c r="Q363" s="258"/>
      <c r="R363" s="258"/>
      <c r="S363" s="258"/>
      <c r="T363" s="258"/>
      <c r="U363" s="258"/>
      <c r="V363" s="258"/>
      <c r="W363" s="258"/>
      <c r="X363" s="258"/>
      <c r="Y363" s="258"/>
      <c r="Z363" s="258"/>
      <c r="AA363" s="258"/>
      <c r="AB363" s="258"/>
      <c r="AC363" s="258"/>
      <c r="AD363" s="258"/>
      <c r="AE363" s="258"/>
      <c r="AF363" s="258"/>
      <c r="AG363" s="258"/>
      <c r="AH363" s="258"/>
      <c r="AI363" s="258"/>
      <c r="AJ363" s="258"/>
      <c r="AK363" s="258"/>
      <c r="AL363" s="258"/>
      <c r="AM363" s="258"/>
      <c r="AN363" s="258"/>
      <c r="AO363" s="258"/>
      <c r="AP363" s="258"/>
      <c r="AQ363" s="258"/>
      <c r="AR363" s="258"/>
      <c r="AS363" s="258"/>
      <c r="AT363" s="258"/>
      <c r="AU363" s="258"/>
      <c r="AV363" s="258"/>
      <c r="AW363" s="258"/>
      <c r="AX363" s="258"/>
      <c r="AY363" s="258"/>
      <c r="AZ363" s="258"/>
      <c r="BA363" s="258"/>
      <c r="BB363" s="258"/>
      <c r="BC363" s="258"/>
      <c r="BD363" s="258"/>
      <c r="BE363" s="258"/>
      <c r="BF363" s="258"/>
      <c r="BG363" s="258"/>
      <c r="BH363" s="258"/>
      <c r="BI363" s="258"/>
      <c r="BJ363" s="258"/>
      <c r="BK363" s="258"/>
      <c r="BL363" s="258"/>
      <c r="BM363" s="258"/>
      <c r="BN363" s="258"/>
      <c r="BO363" s="258"/>
      <c r="BP363" s="258"/>
      <c r="BQ363" s="258"/>
      <c r="BR363" s="258"/>
      <c r="BS363" s="258"/>
      <c r="BT363" s="258"/>
      <c r="BU363" s="258"/>
      <c r="BV363" s="258"/>
      <c r="BW363" s="258"/>
      <c r="BX363" s="258"/>
      <c r="BY363" s="258"/>
      <c r="BZ363" s="258"/>
      <c r="CA363" s="258"/>
      <c r="CB363" s="258"/>
      <c r="CC363" s="26">
        <v>1500</v>
      </c>
      <c r="CD363" s="27">
        <v>1500</v>
      </c>
      <c r="CE363" s="26">
        <v>1000</v>
      </c>
      <c r="CF363" s="27">
        <v>1000</v>
      </c>
      <c r="CG363" s="26">
        <v>5000</v>
      </c>
      <c r="CH363" s="27">
        <v>5000</v>
      </c>
      <c r="CI363" s="26">
        <v>8000</v>
      </c>
      <c r="CJ363" s="27"/>
      <c r="CK363" s="26"/>
      <c r="CL363" s="27"/>
      <c r="CM363" s="29">
        <v>4340</v>
      </c>
      <c r="CN363" s="27"/>
      <c r="CO363" s="29">
        <v>4340</v>
      </c>
      <c r="CP363" s="27">
        <v>0</v>
      </c>
      <c r="CQ363" s="29">
        <v>4340</v>
      </c>
      <c r="CR363" s="27">
        <v>0</v>
      </c>
      <c r="CS363" s="29">
        <v>4340</v>
      </c>
      <c r="CT363" s="27">
        <v>16400</v>
      </c>
      <c r="CU363" s="29">
        <v>4340</v>
      </c>
      <c r="CV363" s="27">
        <v>8680</v>
      </c>
      <c r="CW363" s="29">
        <v>4340</v>
      </c>
      <c r="CX363" s="27">
        <v>4340</v>
      </c>
      <c r="CY363" s="29">
        <v>4340</v>
      </c>
      <c r="CZ363" s="27"/>
      <c r="DA363" s="29">
        <v>4340</v>
      </c>
      <c r="DB363" s="27"/>
      <c r="DC363" s="29">
        <v>4340</v>
      </c>
      <c r="DD363" s="27">
        <v>8680</v>
      </c>
      <c r="DE363" s="128"/>
      <c r="DF363" s="27"/>
      <c r="DG363" s="128"/>
      <c r="DH363" s="27"/>
      <c r="DI363" s="128"/>
      <c r="DJ363" s="27"/>
      <c r="DK363" s="28"/>
      <c r="DL363" s="27"/>
      <c r="DM363" s="28"/>
      <c r="DN363" s="27"/>
      <c r="DO363" s="28"/>
      <c r="DP363" s="27"/>
      <c r="DQ363" s="28"/>
      <c r="DR363" s="27"/>
      <c r="DS363" s="28"/>
      <c r="DT363" s="27"/>
      <c r="DU363" s="28"/>
      <c r="DV363" s="27"/>
      <c r="DW363" s="28"/>
      <c r="DX363" s="27"/>
      <c r="DY363" s="28"/>
      <c r="DZ363" s="27"/>
      <c r="EA363" s="28"/>
      <c r="EB363" s="27"/>
      <c r="EC363" s="28"/>
      <c r="ED363" s="27"/>
      <c r="EE363" s="28"/>
      <c r="EF363" s="27"/>
      <c r="EG363" s="28"/>
      <c r="EH363" s="27"/>
      <c r="EI363" s="28"/>
      <c r="EJ363" s="27"/>
      <c r="EK363" s="28"/>
      <c r="EL363" s="27"/>
      <c r="EM363" s="28"/>
      <c r="EN363" s="27"/>
      <c r="EO363" s="28"/>
      <c r="EP363" s="27"/>
      <c r="EQ363" s="28"/>
      <c r="ER363" s="27"/>
      <c r="ES363" s="28"/>
      <c r="ET363" s="27"/>
      <c r="EU363" s="26"/>
      <c r="EV363" s="27"/>
      <c r="EW363" s="26"/>
      <c r="EX363" s="27"/>
      <c r="EY363" s="26"/>
      <c r="EZ363" s="27"/>
      <c r="FA363" s="26"/>
      <c r="FB363" s="27"/>
      <c r="FC363" s="26"/>
      <c r="FD363" s="27"/>
      <c r="FE363" s="26"/>
      <c r="FF363" s="27"/>
      <c r="FG363" s="30"/>
      <c r="FH363" s="31"/>
      <c r="FI363" s="31">
        <f t="shared" si="38"/>
        <v>45600</v>
      </c>
      <c r="FJ363" s="31">
        <f t="shared" si="34"/>
        <v>54560</v>
      </c>
      <c r="FK363" s="31">
        <f t="shared" si="35"/>
        <v>45600</v>
      </c>
      <c r="FL363" s="32">
        <f t="shared" si="36"/>
        <v>8960</v>
      </c>
    </row>
    <row r="364" spans="1:168" ht="20.25" customHeight="1">
      <c r="A364" s="41">
        <v>357</v>
      </c>
      <c r="B364" s="159" t="s">
        <v>1165</v>
      </c>
      <c r="C364" s="20" t="s">
        <v>1166</v>
      </c>
      <c r="D364" s="20" t="s">
        <v>1460</v>
      </c>
      <c r="E364" s="20" t="s">
        <v>1457</v>
      </c>
      <c r="F364" s="126" t="s">
        <v>1167</v>
      </c>
      <c r="G364" s="211"/>
      <c r="H364" s="127"/>
      <c r="I364" s="94">
        <v>6600</v>
      </c>
      <c r="J364" s="127"/>
      <c r="K364" s="34">
        <f t="shared" si="33"/>
        <v>57080</v>
      </c>
      <c r="L364" s="38">
        <f t="shared" si="39"/>
        <v>25790</v>
      </c>
      <c r="M364" s="26">
        <v>1500</v>
      </c>
      <c r="N364" s="26">
        <v>1000</v>
      </c>
      <c r="O364" s="26">
        <v>5000</v>
      </c>
      <c r="P364" s="26">
        <v>8000</v>
      </c>
      <c r="Q364" s="258"/>
      <c r="R364" s="258"/>
      <c r="S364" s="258"/>
      <c r="T364" s="258"/>
      <c r="U364" s="258"/>
      <c r="V364" s="258"/>
      <c r="W364" s="258"/>
      <c r="X364" s="258"/>
      <c r="Y364" s="258"/>
      <c r="Z364" s="258"/>
      <c r="AA364" s="258"/>
      <c r="AB364" s="258"/>
      <c r="AC364" s="258"/>
      <c r="AD364" s="258"/>
      <c r="AE364" s="258"/>
      <c r="AF364" s="258"/>
      <c r="AG364" s="258"/>
      <c r="AH364" s="258"/>
      <c r="AI364" s="258"/>
      <c r="AJ364" s="258"/>
      <c r="AK364" s="258"/>
      <c r="AL364" s="258"/>
      <c r="AM364" s="258"/>
      <c r="AN364" s="258"/>
      <c r="AO364" s="258"/>
      <c r="AP364" s="258"/>
      <c r="AQ364" s="258"/>
      <c r="AR364" s="258"/>
      <c r="AS364" s="258"/>
      <c r="AT364" s="258"/>
      <c r="AU364" s="258"/>
      <c r="AV364" s="258"/>
      <c r="AW364" s="258"/>
      <c r="AX364" s="258"/>
      <c r="AY364" s="258"/>
      <c r="AZ364" s="258"/>
      <c r="BA364" s="258"/>
      <c r="BB364" s="258"/>
      <c r="BC364" s="258"/>
      <c r="BD364" s="258"/>
      <c r="BE364" s="258"/>
      <c r="BF364" s="258"/>
      <c r="BG364" s="258"/>
      <c r="BH364" s="258"/>
      <c r="BI364" s="258"/>
      <c r="BJ364" s="258"/>
      <c r="BK364" s="258"/>
      <c r="BL364" s="258"/>
      <c r="BM364" s="258"/>
      <c r="BN364" s="258"/>
      <c r="BO364" s="258"/>
      <c r="BP364" s="258"/>
      <c r="BQ364" s="258"/>
      <c r="BR364" s="258"/>
      <c r="BS364" s="258"/>
      <c r="BT364" s="258"/>
      <c r="BU364" s="258"/>
      <c r="BV364" s="258"/>
      <c r="BW364" s="258"/>
      <c r="BX364" s="258"/>
      <c r="BY364" s="258"/>
      <c r="BZ364" s="258"/>
      <c r="CA364" s="258"/>
      <c r="CB364" s="258"/>
      <c r="CC364" s="26">
        <v>1500</v>
      </c>
      <c r="CD364" s="27">
        <v>1500</v>
      </c>
      <c r="CE364" s="26">
        <v>1000</v>
      </c>
      <c r="CF364" s="27">
        <v>1000</v>
      </c>
      <c r="CG364" s="26">
        <v>5000</v>
      </c>
      <c r="CH364" s="27">
        <v>5000</v>
      </c>
      <c r="CI364" s="26">
        <v>8000</v>
      </c>
      <c r="CJ364" s="27">
        <v>0</v>
      </c>
      <c r="CK364" s="26"/>
      <c r="CL364" s="27"/>
      <c r="CM364" s="29">
        <v>4620</v>
      </c>
      <c r="CN364" s="27">
        <v>0</v>
      </c>
      <c r="CO364" s="29">
        <v>4620</v>
      </c>
      <c r="CP364" s="27">
        <f>2310+0</f>
        <v>2310</v>
      </c>
      <c r="CQ364" s="29">
        <v>4620</v>
      </c>
      <c r="CR364" s="27">
        <v>0</v>
      </c>
      <c r="CS364" s="29">
        <v>4620</v>
      </c>
      <c r="CT364" s="27">
        <v>9930</v>
      </c>
      <c r="CU364" s="29">
        <v>4620</v>
      </c>
      <c r="CV364" s="27">
        <v>2310</v>
      </c>
      <c r="CW364" s="29">
        <v>4620</v>
      </c>
      <c r="CX364" s="27">
        <v>2310</v>
      </c>
      <c r="CY364" s="29">
        <v>4620</v>
      </c>
      <c r="CZ364" s="27"/>
      <c r="DA364" s="29">
        <v>4620</v>
      </c>
      <c r="DB364" s="27"/>
      <c r="DC364" s="29">
        <v>4620</v>
      </c>
      <c r="DD364" s="27">
        <v>6930</v>
      </c>
      <c r="DE364" s="128"/>
      <c r="DF364" s="27"/>
      <c r="DG364" s="128"/>
      <c r="DH364" s="27"/>
      <c r="DI364" s="128"/>
      <c r="DJ364" s="27"/>
      <c r="DK364" s="28"/>
      <c r="DL364" s="27"/>
      <c r="DM364" s="28"/>
      <c r="DN364" s="27"/>
      <c r="DO364" s="28"/>
      <c r="DP364" s="27"/>
      <c r="DQ364" s="28"/>
      <c r="DR364" s="27"/>
      <c r="DS364" s="28"/>
      <c r="DT364" s="27"/>
      <c r="DU364" s="28"/>
      <c r="DV364" s="27"/>
      <c r="DW364" s="28"/>
      <c r="DX364" s="27"/>
      <c r="DY364" s="28"/>
      <c r="DZ364" s="27"/>
      <c r="EA364" s="28"/>
      <c r="EB364" s="27"/>
      <c r="EC364" s="28"/>
      <c r="ED364" s="27"/>
      <c r="EE364" s="28"/>
      <c r="EF364" s="27"/>
      <c r="EG364" s="28"/>
      <c r="EH364" s="27"/>
      <c r="EI364" s="28"/>
      <c r="EJ364" s="27"/>
      <c r="EK364" s="28"/>
      <c r="EL364" s="27"/>
      <c r="EM364" s="28"/>
      <c r="EN364" s="27"/>
      <c r="EO364" s="28"/>
      <c r="EP364" s="27"/>
      <c r="EQ364" s="28"/>
      <c r="ER364" s="27"/>
      <c r="ES364" s="28"/>
      <c r="ET364" s="27"/>
      <c r="EU364" s="26"/>
      <c r="EV364" s="27"/>
      <c r="EW364" s="26"/>
      <c r="EX364" s="27"/>
      <c r="EY364" s="26"/>
      <c r="EZ364" s="27"/>
      <c r="FA364" s="26"/>
      <c r="FB364" s="27"/>
      <c r="FC364" s="26"/>
      <c r="FD364" s="27"/>
      <c r="FE364" s="26"/>
      <c r="FF364" s="27"/>
      <c r="FG364" s="30"/>
      <c r="FH364" s="31"/>
      <c r="FI364" s="49">
        <f t="shared" si="38"/>
        <v>31290</v>
      </c>
      <c r="FJ364" s="31">
        <f t="shared" si="34"/>
        <v>57080</v>
      </c>
      <c r="FK364" s="31">
        <f t="shared" si="35"/>
        <v>31290</v>
      </c>
      <c r="FL364" s="32">
        <f t="shared" si="36"/>
        <v>25790</v>
      </c>
    </row>
    <row r="365" spans="1:168" ht="20.25" customHeight="1">
      <c r="A365" s="172">
        <v>358</v>
      </c>
      <c r="B365" s="48" t="s">
        <v>1168</v>
      </c>
      <c r="C365" s="20" t="s">
        <v>1169</v>
      </c>
      <c r="D365" s="20" t="s">
        <v>1460</v>
      </c>
      <c r="E365" s="20" t="s">
        <v>1457</v>
      </c>
      <c r="F365" s="126" t="s">
        <v>1170</v>
      </c>
      <c r="G365" s="33"/>
      <c r="H365" s="127"/>
      <c r="I365" s="94">
        <v>6600</v>
      </c>
      <c r="J365" s="127"/>
      <c r="K365" s="34">
        <f t="shared" si="33"/>
        <v>57080</v>
      </c>
      <c r="L365" s="38">
        <f t="shared" si="39"/>
        <v>44580</v>
      </c>
      <c r="M365" s="26">
        <v>1500</v>
      </c>
      <c r="N365" s="26">
        <v>1000</v>
      </c>
      <c r="O365" s="26">
        <v>5000</v>
      </c>
      <c r="P365" s="26">
        <v>8000</v>
      </c>
      <c r="Q365" s="258"/>
      <c r="R365" s="258"/>
      <c r="S365" s="258"/>
      <c r="T365" s="258"/>
      <c r="U365" s="258"/>
      <c r="V365" s="258"/>
      <c r="W365" s="258"/>
      <c r="X365" s="258"/>
      <c r="Y365" s="258"/>
      <c r="Z365" s="258"/>
      <c r="AA365" s="258"/>
      <c r="AB365" s="258"/>
      <c r="AC365" s="258"/>
      <c r="AD365" s="258"/>
      <c r="AE365" s="258"/>
      <c r="AF365" s="258"/>
      <c r="AG365" s="258"/>
      <c r="AH365" s="258"/>
      <c r="AI365" s="258"/>
      <c r="AJ365" s="258"/>
      <c r="AK365" s="258"/>
      <c r="AL365" s="258"/>
      <c r="AM365" s="258"/>
      <c r="AN365" s="258"/>
      <c r="AO365" s="258"/>
      <c r="AP365" s="258"/>
      <c r="AQ365" s="258"/>
      <c r="AR365" s="258"/>
      <c r="AS365" s="258"/>
      <c r="AT365" s="258"/>
      <c r="AU365" s="258"/>
      <c r="AV365" s="258"/>
      <c r="AW365" s="258"/>
      <c r="AX365" s="258"/>
      <c r="AY365" s="258"/>
      <c r="AZ365" s="258"/>
      <c r="BA365" s="258"/>
      <c r="BB365" s="258"/>
      <c r="BC365" s="258"/>
      <c r="BD365" s="258"/>
      <c r="BE365" s="258"/>
      <c r="BF365" s="258"/>
      <c r="BG365" s="258"/>
      <c r="BH365" s="258"/>
      <c r="BI365" s="258"/>
      <c r="BJ365" s="258"/>
      <c r="BK365" s="258"/>
      <c r="BL365" s="258"/>
      <c r="BM365" s="258"/>
      <c r="BN365" s="258"/>
      <c r="BO365" s="258"/>
      <c r="BP365" s="258"/>
      <c r="BQ365" s="258"/>
      <c r="BR365" s="258"/>
      <c r="BS365" s="258"/>
      <c r="BT365" s="258"/>
      <c r="BU365" s="258"/>
      <c r="BV365" s="258"/>
      <c r="BW365" s="258"/>
      <c r="BX365" s="258"/>
      <c r="BY365" s="258"/>
      <c r="BZ365" s="258"/>
      <c r="CA365" s="258"/>
      <c r="CB365" s="258"/>
      <c r="CC365" s="26">
        <v>1500</v>
      </c>
      <c r="CD365" s="27">
        <v>1500</v>
      </c>
      <c r="CE365" s="26">
        <v>1000</v>
      </c>
      <c r="CF365" s="27">
        <v>1000</v>
      </c>
      <c r="CG365" s="26">
        <v>5000</v>
      </c>
      <c r="CH365" s="27">
        <v>5000</v>
      </c>
      <c r="CI365" s="26">
        <v>8000</v>
      </c>
      <c r="CJ365" s="27">
        <v>0</v>
      </c>
      <c r="CK365" s="26"/>
      <c r="CL365" s="27"/>
      <c r="CM365" s="29">
        <v>4620</v>
      </c>
      <c r="CN365" s="27"/>
      <c r="CO365" s="29">
        <v>4620</v>
      </c>
      <c r="CP365" s="27"/>
      <c r="CQ365" s="29">
        <v>4620</v>
      </c>
      <c r="CR365" s="27"/>
      <c r="CS365" s="29">
        <v>4620</v>
      </c>
      <c r="CT365" s="27">
        <v>5000</v>
      </c>
      <c r="CU365" s="29">
        <v>4620</v>
      </c>
      <c r="CV365" s="27"/>
      <c r="CW365" s="29">
        <v>4620</v>
      </c>
      <c r="CX365" s="27"/>
      <c r="CY365" s="29">
        <v>4620</v>
      </c>
      <c r="CZ365" s="27"/>
      <c r="DA365" s="29">
        <v>4620</v>
      </c>
      <c r="DB365" s="27"/>
      <c r="DC365" s="29">
        <v>4620</v>
      </c>
      <c r="DD365" s="96"/>
      <c r="DE365" s="128"/>
      <c r="DF365" s="27"/>
      <c r="DG365" s="128"/>
      <c r="DH365" s="27"/>
      <c r="DI365" s="128"/>
      <c r="DJ365" s="27"/>
      <c r="DK365" s="28"/>
      <c r="DL365" s="27"/>
      <c r="DM365" s="28"/>
      <c r="DN365" s="27"/>
      <c r="DO365" s="28"/>
      <c r="DP365" s="27"/>
      <c r="DQ365" s="28"/>
      <c r="DR365" s="27"/>
      <c r="DS365" s="28"/>
      <c r="DT365" s="27"/>
      <c r="DU365" s="28"/>
      <c r="DV365" s="27"/>
      <c r="DW365" s="28"/>
      <c r="DX365" s="27"/>
      <c r="DY365" s="28"/>
      <c r="DZ365" s="27"/>
      <c r="EA365" s="28"/>
      <c r="EB365" s="27"/>
      <c r="EC365" s="28"/>
      <c r="ED365" s="27"/>
      <c r="EE365" s="28"/>
      <c r="EF365" s="27"/>
      <c r="EG365" s="28"/>
      <c r="EH365" s="27"/>
      <c r="EI365" s="28"/>
      <c r="EJ365" s="27"/>
      <c r="EK365" s="28"/>
      <c r="EL365" s="27"/>
      <c r="EM365" s="28"/>
      <c r="EN365" s="27"/>
      <c r="EO365" s="28"/>
      <c r="EP365" s="27"/>
      <c r="EQ365" s="28"/>
      <c r="ER365" s="27"/>
      <c r="ES365" s="28"/>
      <c r="ET365" s="27"/>
      <c r="EU365" s="26"/>
      <c r="EV365" s="27"/>
      <c r="EW365" s="26"/>
      <c r="EX365" s="27"/>
      <c r="EY365" s="26"/>
      <c r="EZ365" s="27"/>
      <c r="FA365" s="26"/>
      <c r="FB365" s="27"/>
      <c r="FC365" s="26"/>
      <c r="FD365" s="27"/>
      <c r="FE365" s="26"/>
      <c r="FF365" s="27"/>
      <c r="FG365" s="30"/>
      <c r="FH365" s="31"/>
      <c r="FI365" s="31">
        <f t="shared" si="38"/>
        <v>12500</v>
      </c>
      <c r="FJ365" s="31">
        <f t="shared" si="34"/>
        <v>57080</v>
      </c>
      <c r="FK365" s="31">
        <f t="shared" si="35"/>
        <v>12500</v>
      </c>
      <c r="FL365" s="32">
        <f t="shared" si="36"/>
        <v>44580</v>
      </c>
    </row>
    <row r="366" spans="1:168" ht="20.25" customHeight="1">
      <c r="A366" s="41">
        <v>359</v>
      </c>
      <c r="B366" s="48" t="s">
        <v>1171</v>
      </c>
      <c r="C366" s="20" t="s">
        <v>1172</v>
      </c>
      <c r="D366" s="20" t="s">
        <v>1460</v>
      </c>
      <c r="E366" s="20" t="s">
        <v>1457</v>
      </c>
      <c r="F366" s="126" t="s">
        <v>1173</v>
      </c>
      <c r="G366" s="33"/>
      <c r="H366" s="127"/>
      <c r="I366" s="94">
        <v>6600</v>
      </c>
      <c r="J366" s="127"/>
      <c r="K366" s="34">
        <f t="shared" si="33"/>
        <v>57080</v>
      </c>
      <c r="L366" s="38">
        <f t="shared" si="39"/>
        <v>9240</v>
      </c>
      <c r="M366" s="26">
        <v>1500</v>
      </c>
      <c r="N366" s="26">
        <v>1000</v>
      </c>
      <c r="O366" s="26">
        <v>5000</v>
      </c>
      <c r="P366" s="26">
        <v>8000</v>
      </c>
      <c r="Q366" s="258"/>
      <c r="R366" s="258"/>
      <c r="S366" s="258"/>
      <c r="T366" s="258"/>
      <c r="U366" s="258"/>
      <c r="V366" s="258"/>
      <c r="W366" s="258"/>
      <c r="X366" s="258"/>
      <c r="Y366" s="258"/>
      <c r="Z366" s="258"/>
      <c r="AA366" s="258"/>
      <c r="AB366" s="258"/>
      <c r="AC366" s="258"/>
      <c r="AD366" s="258"/>
      <c r="AE366" s="258"/>
      <c r="AF366" s="258"/>
      <c r="AG366" s="258"/>
      <c r="AH366" s="258"/>
      <c r="AI366" s="258"/>
      <c r="AJ366" s="258"/>
      <c r="AK366" s="258"/>
      <c r="AL366" s="258"/>
      <c r="AM366" s="258"/>
      <c r="AN366" s="258"/>
      <c r="AO366" s="258"/>
      <c r="AP366" s="258"/>
      <c r="AQ366" s="258"/>
      <c r="AR366" s="258"/>
      <c r="AS366" s="258"/>
      <c r="AT366" s="258"/>
      <c r="AU366" s="258"/>
      <c r="AV366" s="258"/>
      <c r="AW366" s="258"/>
      <c r="AX366" s="258"/>
      <c r="AY366" s="258"/>
      <c r="AZ366" s="258"/>
      <c r="BA366" s="258"/>
      <c r="BB366" s="258"/>
      <c r="BC366" s="258"/>
      <c r="BD366" s="258"/>
      <c r="BE366" s="258"/>
      <c r="BF366" s="258"/>
      <c r="BG366" s="258"/>
      <c r="BH366" s="258"/>
      <c r="BI366" s="258"/>
      <c r="BJ366" s="258"/>
      <c r="BK366" s="258"/>
      <c r="BL366" s="258"/>
      <c r="BM366" s="258"/>
      <c r="BN366" s="258"/>
      <c r="BO366" s="258"/>
      <c r="BP366" s="258"/>
      <c r="BQ366" s="258"/>
      <c r="BR366" s="258"/>
      <c r="BS366" s="258"/>
      <c r="BT366" s="258"/>
      <c r="BU366" s="258"/>
      <c r="BV366" s="258"/>
      <c r="BW366" s="258"/>
      <c r="BX366" s="258"/>
      <c r="BY366" s="258"/>
      <c r="BZ366" s="258"/>
      <c r="CA366" s="258"/>
      <c r="CB366" s="258"/>
      <c r="CC366" s="26">
        <v>1500</v>
      </c>
      <c r="CD366" s="27">
        <v>1500</v>
      </c>
      <c r="CE366" s="26">
        <v>1000</v>
      </c>
      <c r="CF366" s="27">
        <v>1000</v>
      </c>
      <c r="CG366" s="26">
        <v>5000</v>
      </c>
      <c r="CH366" s="27">
        <v>5000</v>
      </c>
      <c r="CI366" s="26">
        <v>8000</v>
      </c>
      <c r="CJ366" s="27">
        <v>0</v>
      </c>
      <c r="CK366" s="26"/>
      <c r="CL366" s="27"/>
      <c r="CM366" s="29">
        <v>4620</v>
      </c>
      <c r="CN366" s="27"/>
      <c r="CO366" s="29">
        <v>4620</v>
      </c>
      <c r="CP366" s="27"/>
      <c r="CQ366" s="29">
        <v>4620</v>
      </c>
      <c r="CR366" s="27"/>
      <c r="CS366" s="29">
        <v>4620</v>
      </c>
      <c r="CT366" s="27">
        <v>8000</v>
      </c>
      <c r="CU366" s="29">
        <v>4620</v>
      </c>
      <c r="CV366" s="27">
        <v>9240</v>
      </c>
      <c r="CW366" s="29">
        <v>4620</v>
      </c>
      <c r="CX366" s="27">
        <v>18480</v>
      </c>
      <c r="CY366" s="29">
        <v>4620</v>
      </c>
      <c r="CZ366" s="27"/>
      <c r="DA366" s="29">
        <v>4620</v>
      </c>
      <c r="DB366" s="27">
        <v>4620</v>
      </c>
      <c r="DC366" s="29">
        <v>4620</v>
      </c>
      <c r="DD366" s="27"/>
      <c r="DE366" s="128"/>
      <c r="DF366" s="27"/>
      <c r="DG366" s="128"/>
      <c r="DH366" s="27"/>
      <c r="DI366" s="128"/>
      <c r="DJ366" s="27"/>
      <c r="DK366" s="28"/>
      <c r="DL366" s="27"/>
      <c r="DM366" s="28"/>
      <c r="DN366" s="27"/>
      <c r="DO366" s="28"/>
      <c r="DP366" s="27"/>
      <c r="DQ366" s="28"/>
      <c r="DR366" s="27"/>
      <c r="DS366" s="28"/>
      <c r="DT366" s="27"/>
      <c r="DU366" s="28"/>
      <c r="DV366" s="27"/>
      <c r="DW366" s="28"/>
      <c r="DX366" s="27"/>
      <c r="DY366" s="28"/>
      <c r="DZ366" s="27"/>
      <c r="EA366" s="28"/>
      <c r="EB366" s="27"/>
      <c r="EC366" s="28"/>
      <c r="ED366" s="27"/>
      <c r="EE366" s="28"/>
      <c r="EF366" s="27"/>
      <c r="EG366" s="28"/>
      <c r="EH366" s="27"/>
      <c r="EI366" s="28"/>
      <c r="EJ366" s="27"/>
      <c r="EK366" s="28"/>
      <c r="EL366" s="27"/>
      <c r="EM366" s="28"/>
      <c r="EN366" s="27"/>
      <c r="EO366" s="28"/>
      <c r="EP366" s="27"/>
      <c r="EQ366" s="28"/>
      <c r="ER366" s="27"/>
      <c r="ES366" s="28"/>
      <c r="ET366" s="27"/>
      <c r="EU366" s="26"/>
      <c r="EV366" s="27"/>
      <c r="EW366" s="26"/>
      <c r="EX366" s="27"/>
      <c r="EY366" s="26"/>
      <c r="EZ366" s="27"/>
      <c r="FA366" s="26"/>
      <c r="FB366" s="27"/>
      <c r="FC366" s="26"/>
      <c r="FD366" s="27"/>
      <c r="FE366" s="26"/>
      <c r="FF366" s="27"/>
      <c r="FG366" s="30"/>
      <c r="FH366" s="31"/>
      <c r="FI366" s="31">
        <f t="shared" si="38"/>
        <v>47840</v>
      </c>
      <c r="FJ366" s="31">
        <f t="shared" si="34"/>
        <v>57080</v>
      </c>
      <c r="FK366" s="31">
        <f t="shared" si="35"/>
        <v>47840</v>
      </c>
      <c r="FL366" s="32">
        <f t="shared" si="36"/>
        <v>9240</v>
      </c>
    </row>
    <row r="367" spans="1:168" ht="20.25" customHeight="1">
      <c r="A367" s="172">
        <v>360</v>
      </c>
      <c r="B367" s="48" t="s">
        <v>1174</v>
      </c>
      <c r="C367" s="20" t="s">
        <v>1175</v>
      </c>
      <c r="D367" s="20" t="s">
        <v>1460</v>
      </c>
      <c r="E367" s="20" t="s">
        <v>1457</v>
      </c>
      <c r="F367" s="126" t="s">
        <v>1176</v>
      </c>
      <c r="G367" s="52"/>
      <c r="H367" s="127"/>
      <c r="I367" s="94">
        <v>6600</v>
      </c>
      <c r="J367" s="127"/>
      <c r="K367" s="34">
        <f t="shared" si="33"/>
        <v>57080</v>
      </c>
      <c r="L367" s="38">
        <f t="shared" si="39"/>
        <v>9240</v>
      </c>
      <c r="M367" s="26">
        <v>1500</v>
      </c>
      <c r="N367" s="26">
        <v>1000</v>
      </c>
      <c r="O367" s="26">
        <v>5000</v>
      </c>
      <c r="P367" s="26">
        <v>8000</v>
      </c>
      <c r="Q367" s="258"/>
      <c r="R367" s="258"/>
      <c r="S367" s="258"/>
      <c r="T367" s="258"/>
      <c r="U367" s="258"/>
      <c r="V367" s="258"/>
      <c r="W367" s="258"/>
      <c r="X367" s="258"/>
      <c r="Y367" s="258"/>
      <c r="Z367" s="258"/>
      <c r="AA367" s="258"/>
      <c r="AB367" s="258"/>
      <c r="AC367" s="258"/>
      <c r="AD367" s="258"/>
      <c r="AE367" s="258"/>
      <c r="AF367" s="258"/>
      <c r="AG367" s="258"/>
      <c r="AH367" s="258"/>
      <c r="AI367" s="258"/>
      <c r="AJ367" s="258"/>
      <c r="AK367" s="258"/>
      <c r="AL367" s="258"/>
      <c r="AM367" s="258"/>
      <c r="AN367" s="258"/>
      <c r="AO367" s="258"/>
      <c r="AP367" s="258"/>
      <c r="AQ367" s="258"/>
      <c r="AR367" s="258"/>
      <c r="AS367" s="258"/>
      <c r="AT367" s="258"/>
      <c r="AU367" s="258"/>
      <c r="AV367" s="258"/>
      <c r="AW367" s="258"/>
      <c r="AX367" s="258"/>
      <c r="AY367" s="258"/>
      <c r="AZ367" s="258"/>
      <c r="BA367" s="258"/>
      <c r="BB367" s="258"/>
      <c r="BC367" s="258"/>
      <c r="BD367" s="258"/>
      <c r="BE367" s="258"/>
      <c r="BF367" s="258"/>
      <c r="BG367" s="258"/>
      <c r="BH367" s="258"/>
      <c r="BI367" s="258"/>
      <c r="BJ367" s="258"/>
      <c r="BK367" s="258"/>
      <c r="BL367" s="258"/>
      <c r="BM367" s="258"/>
      <c r="BN367" s="258"/>
      <c r="BO367" s="258"/>
      <c r="BP367" s="258"/>
      <c r="BQ367" s="258"/>
      <c r="BR367" s="258"/>
      <c r="BS367" s="258"/>
      <c r="BT367" s="258"/>
      <c r="BU367" s="258"/>
      <c r="BV367" s="258"/>
      <c r="BW367" s="258"/>
      <c r="BX367" s="258"/>
      <c r="BY367" s="258"/>
      <c r="BZ367" s="258"/>
      <c r="CA367" s="258"/>
      <c r="CB367" s="258"/>
      <c r="CC367" s="26">
        <v>1500</v>
      </c>
      <c r="CD367" s="27">
        <v>1500</v>
      </c>
      <c r="CE367" s="26">
        <v>1000</v>
      </c>
      <c r="CF367" s="27">
        <v>1000</v>
      </c>
      <c r="CG367" s="26">
        <v>5000</v>
      </c>
      <c r="CH367" s="27">
        <v>5000</v>
      </c>
      <c r="CI367" s="26">
        <v>8000</v>
      </c>
      <c r="CJ367" s="27">
        <v>0</v>
      </c>
      <c r="CK367" s="26"/>
      <c r="CL367" s="27"/>
      <c r="CM367" s="29">
        <v>4620</v>
      </c>
      <c r="CN367" s="27">
        <v>0</v>
      </c>
      <c r="CO367" s="29">
        <v>4620</v>
      </c>
      <c r="CP367" s="27">
        <v>0</v>
      </c>
      <c r="CQ367" s="29">
        <v>4620</v>
      </c>
      <c r="CR367" s="27">
        <v>0</v>
      </c>
      <c r="CS367" s="29">
        <v>4620</v>
      </c>
      <c r="CT367" s="27">
        <v>26480</v>
      </c>
      <c r="CU367" s="29">
        <v>4620</v>
      </c>
      <c r="CV367" s="27"/>
      <c r="CW367" s="29">
        <v>4620</v>
      </c>
      <c r="CX367" s="27">
        <v>4620</v>
      </c>
      <c r="CY367" s="29">
        <v>4620</v>
      </c>
      <c r="CZ367" s="27"/>
      <c r="DA367" s="29">
        <v>4620</v>
      </c>
      <c r="DB367" s="27">
        <v>9240</v>
      </c>
      <c r="DC367" s="29">
        <v>4620</v>
      </c>
      <c r="DD367" s="27"/>
      <c r="DE367" s="128"/>
      <c r="DF367" s="27"/>
      <c r="DG367" s="128"/>
      <c r="DH367" s="27"/>
      <c r="DI367" s="128"/>
      <c r="DJ367" s="27"/>
      <c r="DK367" s="28"/>
      <c r="DL367" s="27"/>
      <c r="DM367" s="28"/>
      <c r="DN367" s="27"/>
      <c r="DO367" s="28"/>
      <c r="DP367" s="27"/>
      <c r="DQ367" s="28"/>
      <c r="DR367" s="27"/>
      <c r="DS367" s="28"/>
      <c r="DT367" s="27"/>
      <c r="DU367" s="28"/>
      <c r="DV367" s="27"/>
      <c r="DW367" s="28"/>
      <c r="DX367" s="27"/>
      <c r="DY367" s="28"/>
      <c r="DZ367" s="27"/>
      <c r="EA367" s="28"/>
      <c r="EB367" s="27"/>
      <c r="EC367" s="28"/>
      <c r="ED367" s="27"/>
      <c r="EE367" s="28"/>
      <c r="EF367" s="27"/>
      <c r="EG367" s="28"/>
      <c r="EH367" s="27"/>
      <c r="EI367" s="28"/>
      <c r="EJ367" s="27"/>
      <c r="EK367" s="28"/>
      <c r="EL367" s="27"/>
      <c r="EM367" s="28"/>
      <c r="EN367" s="27"/>
      <c r="EO367" s="28"/>
      <c r="EP367" s="27"/>
      <c r="EQ367" s="28"/>
      <c r="ER367" s="27"/>
      <c r="ES367" s="28"/>
      <c r="ET367" s="27"/>
      <c r="EU367" s="26"/>
      <c r="EV367" s="27"/>
      <c r="EW367" s="26"/>
      <c r="EX367" s="27"/>
      <c r="EY367" s="26"/>
      <c r="EZ367" s="27"/>
      <c r="FA367" s="26"/>
      <c r="FB367" s="27"/>
      <c r="FC367" s="26"/>
      <c r="FD367" s="27"/>
      <c r="FE367" s="26"/>
      <c r="FF367" s="27"/>
      <c r="FG367" s="30"/>
      <c r="FH367" s="31"/>
      <c r="FI367" s="31">
        <f t="shared" si="38"/>
        <v>47840</v>
      </c>
      <c r="FJ367" s="31">
        <f t="shared" si="34"/>
        <v>57080</v>
      </c>
      <c r="FK367" s="31">
        <f t="shared" si="35"/>
        <v>47840</v>
      </c>
      <c r="FL367" s="32">
        <f t="shared" si="36"/>
        <v>9240</v>
      </c>
    </row>
    <row r="368" spans="1:168" ht="20.25" customHeight="1">
      <c r="A368" s="41">
        <v>361</v>
      </c>
      <c r="B368" s="48" t="s">
        <v>1177</v>
      </c>
      <c r="C368" s="20" t="s">
        <v>1178</v>
      </c>
      <c r="D368" s="20" t="s">
        <v>1460</v>
      </c>
      <c r="E368" s="20" t="s">
        <v>1457</v>
      </c>
      <c r="F368" s="126" t="s">
        <v>1179</v>
      </c>
      <c r="G368" s="33"/>
      <c r="H368" s="127"/>
      <c r="I368" s="94">
        <v>6600</v>
      </c>
      <c r="J368" s="127"/>
      <c r="K368" s="34">
        <f t="shared" si="33"/>
        <v>57080</v>
      </c>
      <c r="L368" s="38">
        <f t="shared" si="39"/>
        <v>4620</v>
      </c>
      <c r="M368" s="26">
        <v>1500</v>
      </c>
      <c r="N368" s="26">
        <v>1000</v>
      </c>
      <c r="O368" s="26">
        <v>5000</v>
      </c>
      <c r="P368" s="26">
        <v>8000</v>
      </c>
      <c r="Q368" s="258"/>
      <c r="R368" s="258"/>
      <c r="S368" s="258"/>
      <c r="T368" s="258"/>
      <c r="U368" s="258"/>
      <c r="V368" s="258"/>
      <c r="W368" s="258"/>
      <c r="X368" s="258"/>
      <c r="Y368" s="258"/>
      <c r="Z368" s="258"/>
      <c r="AA368" s="258"/>
      <c r="AB368" s="258"/>
      <c r="AC368" s="258"/>
      <c r="AD368" s="258"/>
      <c r="AE368" s="258"/>
      <c r="AF368" s="258"/>
      <c r="AG368" s="258"/>
      <c r="AH368" s="258"/>
      <c r="AI368" s="258"/>
      <c r="AJ368" s="258"/>
      <c r="AK368" s="258"/>
      <c r="AL368" s="258"/>
      <c r="AM368" s="258"/>
      <c r="AN368" s="258"/>
      <c r="AO368" s="258"/>
      <c r="AP368" s="258"/>
      <c r="AQ368" s="258"/>
      <c r="AR368" s="258"/>
      <c r="AS368" s="258"/>
      <c r="AT368" s="258"/>
      <c r="AU368" s="258"/>
      <c r="AV368" s="258"/>
      <c r="AW368" s="258"/>
      <c r="AX368" s="258"/>
      <c r="AY368" s="258"/>
      <c r="AZ368" s="258"/>
      <c r="BA368" s="258"/>
      <c r="BB368" s="258"/>
      <c r="BC368" s="258"/>
      <c r="BD368" s="258"/>
      <c r="BE368" s="258"/>
      <c r="BF368" s="258"/>
      <c r="BG368" s="258"/>
      <c r="BH368" s="258"/>
      <c r="BI368" s="258"/>
      <c r="BJ368" s="258"/>
      <c r="BK368" s="258"/>
      <c r="BL368" s="258"/>
      <c r="BM368" s="258"/>
      <c r="BN368" s="258"/>
      <c r="BO368" s="258"/>
      <c r="BP368" s="258"/>
      <c r="BQ368" s="258"/>
      <c r="BR368" s="258"/>
      <c r="BS368" s="258"/>
      <c r="BT368" s="258"/>
      <c r="BU368" s="258"/>
      <c r="BV368" s="258"/>
      <c r="BW368" s="258"/>
      <c r="BX368" s="258"/>
      <c r="BY368" s="258"/>
      <c r="BZ368" s="258"/>
      <c r="CA368" s="258"/>
      <c r="CB368" s="258"/>
      <c r="CC368" s="26">
        <v>1500</v>
      </c>
      <c r="CD368" s="27">
        <v>1500</v>
      </c>
      <c r="CE368" s="26">
        <v>1000</v>
      </c>
      <c r="CF368" s="27">
        <v>1000</v>
      </c>
      <c r="CG368" s="26">
        <v>5000</v>
      </c>
      <c r="CH368" s="27">
        <v>5000</v>
      </c>
      <c r="CI368" s="26">
        <v>8000</v>
      </c>
      <c r="CJ368" s="27">
        <v>0</v>
      </c>
      <c r="CK368" s="26"/>
      <c r="CL368" s="27"/>
      <c r="CM368" s="29">
        <v>4620</v>
      </c>
      <c r="CN368" s="27">
        <v>0</v>
      </c>
      <c r="CO368" s="29">
        <v>4620</v>
      </c>
      <c r="CP368" s="27">
        <f>4620+0</f>
        <v>4620</v>
      </c>
      <c r="CQ368" s="29">
        <v>4620</v>
      </c>
      <c r="CR368" s="27">
        <f>4620+0</f>
        <v>4620</v>
      </c>
      <c r="CS368" s="29">
        <v>4620</v>
      </c>
      <c r="CT368" s="27">
        <v>12620</v>
      </c>
      <c r="CU368" s="29">
        <v>4620</v>
      </c>
      <c r="CV368" s="27">
        <v>4620</v>
      </c>
      <c r="CW368" s="29">
        <v>4620</v>
      </c>
      <c r="CX368" s="27">
        <v>9240</v>
      </c>
      <c r="CY368" s="29">
        <v>4620</v>
      </c>
      <c r="CZ368" s="27"/>
      <c r="DA368" s="29">
        <v>4620</v>
      </c>
      <c r="DB368" s="27"/>
      <c r="DC368" s="29">
        <v>4620</v>
      </c>
      <c r="DD368" s="27">
        <v>9240</v>
      </c>
      <c r="DE368" s="128"/>
      <c r="DF368" s="27"/>
      <c r="DG368" s="128"/>
      <c r="DH368" s="27"/>
      <c r="DI368" s="128"/>
      <c r="DJ368" s="27"/>
      <c r="DK368" s="28"/>
      <c r="DL368" s="27"/>
      <c r="DM368" s="28"/>
      <c r="DN368" s="27"/>
      <c r="DO368" s="28"/>
      <c r="DP368" s="27"/>
      <c r="DQ368" s="28"/>
      <c r="DR368" s="27"/>
      <c r="DS368" s="28"/>
      <c r="DT368" s="27"/>
      <c r="DU368" s="28"/>
      <c r="DV368" s="27"/>
      <c r="DW368" s="28"/>
      <c r="DX368" s="27"/>
      <c r="DY368" s="28"/>
      <c r="DZ368" s="27"/>
      <c r="EA368" s="28"/>
      <c r="EB368" s="27"/>
      <c r="EC368" s="28"/>
      <c r="ED368" s="27"/>
      <c r="EE368" s="28"/>
      <c r="EF368" s="27"/>
      <c r="EG368" s="28"/>
      <c r="EH368" s="27"/>
      <c r="EI368" s="28"/>
      <c r="EJ368" s="27"/>
      <c r="EK368" s="28"/>
      <c r="EL368" s="27"/>
      <c r="EM368" s="28"/>
      <c r="EN368" s="27"/>
      <c r="EO368" s="28"/>
      <c r="EP368" s="27"/>
      <c r="EQ368" s="28"/>
      <c r="ER368" s="27"/>
      <c r="ES368" s="28"/>
      <c r="ET368" s="27"/>
      <c r="EU368" s="26"/>
      <c r="EV368" s="27"/>
      <c r="EW368" s="26"/>
      <c r="EX368" s="27"/>
      <c r="EY368" s="26"/>
      <c r="EZ368" s="27"/>
      <c r="FA368" s="26"/>
      <c r="FB368" s="27"/>
      <c r="FC368" s="26"/>
      <c r="FD368" s="27"/>
      <c r="FE368" s="26"/>
      <c r="FF368" s="27"/>
      <c r="FG368" s="30"/>
      <c r="FH368" s="31"/>
      <c r="FI368" s="31">
        <f t="shared" si="38"/>
        <v>52460</v>
      </c>
      <c r="FJ368" s="31">
        <f t="shared" si="34"/>
        <v>57080</v>
      </c>
      <c r="FK368" s="31">
        <f t="shared" si="35"/>
        <v>52460</v>
      </c>
      <c r="FL368" s="32">
        <f t="shared" si="36"/>
        <v>4620</v>
      </c>
    </row>
    <row r="369" spans="1:168" ht="20.25" customHeight="1">
      <c r="A369" s="172">
        <v>362</v>
      </c>
      <c r="B369" s="48" t="s">
        <v>1180</v>
      </c>
      <c r="C369" s="20" t="s">
        <v>1181</v>
      </c>
      <c r="D369" s="20" t="s">
        <v>1460</v>
      </c>
      <c r="E369" s="20" t="s">
        <v>1457</v>
      </c>
      <c r="F369" s="126" t="s">
        <v>1182</v>
      </c>
      <c r="G369" s="213" t="s">
        <v>410</v>
      </c>
      <c r="H369" s="35" t="s">
        <v>1463</v>
      </c>
      <c r="I369" s="94">
        <v>6200</v>
      </c>
      <c r="J369" s="35"/>
      <c r="K369" s="34">
        <f t="shared" si="33"/>
        <v>54560</v>
      </c>
      <c r="L369" s="25">
        <f t="shared" si="39"/>
        <v>4340</v>
      </c>
      <c r="M369" s="26">
        <v>1500</v>
      </c>
      <c r="N369" s="26">
        <v>1000</v>
      </c>
      <c r="O369" s="26">
        <v>5000</v>
      </c>
      <c r="P369" s="26">
        <v>8000</v>
      </c>
      <c r="Q369" s="258"/>
      <c r="R369" s="258"/>
      <c r="S369" s="258"/>
      <c r="T369" s="258"/>
      <c r="U369" s="258"/>
      <c r="V369" s="258"/>
      <c r="W369" s="258"/>
      <c r="X369" s="258"/>
      <c r="Y369" s="258"/>
      <c r="Z369" s="258"/>
      <c r="AA369" s="258"/>
      <c r="AB369" s="258"/>
      <c r="AC369" s="258"/>
      <c r="AD369" s="258"/>
      <c r="AE369" s="258"/>
      <c r="AF369" s="258"/>
      <c r="AG369" s="258"/>
      <c r="AH369" s="258"/>
      <c r="AI369" s="258"/>
      <c r="AJ369" s="258"/>
      <c r="AK369" s="258"/>
      <c r="AL369" s="258"/>
      <c r="AM369" s="258"/>
      <c r="AN369" s="258"/>
      <c r="AO369" s="258"/>
      <c r="AP369" s="258"/>
      <c r="AQ369" s="258"/>
      <c r="AR369" s="258"/>
      <c r="AS369" s="258"/>
      <c r="AT369" s="258"/>
      <c r="AU369" s="258"/>
      <c r="AV369" s="258"/>
      <c r="AW369" s="258"/>
      <c r="AX369" s="258"/>
      <c r="AY369" s="258"/>
      <c r="AZ369" s="258"/>
      <c r="BA369" s="258"/>
      <c r="BB369" s="258"/>
      <c r="BC369" s="258"/>
      <c r="BD369" s="258"/>
      <c r="BE369" s="258"/>
      <c r="BF369" s="258"/>
      <c r="BG369" s="258"/>
      <c r="BH369" s="258"/>
      <c r="BI369" s="258"/>
      <c r="BJ369" s="258"/>
      <c r="BK369" s="258"/>
      <c r="BL369" s="258"/>
      <c r="BM369" s="258"/>
      <c r="BN369" s="258"/>
      <c r="BO369" s="258"/>
      <c r="BP369" s="258"/>
      <c r="BQ369" s="258"/>
      <c r="BR369" s="258"/>
      <c r="BS369" s="258"/>
      <c r="BT369" s="258"/>
      <c r="BU369" s="258"/>
      <c r="BV369" s="258"/>
      <c r="BW369" s="258"/>
      <c r="BX369" s="258"/>
      <c r="BY369" s="258"/>
      <c r="BZ369" s="258"/>
      <c r="CA369" s="258"/>
      <c r="CB369" s="258"/>
      <c r="CC369" s="26">
        <v>1500</v>
      </c>
      <c r="CD369" s="27">
        <v>1500</v>
      </c>
      <c r="CE369" s="26">
        <v>1000</v>
      </c>
      <c r="CF369" s="27">
        <v>1000</v>
      </c>
      <c r="CG369" s="26">
        <v>5000</v>
      </c>
      <c r="CH369" s="27">
        <v>5000</v>
      </c>
      <c r="CI369" s="26">
        <v>8000</v>
      </c>
      <c r="CJ369" s="27">
        <v>0</v>
      </c>
      <c r="CK369" s="26"/>
      <c r="CL369" s="27"/>
      <c r="CM369" s="29">
        <v>4340</v>
      </c>
      <c r="CN369" s="27">
        <v>0</v>
      </c>
      <c r="CO369" s="29">
        <v>4340</v>
      </c>
      <c r="CP369" s="27">
        <f>12620+4620</f>
        <v>17240</v>
      </c>
      <c r="CQ369" s="29">
        <v>4340</v>
      </c>
      <c r="CR369" s="27">
        <v>0</v>
      </c>
      <c r="CS369" s="29">
        <v>4340</v>
      </c>
      <c r="CT369" s="27">
        <v>8120</v>
      </c>
      <c r="CU369" s="29">
        <v>4340</v>
      </c>
      <c r="CV369" s="27"/>
      <c r="CW369" s="29">
        <v>4340</v>
      </c>
      <c r="CX369" s="27"/>
      <c r="CY369" s="29">
        <v>4340</v>
      </c>
      <c r="CZ369" s="27"/>
      <c r="DA369" s="29">
        <v>4340</v>
      </c>
      <c r="DB369" s="27"/>
      <c r="DC369" s="29">
        <v>4340</v>
      </c>
      <c r="DD369" s="27">
        <v>17360</v>
      </c>
      <c r="DE369" s="128"/>
      <c r="DF369" s="27"/>
      <c r="DG369" s="128"/>
      <c r="DH369" s="27"/>
      <c r="DI369" s="128"/>
      <c r="DJ369" s="27"/>
      <c r="DK369" s="28"/>
      <c r="DL369" s="27"/>
      <c r="DM369" s="28"/>
      <c r="DN369" s="27"/>
      <c r="DO369" s="28"/>
      <c r="DP369" s="27"/>
      <c r="DQ369" s="28"/>
      <c r="DR369" s="27"/>
      <c r="DS369" s="28"/>
      <c r="DT369" s="27"/>
      <c r="DU369" s="28"/>
      <c r="DV369" s="27"/>
      <c r="DW369" s="28"/>
      <c r="DX369" s="27"/>
      <c r="DY369" s="28"/>
      <c r="DZ369" s="27"/>
      <c r="EA369" s="28"/>
      <c r="EB369" s="27"/>
      <c r="EC369" s="28"/>
      <c r="ED369" s="27"/>
      <c r="EE369" s="28"/>
      <c r="EF369" s="27"/>
      <c r="EG369" s="28"/>
      <c r="EH369" s="27"/>
      <c r="EI369" s="28"/>
      <c r="EJ369" s="27"/>
      <c r="EK369" s="28"/>
      <c r="EL369" s="27"/>
      <c r="EM369" s="28"/>
      <c r="EN369" s="27"/>
      <c r="EO369" s="28"/>
      <c r="EP369" s="27"/>
      <c r="EQ369" s="28"/>
      <c r="ER369" s="27"/>
      <c r="ES369" s="28"/>
      <c r="ET369" s="27"/>
      <c r="EU369" s="26"/>
      <c r="EV369" s="27"/>
      <c r="EW369" s="26"/>
      <c r="EX369" s="27"/>
      <c r="EY369" s="26"/>
      <c r="EZ369" s="27"/>
      <c r="FA369" s="26"/>
      <c r="FB369" s="27"/>
      <c r="FC369" s="26"/>
      <c r="FD369" s="27"/>
      <c r="FE369" s="26"/>
      <c r="FF369" s="27"/>
      <c r="FG369" s="30"/>
      <c r="FH369" s="31"/>
      <c r="FI369" s="31">
        <f t="shared" si="38"/>
        <v>50220</v>
      </c>
      <c r="FJ369" s="31">
        <f t="shared" si="34"/>
        <v>54560</v>
      </c>
      <c r="FK369" s="31">
        <f t="shared" si="35"/>
        <v>50220</v>
      </c>
      <c r="FL369" s="32">
        <f t="shared" si="36"/>
        <v>4340</v>
      </c>
    </row>
    <row r="370" spans="1:168" ht="20.25" customHeight="1">
      <c r="A370" s="41">
        <v>363</v>
      </c>
      <c r="B370" s="48" t="s">
        <v>426</v>
      </c>
      <c r="C370" s="20" t="s">
        <v>427</v>
      </c>
      <c r="D370" s="20" t="s">
        <v>1460</v>
      </c>
      <c r="E370" s="20" t="s">
        <v>1458</v>
      </c>
      <c r="F370" s="21" t="s">
        <v>428</v>
      </c>
      <c r="G370" s="33"/>
      <c r="H370" s="35"/>
      <c r="I370" s="23">
        <v>6600</v>
      </c>
      <c r="J370" s="35"/>
      <c r="K370" s="34">
        <f t="shared" si="33"/>
        <v>57080</v>
      </c>
      <c r="L370" s="25">
        <f>FJ370</f>
        <v>57080</v>
      </c>
      <c r="M370" s="26">
        <v>1500</v>
      </c>
      <c r="N370" s="26">
        <v>1000</v>
      </c>
      <c r="O370" s="26">
        <v>5000</v>
      </c>
      <c r="P370" s="26">
        <v>8000</v>
      </c>
      <c r="Q370" s="258"/>
      <c r="R370" s="258"/>
      <c r="S370" s="258"/>
      <c r="T370" s="258"/>
      <c r="U370" s="258"/>
      <c r="V370" s="258"/>
      <c r="W370" s="258"/>
      <c r="X370" s="258"/>
      <c r="Y370" s="258"/>
      <c r="Z370" s="258"/>
      <c r="AA370" s="258"/>
      <c r="AB370" s="258"/>
      <c r="AC370" s="258"/>
      <c r="AD370" s="258"/>
      <c r="AE370" s="258"/>
      <c r="AF370" s="258"/>
      <c r="AG370" s="258"/>
      <c r="AH370" s="258"/>
      <c r="AI370" s="258"/>
      <c r="AJ370" s="258"/>
      <c r="AK370" s="258"/>
      <c r="AL370" s="258"/>
      <c r="AM370" s="258"/>
      <c r="AN370" s="258"/>
      <c r="AO370" s="258"/>
      <c r="AP370" s="258"/>
      <c r="AQ370" s="258"/>
      <c r="AR370" s="258"/>
      <c r="AS370" s="258"/>
      <c r="AT370" s="258"/>
      <c r="AU370" s="258"/>
      <c r="AV370" s="258"/>
      <c r="AW370" s="258"/>
      <c r="AX370" s="258"/>
      <c r="AY370" s="258"/>
      <c r="AZ370" s="258"/>
      <c r="BA370" s="258"/>
      <c r="BB370" s="258"/>
      <c r="BC370" s="258"/>
      <c r="BD370" s="258"/>
      <c r="BE370" s="258"/>
      <c r="BF370" s="258"/>
      <c r="BG370" s="258"/>
      <c r="BH370" s="258"/>
      <c r="BI370" s="258"/>
      <c r="BJ370" s="258"/>
      <c r="BK370" s="258"/>
      <c r="BL370" s="258"/>
      <c r="BM370" s="258"/>
      <c r="BN370" s="258"/>
      <c r="BO370" s="258"/>
      <c r="BP370" s="258"/>
      <c r="BQ370" s="258"/>
      <c r="BR370" s="258"/>
      <c r="BS370" s="258"/>
      <c r="BT370" s="258"/>
      <c r="BU370" s="258"/>
      <c r="BV370" s="258"/>
      <c r="BW370" s="258"/>
      <c r="BX370" s="258"/>
      <c r="BY370" s="258"/>
      <c r="BZ370" s="258"/>
      <c r="CA370" s="258"/>
      <c r="CB370" s="258"/>
      <c r="CC370" s="26">
        <v>1500</v>
      </c>
      <c r="CD370" s="27">
        <v>1500</v>
      </c>
      <c r="CE370" s="26">
        <v>1000</v>
      </c>
      <c r="CF370" s="27">
        <v>1000</v>
      </c>
      <c r="CG370" s="26">
        <v>5000</v>
      </c>
      <c r="CH370" s="27">
        <v>5000</v>
      </c>
      <c r="CI370" s="26">
        <v>8000</v>
      </c>
      <c r="CJ370" s="27"/>
      <c r="CK370" s="28"/>
      <c r="CL370" s="27"/>
      <c r="CM370" s="26"/>
      <c r="CN370" s="27"/>
      <c r="CO370" s="29">
        <v>4620</v>
      </c>
      <c r="CP370" s="27">
        <v>4620</v>
      </c>
      <c r="CQ370" s="29">
        <v>4620</v>
      </c>
      <c r="CR370" s="27">
        <v>4620</v>
      </c>
      <c r="CS370" s="29">
        <v>4620</v>
      </c>
      <c r="CT370" s="27">
        <v>4620</v>
      </c>
      <c r="CU370" s="29">
        <v>4620</v>
      </c>
      <c r="CV370" s="27">
        <v>4620</v>
      </c>
      <c r="CW370" s="29">
        <v>4620</v>
      </c>
      <c r="CX370" s="27">
        <v>4620</v>
      </c>
      <c r="CY370" s="29">
        <v>4620</v>
      </c>
      <c r="CZ370" s="27">
        <v>4620</v>
      </c>
      <c r="DA370" s="29">
        <v>4620</v>
      </c>
      <c r="DB370" s="27">
        <v>4620</v>
      </c>
      <c r="DC370" s="29">
        <v>4620</v>
      </c>
      <c r="DD370" s="27"/>
      <c r="DE370" s="29">
        <v>4620</v>
      </c>
      <c r="DF370" s="27">
        <v>4620</v>
      </c>
      <c r="DG370" s="28"/>
      <c r="DH370" s="27"/>
      <c r="DI370" s="28"/>
      <c r="DJ370" s="27"/>
      <c r="DK370" s="28"/>
      <c r="DL370" s="27"/>
      <c r="DM370" s="28"/>
      <c r="DN370" s="27"/>
      <c r="DO370" s="28"/>
      <c r="DP370" s="27"/>
      <c r="DQ370" s="28"/>
      <c r="DR370" s="27"/>
      <c r="DS370" s="28"/>
      <c r="DT370" s="27"/>
      <c r="DU370" s="28"/>
      <c r="DV370" s="27"/>
      <c r="DW370" s="28"/>
      <c r="DX370" s="27"/>
      <c r="DY370" s="28"/>
      <c r="DZ370" s="27"/>
      <c r="EA370" s="28"/>
      <c r="EB370" s="27"/>
      <c r="EC370" s="28"/>
      <c r="ED370" s="27"/>
      <c r="EE370" s="28"/>
      <c r="EF370" s="27"/>
      <c r="EG370" s="28"/>
      <c r="EH370" s="27"/>
      <c r="EI370" s="28"/>
      <c r="EJ370" s="27"/>
      <c r="EK370" s="28"/>
      <c r="EL370" s="27"/>
      <c r="EM370" s="28"/>
      <c r="EN370" s="27"/>
      <c r="EO370" s="28"/>
      <c r="EP370" s="27"/>
      <c r="EQ370" s="28"/>
      <c r="ER370" s="27"/>
      <c r="ES370" s="28"/>
      <c r="ET370" s="27"/>
      <c r="EU370" s="26"/>
      <c r="EV370" s="27"/>
      <c r="EW370" s="26"/>
      <c r="EX370" s="27"/>
      <c r="EY370" s="26"/>
      <c r="EZ370" s="27"/>
      <c r="FA370" s="26"/>
      <c r="FB370" s="27"/>
      <c r="FC370" s="26"/>
      <c r="FD370" s="27"/>
      <c r="FE370" s="26"/>
      <c r="FF370" s="27"/>
      <c r="FG370" s="30"/>
      <c r="FH370" s="31"/>
      <c r="FI370" s="31">
        <f t="shared" si="38"/>
        <v>44460</v>
      </c>
      <c r="FJ370" s="31">
        <f t="shared" si="34"/>
        <v>57080</v>
      </c>
      <c r="FK370" s="31">
        <f t="shared" si="35"/>
        <v>44460</v>
      </c>
      <c r="FL370" s="32">
        <f t="shared" si="36"/>
        <v>12620</v>
      </c>
    </row>
    <row r="371" spans="1:168" ht="20.25" customHeight="1">
      <c r="A371" s="172">
        <v>364</v>
      </c>
      <c r="B371" s="48" t="s">
        <v>1183</v>
      </c>
      <c r="C371" s="20" t="s">
        <v>1184</v>
      </c>
      <c r="D371" s="20" t="s">
        <v>1460</v>
      </c>
      <c r="E371" s="20" t="s">
        <v>1457</v>
      </c>
      <c r="F371" s="126" t="s">
        <v>1185</v>
      </c>
      <c r="G371" s="132" t="s">
        <v>410</v>
      </c>
      <c r="H371" s="24" t="s">
        <v>1463</v>
      </c>
      <c r="I371" s="94">
        <v>6200</v>
      </c>
      <c r="K371" s="34">
        <f t="shared" si="33"/>
        <v>54560</v>
      </c>
      <c r="L371" s="25">
        <f>FL371</f>
        <v>2100</v>
      </c>
      <c r="M371" s="26">
        <v>1500</v>
      </c>
      <c r="N371" s="26">
        <v>1000</v>
      </c>
      <c r="O371" s="26">
        <v>5000</v>
      </c>
      <c r="P371" s="26">
        <v>8000</v>
      </c>
      <c r="Q371" s="258"/>
      <c r="R371" s="258"/>
      <c r="S371" s="258"/>
      <c r="T371" s="258"/>
      <c r="U371" s="258"/>
      <c r="V371" s="258"/>
      <c r="W371" s="258"/>
      <c r="X371" s="258"/>
      <c r="Y371" s="258"/>
      <c r="Z371" s="258"/>
      <c r="AA371" s="258"/>
      <c r="AB371" s="258"/>
      <c r="AC371" s="258"/>
      <c r="AD371" s="258"/>
      <c r="AE371" s="258"/>
      <c r="AF371" s="258"/>
      <c r="AG371" s="258"/>
      <c r="AH371" s="258"/>
      <c r="AI371" s="258"/>
      <c r="AJ371" s="258"/>
      <c r="AK371" s="258"/>
      <c r="AL371" s="258"/>
      <c r="AM371" s="258"/>
      <c r="AN371" s="258"/>
      <c r="AO371" s="258"/>
      <c r="AP371" s="258"/>
      <c r="AQ371" s="258"/>
      <c r="AR371" s="258"/>
      <c r="AS371" s="258"/>
      <c r="AT371" s="258"/>
      <c r="AU371" s="258"/>
      <c r="AV371" s="258"/>
      <c r="AW371" s="258"/>
      <c r="AX371" s="258"/>
      <c r="AY371" s="258"/>
      <c r="AZ371" s="258"/>
      <c r="BA371" s="258"/>
      <c r="BB371" s="258"/>
      <c r="BC371" s="258"/>
      <c r="BD371" s="258"/>
      <c r="BE371" s="258"/>
      <c r="BF371" s="258"/>
      <c r="BG371" s="258"/>
      <c r="BH371" s="258"/>
      <c r="BI371" s="258"/>
      <c r="BJ371" s="258"/>
      <c r="BK371" s="258"/>
      <c r="BL371" s="258"/>
      <c r="BM371" s="258"/>
      <c r="BN371" s="258"/>
      <c r="BO371" s="258"/>
      <c r="BP371" s="258"/>
      <c r="BQ371" s="258"/>
      <c r="BR371" s="258"/>
      <c r="BS371" s="258"/>
      <c r="BT371" s="258"/>
      <c r="BU371" s="258"/>
      <c r="BV371" s="258"/>
      <c r="BW371" s="258"/>
      <c r="BX371" s="258"/>
      <c r="BY371" s="258"/>
      <c r="BZ371" s="258"/>
      <c r="CA371" s="258"/>
      <c r="CB371" s="258"/>
      <c r="CC371" s="26">
        <v>1500</v>
      </c>
      <c r="CD371" s="27">
        <v>1500</v>
      </c>
      <c r="CE371" s="26">
        <v>1000</v>
      </c>
      <c r="CF371" s="27">
        <v>1000</v>
      </c>
      <c r="CG371" s="26">
        <v>5000</v>
      </c>
      <c r="CH371" s="27">
        <v>5000</v>
      </c>
      <c r="CI371" s="26">
        <v>8000</v>
      </c>
      <c r="CJ371" s="27">
        <v>0</v>
      </c>
      <c r="CK371" s="26"/>
      <c r="CL371" s="27"/>
      <c r="CM371" s="29">
        <v>4340</v>
      </c>
      <c r="CN371" s="27">
        <v>12620</v>
      </c>
      <c r="CO371" s="29">
        <v>4340</v>
      </c>
      <c r="CP371" s="27">
        <v>0</v>
      </c>
      <c r="CQ371" s="29">
        <v>4340</v>
      </c>
      <c r="CR371" s="27">
        <v>0</v>
      </c>
      <c r="CS371" s="29">
        <v>4340</v>
      </c>
      <c r="CT371" s="27">
        <v>13860</v>
      </c>
      <c r="CU371" s="29">
        <v>4340</v>
      </c>
      <c r="CV371" s="27"/>
      <c r="CW371" s="29">
        <v>4340</v>
      </c>
      <c r="CX371" s="27"/>
      <c r="CY371" s="29">
        <v>4340</v>
      </c>
      <c r="CZ371" s="27"/>
      <c r="DA371" s="29">
        <v>4340</v>
      </c>
      <c r="DB371" s="27"/>
      <c r="DC371" s="29">
        <v>4340</v>
      </c>
      <c r="DD371" s="27">
        <v>18480</v>
      </c>
      <c r="DE371" s="128"/>
      <c r="DF371" s="27"/>
      <c r="DG371" s="128"/>
      <c r="DH371" s="27"/>
      <c r="DI371" s="128"/>
      <c r="DJ371" s="27"/>
      <c r="DK371" s="28"/>
      <c r="DL371" s="27"/>
      <c r="DM371" s="28"/>
      <c r="DN371" s="27"/>
      <c r="DO371" s="28"/>
      <c r="DP371" s="27"/>
      <c r="DQ371" s="28"/>
      <c r="DR371" s="27"/>
      <c r="DS371" s="28"/>
      <c r="DT371" s="27"/>
      <c r="DU371" s="28"/>
      <c r="DV371" s="27"/>
      <c r="DW371" s="28"/>
      <c r="DX371" s="27"/>
      <c r="DY371" s="28"/>
      <c r="DZ371" s="27"/>
      <c r="EA371" s="28"/>
      <c r="EB371" s="27"/>
      <c r="EC371" s="28"/>
      <c r="ED371" s="27"/>
      <c r="EE371" s="28"/>
      <c r="EF371" s="27"/>
      <c r="EG371" s="28"/>
      <c r="EH371" s="27"/>
      <c r="EI371" s="28"/>
      <c r="EJ371" s="27"/>
      <c r="EK371" s="28"/>
      <c r="EL371" s="27"/>
      <c r="EM371" s="28"/>
      <c r="EN371" s="27"/>
      <c r="EO371" s="28"/>
      <c r="EP371" s="27"/>
      <c r="EQ371" s="28"/>
      <c r="ER371" s="27"/>
      <c r="ES371" s="28"/>
      <c r="ET371" s="27"/>
      <c r="EU371" s="26"/>
      <c r="EV371" s="27"/>
      <c r="EW371" s="26"/>
      <c r="EX371" s="27"/>
      <c r="EY371" s="26"/>
      <c r="EZ371" s="27"/>
      <c r="FA371" s="26"/>
      <c r="FB371" s="27"/>
      <c r="FC371" s="26"/>
      <c r="FD371" s="27"/>
      <c r="FE371" s="26"/>
      <c r="FF371" s="27"/>
      <c r="FG371" s="30"/>
      <c r="FH371" s="31"/>
      <c r="FI371" s="31">
        <f t="shared" si="38"/>
        <v>52460</v>
      </c>
      <c r="FJ371" s="31">
        <f t="shared" si="34"/>
        <v>54560</v>
      </c>
      <c r="FK371" s="31">
        <f t="shared" si="35"/>
        <v>52460</v>
      </c>
      <c r="FL371" s="32">
        <f t="shared" si="36"/>
        <v>2100</v>
      </c>
    </row>
    <row r="372" spans="1:168" ht="20.25" customHeight="1">
      <c r="A372" s="41">
        <v>365</v>
      </c>
      <c r="B372" s="48" t="s">
        <v>429</v>
      </c>
      <c r="C372" s="20" t="s">
        <v>430</v>
      </c>
      <c r="D372" s="20" t="s">
        <v>1460</v>
      </c>
      <c r="E372" s="20" t="s">
        <v>1458</v>
      </c>
      <c r="F372" s="21" t="s">
        <v>431</v>
      </c>
      <c r="G372" s="211" t="s">
        <v>45</v>
      </c>
      <c r="H372" s="35" t="s">
        <v>1463</v>
      </c>
      <c r="I372" s="23">
        <v>6200</v>
      </c>
      <c r="J372" s="35"/>
      <c r="K372" s="34">
        <f t="shared" si="33"/>
        <v>54560</v>
      </c>
      <c r="L372" s="25">
        <f>FJ372</f>
        <v>54560</v>
      </c>
      <c r="M372" s="26">
        <v>1500</v>
      </c>
      <c r="N372" s="26">
        <v>1000</v>
      </c>
      <c r="O372" s="26">
        <v>5000</v>
      </c>
      <c r="P372" s="26">
        <v>8000</v>
      </c>
      <c r="Q372" s="258"/>
      <c r="R372" s="258"/>
      <c r="S372" s="258"/>
      <c r="T372" s="258"/>
      <c r="U372" s="258"/>
      <c r="V372" s="258"/>
      <c r="W372" s="258"/>
      <c r="X372" s="258"/>
      <c r="Y372" s="258"/>
      <c r="Z372" s="258"/>
      <c r="AA372" s="258"/>
      <c r="AB372" s="258"/>
      <c r="AC372" s="258"/>
      <c r="AD372" s="258"/>
      <c r="AE372" s="258"/>
      <c r="AF372" s="258"/>
      <c r="AG372" s="258"/>
      <c r="AH372" s="258"/>
      <c r="AI372" s="258"/>
      <c r="AJ372" s="258"/>
      <c r="AK372" s="258"/>
      <c r="AL372" s="258"/>
      <c r="AM372" s="258"/>
      <c r="AN372" s="258"/>
      <c r="AO372" s="258"/>
      <c r="AP372" s="258"/>
      <c r="AQ372" s="258"/>
      <c r="AR372" s="258"/>
      <c r="AS372" s="258"/>
      <c r="AT372" s="258"/>
      <c r="AU372" s="258"/>
      <c r="AV372" s="258"/>
      <c r="AW372" s="258"/>
      <c r="AX372" s="258"/>
      <c r="AY372" s="258"/>
      <c r="AZ372" s="258"/>
      <c r="BA372" s="258"/>
      <c r="BB372" s="258"/>
      <c r="BC372" s="258"/>
      <c r="BD372" s="258"/>
      <c r="BE372" s="258"/>
      <c r="BF372" s="258"/>
      <c r="BG372" s="258"/>
      <c r="BH372" s="258"/>
      <c r="BI372" s="258"/>
      <c r="BJ372" s="258"/>
      <c r="BK372" s="258"/>
      <c r="BL372" s="258"/>
      <c r="BM372" s="258"/>
      <c r="BN372" s="258"/>
      <c r="BO372" s="258"/>
      <c r="BP372" s="258"/>
      <c r="BQ372" s="258"/>
      <c r="BR372" s="258"/>
      <c r="BS372" s="258"/>
      <c r="BT372" s="258"/>
      <c r="BU372" s="258"/>
      <c r="BV372" s="258"/>
      <c r="BW372" s="258"/>
      <c r="BX372" s="258"/>
      <c r="BY372" s="258"/>
      <c r="BZ372" s="258"/>
      <c r="CA372" s="258"/>
      <c r="CB372" s="258"/>
      <c r="CC372" s="26">
        <v>1500</v>
      </c>
      <c r="CD372" s="27">
        <v>1500</v>
      </c>
      <c r="CE372" s="26">
        <v>1000</v>
      </c>
      <c r="CF372" s="27">
        <v>1000</v>
      </c>
      <c r="CG372" s="26">
        <v>5000</v>
      </c>
      <c r="CH372" s="27">
        <v>5000</v>
      </c>
      <c r="CI372" s="26">
        <v>8000</v>
      </c>
      <c r="CJ372" s="27">
        <v>0</v>
      </c>
      <c r="CK372" s="28"/>
      <c r="CL372" s="27"/>
      <c r="CM372" s="26"/>
      <c r="CN372" s="27"/>
      <c r="CO372" s="29">
        <v>4340</v>
      </c>
      <c r="CP372" s="27">
        <f>4620+8000</f>
        <v>12620</v>
      </c>
      <c r="CQ372" s="29">
        <v>4340</v>
      </c>
      <c r="CR372" s="27">
        <v>4620</v>
      </c>
      <c r="CS372" s="29">
        <v>4340</v>
      </c>
      <c r="CT372" s="27">
        <v>4620</v>
      </c>
      <c r="CU372" s="29">
        <v>4340</v>
      </c>
      <c r="CV372" s="27">
        <v>4620</v>
      </c>
      <c r="CW372" s="29">
        <v>4340</v>
      </c>
      <c r="CX372" s="27">
        <v>4620</v>
      </c>
      <c r="CY372" s="29">
        <v>4340</v>
      </c>
      <c r="CZ372" s="27">
        <v>4620</v>
      </c>
      <c r="DA372" s="29">
        <v>4340</v>
      </c>
      <c r="DB372" s="27">
        <v>4620</v>
      </c>
      <c r="DC372" s="29">
        <v>4340</v>
      </c>
      <c r="DD372" s="27"/>
      <c r="DE372" s="29">
        <v>4340</v>
      </c>
      <c r="DF372" s="27">
        <v>9240</v>
      </c>
      <c r="DG372" s="28"/>
      <c r="DH372" s="27"/>
      <c r="DI372" s="28"/>
      <c r="DJ372" s="27"/>
      <c r="DK372" s="28"/>
      <c r="DL372" s="27"/>
      <c r="DM372" s="28"/>
      <c r="DN372" s="27"/>
      <c r="DO372" s="28"/>
      <c r="DP372" s="27"/>
      <c r="DQ372" s="28"/>
      <c r="DR372" s="27"/>
      <c r="DS372" s="28"/>
      <c r="DT372" s="27"/>
      <c r="DU372" s="28"/>
      <c r="DV372" s="27"/>
      <c r="DW372" s="28"/>
      <c r="DX372" s="27"/>
      <c r="DY372" s="28"/>
      <c r="DZ372" s="27"/>
      <c r="EA372" s="28"/>
      <c r="EB372" s="27"/>
      <c r="EC372" s="28"/>
      <c r="ED372" s="27"/>
      <c r="EE372" s="28"/>
      <c r="EF372" s="27"/>
      <c r="EG372" s="28"/>
      <c r="EH372" s="27"/>
      <c r="EI372" s="28"/>
      <c r="EJ372" s="27"/>
      <c r="EK372" s="28"/>
      <c r="EL372" s="27"/>
      <c r="EM372" s="28"/>
      <c r="EN372" s="27"/>
      <c r="EO372" s="28"/>
      <c r="EP372" s="27"/>
      <c r="EQ372" s="28"/>
      <c r="ER372" s="27"/>
      <c r="ES372" s="28"/>
      <c r="ET372" s="27"/>
      <c r="EU372" s="26"/>
      <c r="EV372" s="27"/>
      <c r="EW372" s="26"/>
      <c r="EX372" s="27"/>
      <c r="EY372" s="26"/>
      <c r="EZ372" s="27"/>
      <c r="FA372" s="26"/>
      <c r="FB372" s="27"/>
      <c r="FC372" s="26"/>
      <c r="FD372" s="27"/>
      <c r="FE372" s="26"/>
      <c r="FF372" s="27"/>
      <c r="FG372" s="30"/>
      <c r="FH372" s="31"/>
      <c r="FI372" s="49">
        <f t="shared" si="38"/>
        <v>57080</v>
      </c>
      <c r="FJ372" s="31">
        <f t="shared" si="34"/>
        <v>54560</v>
      </c>
      <c r="FK372" s="31">
        <f t="shared" si="35"/>
        <v>57080</v>
      </c>
      <c r="FL372" s="32">
        <f t="shared" si="36"/>
        <v>-2520</v>
      </c>
    </row>
    <row r="373" spans="1:168" ht="20.25" customHeight="1">
      <c r="A373" s="172">
        <v>366</v>
      </c>
      <c r="B373" s="48" t="s">
        <v>1186</v>
      </c>
      <c r="C373" s="20" t="s">
        <v>1187</v>
      </c>
      <c r="D373" s="20" t="s">
        <v>1460</v>
      </c>
      <c r="E373" s="20" t="s">
        <v>1457</v>
      </c>
      <c r="F373" s="126" t="s">
        <v>1188</v>
      </c>
      <c r="G373" s="132" t="s">
        <v>410</v>
      </c>
      <c r="H373" s="24" t="s">
        <v>1463</v>
      </c>
      <c r="I373" s="94">
        <v>6200</v>
      </c>
      <c r="K373" s="34">
        <f t="shared" si="33"/>
        <v>54560</v>
      </c>
      <c r="L373" s="25">
        <f>FL373</f>
        <v>21020</v>
      </c>
      <c r="M373" s="26">
        <v>1500</v>
      </c>
      <c r="N373" s="26">
        <v>1000</v>
      </c>
      <c r="O373" s="26">
        <v>5000</v>
      </c>
      <c r="P373" s="26">
        <v>8000</v>
      </c>
      <c r="Q373" s="258"/>
      <c r="R373" s="258"/>
      <c r="S373" s="258"/>
      <c r="T373" s="258"/>
      <c r="U373" s="258"/>
      <c r="V373" s="258"/>
      <c r="W373" s="258"/>
      <c r="X373" s="258"/>
      <c r="Y373" s="258"/>
      <c r="Z373" s="258"/>
      <c r="AA373" s="258"/>
      <c r="AB373" s="258"/>
      <c r="AC373" s="258"/>
      <c r="AD373" s="258"/>
      <c r="AE373" s="258"/>
      <c r="AF373" s="258"/>
      <c r="AG373" s="258"/>
      <c r="AH373" s="258"/>
      <c r="AI373" s="258"/>
      <c r="AJ373" s="258"/>
      <c r="AK373" s="258"/>
      <c r="AL373" s="258"/>
      <c r="AM373" s="258"/>
      <c r="AN373" s="258"/>
      <c r="AO373" s="258"/>
      <c r="AP373" s="258"/>
      <c r="AQ373" s="258"/>
      <c r="AR373" s="258"/>
      <c r="AS373" s="258"/>
      <c r="AT373" s="258"/>
      <c r="AU373" s="258"/>
      <c r="AV373" s="258"/>
      <c r="AW373" s="258"/>
      <c r="AX373" s="258"/>
      <c r="AY373" s="258"/>
      <c r="AZ373" s="258"/>
      <c r="BA373" s="258"/>
      <c r="BB373" s="258"/>
      <c r="BC373" s="258"/>
      <c r="BD373" s="258"/>
      <c r="BE373" s="258"/>
      <c r="BF373" s="258"/>
      <c r="BG373" s="258"/>
      <c r="BH373" s="258"/>
      <c r="BI373" s="258"/>
      <c r="BJ373" s="258"/>
      <c r="BK373" s="258"/>
      <c r="BL373" s="258"/>
      <c r="BM373" s="258"/>
      <c r="BN373" s="258"/>
      <c r="BO373" s="258"/>
      <c r="BP373" s="258"/>
      <c r="BQ373" s="258"/>
      <c r="BR373" s="258"/>
      <c r="BS373" s="258"/>
      <c r="BT373" s="258"/>
      <c r="BU373" s="258"/>
      <c r="BV373" s="258"/>
      <c r="BW373" s="258"/>
      <c r="BX373" s="258"/>
      <c r="BY373" s="258"/>
      <c r="BZ373" s="258"/>
      <c r="CA373" s="258"/>
      <c r="CB373" s="258"/>
      <c r="CC373" s="26">
        <v>1500</v>
      </c>
      <c r="CD373" s="27">
        <v>1500</v>
      </c>
      <c r="CE373" s="26">
        <v>1000</v>
      </c>
      <c r="CF373" s="27">
        <v>1000</v>
      </c>
      <c r="CG373" s="26">
        <v>5000</v>
      </c>
      <c r="CH373" s="27">
        <v>5000</v>
      </c>
      <c r="CI373" s="26">
        <v>8000</v>
      </c>
      <c r="CJ373" s="27"/>
      <c r="CK373" s="26"/>
      <c r="CL373" s="27"/>
      <c r="CM373" s="29">
        <v>4340</v>
      </c>
      <c r="CN373" s="27">
        <v>0</v>
      </c>
      <c r="CO373" s="29">
        <v>4340</v>
      </c>
      <c r="CP373" s="27">
        <v>0</v>
      </c>
      <c r="CQ373" s="29">
        <v>4340</v>
      </c>
      <c r="CR373" s="27">
        <v>13020</v>
      </c>
      <c r="CS373" s="29">
        <v>4340</v>
      </c>
      <c r="CT373" s="27">
        <v>4340</v>
      </c>
      <c r="CU373" s="29">
        <v>4340</v>
      </c>
      <c r="CV373" s="27"/>
      <c r="CW373" s="29">
        <v>4340</v>
      </c>
      <c r="CX373" s="27"/>
      <c r="CY373" s="29">
        <v>4340</v>
      </c>
      <c r="CZ373" s="27"/>
      <c r="DA373" s="29">
        <v>4340</v>
      </c>
      <c r="DB373" s="27"/>
      <c r="DC373" s="29">
        <v>4340</v>
      </c>
      <c r="DD373" s="27">
        <v>8680</v>
      </c>
      <c r="DE373" s="128"/>
      <c r="DF373" s="27"/>
      <c r="DG373" s="128"/>
      <c r="DH373" s="27"/>
      <c r="DI373" s="128"/>
      <c r="DJ373" s="27"/>
      <c r="DK373" s="28"/>
      <c r="DL373" s="27"/>
      <c r="DM373" s="28"/>
      <c r="DN373" s="27"/>
      <c r="DO373" s="28"/>
      <c r="DP373" s="27"/>
      <c r="DQ373" s="28"/>
      <c r="DR373" s="27"/>
      <c r="DS373" s="28"/>
      <c r="DT373" s="27"/>
      <c r="DU373" s="28"/>
      <c r="DV373" s="27"/>
      <c r="DW373" s="28"/>
      <c r="DX373" s="27"/>
      <c r="DY373" s="28"/>
      <c r="DZ373" s="27"/>
      <c r="EA373" s="28"/>
      <c r="EB373" s="27"/>
      <c r="EC373" s="28"/>
      <c r="ED373" s="27"/>
      <c r="EE373" s="28"/>
      <c r="EF373" s="27"/>
      <c r="EG373" s="28"/>
      <c r="EH373" s="27"/>
      <c r="EI373" s="28"/>
      <c r="EJ373" s="27"/>
      <c r="EK373" s="28"/>
      <c r="EL373" s="27"/>
      <c r="EM373" s="28"/>
      <c r="EN373" s="27"/>
      <c r="EO373" s="28"/>
      <c r="EP373" s="27"/>
      <c r="EQ373" s="28"/>
      <c r="ER373" s="27"/>
      <c r="ES373" s="28"/>
      <c r="ET373" s="27"/>
      <c r="EU373" s="26"/>
      <c r="EV373" s="27"/>
      <c r="EW373" s="26"/>
      <c r="EX373" s="27"/>
      <c r="EY373" s="26"/>
      <c r="EZ373" s="27"/>
      <c r="FA373" s="26"/>
      <c r="FB373" s="27"/>
      <c r="FC373" s="26"/>
      <c r="FD373" s="27"/>
      <c r="FE373" s="26"/>
      <c r="FF373" s="27"/>
      <c r="FG373" s="30"/>
      <c r="FH373" s="31"/>
      <c r="FI373" s="31">
        <f t="shared" si="38"/>
        <v>33540</v>
      </c>
      <c r="FJ373" s="31">
        <f t="shared" si="34"/>
        <v>54560</v>
      </c>
      <c r="FK373" s="31">
        <f t="shared" si="35"/>
        <v>33540</v>
      </c>
      <c r="FL373" s="32">
        <f t="shared" si="36"/>
        <v>21020</v>
      </c>
    </row>
    <row r="374" spans="1:168" ht="20.25" customHeight="1">
      <c r="A374" s="41">
        <v>367</v>
      </c>
      <c r="B374" s="48" t="s">
        <v>1189</v>
      </c>
      <c r="C374" s="20" t="s">
        <v>1190</v>
      </c>
      <c r="D374" s="20" t="s">
        <v>1460</v>
      </c>
      <c r="E374" s="20" t="s">
        <v>1457</v>
      </c>
      <c r="F374" s="126" t="s">
        <v>1191</v>
      </c>
      <c r="G374" s="213"/>
      <c r="H374" s="35"/>
      <c r="I374" s="94">
        <v>6600</v>
      </c>
      <c r="J374" s="35"/>
      <c r="K374" s="34">
        <f t="shared" si="33"/>
        <v>57080</v>
      </c>
      <c r="L374" s="25">
        <f>FL374</f>
        <v>44960</v>
      </c>
      <c r="M374" s="26">
        <v>1500</v>
      </c>
      <c r="N374" s="26">
        <v>1000</v>
      </c>
      <c r="O374" s="26">
        <v>5000</v>
      </c>
      <c r="P374" s="26">
        <v>8000</v>
      </c>
      <c r="Q374" s="258"/>
      <c r="R374" s="258"/>
      <c r="S374" s="258"/>
      <c r="T374" s="258"/>
      <c r="U374" s="258"/>
      <c r="V374" s="258"/>
      <c r="W374" s="258"/>
      <c r="X374" s="258"/>
      <c r="Y374" s="258"/>
      <c r="Z374" s="258"/>
      <c r="AA374" s="258"/>
      <c r="AB374" s="258"/>
      <c r="AC374" s="258"/>
      <c r="AD374" s="258"/>
      <c r="AE374" s="258"/>
      <c r="AF374" s="258"/>
      <c r="AG374" s="258"/>
      <c r="AH374" s="258"/>
      <c r="AI374" s="258"/>
      <c r="AJ374" s="258"/>
      <c r="AK374" s="258"/>
      <c r="AL374" s="258"/>
      <c r="AM374" s="258"/>
      <c r="AN374" s="258"/>
      <c r="AO374" s="258"/>
      <c r="AP374" s="258"/>
      <c r="AQ374" s="258"/>
      <c r="AR374" s="258"/>
      <c r="AS374" s="258"/>
      <c r="AT374" s="258"/>
      <c r="AU374" s="258"/>
      <c r="AV374" s="258"/>
      <c r="AW374" s="258"/>
      <c r="AX374" s="258"/>
      <c r="AY374" s="258"/>
      <c r="AZ374" s="258"/>
      <c r="BA374" s="258"/>
      <c r="BB374" s="258"/>
      <c r="BC374" s="258"/>
      <c r="BD374" s="258"/>
      <c r="BE374" s="258"/>
      <c r="BF374" s="258"/>
      <c r="BG374" s="258"/>
      <c r="BH374" s="258"/>
      <c r="BI374" s="258"/>
      <c r="BJ374" s="258"/>
      <c r="BK374" s="258"/>
      <c r="BL374" s="258"/>
      <c r="BM374" s="258"/>
      <c r="BN374" s="258"/>
      <c r="BO374" s="258"/>
      <c r="BP374" s="258"/>
      <c r="BQ374" s="258"/>
      <c r="BR374" s="258"/>
      <c r="BS374" s="258"/>
      <c r="BT374" s="258"/>
      <c r="BU374" s="258"/>
      <c r="BV374" s="258"/>
      <c r="BW374" s="258"/>
      <c r="BX374" s="258"/>
      <c r="BY374" s="258"/>
      <c r="BZ374" s="258"/>
      <c r="CA374" s="258"/>
      <c r="CB374" s="258"/>
      <c r="CC374" s="26">
        <v>1500</v>
      </c>
      <c r="CD374" s="27">
        <v>1500</v>
      </c>
      <c r="CE374" s="26">
        <v>1000</v>
      </c>
      <c r="CF374" s="27">
        <v>1000</v>
      </c>
      <c r="CG374" s="26">
        <v>5000</v>
      </c>
      <c r="CH374" s="27">
        <v>5000</v>
      </c>
      <c r="CI374" s="26">
        <v>8000</v>
      </c>
      <c r="CJ374" s="27"/>
      <c r="CK374" s="26"/>
      <c r="CL374" s="27"/>
      <c r="CM374" s="29">
        <v>4620</v>
      </c>
      <c r="CN374" s="27"/>
      <c r="CO374" s="29">
        <v>4620</v>
      </c>
      <c r="CP374" s="27"/>
      <c r="CQ374" s="29">
        <v>4620</v>
      </c>
      <c r="CR374" s="27"/>
      <c r="CS374" s="29">
        <v>4620</v>
      </c>
      <c r="CT374" s="27"/>
      <c r="CU374" s="29">
        <v>4620</v>
      </c>
      <c r="CV374" s="27"/>
      <c r="CW374" s="29">
        <v>4620</v>
      </c>
      <c r="CX374" s="27"/>
      <c r="CY374" s="29">
        <v>4620</v>
      </c>
      <c r="CZ374" s="27"/>
      <c r="DA374" s="29">
        <v>4620</v>
      </c>
      <c r="DB374" s="27"/>
      <c r="DC374" s="29">
        <v>4620</v>
      </c>
      <c r="DD374" s="27">
        <v>4620</v>
      </c>
      <c r="DE374" s="128"/>
      <c r="DF374" s="27"/>
      <c r="DG374" s="128"/>
      <c r="DH374" s="27"/>
      <c r="DI374" s="128"/>
      <c r="DJ374" s="27"/>
      <c r="DK374" s="28"/>
      <c r="DL374" s="27"/>
      <c r="DM374" s="28"/>
      <c r="DN374" s="27"/>
      <c r="DO374" s="28"/>
      <c r="DP374" s="27"/>
      <c r="DQ374" s="28"/>
      <c r="DR374" s="27"/>
      <c r="DS374" s="28"/>
      <c r="DT374" s="27"/>
      <c r="DU374" s="28"/>
      <c r="DV374" s="27"/>
      <c r="DW374" s="28"/>
      <c r="DX374" s="27"/>
      <c r="DY374" s="28"/>
      <c r="DZ374" s="27"/>
      <c r="EA374" s="28"/>
      <c r="EB374" s="27"/>
      <c r="EC374" s="28"/>
      <c r="ED374" s="27"/>
      <c r="EE374" s="28"/>
      <c r="EF374" s="27"/>
      <c r="EG374" s="28"/>
      <c r="EH374" s="27"/>
      <c r="EI374" s="28"/>
      <c r="EJ374" s="27"/>
      <c r="EK374" s="28"/>
      <c r="EL374" s="27"/>
      <c r="EM374" s="28"/>
      <c r="EN374" s="27"/>
      <c r="EO374" s="28"/>
      <c r="EP374" s="27"/>
      <c r="EQ374" s="28"/>
      <c r="ER374" s="27"/>
      <c r="ES374" s="28"/>
      <c r="ET374" s="27"/>
      <c r="EU374" s="26"/>
      <c r="EV374" s="27"/>
      <c r="EW374" s="26"/>
      <c r="EX374" s="27"/>
      <c r="EY374" s="26"/>
      <c r="EZ374" s="27"/>
      <c r="FA374" s="26"/>
      <c r="FB374" s="27"/>
      <c r="FC374" s="26"/>
      <c r="FD374" s="27"/>
      <c r="FE374" s="26"/>
      <c r="FF374" s="27"/>
      <c r="FG374" s="30"/>
      <c r="FH374" s="31"/>
      <c r="FI374" s="31">
        <f t="shared" si="38"/>
        <v>12120</v>
      </c>
      <c r="FJ374" s="31">
        <f t="shared" si="34"/>
        <v>57080</v>
      </c>
      <c r="FK374" s="31">
        <f t="shared" si="35"/>
        <v>12120</v>
      </c>
      <c r="FL374" s="32">
        <f t="shared" si="36"/>
        <v>44960</v>
      </c>
    </row>
    <row r="375" spans="1:168" ht="20.25" customHeight="1">
      <c r="A375" s="172">
        <v>368</v>
      </c>
      <c r="B375" s="48" t="s">
        <v>1192</v>
      </c>
      <c r="C375" s="20" t="s">
        <v>1193</v>
      </c>
      <c r="D375" s="20" t="s">
        <v>1460</v>
      </c>
      <c r="E375" s="20" t="s">
        <v>1457</v>
      </c>
      <c r="F375" s="126" t="s">
        <v>1194</v>
      </c>
      <c r="G375" s="132"/>
      <c r="H375" s="24"/>
      <c r="I375" s="94">
        <v>6600</v>
      </c>
      <c r="K375" s="34">
        <f t="shared" si="33"/>
        <v>57080</v>
      </c>
      <c r="L375" s="25">
        <f>FL375</f>
        <v>13860</v>
      </c>
      <c r="M375" s="26">
        <v>1500</v>
      </c>
      <c r="N375" s="26">
        <v>1000</v>
      </c>
      <c r="O375" s="26">
        <v>5000</v>
      </c>
      <c r="P375" s="26">
        <v>8000</v>
      </c>
      <c r="Q375" s="258"/>
      <c r="R375" s="258"/>
      <c r="S375" s="258"/>
      <c r="T375" s="258"/>
      <c r="U375" s="258"/>
      <c r="V375" s="258"/>
      <c r="W375" s="258"/>
      <c r="X375" s="258"/>
      <c r="Y375" s="258"/>
      <c r="Z375" s="258"/>
      <c r="AA375" s="258"/>
      <c r="AB375" s="258"/>
      <c r="AC375" s="258"/>
      <c r="AD375" s="258"/>
      <c r="AE375" s="258"/>
      <c r="AF375" s="258"/>
      <c r="AG375" s="258"/>
      <c r="AH375" s="258"/>
      <c r="AI375" s="258"/>
      <c r="AJ375" s="258"/>
      <c r="AK375" s="258"/>
      <c r="AL375" s="258"/>
      <c r="AM375" s="258"/>
      <c r="AN375" s="258"/>
      <c r="AO375" s="258"/>
      <c r="AP375" s="258"/>
      <c r="AQ375" s="258"/>
      <c r="AR375" s="258"/>
      <c r="AS375" s="258"/>
      <c r="AT375" s="258"/>
      <c r="AU375" s="258"/>
      <c r="AV375" s="258"/>
      <c r="AW375" s="258"/>
      <c r="AX375" s="258"/>
      <c r="AY375" s="258"/>
      <c r="AZ375" s="258"/>
      <c r="BA375" s="258"/>
      <c r="BB375" s="258"/>
      <c r="BC375" s="258"/>
      <c r="BD375" s="258"/>
      <c r="BE375" s="258"/>
      <c r="BF375" s="258"/>
      <c r="BG375" s="258"/>
      <c r="BH375" s="258"/>
      <c r="BI375" s="258"/>
      <c r="BJ375" s="258"/>
      <c r="BK375" s="258"/>
      <c r="BL375" s="258"/>
      <c r="BM375" s="258"/>
      <c r="BN375" s="258"/>
      <c r="BO375" s="258"/>
      <c r="BP375" s="258"/>
      <c r="BQ375" s="258"/>
      <c r="BR375" s="258"/>
      <c r="BS375" s="258"/>
      <c r="BT375" s="258"/>
      <c r="BU375" s="258"/>
      <c r="BV375" s="258"/>
      <c r="BW375" s="258"/>
      <c r="BX375" s="258"/>
      <c r="BY375" s="258"/>
      <c r="BZ375" s="258"/>
      <c r="CA375" s="258"/>
      <c r="CB375" s="258"/>
      <c r="CC375" s="26">
        <v>1500</v>
      </c>
      <c r="CD375" s="27">
        <v>1500</v>
      </c>
      <c r="CE375" s="26">
        <v>1000</v>
      </c>
      <c r="CF375" s="27">
        <v>1000</v>
      </c>
      <c r="CG375" s="26">
        <v>5000</v>
      </c>
      <c r="CH375" s="27">
        <v>5000</v>
      </c>
      <c r="CI375" s="26">
        <v>8000</v>
      </c>
      <c r="CJ375" s="27">
        <v>0</v>
      </c>
      <c r="CK375" s="26"/>
      <c r="CL375" s="27"/>
      <c r="CM375" s="29">
        <v>4620</v>
      </c>
      <c r="CN375" s="27">
        <v>0</v>
      </c>
      <c r="CO375" s="29">
        <v>4620</v>
      </c>
      <c r="CP375" s="27">
        <v>0</v>
      </c>
      <c r="CQ375" s="29">
        <v>4620</v>
      </c>
      <c r="CR375" s="27">
        <v>0</v>
      </c>
      <c r="CS375" s="29">
        <v>4620</v>
      </c>
      <c r="CT375" s="27">
        <v>18480</v>
      </c>
      <c r="CU375" s="29">
        <v>4620</v>
      </c>
      <c r="CV375" s="27">
        <v>8000</v>
      </c>
      <c r="CW375" s="29">
        <v>4620</v>
      </c>
      <c r="CX375" s="27"/>
      <c r="CY375" s="29">
        <v>4620</v>
      </c>
      <c r="CZ375" s="27"/>
      <c r="DA375" s="29">
        <v>4620</v>
      </c>
      <c r="DB375" s="27"/>
      <c r="DC375" s="29">
        <v>4620</v>
      </c>
      <c r="DD375" s="27">
        <v>9240</v>
      </c>
      <c r="DE375" s="128"/>
      <c r="DF375" s="27"/>
      <c r="DG375" s="128"/>
      <c r="DH375" s="27"/>
      <c r="DI375" s="128"/>
      <c r="DJ375" s="27"/>
      <c r="DK375" s="28"/>
      <c r="DL375" s="27"/>
      <c r="DM375" s="28"/>
      <c r="DN375" s="27"/>
      <c r="DO375" s="28"/>
      <c r="DP375" s="27"/>
      <c r="DQ375" s="28"/>
      <c r="DR375" s="27"/>
      <c r="DS375" s="28"/>
      <c r="DT375" s="27"/>
      <c r="DU375" s="28"/>
      <c r="DV375" s="27"/>
      <c r="DW375" s="28"/>
      <c r="DX375" s="27"/>
      <c r="DY375" s="28"/>
      <c r="DZ375" s="27"/>
      <c r="EA375" s="28"/>
      <c r="EB375" s="27"/>
      <c r="EC375" s="28"/>
      <c r="ED375" s="27"/>
      <c r="EE375" s="28"/>
      <c r="EF375" s="27"/>
      <c r="EG375" s="28"/>
      <c r="EH375" s="27"/>
      <c r="EI375" s="28"/>
      <c r="EJ375" s="27"/>
      <c r="EK375" s="28"/>
      <c r="EL375" s="27"/>
      <c r="EM375" s="28"/>
      <c r="EN375" s="27"/>
      <c r="EO375" s="28"/>
      <c r="EP375" s="27"/>
      <c r="EQ375" s="28"/>
      <c r="ER375" s="27"/>
      <c r="ES375" s="28"/>
      <c r="ET375" s="27"/>
      <c r="EU375" s="26"/>
      <c r="EV375" s="27"/>
      <c r="EW375" s="26"/>
      <c r="EX375" s="27"/>
      <c r="EY375" s="26"/>
      <c r="EZ375" s="27"/>
      <c r="FA375" s="26"/>
      <c r="FB375" s="27"/>
      <c r="FC375" s="26"/>
      <c r="FD375" s="27"/>
      <c r="FE375" s="26"/>
      <c r="FF375" s="27"/>
      <c r="FG375" s="30"/>
      <c r="FH375" s="31"/>
      <c r="FI375" s="31">
        <f t="shared" si="38"/>
        <v>43220</v>
      </c>
      <c r="FJ375" s="31">
        <f t="shared" si="34"/>
        <v>57080</v>
      </c>
      <c r="FK375" s="31">
        <f t="shared" si="35"/>
        <v>43220</v>
      </c>
      <c r="FL375" s="32">
        <f t="shared" si="36"/>
        <v>13860</v>
      </c>
    </row>
    <row r="376" spans="1:168" ht="20.25" customHeight="1">
      <c r="A376" s="41">
        <v>369</v>
      </c>
      <c r="B376" s="48" t="s">
        <v>432</v>
      </c>
      <c r="C376" s="20" t="s">
        <v>433</v>
      </c>
      <c r="D376" s="20" t="s">
        <v>1460</v>
      </c>
      <c r="E376" s="20" t="s">
        <v>1458</v>
      </c>
      <c r="F376" s="21" t="s">
        <v>434</v>
      </c>
      <c r="G376" s="211"/>
      <c r="H376" s="35"/>
      <c r="I376" s="23">
        <v>6600</v>
      </c>
      <c r="J376" s="35"/>
      <c r="K376" s="34">
        <f t="shared" si="33"/>
        <v>57080</v>
      </c>
      <c r="L376" s="25">
        <f>FJ376</f>
        <v>57080</v>
      </c>
      <c r="M376" s="26">
        <v>1500</v>
      </c>
      <c r="N376" s="26">
        <v>1000</v>
      </c>
      <c r="O376" s="26">
        <v>5000</v>
      </c>
      <c r="P376" s="26">
        <v>8000</v>
      </c>
      <c r="Q376" s="258"/>
      <c r="R376" s="258"/>
      <c r="S376" s="258"/>
      <c r="T376" s="258"/>
      <c r="U376" s="258"/>
      <c r="V376" s="258"/>
      <c r="W376" s="258"/>
      <c r="X376" s="258"/>
      <c r="Y376" s="258"/>
      <c r="Z376" s="258"/>
      <c r="AA376" s="258"/>
      <c r="AB376" s="258"/>
      <c r="AC376" s="258"/>
      <c r="AD376" s="258"/>
      <c r="AE376" s="258"/>
      <c r="AF376" s="258"/>
      <c r="AG376" s="258"/>
      <c r="AH376" s="258"/>
      <c r="AI376" s="258"/>
      <c r="AJ376" s="258"/>
      <c r="AK376" s="258"/>
      <c r="AL376" s="258"/>
      <c r="AM376" s="258"/>
      <c r="AN376" s="258"/>
      <c r="AO376" s="258"/>
      <c r="AP376" s="258"/>
      <c r="AQ376" s="258"/>
      <c r="AR376" s="258"/>
      <c r="AS376" s="258"/>
      <c r="AT376" s="258"/>
      <c r="AU376" s="258"/>
      <c r="AV376" s="258"/>
      <c r="AW376" s="258"/>
      <c r="AX376" s="258"/>
      <c r="AY376" s="258"/>
      <c r="AZ376" s="258"/>
      <c r="BA376" s="258"/>
      <c r="BB376" s="258"/>
      <c r="BC376" s="258"/>
      <c r="BD376" s="258"/>
      <c r="BE376" s="258"/>
      <c r="BF376" s="258"/>
      <c r="BG376" s="258"/>
      <c r="BH376" s="258"/>
      <c r="BI376" s="258"/>
      <c r="BJ376" s="258"/>
      <c r="BK376" s="258"/>
      <c r="BL376" s="258"/>
      <c r="BM376" s="258"/>
      <c r="BN376" s="258"/>
      <c r="BO376" s="258"/>
      <c r="BP376" s="258"/>
      <c r="BQ376" s="258"/>
      <c r="BR376" s="258"/>
      <c r="BS376" s="258"/>
      <c r="BT376" s="258"/>
      <c r="BU376" s="258"/>
      <c r="BV376" s="258"/>
      <c r="BW376" s="258"/>
      <c r="BX376" s="258"/>
      <c r="BY376" s="258"/>
      <c r="BZ376" s="258"/>
      <c r="CA376" s="258"/>
      <c r="CB376" s="258"/>
      <c r="CC376" s="26">
        <v>1500</v>
      </c>
      <c r="CD376" s="27">
        <v>1500</v>
      </c>
      <c r="CE376" s="26">
        <v>1000</v>
      </c>
      <c r="CF376" s="27">
        <v>1000</v>
      </c>
      <c r="CG376" s="26">
        <v>5000</v>
      </c>
      <c r="CH376" s="27">
        <v>5000</v>
      </c>
      <c r="CI376" s="26">
        <v>8000</v>
      </c>
      <c r="CJ376" s="27">
        <v>0</v>
      </c>
      <c r="CK376" s="28"/>
      <c r="CL376" s="27"/>
      <c r="CM376" s="26"/>
      <c r="CN376" s="27"/>
      <c r="CO376" s="29">
        <v>4620</v>
      </c>
      <c r="CP376" s="27">
        <v>0</v>
      </c>
      <c r="CQ376" s="29">
        <v>4620</v>
      </c>
      <c r="CR376" s="27">
        <v>0</v>
      </c>
      <c r="CS376" s="29">
        <v>4620</v>
      </c>
      <c r="CT376" s="27">
        <v>0</v>
      </c>
      <c r="CU376" s="29">
        <v>4620</v>
      </c>
      <c r="CV376" s="27">
        <v>26480</v>
      </c>
      <c r="CW376" s="29">
        <v>4620</v>
      </c>
      <c r="CX376" s="27"/>
      <c r="CY376" s="29">
        <v>4620</v>
      </c>
      <c r="CZ376" s="27"/>
      <c r="DA376" s="29">
        <v>4620</v>
      </c>
      <c r="DB376" s="27"/>
      <c r="DC376" s="29">
        <v>4620</v>
      </c>
      <c r="DD376" s="27"/>
      <c r="DE376" s="29">
        <v>4620</v>
      </c>
      <c r="DF376" s="27">
        <v>18480</v>
      </c>
      <c r="DG376" s="28"/>
      <c r="DH376" s="27"/>
      <c r="DI376" s="28"/>
      <c r="DJ376" s="27"/>
      <c r="DK376" s="28"/>
      <c r="DL376" s="27"/>
      <c r="DM376" s="28"/>
      <c r="DN376" s="27"/>
      <c r="DO376" s="28"/>
      <c r="DP376" s="27"/>
      <c r="DQ376" s="28"/>
      <c r="DR376" s="27"/>
      <c r="DS376" s="28"/>
      <c r="DT376" s="27"/>
      <c r="DU376" s="28"/>
      <c r="DV376" s="27"/>
      <c r="DW376" s="28"/>
      <c r="DX376" s="27"/>
      <c r="DY376" s="28"/>
      <c r="DZ376" s="27"/>
      <c r="EA376" s="28"/>
      <c r="EB376" s="27"/>
      <c r="EC376" s="28"/>
      <c r="ED376" s="27"/>
      <c r="EE376" s="28"/>
      <c r="EF376" s="27"/>
      <c r="EG376" s="28"/>
      <c r="EH376" s="27"/>
      <c r="EI376" s="28"/>
      <c r="EJ376" s="27"/>
      <c r="EK376" s="28"/>
      <c r="EL376" s="27"/>
      <c r="EM376" s="28"/>
      <c r="EN376" s="27"/>
      <c r="EO376" s="28"/>
      <c r="EP376" s="27"/>
      <c r="EQ376" s="28"/>
      <c r="ER376" s="27"/>
      <c r="ES376" s="28"/>
      <c r="ET376" s="27"/>
      <c r="EU376" s="26"/>
      <c r="EV376" s="27"/>
      <c r="EW376" s="26"/>
      <c r="EX376" s="27"/>
      <c r="EY376" s="26"/>
      <c r="EZ376" s="27"/>
      <c r="FA376" s="26"/>
      <c r="FB376" s="27"/>
      <c r="FC376" s="26"/>
      <c r="FD376" s="27"/>
      <c r="FE376" s="26"/>
      <c r="FF376" s="27"/>
      <c r="FG376" s="30"/>
      <c r="FH376" s="31"/>
      <c r="FI376" s="31">
        <f t="shared" si="38"/>
        <v>52460</v>
      </c>
      <c r="FJ376" s="31">
        <f t="shared" si="34"/>
        <v>57080</v>
      </c>
      <c r="FK376" s="31">
        <f t="shared" si="35"/>
        <v>52460</v>
      </c>
      <c r="FL376" s="32">
        <f t="shared" si="36"/>
        <v>4620</v>
      </c>
    </row>
    <row r="377" spans="1:168" ht="20.25" customHeight="1">
      <c r="A377" s="172">
        <v>370</v>
      </c>
      <c r="B377" s="48" t="s">
        <v>1195</v>
      </c>
      <c r="C377" s="20" t="s">
        <v>1196</v>
      </c>
      <c r="D377" s="20" t="s">
        <v>1460</v>
      </c>
      <c r="E377" s="20" t="s">
        <v>1457</v>
      </c>
      <c r="F377" s="126" t="s">
        <v>1197</v>
      </c>
      <c r="G377" s="213"/>
      <c r="H377" s="35"/>
      <c r="I377" s="94">
        <v>6600</v>
      </c>
      <c r="J377" s="35"/>
      <c r="K377" s="34">
        <f t="shared" si="33"/>
        <v>57080</v>
      </c>
      <c r="L377" s="25">
        <f>FL377</f>
        <v>4620</v>
      </c>
      <c r="M377" s="26">
        <v>1500</v>
      </c>
      <c r="N377" s="26">
        <v>1000</v>
      </c>
      <c r="O377" s="26">
        <v>5000</v>
      </c>
      <c r="P377" s="26">
        <v>8000</v>
      </c>
      <c r="Q377" s="258"/>
      <c r="R377" s="258"/>
      <c r="S377" s="258"/>
      <c r="T377" s="258"/>
      <c r="U377" s="258"/>
      <c r="V377" s="258"/>
      <c r="W377" s="258"/>
      <c r="X377" s="258"/>
      <c r="Y377" s="258"/>
      <c r="Z377" s="258"/>
      <c r="AA377" s="258"/>
      <c r="AB377" s="258"/>
      <c r="AC377" s="258"/>
      <c r="AD377" s="258"/>
      <c r="AE377" s="258"/>
      <c r="AF377" s="258"/>
      <c r="AG377" s="258"/>
      <c r="AH377" s="258"/>
      <c r="AI377" s="258"/>
      <c r="AJ377" s="258"/>
      <c r="AK377" s="258"/>
      <c r="AL377" s="258"/>
      <c r="AM377" s="258"/>
      <c r="AN377" s="258"/>
      <c r="AO377" s="258"/>
      <c r="AP377" s="258"/>
      <c r="AQ377" s="258"/>
      <c r="AR377" s="258"/>
      <c r="AS377" s="258"/>
      <c r="AT377" s="258"/>
      <c r="AU377" s="258"/>
      <c r="AV377" s="258"/>
      <c r="AW377" s="258"/>
      <c r="AX377" s="258"/>
      <c r="AY377" s="258"/>
      <c r="AZ377" s="258"/>
      <c r="BA377" s="258"/>
      <c r="BB377" s="258"/>
      <c r="BC377" s="258"/>
      <c r="BD377" s="258"/>
      <c r="BE377" s="258"/>
      <c r="BF377" s="258"/>
      <c r="BG377" s="258"/>
      <c r="BH377" s="258"/>
      <c r="BI377" s="258"/>
      <c r="BJ377" s="258"/>
      <c r="BK377" s="258"/>
      <c r="BL377" s="258"/>
      <c r="BM377" s="258"/>
      <c r="BN377" s="258"/>
      <c r="BO377" s="258"/>
      <c r="BP377" s="258"/>
      <c r="BQ377" s="258"/>
      <c r="BR377" s="258"/>
      <c r="BS377" s="258"/>
      <c r="BT377" s="258"/>
      <c r="BU377" s="258"/>
      <c r="BV377" s="258"/>
      <c r="BW377" s="258"/>
      <c r="BX377" s="258"/>
      <c r="BY377" s="258"/>
      <c r="BZ377" s="258"/>
      <c r="CA377" s="258"/>
      <c r="CB377" s="258"/>
      <c r="CC377" s="26">
        <v>1500</v>
      </c>
      <c r="CD377" s="27">
        <v>1500</v>
      </c>
      <c r="CE377" s="26">
        <v>1000</v>
      </c>
      <c r="CF377" s="27">
        <v>1000</v>
      </c>
      <c r="CG377" s="26">
        <v>5000</v>
      </c>
      <c r="CH377" s="27">
        <v>5000</v>
      </c>
      <c r="CI377" s="26">
        <v>8000</v>
      </c>
      <c r="CJ377" s="27">
        <v>8000</v>
      </c>
      <c r="CK377" s="26"/>
      <c r="CL377" s="27"/>
      <c r="CM377" s="29">
        <v>4620</v>
      </c>
      <c r="CN377" s="27">
        <v>0</v>
      </c>
      <c r="CO377" s="29">
        <v>4620</v>
      </c>
      <c r="CP377" s="27">
        <v>0</v>
      </c>
      <c r="CQ377" s="29">
        <v>4620</v>
      </c>
      <c r="CR377" s="27">
        <v>0</v>
      </c>
      <c r="CS377" s="29">
        <v>4620</v>
      </c>
      <c r="CT377" s="27">
        <v>18480</v>
      </c>
      <c r="CU377" s="29">
        <v>4620</v>
      </c>
      <c r="CV377" s="27"/>
      <c r="CW377" s="29">
        <v>4620</v>
      </c>
      <c r="CX377" s="27"/>
      <c r="CY377" s="29">
        <v>4620</v>
      </c>
      <c r="CZ377" s="27"/>
      <c r="DA377" s="29">
        <v>4620</v>
      </c>
      <c r="DB377" s="27"/>
      <c r="DC377" s="29">
        <v>4620</v>
      </c>
      <c r="DD377" s="27">
        <v>18480</v>
      </c>
      <c r="DE377" s="128"/>
      <c r="DF377" s="27"/>
      <c r="DG377" s="128"/>
      <c r="DH377" s="27"/>
      <c r="DI377" s="128"/>
      <c r="DJ377" s="27"/>
      <c r="DK377" s="28"/>
      <c r="DL377" s="27"/>
      <c r="DM377" s="28"/>
      <c r="DN377" s="27"/>
      <c r="DO377" s="28"/>
      <c r="DP377" s="27"/>
      <c r="DQ377" s="28"/>
      <c r="DR377" s="27"/>
      <c r="DS377" s="28"/>
      <c r="DT377" s="27"/>
      <c r="DU377" s="28"/>
      <c r="DV377" s="27"/>
      <c r="DW377" s="28"/>
      <c r="DX377" s="27"/>
      <c r="DY377" s="28"/>
      <c r="DZ377" s="27"/>
      <c r="EA377" s="28"/>
      <c r="EB377" s="27"/>
      <c r="EC377" s="28"/>
      <c r="ED377" s="27"/>
      <c r="EE377" s="28"/>
      <c r="EF377" s="27"/>
      <c r="EG377" s="28"/>
      <c r="EH377" s="27"/>
      <c r="EI377" s="28"/>
      <c r="EJ377" s="27"/>
      <c r="EK377" s="28"/>
      <c r="EL377" s="27"/>
      <c r="EM377" s="28"/>
      <c r="EN377" s="27"/>
      <c r="EO377" s="28"/>
      <c r="EP377" s="27"/>
      <c r="EQ377" s="28"/>
      <c r="ER377" s="27"/>
      <c r="ES377" s="28"/>
      <c r="ET377" s="27"/>
      <c r="EU377" s="26"/>
      <c r="EV377" s="27"/>
      <c r="EW377" s="26"/>
      <c r="EX377" s="27"/>
      <c r="EY377" s="26"/>
      <c r="EZ377" s="27"/>
      <c r="FA377" s="26"/>
      <c r="FB377" s="27"/>
      <c r="FC377" s="26"/>
      <c r="FD377" s="27"/>
      <c r="FE377" s="26"/>
      <c r="FF377" s="27"/>
      <c r="FG377" s="30"/>
      <c r="FH377" s="31"/>
      <c r="FI377" s="31">
        <f t="shared" si="38"/>
        <v>52460</v>
      </c>
      <c r="FJ377" s="31">
        <f t="shared" si="34"/>
        <v>57080</v>
      </c>
      <c r="FK377" s="31">
        <f t="shared" si="35"/>
        <v>52460</v>
      </c>
      <c r="FL377" s="32">
        <f t="shared" si="36"/>
        <v>4620</v>
      </c>
    </row>
    <row r="378" spans="1:168" ht="20.25" customHeight="1">
      <c r="A378" s="41">
        <v>371</v>
      </c>
      <c r="B378" s="48" t="s">
        <v>435</v>
      </c>
      <c r="C378" s="20" t="s">
        <v>436</v>
      </c>
      <c r="D378" s="20" t="s">
        <v>1460</v>
      </c>
      <c r="E378" s="20" t="s">
        <v>1458</v>
      </c>
      <c r="F378" s="21" t="s">
        <v>437</v>
      </c>
      <c r="G378" s="211" t="s">
        <v>45</v>
      </c>
      <c r="H378" s="35" t="s">
        <v>1463</v>
      </c>
      <c r="I378" s="23">
        <v>6200</v>
      </c>
      <c r="J378" s="35"/>
      <c r="K378" s="34">
        <f t="shared" si="33"/>
        <v>54560</v>
      </c>
      <c r="L378" s="25">
        <f>FJ378</f>
        <v>54560</v>
      </c>
      <c r="M378" s="26">
        <v>1500</v>
      </c>
      <c r="N378" s="26">
        <v>1000</v>
      </c>
      <c r="O378" s="26">
        <v>5000</v>
      </c>
      <c r="P378" s="26">
        <v>8000</v>
      </c>
      <c r="Q378" s="258"/>
      <c r="R378" s="258"/>
      <c r="S378" s="258"/>
      <c r="T378" s="258"/>
      <c r="U378" s="258"/>
      <c r="V378" s="258"/>
      <c r="W378" s="258"/>
      <c r="X378" s="258"/>
      <c r="Y378" s="258"/>
      <c r="Z378" s="258"/>
      <c r="AA378" s="258"/>
      <c r="AB378" s="258"/>
      <c r="AC378" s="258"/>
      <c r="AD378" s="258"/>
      <c r="AE378" s="258"/>
      <c r="AF378" s="258"/>
      <c r="AG378" s="258"/>
      <c r="AH378" s="258"/>
      <c r="AI378" s="258"/>
      <c r="AJ378" s="258"/>
      <c r="AK378" s="258"/>
      <c r="AL378" s="258"/>
      <c r="AM378" s="258"/>
      <c r="AN378" s="258"/>
      <c r="AO378" s="258"/>
      <c r="AP378" s="258"/>
      <c r="AQ378" s="258"/>
      <c r="AR378" s="258"/>
      <c r="AS378" s="258"/>
      <c r="AT378" s="258"/>
      <c r="AU378" s="258"/>
      <c r="AV378" s="258"/>
      <c r="AW378" s="258"/>
      <c r="AX378" s="258"/>
      <c r="AY378" s="258"/>
      <c r="AZ378" s="258"/>
      <c r="BA378" s="258"/>
      <c r="BB378" s="258"/>
      <c r="BC378" s="258"/>
      <c r="BD378" s="258"/>
      <c r="BE378" s="258"/>
      <c r="BF378" s="258"/>
      <c r="BG378" s="258"/>
      <c r="BH378" s="258"/>
      <c r="BI378" s="258"/>
      <c r="BJ378" s="258"/>
      <c r="BK378" s="258"/>
      <c r="BL378" s="258"/>
      <c r="BM378" s="258"/>
      <c r="BN378" s="258"/>
      <c r="BO378" s="258"/>
      <c r="BP378" s="258"/>
      <c r="BQ378" s="258"/>
      <c r="BR378" s="258"/>
      <c r="BS378" s="258"/>
      <c r="BT378" s="258"/>
      <c r="BU378" s="258"/>
      <c r="BV378" s="258"/>
      <c r="BW378" s="258"/>
      <c r="BX378" s="258"/>
      <c r="BY378" s="258"/>
      <c r="BZ378" s="258"/>
      <c r="CA378" s="258"/>
      <c r="CB378" s="258"/>
      <c r="CC378" s="26">
        <v>1500</v>
      </c>
      <c r="CD378" s="27">
        <v>1500</v>
      </c>
      <c r="CE378" s="26">
        <v>1000</v>
      </c>
      <c r="CF378" s="27">
        <v>1000</v>
      </c>
      <c r="CG378" s="26">
        <v>5000</v>
      </c>
      <c r="CH378" s="27">
        <v>5000</v>
      </c>
      <c r="CI378" s="26">
        <v>8000</v>
      </c>
      <c r="CJ378" s="27">
        <v>0</v>
      </c>
      <c r="CK378" s="28"/>
      <c r="CL378" s="27"/>
      <c r="CM378" s="26"/>
      <c r="CN378" s="27">
        <v>8000</v>
      </c>
      <c r="CO378" s="29">
        <v>4340</v>
      </c>
      <c r="CP378" s="27">
        <v>4690</v>
      </c>
      <c r="CQ378" s="29">
        <v>4340</v>
      </c>
      <c r="CR378" s="27">
        <v>4670</v>
      </c>
      <c r="CS378" s="29">
        <v>4340</v>
      </c>
      <c r="CT378" s="27">
        <v>4620</v>
      </c>
      <c r="CU378" s="29">
        <v>4340</v>
      </c>
      <c r="CV378" s="27">
        <v>3380</v>
      </c>
      <c r="CW378" s="29">
        <v>4340</v>
      </c>
      <c r="CX378" s="27">
        <v>4340</v>
      </c>
      <c r="CY378" s="29">
        <v>4340</v>
      </c>
      <c r="CZ378" s="27">
        <v>4340</v>
      </c>
      <c r="DA378" s="29">
        <v>4340</v>
      </c>
      <c r="DB378" s="27">
        <v>4340</v>
      </c>
      <c r="DC378" s="29">
        <v>4340</v>
      </c>
      <c r="DD378" s="27">
        <v>4340</v>
      </c>
      <c r="DE378" s="29">
        <v>4340</v>
      </c>
      <c r="DF378" s="27">
        <v>4340</v>
      </c>
      <c r="DG378" s="28"/>
      <c r="DH378" s="27"/>
      <c r="DI378" s="28"/>
      <c r="DJ378" s="27"/>
      <c r="DK378" s="28"/>
      <c r="DL378" s="27"/>
      <c r="DM378" s="28"/>
      <c r="DN378" s="27"/>
      <c r="DO378" s="28"/>
      <c r="DP378" s="27"/>
      <c r="DQ378" s="28"/>
      <c r="DR378" s="27"/>
      <c r="DS378" s="28"/>
      <c r="DT378" s="27"/>
      <c r="DU378" s="28"/>
      <c r="DV378" s="27"/>
      <c r="DW378" s="28"/>
      <c r="DX378" s="27"/>
      <c r="DY378" s="28"/>
      <c r="DZ378" s="27"/>
      <c r="EA378" s="28"/>
      <c r="EB378" s="27"/>
      <c r="EC378" s="28"/>
      <c r="ED378" s="27"/>
      <c r="EE378" s="28"/>
      <c r="EF378" s="27"/>
      <c r="EG378" s="28"/>
      <c r="EH378" s="27"/>
      <c r="EI378" s="28"/>
      <c r="EJ378" s="27"/>
      <c r="EK378" s="28"/>
      <c r="EL378" s="27"/>
      <c r="EM378" s="28"/>
      <c r="EN378" s="27"/>
      <c r="EO378" s="28"/>
      <c r="EP378" s="27"/>
      <c r="EQ378" s="28"/>
      <c r="ER378" s="27"/>
      <c r="ES378" s="28"/>
      <c r="ET378" s="27"/>
      <c r="EU378" s="26"/>
      <c r="EV378" s="27"/>
      <c r="EW378" s="26"/>
      <c r="EX378" s="27"/>
      <c r="EY378" s="26"/>
      <c r="EZ378" s="27"/>
      <c r="FA378" s="26"/>
      <c r="FB378" s="27"/>
      <c r="FC378" s="26"/>
      <c r="FD378" s="27"/>
      <c r="FE378" s="26"/>
      <c r="FF378" s="27"/>
      <c r="FG378" s="30"/>
      <c r="FH378" s="31"/>
      <c r="FI378" s="31">
        <f t="shared" si="38"/>
        <v>54560</v>
      </c>
      <c r="FJ378" s="31">
        <f t="shared" si="34"/>
        <v>54560</v>
      </c>
      <c r="FK378" s="31">
        <f t="shared" si="35"/>
        <v>54560</v>
      </c>
      <c r="FL378" s="32">
        <f t="shared" si="36"/>
        <v>0</v>
      </c>
    </row>
    <row r="379" spans="1:168" ht="20.25" customHeight="1">
      <c r="A379" s="172">
        <v>372</v>
      </c>
      <c r="B379" s="48" t="s">
        <v>1198</v>
      </c>
      <c r="C379" s="20" t="s">
        <v>1199</v>
      </c>
      <c r="D379" s="20" t="s">
        <v>1460</v>
      </c>
      <c r="E379" s="20" t="s">
        <v>1457</v>
      </c>
      <c r="F379" s="126" t="s">
        <v>1200</v>
      </c>
      <c r="G379" s="213" t="s">
        <v>410</v>
      </c>
      <c r="H379" s="35" t="s">
        <v>1463</v>
      </c>
      <c r="I379" s="94">
        <v>6200</v>
      </c>
      <c r="J379" s="35"/>
      <c r="K379" s="34">
        <f t="shared" si="33"/>
        <v>54560</v>
      </c>
      <c r="L379" s="38">
        <f>FL379</f>
        <v>41700</v>
      </c>
      <c r="M379" s="26">
        <v>1500</v>
      </c>
      <c r="N379" s="26">
        <v>1000</v>
      </c>
      <c r="O379" s="26">
        <v>5000</v>
      </c>
      <c r="P379" s="26">
        <v>8000</v>
      </c>
      <c r="Q379" s="258"/>
      <c r="R379" s="258"/>
      <c r="S379" s="258"/>
      <c r="T379" s="258"/>
      <c r="U379" s="258"/>
      <c r="V379" s="258"/>
      <c r="W379" s="258"/>
      <c r="X379" s="258"/>
      <c r="Y379" s="258"/>
      <c r="Z379" s="258"/>
      <c r="AA379" s="258"/>
      <c r="AB379" s="258"/>
      <c r="AC379" s="258"/>
      <c r="AD379" s="258"/>
      <c r="AE379" s="258"/>
      <c r="AF379" s="258"/>
      <c r="AG379" s="258"/>
      <c r="AH379" s="258"/>
      <c r="AI379" s="258"/>
      <c r="AJ379" s="258"/>
      <c r="AK379" s="258"/>
      <c r="AL379" s="258"/>
      <c r="AM379" s="258"/>
      <c r="AN379" s="258"/>
      <c r="AO379" s="258"/>
      <c r="AP379" s="258"/>
      <c r="AQ379" s="258"/>
      <c r="AR379" s="258"/>
      <c r="AS379" s="258"/>
      <c r="AT379" s="258"/>
      <c r="AU379" s="258"/>
      <c r="AV379" s="258"/>
      <c r="AW379" s="258"/>
      <c r="AX379" s="258"/>
      <c r="AY379" s="258"/>
      <c r="AZ379" s="258"/>
      <c r="BA379" s="258"/>
      <c r="BB379" s="258"/>
      <c r="BC379" s="258"/>
      <c r="BD379" s="258"/>
      <c r="BE379" s="258"/>
      <c r="BF379" s="258"/>
      <c r="BG379" s="258"/>
      <c r="BH379" s="258"/>
      <c r="BI379" s="258"/>
      <c r="BJ379" s="258"/>
      <c r="BK379" s="258"/>
      <c r="BL379" s="258"/>
      <c r="BM379" s="258"/>
      <c r="BN379" s="258"/>
      <c r="BO379" s="258"/>
      <c r="BP379" s="258"/>
      <c r="BQ379" s="258"/>
      <c r="BR379" s="258"/>
      <c r="BS379" s="258"/>
      <c r="BT379" s="258"/>
      <c r="BU379" s="258"/>
      <c r="BV379" s="258"/>
      <c r="BW379" s="258"/>
      <c r="BX379" s="258"/>
      <c r="BY379" s="258"/>
      <c r="BZ379" s="258"/>
      <c r="CA379" s="258"/>
      <c r="CB379" s="258"/>
      <c r="CC379" s="26">
        <v>1500</v>
      </c>
      <c r="CD379" s="27">
        <v>1500</v>
      </c>
      <c r="CE379" s="26">
        <v>1000</v>
      </c>
      <c r="CF379" s="27">
        <v>1000</v>
      </c>
      <c r="CG379" s="26">
        <v>5000</v>
      </c>
      <c r="CH379" s="27">
        <v>5000</v>
      </c>
      <c r="CI379" s="26">
        <v>8000</v>
      </c>
      <c r="CJ379" s="27"/>
      <c r="CK379" s="26"/>
      <c r="CL379" s="27"/>
      <c r="CM379" s="29">
        <v>4340</v>
      </c>
      <c r="CN379" s="27">
        <v>0</v>
      </c>
      <c r="CO379" s="29">
        <v>4340</v>
      </c>
      <c r="CP379" s="27">
        <v>0</v>
      </c>
      <c r="CQ379" s="29">
        <v>4340</v>
      </c>
      <c r="CR379" s="27"/>
      <c r="CS379" s="29">
        <v>4340</v>
      </c>
      <c r="CT379" s="27">
        <v>5360</v>
      </c>
      <c r="CU379" s="29">
        <v>4340</v>
      </c>
      <c r="CV379" s="27"/>
      <c r="CW379" s="29">
        <v>4340</v>
      </c>
      <c r="CX379" s="27"/>
      <c r="CY379" s="29">
        <v>4340</v>
      </c>
      <c r="CZ379" s="27"/>
      <c r="DA379" s="29">
        <v>4340</v>
      </c>
      <c r="DB379" s="27"/>
      <c r="DC379" s="29">
        <v>4340</v>
      </c>
      <c r="DD379" s="27"/>
      <c r="DE379" s="128"/>
      <c r="DF379" s="27"/>
      <c r="DG379" s="128"/>
      <c r="DH379" s="27"/>
      <c r="DI379" s="128"/>
      <c r="DJ379" s="27"/>
      <c r="DK379" s="28"/>
      <c r="DL379" s="27"/>
      <c r="DM379" s="28"/>
      <c r="DN379" s="27"/>
      <c r="DO379" s="28"/>
      <c r="DP379" s="27"/>
      <c r="DQ379" s="28"/>
      <c r="DR379" s="27"/>
      <c r="DS379" s="28"/>
      <c r="DT379" s="27"/>
      <c r="DU379" s="28"/>
      <c r="DV379" s="27"/>
      <c r="DW379" s="28"/>
      <c r="DX379" s="27"/>
      <c r="DY379" s="28"/>
      <c r="DZ379" s="27"/>
      <c r="EA379" s="28"/>
      <c r="EB379" s="27"/>
      <c r="EC379" s="28"/>
      <c r="ED379" s="27"/>
      <c r="EE379" s="28"/>
      <c r="EF379" s="27"/>
      <c r="EG379" s="28"/>
      <c r="EH379" s="27"/>
      <c r="EI379" s="28"/>
      <c r="EJ379" s="27"/>
      <c r="EK379" s="28"/>
      <c r="EL379" s="27"/>
      <c r="EM379" s="28"/>
      <c r="EN379" s="27"/>
      <c r="EO379" s="28"/>
      <c r="EP379" s="27"/>
      <c r="EQ379" s="28"/>
      <c r="ER379" s="27"/>
      <c r="ES379" s="28"/>
      <c r="ET379" s="27"/>
      <c r="EU379" s="26"/>
      <c r="EV379" s="27"/>
      <c r="EW379" s="26"/>
      <c r="EX379" s="27"/>
      <c r="EY379" s="26"/>
      <c r="EZ379" s="27"/>
      <c r="FA379" s="26"/>
      <c r="FB379" s="27"/>
      <c r="FC379" s="26"/>
      <c r="FD379" s="27"/>
      <c r="FE379" s="26"/>
      <c r="FF379" s="27"/>
      <c r="FG379" s="30"/>
      <c r="FH379" s="31"/>
      <c r="FI379" s="31">
        <f t="shared" si="38"/>
        <v>12860</v>
      </c>
      <c r="FJ379" s="31">
        <f t="shared" si="34"/>
        <v>54560</v>
      </c>
      <c r="FK379" s="31">
        <f t="shared" si="35"/>
        <v>12860</v>
      </c>
      <c r="FL379" s="32">
        <f t="shared" si="36"/>
        <v>41700</v>
      </c>
    </row>
    <row r="380" spans="1:168" ht="20.25" customHeight="1">
      <c r="A380" s="41">
        <v>373</v>
      </c>
      <c r="B380" s="48" t="s">
        <v>1201</v>
      </c>
      <c r="C380" s="20" t="s">
        <v>1202</v>
      </c>
      <c r="D380" s="20" t="s">
        <v>1460</v>
      </c>
      <c r="E380" s="20" t="s">
        <v>1457</v>
      </c>
      <c r="F380" s="126" t="s">
        <v>1203</v>
      </c>
      <c r="G380" s="33"/>
      <c r="H380" s="127"/>
      <c r="I380" s="94">
        <v>6600</v>
      </c>
      <c r="J380" s="127"/>
      <c r="K380" s="34">
        <f t="shared" si="33"/>
        <v>57080</v>
      </c>
      <c r="L380" s="25">
        <f>FL380</f>
        <v>49580</v>
      </c>
      <c r="M380" s="26">
        <v>1500</v>
      </c>
      <c r="N380" s="26">
        <v>1000</v>
      </c>
      <c r="O380" s="26">
        <v>5000</v>
      </c>
      <c r="P380" s="26">
        <v>8000</v>
      </c>
      <c r="Q380" s="258"/>
      <c r="R380" s="258"/>
      <c r="S380" s="258"/>
      <c r="T380" s="258"/>
      <c r="U380" s="258"/>
      <c r="V380" s="258"/>
      <c r="W380" s="258"/>
      <c r="X380" s="258"/>
      <c r="Y380" s="258"/>
      <c r="Z380" s="258"/>
      <c r="AA380" s="258"/>
      <c r="AB380" s="258"/>
      <c r="AC380" s="258"/>
      <c r="AD380" s="258"/>
      <c r="AE380" s="258"/>
      <c r="AF380" s="258"/>
      <c r="AG380" s="258"/>
      <c r="AH380" s="258"/>
      <c r="AI380" s="258"/>
      <c r="AJ380" s="258"/>
      <c r="AK380" s="258"/>
      <c r="AL380" s="258"/>
      <c r="AM380" s="258"/>
      <c r="AN380" s="258"/>
      <c r="AO380" s="258"/>
      <c r="AP380" s="258"/>
      <c r="AQ380" s="258"/>
      <c r="AR380" s="258"/>
      <c r="AS380" s="258"/>
      <c r="AT380" s="258"/>
      <c r="AU380" s="258"/>
      <c r="AV380" s="258"/>
      <c r="AW380" s="258"/>
      <c r="AX380" s="258"/>
      <c r="AY380" s="258"/>
      <c r="AZ380" s="258"/>
      <c r="BA380" s="258"/>
      <c r="BB380" s="258"/>
      <c r="BC380" s="258"/>
      <c r="BD380" s="258"/>
      <c r="BE380" s="258"/>
      <c r="BF380" s="258"/>
      <c r="BG380" s="258"/>
      <c r="BH380" s="258"/>
      <c r="BI380" s="258"/>
      <c r="BJ380" s="258"/>
      <c r="BK380" s="258"/>
      <c r="BL380" s="258"/>
      <c r="BM380" s="258"/>
      <c r="BN380" s="258"/>
      <c r="BO380" s="258"/>
      <c r="BP380" s="258"/>
      <c r="BQ380" s="258"/>
      <c r="BR380" s="258"/>
      <c r="BS380" s="258"/>
      <c r="BT380" s="258"/>
      <c r="BU380" s="258"/>
      <c r="BV380" s="258"/>
      <c r="BW380" s="258"/>
      <c r="BX380" s="258"/>
      <c r="BY380" s="258"/>
      <c r="BZ380" s="258"/>
      <c r="CA380" s="258"/>
      <c r="CB380" s="258"/>
      <c r="CC380" s="26">
        <v>1500</v>
      </c>
      <c r="CD380" s="27">
        <v>1500</v>
      </c>
      <c r="CE380" s="26">
        <v>1000</v>
      </c>
      <c r="CF380" s="27">
        <v>1000</v>
      </c>
      <c r="CG380" s="26">
        <v>5000</v>
      </c>
      <c r="CH380" s="27">
        <v>5000</v>
      </c>
      <c r="CI380" s="26">
        <v>8000</v>
      </c>
      <c r="CJ380" s="27"/>
      <c r="CK380" s="26"/>
      <c r="CL380" s="27"/>
      <c r="CM380" s="29">
        <v>4620</v>
      </c>
      <c r="CN380" s="27"/>
      <c r="CO380" s="29">
        <v>4620</v>
      </c>
      <c r="CP380" s="27"/>
      <c r="CQ380" s="29">
        <v>4620</v>
      </c>
      <c r="CR380" s="27"/>
      <c r="CS380" s="29">
        <v>4620</v>
      </c>
      <c r="CT380" s="27"/>
      <c r="CU380" s="29">
        <v>4620</v>
      </c>
      <c r="CV380" s="27"/>
      <c r="CW380" s="29">
        <v>4620</v>
      </c>
      <c r="CX380" s="27"/>
      <c r="CY380" s="29">
        <v>4620</v>
      </c>
      <c r="CZ380" s="27"/>
      <c r="DA380" s="29">
        <v>4620</v>
      </c>
      <c r="DB380" s="27"/>
      <c r="DC380" s="29">
        <v>4620</v>
      </c>
      <c r="DD380" s="27"/>
      <c r="DE380" s="128"/>
      <c r="DF380" s="27"/>
      <c r="DG380" s="128"/>
      <c r="DH380" s="27"/>
      <c r="DI380" s="128"/>
      <c r="DJ380" s="27"/>
      <c r="DK380" s="28"/>
      <c r="DL380" s="27"/>
      <c r="DM380" s="28"/>
      <c r="DN380" s="27"/>
      <c r="DO380" s="28"/>
      <c r="DP380" s="27"/>
      <c r="DQ380" s="28"/>
      <c r="DR380" s="27"/>
      <c r="DS380" s="28"/>
      <c r="DT380" s="27"/>
      <c r="DU380" s="28"/>
      <c r="DV380" s="27"/>
      <c r="DW380" s="28"/>
      <c r="DX380" s="27"/>
      <c r="DY380" s="28"/>
      <c r="DZ380" s="27"/>
      <c r="EA380" s="28"/>
      <c r="EB380" s="27"/>
      <c r="EC380" s="28"/>
      <c r="ED380" s="27"/>
      <c r="EE380" s="28"/>
      <c r="EF380" s="27"/>
      <c r="EG380" s="28"/>
      <c r="EH380" s="27"/>
      <c r="EI380" s="28"/>
      <c r="EJ380" s="27"/>
      <c r="EK380" s="28"/>
      <c r="EL380" s="27"/>
      <c r="EM380" s="28"/>
      <c r="EN380" s="27"/>
      <c r="EO380" s="28"/>
      <c r="EP380" s="27"/>
      <c r="EQ380" s="28"/>
      <c r="ER380" s="27"/>
      <c r="ES380" s="28"/>
      <c r="ET380" s="27"/>
      <c r="EU380" s="26"/>
      <c r="EV380" s="27"/>
      <c r="EW380" s="26"/>
      <c r="EX380" s="27"/>
      <c r="EY380" s="26"/>
      <c r="EZ380" s="27"/>
      <c r="FA380" s="26"/>
      <c r="FB380" s="27"/>
      <c r="FC380" s="26"/>
      <c r="FD380" s="27"/>
      <c r="FE380" s="26"/>
      <c r="FF380" s="27"/>
      <c r="FG380" s="30"/>
      <c r="FH380" s="31"/>
      <c r="FI380" s="31">
        <f t="shared" si="38"/>
        <v>7500</v>
      </c>
      <c r="FJ380" s="31">
        <f t="shared" si="34"/>
        <v>57080</v>
      </c>
      <c r="FK380" s="31">
        <f t="shared" si="35"/>
        <v>7500</v>
      </c>
      <c r="FL380" s="32">
        <f t="shared" si="36"/>
        <v>49580</v>
      </c>
    </row>
    <row r="381" spans="1:168" ht="20.25" customHeight="1">
      <c r="A381" s="172">
        <v>374</v>
      </c>
      <c r="B381" s="48" t="s">
        <v>1204</v>
      </c>
      <c r="C381" s="20" t="s">
        <v>1205</v>
      </c>
      <c r="D381" s="20" t="s">
        <v>1460</v>
      </c>
      <c r="E381" s="20" t="s">
        <v>1457</v>
      </c>
      <c r="F381" s="126" t="s">
        <v>1206</v>
      </c>
      <c r="G381" s="33"/>
      <c r="H381" s="127" t="s">
        <v>1468</v>
      </c>
      <c r="I381" s="94">
        <v>3300</v>
      </c>
      <c r="J381" s="127" t="s">
        <v>98</v>
      </c>
      <c r="K381" s="34">
        <f t="shared" si="33"/>
        <v>36290</v>
      </c>
      <c r="L381" s="25">
        <f>FL381</f>
        <v>8000</v>
      </c>
      <c r="M381" s="26">
        <v>1500</v>
      </c>
      <c r="N381" s="26">
        <v>1000</v>
      </c>
      <c r="O381" s="26">
        <v>5000</v>
      </c>
      <c r="P381" s="26">
        <v>8000</v>
      </c>
      <c r="Q381" s="258"/>
      <c r="R381" s="258"/>
      <c r="S381" s="258"/>
      <c r="T381" s="258"/>
      <c r="U381" s="258"/>
      <c r="V381" s="258"/>
      <c r="W381" s="258"/>
      <c r="X381" s="258"/>
      <c r="Y381" s="258"/>
      <c r="Z381" s="258"/>
      <c r="AA381" s="258"/>
      <c r="AB381" s="258"/>
      <c r="AC381" s="258"/>
      <c r="AD381" s="258"/>
      <c r="AE381" s="258"/>
      <c r="AF381" s="258"/>
      <c r="AG381" s="258"/>
      <c r="AH381" s="258"/>
      <c r="AI381" s="258"/>
      <c r="AJ381" s="258"/>
      <c r="AK381" s="258"/>
      <c r="AL381" s="258"/>
      <c r="AM381" s="258"/>
      <c r="AN381" s="258"/>
      <c r="AO381" s="258"/>
      <c r="AP381" s="258"/>
      <c r="AQ381" s="258"/>
      <c r="AR381" s="258"/>
      <c r="AS381" s="258"/>
      <c r="AT381" s="258"/>
      <c r="AU381" s="258"/>
      <c r="AV381" s="258"/>
      <c r="AW381" s="258"/>
      <c r="AX381" s="258"/>
      <c r="AY381" s="258"/>
      <c r="AZ381" s="258"/>
      <c r="BA381" s="258"/>
      <c r="BB381" s="258"/>
      <c r="BC381" s="258"/>
      <c r="BD381" s="258"/>
      <c r="BE381" s="258"/>
      <c r="BF381" s="258"/>
      <c r="BG381" s="258"/>
      <c r="BH381" s="258"/>
      <c r="BI381" s="258"/>
      <c r="BJ381" s="258"/>
      <c r="BK381" s="258"/>
      <c r="BL381" s="258"/>
      <c r="BM381" s="258"/>
      <c r="BN381" s="258"/>
      <c r="BO381" s="258"/>
      <c r="BP381" s="258"/>
      <c r="BQ381" s="258"/>
      <c r="BR381" s="258"/>
      <c r="BS381" s="258"/>
      <c r="BT381" s="258"/>
      <c r="BU381" s="258"/>
      <c r="BV381" s="258"/>
      <c r="BW381" s="258"/>
      <c r="BX381" s="258"/>
      <c r="BY381" s="258"/>
      <c r="BZ381" s="258"/>
      <c r="CA381" s="258"/>
      <c r="CB381" s="258"/>
      <c r="CC381" s="26">
        <v>1500</v>
      </c>
      <c r="CD381" s="27">
        <v>1500</v>
      </c>
      <c r="CE381" s="26">
        <v>1000</v>
      </c>
      <c r="CF381" s="27">
        <v>1000</v>
      </c>
      <c r="CG381" s="26">
        <v>5000</v>
      </c>
      <c r="CH381" s="27">
        <f>3500+0</f>
        <v>3500</v>
      </c>
      <c r="CI381" s="26">
        <v>8000</v>
      </c>
      <c r="CJ381" s="27"/>
      <c r="CK381" s="26"/>
      <c r="CL381" s="27"/>
      <c r="CM381" s="29">
        <v>2310</v>
      </c>
      <c r="CN381" s="27">
        <v>0</v>
      </c>
      <c r="CO381" s="29">
        <v>2310</v>
      </c>
      <c r="CP381" s="27">
        <v>0</v>
      </c>
      <c r="CQ381" s="29">
        <v>2310</v>
      </c>
      <c r="CR381" s="27">
        <v>0</v>
      </c>
      <c r="CS381" s="29">
        <v>2310</v>
      </c>
      <c r="CT381" s="27">
        <v>10740</v>
      </c>
      <c r="CU381" s="29">
        <v>2310</v>
      </c>
      <c r="CV381" s="27"/>
      <c r="CW381" s="29">
        <v>2310</v>
      </c>
      <c r="CX381" s="27"/>
      <c r="CY381" s="29">
        <v>2310</v>
      </c>
      <c r="CZ381" s="27"/>
      <c r="DA381" s="29">
        <v>2310</v>
      </c>
      <c r="DB381" s="27"/>
      <c r="DC381" s="29">
        <v>2310</v>
      </c>
      <c r="DD381" s="27">
        <v>11550</v>
      </c>
      <c r="DE381" s="128"/>
      <c r="DF381" s="27"/>
      <c r="DG381" s="128"/>
      <c r="DH381" s="27"/>
      <c r="DI381" s="128"/>
      <c r="DJ381" s="27"/>
      <c r="DK381" s="28"/>
      <c r="DL381" s="27"/>
      <c r="DM381" s="28"/>
      <c r="DN381" s="27"/>
      <c r="DO381" s="28"/>
      <c r="DP381" s="27"/>
      <c r="DQ381" s="28"/>
      <c r="DR381" s="27"/>
      <c r="DS381" s="28"/>
      <c r="DT381" s="27"/>
      <c r="DU381" s="28"/>
      <c r="DV381" s="27"/>
      <c r="DW381" s="28"/>
      <c r="DX381" s="27"/>
      <c r="DY381" s="28"/>
      <c r="DZ381" s="27"/>
      <c r="EA381" s="28"/>
      <c r="EB381" s="27"/>
      <c r="EC381" s="28"/>
      <c r="ED381" s="27"/>
      <c r="EE381" s="28"/>
      <c r="EF381" s="27"/>
      <c r="EG381" s="28"/>
      <c r="EH381" s="27"/>
      <c r="EI381" s="28"/>
      <c r="EJ381" s="27"/>
      <c r="EK381" s="28"/>
      <c r="EL381" s="27"/>
      <c r="EM381" s="28"/>
      <c r="EN381" s="27"/>
      <c r="EO381" s="28"/>
      <c r="EP381" s="27"/>
      <c r="EQ381" s="28"/>
      <c r="ER381" s="27"/>
      <c r="ES381" s="28"/>
      <c r="ET381" s="27"/>
      <c r="EU381" s="26"/>
      <c r="EV381" s="27"/>
      <c r="EW381" s="26"/>
      <c r="EX381" s="27"/>
      <c r="EY381" s="26"/>
      <c r="EZ381" s="27"/>
      <c r="FA381" s="26"/>
      <c r="FB381" s="27"/>
      <c r="FC381" s="26"/>
      <c r="FD381" s="27"/>
      <c r="FE381" s="26"/>
      <c r="FF381" s="27"/>
      <c r="FG381" s="30"/>
      <c r="FH381" s="31"/>
      <c r="FI381" s="31">
        <f t="shared" si="38"/>
        <v>28290</v>
      </c>
      <c r="FJ381" s="31">
        <f t="shared" si="34"/>
        <v>36290</v>
      </c>
      <c r="FK381" s="31">
        <f t="shared" si="35"/>
        <v>28290</v>
      </c>
      <c r="FL381" s="32">
        <f t="shared" si="36"/>
        <v>8000</v>
      </c>
    </row>
    <row r="382" spans="1:168" ht="20.25" customHeight="1">
      <c r="A382" s="41">
        <v>375</v>
      </c>
      <c r="B382" s="48" t="s">
        <v>1207</v>
      </c>
      <c r="C382" s="20" t="s">
        <v>1208</v>
      </c>
      <c r="D382" s="20" t="s">
        <v>1460</v>
      </c>
      <c r="E382" s="20" t="s">
        <v>1457</v>
      </c>
      <c r="F382" s="126" t="s">
        <v>1209</v>
      </c>
      <c r="G382" s="213" t="s">
        <v>410</v>
      </c>
      <c r="H382" s="35" t="s">
        <v>1463</v>
      </c>
      <c r="I382" s="94">
        <v>6200</v>
      </c>
      <c r="J382" s="127"/>
      <c r="K382" s="34">
        <f t="shared" si="33"/>
        <v>54560</v>
      </c>
      <c r="L382" s="25">
        <f>FL382</f>
        <v>0</v>
      </c>
      <c r="M382" s="26">
        <v>1500</v>
      </c>
      <c r="N382" s="26">
        <v>1000</v>
      </c>
      <c r="O382" s="26">
        <v>5000</v>
      </c>
      <c r="P382" s="26">
        <v>8000</v>
      </c>
      <c r="Q382" s="258"/>
      <c r="R382" s="258"/>
      <c r="S382" s="258"/>
      <c r="T382" s="258"/>
      <c r="U382" s="258"/>
      <c r="V382" s="258"/>
      <c r="W382" s="258"/>
      <c r="X382" s="258"/>
      <c r="Y382" s="258"/>
      <c r="Z382" s="258"/>
      <c r="AA382" s="258"/>
      <c r="AB382" s="258"/>
      <c r="AC382" s="258"/>
      <c r="AD382" s="258"/>
      <c r="AE382" s="258"/>
      <c r="AF382" s="258"/>
      <c r="AG382" s="258"/>
      <c r="AH382" s="258"/>
      <c r="AI382" s="258"/>
      <c r="AJ382" s="258"/>
      <c r="AK382" s="258"/>
      <c r="AL382" s="258"/>
      <c r="AM382" s="258"/>
      <c r="AN382" s="258"/>
      <c r="AO382" s="258"/>
      <c r="AP382" s="258"/>
      <c r="AQ382" s="258"/>
      <c r="AR382" s="258"/>
      <c r="AS382" s="258"/>
      <c r="AT382" s="258"/>
      <c r="AU382" s="258"/>
      <c r="AV382" s="258"/>
      <c r="AW382" s="258"/>
      <c r="AX382" s="258"/>
      <c r="AY382" s="258"/>
      <c r="AZ382" s="258"/>
      <c r="BA382" s="258"/>
      <c r="BB382" s="258"/>
      <c r="BC382" s="258"/>
      <c r="BD382" s="258"/>
      <c r="BE382" s="258"/>
      <c r="BF382" s="258"/>
      <c r="BG382" s="258"/>
      <c r="BH382" s="258"/>
      <c r="BI382" s="258"/>
      <c r="BJ382" s="258"/>
      <c r="BK382" s="258"/>
      <c r="BL382" s="258"/>
      <c r="BM382" s="258"/>
      <c r="BN382" s="258"/>
      <c r="BO382" s="258"/>
      <c r="BP382" s="258"/>
      <c r="BQ382" s="258"/>
      <c r="BR382" s="258"/>
      <c r="BS382" s="258"/>
      <c r="BT382" s="258"/>
      <c r="BU382" s="258"/>
      <c r="BV382" s="258"/>
      <c r="BW382" s="258"/>
      <c r="BX382" s="258"/>
      <c r="BY382" s="258"/>
      <c r="BZ382" s="258"/>
      <c r="CA382" s="258"/>
      <c r="CB382" s="258"/>
      <c r="CC382" s="26">
        <v>1500</v>
      </c>
      <c r="CD382" s="27">
        <v>1500</v>
      </c>
      <c r="CE382" s="26">
        <v>1000</v>
      </c>
      <c r="CF382" s="27">
        <v>1000</v>
      </c>
      <c r="CG382" s="26">
        <v>5000</v>
      </c>
      <c r="CH382" s="27">
        <v>5000</v>
      </c>
      <c r="CI382" s="26">
        <v>8000</v>
      </c>
      <c r="CJ382" s="27">
        <v>0</v>
      </c>
      <c r="CK382" s="26"/>
      <c r="CL382" s="27"/>
      <c r="CM382" s="29">
        <v>4340</v>
      </c>
      <c r="CN382" s="27">
        <v>0</v>
      </c>
      <c r="CO382" s="29">
        <v>4340</v>
      </c>
      <c r="CP382" s="27">
        <v>0</v>
      </c>
      <c r="CQ382" s="29">
        <v>4340</v>
      </c>
      <c r="CR382" s="27">
        <v>13020</v>
      </c>
      <c r="CS382" s="29">
        <v>4340</v>
      </c>
      <c r="CT382" s="27">
        <v>12340</v>
      </c>
      <c r="CU382" s="29">
        <v>4340</v>
      </c>
      <c r="CV382" s="27">
        <v>4340</v>
      </c>
      <c r="CW382" s="29">
        <v>4340</v>
      </c>
      <c r="CX382" s="27"/>
      <c r="CY382" s="29">
        <v>4340</v>
      </c>
      <c r="CZ382" s="27"/>
      <c r="DA382" s="29">
        <v>4340</v>
      </c>
      <c r="DB382" s="27"/>
      <c r="DC382" s="29">
        <v>4340</v>
      </c>
      <c r="DD382" s="27">
        <v>17360</v>
      </c>
      <c r="DE382" s="128"/>
      <c r="DF382" s="27"/>
      <c r="DG382" s="128"/>
      <c r="DH382" s="27"/>
      <c r="DI382" s="128"/>
      <c r="DJ382" s="27"/>
      <c r="DK382" s="28"/>
      <c r="DL382" s="27"/>
      <c r="DM382" s="28"/>
      <c r="DN382" s="27"/>
      <c r="DO382" s="28"/>
      <c r="DP382" s="27"/>
      <c r="DQ382" s="28"/>
      <c r="DR382" s="27"/>
      <c r="DS382" s="28"/>
      <c r="DT382" s="27"/>
      <c r="DU382" s="28"/>
      <c r="DV382" s="27"/>
      <c r="DW382" s="28"/>
      <c r="DX382" s="27"/>
      <c r="DY382" s="28"/>
      <c r="DZ382" s="27"/>
      <c r="EA382" s="28"/>
      <c r="EB382" s="27"/>
      <c r="EC382" s="28"/>
      <c r="ED382" s="27"/>
      <c r="EE382" s="28"/>
      <c r="EF382" s="27"/>
      <c r="EG382" s="28"/>
      <c r="EH382" s="27"/>
      <c r="EI382" s="28"/>
      <c r="EJ382" s="27"/>
      <c r="EK382" s="28"/>
      <c r="EL382" s="27"/>
      <c r="EM382" s="28"/>
      <c r="EN382" s="27"/>
      <c r="EO382" s="28"/>
      <c r="EP382" s="27"/>
      <c r="EQ382" s="28"/>
      <c r="ER382" s="27"/>
      <c r="ES382" s="28"/>
      <c r="ET382" s="27"/>
      <c r="EU382" s="26"/>
      <c r="EV382" s="27"/>
      <c r="EW382" s="26"/>
      <c r="EX382" s="27"/>
      <c r="EY382" s="26"/>
      <c r="EZ382" s="27"/>
      <c r="FA382" s="26"/>
      <c r="FB382" s="27"/>
      <c r="FC382" s="26"/>
      <c r="FD382" s="27"/>
      <c r="FE382" s="26"/>
      <c r="FF382" s="27"/>
      <c r="FG382" s="30"/>
      <c r="FH382" s="31"/>
      <c r="FI382" s="31">
        <f t="shared" si="38"/>
        <v>54560</v>
      </c>
      <c r="FJ382" s="31">
        <f t="shared" si="34"/>
        <v>54560</v>
      </c>
      <c r="FK382" s="31">
        <f t="shared" si="35"/>
        <v>54560</v>
      </c>
      <c r="FL382" s="32">
        <f t="shared" si="36"/>
        <v>0</v>
      </c>
    </row>
    <row r="383" spans="1:168" ht="20.25" customHeight="1">
      <c r="A383" s="172">
        <v>376</v>
      </c>
      <c r="B383" s="48" t="s">
        <v>438</v>
      </c>
      <c r="C383" s="20" t="s">
        <v>439</v>
      </c>
      <c r="D383" s="20" t="s">
        <v>1460</v>
      </c>
      <c r="E383" s="20" t="s">
        <v>1458</v>
      </c>
      <c r="F383" s="21" t="s">
        <v>440</v>
      </c>
      <c r="G383" s="33"/>
      <c r="H383" s="35"/>
      <c r="I383" s="23">
        <v>6600</v>
      </c>
      <c r="J383" s="35"/>
      <c r="K383" s="34">
        <f t="shared" si="33"/>
        <v>57080</v>
      </c>
      <c r="L383" s="25">
        <f>FJ383</f>
        <v>57080</v>
      </c>
      <c r="M383" s="26">
        <v>1500</v>
      </c>
      <c r="N383" s="26">
        <v>1000</v>
      </c>
      <c r="O383" s="26">
        <v>5000</v>
      </c>
      <c r="P383" s="26">
        <v>8000</v>
      </c>
      <c r="Q383" s="258"/>
      <c r="R383" s="258"/>
      <c r="S383" s="258"/>
      <c r="T383" s="258"/>
      <c r="U383" s="258"/>
      <c r="V383" s="258"/>
      <c r="W383" s="258"/>
      <c r="X383" s="258"/>
      <c r="Y383" s="258"/>
      <c r="Z383" s="258"/>
      <c r="AA383" s="258"/>
      <c r="AB383" s="258"/>
      <c r="AC383" s="258"/>
      <c r="AD383" s="258"/>
      <c r="AE383" s="258"/>
      <c r="AF383" s="258"/>
      <c r="AG383" s="258"/>
      <c r="AH383" s="258"/>
      <c r="AI383" s="258"/>
      <c r="AJ383" s="258"/>
      <c r="AK383" s="258"/>
      <c r="AL383" s="258"/>
      <c r="AM383" s="258"/>
      <c r="AN383" s="258"/>
      <c r="AO383" s="258"/>
      <c r="AP383" s="258"/>
      <c r="AQ383" s="258"/>
      <c r="AR383" s="258"/>
      <c r="AS383" s="258"/>
      <c r="AT383" s="258"/>
      <c r="AU383" s="258"/>
      <c r="AV383" s="258"/>
      <c r="AW383" s="258"/>
      <c r="AX383" s="258"/>
      <c r="AY383" s="258"/>
      <c r="AZ383" s="258"/>
      <c r="BA383" s="258"/>
      <c r="BB383" s="258"/>
      <c r="BC383" s="258"/>
      <c r="BD383" s="258"/>
      <c r="BE383" s="258"/>
      <c r="BF383" s="258"/>
      <c r="BG383" s="258"/>
      <c r="BH383" s="258"/>
      <c r="BI383" s="258"/>
      <c r="BJ383" s="258"/>
      <c r="BK383" s="258"/>
      <c r="BL383" s="258"/>
      <c r="BM383" s="258"/>
      <c r="BN383" s="258"/>
      <c r="BO383" s="258"/>
      <c r="BP383" s="258"/>
      <c r="BQ383" s="258"/>
      <c r="BR383" s="258"/>
      <c r="BS383" s="258"/>
      <c r="BT383" s="258"/>
      <c r="BU383" s="258"/>
      <c r="BV383" s="258"/>
      <c r="BW383" s="258"/>
      <c r="BX383" s="258"/>
      <c r="BY383" s="258"/>
      <c r="BZ383" s="258"/>
      <c r="CA383" s="258"/>
      <c r="CB383" s="258"/>
      <c r="CC383" s="26">
        <v>1500</v>
      </c>
      <c r="CD383" s="27">
        <v>1500</v>
      </c>
      <c r="CE383" s="26">
        <v>1000</v>
      </c>
      <c r="CF383" s="27">
        <v>1000</v>
      </c>
      <c r="CG383" s="26">
        <v>5000</v>
      </c>
      <c r="CH383" s="27">
        <v>5000</v>
      </c>
      <c r="CI383" s="26">
        <v>8000</v>
      </c>
      <c r="CJ383" s="27"/>
      <c r="CK383" s="28"/>
      <c r="CL383" s="27"/>
      <c r="CM383" s="26"/>
      <c r="CN383" s="27"/>
      <c r="CO383" s="29">
        <v>4620</v>
      </c>
      <c r="CP383" s="27">
        <v>0</v>
      </c>
      <c r="CQ383" s="29">
        <v>4620</v>
      </c>
      <c r="CR383" s="27"/>
      <c r="CS383" s="29">
        <v>4620</v>
      </c>
      <c r="CT383" s="27"/>
      <c r="CU383" s="29">
        <v>4620</v>
      </c>
      <c r="CV383" s="27">
        <v>5000</v>
      </c>
      <c r="CW383" s="29">
        <v>4620</v>
      </c>
      <c r="CX383" s="27"/>
      <c r="CY383" s="29">
        <v>4620</v>
      </c>
      <c r="CZ383" s="27"/>
      <c r="DA383" s="29">
        <v>4620</v>
      </c>
      <c r="DB383" s="27"/>
      <c r="DC383" s="29">
        <v>4620</v>
      </c>
      <c r="DD383" s="27"/>
      <c r="DE383" s="29">
        <v>4620</v>
      </c>
      <c r="DF383" s="27">
        <v>4000</v>
      </c>
      <c r="DG383" s="28"/>
      <c r="DH383" s="27"/>
      <c r="DI383" s="28"/>
      <c r="DJ383" s="27"/>
      <c r="DK383" s="28"/>
      <c r="DL383" s="27"/>
      <c r="DM383" s="28"/>
      <c r="DN383" s="27"/>
      <c r="DO383" s="28"/>
      <c r="DP383" s="27"/>
      <c r="DQ383" s="28"/>
      <c r="DR383" s="27"/>
      <c r="DS383" s="28"/>
      <c r="DT383" s="27"/>
      <c r="DU383" s="28"/>
      <c r="DV383" s="27"/>
      <c r="DW383" s="28"/>
      <c r="DX383" s="27"/>
      <c r="DY383" s="28"/>
      <c r="DZ383" s="27"/>
      <c r="EA383" s="28"/>
      <c r="EB383" s="27"/>
      <c r="EC383" s="28"/>
      <c r="ED383" s="27"/>
      <c r="EE383" s="28"/>
      <c r="EF383" s="27"/>
      <c r="EG383" s="28"/>
      <c r="EH383" s="27"/>
      <c r="EI383" s="28"/>
      <c r="EJ383" s="27"/>
      <c r="EK383" s="28"/>
      <c r="EL383" s="27"/>
      <c r="EM383" s="28"/>
      <c r="EN383" s="27"/>
      <c r="EO383" s="28"/>
      <c r="EP383" s="27"/>
      <c r="EQ383" s="28"/>
      <c r="ER383" s="27"/>
      <c r="ES383" s="28"/>
      <c r="ET383" s="27"/>
      <c r="EU383" s="26"/>
      <c r="EV383" s="27"/>
      <c r="EW383" s="26"/>
      <c r="EX383" s="27"/>
      <c r="EY383" s="26"/>
      <c r="EZ383" s="27"/>
      <c r="FA383" s="26"/>
      <c r="FB383" s="27"/>
      <c r="FC383" s="26"/>
      <c r="FD383" s="27"/>
      <c r="FE383" s="26"/>
      <c r="FF383" s="27"/>
      <c r="FG383" s="30"/>
      <c r="FH383" s="31"/>
      <c r="FI383" s="31">
        <f t="shared" si="38"/>
        <v>16500</v>
      </c>
      <c r="FJ383" s="31">
        <f t="shared" si="34"/>
        <v>57080</v>
      </c>
      <c r="FK383" s="31">
        <f t="shared" si="35"/>
        <v>16500</v>
      </c>
      <c r="FL383" s="32">
        <f t="shared" si="36"/>
        <v>40580</v>
      </c>
    </row>
    <row r="384" spans="1:168" ht="20.25" customHeight="1">
      <c r="A384" s="41">
        <v>377</v>
      </c>
      <c r="B384" s="48" t="s">
        <v>441</v>
      </c>
      <c r="C384" s="20" t="s">
        <v>442</v>
      </c>
      <c r="D384" s="20" t="s">
        <v>1460</v>
      </c>
      <c r="E384" s="20" t="s">
        <v>1458</v>
      </c>
      <c r="F384" s="21" t="s">
        <v>443</v>
      </c>
      <c r="G384" s="208"/>
      <c r="H384" s="35"/>
      <c r="I384" s="23">
        <v>6600</v>
      </c>
      <c r="J384" s="35"/>
      <c r="K384" s="34">
        <f t="shared" si="33"/>
        <v>57080</v>
      </c>
      <c r="L384" s="25">
        <f>FJ384</f>
        <v>57080</v>
      </c>
      <c r="M384" s="26">
        <v>1500</v>
      </c>
      <c r="N384" s="26">
        <v>1000</v>
      </c>
      <c r="O384" s="26">
        <v>5000</v>
      </c>
      <c r="P384" s="26">
        <v>8000</v>
      </c>
      <c r="Q384" s="258"/>
      <c r="R384" s="258"/>
      <c r="S384" s="258"/>
      <c r="T384" s="258"/>
      <c r="U384" s="258"/>
      <c r="V384" s="258"/>
      <c r="W384" s="258"/>
      <c r="X384" s="258"/>
      <c r="Y384" s="258"/>
      <c r="Z384" s="258"/>
      <c r="AA384" s="258"/>
      <c r="AB384" s="258"/>
      <c r="AC384" s="258"/>
      <c r="AD384" s="258"/>
      <c r="AE384" s="258"/>
      <c r="AF384" s="258"/>
      <c r="AG384" s="258"/>
      <c r="AH384" s="258"/>
      <c r="AI384" s="258"/>
      <c r="AJ384" s="258"/>
      <c r="AK384" s="258"/>
      <c r="AL384" s="258"/>
      <c r="AM384" s="258"/>
      <c r="AN384" s="258"/>
      <c r="AO384" s="258"/>
      <c r="AP384" s="258"/>
      <c r="AQ384" s="258"/>
      <c r="AR384" s="258"/>
      <c r="AS384" s="258"/>
      <c r="AT384" s="258"/>
      <c r="AU384" s="258"/>
      <c r="AV384" s="258"/>
      <c r="AW384" s="258"/>
      <c r="AX384" s="258"/>
      <c r="AY384" s="258"/>
      <c r="AZ384" s="258"/>
      <c r="BA384" s="258"/>
      <c r="BB384" s="258"/>
      <c r="BC384" s="258"/>
      <c r="BD384" s="258"/>
      <c r="BE384" s="258"/>
      <c r="BF384" s="258"/>
      <c r="BG384" s="258"/>
      <c r="BH384" s="258"/>
      <c r="BI384" s="258"/>
      <c r="BJ384" s="258"/>
      <c r="BK384" s="258"/>
      <c r="BL384" s="258"/>
      <c r="BM384" s="258"/>
      <c r="BN384" s="258"/>
      <c r="BO384" s="258"/>
      <c r="BP384" s="258"/>
      <c r="BQ384" s="258"/>
      <c r="BR384" s="258"/>
      <c r="BS384" s="258"/>
      <c r="BT384" s="258"/>
      <c r="BU384" s="258"/>
      <c r="BV384" s="258"/>
      <c r="BW384" s="258"/>
      <c r="BX384" s="258"/>
      <c r="BY384" s="258"/>
      <c r="BZ384" s="258"/>
      <c r="CA384" s="258"/>
      <c r="CB384" s="258"/>
      <c r="CC384" s="26">
        <v>1500</v>
      </c>
      <c r="CD384" s="27">
        <v>1500</v>
      </c>
      <c r="CE384" s="26">
        <v>1000</v>
      </c>
      <c r="CF384" s="27">
        <v>1000</v>
      </c>
      <c r="CG384" s="26">
        <v>5000</v>
      </c>
      <c r="CH384" s="27">
        <v>5000</v>
      </c>
      <c r="CI384" s="26">
        <v>8000</v>
      </c>
      <c r="CJ384" s="27"/>
      <c r="CK384" s="28"/>
      <c r="CL384" s="27"/>
      <c r="CM384" s="26"/>
      <c r="CN384" s="27"/>
      <c r="CO384" s="29">
        <v>4620</v>
      </c>
      <c r="CP384" s="27">
        <v>0</v>
      </c>
      <c r="CQ384" s="29">
        <v>4620</v>
      </c>
      <c r="CR384" s="27">
        <v>0</v>
      </c>
      <c r="CS384" s="29">
        <v>4620</v>
      </c>
      <c r="CT384" s="27">
        <v>13860</v>
      </c>
      <c r="CU384" s="29">
        <v>4620</v>
      </c>
      <c r="CV384" s="27">
        <v>4620</v>
      </c>
      <c r="CW384" s="29">
        <v>4620</v>
      </c>
      <c r="CX384" s="27"/>
      <c r="CY384" s="29">
        <v>4620</v>
      </c>
      <c r="CZ384" s="27"/>
      <c r="DA384" s="29">
        <v>4620</v>
      </c>
      <c r="DB384" s="27"/>
      <c r="DC384" s="29">
        <v>4620</v>
      </c>
      <c r="DD384" s="27"/>
      <c r="DE384" s="29">
        <v>4620</v>
      </c>
      <c r="DF384" s="27">
        <v>18480</v>
      </c>
      <c r="DG384" s="28"/>
      <c r="DH384" s="27"/>
      <c r="DI384" s="28"/>
      <c r="DJ384" s="27"/>
      <c r="DK384" s="28"/>
      <c r="DL384" s="27"/>
      <c r="DM384" s="28"/>
      <c r="DN384" s="27"/>
      <c r="DO384" s="28"/>
      <c r="DP384" s="27"/>
      <c r="DQ384" s="28"/>
      <c r="DR384" s="27"/>
      <c r="DS384" s="28"/>
      <c r="DT384" s="27"/>
      <c r="DU384" s="28"/>
      <c r="DV384" s="27"/>
      <c r="DW384" s="28"/>
      <c r="DX384" s="27"/>
      <c r="DY384" s="28"/>
      <c r="DZ384" s="27"/>
      <c r="EA384" s="28"/>
      <c r="EB384" s="27"/>
      <c r="EC384" s="28"/>
      <c r="ED384" s="27"/>
      <c r="EE384" s="28"/>
      <c r="EF384" s="27"/>
      <c r="EG384" s="28"/>
      <c r="EH384" s="27"/>
      <c r="EI384" s="28"/>
      <c r="EJ384" s="27"/>
      <c r="EK384" s="28"/>
      <c r="EL384" s="27"/>
      <c r="EM384" s="28"/>
      <c r="EN384" s="27"/>
      <c r="EO384" s="28"/>
      <c r="EP384" s="27"/>
      <c r="EQ384" s="28"/>
      <c r="ER384" s="27"/>
      <c r="ES384" s="28"/>
      <c r="ET384" s="27"/>
      <c r="EU384" s="26"/>
      <c r="EV384" s="27"/>
      <c r="EW384" s="26"/>
      <c r="EX384" s="27"/>
      <c r="EY384" s="26"/>
      <c r="EZ384" s="27"/>
      <c r="FA384" s="26"/>
      <c r="FB384" s="27"/>
      <c r="FC384" s="26"/>
      <c r="FD384" s="27"/>
      <c r="FE384" s="26"/>
      <c r="FF384" s="27"/>
      <c r="FG384" s="30"/>
      <c r="FH384" s="31"/>
      <c r="FI384" s="31">
        <f t="shared" si="38"/>
        <v>44460</v>
      </c>
      <c r="FJ384" s="31">
        <f t="shared" si="34"/>
        <v>57080</v>
      </c>
      <c r="FK384" s="31">
        <f t="shared" si="35"/>
        <v>44460</v>
      </c>
      <c r="FL384" s="32">
        <f t="shared" si="36"/>
        <v>12620</v>
      </c>
    </row>
    <row r="385" spans="1:168" ht="20.25" customHeight="1">
      <c r="A385" s="172">
        <v>378</v>
      </c>
      <c r="B385" s="48" t="s">
        <v>1210</v>
      </c>
      <c r="C385" s="20" t="s">
        <v>1211</v>
      </c>
      <c r="D385" s="20" t="s">
        <v>1460</v>
      </c>
      <c r="E385" s="20" t="s">
        <v>1457</v>
      </c>
      <c r="F385" s="126" t="s">
        <v>1212</v>
      </c>
      <c r="G385" s="212"/>
      <c r="H385" s="147"/>
      <c r="I385" s="94">
        <v>6600</v>
      </c>
      <c r="J385" s="147"/>
      <c r="K385" s="34">
        <f t="shared" si="33"/>
        <v>57080</v>
      </c>
      <c r="L385" s="25">
        <f>FL385</f>
        <v>33220</v>
      </c>
      <c r="M385" s="26">
        <v>1500</v>
      </c>
      <c r="N385" s="26">
        <v>1000</v>
      </c>
      <c r="O385" s="26">
        <v>5000</v>
      </c>
      <c r="P385" s="26">
        <v>8000</v>
      </c>
      <c r="Q385" s="258"/>
      <c r="R385" s="258"/>
      <c r="S385" s="258"/>
      <c r="T385" s="258"/>
      <c r="U385" s="258"/>
      <c r="V385" s="258"/>
      <c r="W385" s="258"/>
      <c r="X385" s="258"/>
      <c r="Y385" s="258"/>
      <c r="Z385" s="258"/>
      <c r="AA385" s="258"/>
      <c r="AB385" s="258"/>
      <c r="AC385" s="258"/>
      <c r="AD385" s="258"/>
      <c r="AE385" s="258"/>
      <c r="AF385" s="258"/>
      <c r="AG385" s="258"/>
      <c r="AH385" s="258"/>
      <c r="AI385" s="258"/>
      <c r="AJ385" s="258"/>
      <c r="AK385" s="258"/>
      <c r="AL385" s="258"/>
      <c r="AM385" s="258"/>
      <c r="AN385" s="258"/>
      <c r="AO385" s="258"/>
      <c r="AP385" s="258"/>
      <c r="AQ385" s="258"/>
      <c r="AR385" s="258"/>
      <c r="AS385" s="258"/>
      <c r="AT385" s="258"/>
      <c r="AU385" s="258"/>
      <c r="AV385" s="258"/>
      <c r="AW385" s="258"/>
      <c r="AX385" s="258"/>
      <c r="AY385" s="258"/>
      <c r="AZ385" s="258"/>
      <c r="BA385" s="258"/>
      <c r="BB385" s="258"/>
      <c r="BC385" s="258"/>
      <c r="BD385" s="258"/>
      <c r="BE385" s="258"/>
      <c r="BF385" s="258"/>
      <c r="BG385" s="258"/>
      <c r="BH385" s="258"/>
      <c r="BI385" s="258"/>
      <c r="BJ385" s="258"/>
      <c r="BK385" s="258"/>
      <c r="BL385" s="258"/>
      <c r="BM385" s="258"/>
      <c r="BN385" s="258"/>
      <c r="BO385" s="258"/>
      <c r="BP385" s="258"/>
      <c r="BQ385" s="258"/>
      <c r="BR385" s="258"/>
      <c r="BS385" s="258"/>
      <c r="BT385" s="258"/>
      <c r="BU385" s="258"/>
      <c r="BV385" s="258"/>
      <c r="BW385" s="258"/>
      <c r="BX385" s="258"/>
      <c r="BY385" s="258"/>
      <c r="BZ385" s="258"/>
      <c r="CA385" s="258"/>
      <c r="CB385" s="258"/>
      <c r="CC385" s="26">
        <v>1500</v>
      </c>
      <c r="CD385" s="27">
        <v>1500</v>
      </c>
      <c r="CE385" s="26">
        <v>1000</v>
      </c>
      <c r="CF385" s="27">
        <v>1000</v>
      </c>
      <c r="CG385" s="26">
        <v>5000</v>
      </c>
      <c r="CH385" s="27">
        <v>5000</v>
      </c>
      <c r="CI385" s="26">
        <v>8000</v>
      </c>
      <c r="CJ385" s="27">
        <v>0</v>
      </c>
      <c r="CK385" s="26"/>
      <c r="CL385" s="27"/>
      <c r="CM385" s="29">
        <v>4620</v>
      </c>
      <c r="CN385" s="27">
        <v>0</v>
      </c>
      <c r="CO385" s="29">
        <v>4620</v>
      </c>
      <c r="CP385" s="27"/>
      <c r="CQ385" s="29">
        <v>4620</v>
      </c>
      <c r="CR385" s="27"/>
      <c r="CS385" s="29">
        <v>4620</v>
      </c>
      <c r="CT385" s="27">
        <v>10680</v>
      </c>
      <c r="CU385" s="29">
        <v>4620</v>
      </c>
      <c r="CV385" s="27"/>
      <c r="CW385" s="29">
        <v>4620</v>
      </c>
      <c r="CX385" s="27"/>
      <c r="CY385" s="29">
        <v>4620</v>
      </c>
      <c r="CZ385" s="27"/>
      <c r="DA385" s="29">
        <v>4620</v>
      </c>
      <c r="DB385" s="27"/>
      <c r="DC385" s="29">
        <v>4620</v>
      </c>
      <c r="DD385" s="27">
        <v>5680</v>
      </c>
      <c r="DE385" s="128"/>
      <c r="DF385" s="27"/>
      <c r="DG385" s="128"/>
      <c r="DH385" s="27"/>
      <c r="DI385" s="128"/>
      <c r="DJ385" s="27"/>
      <c r="DK385" s="28"/>
      <c r="DL385" s="27"/>
      <c r="DM385" s="28"/>
      <c r="DN385" s="27"/>
      <c r="DO385" s="28"/>
      <c r="DP385" s="27"/>
      <c r="DQ385" s="28"/>
      <c r="DR385" s="27"/>
      <c r="DS385" s="28"/>
      <c r="DT385" s="27"/>
      <c r="DU385" s="28"/>
      <c r="DV385" s="27"/>
      <c r="DW385" s="28"/>
      <c r="DX385" s="27"/>
      <c r="DY385" s="28"/>
      <c r="DZ385" s="27"/>
      <c r="EA385" s="28"/>
      <c r="EB385" s="27"/>
      <c r="EC385" s="28"/>
      <c r="ED385" s="27"/>
      <c r="EE385" s="28"/>
      <c r="EF385" s="27"/>
      <c r="EG385" s="28"/>
      <c r="EH385" s="27"/>
      <c r="EI385" s="28"/>
      <c r="EJ385" s="27"/>
      <c r="EK385" s="28"/>
      <c r="EL385" s="27"/>
      <c r="EM385" s="28"/>
      <c r="EN385" s="27"/>
      <c r="EO385" s="28"/>
      <c r="EP385" s="27"/>
      <c r="EQ385" s="28"/>
      <c r="ER385" s="27"/>
      <c r="ES385" s="28"/>
      <c r="ET385" s="27"/>
      <c r="EU385" s="26"/>
      <c r="EV385" s="27"/>
      <c r="EW385" s="26"/>
      <c r="EX385" s="27"/>
      <c r="EY385" s="26"/>
      <c r="EZ385" s="27"/>
      <c r="FA385" s="26"/>
      <c r="FB385" s="27"/>
      <c r="FC385" s="26"/>
      <c r="FD385" s="27"/>
      <c r="FE385" s="26"/>
      <c r="FF385" s="27"/>
      <c r="FG385" s="30"/>
      <c r="FH385" s="31"/>
      <c r="FI385" s="31">
        <f t="shared" si="38"/>
        <v>23860</v>
      </c>
      <c r="FJ385" s="31">
        <f t="shared" si="34"/>
        <v>57080</v>
      </c>
      <c r="FK385" s="31">
        <f t="shared" si="35"/>
        <v>23860</v>
      </c>
      <c r="FL385" s="32">
        <f t="shared" si="36"/>
        <v>33220</v>
      </c>
    </row>
    <row r="386" spans="1:168" ht="20.25" customHeight="1">
      <c r="A386" s="41">
        <v>379</v>
      </c>
      <c r="B386" s="48" t="s">
        <v>444</v>
      </c>
      <c r="C386" s="20" t="s">
        <v>445</v>
      </c>
      <c r="D386" s="20" t="s">
        <v>1460</v>
      </c>
      <c r="E386" s="20" t="s">
        <v>1458</v>
      </c>
      <c r="F386" s="21" t="s">
        <v>446</v>
      </c>
      <c r="G386" s="33"/>
      <c r="H386" s="35" t="s">
        <v>108</v>
      </c>
      <c r="I386" s="23">
        <v>4600</v>
      </c>
      <c r="J386" s="35" t="s">
        <v>108</v>
      </c>
      <c r="K386" s="34">
        <f t="shared" si="33"/>
        <v>44480</v>
      </c>
      <c r="L386" s="25">
        <f>FJ386</f>
        <v>44480</v>
      </c>
      <c r="M386" s="26">
        <v>1500</v>
      </c>
      <c r="N386" s="26">
        <v>1000</v>
      </c>
      <c r="O386" s="26">
        <v>5000</v>
      </c>
      <c r="P386" s="26">
        <v>8000</v>
      </c>
      <c r="Q386" s="258"/>
      <c r="R386" s="258"/>
      <c r="S386" s="258"/>
      <c r="T386" s="258"/>
      <c r="U386" s="258"/>
      <c r="V386" s="258"/>
      <c r="W386" s="258"/>
      <c r="X386" s="258"/>
      <c r="Y386" s="258"/>
      <c r="Z386" s="258"/>
      <c r="AA386" s="258"/>
      <c r="AB386" s="258"/>
      <c r="AC386" s="258"/>
      <c r="AD386" s="258"/>
      <c r="AE386" s="258"/>
      <c r="AF386" s="258"/>
      <c r="AG386" s="258"/>
      <c r="AH386" s="258"/>
      <c r="AI386" s="258"/>
      <c r="AJ386" s="258"/>
      <c r="AK386" s="258"/>
      <c r="AL386" s="258"/>
      <c r="AM386" s="258"/>
      <c r="AN386" s="258"/>
      <c r="AO386" s="258"/>
      <c r="AP386" s="258"/>
      <c r="AQ386" s="258"/>
      <c r="AR386" s="258"/>
      <c r="AS386" s="258"/>
      <c r="AT386" s="258"/>
      <c r="AU386" s="258"/>
      <c r="AV386" s="258"/>
      <c r="AW386" s="258"/>
      <c r="AX386" s="258"/>
      <c r="AY386" s="258"/>
      <c r="AZ386" s="258"/>
      <c r="BA386" s="258"/>
      <c r="BB386" s="258"/>
      <c r="BC386" s="258"/>
      <c r="BD386" s="258"/>
      <c r="BE386" s="258"/>
      <c r="BF386" s="258"/>
      <c r="BG386" s="258"/>
      <c r="BH386" s="258"/>
      <c r="BI386" s="258"/>
      <c r="BJ386" s="258"/>
      <c r="BK386" s="258"/>
      <c r="BL386" s="258"/>
      <c r="BM386" s="258"/>
      <c r="BN386" s="258"/>
      <c r="BO386" s="258"/>
      <c r="BP386" s="258"/>
      <c r="BQ386" s="258"/>
      <c r="BR386" s="258"/>
      <c r="BS386" s="258"/>
      <c r="BT386" s="258"/>
      <c r="BU386" s="258"/>
      <c r="BV386" s="258"/>
      <c r="BW386" s="258"/>
      <c r="BX386" s="258"/>
      <c r="BY386" s="258"/>
      <c r="BZ386" s="258"/>
      <c r="CA386" s="258"/>
      <c r="CB386" s="258"/>
      <c r="CC386" s="26">
        <v>1500</v>
      </c>
      <c r="CD386" s="27">
        <v>1500</v>
      </c>
      <c r="CE386" s="26">
        <v>1000</v>
      </c>
      <c r="CF386" s="27">
        <v>1000</v>
      </c>
      <c r="CG386" s="26">
        <v>5000</v>
      </c>
      <c r="CH386" s="27">
        <v>5000</v>
      </c>
      <c r="CI386" s="26">
        <v>8000</v>
      </c>
      <c r="CJ386" s="27">
        <v>0</v>
      </c>
      <c r="CK386" s="28"/>
      <c r="CL386" s="27"/>
      <c r="CM386" s="26"/>
      <c r="CN386" s="27"/>
      <c r="CO386" s="29">
        <v>3220</v>
      </c>
      <c r="CP386" s="27">
        <v>0</v>
      </c>
      <c r="CQ386" s="29">
        <v>3220</v>
      </c>
      <c r="CR386" s="27">
        <f>3220+0</f>
        <v>3220</v>
      </c>
      <c r="CS386" s="29">
        <v>3220</v>
      </c>
      <c r="CT386" s="27">
        <f>3220+0</f>
        <v>3220</v>
      </c>
      <c r="CU386" s="29">
        <v>3220</v>
      </c>
      <c r="CV386" s="27">
        <v>11220</v>
      </c>
      <c r="CW386" s="29">
        <v>3220</v>
      </c>
      <c r="CX386" s="27"/>
      <c r="CY386" s="29">
        <v>3220</v>
      </c>
      <c r="CZ386" s="27">
        <f>6440+3220</f>
        <v>9660</v>
      </c>
      <c r="DA386" s="29">
        <v>3220</v>
      </c>
      <c r="DB386" s="27"/>
      <c r="DC386" s="29">
        <v>3220</v>
      </c>
      <c r="DD386" s="27"/>
      <c r="DE386" s="29">
        <v>3220</v>
      </c>
      <c r="DF386" s="27">
        <v>3220</v>
      </c>
      <c r="DG386" s="28"/>
      <c r="DH386" s="27"/>
      <c r="DI386" s="28"/>
      <c r="DJ386" s="27"/>
      <c r="DK386" s="28"/>
      <c r="DL386" s="27"/>
      <c r="DM386" s="28"/>
      <c r="DN386" s="27"/>
      <c r="DO386" s="28"/>
      <c r="DP386" s="27"/>
      <c r="DQ386" s="28"/>
      <c r="DR386" s="27"/>
      <c r="DS386" s="28"/>
      <c r="DT386" s="27"/>
      <c r="DU386" s="28"/>
      <c r="DV386" s="27"/>
      <c r="DW386" s="28"/>
      <c r="DX386" s="27"/>
      <c r="DY386" s="28"/>
      <c r="DZ386" s="27"/>
      <c r="EA386" s="28"/>
      <c r="EB386" s="27"/>
      <c r="EC386" s="28"/>
      <c r="ED386" s="27"/>
      <c r="EE386" s="28"/>
      <c r="EF386" s="27"/>
      <c r="EG386" s="28"/>
      <c r="EH386" s="27"/>
      <c r="EI386" s="28"/>
      <c r="EJ386" s="27"/>
      <c r="EK386" s="28"/>
      <c r="EL386" s="27"/>
      <c r="EM386" s="28"/>
      <c r="EN386" s="27"/>
      <c r="EO386" s="28"/>
      <c r="EP386" s="27"/>
      <c r="EQ386" s="28"/>
      <c r="ER386" s="27"/>
      <c r="ES386" s="28"/>
      <c r="ET386" s="27"/>
      <c r="EU386" s="26"/>
      <c r="EV386" s="27"/>
      <c r="EW386" s="26"/>
      <c r="EX386" s="27"/>
      <c r="EY386" s="26"/>
      <c r="EZ386" s="27"/>
      <c r="FA386" s="26"/>
      <c r="FB386" s="27"/>
      <c r="FC386" s="26"/>
      <c r="FD386" s="27"/>
      <c r="FE386" s="26"/>
      <c r="FF386" s="27"/>
      <c r="FG386" s="30"/>
      <c r="FH386" s="31"/>
      <c r="FI386" s="49">
        <f t="shared" si="38"/>
        <v>38040</v>
      </c>
      <c r="FJ386" s="31">
        <f t="shared" si="34"/>
        <v>44480</v>
      </c>
      <c r="FK386" s="31">
        <f t="shared" si="35"/>
        <v>38040</v>
      </c>
      <c r="FL386" s="32">
        <f t="shared" si="36"/>
        <v>6440</v>
      </c>
    </row>
    <row r="387" spans="1:168" ht="20.25" customHeight="1">
      <c r="A387" s="172">
        <v>380</v>
      </c>
      <c r="B387" s="48" t="s">
        <v>1213</v>
      </c>
      <c r="C387" s="20" t="s">
        <v>1214</v>
      </c>
      <c r="D387" s="20" t="s">
        <v>1460</v>
      </c>
      <c r="E387" s="20" t="s">
        <v>1457</v>
      </c>
      <c r="F387" s="126" t="s">
        <v>1215</v>
      </c>
      <c r="G387" s="33"/>
      <c r="H387" s="127"/>
      <c r="I387" s="94">
        <v>6600</v>
      </c>
      <c r="J387" s="127"/>
      <c r="K387" s="34">
        <f t="shared" si="33"/>
        <v>57080</v>
      </c>
      <c r="L387" s="25">
        <f>FL387</f>
        <v>24960</v>
      </c>
      <c r="M387" s="26">
        <v>1500</v>
      </c>
      <c r="N387" s="26">
        <v>1000</v>
      </c>
      <c r="O387" s="26">
        <v>5000</v>
      </c>
      <c r="P387" s="26">
        <v>8000</v>
      </c>
      <c r="Q387" s="258"/>
      <c r="R387" s="258"/>
      <c r="S387" s="258"/>
      <c r="T387" s="258"/>
      <c r="U387" s="258"/>
      <c r="V387" s="258"/>
      <c r="W387" s="258"/>
      <c r="X387" s="258"/>
      <c r="Y387" s="258"/>
      <c r="Z387" s="258"/>
      <c r="AA387" s="258"/>
      <c r="AB387" s="258"/>
      <c r="AC387" s="258"/>
      <c r="AD387" s="258"/>
      <c r="AE387" s="258"/>
      <c r="AF387" s="258"/>
      <c r="AG387" s="258"/>
      <c r="AH387" s="258"/>
      <c r="AI387" s="258"/>
      <c r="AJ387" s="258"/>
      <c r="AK387" s="258"/>
      <c r="AL387" s="258"/>
      <c r="AM387" s="258"/>
      <c r="AN387" s="258"/>
      <c r="AO387" s="258"/>
      <c r="AP387" s="258"/>
      <c r="AQ387" s="258"/>
      <c r="AR387" s="258"/>
      <c r="AS387" s="258"/>
      <c r="AT387" s="258"/>
      <c r="AU387" s="258"/>
      <c r="AV387" s="258"/>
      <c r="AW387" s="258"/>
      <c r="AX387" s="258"/>
      <c r="AY387" s="258"/>
      <c r="AZ387" s="258"/>
      <c r="BA387" s="258"/>
      <c r="BB387" s="258"/>
      <c r="BC387" s="258"/>
      <c r="BD387" s="258"/>
      <c r="BE387" s="258"/>
      <c r="BF387" s="258"/>
      <c r="BG387" s="258"/>
      <c r="BH387" s="258"/>
      <c r="BI387" s="258"/>
      <c r="BJ387" s="258"/>
      <c r="BK387" s="258"/>
      <c r="BL387" s="258"/>
      <c r="BM387" s="258"/>
      <c r="BN387" s="258"/>
      <c r="BO387" s="258"/>
      <c r="BP387" s="258"/>
      <c r="BQ387" s="258"/>
      <c r="BR387" s="258"/>
      <c r="BS387" s="258"/>
      <c r="BT387" s="258"/>
      <c r="BU387" s="258"/>
      <c r="BV387" s="258"/>
      <c r="BW387" s="258"/>
      <c r="BX387" s="258"/>
      <c r="BY387" s="258"/>
      <c r="BZ387" s="258"/>
      <c r="CA387" s="258"/>
      <c r="CB387" s="258"/>
      <c r="CC387" s="26">
        <v>1500</v>
      </c>
      <c r="CD387" s="27">
        <v>1500</v>
      </c>
      <c r="CE387" s="26">
        <v>1000</v>
      </c>
      <c r="CF387" s="27">
        <v>1000</v>
      </c>
      <c r="CG387" s="26">
        <v>5000</v>
      </c>
      <c r="CH387" s="27">
        <v>5000</v>
      </c>
      <c r="CI387" s="26">
        <v>8000</v>
      </c>
      <c r="CJ387" s="27">
        <v>0</v>
      </c>
      <c r="CK387" s="26"/>
      <c r="CL387" s="27"/>
      <c r="CM387" s="29">
        <v>4620</v>
      </c>
      <c r="CN387" s="27">
        <v>0</v>
      </c>
      <c r="CO387" s="29">
        <v>4620</v>
      </c>
      <c r="CP387" s="27">
        <f>4620+0</f>
        <v>4620</v>
      </c>
      <c r="CQ387" s="29">
        <v>4620</v>
      </c>
      <c r="CR387" s="27"/>
      <c r="CS387" s="29">
        <v>4620</v>
      </c>
      <c r="CT387" s="27">
        <v>10000</v>
      </c>
      <c r="CU387" s="29">
        <v>4620</v>
      </c>
      <c r="CV387" s="27"/>
      <c r="CW387" s="29">
        <v>4620</v>
      </c>
      <c r="CX387" s="27"/>
      <c r="CY387" s="29">
        <v>4620</v>
      </c>
      <c r="CZ387" s="27"/>
      <c r="DA387" s="29">
        <v>4620</v>
      </c>
      <c r="DB387" s="27"/>
      <c r="DC387" s="29">
        <v>4620</v>
      </c>
      <c r="DD387" s="27">
        <v>10000</v>
      </c>
      <c r="DE387" s="128"/>
      <c r="DF387" s="27"/>
      <c r="DG387" s="128"/>
      <c r="DH387" s="27"/>
      <c r="DI387" s="128"/>
      <c r="DJ387" s="27"/>
      <c r="DK387" s="28"/>
      <c r="DL387" s="27"/>
      <c r="DM387" s="28"/>
      <c r="DN387" s="27"/>
      <c r="DO387" s="28"/>
      <c r="DP387" s="27"/>
      <c r="DQ387" s="28"/>
      <c r="DR387" s="27"/>
      <c r="DS387" s="28"/>
      <c r="DT387" s="27"/>
      <c r="DU387" s="28"/>
      <c r="DV387" s="27"/>
      <c r="DW387" s="28"/>
      <c r="DX387" s="27"/>
      <c r="DY387" s="28"/>
      <c r="DZ387" s="27"/>
      <c r="EA387" s="28"/>
      <c r="EB387" s="27"/>
      <c r="EC387" s="28"/>
      <c r="ED387" s="27"/>
      <c r="EE387" s="28"/>
      <c r="EF387" s="27"/>
      <c r="EG387" s="28"/>
      <c r="EH387" s="27"/>
      <c r="EI387" s="28"/>
      <c r="EJ387" s="27"/>
      <c r="EK387" s="28"/>
      <c r="EL387" s="27"/>
      <c r="EM387" s="28"/>
      <c r="EN387" s="27"/>
      <c r="EO387" s="28"/>
      <c r="EP387" s="27"/>
      <c r="EQ387" s="28"/>
      <c r="ER387" s="27"/>
      <c r="ES387" s="28"/>
      <c r="ET387" s="27"/>
      <c r="EU387" s="26"/>
      <c r="EV387" s="27"/>
      <c r="EW387" s="26"/>
      <c r="EX387" s="27"/>
      <c r="EY387" s="26"/>
      <c r="EZ387" s="27"/>
      <c r="FA387" s="26"/>
      <c r="FB387" s="27"/>
      <c r="FC387" s="26"/>
      <c r="FD387" s="27"/>
      <c r="FE387" s="26"/>
      <c r="FF387" s="27"/>
      <c r="FG387" s="30"/>
      <c r="FH387" s="31"/>
      <c r="FI387" s="31">
        <f t="shared" ref="FH387:FI418" si="40">FF387+FD387+FB387+EZ387+EX387+EV387+ET387+ER387+EP387+EN387+EL387+EJ387+EH387+EF387+ED387+EB387+DZ387+DX387+DV387+DT387+DR387+DP387+DN387+DL387+DJ387+DH387+DF387+DD387+DB387+CZ387+CX387+CV387+CT387+CR387+CP387+CN387+CL387+CH387+CF387+CD387+CJ387</f>
        <v>32120</v>
      </c>
      <c r="FJ387" s="31">
        <f t="shared" si="34"/>
        <v>57080</v>
      </c>
      <c r="FK387" s="31">
        <f t="shared" si="35"/>
        <v>32120</v>
      </c>
      <c r="FL387" s="32">
        <f t="shared" si="36"/>
        <v>24960</v>
      </c>
    </row>
    <row r="388" spans="1:168" ht="20.25" customHeight="1">
      <c r="A388" s="41">
        <v>381</v>
      </c>
      <c r="B388" s="48" t="s">
        <v>447</v>
      </c>
      <c r="C388" s="20" t="s">
        <v>448</v>
      </c>
      <c r="D388" s="20" t="s">
        <v>1460</v>
      </c>
      <c r="E388" s="20" t="s">
        <v>1458</v>
      </c>
      <c r="F388" s="21" t="s">
        <v>449</v>
      </c>
      <c r="G388" s="212"/>
      <c r="H388" s="24"/>
      <c r="I388" s="23">
        <v>6600</v>
      </c>
      <c r="K388" s="34">
        <f t="shared" si="33"/>
        <v>57080</v>
      </c>
      <c r="L388" s="25">
        <f>FJ388</f>
        <v>57080</v>
      </c>
      <c r="M388" s="26">
        <v>1500</v>
      </c>
      <c r="N388" s="26">
        <v>1000</v>
      </c>
      <c r="O388" s="26">
        <v>5000</v>
      </c>
      <c r="P388" s="26">
        <v>8000</v>
      </c>
      <c r="Q388" s="258"/>
      <c r="R388" s="258"/>
      <c r="S388" s="258"/>
      <c r="T388" s="258"/>
      <c r="U388" s="258"/>
      <c r="V388" s="258"/>
      <c r="W388" s="258"/>
      <c r="X388" s="258"/>
      <c r="Y388" s="258"/>
      <c r="Z388" s="258"/>
      <c r="AA388" s="258"/>
      <c r="AB388" s="258"/>
      <c r="AC388" s="258"/>
      <c r="AD388" s="258"/>
      <c r="AE388" s="258"/>
      <c r="AF388" s="258"/>
      <c r="AG388" s="258"/>
      <c r="AH388" s="258"/>
      <c r="AI388" s="258"/>
      <c r="AJ388" s="258"/>
      <c r="AK388" s="258"/>
      <c r="AL388" s="258"/>
      <c r="AM388" s="258"/>
      <c r="AN388" s="258"/>
      <c r="AO388" s="258"/>
      <c r="AP388" s="258"/>
      <c r="AQ388" s="258"/>
      <c r="AR388" s="258"/>
      <c r="AS388" s="258"/>
      <c r="AT388" s="258"/>
      <c r="AU388" s="258"/>
      <c r="AV388" s="258"/>
      <c r="AW388" s="258"/>
      <c r="AX388" s="258"/>
      <c r="AY388" s="258"/>
      <c r="AZ388" s="258"/>
      <c r="BA388" s="258"/>
      <c r="BB388" s="258"/>
      <c r="BC388" s="258"/>
      <c r="BD388" s="258"/>
      <c r="BE388" s="258"/>
      <c r="BF388" s="258"/>
      <c r="BG388" s="258"/>
      <c r="BH388" s="258"/>
      <c r="BI388" s="258"/>
      <c r="BJ388" s="258"/>
      <c r="BK388" s="258"/>
      <c r="BL388" s="258"/>
      <c r="BM388" s="258"/>
      <c r="BN388" s="258"/>
      <c r="BO388" s="258"/>
      <c r="BP388" s="258"/>
      <c r="BQ388" s="258"/>
      <c r="BR388" s="258"/>
      <c r="BS388" s="258"/>
      <c r="BT388" s="258"/>
      <c r="BU388" s="258"/>
      <c r="BV388" s="258"/>
      <c r="BW388" s="258"/>
      <c r="BX388" s="258"/>
      <c r="BY388" s="258"/>
      <c r="BZ388" s="258"/>
      <c r="CA388" s="258"/>
      <c r="CB388" s="258"/>
      <c r="CC388" s="26">
        <v>1500</v>
      </c>
      <c r="CD388" s="27">
        <v>1500</v>
      </c>
      <c r="CE388" s="26">
        <v>1000</v>
      </c>
      <c r="CF388" s="27">
        <v>1000</v>
      </c>
      <c r="CG388" s="26">
        <v>5000</v>
      </c>
      <c r="CH388" s="27">
        <v>5000</v>
      </c>
      <c r="CI388" s="26">
        <v>8000</v>
      </c>
      <c r="CJ388" s="27">
        <v>0</v>
      </c>
      <c r="CK388" s="28"/>
      <c r="CL388" s="27"/>
      <c r="CM388" s="26"/>
      <c r="CN388" s="27"/>
      <c r="CO388" s="29">
        <v>4620</v>
      </c>
      <c r="CP388" s="27">
        <v>0</v>
      </c>
      <c r="CQ388" s="29">
        <v>4620</v>
      </c>
      <c r="CR388" s="27"/>
      <c r="CS388" s="29">
        <v>4620</v>
      </c>
      <c r="CT388" s="27"/>
      <c r="CU388" s="29">
        <v>4620</v>
      </c>
      <c r="CV388" s="27">
        <v>13000</v>
      </c>
      <c r="CW388" s="29">
        <v>4620</v>
      </c>
      <c r="CX388" s="27"/>
      <c r="CY388" s="29">
        <v>4620</v>
      </c>
      <c r="CZ388" s="27"/>
      <c r="DA388" s="29">
        <v>4620</v>
      </c>
      <c r="DB388" s="27"/>
      <c r="DC388" s="29">
        <v>4620</v>
      </c>
      <c r="DD388" s="27"/>
      <c r="DE388" s="29">
        <v>4620</v>
      </c>
      <c r="DF388" s="27">
        <v>5000</v>
      </c>
      <c r="DG388" s="28"/>
      <c r="DH388" s="27"/>
      <c r="DI388" s="28"/>
      <c r="DJ388" s="27"/>
      <c r="DK388" s="28"/>
      <c r="DL388" s="27"/>
      <c r="DM388" s="28"/>
      <c r="DN388" s="27"/>
      <c r="DO388" s="28"/>
      <c r="DP388" s="27"/>
      <c r="DQ388" s="28"/>
      <c r="DR388" s="27"/>
      <c r="DS388" s="28"/>
      <c r="DT388" s="27"/>
      <c r="DU388" s="28"/>
      <c r="DV388" s="27"/>
      <c r="DW388" s="28"/>
      <c r="DX388" s="27"/>
      <c r="DY388" s="28"/>
      <c r="DZ388" s="27"/>
      <c r="EA388" s="28"/>
      <c r="EB388" s="27"/>
      <c r="EC388" s="28"/>
      <c r="ED388" s="27"/>
      <c r="EE388" s="28"/>
      <c r="EF388" s="27"/>
      <c r="EG388" s="28"/>
      <c r="EH388" s="27"/>
      <c r="EI388" s="28"/>
      <c r="EJ388" s="27"/>
      <c r="EK388" s="28"/>
      <c r="EL388" s="27"/>
      <c r="EM388" s="28"/>
      <c r="EN388" s="27"/>
      <c r="EO388" s="28"/>
      <c r="EP388" s="27"/>
      <c r="EQ388" s="28"/>
      <c r="ER388" s="27"/>
      <c r="ES388" s="28"/>
      <c r="ET388" s="27"/>
      <c r="EU388" s="26"/>
      <c r="EV388" s="27"/>
      <c r="EW388" s="26"/>
      <c r="EX388" s="27"/>
      <c r="EY388" s="26"/>
      <c r="EZ388" s="27"/>
      <c r="FA388" s="26"/>
      <c r="FB388" s="27"/>
      <c r="FC388" s="26"/>
      <c r="FD388" s="27"/>
      <c r="FE388" s="26"/>
      <c r="FF388" s="27"/>
      <c r="FG388" s="30"/>
      <c r="FH388" s="31"/>
      <c r="FI388" s="31">
        <f t="shared" si="40"/>
        <v>25500</v>
      </c>
      <c r="FJ388" s="31">
        <f t="shared" si="34"/>
        <v>57080</v>
      </c>
      <c r="FK388" s="31">
        <f t="shared" si="35"/>
        <v>25500</v>
      </c>
      <c r="FL388" s="32">
        <f t="shared" si="36"/>
        <v>31580</v>
      </c>
    </row>
    <row r="389" spans="1:168" ht="20.25" customHeight="1">
      <c r="A389" s="172">
        <v>382</v>
      </c>
      <c r="B389" s="48" t="s">
        <v>450</v>
      </c>
      <c r="C389" s="20" t="s">
        <v>451</v>
      </c>
      <c r="D389" s="20" t="s">
        <v>1460</v>
      </c>
      <c r="E389" s="20" t="s">
        <v>1458</v>
      </c>
      <c r="F389" s="21" t="s">
        <v>452</v>
      </c>
      <c r="G389" s="211"/>
      <c r="H389" s="35"/>
      <c r="I389" s="23">
        <v>6600</v>
      </c>
      <c r="J389" s="35"/>
      <c r="K389" s="34">
        <f t="shared" si="33"/>
        <v>57080</v>
      </c>
      <c r="L389" s="25">
        <f>FJ389</f>
        <v>57080</v>
      </c>
      <c r="M389" s="26">
        <v>1500</v>
      </c>
      <c r="N389" s="26">
        <v>1000</v>
      </c>
      <c r="O389" s="26">
        <v>5000</v>
      </c>
      <c r="P389" s="26">
        <v>8000</v>
      </c>
      <c r="Q389" s="258"/>
      <c r="R389" s="258"/>
      <c r="S389" s="258"/>
      <c r="T389" s="258"/>
      <c r="U389" s="258"/>
      <c r="V389" s="258"/>
      <c r="W389" s="258"/>
      <c r="X389" s="258"/>
      <c r="Y389" s="258"/>
      <c r="Z389" s="258"/>
      <c r="AA389" s="258"/>
      <c r="AB389" s="258"/>
      <c r="AC389" s="258"/>
      <c r="AD389" s="258"/>
      <c r="AE389" s="258"/>
      <c r="AF389" s="258"/>
      <c r="AG389" s="258"/>
      <c r="AH389" s="258"/>
      <c r="AI389" s="258"/>
      <c r="AJ389" s="258"/>
      <c r="AK389" s="258"/>
      <c r="AL389" s="258"/>
      <c r="AM389" s="258"/>
      <c r="AN389" s="258"/>
      <c r="AO389" s="258"/>
      <c r="AP389" s="258"/>
      <c r="AQ389" s="258"/>
      <c r="AR389" s="258"/>
      <c r="AS389" s="258"/>
      <c r="AT389" s="258"/>
      <c r="AU389" s="258"/>
      <c r="AV389" s="258"/>
      <c r="AW389" s="258"/>
      <c r="AX389" s="258"/>
      <c r="AY389" s="258"/>
      <c r="AZ389" s="258"/>
      <c r="BA389" s="258"/>
      <c r="BB389" s="258"/>
      <c r="BC389" s="258"/>
      <c r="BD389" s="258"/>
      <c r="BE389" s="258"/>
      <c r="BF389" s="258"/>
      <c r="BG389" s="258"/>
      <c r="BH389" s="258"/>
      <c r="BI389" s="258"/>
      <c r="BJ389" s="258"/>
      <c r="BK389" s="258"/>
      <c r="BL389" s="258"/>
      <c r="BM389" s="258"/>
      <c r="BN389" s="258"/>
      <c r="BO389" s="258"/>
      <c r="BP389" s="258"/>
      <c r="BQ389" s="258"/>
      <c r="BR389" s="258"/>
      <c r="BS389" s="258"/>
      <c r="BT389" s="258"/>
      <c r="BU389" s="258"/>
      <c r="BV389" s="258"/>
      <c r="BW389" s="258"/>
      <c r="BX389" s="258"/>
      <c r="BY389" s="258"/>
      <c r="BZ389" s="258"/>
      <c r="CA389" s="258"/>
      <c r="CB389" s="258"/>
      <c r="CC389" s="26">
        <v>1500</v>
      </c>
      <c r="CD389" s="27">
        <v>1500</v>
      </c>
      <c r="CE389" s="26">
        <v>1000</v>
      </c>
      <c r="CF389" s="27">
        <v>1000</v>
      </c>
      <c r="CG389" s="26">
        <v>5000</v>
      </c>
      <c r="CH389" s="27">
        <v>5000</v>
      </c>
      <c r="CI389" s="26">
        <v>8000</v>
      </c>
      <c r="CJ389" s="27">
        <v>0</v>
      </c>
      <c r="CK389" s="28"/>
      <c r="CL389" s="27"/>
      <c r="CM389" s="26"/>
      <c r="CN389" s="27"/>
      <c r="CO389" s="29">
        <v>4620</v>
      </c>
      <c r="CP389" s="27">
        <v>0</v>
      </c>
      <c r="CQ389" s="29">
        <v>4620</v>
      </c>
      <c r="CR389" s="27">
        <v>0</v>
      </c>
      <c r="CS389" s="29">
        <v>4620</v>
      </c>
      <c r="CT389" s="27">
        <v>0</v>
      </c>
      <c r="CU389" s="29">
        <v>4620</v>
      </c>
      <c r="CV389" s="27">
        <v>26480</v>
      </c>
      <c r="CW389" s="29">
        <v>4620</v>
      </c>
      <c r="CX389" s="27"/>
      <c r="CY389" s="29">
        <v>4620</v>
      </c>
      <c r="CZ389" s="27"/>
      <c r="DA389" s="29">
        <v>4620</v>
      </c>
      <c r="DB389" s="27"/>
      <c r="DC389" s="29">
        <v>4620</v>
      </c>
      <c r="DD389" s="27">
        <v>18480</v>
      </c>
      <c r="DE389" s="29">
        <v>4620</v>
      </c>
      <c r="DF389" s="27"/>
      <c r="DG389" s="28"/>
      <c r="DH389" s="27"/>
      <c r="DI389" s="28"/>
      <c r="DJ389" s="27"/>
      <c r="DK389" s="28"/>
      <c r="DL389" s="27"/>
      <c r="DM389" s="28"/>
      <c r="DN389" s="27"/>
      <c r="DO389" s="28"/>
      <c r="DP389" s="27"/>
      <c r="DQ389" s="28"/>
      <c r="DR389" s="27"/>
      <c r="DS389" s="28"/>
      <c r="DT389" s="27"/>
      <c r="DU389" s="28"/>
      <c r="DV389" s="27"/>
      <c r="DW389" s="28"/>
      <c r="DX389" s="27"/>
      <c r="DY389" s="28"/>
      <c r="DZ389" s="27"/>
      <c r="EA389" s="28"/>
      <c r="EB389" s="27"/>
      <c r="EC389" s="28"/>
      <c r="ED389" s="27"/>
      <c r="EE389" s="28"/>
      <c r="EF389" s="27"/>
      <c r="EG389" s="28"/>
      <c r="EH389" s="27"/>
      <c r="EI389" s="28"/>
      <c r="EJ389" s="27"/>
      <c r="EK389" s="28"/>
      <c r="EL389" s="27"/>
      <c r="EM389" s="28"/>
      <c r="EN389" s="27"/>
      <c r="EO389" s="28"/>
      <c r="EP389" s="27"/>
      <c r="EQ389" s="28"/>
      <c r="ER389" s="27"/>
      <c r="ES389" s="28"/>
      <c r="ET389" s="27"/>
      <c r="EU389" s="26"/>
      <c r="EV389" s="27"/>
      <c r="EW389" s="26"/>
      <c r="EX389" s="27"/>
      <c r="EY389" s="26"/>
      <c r="EZ389" s="27"/>
      <c r="FA389" s="26"/>
      <c r="FB389" s="27"/>
      <c r="FC389" s="26"/>
      <c r="FD389" s="27"/>
      <c r="FE389" s="26"/>
      <c r="FF389" s="27"/>
      <c r="FG389" s="30"/>
      <c r="FH389" s="31"/>
      <c r="FI389" s="31">
        <f t="shared" si="40"/>
        <v>52460</v>
      </c>
      <c r="FJ389" s="31">
        <f t="shared" si="34"/>
        <v>57080</v>
      </c>
      <c r="FK389" s="31">
        <f t="shared" si="35"/>
        <v>52460</v>
      </c>
      <c r="FL389" s="32">
        <f t="shared" si="36"/>
        <v>4620</v>
      </c>
    </row>
    <row r="390" spans="1:168" ht="20.25" customHeight="1">
      <c r="A390" s="41">
        <v>383</v>
      </c>
      <c r="B390" s="48" t="s">
        <v>1216</v>
      </c>
      <c r="C390" s="20" t="s">
        <v>1217</v>
      </c>
      <c r="D390" s="20" t="s">
        <v>1460</v>
      </c>
      <c r="E390" s="20" t="s">
        <v>1457</v>
      </c>
      <c r="F390" s="126" t="s">
        <v>1218</v>
      </c>
      <c r="G390" s="210"/>
      <c r="H390" s="127"/>
      <c r="I390" s="94">
        <v>6600</v>
      </c>
      <c r="J390" s="127"/>
      <c r="K390" s="34">
        <f t="shared" si="33"/>
        <v>57080</v>
      </c>
      <c r="L390" s="25">
        <f t="shared" ref="L390:L397" si="41">FL390</f>
        <v>9240</v>
      </c>
      <c r="M390" s="26">
        <v>1500</v>
      </c>
      <c r="N390" s="26">
        <v>1000</v>
      </c>
      <c r="O390" s="26">
        <v>5000</v>
      </c>
      <c r="P390" s="26">
        <v>8000</v>
      </c>
      <c r="Q390" s="258"/>
      <c r="R390" s="258"/>
      <c r="S390" s="258"/>
      <c r="T390" s="258"/>
      <c r="U390" s="258"/>
      <c r="V390" s="258"/>
      <c r="W390" s="258"/>
      <c r="X390" s="258"/>
      <c r="Y390" s="258"/>
      <c r="Z390" s="258"/>
      <c r="AA390" s="258"/>
      <c r="AB390" s="258"/>
      <c r="AC390" s="258"/>
      <c r="AD390" s="258"/>
      <c r="AE390" s="258"/>
      <c r="AF390" s="258"/>
      <c r="AG390" s="258"/>
      <c r="AH390" s="258"/>
      <c r="AI390" s="258"/>
      <c r="AJ390" s="258"/>
      <c r="AK390" s="258"/>
      <c r="AL390" s="258"/>
      <c r="AM390" s="258"/>
      <c r="AN390" s="258"/>
      <c r="AO390" s="258"/>
      <c r="AP390" s="258"/>
      <c r="AQ390" s="258"/>
      <c r="AR390" s="258"/>
      <c r="AS390" s="258"/>
      <c r="AT390" s="258"/>
      <c r="AU390" s="258"/>
      <c r="AV390" s="258"/>
      <c r="AW390" s="258"/>
      <c r="AX390" s="258"/>
      <c r="AY390" s="258"/>
      <c r="AZ390" s="258"/>
      <c r="BA390" s="258"/>
      <c r="BB390" s="258"/>
      <c r="BC390" s="258"/>
      <c r="BD390" s="258"/>
      <c r="BE390" s="258"/>
      <c r="BF390" s="258"/>
      <c r="BG390" s="258"/>
      <c r="BH390" s="258"/>
      <c r="BI390" s="258"/>
      <c r="BJ390" s="258"/>
      <c r="BK390" s="258"/>
      <c r="BL390" s="258"/>
      <c r="BM390" s="258"/>
      <c r="BN390" s="258"/>
      <c r="BO390" s="258"/>
      <c r="BP390" s="258"/>
      <c r="BQ390" s="258"/>
      <c r="BR390" s="258"/>
      <c r="BS390" s="258"/>
      <c r="BT390" s="258"/>
      <c r="BU390" s="258"/>
      <c r="BV390" s="258"/>
      <c r="BW390" s="258"/>
      <c r="BX390" s="258"/>
      <c r="BY390" s="258"/>
      <c r="BZ390" s="258"/>
      <c r="CA390" s="258"/>
      <c r="CB390" s="258"/>
      <c r="CC390" s="26">
        <v>1500</v>
      </c>
      <c r="CD390" s="27">
        <v>1500</v>
      </c>
      <c r="CE390" s="26">
        <v>1000</v>
      </c>
      <c r="CF390" s="27">
        <v>1000</v>
      </c>
      <c r="CG390" s="26">
        <v>5000</v>
      </c>
      <c r="CH390" s="27">
        <v>5000</v>
      </c>
      <c r="CI390" s="26">
        <v>8000</v>
      </c>
      <c r="CJ390" s="27">
        <v>0</v>
      </c>
      <c r="CK390" s="26"/>
      <c r="CL390" s="27"/>
      <c r="CM390" s="29">
        <v>4620</v>
      </c>
      <c r="CN390" s="133">
        <v>4620</v>
      </c>
      <c r="CO390" s="29">
        <v>4620</v>
      </c>
      <c r="CP390" s="27">
        <v>0</v>
      </c>
      <c r="CQ390" s="29">
        <v>4620</v>
      </c>
      <c r="CR390" s="27">
        <v>0</v>
      </c>
      <c r="CS390" s="29">
        <v>4620</v>
      </c>
      <c r="CT390" s="27">
        <v>21860</v>
      </c>
      <c r="CU390" s="29">
        <v>4620</v>
      </c>
      <c r="CV390" s="27"/>
      <c r="CW390" s="29">
        <v>4620</v>
      </c>
      <c r="CX390" s="27"/>
      <c r="CY390" s="29">
        <v>4620</v>
      </c>
      <c r="CZ390" s="27"/>
      <c r="DA390" s="29">
        <v>4620</v>
      </c>
      <c r="DB390" s="27">
        <v>13860</v>
      </c>
      <c r="DC390" s="29">
        <v>4620</v>
      </c>
      <c r="DD390" s="27"/>
      <c r="DE390" s="128"/>
      <c r="DF390" s="27"/>
      <c r="DG390" s="128"/>
      <c r="DH390" s="27"/>
      <c r="DI390" s="128"/>
      <c r="DJ390" s="27"/>
      <c r="DK390" s="28"/>
      <c r="DL390" s="27"/>
      <c r="DM390" s="28"/>
      <c r="DN390" s="27"/>
      <c r="DO390" s="28"/>
      <c r="DP390" s="27"/>
      <c r="DQ390" s="28"/>
      <c r="DR390" s="27"/>
      <c r="DS390" s="28"/>
      <c r="DT390" s="27"/>
      <c r="DU390" s="28"/>
      <c r="DV390" s="27"/>
      <c r="DW390" s="28"/>
      <c r="DX390" s="27"/>
      <c r="DY390" s="28"/>
      <c r="DZ390" s="27"/>
      <c r="EA390" s="28"/>
      <c r="EB390" s="27"/>
      <c r="EC390" s="28"/>
      <c r="ED390" s="27"/>
      <c r="EE390" s="28"/>
      <c r="EF390" s="27"/>
      <c r="EG390" s="28"/>
      <c r="EH390" s="27"/>
      <c r="EI390" s="28"/>
      <c r="EJ390" s="27"/>
      <c r="EK390" s="28"/>
      <c r="EL390" s="27"/>
      <c r="EM390" s="28"/>
      <c r="EN390" s="27"/>
      <c r="EO390" s="28"/>
      <c r="EP390" s="27"/>
      <c r="EQ390" s="28"/>
      <c r="ER390" s="27"/>
      <c r="ES390" s="28"/>
      <c r="ET390" s="27"/>
      <c r="EU390" s="26"/>
      <c r="EV390" s="27"/>
      <c r="EW390" s="26"/>
      <c r="EX390" s="27"/>
      <c r="EY390" s="26"/>
      <c r="EZ390" s="27"/>
      <c r="FA390" s="26"/>
      <c r="FB390" s="27"/>
      <c r="FC390" s="26"/>
      <c r="FD390" s="27"/>
      <c r="FE390" s="26"/>
      <c r="FF390" s="27"/>
      <c r="FG390" s="30"/>
      <c r="FH390" s="31"/>
      <c r="FI390" s="31">
        <f t="shared" si="40"/>
        <v>47840</v>
      </c>
      <c r="FJ390" s="31">
        <f t="shared" si="34"/>
        <v>57080</v>
      </c>
      <c r="FK390" s="31">
        <f t="shared" si="35"/>
        <v>47840</v>
      </c>
      <c r="FL390" s="32">
        <f t="shared" si="36"/>
        <v>9240</v>
      </c>
    </row>
    <row r="391" spans="1:168" ht="20.25" customHeight="1">
      <c r="A391" s="172">
        <v>384</v>
      </c>
      <c r="B391" s="48" t="s">
        <v>1219</v>
      </c>
      <c r="C391" s="20" t="s">
        <v>1220</v>
      </c>
      <c r="D391" s="20" t="s">
        <v>1460</v>
      </c>
      <c r="E391" s="20" t="s">
        <v>1457</v>
      </c>
      <c r="F391" s="126" t="s">
        <v>1221</v>
      </c>
      <c r="G391" s="33"/>
      <c r="H391" s="127"/>
      <c r="I391" s="94">
        <v>6600</v>
      </c>
      <c r="J391" s="127"/>
      <c r="K391" s="34">
        <f t="shared" si="33"/>
        <v>57080</v>
      </c>
      <c r="L391" s="25">
        <f t="shared" si="41"/>
        <v>3100</v>
      </c>
      <c r="M391" s="26">
        <v>1500</v>
      </c>
      <c r="N391" s="26">
        <v>1000</v>
      </c>
      <c r="O391" s="26">
        <v>5000</v>
      </c>
      <c r="P391" s="26">
        <v>8000</v>
      </c>
      <c r="Q391" s="258"/>
      <c r="R391" s="258"/>
      <c r="S391" s="258"/>
      <c r="T391" s="258"/>
      <c r="U391" s="258"/>
      <c r="V391" s="258"/>
      <c r="W391" s="258"/>
      <c r="X391" s="258"/>
      <c r="Y391" s="258"/>
      <c r="Z391" s="258"/>
      <c r="AA391" s="258"/>
      <c r="AB391" s="258"/>
      <c r="AC391" s="258"/>
      <c r="AD391" s="258"/>
      <c r="AE391" s="258"/>
      <c r="AF391" s="258"/>
      <c r="AG391" s="258"/>
      <c r="AH391" s="258"/>
      <c r="AI391" s="258"/>
      <c r="AJ391" s="258"/>
      <c r="AK391" s="258"/>
      <c r="AL391" s="258"/>
      <c r="AM391" s="258"/>
      <c r="AN391" s="258"/>
      <c r="AO391" s="258"/>
      <c r="AP391" s="258"/>
      <c r="AQ391" s="258"/>
      <c r="AR391" s="258"/>
      <c r="AS391" s="258"/>
      <c r="AT391" s="258"/>
      <c r="AU391" s="258"/>
      <c r="AV391" s="258"/>
      <c r="AW391" s="258"/>
      <c r="AX391" s="258"/>
      <c r="AY391" s="258"/>
      <c r="AZ391" s="258"/>
      <c r="BA391" s="258"/>
      <c r="BB391" s="258"/>
      <c r="BC391" s="258"/>
      <c r="BD391" s="258"/>
      <c r="BE391" s="258"/>
      <c r="BF391" s="258"/>
      <c r="BG391" s="258"/>
      <c r="BH391" s="258"/>
      <c r="BI391" s="258"/>
      <c r="BJ391" s="258"/>
      <c r="BK391" s="258"/>
      <c r="BL391" s="258"/>
      <c r="BM391" s="258"/>
      <c r="BN391" s="258"/>
      <c r="BO391" s="258"/>
      <c r="BP391" s="258"/>
      <c r="BQ391" s="258"/>
      <c r="BR391" s="258"/>
      <c r="BS391" s="258"/>
      <c r="BT391" s="258"/>
      <c r="BU391" s="258"/>
      <c r="BV391" s="258"/>
      <c r="BW391" s="258"/>
      <c r="BX391" s="258"/>
      <c r="BY391" s="258"/>
      <c r="BZ391" s="258"/>
      <c r="CA391" s="258"/>
      <c r="CB391" s="258"/>
      <c r="CC391" s="26">
        <v>1500</v>
      </c>
      <c r="CD391" s="27">
        <v>1500</v>
      </c>
      <c r="CE391" s="26">
        <v>1000</v>
      </c>
      <c r="CF391" s="27">
        <v>1000</v>
      </c>
      <c r="CG391" s="26">
        <v>5000</v>
      </c>
      <c r="CH391" s="27">
        <v>5000</v>
      </c>
      <c r="CI391" s="26">
        <v>8000</v>
      </c>
      <c r="CJ391" s="27">
        <v>0</v>
      </c>
      <c r="CK391" s="26"/>
      <c r="CL391" s="27"/>
      <c r="CM391" s="29">
        <v>4620</v>
      </c>
      <c r="CN391" s="27">
        <v>0</v>
      </c>
      <c r="CO391" s="29">
        <v>4620</v>
      </c>
      <c r="CP391" s="27">
        <v>0</v>
      </c>
      <c r="CQ391" s="29">
        <v>4620</v>
      </c>
      <c r="CR391" s="27">
        <v>0</v>
      </c>
      <c r="CS391" s="29">
        <v>4620</v>
      </c>
      <c r="CT391" s="27">
        <v>26480</v>
      </c>
      <c r="CU391" s="29">
        <v>4620</v>
      </c>
      <c r="CV391" s="27"/>
      <c r="CW391" s="29">
        <v>4620</v>
      </c>
      <c r="CX391" s="27"/>
      <c r="CY391" s="29">
        <v>4620</v>
      </c>
      <c r="CZ391" s="27"/>
      <c r="DA391" s="29">
        <v>4620</v>
      </c>
      <c r="DB391" s="27"/>
      <c r="DC391" s="29">
        <v>4620</v>
      </c>
      <c r="DD391" s="27">
        <v>20000</v>
      </c>
      <c r="DE391" s="128"/>
      <c r="DF391" s="27"/>
      <c r="DG391" s="128"/>
      <c r="DH391" s="27"/>
      <c r="DI391" s="128"/>
      <c r="DJ391" s="27"/>
      <c r="DK391" s="28"/>
      <c r="DL391" s="27"/>
      <c r="DM391" s="28"/>
      <c r="DN391" s="27"/>
      <c r="DO391" s="28"/>
      <c r="DP391" s="27"/>
      <c r="DQ391" s="28"/>
      <c r="DR391" s="27"/>
      <c r="DS391" s="28"/>
      <c r="DT391" s="27"/>
      <c r="DU391" s="28"/>
      <c r="DV391" s="27"/>
      <c r="DW391" s="28"/>
      <c r="DX391" s="27"/>
      <c r="DY391" s="28"/>
      <c r="DZ391" s="27"/>
      <c r="EA391" s="28"/>
      <c r="EB391" s="27"/>
      <c r="EC391" s="28"/>
      <c r="ED391" s="27"/>
      <c r="EE391" s="28"/>
      <c r="EF391" s="27"/>
      <c r="EG391" s="28"/>
      <c r="EH391" s="27"/>
      <c r="EI391" s="28"/>
      <c r="EJ391" s="27"/>
      <c r="EK391" s="28"/>
      <c r="EL391" s="27"/>
      <c r="EM391" s="28"/>
      <c r="EN391" s="27"/>
      <c r="EO391" s="28"/>
      <c r="EP391" s="27"/>
      <c r="EQ391" s="28"/>
      <c r="ER391" s="27"/>
      <c r="ES391" s="28"/>
      <c r="ET391" s="27"/>
      <c r="EU391" s="26"/>
      <c r="EV391" s="27"/>
      <c r="EW391" s="26"/>
      <c r="EX391" s="27"/>
      <c r="EY391" s="26"/>
      <c r="EZ391" s="27"/>
      <c r="FA391" s="26"/>
      <c r="FB391" s="27"/>
      <c r="FC391" s="26"/>
      <c r="FD391" s="27"/>
      <c r="FE391" s="26"/>
      <c r="FF391" s="27"/>
      <c r="FG391" s="30"/>
      <c r="FH391" s="31"/>
      <c r="FI391" s="31">
        <f t="shared" si="40"/>
        <v>53980</v>
      </c>
      <c r="FJ391" s="31">
        <f t="shared" si="34"/>
        <v>57080</v>
      </c>
      <c r="FK391" s="31">
        <f t="shared" si="35"/>
        <v>53980</v>
      </c>
      <c r="FL391" s="32">
        <f t="shared" si="36"/>
        <v>3100</v>
      </c>
    </row>
    <row r="392" spans="1:168" ht="20.25" customHeight="1">
      <c r="A392" s="41">
        <v>385</v>
      </c>
      <c r="B392" s="48" t="s">
        <v>1222</v>
      </c>
      <c r="C392" s="20" t="s">
        <v>1223</v>
      </c>
      <c r="D392" s="20" t="s">
        <v>1460</v>
      </c>
      <c r="E392" s="20" t="s">
        <v>1457</v>
      </c>
      <c r="F392" s="126" t="s">
        <v>1224</v>
      </c>
      <c r="G392" s="212"/>
      <c r="H392" s="147"/>
      <c r="I392" s="94">
        <v>6600</v>
      </c>
      <c r="J392" s="147"/>
      <c r="K392" s="34">
        <f t="shared" si="33"/>
        <v>57080</v>
      </c>
      <c r="L392" s="25">
        <f t="shared" si="41"/>
        <v>49580</v>
      </c>
      <c r="M392" s="26">
        <v>1500</v>
      </c>
      <c r="N392" s="26">
        <v>1000</v>
      </c>
      <c r="O392" s="26">
        <v>5000</v>
      </c>
      <c r="P392" s="26">
        <v>8000</v>
      </c>
      <c r="Q392" s="258"/>
      <c r="R392" s="258"/>
      <c r="S392" s="258"/>
      <c r="T392" s="258"/>
      <c r="U392" s="258"/>
      <c r="V392" s="258"/>
      <c r="W392" s="258"/>
      <c r="X392" s="258"/>
      <c r="Y392" s="258"/>
      <c r="Z392" s="258"/>
      <c r="AA392" s="258"/>
      <c r="AB392" s="258"/>
      <c r="AC392" s="258"/>
      <c r="AD392" s="258"/>
      <c r="AE392" s="258"/>
      <c r="AF392" s="258"/>
      <c r="AG392" s="258"/>
      <c r="AH392" s="258"/>
      <c r="AI392" s="258"/>
      <c r="AJ392" s="258"/>
      <c r="AK392" s="258"/>
      <c r="AL392" s="258"/>
      <c r="AM392" s="258"/>
      <c r="AN392" s="258"/>
      <c r="AO392" s="258"/>
      <c r="AP392" s="258"/>
      <c r="AQ392" s="258"/>
      <c r="AR392" s="258"/>
      <c r="AS392" s="258"/>
      <c r="AT392" s="258"/>
      <c r="AU392" s="258"/>
      <c r="AV392" s="258"/>
      <c r="AW392" s="258"/>
      <c r="AX392" s="258"/>
      <c r="AY392" s="258"/>
      <c r="AZ392" s="258"/>
      <c r="BA392" s="258"/>
      <c r="BB392" s="258"/>
      <c r="BC392" s="258"/>
      <c r="BD392" s="258"/>
      <c r="BE392" s="258"/>
      <c r="BF392" s="258"/>
      <c r="BG392" s="258"/>
      <c r="BH392" s="258"/>
      <c r="BI392" s="258"/>
      <c r="BJ392" s="258"/>
      <c r="BK392" s="258"/>
      <c r="BL392" s="258"/>
      <c r="BM392" s="258"/>
      <c r="BN392" s="258"/>
      <c r="BO392" s="258"/>
      <c r="BP392" s="258"/>
      <c r="BQ392" s="258"/>
      <c r="BR392" s="258"/>
      <c r="BS392" s="258"/>
      <c r="BT392" s="258"/>
      <c r="BU392" s="258"/>
      <c r="BV392" s="258"/>
      <c r="BW392" s="258"/>
      <c r="BX392" s="258"/>
      <c r="BY392" s="258"/>
      <c r="BZ392" s="258"/>
      <c r="CA392" s="258"/>
      <c r="CB392" s="258"/>
      <c r="CC392" s="26">
        <v>1500</v>
      </c>
      <c r="CD392" s="27">
        <v>1500</v>
      </c>
      <c r="CE392" s="26">
        <v>1000</v>
      </c>
      <c r="CF392" s="27">
        <v>1000</v>
      </c>
      <c r="CG392" s="26">
        <v>5000</v>
      </c>
      <c r="CH392" s="27">
        <v>5000</v>
      </c>
      <c r="CI392" s="26">
        <v>8000</v>
      </c>
      <c r="CJ392" s="27"/>
      <c r="CK392" s="26"/>
      <c r="CL392" s="27"/>
      <c r="CM392" s="29">
        <v>4620</v>
      </c>
      <c r="CN392" s="27"/>
      <c r="CO392" s="29">
        <v>4620</v>
      </c>
      <c r="CP392" s="27"/>
      <c r="CQ392" s="29">
        <v>4620</v>
      </c>
      <c r="CR392" s="27"/>
      <c r="CS392" s="29">
        <v>4620</v>
      </c>
      <c r="CT392" s="27"/>
      <c r="CU392" s="29">
        <v>4620</v>
      </c>
      <c r="CV392" s="27"/>
      <c r="CW392" s="29">
        <v>4620</v>
      </c>
      <c r="CX392" s="27"/>
      <c r="CY392" s="29">
        <v>4620</v>
      </c>
      <c r="CZ392" s="27"/>
      <c r="DA392" s="29">
        <v>4620</v>
      </c>
      <c r="DB392" s="27"/>
      <c r="DC392" s="29">
        <v>4620</v>
      </c>
      <c r="DD392" s="27"/>
      <c r="DE392" s="128"/>
      <c r="DF392" s="27"/>
      <c r="DG392" s="128"/>
      <c r="DH392" s="27"/>
      <c r="DI392" s="128"/>
      <c r="DJ392" s="27"/>
      <c r="DK392" s="28"/>
      <c r="DL392" s="27"/>
      <c r="DM392" s="28"/>
      <c r="DN392" s="27"/>
      <c r="DO392" s="28"/>
      <c r="DP392" s="27"/>
      <c r="DQ392" s="28"/>
      <c r="DR392" s="27"/>
      <c r="DS392" s="28"/>
      <c r="DT392" s="27"/>
      <c r="DU392" s="28"/>
      <c r="DV392" s="27"/>
      <c r="DW392" s="28"/>
      <c r="DX392" s="27"/>
      <c r="DY392" s="28"/>
      <c r="DZ392" s="27"/>
      <c r="EA392" s="28"/>
      <c r="EB392" s="27"/>
      <c r="EC392" s="28"/>
      <c r="ED392" s="27"/>
      <c r="EE392" s="28"/>
      <c r="EF392" s="27"/>
      <c r="EG392" s="28"/>
      <c r="EH392" s="27"/>
      <c r="EI392" s="28"/>
      <c r="EJ392" s="27"/>
      <c r="EK392" s="28"/>
      <c r="EL392" s="27"/>
      <c r="EM392" s="28"/>
      <c r="EN392" s="27"/>
      <c r="EO392" s="28"/>
      <c r="EP392" s="27"/>
      <c r="EQ392" s="28"/>
      <c r="ER392" s="27"/>
      <c r="ES392" s="28"/>
      <c r="ET392" s="27"/>
      <c r="EU392" s="26"/>
      <c r="EV392" s="27"/>
      <c r="EW392" s="26"/>
      <c r="EX392" s="27"/>
      <c r="EY392" s="26"/>
      <c r="EZ392" s="27"/>
      <c r="FA392" s="26"/>
      <c r="FB392" s="27"/>
      <c r="FC392" s="26"/>
      <c r="FD392" s="27"/>
      <c r="FE392" s="26"/>
      <c r="FF392" s="27"/>
      <c r="FG392" s="30"/>
      <c r="FH392" s="31"/>
      <c r="FI392" s="31">
        <f t="shared" si="40"/>
        <v>7500</v>
      </c>
      <c r="FJ392" s="31">
        <f t="shared" si="34"/>
        <v>57080</v>
      </c>
      <c r="FK392" s="31">
        <f t="shared" si="35"/>
        <v>7500</v>
      </c>
      <c r="FL392" s="32">
        <f t="shared" si="36"/>
        <v>49580</v>
      </c>
    </row>
    <row r="393" spans="1:168" ht="21.75" customHeight="1">
      <c r="A393" s="172">
        <v>386</v>
      </c>
      <c r="B393" s="48" t="s">
        <v>1225</v>
      </c>
      <c r="C393" s="20" t="s">
        <v>1226</v>
      </c>
      <c r="D393" s="20" t="s">
        <v>1460</v>
      </c>
      <c r="E393" s="20" t="s">
        <v>1457</v>
      </c>
      <c r="F393" s="126" t="s">
        <v>1227</v>
      </c>
      <c r="G393" s="209" t="s">
        <v>410</v>
      </c>
      <c r="H393" s="226" t="s">
        <v>1463</v>
      </c>
      <c r="I393" s="94">
        <v>6200</v>
      </c>
      <c r="J393" s="214"/>
      <c r="K393" s="34">
        <f t="shared" ref="K393:K456" si="42">I393*$K$6*0.7+SUM(M393:Q393)</f>
        <v>54560</v>
      </c>
      <c r="L393" s="25">
        <f t="shared" si="41"/>
        <v>29820</v>
      </c>
      <c r="M393" s="26">
        <v>1500</v>
      </c>
      <c r="N393" s="26">
        <v>1000</v>
      </c>
      <c r="O393" s="26">
        <v>5000</v>
      </c>
      <c r="P393" s="26">
        <v>8000</v>
      </c>
      <c r="Q393" s="258"/>
      <c r="R393" s="258"/>
      <c r="S393" s="258"/>
      <c r="T393" s="258"/>
      <c r="U393" s="258"/>
      <c r="V393" s="258"/>
      <c r="W393" s="258"/>
      <c r="X393" s="258"/>
      <c r="Y393" s="258"/>
      <c r="Z393" s="258"/>
      <c r="AA393" s="258"/>
      <c r="AB393" s="258"/>
      <c r="AC393" s="258"/>
      <c r="AD393" s="258"/>
      <c r="AE393" s="258"/>
      <c r="AF393" s="258"/>
      <c r="AG393" s="258"/>
      <c r="AH393" s="258"/>
      <c r="AI393" s="258"/>
      <c r="AJ393" s="258"/>
      <c r="AK393" s="258"/>
      <c r="AL393" s="258"/>
      <c r="AM393" s="258"/>
      <c r="AN393" s="258"/>
      <c r="AO393" s="258"/>
      <c r="AP393" s="258"/>
      <c r="AQ393" s="258"/>
      <c r="AR393" s="258"/>
      <c r="AS393" s="258"/>
      <c r="AT393" s="258"/>
      <c r="AU393" s="258"/>
      <c r="AV393" s="258"/>
      <c r="AW393" s="258"/>
      <c r="AX393" s="258"/>
      <c r="AY393" s="258"/>
      <c r="AZ393" s="258"/>
      <c r="BA393" s="258"/>
      <c r="BB393" s="258"/>
      <c r="BC393" s="258"/>
      <c r="BD393" s="258"/>
      <c r="BE393" s="258"/>
      <c r="BF393" s="258"/>
      <c r="BG393" s="258"/>
      <c r="BH393" s="258"/>
      <c r="BI393" s="258"/>
      <c r="BJ393" s="258"/>
      <c r="BK393" s="258"/>
      <c r="BL393" s="258"/>
      <c r="BM393" s="258"/>
      <c r="BN393" s="258"/>
      <c r="BO393" s="258"/>
      <c r="BP393" s="258"/>
      <c r="BQ393" s="258"/>
      <c r="BR393" s="258"/>
      <c r="BS393" s="258"/>
      <c r="BT393" s="258"/>
      <c r="BU393" s="258"/>
      <c r="BV393" s="258"/>
      <c r="BW393" s="258"/>
      <c r="BX393" s="258"/>
      <c r="BY393" s="258"/>
      <c r="BZ393" s="258"/>
      <c r="CA393" s="258"/>
      <c r="CB393" s="258"/>
      <c r="CC393" s="26">
        <v>1500</v>
      </c>
      <c r="CD393" s="27">
        <v>1500</v>
      </c>
      <c r="CE393" s="26">
        <v>1000</v>
      </c>
      <c r="CF393" s="27">
        <v>1000</v>
      </c>
      <c r="CG393" s="26">
        <v>5000</v>
      </c>
      <c r="CH393" s="27">
        <v>5000</v>
      </c>
      <c r="CI393" s="26">
        <v>8000</v>
      </c>
      <c r="CJ393" s="27"/>
      <c r="CK393" s="26"/>
      <c r="CL393" s="27"/>
      <c r="CM393" s="29">
        <v>4340</v>
      </c>
      <c r="CN393" s="27">
        <v>0</v>
      </c>
      <c r="CO393" s="29">
        <v>4340</v>
      </c>
      <c r="CP393" s="27">
        <v>0</v>
      </c>
      <c r="CQ393" s="29">
        <v>4340</v>
      </c>
      <c r="CR393" s="27"/>
      <c r="CS393" s="29">
        <v>4340</v>
      </c>
      <c r="CT393" s="27">
        <f>8000+9240</f>
        <v>17240</v>
      </c>
      <c r="CU393" s="29">
        <v>4340</v>
      </c>
      <c r="CV393" s="27"/>
      <c r="CW393" s="29">
        <v>4340</v>
      </c>
      <c r="CX393" s="27"/>
      <c r="CY393" s="29">
        <v>4340</v>
      </c>
      <c r="CZ393" s="27"/>
      <c r="DA393" s="29">
        <v>4340</v>
      </c>
      <c r="DB393" s="27"/>
      <c r="DC393" s="29">
        <v>4340</v>
      </c>
      <c r="DD393" s="27"/>
      <c r="DE393" s="128"/>
      <c r="DF393" s="27"/>
      <c r="DG393" s="128"/>
      <c r="DH393" s="27"/>
      <c r="DI393" s="128"/>
      <c r="DJ393" s="27"/>
      <c r="DK393" s="28"/>
      <c r="DL393" s="27"/>
      <c r="DM393" s="28"/>
      <c r="DN393" s="27"/>
      <c r="DO393" s="28"/>
      <c r="DP393" s="27"/>
      <c r="DQ393" s="28"/>
      <c r="DR393" s="27"/>
      <c r="DS393" s="28"/>
      <c r="DT393" s="27"/>
      <c r="DU393" s="28"/>
      <c r="DV393" s="27"/>
      <c r="DW393" s="28"/>
      <c r="DX393" s="27"/>
      <c r="DY393" s="28"/>
      <c r="DZ393" s="27"/>
      <c r="EA393" s="28"/>
      <c r="EB393" s="27"/>
      <c r="EC393" s="28"/>
      <c r="ED393" s="27"/>
      <c r="EE393" s="28"/>
      <c r="EF393" s="27"/>
      <c r="EG393" s="28"/>
      <c r="EH393" s="27"/>
      <c r="EI393" s="28"/>
      <c r="EJ393" s="27"/>
      <c r="EK393" s="28"/>
      <c r="EL393" s="27"/>
      <c r="EM393" s="28"/>
      <c r="EN393" s="27"/>
      <c r="EO393" s="28"/>
      <c r="EP393" s="27"/>
      <c r="EQ393" s="28"/>
      <c r="ER393" s="27"/>
      <c r="ES393" s="28"/>
      <c r="ET393" s="27"/>
      <c r="EU393" s="26"/>
      <c r="EV393" s="27"/>
      <c r="EW393" s="26"/>
      <c r="EX393" s="27"/>
      <c r="EY393" s="26"/>
      <c r="EZ393" s="27"/>
      <c r="FA393" s="26"/>
      <c r="FB393" s="27"/>
      <c r="FC393" s="26"/>
      <c r="FD393" s="27"/>
      <c r="FE393" s="26"/>
      <c r="FF393" s="27"/>
      <c r="FG393" s="30"/>
      <c r="FH393" s="31"/>
      <c r="FI393" s="31">
        <f t="shared" si="40"/>
        <v>24740</v>
      </c>
      <c r="FJ393" s="31">
        <f t="shared" ref="FJ393:FJ456" si="43">FG393+FE393+FC393+FA393+EY393+EW393+EU393+ES393+EQ393+EO393+EM393+EK393+EH393+EF393+ED393+EB393+DZ393+DX393+DV393+DT393+DR393+DP393+DN393+DL393+DI393+DG393+DE393+DC393+DA393+CY393+CW393+CU393+CS393+CQ393+CO393+CM393+CK393+CG393+CE393+CC393+CI393</f>
        <v>54560</v>
      </c>
      <c r="FK393" s="31">
        <f t="shared" ref="FK393:FK456" si="44">FH393+FF393+FD393+FB393+EZ393+EX393+EV393+ET393+ER393+EP393+EN393+EL393+EI393+EG393+EE393+EC393+EA393+DY393+DW393+DU393+DS393+DQ393+DO393+DM393+DJ393+DH393+DF393+DD393+DB393+CZ393+CX393+CV393+CT393+CR393+CP393+CN393+CL393+CH393+CF393+CD393+CJ393</f>
        <v>24740</v>
      </c>
      <c r="FL393" s="32">
        <f t="shared" ref="FL393:FL456" si="45">FJ393-FK393</f>
        <v>29820</v>
      </c>
    </row>
    <row r="394" spans="1:168" ht="20.25" customHeight="1">
      <c r="A394" s="41">
        <v>387</v>
      </c>
      <c r="B394" s="48" t="s">
        <v>1228</v>
      </c>
      <c r="C394" s="20" t="s">
        <v>1229</v>
      </c>
      <c r="D394" s="20" t="s">
        <v>1460</v>
      </c>
      <c r="E394" s="20" t="s">
        <v>1457</v>
      </c>
      <c r="F394" s="126" t="s">
        <v>1230</v>
      </c>
      <c r="G394" s="33"/>
      <c r="H394" s="127"/>
      <c r="I394" s="94">
        <v>6600</v>
      </c>
      <c r="J394" s="127"/>
      <c r="K394" s="34">
        <f t="shared" si="42"/>
        <v>57080</v>
      </c>
      <c r="L394" s="25">
        <f t="shared" si="41"/>
        <v>18480</v>
      </c>
      <c r="M394" s="26">
        <v>1500</v>
      </c>
      <c r="N394" s="26">
        <v>1000</v>
      </c>
      <c r="O394" s="26">
        <v>5000</v>
      </c>
      <c r="P394" s="26">
        <v>8000</v>
      </c>
      <c r="Q394" s="258"/>
      <c r="R394" s="258"/>
      <c r="S394" s="258"/>
      <c r="T394" s="258"/>
      <c r="U394" s="258"/>
      <c r="V394" s="258"/>
      <c r="W394" s="258"/>
      <c r="X394" s="258"/>
      <c r="Y394" s="258"/>
      <c r="Z394" s="258"/>
      <c r="AA394" s="258"/>
      <c r="AB394" s="258"/>
      <c r="AC394" s="258"/>
      <c r="AD394" s="258"/>
      <c r="AE394" s="258"/>
      <c r="AF394" s="258"/>
      <c r="AG394" s="258"/>
      <c r="AH394" s="258"/>
      <c r="AI394" s="258"/>
      <c r="AJ394" s="258"/>
      <c r="AK394" s="258"/>
      <c r="AL394" s="258"/>
      <c r="AM394" s="258"/>
      <c r="AN394" s="258"/>
      <c r="AO394" s="258"/>
      <c r="AP394" s="258"/>
      <c r="AQ394" s="258"/>
      <c r="AR394" s="258"/>
      <c r="AS394" s="258"/>
      <c r="AT394" s="258"/>
      <c r="AU394" s="258"/>
      <c r="AV394" s="258"/>
      <c r="AW394" s="258"/>
      <c r="AX394" s="258"/>
      <c r="AY394" s="258"/>
      <c r="AZ394" s="258"/>
      <c r="BA394" s="258"/>
      <c r="BB394" s="258"/>
      <c r="BC394" s="258"/>
      <c r="BD394" s="258"/>
      <c r="BE394" s="258"/>
      <c r="BF394" s="258"/>
      <c r="BG394" s="258"/>
      <c r="BH394" s="258"/>
      <c r="BI394" s="258"/>
      <c r="BJ394" s="258"/>
      <c r="BK394" s="258"/>
      <c r="BL394" s="258"/>
      <c r="BM394" s="258"/>
      <c r="BN394" s="258"/>
      <c r="BO394" s="258"/>
      <c r="BP394" s="258"/>
      <c r="BQ394" s="258"/>
      <c r="BR394" s="258"/>
      <c r="BS394" s="258"/>
      <c r="BT394" s="258"/>
      <c r="BU394" s="258"/>
      <c r="BV394" s="258"/>
      <c r="BW394" s="258"/>
      <c r="BX394" s="258"/>
      <c r="BY394" s="258"/>
      <c r="BZ394" s="258"/>
      <c r="CA394" s="258"/>
      <c r="CB394" s="258"/>
      <c r="CC394" s="26">
        <v>1500</v>
      </c>
      <c r="CD394" s="27">
        <v>1500</v>
      </c>
      <c r="CE394" s="26">
        <v>1000</v>
      </c>
      <c r="CF394" s="27">
        <v>1000</v>
      </c>
      <c r="CG394" s="26">
        <v>5000</v>
      </c>
      <c r="CH394" s="27">
        <v>5000</v>
      </c>
      <c r="CI394" s="26">
        <v>8000</v>
      </c>
      <c r="CJ394" s="27">
        <v>0</v>
      </c>
      <c r="CK394" s="26"/>
      <c r="CL394" s="27"/>
      <c r="CM394" s="29">
        <v>4620</v>
      </c>
      <c r="CN394" s="27">
        <v>0</v>
      </c>
      <c r="CO394" s="29">
        <v>4620</v>
      </c>
      <c r="CP394" s="27">
        <v>0</v>
      </c>
      <c r="CQ394" s="29">
        <v>4620</v>
      </c>
      <c r="CR394" s="27"/>
      <c r="CS394" s="29">
        <v>4620</v>
      </c>
      <c r="CT394" s="27">
        <f>9240+8000</f>
        <v>17240</v>
      </c>
      <c r="CU394" s="29">
        <v>4620</v>
      </c>
      <c r="CV394" s="27"/>
      <c r="CW394" s="29">
        <v>4620</v>
      </c>
      <c r="CX394" s="27"/>
      <c r="CY394" s="29">
        <v>4620</v>
      </c>
      <c r="CZ394" s="27"/>
      <c r="DA394" s="29">
        <v>4620</v>
      </c>
      <c r="DB394" s="27"/>
      <c r="DC394" s="29">
        <v>4620</v>
      </c>
      <c r="DD394" s="27">
        <v>13860</v>
      </c>
      <c r="DE394" s="128"/>
      <c r="DF394" s="27"/>
      <c r="DG394" s="128"/>
      <c r="DH394" s="27"/>
      <c r="DI394" s="128"/>
      <c r="DJ394" s="27"/>
      <c r="DK394" s="28"/>
      <c r="DL394" s="27"/>
      <c r="DM394" s="28"/>
      <c r="DN394" s="27"/>
      <c r="DO394" s="28"/>
      <c r="DP394" s="27"/>
      <c r="DQ394" s="28"/>
      <c r="DR394" s="27"/>
      <c r="DS394" s="28"/>
      <c r="DT394" s="27"/>
      <c r="DU394" s="28"/>
      <c r="DV394" s="27"/>
      <c r="DW394" s="28"/>
      <c r="DX394" s="27"/>
      <c r="DY394" s="28"/>
      <c r="DZ394" s="27"/>
      <c r="EA394" s="28"/>
      <c r="EB394" s="27"/>
      <c r="EC394" s="28"/>
      <c r="ED394" s="27"/>
      <c r="EE394" s="28"/>
      <c r="EF394" s="27"/>
      <c r="EG394" s="28"/>
      <c r="EH394" s="27"/>
      <c r="EI394" s="28"/>
      <c r="EJ394" s="27"/>
      <c r="EK394" s="28"/>
      <c r="EL394" s="27"/>
      <c r="EM394" s="28"/>
      <c r="EN394" s="27"/>
      <c r="EO394" s="28"/>
      <c r="EP394" s="27"/>
      <c r="EQ394" s="28"/>
      <c r="ER394" s="27"/>
      <c r="ES394" s="28"/>
      <c r="ET394" s="27"/>
      <c r="EU394" s="26"/>
      <c r="EV394" s="27"/>
      <c r="EW394" s="26"/>
      <c r="EX394" s="27"/>
      <c r="EY394" s="26"/>
      <c r="EZ394" s="27"/>
      <c r="FA394" s="26"/>
      <c r="FB394" s="27"/>
      <c r="FC394" s="26"/>
      <c r="FD394" s="27"/>
      <c r="FE394" s="26"/>
      <c r="FF394" s="27"/>
      <c r="FG394" s="30"/>
      <c r="FH394" s="31"/>
      <c r="FI394" s="31">
        <f t="shared" si="40"/>
        <v>38600</v>
      </c>
      <c r="FJ394" s="31">
        <f t="shared" si="43"/>
        <v>57080</v>
      </c>
      <c r="FK394" s="31">
        <f t="shared" si="44"/>
        <v>38600</v>
      </c>
      <c r="FL394" s="32">
        <f t="shared" si="45"/>
        <v>18480</v>
      </c>
    </row>
    <row r="395" spans="1:168" ht="20.25" customHeight="1">
      <c r="A395" s="172">
        <v>388</v>
      </c>
      <c r="B395" s="48" t="s">
        <v>1231</v>
      </c>
      <c r="C395" s="20" t="s">
        <v>1232</v>
      </c>
      <c r="D395" s="20" t="s">
        <v>1460</v>
      </c>
      <c r="E395" s="20" t="s">
        <v>1457</v>
      </c>
      <c r="F395" s="126" t="s">
        <v>1233</v>
      </c>
      <c r="G395" s="213" t="s">
        <v>410</v>
      </c>
      <c r="H395" s="35" t="s">
        <v>1463</v>
      </c>
      <c r="I395" s="94">
        <v>6200</v>
      </c>
      <c r="J395" s="35"/>
      <c r="K395" s="34">
        <f t="shared" si="42"/>
        <v>54560</v>
      </c>
      <c r="L395" s="25">
        <f t="shared" si="41"/>
        <v>10000</v>
      </c>
      <c r="M395" s="26">
        <v>1500</v>
      </c>
      <c r="N395" s="26">
        <v>1000</v>
      </c>
      <c r="O395" s="26">
        <v>5000</v>
      </c>
      <c r="P395" s="26">
        <v>8000</v>
      </c>
      <c r="Q395" s="258"/>
      <c r="R395" s="258"/>
      <c r="S395" s="258"/>
      <c r="T395" s="258"/>
      <c r="U395" s="258"/>
      <c r="V395" s="258"/>
      <c r="W395" s="258"/>
      <c r="X395" s="258"/>
      <c r="Y395" s="258"/>
      <c r="Z395" s="258"/>
      <c r="AA395" s="258"/>
      <c r="AB395" s="258"/>
      <c r="AC395" s="258"/>
      <c r="AD395" s="258"/>
      <c r="AE395" s="258"/>
      <c r="AF395" s="258"/>
      <c r="AG395" s="258"/>
      <c r="AH395" s="258"/>
      <c r="AI395" s="258"/>
      <c r="AJ395" s="258"/>
      <c r="AK395" s="258"/>
      <c r="AL395" s="258"/>
      <c r="AM395" s="258"/>
      <c r="AN395" s="258"/>
      <c r="AO395" s="258"/>
      <c r="AP395" s="258"/>
      <c r="AQ395" s="258"/>
      <c r="AR395" s="258"/>
      <c r="AS395" s="258"/>
      <c r="AT395" s="258"/>
      <c r="AU395" s="258"/>
      <c r="AV395" s="258"/>
      <c r="AW395" s="258"/>
      <c r="AX395" s="258"/>
      <c r="AY395" s="258"/>
      <c r="AZ395" s="258"/>
      <c r="BA395" s="258"/>
      <c r="BB395" s="258"/>
      <c r="BC395" s="258"/>
      <c r="BD395" s="258"/>
      <c r="BE395" s="258"/>
      <c r="BF395" s="258"/>
      <c r="BG395" s="258"/>
      <c r="BH395" s="258"/>
      <c r="BI395" s="258"/>
      <c r="BJ395" s="258"/>
      <c r="BK395" s="258"/>
      <c r="BL395" s="258"/>
      <c r="BM395" s="258"/>
      <c r="BN395" s="258"/>
      <c r="BO395" s="258"/>
      <c r="BP395" s="258"/>
      <c r="BQ395" s="258"/>
      <c r="BR395" s="258"/>
      <c r="BS395" s="258"/>
      <c r="BT395" s="258"/>
      <c r="BU395" s="258"/>
      <c r="BV395" s="258"/>
      <c r="BW395" s="258"/>
      <c r="BX395" s="258"/>
      <c r="BY395" s="258"/>
      <c r="BZ395" s="258"/>
      <c r="CA395" s="258"/>
      <c r="CB395" s="258"/>
      <c r="CC395" s="26">
        <v>1500</v>
      </c>
      <c r="CD395" s="27">
        <v>1500</v>
      </c>
      <c r="CE395" s="26">
        <v>1000</v>
      </c>
      <c r="CF395" s="27">
        <v>1000</v>
      </c>
      <c r="CG395" s="26">
        <v>5000</v>
      </c>
      <c r="CH395" s="27">
        <v>5000</v>
      </c>
      <c r="CI395" s="26">
        <v>8000</v>
      </c>
      <c r="CJ395" s="27">
        <v>0</v>
      </c>
      <c r="CK395" s="26"/>
      <c r="CL395" s="27"/>
      <c r="CM395" s="29">
        <v>4340</v>
      </c>
      <c r="CN395" s="27">
        <v>0</v>
      </c>
      <c r="CO395" s="29">
        <v>4340</v>
      </c>
      <c r="CP395" s="27">
        <f>4620+0</f>
        <v>4620</v>
      </c>
      <c r="CQ395" s="29">
        <v>4340</v>
      </c>
      <c r="CR395" s="27">
        <v>0</v>
      </c>
      <c r="CS395" s="29">
        <v>4340</v>
      </c>
      <c r="CT395" s="27">
        <v>21860</v>
      </c>
      <c r="CU395" s="29">
        <v>4340</v>
      </c>
      <c r="CV395" s="27"/>
      <c r="CW395" s="29">
        <v>4340</v>
      </c>
      <c r="CX395" s="27"/>
      <c r="CY395" s="29">
        <v>4340</v>
      </c>
      <c r="CZ395" s="27"/>
      <c r="DA395" s="29">
        <v>4340</v>
      </c>
      <c r="DB395" s="27"/>
      <c r="DC395" s="29">
        <v>4340</v>
      </c>
      <c r="DD395" s="27">
        <v>10580</v>
      </c>
      <c r="DE395" s="128"/>
      <c r="DF395" s="27"/>
      <c r="DG395" s="128"/>
      <c r="DH395" s="27"/>
      <c r="DI395" s="128"/>
      <c r="DJ395" s="27"/>
      <c r="DK395" s="28"/>
      <c r="DL395" s="27"/>
      <c r="DM395" s="28"/>
      <c r="DN395" s="27"/>
      <c r="DO395" s="28"/>
      <c r="DP395" s="27"/>
      <c r="DQ395" s="28"/>
      <c r="DR395" s="27"/>
      <c r="DS395" s="28"/>
      <c r="DT395" s="27"/>
      <c r="DU395" s="28"/>
      <c r="DV395" s="27"/>
      <c r="DW395" s="28"/>
      <c r="DX395" s="27"/>
      <c r="DY395" s="28"/>
      <c r="DZ395" s="27"/>
      <c r="EA395" s="28"/>
      <c r="EB395" s="27"/>
      <c r="EC395" s="28"/>
      <c r="ED395" s="27"/>
      <c r="EE395" s="28"/>
      <c r="EF395" s="27"/>
      <c r="EG395" s="28"/>
      <c r="EH395" s="27"/>
      <c r="EI395" s="28"/>
      <c r="EJ395" s="27"/>
      <c r="EK395" s="28"/>
      <c r="EL395" s="27"/>
      <c r="EM395" s="28"/>
      <c r="EN395" s="27"/>
      <c r="EO395" s="28"/>
      <c r="EP395" s="27"/>
      <c r="EQ395" s="28"/>
      <c r="ER395" s="27"/>
      <c r="ES395" s="28"/>
      <c r="ET395" s="27"/>
      <c r="EU395" s="26"/>
      <c r="EV395" s="27"/>
      <c r="EW395" s="26"/>
      <c r="EX395" s="27"/>
      <c r="EY395" s="26"/>
      <c r="EZ395" s="27"/>
      <c r="FA395" s="26"/>
      <c r="FB395" s="27"/>
      <c r="FC395" s="26"/>
      <c r="FD395" s="27"/>
      <c r="FE395" s="26"/>
      <c r="FF395" s="27"/>
      <c r="FG395" s="30"/>
      <c r="FH395" s="31"/>
      <c r="FI395" s="31">
        <f t="shared" si="40"/>
        <v>44560</v>
      </c>
      <c r="FJ395" s="31">
        <f t="shared" si="43"/>
        <v>54560</v>
      </c>
      <c r="FK395" s="31">
        <f t="shared" si="44"/>
        <v>44560</v>
      </c>
      <c r="FL395" s="32">
        <f t="shared" si="45"/>
        <v>10000</v>
      </c>
    </row>
    <row r="396" spans="1:168" ht="20.25" customHeight="1">
      <c r="A396" s="41">
        <v>389</v>
      </c>
      <c r="B396" s="48" t="s">
        <v>1234</v>
      </c>
      <c r="C396" s="20" t="s">
        <v>1235</v>
      </c>
      <c r="D396" s="20" t="s">
        <v>1460</v>
      </c>
      <c r="E396" s="20" t="s">
        <v>1457</v>
      </c>
      <c r="F396" s="126" t="s">
        <v>1236</v>
      </c>
      <c r="G396" s="213" t="s">
        <v>410</v>
      </c>
      <c r="H396" s="35" t="s">
        <v>1463</v>
      </c>
      <c r="I396" s="94">
        <v>6200</v>
      </c>
      <c r="J396" s="35"/>
      <c r="K396" s="34">
        <f t="shared" si="42"/>
        <v>54560</v>
      </c>
      <c r="L396" s="25">
        <f t="shared" si="41"/>
        <v>0</v>
      </c>
      <c r="M396" s="26">
        <v>1500</v>
      </c>
      <c r="N396" s="26">
        <v>1000</v>
      </c>
      <c r="O396" s="26">
        <v>5000</v>
      </c>
      <c r="P396" s="26">
        <v>8000</v>
      </c>
      <c r="Q396" s="258"/>
      <c r="R396" s="258"/>
      <c r="S396" s="258"/>
      <c r="T396" s="258"/>
      <c r="U396" s="258"/>
      <c r="V396" s="258"/>
      <c r="W396" s="258"/>
      <c r="X396" s="258"/>
      <c r="Y396" s="258"/>
      <c r="Z396" s="258"/>
      <c r="AA396" s="258"/>
      <c r="AB396" s="258"/>
      <c r="AC396" s="258"/>
      <c r="AD396" s="258"/>
      <c r="AE396" s="258"/>
      <c r="AF396" s="258"/>
      <c r="AG396" s="258"/>
      <c r="AH396" s="258"/>
      <c r="AI396" s="258"/>
      <c r="AJ396" s="258"/>
      <c r="AK396" s="258"/>
      <c r="AL396" s="258"/>
      <c r="AM396" s="258"/>
      <c r="AN396" s="258"/>
      <c r="AO396" s="258"/>
      <c r="AP396" s="258"/>
      <c r="AQ396" s="258"/>
      <c r="AR396" s="258"/>
      <c r="AS396" s="258"/>
      <c r="AT396" s="258"/>
      <c r="AU396" s="258"/>
      <c r="AV396" s="258"/>
      <c r="AW396" s="258"/>
      <c r="AX396" s="258"/>
      <c r="AY396" s="258"/>
      <c r="AZ396" s="258"/>
      <c r="BA396" s="258"/>
      <c r="BB396" s="258"/>
      <c r="BC396" s="258"/>
      <c r="BD396" s="258"/>
      <c r="BE396" s="258"/>
      <c r="BF396" s="258"/>
      <c r="BG396" s="258"/>
      <c r="BH396" s="258"/>
      <c r="BI396" s="258"/>
      <c r="BJ396" s="258"/>
      <c r="BK396" s="258"/>
      <c r="BL396" s="258"/>
      <c r="BM396" s="258"/>
      <c r="BN396" s="258"/>
      <c r="BO396" s="258"/>
      <c r="BP396" s="258"/>
      <c r="BQ396" s="258"/>
      <c r="BR396" s="258"/>
      <c r="BS396" s="258"/>
      <c r="BT396" s="258"/>
      <c r="BU396" s="258"/>
      <c r="BV396" s="258"/>
      <c r="BW396" s="258"/>
      <c r="BX396" s="258"/>
      <c r="BY396" s="258"/>
      <c r="BZ396" s="258"/>
      <c r="CA396" s="258"/>
      <c r="CB396" s="258"/>
      <c r="CC396" s="26">
        <v>1500</v>
      </c>
      <c r="CD396" s="27">
        <v>1500</v>
      </c>
      <c r="CE396" s="26">
        <v>1000</v>
      </c>
      <c r="CF396" s="27">
        <v>1000</v>
      </c>
      <c r="CG396" s="26">
        <v>5000</v>
      </c>
      <c r="CH396" s="27">
        <v>5000</v>
      </c>
      <c r="CI396" s="26">
        <v>8000</v>
      </c>
      <c r="CJ396" s="27">
        <v>8000</v>
      </c>
      <c r="CK396" s="26"/>
      <c r="CL396" s="27"/>
      <c r="CM396" s="29">
        <v>4340</v>
      </c>
      <c r="CN396" s="27">
        <v>4620</v>
      </c>
      <c r="CO396" s="29">
        <v>4340</v>
      </c>
      <c r="CP396" s="27">
        <v>0</v>
      </c>
      <c r="CQ396" s="29">
        <v>4340</v>
      </c>
      <c r="CR396" s="27">
        <f>8400+0</f>
        <v>8400</v>
      </c>
      <c r="CS396" s="29">
        <v>4340</v>
      </c>
      <c r="CT396" s="27">
        <v>4340</v>
      </c>
      <c r="CU396" s="29">
        <v>4340</v>
      </c>
      <c r="CV396" s="27">
        <v>4340</v>
      </c>
      <c r="CW396" s="29">
        <v>4340</v>
      </c>
      <c r="CX396" s="27"/>
      <c r="CY396" s="29">
        <v>4340</v>
      </c>
      <c r="CZ396" s="27"/>
      <c r="DA396" s="29">
        <v>4340</v>
      </c>
      <c r="DB396" s="27">
        <v>13020</v>
      </c>
      <c r="DC396" s="29">
        <v>4340</v>
      </c>
      <c r="DD396" s="27">
        <v>4340</v>
      </c>
      <c r="DE396" s="128"/>
      <c r="DF396" s="27"/>
      <c r="DG396" s="128"/>
      <c r="DH396" s="27"/>
      <c r="DI396" s="128"/>
      <c r="DJ396" s="27"/>
      <c r="DK396" s="28"/>
      <c r="DL396" s="27"/>
      <c r="DM396" s="28"/>
      <c r="DN396" s="27"/>
      <c r="DO396" s="28"/>
      <c r="DP396" s="27"/>
      <c r="DQ396" s="28"/>
      <c r="DR396" s="27"/>
      <c r="DS396" s="28"/>
      <c r="DT396" s="27"/>
      <c r="DU396" s="28"/>
      <c r="DV396" s="27"/>
      <c r="DW396" s="28"/>
      <c r="DX396" s="27"/>
      <c r="DY396" s="28"/>
      <c r="DZ396" s="27"/>
      <c r="EA396" s="28"/>
      <c r="EB396" s="27"/>
      <c r="EC396" s="28"/>
      <c r="ED396" s="27"/>
      <c r="EE396" s="28"/>
      <c r="EF396" s="27"/>
      <c r="EG396" s="28"/>
      <c r="EH396" s="27"/>
      <c r="EI396" s="28"/>
      <c r="EJ396" s="27"/>
      <c r="EK396" s="28"/>
      <c r="EL396" s="27"/>
      <c r="EM396" s="28"/>
      <c r="EN396" s="27"/>
      <c r="EO396" s="28"/>
      <c r="EP396" s="27"/>
      <c r="EQ396" s="28"/>
      <c r="ER396" s="27"/>
      <c r="ES396" s="28"/>
      <c r="ET396" s="27"/>
      <c r="EU396" s="26"/>
      <c r="EV396" s="27"/>
      <c r="EW396" s="26"/>
      <c r="EX396" s="27"/>
      <c r="EY396" s="26"/>
      <c r="EZ396" s="27"/>
      <c r="FA396" s="26"/>
      <c r="FB396" s="27"/>
      <c r="FC396" s="26"/>
      <c r="FD396" s="27"/>
      <c r="FE396" s="26"/>
      <c r="FF396" s="27"/>
      <c r="FG396" s="30"/>
      <c r="FH396" s="31"/>
      <c r="FI396" s="31">
        <f t="shared" si="40"/>
        <v>54560</v>
      </c>
      <c r="FJ396" s="31">
        <f t="shared" si="43"/>
        <v>54560</v>
      </c>
      <c r="FK396" s="31">
        <f t="shared" si="44"/>
        <v>54560</v>
      </c>
      <c r="FL396" s="32">
        <f t="shared" si="45"/>
        <v>0</v>
      </c>
    </row>
    <row r="397" spans="1:168" ht="20.25" customHeight="1">
      <c r="A397" s="172">
        <v>390</v>
      </c>
      <c r="B397" s="54" t="s">
        <v>1237</v>
      </c>
      <c r="C397" s="20" t="s">
        <v>1238</v>
      </c>
      <c r="D397" s="20" t="s">
        <v>1460</v>
      </c>
      <c r="E397" s="20" t="s">
        <v>1457</v>
      </c>
      <c r="F397" s="126" t="s">
        <v>1239</v>
      </c>
      <c r="G397" s="213"/>
      <c r="H397" s="35"/>
      <c r="I397" s="94">
        <v>6600</v>
      </c>
      <c r="J397" s="35"/>
      <c r="K397" s="34">
        <f t="shared" si="42"/>
        <v>57080</v>
      </c>
      <c r="L397" s="25">
        <f t="shared" si="41"/>
        <v>9240</v>
      </c>
      <c r="M397" s="26">
        <v>1500</v>
      </c>
      <c r="N397" s="26">
        <v>1000</v>
      </c>
      <c r="O397" s="26">
        <v>5000</v>
      </c>
      <c r="P397" s="26">
        <v>8000</v>
      </c>
      <c r="Q397" s="258"/>
      <c r="R397" s="258"/>
      <c r="S397" s="258"/>
      <c r="T397" s="258"/>
      <c r="U397" s="258"/>
      <c r="V397" s="258"/>
      <c r="W397" s="258"/>
      <c r="X397" s="258"/>
      <c r="Y397" s="258"/>
      <c r="Z397" s="258"/>
      <c r="AA397" s="258"/>
      <c r="AB397" s="258"/>
      <c r="AC397" s="258"/>
      <c r="AD397" s="258"/>
      <c r="AE397" s="258"/>
      <c r="AF397" s="258"/>
      <c r="AG397" s="258"/>
      <c r="AH397" s="258"/>
      <c r="AI397" s="258"/>
      <c r="AJ397" s="258"/>
      <c r="AK397" s="258"/>
      <c r="AL397" s="258"/>
      <c r="AM397" s="258"/>
      <c r="AN397" s="258"/>
      <c r="AO397" s="258"/>
      <c r="AP397" s="258"/>
      <c r="AQ397" s="258"/>
      <c r="AR397" s="258"/>
      <c r="AS397" s="258"/>
      <c r="AT397" s="258"/>
      <c r="AU397" s="258"/>
      <c r="AV397" s="258"/>
      <c r="AW397" s="258"/>
      <c r="AX397" s="258"/>
      <c r="AY397" s="258"/>
      <c r="AZ397" s="258"/>
      <c r="BA397" s="258"/>
      <c r="BB397" s="258"/>
      <c r="BC397" s="258"/>
      <c r="BD397" s="258"/>
      <c r="BE397" s="258"/>
      <c r="BF397" s="258"/>
      <c r="BG397" s="258"/>
      <c r="BH397" s="258"/>
      <c r="BI397" s="258"/>
      <c r="BJ397" s="258"/>
      <c r="BK397" s="258"/>
      <c r="BL397" s="258"/>
      <c r="BM397" s="258"/>
      <c r="BN397" s="258"/>
      <c r="BO397" s="258"/>
      <c r="BP397" s="258"/>
      <c r="BQ397" s="258"/>
      <c r="BR397" s="258"/>
      <c r="BS397" s="258"/>
      <c r="BT397" s="258"/>
      <c r="BU397" s="258"/>
      <c r="BV397" s="258"/>
      <c r="BW397" s="258"/>
      <c r="BX397" s="258"/>
      <c r="BY397" s="258"/>
      <c r="BZ397" s="258"/>
      <c r="CA397" s="258"/>
      <c r="CB397" s="258"/>
      <c r="CC397" s="26">
        <v>1500</v>
      </c>
      <c r="CD397" s="27">
        <v>1500</v>
      </c>
      <c r="CE397" s="26">
        <v>1000</v>
      </c>
      <c r="CF397" s="27">
        <v>1000</v>
      </c>
      <c r="CG397" s="26">
        <v>5000</v>
      </c>
      <c r="CH397" s="27">
        <v>5000</v>
      </c>
      <c r="CI397" s="26">
        <v>8000</v>
      </c>
      <c r="CJ397" s="27">
        <v>0</v>
      </c>
      <c r="CK397" s="26"/>
      <c r="CL397" s="27"/>
      <c r="CM397" s="29">
        <v>4620</v>
      </c>
      <c r="CN397" s="27">
        <v>0</v>
      </c>
      <c r="CO397" s="29">
        <v>4620</v>
      </c>
      <c r="CP397" s="27">
        <f>4620+0</f>
        <v>4620</v>
      </c>
      <c r="CQ397" s="29">
        <v>4620</v>
      </c>
      <c r="CR397" s="27">
        <v>0</v>
      </c>
      <c r="CS397" s="29">
        <v>4620</v>
      </c>
      <c r="CT397" s="27">
        <v>17240</v>
      </c>
      <c r="CU397" s="29">
        <v>4620</v>
      </c>
      <c r="CV397" s="27">
        <v>13860</v>
      </c>
      <c r="CW397" s="29">
        <v>4620</v>
      </c>
      <c r="CX397" s="27">
        <v>0</v>
      </c>
      <c r="CY397" s="29">
        <v>4620</v>
      </c>
      <c r="CZ397" s="27">
        <v>0</v>
      </c>
      <c r="DA397" s="29">
        <v>4620</v>
      </c>
      <c r="DB397" s="27"/>
      <c r="DC397" s="29">
        <v>4620</v>
      </c>
      <c r="DD397" s="27">
        <v>4620</v>
      </c>
      <c r="DE397" s="128"/>
      <c r="DF397" s="27"/>
      <c r="DG397" s="128"/>
      <c r="DH397" s="27"/>
      <c r="DI397" s="128"/>
      <c r="DJ397" s="27"/>
      <c r="DK397" s="28"/>
      <c r="DL397" s="27"/>
      <c r="DM397" s="28"/>
      <c r="DN397" s="27"/>
      <c r="DO397" s="28"/>
      <c r="DP397" s="27"/>
      <c r="DQ397" s="28"/>
      <c r="DR397" s="27"/>
      <c r="DS397" s="28"/>
      <c r="DT397" s="27"/>
      <c r="DU397" s="28"/>
      <c r="DV397" s="27"/>
      <c r="DW397" s="28"/>
      <c r="DX397" s="27"/>
      <c r="DY397" s="28"/>
      <c r="DZ397" s="27"/>
      <c r="EA397" s="28"/>
      <c r="EB397" s="27"/>
      <c r="EC397" s="28"/>
      <c r="ED397" s="27"/>
      <c r="EE397" s="28"/>
      <c r="EF397" s="27"/>
      <c r="EG397" s="28"/>
      <c r="EH397" s="27"/>
      <c r="EI397" s="28"/>
      <c r="EJ397" s="27"/>
      <c r="EK397" s="28"/>
      <c r="EL397" s="27"/>
      <c r="EM397" s="28"/>
      <c r="EN397" s="27"/>
      <c r="EO397" s="28"/>
      <c r="EP397" s="27"/>
      <c r="EQ397" s="28"/>
      <c r="ER397" s="27"/>
      <c r="ES397" s="28"/>
      <c r="ET397" s="27"/>
      <c r="EU397" s="26"/>
      <c r="EV397" s="27"/>
      <c r="EW397" s="26"/>
      <c r="EX397" s="27"/>
      <c r="EY397" s="26"/>
      <c r="EZ397" s="27"/>
      <c r="FA397" s="26"/>
      <c r="FB397" s="27"/>
      <c r="FC397" s="26"/>
      <c r="FD397" s="27"/>
      <c r="FE397" s="26"/>
      <c r="FF397" s="27"/>
      <c r="FG397" s="30"/>
      <c r="FH397" s="31"/>
      <c r="FI397" s="31">
        <f t="shared" si="40"/>
        <v>47840</v>
      </c>
      <c r="FJ397" s="31">
        <f t="shared" si="43"/>
        <v>57080</v>
      </c>
      <c r="FK397" s="31">
        <f t="shared" si="44"/>
        <v>47840</v>
      </c>
      <c r="FL397" s="32">
        <f t="shared" si="45"/>
        <v>9240</v>
      </c>
    </row>
    <row r="398" spans="1:168" ht="20.25" customHeight="1">
      <c r="A398" s="41">
        <v>391</v>
      </c>
      <c r="B398" s="48" t="s">
        <v>453</v>
      </c>
      <c r="C398" s="20" t="s">
        <v>454</v>
      </c>
      <c r="D398" s="20" t="s">
        <v>1460</v>
      </c>
      <c r="E398" s="20" t="s">
        <v>1458</v>
      </c>
      <c r="F398" s="58" t="s">
        <v>455</v>
      </c>
      <c r="G398" s="33" t="s">
        <v>456</v>
      </c>
      <c r="H398" s="127" t="s">
        <v>1467</v>
      </c>
      <c r="I398" s="23">
        <v>0</v>
      </c>
      <c r="J398" s="34" t="s">
        <v>64</v>
      </c>
      <c r="K398" s="34">
        <f t="shared" si="42"/>
        <v>15500</v>
      </c>
      <c r="L398" s="25">
        <f>FJ398</f>
        <v>15500</v>
      </c>
      <c r="M398" s="26">
        <v>1500</v>
      </c>
      <c r="N398" s="26">
        <v>1000</v>
      </c>
      <c r="O398" s="26">
        <v>5000</v>
      </c>
      <c r="P398" s="26">
        <v>8000</v>
      </c>
      <c r="Q398" s="258"/>
      <c r="R398" s="258"/>
      <c r="S398" s="258"/>
      <c r="T398" s="258"/>
      <c r="U398" s="258"/>
      <c r="V398" s="258"/>
      <c r="W398" s="258"/>
      <c r="X398" s="258"/>
      <c r="Y398" s="258"/>
      <c r="Z398" s="258"/>
      <c r="AA398" s="258"/>
      <c r="AB398" s="258"/>
      <c r="AC398" s="258"/>
      <c r="AD398" s="258"/>
      <c r="AE398" s="258"/>
      <c r="AF398" s="258"/>
      <c r="AG398" s="258"/>
      <c r="AH398" s="258"/>
      <c r="AI398" s="258"/>
      <c r="AJ398" s="258"/>
      <c r="AK398" s="258"/>
      <c r="AL398" s="258"/>
      <c r="AM398" s="258"/>
      <c r="AN398" s="258"/>
      <c r="AO398" s="258"/>
      <c r="AP398" s="258"/>
      <c r="AQ398" s="258"/>
      <c r="AR398" s="258"/>
      <c r="AS398" s="258"/>
      <c r="AT398" s="258"/>
      <c r="AU398" s="258"/>
      <c r="AV398" s="258"/>
      <c r="AW398" s="258"/>
      <c r="AX398" s="258"/>
      <c r="AY398" s="258"/>
      <c r="AZ398" s="258"/>
      <c r="BA398" s="258"/>
      <c r="BB398" s="258"/>
      <c r="BC398" s="258"/>
      <c r="BD398" s="258"/>
      <c r="BE398" s="258"/>
      <c r="BF398" s="258"/>
      <c r="BG398" s="258"/>
      <c r="BH398" s="258"/>
      <c r="BI398" s="258"/>
      <c r="BJ398" s="258"/>
      <c r="BK398" s="258"/>
      <c r="BL398" s="258"/>
      <c r="BM398" s="258"/>
      <c r="BN398" s="258"/>
      <c r="BO398" s="258"/>
      <c r="BP398" s="258"/>
      <c r="BQ398" s="258"/>
      <c r="BR398" s="258"/>
      <c r="BS398" s="258"/>
      <c r="BT398" s="258"/>
      <c r="BU398" s="258"/>
      <c r="BV398" s="258"/>
      <c r="BW398" s="258"/>
      <c r="BX398" s="258"/>
      <c r="BY398" s="258"/>
      <c r="BZ398" s="258"/>
      <c r="CA398" s="258"/>
      <c r="CB398" s="258"/>
      <c r="CC398" s="26">
        <v>1500</v>
      </c>
      <c r="CD398" s="27">
        <v>1500</v>
      </c>
      <c r="CE398" s="26">
        <v>1000</v>
      </c>
      <c r="CF398" s="27">
        <v>1000</v>
      </c>
      <c r="CG398" s="26">
        <v>5000</v>
      </c>
      <c r="CH398" s="27">
        <v>5000</v>
      </c>
      <c r="CI398" s="26">
        <v>8000</v>
      </c>
      <c r="CJ398" s="27">
        <v>2500</v>
      </c>
      <c r="CK398" s="28"/>
      <c r="CL398" s="27"/>
      <c r="CM398" s="26"/>
      <c r="CN398" s="27"/>
      <c r="CO398" s="29">
        <v>0</v>
      </c>
      <c r="CP398" s="27"/>
      <c r="CQ398" s="29">
        <v>0</v>
      </c>
      <c r="CR398" s="27"/>
      <c r="CS398" s="29">
        <v>0</v>
      </c>
      <c r="CT398" s="27"/>
      <c r="CU398" s="29">
        <v>0</v>
      </c>
      <c r="CV398" s="27"/>
      <c r="CW398" s="29">
        <v>0</v>
      </c>
      <c r="CX398" s="27"/>
      <c r="CY398" s="29">
        <v>0</v>
      </c>
      <c r="CZ398" s="27"/>
      <c r="DA398" s="29">
        <v>0</v>
      </c>
      <c r="DB398" s="27"/>
      <c r="DC398" s="29">
        <v>0</v>
      </c>
      <c r="DD398" s="27"/>
      <c r="DE398" s="29">
        <v>0</v>
      </c>
      <c r="DF398" s="27"/>
      <c r="DG398" s="28"/>
      <c r="DH398" s="27"/>
      <c r="DI398" s="28"/>
      <c r="DJ398" s="27"/>
      <c r="DK398" s="28"/>
      <c r="DL398" s="27"/>
      <c r="DM398" s="28"/>
      <c r="DN398" s="27"/>
      <c r="DO398" s="28"/>
      <c r="DP398" s="27"/>
      <c r="DQ398" s="28"/>
      <c r="DR398" s="27"/>
      <c r="DS398" s="28"/>
      <c r="DT398" s="27"/>
      <c r="DU398" s="28"/>
      <c r="DV398" s="27"/>
      <c r="DW398" s="28"/>
      <c r="DX398" s="27"/>
      <c r="DY398" s="28"/>
      <c r="DZ398" s="27"/>
      <c r="EA398" s="28"/>
      <c r="EB398" s="27"/>
      <c r="EC398" s="28"/>
      <c r="ED398" s="27"/>
      <c r="EE398" s="28"/>
      <c r="EF398" s="27"/>
      <c r="EG398" s="28"/>
      <c r="EH398" s="27"/>
      <c r="EI398" s="28"/>
      <c r="EJ398" s="27"/>
      <c r="EK398" s="28"/>
      <c r="EL398" s="27"/>
      <c r="EM398" s="28"/>
      <c r="EN398" s="27"/>
      <c r="EO398" s="28"/>
      <c r="EP398" s="27"/>
      <c r="EQ398" s="28"/>
      <c r="ER398" s="27"/>
      <c r="ES398" s="28"/>
      <c r="ET398" s="27"/>
      <c r="EU398" s="26"/>
      <c r="EV398" s="27"/>
      <c r="EW398" s="26"/>
      <c r="EX398" s="27"/>
      <c r="EY398" s="26"/>
      <c r="EZ398" s="27"/>
      <c r="FA398" s="26"/>
      <c r="FB398" s="27"/>
      <c r="FC398" s="26"/>
      <c r="FD398" s="27"/>
      <c r="FE398" s="26"/>
      <c r="FF398" s="27"/>
      <c r="FG398" s="30"/>
      <c r="FH398" s="31"/>
      <c r="FI398" s="31">
        <f t="shared" si="40"/>
        <v>10000</v>
      </c>
      <c r="FJ398" s="31">
        <f t="shared" si="43"/>
        <v>15500</v>
      </c>
      <c r="FK398" s="31">
        <f t="shared" si="44"/>
        <v>10000</v>
      </c>
      <c r="FL398" s="32">
        <f t="shared" si="45"/>
        <v>5500</v>
      </c>
    </row>
    <row r="399" spans="1:168" ht="20.25" customHeight="1">
      <c r="A399" s="172">
        <v>392</v>
      </c>
      <c r="B399" s="48" t="s">
        <v>457</v>
      </c>
      <c r="C399" s="20" t="s">
        <v>458</v>
      </c>
      <c r="D399" s="20" t="s">
        <v>1460</v>
      </c>
      <c r="E399" s="20" t="s">
        <v>1458</v>
      </c>
      <c r="F399" s="21" t="s">
        <v>459</v>
      </c>
      <c r="G399" s="210"/>
      <c r="H399" s="35"/>
      <c r="I399" s="23">
        <v>6600</v>
      </c>
      <c r="J399" s="35"/>
      <c r="K399" s="34">
        <f t="shared" si="42"/>
        <v>57080</v>
      </c>
      <c r="L399" s="25">
        <f>FJ399</f>
        <v>57080</v>
      </c>
      <c r="M399" s="26">
        <v>1500</v>
      </c>
      <c r="N399" s="26">
        <v>1000</v>
      </c>
      <c r="O399" s="26">
        <v>5000</v>
      </c>
      <c r="P399" s="26">
        <v>8000</v>
      </c>
      <c r="Q399" s="258"/>
      <c r="R399" s="258"/>
      <c r="S399" s="258"/>
      <c r="T399" s="258"/>
      <c r="U399" s="258"/>
      <c r="V399" s="258"/>
      <c r="W399" s="258"/>
      <c r="X399" s="258"/>
      <c r="Y399" s="258"/>
      <c r="Z399" s="258"/>
      <c r="AA399" s="258"/>
      <c r="AB399" s="258"/>
      <c r="AC399" s="258"/>
      <c r="AD399" s="258"/>
      <c r="AE399" s="258"/>
      <c r="AF399" s="258"/>
      <c r="AG399" s="258"/>
      <c r="AH399" s="258"/>
      <c r="AI399" s="258"/>
      <c r="AJ399" s="258"/>
      <c r="AK399" s="258"/>
      <c r="AL399" s="258"/>
      <c r="AM399" s="258"/>
      <c r="AN399" s="258"/>
      <c r="AO399" s="258"/>
      <c r="AP399" s="258"/>
      <c r="AQ399" s="258"/>
      <c r="AR399" s="258"/>
      <c r="AS399" s="258"/>
      <c r="AT399" s="258"/>
      <c r="AU399" s="258"/>
      <c r="AV399" s="258"/>
      <c r="AW399" s="258"/>
      <c r="AX399" s="258"/>
      <c r="AY399" s="258"/>
      <c r="AZ399" s="258"/>
      <c r="BA399" s="258"/>
      <c r="BB399" s="258"/>
      <c r="BC399" s="258"/>
      <c r="BD399" s="258"/>
      <c r="BE399" s="258"/>
      <c r="BF399" s="258"/>
      <c r="BG399" s="258"/>
      <c r="BH399" s="258"/>
      <c r="BI399" s="258"/>
      <c r="BJ399" s="258"/>
      <c r="BK399" s="258"/>
      <c r="BL399" s="258"/>
      <c r="BM399" s="258"/>
      <c r="BN399" s="258"/>
      <c r="BO399" s="258"/>
      <c r="BP399" s="258"/>
      <c r="BQ399" s="258"/>
      <c r="BR399" s="258"/>
      <c r="BS399" s="258"/>
      <c r="BT399" s="258"/>
      <c r="BU399" s="258"/>
      <c r="BV399" s="258"/>
      <c r="BW399" s="258"/>
      <c r="BX399" s="258"/>
      <c r="BY399" s="258"/>
      <c r="BZ399" s="258"/>
      <c r="CA399" s="258"/>
      <c r="CB399" s="258"/>
      <c r="CC399" s="26">
        <v>1500</v>
      </c>
      <c r="CD399" s="27">
        <v>1500</v>
      </c>
      <c r="CE399" s="26">
        <v>1000</v>
      </c>
      <c r="CF399" s="27">
        <v>1000</v>
      </c>
      <c r="CG399" s="26">
        <v>5000</v>
      </c>
      <c r="CH399" s="27">
        <v>5000</v>
      </c>
      <c r="CI399" s="26">
        <v>8000</v>
      </c>
      <c r="CJ399" s="27"/>
      <c r="CK399" s="28"/>
      <c r="CL399" s="27"/>
      <c r="CM399" s="26"/>
      <c r="CN399" s="27">
        <v>0</v>
      </c>
      <c r="CO399" s="29">
        <v>4620</v>
      </c>
      <c r="CP399" s="27">
        <v>0</v>
      </c>
      <c r="CQ399" s="29">
        <v>4620</v>
      </c>
      <c r="CR399" s="27">
        <v>17240</v>
      </c>
      <c r="CS399" s="29">
        <v>4620</v>
      </c>
      <c r="CT399" s="27">
        <v>0</v>
      </c>
      <c r="CU399" s="29">
        <v>4620</v>
      </c>
      <c r="CV399" s="27">
        <v>9240</v>
      </c>
      <c r="CW399" s="29">
        <v>4620</v>
      </c>
      <c r="CX399" s="27"/>
      <c r="CY399" s="29">
        <v>4620</v>
      </c>
      <c r="CZ399" s="27">
        <v>9240</v>
      </c>
      <c r="DA399" s="29">
        <v>4620</v>
      </c>
      <c r="DB399" s="27"/>
      <c r="DC399" s="29">
        <v>4620</v>
      </c>
      <c r="DD399" s="27">
        <v>9240</v>
      </c>
      <c r="DE399" s="29">
        <v>4620</v>
      </c>
      <c r="DF399" s="27"/>
      <c r="DG399" s="28"/>
      <c r="DH399" s="27"/>
      <c r="DI399" s="28"/>
      <c r="DJ399" s="27"/>
      <c r="DK399" s="28"/>
      <c r="DL399" s="27"/>
      <c r="DM399" s="28"/>
      <c r="DN399" s="27"/>
      <c r="DO399" s="28"/>
      <c r="DP399" s="27"/>
      <c r="DQ399" s="28"/>
      <c r="DR399" s="27"/>
      <c r="DS399" s="28"/>
      <c r="DT399" s="27"/>
      <c r="DU399" s="28"/>
      <c r="DV399" s="27"/>
      <c r="DW399" s="28"/>
      <c r="DX399" s="27"/>
      <c r="DY399" s="28"/>
      <c r="DZ399" s="27"/>
      <c r="EA399" s="28"/>
      <c r="EB399" s="27"/>
      <c r="EC399" s="28"/>
      <c r="ED399" s="27"/>
      <c r="EE399" s="28"/>
      <c r="EF399" s="27"/>
      <c r="EG399" s="28"/>
      <c r="EH399" s="27"/>
      <c r="EI399" s="28"/>
      <c r="EJ399" s="27"/>
      <c r="EK399" s="28"/>
      <c r="EL399" s="27"/>
      <c r="EM399" s="28"/>
      <c r="EN399" s="27"/>
      <c r="EO399" s="28"/>
      <c r="EP399" s="27"/>
      <c r="EQ399" s="28"/>
      <c r="ER399" s="27"/>
      <c r="ES399" s="28"/>
      <c r="ET399" s="27"/>
      <c r="EU399" s="26"/>
      <c r="EV399" s="27"/>
      <c r="EW399" s="26"/>
      <c r="EX399" s="27"/>
      <c r="EY399" s="26"/>
      <c r="EZ399" s="27"/>
      <c r="FA399" s="26"/>
      <c r="FB399" s="27"/>
      <c r="FC399" s="26"/>
      <c r="FD399" s="27"/>
      <c r="FE399" s="26"/>
      <c r="FF399" s="27"/>
      <c r="FG399" s="30"/>
      <c r="FH399" s="31"/>
      <c r="FI399" s="31">
        <f t="shared" si="40"/>
        <v>52460</v>
      </c>
      <c r="FJ399" s="31">
        <f t="shared" si="43"/>
        <v>57080</v>
      </c>
      <c r="FK399" s="31">
        <f t="shared" si="44"/>
        <v>52460</v>
      </c>
      <c r="FL399" s="32">
        <f t="shared" si="45"/>
        <v>4620</v>
      </c>
    </row>
    <row r="400" spans="1:168" ht="20.25" customHeight="1">
      <c r="A400" s="41">
        <v>393</v>
      </c>
      <c r="B400" s="48" t="s">
        <v>1240</v>
      </c>
      <c r="C400" s="20" t="s">
        <v>1241</v>
      </c>
      <c r="D400" s="20" t="s">
        <v>1460</v>
      </c>
      <c r="E400" s="20" t="s">
        <v>1457</v>
      </c>
      <c r="F400" s="126" t="s">
        <v>1242</v>
      </c>
      <c r="G400" s="33"/>
      <c r="H400" s="127"/>
      <c r="I400" s="94">
        <v>6600</v>
      </c>
      <c r="J400" s="127"/>
      <c r="K400" s="34">
        <f t="shared" si="42"/>
        <v>57080</v>
      </c>
      <c r="L400" s="25">
        <f>FL400</f>
        <v>41580</v>
      </c>
      <c r="M400" s="26">
        <v>1500</v>
      </c>
      <c r="N400" s="26">
        <v>1000</v>
      </c>
      <c r="O400" s="26">
        <v>5000</v>
      </c>
      <c r="P400" s="26">
        <v>8000</v>
      </c>
      <c r="Q400" s="258"/>
      <c r="R400" s="258"/>
      <c r="S400" s="258"/>
      <c r="T400" s="258"/>
      <c r="U400" s="258"/>
      <c r="V400" s="258"/>
      <c r="W400" s="258"/>
      <c r="X400" s="258"/>
      <c r="Y400" s="258"/>
      <c r="Z400" s="258"/>
      <c r="AA400" s="258"/>
      <c r="AB400" s="258"/>
      <c r="AC400" s="258"/>
      <c r="AD400" s="258"/>
      <c r="AE400" s="258"/>
      <c r="AF400" s="258"/>
      <c r="AG400" s="258"/>
      <c r="AH400" s="258"/>
      <c r="AI400" s="258"/>
      <c r="AJ400" s="258"/>
      <c r="AK400" s="258"/>
      <c r="AL400" s="258"/>
      <c r="AM400" s="258"/>
      <c r="AN400" s="258"/>
      <c r="AO400" s="258"/>
      <c r="AP400" s="258"/>
      <c r="AQ400" s="258"/>
      <c r="AR400" s="258"/>
      <c r="AS400" s="258"/>
      <c r="AT400" s="258"/>
      <c r="AU400" s="258"/>
      <c r="AV400" s="258"/>
      <c r="AW400" s="258"/>
      <c r="AX400" s="258"/>
      <c r="AY400" s="258"/>
      <c r="AZ400" s="258"/>
      <c r="BA400" s="258"/>
      <c r="BB400" s="258"/>
      <c r="BC400" s="258"/>
      <c r="BD400" s="258"/>
      <c r="BE400" s="258"/>
      <c r="BF400" s="258"/>
      <c r="BG400" s="258"/>
      <c r="BH400" s="258"/>
      <c r="BI400" s="258"/>
      <c r="BJ400" s="258"/>
      <c r="BK400" s="258"/>
      <c r="BL400" s="258"/>
      <c r="BM400" s="258"/>
      <c r="BN400" s="258"/>
      <c r="BO400" s="258"/>
      <c r="BP400" s="258"/>
      <c r="BQ400" s="258"/>
      <c r="BR400" s="258"/>
      <c r="BS400" s="258"/>
      <c r="BT400" s="258"/>
      <c r="BU400" s="258"/>
      <c r="BV400" s="258"/>
      <c r="BW400" s="258"/>
      <c r="BX400" s="258"/>
      <c r="BY400" s="258"/>
      <c r="BZ400" s="258"/>
      <c r="CA400" s="258"/>
      <c r="CB400" s="258"/>
      <c r="CC400" s="26">
        <v>1500</v>
      </c>
      <c r="CD400" s="27">
        <v>1500</v>
      </c>
      <c r="CE400" s="26">
        <v>1000</v>
      </c>
      <c r="CF400" s="27">
        <v>1000</v>
      </c>
      <c r="CG400" s="26">
        <v>5000</v>
      </c>
      <c r="CH400" s="27">
        <v>5000</v>
      </c>
      <c r="CI400" s="26">
        <v>8000</v>
      </c>
      <c r="CJ400" s="27">
        <v>0</v>
      </c>
      <c r="CK400" s="26"/>
      <c r="CL400" s="27"/>
      <c r="CM400" s="29">
        <v>4620</v>
      </c>
      <c r="CN400" s="27"/>
      <c r="CO400" s="29">
        <v>4620</v>
      </c>
      <c r="CP400" s="27"/>
      <c r="CQ400" s="29">
        <v>4620</v>
      </c>
      <c r="CR400" s="27"/>
      <c r="CS400" s="29">
        <v>4620</v>
      </c>
      <c r="CT400" s="27">
        <v>8000</v>
      </c>
      <c r="CU400" s="29">
        <v>4620</v>
      </c>
      <c r="CV400" s="27"/>
      <c r="CW400" s="29">
        <v>4620</v>
      </c>
      <c r="CX400" s="27"/>
      <c r="CY400" s="29">
        <v>4620</v>
      </c>
      <c r="CZ400" s="27"/>
      <c r="DA400" s="29">
        <v>4620</v>
      </c>
      <c r="DB400" s="27"/>
      <c r="DC400" s="29">
        <v>4620</v>
      </c>
      <c r="DD400" s="27"/>
      <c r="DE400" s="128"/>
      <c r="DF400" s="27"/>
      <c r="DG400" s="128"/>
      <c r="DH400" s="27"/>
      <c r="DI400" s="128"/>
      <c r="DJ400" s="27"/>
      <c r="DK400" s="28"/>
      <c r="DL400" s="27"/>
      <c r="DM400" s="28"/>
      <c r="DN400" s="27"/>
      <c r="DO400" s="28"/>
      <c r="DP400" s="27"/>
      <c r="DQ400" s="28"/>
      <c r="DR400" s="27"/>
      <c r="DS400" s="28"/>
      <c r="DT400" s="27"/>
      <c r="DU400" s="28"/>
      <c r="DV400" s="27"/>
      <c r="DW400" s="28"/>
      <c r="DX400" s="27"/>
      <c r="DY400" s="28"/>
      <c r="DZ400" s="27"/>
      <c r="EA400" s="28"/>
      <c r="EB400" s="27"/>
      <c r="EC400" s="28"/>
      <c r="ED400" s="27"/>
      <c r="EE400" s="28"/>
      <c r="EF400" s="27"/>
      <c r="EG400" s="28"/>
      <c r="EH400" s="27"/>
      <c r="EI400" s="28"/>
      <c r="EJ400" s="27"/>
      <c r="EK400" s="28"/>
      <c r="EL400" s="27"/>
      <c r="EM400" s="28"/>
      <c r="EN400" s="27"/>
      <c r="EO400" s="28"/>
      <c r="EP400" s="27"/>
      <c r="EQ400" s="28"/>
      <c r="ER400" s="27"/>
      <c r="ES400" s="28"/>
      <c r="ET400" s="27"/>
      <c r="EU400" s="26"/>
      <c r="EV400" s="27"/>
      <c r="EW400" s="26"/>
      <c r="EX400" s="27"/>
      <c r="EY400" s="26"/>
      <c r="EZ400" s="27"/>
      <c r="FA400" s="26"/>
      <c r="FB400" s="27"/>
      <c r="FC400" s="26"/>
      <c r="FD400" s="27"/>
      <c r="FE400" s="26"/>
      <c r="FF400" s="27"/>
      <c r="FG400" s="30"/>
      <c r="FH400" s="31"/>
      <c r="FI400" s="31">
        <f t="shared" si="40"/>
        <v>15500</v>
      </c>
      <c r="FJ400" s="31">
        <f t="shared" si="43"/>
        <v>57080</v>
      </c>
      <c r="FK400" s="31">
        <f t="shared" si="44"/>
        <v>15500</v>
      </c>
      <c r="FL400" s="32">
        <f t="shared" si="45"/>
        <v>41580</v>
      </c>
    </row>
    <row r="401" spans="1:168" ht="20.25" customHeight="1">
      <c r="A401" s="172">
        <v>394</v>
      </c>
      <c r="B401" s="48" t="s">
        <v>460</v>
      </c>
      <c r="C401" s="20" t="s">
        <v>461</v>
      </c>
      <c r="D401" s="20" t="s">
        <v>1460</v>
      </c>
      <c r="E401" s="20" t="s">
        <v>1458</v>
      </c>
      <c r="F401" s="21" t="s">
        <v>462</v>
      </c>
      <c r="G401" s="22"/>
      <c r="H401" s="24"/>
      <c r="I401" s="23">
        <v>6600</v>
      </c>
      <c r="K401" s="34">
        <f t="shared" si="42"/>
        <v>57080</v>
      </c>
      <c r="L401" s="38">
        <f>FJ401</f>
        <v>57080</v>
      </c>
      <c r="M401" s="26">
        <v>1500</v>
      </c>
      <c r="N401" s="26">
        <v>1000</v>
      </c>
      <c r="O401" s="26">
        <v>5000</v>
      </c>
      <c r="P401" s="26">
        <v>8000</v>
      </c>
      <c r="Q401" s="258"/>
      <c r="R401" s="258"/>
      <c r="S401" s="258"/>
      <c r="T401" s="258"/>
      <c r="U401" s="258"/>
      <c r="V401" s="258"/>
      <c r="W401" s="258"/>
      <c r="X401" s="258"/>
      <c r="Y401" s="258"/>
      <c r="Z401" s="258"/>
      <c r="AA401" s="258"/>
      <c r="AB401" s="258"/>
      <c r="AC401" s="258"/>
      <c r="AD401" s="258"/>
      <c r="AE401" s="258"/>
      <c r="AF401" s="258"/>
      <c r="AG401" s="258"/>
      <c r="AH401" s="258"/>
      <c r="AI401" s="258"/>
      <c r="AJ401" s="258"/>
      <c r="AK401" s="258"/>
      <c r="AL401" s="258"/>
      <c r="AM401" s="258"/>
      <c r="AN401" s="258"/>
      <c r="AO401" s="258"/>
      <c r="AP401" s="258"/>
      <c r="AQ401" s="258"/>
      <c r="AR401" s="258"/>
      <c r="AS401" s="258"/>
      <c r="AT401" s="258"/>
      <c r="AU401" s="258"/>
      <c r="AV401" s="258"/>
      <c r="AW401" s="258"/>
      <c r="AX401" s="258"/>
      <c r="AY401" s="258"/>
      <c r="AZ401" s="258"/>
      <c r="BA401" s="258"/>
      <c r="BB401" s="258"/>
      <c r="BC401" s="258"/>
      <c r="BD401" s="258"/>
      <c r="BE401" s="258"/>
      <c r="BF401" s="258"/>
      <c r="BG401" s="258"/>
      <c r="BH401" s="258"/>
      <c r="BI401" s="258"/>
      <c r="BJ401" s="258"/>
      <c r="BK401" s="258"/>
      <c r="BL401" s="258"/>
      <c r="BM401" s="258"/>
      <c r="BN401" s="258"/>
      <c r="BO401" s="258"/>
      <c r="BP401" s="258"/>
      <c r="BQ401" s="258"/>
      <c r="BR401" s="258"/>
      <c r="BS401" s="258"/>
      <c r="BT401" s="258"/>
      <c r="BU401" s="258"/>
      <c r="BV401" s="258"/>
      <c r="BW401" s="258"/>
      <c r="BX401" s="258"/>
      <c r="BY401" s="258"/>
      <c r="BZ401" s="258"/>
      <c r="CA401" s="258"/>
      <c r="CB401" s="258"/>
      <c r="CC401" s="26">
        <v>1500</v>
      </c>
      <c r="CD401" s="27">
        <v>1500</v>
      </c>
      <c r="CE401" s="26">
        <v>1000</v>
      </c>
      <c r="CF401" s="27">
        <v>1000</v>
      </c>
      <c r="CG401" s="26">
        <v>5000</v>
      </c>
      <c r="CH401" s="27">
        <v>5000</v>
      </c>
      <c r="CI401" s="26">
        <v>8000</v>
      </c>
      <c r="CJ401" s="27">
        <v>0</v>
      </c>
      <c r="CK401" s="28"/>
      <c r="CL401" s="27"/>
      <c r="CM401" s="26"/>
      <c r="CN401" s="27"/>
      <c r="CO401" s="29">
        <v>4620</v>
      </c>
      <c r="CP401" s="27">
        <v>10620</v>
      </c>
      <c r="CQ401" s="29">
        <v>4620</v>
      </c>
      <c r="CR401" s="27">
        <v>0</v>
      </c>
      <c r="CS401" s="29">
        <v>4620</v>
      </c>
      <c r="CT401" s="27">
        <f>6620+0</f>
        <v>6620</v>
      </c>
      <c r="CU401" s="29">
        <v>4620</v>
      </c>
      <c r="CV401" s="27">
        <v>9240</v>
      </c>
      <c r="CW401" s="29">
        <v>4620</v>
      </c>
      <c r="CX401" s="27"/>
      <c r="CY401" s="29">
        <v>4620</v>
      </c>
      <c r="CZ401" s="27"/>
      <c r="DA401" s="29">
        <v>4620</v>
      </c>
      <c r="DB401" s="27"/>
      <c r="DC401" s="29">
        <v>4620</v>
      </c>
      <c r="DD401" s="27"/>
      <c r="DE401" s="29">
        <v>4620</v>
      </c>
      <c r="DF401" s="27">
        <v>18480</v>
      </c>
      <c r="DG401" s="28"/>
      <c r="DH401" s="27"/>
      <c r="DI401" s="28"/>
      <c r="DJ401" s="27"/>
      <c r="DK401" s="28"/>
      <c r="DL401" s="27"/>
      <c r="DM401" s="28"/>
      <c r="DN401" s="27"/>
      <c r="DO401" s="28"/>
      <c r="DP401" s="27"/>
      <c r="DQ401" s="28"/>
      <c r="DR401" s="27"/>
      <c r="DS401" s="28"/>
      <c r="DT401" s="27"/>
      <c r="DU401" s="28"/>
      <c r="DV401" s="27"/>
      <c r="DW401" s="28"/>
      <c r="DX401" s="27"/>
      <c r="DY401" s="28"/>
      <c r="DZ401" s="27"/>
      <c r="EA401" s="28"/>
      <c r="EB401" s="27"/>
      <c r="EC401" s="28"/>
      <c r="ED401" s="27"/>
      <c r="EE401" s="28"/>
      <c r="EF401" s="27"/>
      <c r="EG401" s="28"/>
      <c r="EH401" s="27"/>
      <c r="EI401" s="28"/>
      <c r="EJ401" s="27"/>
      <c r="EK401" s="28"/>
      <c r="EL401" s="27"/>
      <c r="EM401" s="28"/>
      <c r="EN401" s="27"/>
      <c r="EO401" s="28"/>
      <c r="EP401" s="27"/>
      <c r="EQ401" s="28"/>
      <c r="ER401" s="27"/>
      <c r="ES401" s="28"/>
      <c r="ET401" s="27"/>
      <c r="EU401" s="26"/>
      <c r="EV401" s="27"/>
      <c r="EW401" s="26"/>
      <c r="EX401" s="27"/>
      <c r="EY401" s="26"/>
      <c r="EZ401" s="27"/>
      <c r="FA401" s="26"/>
      <c r="FB401" s="27"/>
      <c r="FC401" s="26"/>
      <c r="FD401" s="27"/>
      <c r="FE401" s="26"/>
      <c r="FF401" s="27"/>
      <c r="FG401" s="30"/>
      <c r="FH401" s="31"/>
      <c r="FI401" s="31">
        <f t="shared" si="40"/>
        <v>52460</v>
      </c>
      <c r="FJ401" s="31">
        <f t="shared" si="43"/>
        <v>57080</v>
      </c>
      <c r="FK401" s="31">
        <f t="shared" si="44"/>
        <v>52460</v>
      </c>
      <c r="FL401" s="32">
        <f t="shared" si="45"/>
        <v>4620</v>
      </c>
    </row>
    <row r="402" spans="1:168" ht="20.25" customHeight="1">
      <c r="A402" s="41">
        <v>395</v>
      </c>
      <c r="B402" s="48" t="s">
        <v>463</v>
      </c>
      <c r="C402" s="20" t="s">
        <v>464</v>
      </c>
      <c r="D402" s="20" t="s">
        <v>1460</v>
      </c>
      <c r="E402" s="20" t="s">
        <v>1458</v>
      </c>
      <c r="F402" s="21" t="s">
        <v>465</v>
      </c>
      <c r="G402" s="211" t="s">
        <v>45</v>
      </c>
      <c r="H402" s="35" t="s">
        <v>1463</v>
      </c>
      <c r="I402" s="23">
        <v>6200</v>
      </c>
      <c r="J402" s="35"/>
      <c r="K402" s="34">
        <f t="shared" si="42"/>
        <v>54560</v>
      </c>
      <c r="L402" s="25">
        <f>FJ402</f>
        <v>54560</v>
      </c>
      <c r="M402" s="26">
        <v>1500</v>
      </c>
      <c r="N402" s="26">
        <v>1000</v>
      </c>
      <c r="O402" s="26">
        <v>5000</v>
      </c>
      <c r="P402" s="26">
        <v>8000</v>
      </c>
      <c r="Q402" s="258"/>
      <c r="R402" s="258"/>
      <c r="S402" s="258"/>
      <c r="T402" s="258"/>
      <c r="U402" s="258"/>
      <c r="V402" s="258"/>
      <c r="W402" s="258"/>
      <c r="X402" s="258"/>
      <c r="Y402" s="258"/>
      <c r="Z402" s="258"/>
      <c r="AA402" s="258"/>
      <c r="AB402" s="258"/>
      <c r="AC402" s="258"/>
      <c r="AD402" s="258"/>
      <c r="AE402" s="258"/>
      <c r="AF402" s="258"/>
      <c r="AG402" s="258"/>
      <c r="AH402" s="258"/>
      <c r="AI402" s="258"/>
      <c r="AJ402" s="258"/>
      <c r="AK402" s="258"/>
      <c r="AL402" s="258"/>
      <c r="AM402" s="258"/>
      <c r="AN402" s="258"/>
      <c r="AO402" s="258"/>
      <c r="AP402" s="258"/>
      <c r="AQ402" s="258"/>
      <c r="AR402" s="258"/>
      <c r="AS402" s="258"/>
      <c r="AT402" s="258"/>
      <c r="AU402" s="258"/>
      <c r="AV402" s="258"/>
      <c r="AW402" s="258"/>
      <c r="AX402" s="258"/>
      <c r="AY402" s="258"/>
      <c r="AZ402" s="258"/>
      <c r="BA402" s="258"/>
      <c r="BB402" s="258"/>
      <c r="BC402" s="258"/>
      <c r="BD402" s="258"/>
      <c r="BE402" s="258"/>
      <c r="BF402" s="258"/>
      <c r="BG402" s="258"/>
      <c r="BH402" s="258"/>
      <c r="BI402" s="258"/>
      <c r="BJ402" s="258"/>
      <c r="BK402" s="258"/>
      <c r="BL402" s="258"/>
      <c r="BM402" s="258"/>
      <c r="BN402" s="258"/>
      <c r="BO402" s="258"/>
      <c r="BP402" s="258"/>
      <c r="BQ402" s="258"/>
      <c r="BR402" s="258"/>
      <c r="BS402" s="258"/>
      <c r="BT402" s="258"/>
      <c r="BU402" s="258"/>
      <c r="BV402" s="258"/>
      <c r="BW402" s="258"/>
      <c r="BX402" s="258"/>
      <c r="BY402" s="258"/>
      <c r="BZ402" s="258"/>
      <c r="CA402" s="258"/>
      <c r="CB402" s="258"/>
      <c r="CC402" s="26">
        <v>1500</v>
      </c>
      <c r="CD402" s="27">
        <v>1500</v>
      </c>
      <c r="CE402" s="26">
        <v>1000</v>
      </c>
      <c r="CF402" s="27">
        <v>1000</v>
      </c>
      <c r="CG402" s="26">
        <v>5000</v>
      </c>
      <c r="CH402" s="27">
        <v>5000</v>
      </c>
      <c r="CI402" s="26">
        <v>8000</v>
      </c>
      <c r="CJ402" s="27">
        <v>0</v>
      </c>
      <c r="CK402" s="28"/>
      <c r="CL402" s="27"/>
      <c r="CM402" s="26"/>
      <c r="CN402" s="27"/>
      <c r="CO402" s="29">
        <v>4340</v>
      </c>
      <c r="CP402" s="27">
        <v>12620</v>
      </c>
      <c r="CQ402" s="29">
        <v>4340</v>
      </c>
      <c r="CR402" s="27">
        <v>4620</v>
      </c>
      <c r="CS402" s="29">
        <v>4340</v>
      </c>
      <c r="CT402" s="27">
        <v>4620</v>
      </c>
      <c r="CU402" s="29">
        <v>4340</v>
      </c>
      <c r="CV402" s="27">
        <v>4620</v>
      </c>
      <c r="CW402" s="29">
        <v>4340</v>
      </c>
      <c r="CX402" s="27">
        <v>4620</v>
      </c>
      <c r="CY402" s="29">
        <v>4340</v>
      </c>
      <c r="CZ402" s="27">
        <v>4620</v>
      </c>
      <c r="DA402" s="29">
        <v>4340</v>
      </c>
      <c r="DB402" s="27">
        <v>2660</v>
      </c>
      <c r="DC402" s="29">
        <v>4340</v>
      </c>
      <c r="DD402" s="27">
        <v>4340</v>
      </c>
      <c r="DE402" s="29">
        <v>4340</v>
      </c>
      <c r="DF402" s="27">
        <v>4340</v>
      </c>
      <c r="DG402" s="28"/>
      <c r="DH402" s="27"/>
      <c r="DI402" s="28"/>
      <c r="DJ402" s="27"/>
      <c r="DK402" s="28"/>
      <c r="DL402" s="27"/>
      <c r="DM402" s="28"/>
      <c r="DN402" s="27"/>
      <c r="DO402" s="28"/>
      <c r="DP402" s="27"/>
      <c r="DQ402" s="28"/>
      <c r="DR402" s="27"/>
      <c r="DS402" s="28"/>
      <c r="DT402" s="27"/>
      <c r="DU402" s="28"/>
      <c r="DV402" s="27"/>
      <c r="DW402" s="28"/>
      <c r="DX402" s="27"/>
      <c r="DY402" s="28"/>
      <c r="DZ402" s="27"/>
      <c r="EA402" s="28"/>
      <c r="EB402" s="27"/>
      <c r="EC402" s="28"/>
      <c r="ED402" s="27"/>
      <c r="EE402" s="28"/>
      <c r="EF402" s="27"/>
      <c r="EG402" s="28"/>
      <c r="EH402" s="27"/>
      <c r="EI402" s="28"/>
      <c r="EJ402" s="27"/>
      <c r="EK402" s="28"/>
      <c r="EL402" s="27"/>
      <c r="EM402" s="28"/>
      <c r="EN402" s="27"/>
      <c r="EO402" s="28"/>
      <c r="EP402" s="27"/>
      <c r="EQ402" s="28"/>
      <c r="ER402" s="27"/>
      <c r="ES402" s="28"/>
      <c r="ET402" s="27"/>
      <c r="EU402" s="26"/>
      <c r="EV402" s="27"/>
      <c r="EW402" s="26"/>
      <c r="EX402" s="27"/>
      <c r="EY402" s="26"/>
      <c r="EZ402" s="27"/>
      <c r="FA402" s="26"/>
      <c r="FB402" s="27"/>
      <c r="FC402" s="26"/>
      <c r="FD402" s="27"/>
      <c r="FE402" s="26"/>
      <c r="FF402" s="27"/>
      <c r="FG402" s="30"/>
      <c r="FH402" s="31"/>
      <c r="FI402" s="31">
        <f t="shared" si="40"/>
        <v>54560</v>
      </c>
      <c r="FJ402" s="31">
        <f t="shared" si="43"/>
        <v>54560</v>
      </c>
      <c r="FK402" s="31">
        <f t="shared" si="44"/>
        <v>54560</v>
      </c>
      <c r="FL402" s="32">
        <f t="shared" si="45"/>
        <v>0</v>
      </c>
    </row>
    <row r="403" spans="1:168" ht="20.25" customHeight="1">
      <c r="A403" s="172">
        <v>396</v>
      </c>
      <c r="B403" s="48" t="s">
        <v>466</v>
      </c>
      <c r="C403" s="20" t="s">
        <v>467</v>
      </c>
      <c r="D403" s="20" t="s">
        <v>1460</v>
      </c>
      <c r="E403" s="20" t="s">
        <v>1458</v>
      </c>
      <c r="F403" s="21" t="s">
        <v>468</v>
      </c>
      <c r="G403" s="211" t="s">
        <v>45</v>
      </c>
      <c r="H403" s="35" t="s">
        <v>1463</v>
      </c>
      <c r="I403" s="23">
        <v>6200</v>
      </c>
      <c r="J403" s="35"/>
      <c r="K403" s="34">
        <f t="shared" si="42"/>
        <v>54560</v>
      </c>
      <c r="L403" s="25">
        <f>FJ403</f>
        <v>54560</v>
      </c>
      <c r="M403" s="26">
        <v>1500</v>
      </c>
      <c r="N403" s="26">
        <v>1000</v>
      </c>
      <c r="O403" s="26">
        <v>5000</v>
      </c>
      <c r="P403" s="26">
        <v>8000</v>
      </c>
      <c r="Q403" s="258"/>
      <c r="R403" s="258"/>
      <c r="S403" s="258"/>
      <c r="T403" s="258"/>
      <c r="U403" s="258"/>
      <c r="V403" s="258"/>
      <c r="W403" s="258"/>
      <c r="X403" s="258"/>
      <c r="Y403" s="258"/>
      <c r="Z403" s="258"/>
      <c r="AA403" s="258"/>
      <c r="AB403" s="258"/>
      <c r="AC403" s="258"/>
      <c r="AD403" s="258"/>
      <c r="AE403" s="258"/>
      <c r="AF403" s="258"/>
      <c r="AG403" s="258"/>
      <c r="AH403" s="258"/>
      <c r="AI403" s="258"/>
      <c r="AJ403" s="258"/>
      <c r="AK403" s="258"/>
      <c r="AL403" s="258"/>
      <c r="AM403" s="258"/>
      <c r="AN403" s="258"/>
      <c r="AO403" s="258"/>
      <c r="AP403" s="258"/>
      <c r="AQ403" s="258"/>
      <c r="AR403" s="258"/>
      <c r="AS403" s="258"/>
      <c r="AT403" s="258"/>
      <c r="AU403" s="258"/>
      <c r="AV403" s="258"/>
      <c r="AW403" s="258"/>
      <c r="AX403" s="258"/>
      <c r="AY403" s="258"/>
      <c r="AZ403" s="258"/>
      <c r="BA403" s="258"/>
      <c r="BB403" s="258"/>
      <c r="BC403" s="258"/>
      <c r="BD403" s="258"/>
      <c r="BE403" s="258"/>
      <c r="BF403" s="258"/>
      <c r="BG403" s="258"/>
      <c r="BH403" s="258"/>
      <c r="BI403" s="258"/>
      <c r="BJ403" s="258"/>
      <c r="BK403" s="258"/>
      <c r="BL403" s="258"/>
      <c r="BM403" s="258"/>
      <c r="BN403" s="258"/>
      <c r="BO403" s="258"/>
      <c r="BP403" s="258"/>
      <c r="BQ403" s="258"/>
      <c r="BR403" s="258"/>
      <c r="BS403" s="258"/>
      <c r="BT403" s="258"/>
      <c r="BU403" s="258"/>
      <c r="BV403" s="258"/>
      <c r="BW403" s="258"/>
      <c r="BX403" s="258"/>
      <c r="BY403" s="258"/>
      <c r="BZ403" s="258"/>
      <c r="CA403" s="258"/>
      <c r="CB403" s="258"/>
      <c r="CC403" s="26">
        <v>1500</v>
      </c>
      <c r="CD403" s="27">
        <v>1500</v>
      </c>
      <c r="CE403" s="26">
        <v>1000</v>
      </c>
      <c r="CF403" s="27">
        <v>1000</v>
      </c>
      <c r="CG403" s="26">
        <v>5000</v>
      </c>
      <c r="CH403" s="27">
        <v>5000</v>
      </c>
      <c r="CI403" s="26">
        <v>8000</v>
      </c>
      <c r="CJ403" s="27">
        <v>0</v>
      </c>
      <c r="CK403" s="28"/>
      <c r="CL403" s="27"/>
      <c r="CM403" s="26"/>
      <c r="CN403" s="27"/>
      <c r="CO403" s="29">
        <v>4340</v>
      </c>
      <c r="CP403" s="27">
        <v>12620</v>
      </c>
      <c r="CQ403" s="29">
        <v>4340</v>
      </c>
      <c r="CR403" s="27">
        <v>4620</v>
      </c>
      <c r="CS403" s="29">
        <v>4340</v>
      </c>
      <c r="CT403" s="27">
        <v>4620</v>
      </c>
      <c r="CU403" s="29">
        <v>4340</v>
      </c>
      <c r="CV403" s="27">
        <v>4620</v>
      </c>
      <c r="CW403" s="29">
        <v>4340</v>
      </c>
      <c r="CX403" s="27">
        <v>4620</v>
      </c>
      <c r="CY403" s="29">
        <v>4340</v>
      </c>
      <c r="CZ403" s="27">
        <v>4620</v>
      </c>
      <c r="DA403" s="29">
        <v>4340</v>
      </c>
      <c r="DB403" s="27">
        <v>2660</v>
      </c>
      <c r="DC403" s="29">
        <v>4340</v>
      </c>
      <c r="DD403" s="27">
        <v>4340</v>
      </c>
      <c r="DE403" s="29">
        <v>4340</v>
      </c>
      <c r="DF403" s="27">
        <v>4340</v>
      </c>
      <c r="DG403" s="28"/>
      <c r="DH403" s="27"/>
      <c r="DI403" s="28"/>
      <c r="DJ403" s="27"/>
      <c r="DK403" s="28"/>
      <c r="DL403" s="27"/>
      <c r="DM403" s="28"/>
      <c r="DN403" s="27"/>
      <c r="DO403" s="28"/>
      <c r="DP403" s="27"/>
      <c r="DQ403" s="28"/>
      <c r="DR403" s="27"/>
      <c r="DS403" s="28"/>
      <c r="DT403" s="27"/>
      <c r="DU403" s="28"/>
      <c r="DV403" s="27"/>
      <c r="DW403" s="28"/>
      <c r="DX403" s="27"/>
      <c r="DY403" s="28"/>
      <c r="DZ403" s="27"/>
      <c r="EA403" s="28"/>
      <c r="EB403" s="27"/>
      <c r="EC403" s="28"/>
      <c r="ED403" s="27"/>
      <c r="EE403" s="28"/>
      <c r="EF403" s="27"/>
      <c r="EG403" s="28"/>
      <c r="EH403" s="27"/>
      <c r="EI403" s="28"/>
      <c r="EJ403" s="27"/>
      <c r="EK403" s="28"/>
      <c r="EL403" s="27"/>
      <c r="EM403" s="28"/>
      <c r="EN403" s="27"/>
      <c r="EO403" s="28"/>
      <c r="EP403" s="27"/>
      <c r="EQ403" s="28"/>
      <c r="ER403" s="27"/>
      <c r="ES403" s="28"/>
      <c r="ET403" s="27"/>
      <c r="EU403" s="26"/>
      <c r="EV403" s="27"/>
      <c r="EW403" s="26"/>
      <c r="EX403" s="27"/>
      <c r="EY403" s="26"/>
      <c r="EZ403" s="27"/>
      <c r="FA403" s="26"/>
      <c r="FB403" s="27"/>
      <c r="FC403" s="26"/>
      <c r="FD403" s="27"/>
      <c r="FE403" s="26"/>
      <c r="FF403" s="27"/>
      <c r="FG403" s="30"/>
      <c r="FH403" s="31"/>
      <c r="FI403" s="31">
        <f t="shared" si="40"/>
        <v>54560</v>
      </c>
      <c r="FJ403" s="31">
        <f t="shared" si="43"/>
        <v>54560</v>
      </c>
      <c r="FK403" s="31">
        <f t="shared" si="44"/>
        <v>54560</v>
      </c>
      <c r="FL403" s="32">
        <f t="shared" si="45"/>
        <v>0</v>
      </c>
    </row>
    <row r="404" spans="1:168" ht="20.25" customHeight="1">
      <c r="A404" s="41">
        <v>397</v>
      </c>
      <c r="B404" s="48" t="s">
        <v>1243</v>
      </c>
      <c r="C404" s="20" t="s">
        <v>1244</v>
      </c>
      <c r="D404" s="20" t="s">
        <v>1460</v>
      </c>
      <c r="E404" s="20" t="s">
        <v>1457</v>
      </c>
      <c r="F404" s="126" t="s">
        <v>1245</v>
      </c>
      <c r="G404" s="33"/>
      <c r="H404" s="127"/>
      <c r="I404" s="94">
        <v>6600</v>
      </c>
      <c r="J404" s="127"/>
      <c r="K404" s="34">
        <f t="shared" si="42"/>
        <v>57080</v>
      </c>
      <c r="L404" s="25">
        <f>FL404</f>
        <v>0</v>
      </c>
      <c r="M404" s="26">
        <v>1500</v>
      </c>
      <c r="N404" s="26">
        <v>1000</v>
      </c>
      <c r="O404" s="26">
        <v>5000</v>
      </c>
      <c r="P404" s="26">
        <v>8000</v>
      </c>
      <c r="Q404" s="258"/>
      <c r="R404" s="258"/>
      <c r="S404" s="258"/>
      <c r="T404" s="258"/>
      <c r="U404" s="258"/>
      <c r="V404" s="258"/>
      <c r="W404" s="258"/>
      <c r="X404" s="258"/>
      <c r="Y404" s="258"/>
      <c r="Z404" s="258"/>
      <c r="AA404" s="258"/>
      <c r="AB404" s="258"/>
      <c r="AC404" s="258"/>
      <c r="AD404" s="258"/>
      <c r="AE404" s="258"/>
      <c r="AF404" s="258"/>
      <c r="AG404" s="258"/>
      <c r="AH404" s="258"/>
      <c r="AI404" s="258"/>
      <c r="AJ404" s="258"/>
      <c r="AK404" s="258"/>
      <c r="AL404" s="258"/>
      <c r="AM404" s="258"/>
      <c r="AN404" s="258"/>
      <c r="AO404" s="258"/>
      <c r="AP404" s="258"/>
      <c r="AQ404" s="258"/>
      <c r="AR404" s="258"/>
      <c r="AS404" s="258"/>
      <c r="AT404" s="258"/>
      <c r="AU404" s="258"/>
      <c r="AV404" s="258"/>
      <c r="AW404" s="258"/>
      <c r="AX404" s="258"/>
      <c r="AY404" s="258"/>
      <c r="AZ404" s="258"/>
      <c r="BA404" s="258"/>
      <c r="BB404" s="258"/>
      <c r="BC404" s="258"/>
      <c r="BD404" s="258"/>
      <c r="BE404" s="258"/>
      <c r="BF404" s="258"/>
      <c r="BG404" s="258"/>
      <c r="BH404" s="258"/>
      <c r="BI404" s="258"/>
      <c r="BJ404" s="258"/>
      <c r="BK404" s="258"/>
      <c r="BL404" s="258"/>
      <c r="BM404" s="258"/>
      <c r="BN404" s="258"/>
      <c r="BO404" s="258"/>
      <c r="BP404" s="258"/>
      <c r="BQ404" s="258"/>
      <c r="BR404" s="258"/>
      <c r="BS404" s="258"/>
      <c r="BT404" s="258"/>
      <c r="BU404" s="258"/>
      <c r="BV404" s="258"/>
      <c r="BW404" s="258"/>
      <c r="BX404" s="258"/>
      <c r="BY404" s="258"/>
      <c r="BZ404" s="258"/>
      <c r="CA404" s="258"/>
      <c r="CB404" s="258"/>
      <c r="CC404" s="26">
        <v>1500</v>
      </c>
      <c r="CD404" s="27">
        <v>1500</v>
      </c>
      <c r="CE404" s="26">
        <v>1000</v>
      </c>
      <c r="CF404" s="27">
        <v>1000</v>
      </c>
      <c r="CG404" s="26">
        <v>5000</v>
      </c>
      <c r="CH404" s="27">
        <v>5000</v>
      </c>
      <c r="CI404" s="26">
        <v>8000</v>
      </c>
      <c r="CJ404" s="27">
        <v>0</v>
      </c>
      <c r="CK404" s="26"/>
      <c r="CL404" s="27"/>
      <c r="CM404" s="29">
        <v>4620</v>
      </c>
      <c r="CN404" s="27">
        <v>0</v>
      </c>
      <c r="CO404" s="29">
        <v>4620</v>
      </c>
      <c r="CP404" s="27"/>
      <c r="CQ404" s="29">
        <v>4620</v>
      </c>
      <c r="CR404" s="27"/>
      <c r="CS404" s="29">
        <v>4620</v>
      </c>
      <c r="CT404" s="27">
        <v>10000</v>
      </c>
      <c r="CU404" s="29">
        <v>4620</v>
      </c>
      <c r="CV404" s="27">
        <v>16480</v>
      </c>
      <c r="CW404" s="29">
        <v>4620</v>
      </c>
      <c r="CX404" s="27"/>
      <c r="CY404" s="29">
        <v>4620</v>
      </c>
      <c r="CZ404" s="27"/>
      <c r="DA404" s="29">
        <v>4620</v>
      </c>
      <c r="DB404" s="27"/>
      <c r="DC404" s="29">
        <v>4620</v>
      </c>
      <c r="DD404" s="27">
        <v>23100</v>
      </c>
      <c r="DE404" s="128"/>
      <c r="DF404" s="27"/>
      <c r="DG404" s="128"/>
      <c r="DH404" s="27"/>
      <c r="DI404" s="128"/>
      <c r="DJ404" s="27"/>
      <c r="DK404" s="28"/>
      <c r="DL404" s="27"/>
      <c r="DM404" s="28"/>
      <c r="DN404" s="27"/>
      <c r="DO404" s="28"/>
      <c r="DP404" s="27"/>
      <c r="DQ404" s="28"/>
      <c r="DR404" s="27"/>
      <c r="DS404" s="28"/>
      <c r="DT404" s="27"/>
      <c r="DU404" s="28"/>
      <c r="DV404" s="27"/>
      <c r="DW404" s="28"/>
      <c r="DX404" s="27"/>
      <c r="DY404" s="28"/>
      <c r="DZ404" s="27"/>
      <c r="EA404" s="28"/>
      <c r="EB404" s="27"/>
      <c r="EC404" s="28"/>
      <c r="ED404" s="27"/>
      <c r="EE404" s="28"/>
      <c r="EF404" s="27"/>
      <c r="EG404" s="28"/>
      <c r="EH404" s="27"/>
      <c r="EI404" s="28"/>
      <c r="EJ404" s="27"/>
      <c r="EK404" s="28"/>
      <c r="EL404" s="27"/>
      <c r="EM404" s="28"/>
      <c r="EN404" s="27"/>
      <c r="EO404" s="28"/>
      <c r="EP404" s="27"/>
      <c r="EQ404" s="28"/>
      <c r="ER404" s="27"/>
      <c r="ES404" s="28"/>
      <c r="ET404" s="27"/>
      <c r="EU404" s="26"/>
      <c r="EV404" s="27"/>
      <c r="EW404" s="26"/>
      <c r="EX404" s="27"/>
      <c r="EY404" s="26"/>
      <c r="EZ404" s="27"/>
      <c r="FA404" s="26"/>
      <c r="FB404" s="27"/>
      <c r="FC404" s="26"/>
      <c r="FD404" s="27"/>
      <c r="FE404" s="26"/>
      <c r="FF404" s="27"/>
      <c r="FG404" s="30"/>
      <c r="FH404" s="31"/>
      <c r="FI404" s="31">
        <f t="shared" si="40"/>
        <v>57080</v>
      </c>
      <c r="FJ404" s="31">
        <f t="shared" si="43"/>
        <v>57080</v>
      </c>
      <c r="FK404" s="31">
        <f t="shared" si="44"/>
        <v>57080</v>
      </c>
      <c r="FL404" s="32">
        <f t="shared" si="45"/>
        <v>0</v>
      </c>
    </row>
    <row r="405" spans="1:168" ht="20.25" customHeight="1">
      <c r="A405" s="172">
        <v>398</v>
      </c>
      <c r="B405" s="48" t="s">
        <v>469</v>
      </c>
      <c r="C405" s="20" t="s">
        <v>470</v>
      </c>
      <c r="D405" s="20" t="s">
        <v>1460</v>
      </c>
      <c r="E405" s="20" t="s">
        <v>1458</v>
      </c>
      <c r="F405" s="21" t="s">
        <v>471</v>
      </c>
      <c r="G405" s="210"/>
      <c r="H405" s="35"/>
      <c r="I405" s="23">
        <v>6600</v>
      </c>
      <c r="J405" s="35"/>
      <c r="K405" s="34">
        <f t="shared" si="42"/>
        <v>57080</v>
      </c>
      <c r="L405" s="25">
        <f>FJ405</f>
        <v>57080</v>
      </c>
      <c r="M405" s="26">
        <v>1500</v>
      </c>
      <c r="N405" s="26">
        <v>1000</v>
      </c>
      <c r="O405" s="26">
        <v>5000</v>
      </c>
      <c r="P405" s="26">
        <v>8000</v>
      </c>
      <c r="Q405" s="258"/>
      <c r="R405" s="258"/>
      <c r="S405" s="258"/>
      <c r="T405" s="258"/>
      <c r="U405" s="258"/>
      <c r="V405" s="258"/>
      <c r="W405" s="258"/>
      <c r="X405" s="258"/>
      <c r="Y405" s="258"/>
      <c r="Z405" s="258"/>
      <c r="AA405" s="258"/>
      <c r="AB405" s="258"/>
      <c r="AC405" s="258"/>
      <c r="AD405" s="258"/>
      <c r="AE405" s="258"/>
      <c r="AF405" s="258"/>
      <c r="AG405" s="258"/>
      <c r="AH405" s="258"/>
      <c r="AI405" s="258"/>
      <c r="AJ405" s="258"/>
      <c r="AK405" s="258"/>
      <c r="AL405" s="258"/>
      <c r="AM405" s="258"/>
      <c r="AN405" s="258"/>
      <c r="AO405" s="258"/>
      <c r="AP405" s="258"/>
      <c r="AQ405" s="258"/>
      <c r="AR405" s="258"/>
      <c r="AS405" s="258"/>
      <c r="AT405" s="258"/>
      <c r="AU405" s="258"/>
      <c r="AV405" s="258"/>
      <c r="AW405" s="258"/>
      <c r="AX405" s="258"/>
      <c r="AY405" s="258"/>
      <c r="AZ405" s="258"/>
      <c r="BA405" s="258"/>
      <c r="BB405" s="258"/>
      <c r="BC405" s="258"/>
      <c r="BD405" s="258"/>
      <c r="BE405" s="258"/>
      <c r="BF405" s="258"/>
      <c r="BG405" s="258"/>
      <c r="BH405" s="258"/>
      <c r="BI405" s="258"/>
      <c r="BJ405" s="258"/>
      <c r="BK405" s="258"/>
      <c r="BL405" s="258"/>
      <c r="BM405" s="258"/>
      <c r="BN405" s="258"/>
      <c r="BO405" s="258"/>
      <c r="BP405" s="258"/>
      <c r="BQ405" s="258"/>
      <c r="BR405" s="258"/>
      <c r="BS405" s="258"/>
      <c r="BT405" s="258"/>
      <c r="BU405" s="258"/>
      <c r="BV405" s="258"/>
      <c r="BW405" s="258"/>
      <c r="BX405" s="258"/>
      <c r="BY405" s="258"/>
      <c r="BZ405" s="258"/>
      <c r="CA405" s="258"/>
      <c r="CB405" s="258"/>
      <c r="CC405" s="26">
        <v>1500</v>
      </c>
      <c r="CD405" s="27">
        <v>1500</v>
      </c>
      <c r="CE405" s="26">
        <v>1000</v>
      </c>
      <c r="CF405" s="27">
        <v>1000</v>
      </c>
      <c r="CG405" s="26">
        <v>5000</v>
      </c>
      <c r="CH405" s="27">
        <v>5000</v>
      </c>
      <c r="CI405" s="26">
        <v>8000</v>
      </c>
      <c r="CJ405" s="27">
        <v>0</v>
      </c>
      <c r="CK405" s="28"/>
      <c r="CL405" s="27"/>
      <c r="CM405" s="26"/>
      <c r="CN405" s="27"/>
      <c r="CO405" s="29">
        <v>4620</v>
      </c>
      <c r="CP405" s="27"/>
      <c r="CQ405" s="29">
        <v>4620</v>
      </c>
      <c r="CR405" s="27"/>
      <c r="CS405" s="29">
        <v>4620</v>
      </c>
      <c r="CT405" s="27"/>
      <c r="CU405" s="29">
        <v>4620</v>
      </c>
      <c r="CV405" s="27">
        <v>3000</v>
      </c>
      <c r="CW405" s="29">
        <v>4620</v>
      </c>
      <c r="CX405" s="27"/>
      <c r="CY405" s="29">
        <v>4620</v>
      </c>
      <c r="CZ405" s="27"/>
      <c r="DA405" s="29">
        <v>4620</v>
      </c>
      <c r="DB405" s="27"/>
      <c r="DC405" s="29">
        <v>4620</v>
      </c>
      <c r="DD405" s="27"/>
      <c r="DE405" s="29">
        <v>4620</v>
      </c>
      <c r="DF405" s="27">
        <v>30960</v>
      </c>
      <c r="DG405" s="28"/>
      <c r="DH405" s="27"/>
      <c r="DI405" s="28"/>
      <c r="DJ405" s="27"/>
      <c r="DK405" s="28"/>
      <c r="DL405" s="27"/>
      <c r="DM405" s="28"/>
      <c r="DN405" s="27"/>
      <c r="DO405" s="28"/>
      <c r="DP405" s="27"/>
      <c r="DQ405" s="28"/>
      <c r="DR405" s="27"/>
      <c r="DS405" s="28"/>
      <c r="DT405" s="27"/>
      <c r="DU405" s="28"/>
      <c r="DV405" s="27"/>
      <c r="DW405" s="28"/>
      <c r="DX405" s="27"/>
      <c r="DY405" s="28"/>
      <c r="DZ405" s="27"/>
      <c r="EA405" s="28"/>
      <c r="EB405" s="27"/>
      <c r="EC405" s="28"/>
      <c r="ED405" s="27"/>
      <c r="EE405" s="28"/>
      <c r="EF405" s="27"/>
      <c r="EG405" s="28"/>
      <c r="EH405" s="27"/>
      <c r="EI405" s="28"/>
      <c r="EJ405" s="27"/>
      <c r="EK405" s="28"/>
      <c r="EL405" s="27"/>
      <c r="EM405" s="28"/>
      <c r="EN405" s="27"/>
      <c r="EO405" s="28"/>
      <c r="EP405" s="27"/>
      <c r="EQ405" s="28"/>
      <c r="ER405" s="27"/>
      <c r="ES405" s="28"/>
      <c r="ET405" s="27"/>
      <c r="EU405" s="26"/>
      <c r="EV405" s="27"/>
      <c r="EW405" s="26"/>
      <c r="EX405" s="27"/>
      <c r="EY405" s="26"/>
      <c r="EZ405" s="27"/>
      <c r="FA405" s="26"/>
      <c r="FB405" s="27"/>
      <c r="FC405" s="26"/>
      <c r="FD405" s="27"/>
      <c r="FE405" s="26"/>
      <c r="FF405" s="27"/>
      <c r="FG405" s="30"/>
      <c r="FH405" s="31"/>
      <c r="FI405" s="31">
        <f t="shared" si="40"/>
        <v>41460</v>
      </c>
      <c r="FJ405" s="31">
        <f t="shared" si="43"/>
        <v>57080</v>
      </c>
      <c r="FK405" s="31">
        <f t="shared" si="44"/>
        <v>41460</v>
      </c>
      <c r="FL405" s="32">
        <f t="shared" si="45"/>
        <v>15620</v>
      </c>
    </row>
    <row r="406" spans="1:168" ht="20.25" customHeight="1">
      <c r="A406" s="41">
        <v>399</v>
      </c>
      <c r="B406" s="48" t="s">
        <v>1246</v>
      </c>
      <c r="C406" s="20" t="s">
        <v>1247</v>
      </c>
      <c r="D406" s="20" t="s">
        <v>1460</v>
      </c>
      <c r="E406" s="20" t="s">
        <v>1457</v>
      </c>
      <c r="F406" s="126" t="s">
        <v>1248</v>
      </c>
      <c r="G406" s="33"/>
      <c r="H406" s="127" t="s">
        <v>680</v>
      </c>
      <c r="I406" s="94">
        <v>3700</v>
      </c>
      <c r="J406" s="127" t="s">
        <v>680</v>
      </c>
      <c r="K406" s="34">
        <f t="shared" si="42"/>
        <v>38810</v>
      </c>
      <c r="L406" s="25">
        <f>FL406</f>
        <v>5180</v>
      </c>
      <c r="M406" s="26">
        <v>1500</v>
      </c>
      <c r="N406" s="26">
        <v>1000</v>
      </c>
      <c r="O406" s="26">
        <v>5000</v>
      </c>
      <c r="P406" s="26">
        <v>8000</v>
      </c>
      <c r="Q406" s="258"/>
      <c r="R406" s="258"/>
      <c r="S406" s="258"/>
      <c r="T406" s="258"/>
      <c r="U406" s="258"/>
      <c r="V406" s="258"/>
      <c r="W406" s="258"/>
      <c r="X406" s="258"/>
      <c r="Y406" s="258"/>
      <c r="Z406" s="258"/>
      <c r="AA406" s="258"/>
      <c r="AB406" s="258"/>
      <c r="AC406" s="258"/>
      <c r="AD406" s="258"/>
      <c r="AE406" s="258"/>
      <c r="AF406" s="258"/>
      <c r="AG406" s="258"/>
      <c r="AH406" s="258"/>
      <c r="AI406" s="258"/>
      <c r="AJ406" s="258"/>
      <c r="AK406" s="258"/>
      <c r="AL406" s="258"/>
      <c r="AM406" s="258"/>
      <c r="AN406" s="258"/>
      <c r="AO406" s="258"/>
      <c r="AP406" s="258"/>
      <c r="AQ406" s="258"/>
      <c r="AR406" s="258"/>
      <c r="AS406" s="258"/>
      <c r="AT406" s="258"/>
      <c r="AU406" s="258"/>
      <c r="AV406" s="258"/>
      <c r="AW406" s="258"/>
      <c r="AX406" s="258"/>
      <c r="AY406" s="258"/>
      <c r="AZ406" s="258"/>
      <c r="BA406" s="258"/>
      <c r="BB406" s="258"/>
      <c r="BC406" s="258"/>
      <c r="BD406" s="258"/>
      <c r="BE406" s="258"/>
      <c r="BF406" s="258"/>
      <c r="BG406" s="258"/>
      <c r="BH406" s="258"/>
      <c r="BI406" s="258"/>
      <c r="BJ406" s="258"/>
      <c r="BK406" s="258"/>
      <c r="BL406" s="258"/>
      <c r="BM406" s="258"/>
      <c r="BN406" s="258"/>
      <c r="BO406" s="258"/>
      <c r="BP406" s="258"/>
      <c r="BQ406" s="258"/>
      <c r="BR406" s="258"/>
      <c r="BS406" s="258"/>
      <c r="BT406" s="258"/>
      <c r="BU406" s="258"/>
      <c r="BV406" s="258"/>
      <c r="BW406" s="258"/>
      <c r="BX406" s="258"/>
      <c r="BY406" s="258"/>
      <c r="BZ406" s="258"/>
      <c r="CA406" s="258"/>
      <c r="CB406" s="258"/>
      <c r="CC406" s="26">
        <v>1500</v>
      </c>
      <c r="CD406" s="27">
        <v>1500</v>
      </c>
      <c r="CE406" s="26">
        <v>1000</v>
      </c>
      <c r="CF406" s="27">
        <v>1000</v>
      </c>
      <c r="CG406" s="26">
        <v>5000</v>
      </c>
      <c r="CH406" s="27">
        <v>5000</v>
      </c>
      <c r="CI406" s="26">
        <v>8000</v>
      </c>
      <c r="CJ406" s="27">
        <f>0+0</f>
        <v>0</v>
      </c>
      <c r="CK406" s="26"/>
      <c r="CL406" s="27"/>
      <c r="CM406" s="29">
        <v>2590</v>
      </c>
      <c r="CN406" s="27">
        <v>2590</v>
      </c>
      <c r="CO406" s="29">
        <v>2590</v>
      </c>
      <c r="CP406" s="27">
        <v>6590</v>
      </c>
      <c r="CQ406" s="29">
        <v>2590</v>
      </c>
      <c r="CR406" s="27">
        <v>4590</v>
      </c>
      <c r="CS406" s="29">
        <v>2590</v>
      </c>
      <c r="CT406" s="27">
        <v>4590</v>
      </c>
      <c r="CU406" s="29">
        <v>2590</v>
      </c>
      <c r="CV406" s="27"/>
      <c r="CW406" s="29">
        <v>2590</v>
      </c>
      <c r="CX406" s="27">
        <v>2590</v>
      </c>
      <c r="CY406" s="29">
        <v>2590</v>
      </c>
      <c r="CZ406" s="27"/>
      <c r="DA406" s="29">
        <v>2590</v>
      </c>
      <c r="DB406" s="27">
        <v>2590</v>
      </c>
      <c r="DC406" s="29">
        <v>2590</v>
      </c>
      <c r="DD406" s="27">
        <v>2590</v>
      </c>
      <c r="DE406" s="128"/>
      <c r="DF406" s="27"/>
      <c r="DG406" s="128"/>
      <c r="DH406" s="27"/>
      <c r="DI406" s="128"/>
      <c r="DJ406" s="27"/>
      <c r="DK406" s="28"/>
      <c r="DL406" s="27"/>
      <c r="DM406" s="28"/>
      <c r="DN406" s="27"/>
      <c r="DO406" s="28"/>
      <c r="DP406" s="27"/>
      <c r="DQ406" s="28"/>
      <c r="DR406" s="27"/>
      <c r="DS406" s="28"/>
      <c r="DT406" s="27"/>
      <c r="DU406" s="28"/>
      <c r="DV406" s="27"/>
      <c r="DW406" s="28"/>
      <c r="DX406" s="27"/>
      <c r="DY406" s="28"/>
      <c r="DZ406" s="27"/>
      <c r="EA406" s="28"/>
      <c r="EB406" s="27"/>
      <c r="EC406" s="28"/>
      <c r="ED406" s="27"/>
      <c r="EE406" s="28"/>
      <c r="EF406" s="27"/>
      <c r="EG406" s="28"/>
      <c r="EH406" s="27"/>
      <c r="EI406" s="28"/>
      <c r="EJ406" s="27"/>
      <c r="EK406" s="28"/>
      <c r="EL406" s="27"/>
      <c r="EM406" s="28"/>
      <c r="EN406" s="27"/>
      <c r="EO406" s="28"/>
      <c r="EP406" s="27"/>
      <c r="EQ406" s="28"/>
      <c r="ER406" s="27"/>
      <c r="ES406" s="28"/>
      <c r="ET406" s="27"/>
      <c r="EU406" s="26"/>
      <c r="EV406" s="27"/>
      <c r="EW406" s="26"/>
      <c r="EX406" s="27"/>
      <c r="EY406" s="26"/>
      <c r="EZ406" s="27"/>
      <c r="FA406" s="26"/>
      <c r="FB406" s="27"/>
      <c r="FC406" s="26"/>
      <c r="FD406" s="27"/>
      <c r="FE406" s="26"/>
      <c r="FF406" s="27"/>
      <c r="FG406" s="30"/>
      <c r="FH406" s="31"/>
      <c r="FI406" s="31">
        <f t="shared" si="40"/>
        <v>33630</v>
      </c>
      <c r="FJ406" s="31">
        <f t="shared" si="43"/>
        <v>38810</v>
      </c>
      <c r="FK406" s="31">
        <f t="shared" si="44"/>
        <v>33630</v>
      </c>
      <c r="FL406" s="32">
        <f t="shared" si="45"/>
        <v>5180</v>
      </c>
    </row>
    <row r="407" spans="1:168" ht="20.25" customHeight="1">
      <c r="A407" s="172">
        <v>400</v>
      </c>
      <c r="B407" s="48" t="s">
        <v>472</v>
      </c>
      <c r="C407" s="20" t="s">
        <v>473</v>
      </c>
      <c r="D407" s="20" t="s">
        <v>1460</v>
      </c>
      <c r="E407" s="20" t="s">
        <v>1458</v>
      </c>
      <c r="F407" s="21" t="s">
        <v>474</v>
      </c>
      <c r="G407" s="33"/>
      <c r="H407" s="35"/>
      <c r="I407" s="23">
        <v>6600</v>
      </c>
      <c r="J407" s="35"/>
      <c r="K407" s="34">
        <f t="shared" si="42"/>
        <v>57080</v>
      </c>
      <c r="L407" s="25">
        <f>FJ407</f>
        <v>57080</v>
      </c>
      <c r="M407" s="26">
        <v>1500</v>
      </c>
      <c r="N407" s="26">
        <v>1000</v>
      </c>
      <c r="O407" s="26">
        <v>5000</v>
      </c>
      <c r="P407" s="26">
        <v>8000</v>
      </c>
      <c r="Q407" s="258"/>
      <c r="R407" s="258"/>
      <c r="S407" s="258"/>
      <c r="T407" s="258"/>
      <c r="U407" s="258"/>
      <c r="V407" s="258"/>
      <c r="W407" s="258"/>
      <c r="X407" s="258"/>
      <c r="Y407" s="258"/>
      <c r="Z407" s="258"/>
      <c r="AA407" s="258"/>
      <c r="AB407" s="258"/>
      <c r="AC407" s="258"/>
      <c r="AD407" s="258"/>
      <c r="AE407" s="258"/>
      <c r="AF407" s="258"/>
      <c r="AG407" s="258"/>
      <c r="AH407" s="258"/>
      <c r="AI407" s="258"/>
      <c r="AJ407" s="258"/>
      <c r="AK407" s="258"/>
      <c r="AL407" s="258"/>
      <c r="AM407" s="258"/>
      <c r="AN407" s="258"/>
      <c r="AO407" s="258"/>
      <c r="AP407" s="258"/>
      <c r="AQ407" s="258"/>
      <c r="AR407" s="258"/>
      <c r="AS407" s="258"/>
      <c r="AT407" s="258"/>
      <c r="AU407" s="258"/>
      <c r="AV407" s="258"/>
      <c r="AW407" s="258"/>
      <c r="AX407" s="258"/>
      <c r="AY407" s="258"/>
      <c r="AZ407" s="258"/>
      <c r="BA407" s="258"/>
      <c r="BB407" s="258"/>
      <c r="BC407" s="258"/>
      <c r="BD407" s="258"/>
      <c r="BE407" s="258"/>
      <c r="BF407" s="258"/>
      <c r="BG407" s="258"/>
      <c r="BH407" s="258"/>
      <c r="BI407" s="258"/>
      <c r="BJ407" s="258"/>
      <c r="BK407" s="258"/>
      <c r="BL407" s="258"/>
      <c r="BM407" s="258"/>
      <c r="BN407" s="258"/>
      <c r="BO407" s="258"/>
      <c r="BP407" s="258"/>
      <c r="BQ407" s="258"/>
      <c r="BR407" s="258"/>
      <c r="BS407" s="258"/>
      <c r="BT407" s="258"/>
      <c r="BU407" s="258"/>
      <c r="BV407" s="258"/>
      <c r="BW407" s="258"/>
      <c r="BX407" s="258"/>
      <c r="BY407" s="258"/>
      <c r="BZ407" s="258"/>
      <c r="CA407" s="258"/>
      <c r="CB407" s="258"/>
      <c r="CC407" s="26">
        <v>1500</v>
      </c>
      <c r="CD407" s="27">
        <v>1500</v>
      </c>
      <c r="CE407" s="26">
        <v>1000</v>
      </c>
      <c r="CF407" s="27">
        <v>1000</v>
      </c>
      <c r="CG407" s="26">
        <v>5000</v>
      </c>
      <c r="CH407" s="27">
        <v>5000</v>
      </c>
      <c r="CI407" s="26">
        <v>8000</v>
      </c>
      <c r="CJ407" s="27"/>
      <c r="CK407" s="28"/>
      <c r="CL407" s="27"/>
      <c r="CM407" s="26"/>
      <c r="CN407" s="27"/>
      <c r="CO407" s="29">
        <v>4620</v>
      </c>
      <c r="CP407" s="27">
        <v>0</v>
      </c>
      <c r="CQ407" s="29">
        <v>4620</v>
      </c>
      <c r="CR407" s="27">
        <v>0</v>
      </c>
      <c r="CS407" s="29">
        <v>4620</v>
      </c>
      <c r="CT407" s="27"/>
      <c r="CU407" s="29">
        <v>4620</v>
      </c>
      <c r="CV407" s="27">
        <v>10000</v>
      </c>
      <c r="CW407" s="29">
        <v>4620</v>
      </c>
      <c r="CX407" s="27"/>
      <c r="CY407" s="29">
        <v>4620</v>
      </c>
      <c r="CZ407" s="27"/>
      <c r="DA407" s="29">
        <v>4620</v>
      </c>
      <c r="DB407" s="27"/>
      <c r="DC407" s="29">
        <v>4620</v>
      </c>
      <c r="DD407" s="27"/>
      <c r="DE407" s="29">
        <v>4620</v>
      </c>
      <c r="DF407" s="27">
        <v>20000</v>
      </c>
      <c r="DG407" s="28"/>
      <c r="DH407" s="27"/>
      <c r="DI407" s="28"/>
      <c r="DJ407" s="27"/>
      <c r="DK407" s="28"/>
      <c r="DL407" s="27"/>
      <c r="DM407" s="28"/>
      <c r="DN407" s="27"/>
      <c r="DO407" s="28"/>
      <c r="DP407" s="27"/>
      <c r="DQ407" s="28"/>
      <c r="DR407" s="27"/>
      <c r="DS407" s="28"/>
      <c r="DT407" s="27"/>
      <c r="DU407" s="28"/>
      <c r="DV407" s="27"/>
      <c r="DW407" s="28"/>
      <c r="DX407" s="27"/>
      <c r="DY407" s="28"/>
      <c r="DZ407" s="27"/>
      <c r="EA407" s="28"/>
      <c r="EB407" s="27"/>
      <c r="EC407" s="28"/>
      <c r="ED407" s="27"/>
      <c r="EE407" s="28"/>
      <c r="EF407" s="27"/>
      <c r="EG407" s="28"/>
      <c r="EH407" s="27"/>
      <c r="EI407" s="28"/>
      <c r="EJ407" s="27"/>
      <c r="EK407" s="28"/>
      <c r="EL407" s="27"/>
      <c r="EM407" s="28"/>
      <c r="EN407" s="27"/>
      <c r="EO407" s="28"/>
      <c r="EP407" s="27"/>
      <c r="EQ407" s="28"/>
      <c r="ER407" s="27"/>
      <c r="ES407" s="28"/>
      <c r="ET407" s="27"/>
      <c r="EU407" s="26"/>
      <c r="EV407" s="27"/>
      <c r="EW407" s="26"/>
      <c r="EX407" s="27"/>
      <c r="EY407" s="26"/>
      <c r="EZ407" s="27"/>
      <c r="FA407" s="26"/>
      <c r="FB407" s="27"/>
      <c r="FC407" s="26"/>
      <c r="FD407" s="27"/>
      <c r="FE407" s="26"/>
      <c r="FF407" s="27"/>
      <c r="FG407" s="30"/>
      <c r="FH407" s="31"/>
      <c r="FI407" s="49">
        <f t="shared" si="40"/>
        <v>37500</v>
      </c>
      <c r="FJ407" s="31">
        <f t="shared" si="43"/>
        <v>57080</v>
      </c>
      <c r="FK407" s="31">
        <f t="shared" si="44"/>
        <v>37500</v>
      </c>
      <c r="FL407" s="32">
        <f t="shared" si="45"/>
        <v>19580</v>
      </c>
    </row>
    <row r="408" spans="1:168" ht="20.25" customHeight="1">
      <c r="A408" s="41">
        <v>401</v>
      </c>
      <c r="B408" s="48" t="s">
        <v>1249</v>
      </c>
      <c r="C408" s="20" t="s">
        <v>1250</v>
      </c>
      <c r="D408" s="20" t="s">
        <v>1460</v>
      </c>
      <c r="E408" s="20" t="s">
        <v>1457</v>
      </c>
      <c r="F408" s="126" t="s">
        <v>1251</v>
      </c>
      <c r="G408" s="210"/>
      <c r="H408" s="127"/>
      <c r="I408" s="94">
        <v>6600</v>
      </c>
      <c r="J408" s="127"/>
      <c r="K408" s="34">
        <f t="shared" si="42"/>
        <v>57080</v>
      </c>
      <c r="L408" s="25">
        <f t="shared" ref="L408:L414" si="46">FL408</f>
        <v>4620</v>
      </c>
      <c r="M408" s="26">
        <v>1500</v>
      </c>
      <c r="N408" s="26">
        <v>1000</v>
      </c>
      <c r="O408" s="26">
        <v>5000</v>
      </c>
      <c r="P408" s="26">
        <v>8000</v>
      </c>
      <c r="Q408" s="258"/>
      <c r="R408" s="258"/>
      <c r="S408" s="258"/>
      <c r="T408" s="258"/>
      <c r="U408" s="258"/>
      <c r="V408" s="258"/>
      <c r="W408" s="258"/>
      <c r="X408" s="258"/>
      <c r="Y408" s="258"/>
      <c r="Z408" s="258"/>
      <c r="AA408" s="258"/>
      <c r="AB408" s="258"/>
      <c r="AC408" s="258"/>
      <c r="AD408" s="258"/>
      <c r="AE408" s="258"/>
      <c r="AF408" s="258"/>
      <c r="AG408" s="258"/>
      <c r="AH408" s="258"/>
      <c r="AI408" s="258"/>
      <c r="AJ408" s="258"/>
      <c r="AK408" s="258"/>
      <c r="AL408" s="258"/>
      <c r="AM408" s="258"/>
      <c r="AN408" s="258"/>
      <c r="AO408" s="258"/>
      <c r="AP408" s="258"/>
      <c r="AQ408" s="258"/>
      <c r="AR408" s="258"/>
      <c r="AS408" s="258"/>
      <c r="AT408" s="258"/>
      <c r="AU408" s="258"/>
      <c r="AV408" s="258"/>
      <c r="AW408" s="258"/>
      <c r="AX408" s="258"/>
      <c r="AY408" s="258"/>
      <c r="AZ408" s="258"/>
      <c r="BA408" s="258"/>
      <c r="BB408" s="258"/>
      <c r="BC408" s="258"/>
      <c r="BD408" s="258"/>
      <c r="BE408" s="258"/>
      <c r="BF408" s="258"/>
      <c r="BG408" s="258"/>
      <c r="BH408" s="258"/>
      <c r="BI408" s="258"/>
      <c r="BJ408" s="258"/>
      <c r="BK408" s="258"/>
      <c r="BL408" s="258"/>
      <c r="BM408" s="258"/>
      <c r="BN408" s="258"/>
      <c r="BO408" s="258"/>
      <c r="BP408" s="258"/>
      <c r="BQ408" s="258"/>
      <c r="BR408" s="258"/>
      <c r="BS408" s="258"/>
      <c r="BT408" s="258"/>
      <c r="BU408" s="258"/>
      <c r="BV408" s="258"/>
      <c r="BW408" s="258"/>
      <c r="BX408" s="258"/>
      <c r="BY408" s="258"/>
      <c r="BZ408" s="258"/>
      <c r="CA408" s="258"/>
      <c r="CB408" s="258"/>
      <c r="CC408" s="26">
        <v>1500</v>
      </c>
      <c r="CD408" s="27">
        <v>1500</v>
      </c>
      <c r="CE408" s="26">
        <v>1000</v>
      </c>
      <c r="CF408" s="27">
        <v>1000</v>
      </c>
      <c r="CG408" s="26">
        <v>5000</v>
      </c>
      <c r="CH408" s="27">
        <v>5000</v>
      </c>
      <c r="CI408" s="26">
        <v>8000</v>
      </c>
      <c r="CJ408" s="27">
        <v>8000</v>
      </c>
      <c r="CK408" s="26"/>
      <c r="CL408" s="27"/>
      <c r="CM408" s="29">
        <v>4620</v>
      </c>
      <c r="CN408" s="27"/>
      <c r="CO408" s="29">
        <v>4620</v>
      </c>
      <c r="CP408" s="27">
        <v>9240</v>
      </c>
      <c r="CQ408" s="29">
        <v>4620</v>
      </c>
      <c r="CR408" s="27">
        <v>0</v>
      </c>
      <c r="CS408" s="29">
        <v>4620</v>
      </c>
      <c r="CT408" s="27">
        <v>9240</v>
      </c>
      <c r="CU408" s="29">
        <v>4620</v>
      </c>
      <c r="CV408" s="27"/>
      <c r="CW408" s="29">
        <v>4620</v>
      </c>
      <c r="CX408" s="27"/>
      <c r="CY408" s="29">
        <v>4620</v>
      </c>
      <c r="CZ408" s="27"/>
      <c r="DA408" s="29">
        <v>4620</v>
      </c>
      <c r="DB408" s="27">
        <v>18480</v>
      </c>
      <c r="DC408" s="29">
        <v>4620</v>
      </c>
      <c r="DD408" s="27"/>
      <c r="DE408" s="128"/>
      <c r="DF408" s="27"/>
      <c r="DG408" s="128"/>
      <c r="DH408" s="27"/>
      <c r="DI408" s="128"/>
      <c r="DJ408" s="27"/>
      <c r="DK408" s="28"/>
      <c r="DL408" s="27"/>
      <c r="DM408" s="28"/>
      <c r="DN408" s="27"/>
      <c r="DO408" s="28"/>
      <c r="DP408" s="27"/>
      <c r="DQ408" s="28"/>
      <c r="DR408" s="27"/>
      <c r="DS408" s="28"/>
      <c r="DT408" s="27"/>
      <c r="DU408" s="28"/>
      <c r="DV408" s="27"/>
      <c r="DW408" s="28"/>
      <c r="DX408" s="27"/>
      <c r="DY408" s="28"/>
      <c r="DZ408" s="27"/>
      <c r="EA408" s="28"/>
      <c r="EB408" s="27"/>
      <c r="EC408" s="28"/>
      <c r="ED408" s="27"/>
      <c r="EE408" s="28"/>
      <c r="EF408" s="27"/>
      <c r="EG408" s="28"/>
      <c r="EH408" s="27"/>
      <c r="EI408" s="28"/>
      <c r="EJ408" s="27"/>
      <c r="EK408" s="28"/>
      <c r="EL408" s="27"/>
      <c r="EM408" s="28"/>
      <c r="EN408" s="27"/>
      <c r="EO408" s="28"/>
      <c r="EP408" s="27"/>
      <c r="EQ408" s="28"/>
      <c r="ER408" s="27"/>
      <c r="ES408" s="28"/>
      <c r="ET408" s="27"/>
      <c r="EU408" s="26"/>
      <c r="EV408" s="27"/>
      <c r="EW408" s="26"/>
      <c r="EX408" s="27"/>
      <c r="EY408" s="26"/>
      <c r="EZ408" s="27"/>
      <c r="FA408" s="26"/>
      <c r="FB408" s="27"/>
      <c r="FC408" s="26"/>
      <c r="FD408" s="27"/>
      <c r="FE408" s="26"/>
      <c r="FF408" s="27"/>
      <c r="FG408" s="30"/>
      <c r="FH408" s="31"/>
      <c r="FI408" s="31">
        <f t="shared" si="40"/>
        <v>52460</v>
      </c>
      <c r="FJ408" s="31">
        <f t="shared" si="43"/>
        <v>57080</v>
      </c>
      <c r="FK408" s="31">
        <f t="shared" si="44"/>
        <v>52460</v>
      </c>
      <c r="FL408" s="32">
        <f t="shared" si="45"/>
        <v>4620</v>
      </c>
    </row>
    <row r="409" spans="1:168" ht="20.25" customHeight="1">
      <c r="A409" s="172">
        <v>402</v>
      </c>
      <c r="B409" s="54" t="s">
        <v>1252</v>
      </c>
      <c r="C409" s="20" t="s">
        <v>1253</v>
      </c>
      <c r="D409" s="20" t="s">
        <v>1460</v>
      </c>
      <c r="E409" s="20" t="s">
        <v>1457</v>
      </c>
      <c r="F409" s="126" t="s">
        <v>1254</v>
      </c>
      <c r="G409" s="33"/>
      <c r="H409" s="127"/>
      <c r="I409" s="94">
        <v>6600</v>
      </c>
      <c r="J409" s="127"/>
      <c r="K409" s="34">
        <f t="shared" si="42"/>
        <v>57080</v>
      </c>
      <c r="L409" s="25">
        <f t="shared" si="46"/>
        <v>39580</v>
      </c>
      <c r="M409" s="26">
        <v>1500</v>
      </c>
      <c r="N409" s="26">
        <v>1000</v>
      </c>
      <c r="O409" s="26">
        <v>5000</v>
      </c>
      <c r="P409" s="26">
        <v>8000</v>
      </c>
      <c r="Q409" s="258"/>
      <c r="R409" s="258"/>
      <c r="S409" s="258"/>
      <c r="T409" s="258"/>
      <c r="U409" s="258"/>
      <c r="V409" s="258"/>
      <c r="W409" s="258"/>
      <c r="X409" s="258"/>
      <c r="Y409" s="258"/>
      <c r="Z409" s="258"/>
      <c r="AA409" s="258"/>
      <c r="AB409" s="258"/>
      <c r="AC409" s="258"/>
      <c r="AD409" s="258"/>
      <c r="AE409" s="258"/>
      <c r="AF409" s="258"/>
      <c r="AG409" s="258"/>
      <c r="AH409" s="258"/>
      <c r="AI409" s="258"/>
      <c r="AJ409" s="258"/>
      <c r="AK409" s="258"/>
      <c r="AL409" s="258"/>
      <c r="AM409" s="258"/>
      <c r="AN409" s="258"/>
      <c r="AO409" s="258"/>
      <c r="AP409" s="258"/>
      <c r="AQ409" s="258"/>
      <c r="AR409" s="258"/>
      <c r="AS409" s="258"/>
      <c r="AT409" s="258"/>
      <c r="AU409" s="258"/>
      <c r="AV409" s="258"/>
      <c r="AW409" s="258"/>
      <c r="AX409" s="258"/>
      <c r="AY409" s="258"/>
      <c r="AZ409" s="258"/>
      <c r="BA409" s="258"/>
      <c r="BB409" s="258"/>
      <c r="BC409" s="258"/>
      <c r="BD409" s="258"/>
      <c r="BE409" s="258"/>
      <c r="BF409" s="258"/>
      <c r="BG409" s="258"/>
      <c r="BH409" s="258"/>
      <c r="BI409" s="258"/>
      <c r="BJ409" s="258"/>
      <c r="BK409" s="258"/>
      <c r="BL409" s="258"/>
      <c r="BM409" s="258"/>
      <c r="BN409" s="258"/>
      <c r="BO409" s="258"/>
      <c r="BP409" s="258"/>
      <c r="BQ409" s="258"/>
      <c r="BR409" s="258"/>
      <c r="BS409" s="258"/>
      <c r="BT409" s="258"/>
      <c r="BU409" s="258"/>
      <c r="BV409" s="258"/>
      <c r="BW409" s="258"/>
      <c r="BX409" s="258"/>
      <c r="BY409" s="258"/>
      <c r="BZ409" s="258"/>
      <c r="CA409" s="258"/>
      <c r="CB409" s="258"/>
      <c r="CC409" s="26">
        <v>1500</v>
      </c>
      <c r="CD409" s="27">
        <v>1500</v>
      </c>
      <c r="CE409" s="26">
        <v>1000</v>
      </c>
      <c r="CF409" s="27">
        <v>1000</v>
      </c>
      <c r="CG409" s="26">
        <v>5000</v>
      </c>
      <c r="CH409" s="27">
        <v>5000</v>
      </c>
      <c r="CI409" s="26">
        <v>8000</v>
      </c>
      <c r="CJ409" s="27">
        <v>0</v>
      </c>
      <c r="CK409" s="26"/>
      <c r="CL409" s="27"/>
      <c r="CM409" s="29">
        <v>4620</v>
      </c>
      <c r="CN409" s="27">
        <v>0</v>
      </c>
      <c r="CO409" s="29">
        <v>4620</v>
      </c>
      <c r="CP409" s="27"/>
      <c r="CQ409" s="29">
        <v>4620</v>
      </c>
      <c r="CR409" s="27"/>
      <c r="CS409" s="29">
        <v>4620</v>
      </c>
      <c r="CT409" s="27">
        <v>10000</v>
      </c>
      <c r="CU409" s="29">
        <v>4620</v>
      </c>
      <c r="CV409" s="27"/>
      <c r="CW409" s="29">
        <v>4620</v>
      </c>
      <c r="CX409" s="27"/>
      <c r="CY409" s="29">
        <v>4620</v>
      </c>
      <c r="CZ409" s="27"/>
      <c r="DA409" s="29">
        <v>4620</v>
      </c>
      <c r="DB409" s="27"/>
      <c r="DC409" s="29">
        <v>4620</v>
      </c>
      <c r="DD409" s="27"/>
      <c r="DE409" s="128"/>
      <c r="DF409" s="27"/>
      <c r="DG409" s="128"/>
      <c r="DH409" s="27"/>
      <c r="DI409" s="128"/>
      <c r="DJ409" s="27"/>
      <c r="DK409" s="28"/>
      <c r="DL409" s="27"/>
      <c r="DM409" s="28"/>
      <c r="DN409" s="27"/>
      <c r="DO409" s="28"/>
      <c r="DP409" s="27"/>
      <c r="DQ409" s="28"/>
      <c r="DR409" s="27"/>
      <c r="DS409" s="28"/>
      <c r="DT409" s="27"/>
      <c r="DU409" s="28"/>
      <c r="DV409" s="27"/>
      <c r="DW409" s="28"/>
      <c r="DX409" s="27"/>
      <c r="DY409" s="28"/>
      <c r="DZ409" s="27"/>
      <c r="EA409" s="28"/>
      <c r="EB409" s="27"/>
      <c r="EC409" s="28"/>
      <c r="ED409" s="27"/>
      <c r="EE409" s="28"/>
      <c r="EF409" s="27"/>
      <c r="EG409" s="28"/>
      <c r="EH409" s="27"/>
      <c r="EI409" s="28"/>
      <c r="EJ409" s="27"/>
      <c r="EK409" s="28"/>
      <c r="EL409" s="27"/>
      <c r="EM409" s="28"/>
      <c r="EN409" s="27"/>
      <c r="EO409" s="28"/>
      <c r="EP409" s="27"/>
      <c r="EQ409" s="28"/>
      <c r="ER409" s="27"/>
      <c r="ES409" s="28"/>
      <c r="ET409" s="27"/>
      <c r="EU409" s="26"/>
      <c r="EV409" s="27"/>
      <c r="EW409" s="26"/>
      <c r="EX409" s="27"/>
      <c r="EY409" s="26"/>
      <c r="EZ409" s="27"/>
      <c r="FA409" s="26"/>
      <c r="FB409" s="27"/>
      <c r="FC409" s="26"/>
      <c r="FD409" s="27"/>
      <c r="FE409" s="26"/>
      <c r="FF409" s="27"/>
      <c r="FG409" s="30"/>
      <c r="FH409" s="31"/>
      <c r="FI409" s="31">
        <f t="shared" si="40"/>
        <v>17500</v>
      </c>
      <c r="FJ409" s="31">
        <f t="shared" si="43"/>
        <v>57080</v>
      </c>
      <c r="FK409" s="31">
        <f t="shared" si="44"/>
        <v>17500</v>
      </c>
      <c r="FL409" s="32">
        <f t="shared" si="45"/>
        <v>39580</v>
      </c>
    </row>
    <row r="410" spans="1:168" ht="20.25" customHeight="1">
      <c r="A410" s="41">
        <v>403</v>
      </c>
      <c r="B410" s="48" t="s">
        <v>1255</v>
      </c>
      <c r="C410" s="20" t="s">
        <v>1256</v>
      </c>
      <c r="D410" s="20" t="s">
        <v>1460</v>
      </c>
      <c r="E410" s="20" t="s">
        <v>1457</v>
      </c>
      <c r="F410" s="126" t="s">
        <v>1257</v>
      </c>
      <c r="G410" s="208"/>
      <c r="H410" s="147" t="s">
        <v>1468</v>
      </c>
      <c r="I410" s="94">
        <v>3300</v>
      </c>
      <c r="J410" s="127" t="s">
        <v>98</v>
      </c>
      <c r="K410" s="34">
        <f t="shared" si="42"/>
        <v>36290</v>
      </c>
      <c r="L410" s="25">
        <f t="shared" si="46"/>
        <v>0</v>
      </c>
      <c r="M410" s="26">
        <v>1500</v>
      </c>
      <c r="N410" s="26">
        <v>1000</v>
      </c>
      <c r="O410" s="26">
        <v>5000</v>
      </c>
      <c r="P410" s="26">
        <v>8000</v>
      </c>
      <c r="Q410" s="258"/>
      <c r="R410" s="258"/>
      <c r="S410" s="258"/>
      <c r="T410" s="258"/>
      <c r="U410" s="258"/>
      <c r="V410" s="258"/>
      <c r="W410" s="258"/>
      <c r="X410" s="258"/>
      <c r="Y410" s="258"/>
      <c r="Z410" s="258"/>
      <c r="AA410" s="258"/>
      <c r="AB410" s="258"/>
      <c r="AC410" s="258"/>
      <c r="AD410" s="258"/>
      <c r="AE410" s="258"/>
      <c r="AF410" s="258"/>
      <c r="AG410" s="258"/>
      <c r="AH410" s="258"/>
      <c r="AI410" s="258"/>
      <c r="AJ410" s="258"/>
      <c r="AK410" s="258"/>
      <c r="AL410" s="258"/>
      <c r="AM410" s="258"/>
      <c r="AN410" s="258"/>
      <c r="AO410" s="258"/>
      <c r="AP410" s="258"/>
      <c r="AQ410" s="258"/>
      <c r="AR410" s="258"/>
      <c r="AS410" s="258"/>
      <c r="AT410" s="258"/>
      <c r="AU410" s="258"/>
      <c r="AV410" s="258"/>
      <c r="AW410" s="258"/>
      <c r="AX410" s="258"/>
      <c r="AY410" s="258"/>
      <c r="AZ410" s="258"/>
      <c r="BA410" s="258"/>
      <c r="BB410" s="258"/>
      <c r="BC410" s="258"/>
      <c r="BD410" s="258"/>
      <c r="BE410" s="258"/>
      <c r="BF410" s="258"/>
      <c r="BG410" s="258"/>
      <c r="BH410" s="258"/>
      <c r="BI410" s="258"/>
      <c r="BJ410" s="258"/>
      <c r="BK410" s="258"/>
      <c r="BL410" s="258"/>
      <c r="BM410" s="258"/>
      <c r="BN410" s="258"/>
      <c r="BO410" s="258"/>
      <c r="BP410" s="258"/>
      <c r="BQ410" s="258"/>
      <c r="BR410" s="258"/>
      <c r="BS410" s="258"/>
      <c r="BT410" s="258"/>
      <c r="BU410" s="258"/>
      <c r="BV410" s="258"/>
      <c r="BW410" s="258"/>
      <c r="BX410" s="258"/>
      <c r="BY410" s="258"/>
      <c r="BZ410" s="258"/>
      <c r="CA410" s="258"/>
      <c r="CB410" s="258"/>
      <c r="CC410" s="26">
        <v>1500</v>
      </c>
      <c r="CD410" s="27">
        <v>1500</v>
      </c>
      <c r="CE410" s="26">
        <v>1000</v>
      </c>
      <c r="CF410" s="27">
        <v>1000</v>
      </c>
      <c r="CG410" s="26">
        <v>5000</v>
      </c>
      <c r="CH410" s="27">
        <v>5000</v>
      </c>
      <c r="CI410" s="26">
        <v>8000</v>
      </c>
      <c r="CJ410" s="27">
        <v>0</v>
      </c>
      <c r="CK410" s="26"/>
      <c r="CL410" s="27"/>
      <c r="CM410" s="29">
        <v>2310</v>
      </c>
      <c r="CN410" s="27">
        <v>0</v>
      </c>
      <c r="CO410" s="29">
        <v>2310</v>
      </c>
      <c r="CP410" s="27">
        <v>0</v>
      </c>
      <c r="CQ410" s="29">
        <v>2310</v>
      </c>
      <c r="CR410" s="27">
        <v>0</v>
      </c>
      <c r="CS410" s="29">
        <v>2310</v>
      </c>
      <c r="CT410" s="27">
        <f>8000+9240</f>
        <v>17240</v>
      </c>
      <c r="CU410" s="29">
        <v>2310</v>
      </c>
      <c r="CV410" s="27"/>
      <c r="CW410" s="29">
        <v>2310</v>
      </c>
      <c r="CX410" s="27"/>
      <c r="CY410" s="29">
        <v>2310</v>
      </c>
      <c r="CZ410" s="27"/>
      <c r="DA410" s="29">
        <v>2310</v>
      </c>
      <c r="DB410" s="27"/>
      <c r="DC410" s="29">
        <v>2310</v>
      </c>
      <c r="DD410" s="27">
        <v>11550</v>
      </c>
      <c r="DE410" s="128"/>
      <c r="DF410" s="27"/>
      <c r="DG410" s="128"/>
      <c r="DH410" s="27"/>
      <c r="DI410" s="128"/>
      <c r="DJ410" s="27"/>
      <c r="DK410" s="28"/>
      <c r="DL410" s="27"/>
      <c r="DM410" s="28"/>
      <c r="DN410" s="27"/>
      <c r="DO410" s="28"/>
      <c r="DP410" s="27"/>
      <c r="DQ410" s="28"/>
      <c r="DR410" s="27"/>
      <c r="DS410" s="28"/>
      <c r="DT410" s="27"/>
      <c r="DU410" s="28"/>
      <c r="DV410" s="27"/>
      <c r="DW410" s="28"/>
      <c r="DX410" s="27"/>
      <c r="DY410" s="28"/>
      <c r="DZ410" s="27"/>
      <c r="EA410" s="28"/>
      <c r="EB410" s="27"/>
      <c r="EC410" s="28"/>
      <c r="ED410" s="27"/>
      <c r="EE410" s="28"/>
      <c r="EF410" s="27"/>
      <c r="EG410" s="28"/>
      <c r="EH410" s="27"/>
      <c r="EI410" s="28"/>
      <c r="EJ410" s="27"/>
      <c r="EK410" s="28"/>
      <c r="EL410" s="27"/>
      <c r="EM410" s="28"/>
      <c r="EN410" s="27"/>
      <c r="EO410" s="28"/>
      <c r="EP410" s="27"/>
      <c r="EQ410" s="28"/>
      <c r="ER410" s="27"/>
      <c r="ES410" s="28"/>
      <c r="ET410" s="27"/>
      <c r="EU410" s="26"/>
      <c r="EV410" s="27"/>
      <c r="EW410" s="26"/>
      <c r="EX410" s="27"/>
      <c r="EY410" s="26"/>
      <c r="EZ410" s="27"/>
      <c r="FA410" s="26"/>
      <c r="FB410" s="27"/>
      <c r="FC410" s="26"/>
      <c r="FD410" s="27"/>
      <c r="FE410" s="26"/>
      <c r="FF410" s="27"/>
      <c r="FG410" s="30"/>
      <c r="FH410" s="31"/>
      <c r="FI410" s="31">
        <f t="shared" si="40"/>
        <v>36290</v>
      </c>
      <c r="FJ410" s="31">
        <f t="shared" si="43"/>
        <v>36290</v>
      </c>
      <c r="FK410" s="31">
        <f t="shared" si="44"/>
        <v>36290</v>
      </c>
      <c r="FL410" s="32">
        <f t="shared" si="45"/>
        <v>0</v>
      </c>
    </row>
    <row r="411" spans="1:168" ht="20.25" customHeight="1">
      <c r="A411" s="172">
        <v>404</v>
      </c>
      <c r="B411" s="48" t="s">
        <v>1258</v>
      </c>
      <c r="C411" s="20" t="s">
        <v>1259</v>
      </c>
      <c r="D411" s="20" t="s">
        <v>1460</v>
      </c>
      <c r="E411" s="20" t="s">
        <v>1457</v>
      </c>
      <c r="F411" s="126" t="s">
        <v>1260</v>
      </c>
      <c r="G411" s="213" t="s">
        <v>410</v>
      </c>
      <c r="H411" s="35" t="s">
        <v>1463</v>
      </c>
      <c r="I411" s="94">
        <v>6200</v>
      </c>
      <c r="J411" s="127"/>
      <c r="K411" s="34">
        <f t="shared" si="42"/>
        <v>54560</v>
      </c>
      <c r="L411" s="25">
        <f t="shared" si="46"/>
        <v>0</v>
      </c>
      <c r="M411" s="26">
        <v>1500</v>
      </c>
      <c r="N411" s="26">
        <v>1000</v>
      </c>
      <c r="O411" s="26">
        <v>5000</v>
      </c>
      <c r="P411" s="26">
        <v>8000</v>
      </c>
      <c r="Q411" s="258"/>
      <c r="R411" s="258"/>
      <c r="S411" s="258"/>
      <c r="T411" s="258"/>
      <c r="U411" s="258"/>
      <c r="V411" s="258"/>
      <c r="W411" s="258"/>
      <c r="X411" s="258"/>
      <c r="Y411" s="258"/>
      <c r="Z411" s="258"/>
      <c r="AA411" s="258"/>
      <c r="AB411" s="258"/>
      <c r="AC411" s="258"/>
      <c r="AD411" s="258"/>
      <c r="AE411" s="258"/>
      <c r="AF411" s="258"/>
      <c r="AG411" s="258"/>
      <c r="AH411" s="258"/>
      <c r="AI411" s="258"/>
      <c r="AJ411" s="258"/>
      <c r="AK411" s="258"/>
      <c r="AL411" s="258"/>
      <c r="AM411" s="258"/>
      <c r="AN411" s="258"/>
      <c r="AO411" s="258"/>
      <c r="AP411" s="258"/>
      <c r="AQ411" s="258"/>
      <c r="AR411" s="258"/>
      <c r="AS411" s="258"/>
      <c r="AT411" s="258"/>
      <c r="AU411" s="258"/>
      <c r="AV411" s="258"/>
      <c r="AW411" s="258"/>
      <c r="AX411" s="258"/>
      <c r="AY411" s="258"/>
      <c r="AZ411" s="258"/>
      <c r="BA411" s="258"/>
      <c r="BB411" s="258"/>
      <c r="BC411" s="258"/>
      <c r="BD411" s="258"/>
      <c r="BE411" s="258"/>
      <c r="BF411" s="258"/>
      <c r="BG411" s="258"/>
      <c r="BH411" s="258"/>
      <c r="BI411" s="258"/>
      <c r="BJ411" s="258"/>
      <c r="BK411" s="258"/>
      <c r="BL411" s="258"/>
      <c r="BM411" s="258"/>
      <c r="BN411" s="258"/>
      <c r="BO411" s="258"/>
      <c r="BP411" s="258"/>
      <c r="BQ411" s="258"/>
      <c r="BR411" s="258"/>
      <c r="BS411" s="258"/>
      <c r="BT411" s="258"/>
      <c r="BU411" s="258"/>
      <c r="BV411" s="258"/>
      <c r="BW411" s="258"/>
      <c r="BX411" s="258"/>
      <c r="BY411" s="258"/>
      <c r="BZ411" s="258"/>
      <c r="CA411" s="258"/>
      <c r="CB411" s="258"/>
      <c r="CC411" s="26">
        <v>1500</v>
      </c>
      <c r="CD411" s="27">
        <v>1500</v>
      </c>
      <c r="CE411" s="26">
        <v>1000</v>
      </c>
      <c r="CF411" s="27">
        <v>1000</v>
      </c>
      <c r="CG411" s="26">
        <v>5000</v>
      </c>
      <c r="CH411" s="27">
        <v>5000</v>
      </c>
      <c r="CI411" s="26">
        <v>8000</v>
      </c>
      <c r="CJ411" s="27">
        <v>0</v>
      </c>
      <c r="CK411" s="26"/>
      <c r="CL411" s="27"/>
      <c r="CM411" s="29">
        <v>4340</v>
      </c>
      <c r="CN411" s="27">
        <v>0</v>
      </c>
      <c r="CO411" s="29">
        <v>4340</v>
      </c>
      <c r="CP411" s="27">
        <v>0</v>
      </c>
      <c r="CQ411" s="29">
        <v>4340</v>
      </c>
      <c r="CR411" s="27">
        <v>0</v>
      </c>
      <c r="CS411" s="29">
        <v>4340</v>
      </c>
      <c r="CT411" s="27">
        <v>26480</v>
      </c>
      <c r="CU411" s="29">
        <v>4340</v>
      </c>
      <c r="CV411" s="27"/>
      <c r="CW411" s="29">
        <v>4340</v>
      </c>
      <c r="CX411" s="27"/>
      <c r="CY411" s="29">
        <v>4340</v>
      </c>
      <c r="CZ411" s="27"/>
      <c r="DA411" s="29">
        <v>4340</v>
      </c>
      <c r="DB411" s="27"/>
      <c r="DC411" s="29">
        <v>4340</v>
      </c>
      <c r="DD411" s="27">
        <v>20580</v>
      </c>
      <c r="DE411" s="128"/>
      <c r="DF411" s="27"/>
      <c r="DG411" s="128"/>
      <c r="DH411" s="27"/>
      <c r="DI411" s="128"/>
      <c r="DJ411" s="27"/>
      <c r="DK411" s="28"/>
      <c r="DL411" s="27"/>
      <c r="DM411" s="28"/>
      <c r="DN411" s="27"/>
      <c r="DO411" s="28"/>
      <c r="DP411" s="27"/>
      <c r="DQ411" s="28"/>
      <c r="DR411" s="27"/>
      <c r="DS411" s="28"/>
      <c r="DT411" s="27"/>
      <c r="DU411" s="28"/>
      <c r="DV411" s="27"/>
      <c r="DW411" s="28"/>
      <c r="DX411" s="27"/>
      <c r="DY411" s="28"/>
      <c r="DZ411" s="27"/>
      <c r="EA411" s="28"/>
      <c r="EB411" s="27"/>
      <c r="EC411" s="28"/>
      <c r="ED411" s="27"/>
      <c r="EE411" s="28"/>
      <c r="EF411" s="27"/>
      <c r="EG411" s="28"/>
      <c r="EH411" s="27"/>
      <c r="EI411" s="28"/>
      <c r="EJ411" s="27"/>
      <c r="EK411" s="28"/>
      <c r="EL411" s="27"/>
      <c r="EM411" s="28"/>
      <c r="EN411" s="27"/>
      <c r="EO411" s="28"/>
      <c r="EP411" s="27"/>
      <c r="EQ411" s="28"/>
      <c r="ER411" s="27"/>
      <c r="ES411" s="28"/>
      <c r="ET411" s="27"/>
      <c r="EU411" s="26"/>
      <c r="EV411" s="27"/>
      <c r="EW411" s="26"/>
      <c r="EX411" s="27"/>
      <c r="EY411" s="26"/>
      <c r="EZ411" s="27"/>
      <c r="FA411" s="26"/>
      <c r="FB411" s="27"/>
      <c r="FC411" s="26"/>
      <c r="FD411" s="27"/>
      <c r="FE411" s="26"/>
      <c r="FF411" s="27"/>
      <c r="FG411" s="30"/>
      <c r="FH411" s="31"/>
      <c r="FI411" s="31">
        <f t="shared" si="40"/>
        <v>54560</v>
      </c>
      <c r="FJ411" s="31">
        <f t="shared" si="43"/>
        <v>54560</v>
      </c>
      <c r="FK411" s="31">
        <f t="shared" si="44"/>
        <v>54560</v>
      </c>
      <c r="FL411" s="32">
        <f t="shared" si="45"/>
        <v>0</v>
      </c>
    </row>
    <row r="412" spans="1:168" ht="21.75" customHeight="1">
      <c r="A412" s="41">
        <v>405</v>
      </c>
      <c r="B412" s="48" t="s">
        <v>1261</v>
      </c>
      <c r="C412" s="20" t="s">
        <v>1262</v>
      </c>
      <c r="D412" s="20" t="s">
        <v>1460</v>
      </c>
      <c r="E412" s="20" t="s">
        <v>1457</v>
      </c>
      <c r="F412" s="126" t="s">
        <v>1263</v>
      </c>
      <c r="G412" s="216"/>
      <c r="H412" s="214"/>
      <c r="I412" s="94">
        <v>6600</v>
      </c>
      <c r="J412" s="214"/>
      <c r="K412" s="34">
        <f t="shared" si="42"/>
        <v>57080</v>
      </c>
      <c r="L412" s="38">
        <f t="shared" si="46"/>
        <v>9240</v>
      </c>
      <c r="M412" s="26">
        <v>1500</v>
      </c>
      <c r="N412" s="26">
        <v>1000</v>
      </c>
      <c r="O412" s="26">
        <v>5000</v>
      </c>
      <c r="P412" s="26">
        <v>8000</v>
      </c>
      <c r="Q412" s="258"/>
      <c r="R412" s="258"/>
      <c r="S412" s="258"/>
      <c r="T412" s="258"/>
      <c r="U412" s="258"/>
      <c r="V412" s="258"/>
      <c r="W412" s="258"/>
      <c r="X412" s="258"/>
      <c r="Y412" s="258"/>
      <c r="Z412" s="258"/>
      <c r="AA412" s="258"/>
      <c r="AB412" s="258"/>
      <c r="AC412" s="258"/>
      <c r="AD412" s="258"/>
      <c r="AE412" s="258"/>
      <c r="AF412" s="258"/>
      <c r="AG412" s="258"/>
      <c r="AH412" s="258"/>
      <c r="AI412" s="258"/>
      <c r="AJ412" s="258"/>
      <c r="AK412" s="258"/>
      <c r="AL412" s="258"/>
      <c r="AM412" s="258"/>
      <c r="AN412" s="258"/>
      <c r="AO412" s="258"/>
      <c r="AP412" s="258"/>
      <c r="AQ412" s="258"/>
      <c r="AR412" s="258"/>
      <c r="AS412" s="258"/>
      <c r="AT412" s="258"/>
      <c r="AU412" s="258"/>
      <c r="AV412" s="258"/>
      <c r="AW412" s="258"/>
      <c r="AX412" s="258"/>
      <c r="AY412" s="258"/>
      <c r="AZ412" s="258"/>
      <c r="BA412" s="258"/>
      <c r="BB412" s="258"/>
      <c r="BC412" s="258"/>
      <c r="BD412" s="258"/>
      <c r="BE412" s="258"/>
      <c r="BF412" s="258"/>
      <c r="BG412" s="258"/>
      <c r="BH412" s="258"/>
      <c r="BI412" s="258"/>
      <c r="BJ412" s="258"/>
      <c r="BK412" s="258"/>
      <c r="BL412" s="258"/>
      <c r="BM412" s="258"/>
      <c r="BN412" s="258"/>
      <c r="BO412" s="258"/>
      <c r="BP412" s="258"/>
      <c r="BQ412" s="258"/>
      <c r="BR412" s="258"/>
      <c r="BS412" s="258"/>
      <c r="BT412" s="258"/>
      <c r="BU412" s="258"/>
      <c r="BV412" s="258"/>
      <c r="BW412" s="258"/>
      <c r="BX412" s="258"/>
      <c r="BY412" s="258"/>
      <c r="BZ412" s="258"/>
      <c r="CA412" s="258"/>
      <c r="CB412" s="258"/>
      <c r="CC412" s="26">
        <v>1500</v>
      </c>
      <c r="CD412" s="27">
        <v>1500</v>
      </c>
      <c r="CE412" s="26">
        <v>1000</v>
      </c>
      <c r="CF412" s="27">
        <v>1000</v>
      </c>
      <c r="CG412" s="26">
        <v>5000</v>
      </c>
      <c r="CH412" s="27">
        <v>5000</v>
      </c>
      <c r="CI412" s="26">
        <v>8000</v>
      </c>
      <c r="CJ412" s="27">
        <v>0</v>
      </c>
      <c r="CK412" s="26"/>
      <c r="CL412" s="27"/>
      <c r="CM412" s="29">
        <v>4620</v>
      </c>
      <c r="CN412" s="27">
        <v>0</v>
      </c>
      <c r="CO412" s="29">
        <v>4620</v>
      </c>
      <c r="CP412" s="27">
        <v>0</v>
      </c>
      <c r="CQ412" s="29">
        <v>4620</v>
      </c>
      <c r="CR412" s="27">
        <v>0</v>
      </c>
      <c r="CS412" s="29">
        <v>4620</v>
      </c>
      <c r="CT412" s="27">
        <v>26480</v>
      </c>
      <c r="CU412" s="29">
        <v>4620</v>
      </c>
      <c r="CV412" s="27"/>
      <c r="CW412" s="29">
        <v>4620</v>
      </c>
      <c r="CX412" s="27">
        <v>4620</v>
      </c>
      <c r="CY412" s="29">
        <v>4620</v>
      </c>
      <c r="CZ412" s="27"/>
      <c r="DA412" s="29">
        <v>4620</v>
      </c>
      <c r="DB412" s="27"/>
      <c r="DC412" s="29">
        <v>4620</v>
      </c>
      <c r="DD412" s="27">
        <v>9240</v>
      </c>
      <c r="DE412" s="128"/>
      <c r="DF412" s="27"/>
      <c r="DG412" s="128"/>
      <c r="DH412" s="27"/>
      <c r="DI412" s="128"/>
      <c r="DJ412" s="27"/>
      <c r="DK412" s="28"/>
      <c r="DL412" s="27"/>
      <c r="DM412" s="28"/>
      <c r="DN412" s="27"/>
      <c r="DO412" s="28"/>
      <c r="DP412" s="27"/>
      <c r="DQ412" s="28"/>
      <c r="DR412" s="27"/>
      <c r="DS412" s="28"/>
      <c r="DT412" s="27"/>
      <c r="DU412" s="28"/>
      <c r="DV412" s="27"/>
      <c r="DW412" s="28"/>
      <c r="DX412" s="27"/>
      <c r="DY412" s="28"/>
      <c r="DZ412" s="27"/>
      <c r="EA412" s="28"/>
      <c r="EB412" s="27"/>
      <c r="EC412" s="28"/>
      <c r="ED412" s="27"/>
      <c r="EE412" s="28"/>
      <c r="EF412" s="27"/>
      <c r="EG412" s="28"/>
      <c r="EH412" s="27"/>
      <c r="EI412" s="28"/>
      <c r="EJ412" s="27"/>
      <c r="EK412" s="28"/>
      <c r="EL412" s="27"/>
      <c r="EM412" s="28"/>
      <c r="EN412" s="27"/>
      <c r="EO412" s="28"/>
      <c r="EP412" s="27"/>
      <c r="EQ412" s="28"/>
      <c r="ER412" s="27"/>
      <c r="ES412" s="28"/>
      <c r="ET412" s="27"/>
      <c r="EU412" s="26"/>
      <c r="EV412" s="27"/>
      <c r="EW412" s="26"/>
      <c r="EX412" s="27"/>
      <c r="EY412" s="26"/>
      <c r="EZ412" s="27"/>
      <c r="FA412" s="26"/>
      <c r="FB412" s="27"/>
      <c r="FC412" s="26"/>
      <c r="FD412" s="27"/>
      <c r="FE412" s="26"/>
      <c r="FF412" s="27"/>
      <c r="FG412" s="30"/>
      <c r="FH412" s="31"/>
      <c r="FI412" s="31">
        <f t="shared" si="40"/>
        <v>47840</v>
      </c>
      <c r="FJ412" s="31">
        <f t="shared" si="43"/>
        <v>57080</v>
      </c>
      <c r="FK412" s="31">
        <f t="shared" si="44"/>
        <v>47840</v>
      </c>
      <c r="FL412" s="32">
        <f t="shared" si="45"/>
        <v>9240</v>
      </c>
    </row>
    <row r="413" spans="1:168" ht="20.25" customHeight="1">
      <c r="A413" s="172">
        <v>406</v>
      </c>
      <c r="B413" s="48" t="s">
        <v>1216</v>
      </c>
      <c r="C413" s="20" t="s">
        <v>1264</v>
      </c>
      <c r="D413" s="20" t="s">
        <v>1460</v>
      </c>
      <c r="E413" s="20" t="s">
        <v>1457</v>
      </c>
      <c r="F413" s="126" t="s">
        <v>1265</v>
      </c>
      <c r="G413" s="33"/>
      <c r="H413" s="127"/>
      <c r="I413" s="94">
        <v>6600</v>
      </c>
      <c r="J413" s="127"/>
      <c r="K413" s="34">
        <f t="shared" si="42"/>
        <v>57080</v>
      </c>
      <c r="L413" s="25">
        <f t="shared" si="46"/>
        <v>0</v>
      </c>
      <c r="M413" s="26">
        <v>1500</v>
      </c>
      <c r="N413" s="26">
        <v>1000</v>
      </c>
      <c r="O413" s="26">
        <v>5000</v>
      </c>
      <c r="P413" s="26">
        <v>8000</v>
      </c>
      <c r="Q413" s="258"/>
      <c r="R413" s="258"/>
      <c r="S413" s="258"/>
      <c r="T413" s="258"/>
      <c r="U413" s="258"/>
      <c r="V413" s="258"/>
      <c r="W413" s="258"/>
      <c r="X413" s="258"/>
      <c r="Y413" s="258"/>
      <c r="Z413" s="258"/>
      <c r="AA413" s="258"/>
      <c r="AB413" s="258"/>
      <c r="AC413" s="258"/>
      <c r="AD413" s="258"/>
      <c r="AE413" s="258"/>
      <c r="AF413" s="258"/>
      <c r="AG413" s="258"/>
      <c r="AH413" s="258"/>
      <c r="AI413" s="258"/>
      <c r="AJ413" s="258"/>
      <c r="AK413" s="258"/>
      <c r="AL413" s="258"/>
      <c r="AM413" s="258"/>
      <c r="AN413" s="258"/>
      <c r="AO413" s="258"/>
      <c r="AP413" s="258"/>
      <c r="AQ413" s="258"/>
      <c r="AR413" s="258"/>
      <c r="AS413" s="258"/>
      <c r="AT413" s="258"/>
      <c r="AU413" s="258"/>
      <c r="AV413" s="258"/>
      <c r="AW413" s="258"/>
      <c r="AX413" s="258"/>
      <c r="AY413" s="258"/>
      <c r="AZ413" s="258"/>
      <c r="BA413" s="258"/>
      <c r="BB413" s="258"/>
      <c r="BC413" s="258"/>
      <c r="BD413" s="258"/>
      <c r="BE413" s="258"/>
      <c r="BF413" s="258"/>
      <c r="BG413" s="258"/>
      <c r="BH413" s="258"/>
      <c r="BI413" s="258"/>
      <c r="BJ413" s="258"/>
      <c r="BK413" s="258"/>
      <c r="BL413" s="258"/>
      <c r="BM413" s="258"/>
      <c r="BN413" s="258"/>
      <c r="BO413" s="258"/>
      <c r="BP413" s="258"/>
      <c r="BQ413" s="258"/>
      <c r="BR413" s="258"/>
      <c r="BS413" s="258"/>
      <c r="BT413" s="258"/>
      <c r="BU413" s="258"/>
      <c r="BV413" s="258"/>
      <c r="BW413" s="258"/>
      <c r="BX413" s="258"/>
      <c r="BY413" s="258"/>
      <c r="BZ413" s="258"/>
      <c r="CA413" s="258"/>
      <c r="CB413" s="258"/>
      <c r="CC413" s="26">
        <v>1500</v>
      </c>
      <c r="CD413" s="27">
        <v>1500</v>
      </c>
      <c r="CE413" s="26">
        <v>1000</v>
      </c>
      <c r="CF413" s="27">
        <v>1000</v>
      </c>
      <c r="CG413" s="26">
        <v>5000</v>
      </c>
      <c r="CH413" s="27">
        <v>5000</v>
      </c>
      <c r="CI413" s="26">
        <v>8000</v>
      </c>
      <c r="CJ413" s="27">
        <v>0</v>
      </c>
      <c r="CK413" s="26"/>
      <c r="CL413" s="27"/>
      <c r="CM413" s="29">
        <v>4620</v>
      </c>
      <c r="CN413" s="27">
        <v>0</v>
      </c>
      <c r="CO413" s="29">
        <v>4620</v>
      </c>
      <c r="CP413" s="27">
        <v>0</v>
      </c>
      <c r="CQ413" s="29">
        <v>4620</v>
      </c>
      <c r="CR413" s="27">
        <v>13860</v>
      </c>
      <c r="CS413" s="29">
        <v>4620</v>
      </c>
      <c r="CT413" s="27">
        <v>12620</v>
      </c>
      <c r="CU413" s="29">
        <v>4620</v>
      </c>
      <c r="CV413" s="27"/>
      <c r="CW413" s="29">
        <v>4620</v>
      </c>
      <c r="CX413" s="27"/>
      <c r="CY413" s="29">
        <v>4620</v>
      </c>
      <c r="CZ413" s="27"/>
      <c r="DA413" s="29">
        <v>4620</v>
      </c>
      <c r="DB413" s="27">
        <v>13860</v>
      </c>
      <c r="DC413" s="29">
        <v>4620</v>
      </c>
      <c r="DD413" s="27">
        <v>9240</v>
      </c>
      <c r="DE413" s="128"/>
      <c r="DF413" s="27"/>
      <c r="DG413" s="128"/>
      <c r="DH413" s="27"/>
      <c r="DI413" s="128"/>
      <c r="DJ413" s="27"/>
      <c r="DK413" s="28"/>
      <c r="DL413" s="27"/>
      <c r="DM413" s="28"/>
      <c r="DN413" s="27"/>
      <c r="DO413" s="28"/>
      <c r="DP413" s="27"/>
      <c r="DQ413" s="28"/>
      <c r="DR413" s="27"/>
      <c r="DS413" s="28"/>
      <c r="DT413" s="27"/>
      <c r="DU413" s="28"/>
      <c r="DV413" s="27"/>
      <c r="DW413" s="28"/>
      <c r="DX413" s="27"/>
      <c r="DY413" s="28"/>
      <c r="DZ413" s="27"/>
      <c r="EA413" s="28"/>
      <c r="EB413" s="27"/>
      <c r="EC413" s="28"/>
      <c r="ED413" s="27"/>
      <c r="EE413" s="28"/>
      <c r="EF413" s="27"/>
      <c r="EG413" s="28"/>
      <c r="EH413" s="27"/>
      <c r="EI413" s="28"/>
      <c r="EJ413" s="27"/>
      <c r="EK413" s="28"/>
      <c r="EL413" s="27"/>
      <c r="EM413" s="28"/>
      <c r="EN413" s="27"/>
      <c r="EO413" s="28"/>
      <c r="EP413" s="27"/>
      <c r="EQ413" s="28"/>
      <c r="ER413" s="27"/>
      <c r="ES413" s="28"/>
      <c r="ET413" s="27"/>
      <c r="EU413" s="26"/>
      <c r="EV413" s="27"/>
      <c r="EW413" s="26"/>
      <c r="EX413" s="27"/>
      <c r="EY413" s="26"/>
      <c r="EZ413" s="27"/>
      <c r="FA413" s="26"/>
      <c r="FB413" s="27"/>
      <c r="FC413" s="26"/>
      <c r="FD413" s="27"/>
      <c r="FE413" s="26"/>
      <c r="FF413" s="27"/>
      <c r="FG413" s="30"/>
      <c r="FH413" s="31"/>
      <c r="FI413" s="31">
        <f t="shared" si="40"/>
        <v>57080</v>
      </c>
      <c r="FJ413" s="31">
        <f t="shared" si="43"/>
        <v>57080</v>
      </c>
      <c r="FK413" s="31">
        <f t="shared" si="44"/>
        <v>57080</v>
      </c>
      <c r="FL413" s="32">
        <f t="shared" si="45"/>
        <v>0</v>
      </c>
    </row>
    <row r="414" spans="1:168" ht="20.25" customHeight="1">
      <c r="A414" s="41">
        <v>407</v>
      </c>
      <c r="B414" s="48" t="s">
        <v>1266</v>
      </c>
      <c r="C414" s="20" t="s">
        <v>1267</v>
      </c>
      <c r="D414" s="20" t="s">
        <v>1460</v>
      </c>
      <c r="E414" s="20" t="s">
        <v>1457</v>
      </c>
      <c r="F414" s="126" t="s">
        <v>1268</v>
      </c>
      <c r="G414" s="33"/>
      <c r="H414" s="127"/>
      <c r="I414" s="94">
        <v>6600</v>
      </c>
      <c r="J414" s="127"/>
      <c r="K414" s="34">
        <f t="shared" si="42"/>
        <v>57080</v>
      </c>
      <c r="L414" s="25">
        <f t="shared" si="46"/>
        <v>4620</v>
      </c>
      <c r="M414" s="26">
        <v>1500</v>
      </c>
      <c r="N414" s="26">
        <v>1000</v>
      </c>
      <c r="O414" s="26">
        <v>5000</v>
      </c>
      <c r="P414" s="26">
        <v>8000</v>
      </c>
      <c r="Q414" s="258"/>
      <c r="R414" s="258"/>
      <c r="S414" s="258"/>
      <c r="T414" s="258"/>
      <c r="U414" s="258"/>
      <c r="V414" s="258"/>
      <c r="W414" s="258"/>
      <c r="X414" s="258"/>
      <c r="Y414" s="258"/>
      <c r="Z414" s="258"/>
      <c r="AA414" s="258"/>
      <c r="AB414" s="258"/>
      <c r="AC414" s="258"/>
      <c r="AD414" s="258"/>
      <c r="AE414" s="258"/>
      <c r="AF414" s="258"/>
      <c r="AG414" s="258"/>
      <c r="AH414" s="258"/>
      <c r="AI414" s="258"/>
      <c r="AJ414" s="258"/>
      <c r="AK414" s="258"/>
      <c r="AL414" s="258"/>
      <c r="AM414" s="258"/>
      <c r="AN414" s="258"/>
      <c r="AO414" s="258"/>
      <c r="AP414" s="258"/>
      <c r="AQ414" s="258"/>
      <c r="AR414" s="258"/>
      <c r="AS414" s="258"/>
      <c r="AT414" s="258"/>
      <c r="AU414" s="258"/>
      <c r="AV414" s="258"/>
      <c r="AW414" s="258"/>
      <c r="AX414" s="258"/>
      <c r="AY414" s="258"/>
      <c r="AZ414" s="258"/>
      <c r="BA414" s="258"/>
      <c r="BB414" s="258"/>
      <c r="BC414" s="258"/>
      <c r="BD414" s="258"/>
      <c r="BE414" s="258"/>
      <c r="BF414" s="258"/>
      <c r="BG414" s="258"/>
      <c r="BH414" s="258"/>
      <c r="BI414" s="258"/>
      <c r="BJ414" s="258"/>
      <c r="BK414" s="258"/>
      <c r="BL414" s="258"/>
      <c r="BM414" s="258"/>
      <c r="BN414" s="258"/>
      <c r="BO414" s="258"/>
      <c r="BP414" s="258"/>
      <c r="BQ414" s="258"/>
      <c r="BR414" s="258"/>
      <c r="BS414" s="258"/>
      <c r="BT414" s="258"/>
      <c r="BU414" s="258"/>
      <c r="BV414" s="258"/>
      <c r="BW414" s="258"/>
      <c r="BX414" s="258"/>
      <c r="BY414" s="258"/>
      <c r="BZ414" s="258"/>
      <c r="CA414" s="258"/>
      <c r="CB414" s="258"/>
      <c r="CC414" s="26">
        <v>1500</v>
      </c>
      <c r="CD414" s="27">
        <v>1500</v>
      </c>
      <c r="CE414" s="26">
        <v>1000</v>
      </c>
      <c r="CF414" s="27">
        <v>1000</v>
      </c>
      <c r="CG414" s="26">
        <v>5000</v>
      </c>
      <c r="CH414" s="27">
        <v>5000</v>
      </c>
      <c r="CI414" s="26">
        <v>8000</v>
      </c>
      <c r="CJ414" s="27">
        <v>8000</v>
      </c>
      <c r="CK414" s="26"/>
      <c r="CL414" s="27"/>
      <c r="CM414" s="29">
        <v>4620</v>
      </c>
      <c r="CN414" s="27">
        <v>0</v>
      </c>
      <c r="CO414" s="29">
        <v>4620</v>
      </c>
      <c r="CP414" s="27">
        <v>0</v>
      </c>
      <c r="CQ414" s="29">
        <v>4620</v>
      </c>
      <c r="CR414" s="27">
        <v>0</v>
      </c>
      <c r="CS414" s="29">
        <v>4620</v>
      </c>
      <c r="CT414" s="27">
        <v>18480</v>
      </c>
      <c r="CU414" s="29">
        <v>4620</v>
      </c>
      <c r="CV414" s="27"/>
      <c r="CW414" s="29">
        <v>4620</v>
      </c>
      <c r="CX414" s="27"/>
      <c r="CY414" s="29">
        <v>4620</v>
      </c>
      <c r="CZ414" s="27"/>
      <c r="DA414" s="29">
        <v>4620</v>
      </c>
      <c r="DB414" s="27"/>
      <c r="DC414" s="29">
        <v>4620</v>
      </c>
      <c r="DD414" s="27">
        <v>18480</v>
      </c>
      <c r="DE414" s="128"/>
      <c r="DF414" s="27"/>
      <c r="DG414" s="128"/>
      <c r="DH414" s="27"/>
      <c r="DI414" s="128"/>
      <c r="DJ414" s="27"/>
      <c r="DK414" s="28"/>
      <c r="DL414" s="27"/>
      <c r="DM414" s="28"/>
      <c r="DN414" s="27"/>
      <c r="DO414" s="28"/>
      <c r="DP414" s="27"/>
      <c r="DQ414" s="28"/>
      <c r="DR414" s="27"/>
      <c r="DS414" s="28"/>
      <c r="DT414" s="27"/>
      <c r="DU414" s="28"/>
      <c r="DV414" s="27"/>
      <c r="DW414" s="28"/>
      <c r="DX414" s="27"/>
      <c r="DY414" s="28"/>
      <c r="DZ414" s="27"/>
      <c r="EA414" s="28"/>
      <c r="EB414" s="27"/>
      <c r="EC414" s="28"/>
      <c r="ED414" s="27"/>
      <c r="EE414" s="28"/>
      <c r="EF414" s="27"/>
      <c r="EG414" s="28"/>
      <c r="EH414" s="27"/>
      <c r="EI414" s="28"/>
      <c r="EJ414" s="27"/>
      <c r="EK414" s="28"/>
      <c r="EL414" s="27"/>
      <c r="EM414" s="28"/>
      <c r="EN414" s="27"/>
      <c r="EO414" s="28"/>
      <c r="EP414" s="27"/>
      <c r="EQ414" s="28"/>
      <c r="ER414" s="27"/>
      <c r="ES414" s="28"/>
      <c r="ET414" s="27"/>
      <c r="EU414" s="26"/>
      <c r="EV414" s="27"/>
      <c r="EW414" s="26"/>
      <c r="EX414" s="27"/>
      <c r="EY414" s="26"/>
      <c r="EZ414" s="27"/>
      <c r="FA414" s="26"/>
      <c r="FB414" s="27"/>
      <c r="FC414" s="26"/>
      <c r="FD414" s="27"/>
      <c r="FE414" s="26"/>
      <c r="FF414" s="27"/>
      <c r="FG414" s="30"/>
      <c r="FH414" s="31"/>
      <c r="FI414" s="31">
        <f t="shared" si="40"/>
        <v>52460</v>
      </c>
      <c r="FJ414" s="31">
        <f t="shared" si="43"/>
        <v>57080</v>
      </c>
      <c r="FK414" s="31">
        <f t="shared" si="44"/>
        <v>52460</v>
      </c>
      <c r="FL414" s="32">
        <f t="shared" si="45"/>
        <v>4620</v>
      </c>
    </row>
    <row r="415" spans="1:168" ht="20.25" customHeight="1">
      <c r="A415" s="172">
        <v>408</v>
      </c>
      <c r="B415" s="48" t="s">
        <v>475</v>
      </c>
      <c r="C415" s="20" t="s">
        <v>476</v>
      </c>
      <c r="D415" s="20" t="s">
        <v>1460</v>
      </c>
      <c r="E415" s="20" t="s">
        <v>1458</v>
      </c>
      <c r="F415" s="21" t="s">
        <v>477</v>
      </c>
      <c r="G415" s="33"/>
      <c r="H415" s="24"/>
      <c r="I415" s="23">
        <v>6600</v>
      </c>
      <c r="K415" s="34">
        <f t="shared" si="42"/>
        <v>57080</v>
      </c>
      <c r="L415" s="25">
        <f>FJ415</f>
        <v>57080</v>
      </c>
      <c r="M415" s="26">
        <v>1500</v>
      </c>
      <c r="N415" s="26">
        <v>1000</v>
      </c>
      <c r="O415" s="26">
        <v>5000</v>
      </c>
      <c r="P415" s="26">
        <v>8000</v>
      </c>
      <c r="Q415" s="258"/>
      <c r="R415" s="258"/>
      <c r="S415" s="258"/>
      <c r="T415" s="258"/>
      <c r="U415" s="258"/>
      <c r="V415" s="258"/>
      <c r="W415" s="258"/>
      <c r="X415" s="258"/>
      <c r="Y415" s="258"/>
      <c r="Z415" s="258"/>
      <c r="AA415" s="258"/>
      <c r="AB415" s="258"/>
      <c r="AC415" s="258"/>
      <c r="AD415" s="258"/>
      <c r="AE415" s="258"/>
      <c r="AF415" s="258"/>
      <c r="AG415" s="258"/>
      <c r="AH415" s="258"/>
      <c r="AI415" s="258"/>
      <c r="AJ415" s="258"/>
      <c r="AK415" s="258"/>
      <c r="AL415" s="258"/>
      <c r="AM415" s="258"/>
      <c r="AN415" s="258"/>
      <c r="AO415" s="258"/>
      <c r="AP415" s="258"/>
      <c r="AQ415" s="258"/>
      <c r="AR415" s="258"/>
      <c r="AS415" s="258"/>
      <c r="AT415" s="258"/>
      <c r="AU415" s="258"/>
      <c r="AV415" s="258"/>
      <c r="AW415" s="258"/>
      <c r="AX415" s="258"/>
      <c r="AY415" s="258"/>
      <c r="AZ415" s="258"/>
      <c r="BA415" s="258"/>
      <c r="BB415" s="258"/>
      <c r="BC415" s="258"/>
      <c r="BD415" s="258"/>
      <c r="BE415" s="258"/>
      <c r="BF415" s="258"/>
      <c r="BG415" s="258"/>
      <c r="BH415" s="258"/>
      <c r="BI415" s="258"/>
      <c r="BJ415" s="258"/>
      <c r="BK415" s="258"/>
      <c r="BL415" s="258"/>
      <c r="BM415" s="258"/>
      <c r="BN415" s="258"/>
      <c r="BO415" s="258"/>
      <c r="BP415" s="258"/>
      <c r="BQ415" s="258"/>
      <c r="BR415" s="258"/>
      <c r="BS415" s="258"/>
      <c r="BT415" s="258"/>
      <c r="BU415" s="258"/>
      <c r="BV415" s="258"/>
      <c r="BW415" s="258"/>
      <c r="BX415" s="258"/>
      <c r="BY415" s="258"/>
      <c r="BZ415" s="258"/>
      <c r="CA415" s="258"/>
      <c r="CB415" s="258"/>
      <c r="CC415" s="26">
        <v>1500</v>
      </c>
      <c r="CD415" s="27">
        <v>1500</v>
      </c>
      <c r="CE415" s="26">
        <v>1000</v>
      </c>
      <c r="CF415" s="27">
        <v>1000</v>
      </c>
      <c r="CG415" s="26">
        <v>5000</v>
      </c>
      <c r="CH415" s="27">
        <v>5000</v>
      </c>
      <c r="CI415" s="26">
        <v>8000</v>
      </c>
      <c r="CJ415" s="27">
        <v>0</v>
      </c>
      <c r="CK415" s="28"/>
      <c r="CL415" s="27"/>
      <c r="CM415" s="26"/>
      <c r="CN415" s="27"/>
      <c r="CO415" s="29">
        <v>4620</v>
      </c>
      <c r="CP415" s="27">
        <v>0</v>
      </c>
      <c r="CQ415" s="29">
        <v>4620</v>
      </c>
      <c r="CR415" s="27"/>
      <c r="CS415" s="29">
        <v>4620</v>
      </c>
      <c r="CT415" s="27"/>
      <c r="CU415" s="29">
        <v>4620</v>
      </c>
      <c r="CV415" s="27">
        <f>12480+14000</f>
        <v>26480</v>
      </c>
      <c r="CW415" s="29">
        <v>4620</v>
      </c>
      <c r="CX415" s="27"/>
      <c r="CY415" s="29">
        <v>4620</v>
      </c>
      <c r="CZ415" s="27"/>
      <c r="DA415" s="29">
        <v>4620</v>
      </c>
      <c r="DB415" s="27"/>
      <c r="DC415" s="29">
        <v>4620</v>
      </c>
      <c r="DD415" s="27">
        <v>13860</v>
      </c>
      <c r="DE415" s="29">
        <v>4620</v>
      </c>
      <c r="DF415" s="27">
        <v>9240</v>
      </c>
      <c r="DG415" s="28"/>
      <c r="DH415" s="27"/>
      <c r="DI415" s="28"/>
      <c r="DJ415" s="27"/>
      <c r="DK415" s="28"/>
      <c r="DL415" s="27"/>
      <c r="DM415" s="28"/>
      <c r="DN415" s="27"/>
      <c r="DO415" s="28"/>
      <c r="DP415" s="27"/>
      <c r="DQ415" s="28"/>
      <c r="DR415" s="27"/>
      <c r="DS415" s="28"/>
      <c r="DT415" s="27"/>
      <c r="DU415" s="28"/>
      <c r="DV415" s="27"/>
      <c r="DW415" s="28"/>
      <c r="DX415" s="27"/>
      <c r="DY415" s="28"/>
      <c r="DZ415" s="27"/>
      <c r="EA415" s="28"/>
      <c r="EB415" s="27"/>
      <c r="EC415" s="28"/>
      <c r="ED415" s="27"/>
      <c r="EE415" s="28"/>
      <c r="EF415" s="27"/>
      <c r="EG415" s="28"/>
      <c r="EH415" s="27"/>
      <c r="EI415" s="28"/>
      <c r="EJ415" s="27"/>
      <c r="EK415" s="28"/>
      <c r="EL415" s="27"/>
      <c r="EM415" s="28"/>
      <c r="EN415" s="27"/>
      <c r="EO415" s="28"/>
      <c r="EP415" s="27"/>
      <c r="EQ415" s="28"/>
      <c r="ER415" s="27"/>
      <c r="ES415" s="28"/>
      <c r="ET415" s="27"/>
      <c r="EU415" s="26"/>
      <c r="EV415" s="27"/>
      <c r="EW415" s="26"/>
      <c r="EX415" s="27"/>
      <c r="EY415" s="26"/>
      <c r="EZ415" s="27"/>
      <c r="FA415" s="26"/>
      <c r="FB415" s="27"/>
      <c r="FC415" s="26"/>
      <c r="FD415" s="27"/>
      <c r="FE415" s="26"/>
      <c r="FF415" s="27"/>
      <c r="FG415" s="30"/>
      <c r="FH415" s="31"/>
      <c r="FI415" s="31">
        <f t="shared" si="40"/>
        <v>57080</v>
      </c>
      <c r="FJ415" s="31">
        <f t="shared" si="43"/>
        <v>57080</v>
      </c>
      <c r="FK415" s="31">
        <f t="shared" si="44"/>
        <v>57080</v>
      </c>
      <c r="FL415" s="32">
        <f t="shared" si="45"/>
        <v>0</v>
      </c>
    </row>
    <row r="416" spans="1:168" ht="20.25" customHeight="1">
      <c r="A416" s="41">
        <v>409</v>
      </c>
      <c r="B416" s="48" t="s">
        <v>1269</v>
      </c>
      <c r="C416" s="20" t="s">
        <v>1270</v>
      </c>
      <c r="D416" s="20" t="s">
        <v>1460</v>
      </c>
      <c r="E416" s="20" t="s">
        <v>1457</v>
      </c>
      <c r="F416" s="126" t="s">
        <v>1271</v>
      </c>
      <c r="G416" s="213" t="s">
        <v>410</v>
      </c>
      <c r="H416" s="35" t="s">
        <v>1463</v>
      </c>
      <c r="I416" s="94">
        <v>6200</v>
      </c>
      <c r="J416" s="127"/>
      <c r="K416" s="34">
        <f t="shared" si="42"/>
        <v>54560</v>
      </c>
      <c r="L416" s="25">
        <f>FL416</f>
        <v>0</v>
      </c>
      <c r="M416" s="26">
        <v>1500</v>
      </c>
      <c r="N416" s="26">
        <v>1000</v>
      </c>
      <c r="O416" s="26">
        <v>5000</v>
      </c>
      <c r="P416" s="26">
        <v>8000</v>
      </c>
      <c r="Q416" s="258"/>
      <c r="R416" s="258"/>
      <c r="S416" s="258"/>
      <c r="T416" s="258"/>
      <c r="U416" s="258"/>
      <c r="V416" s="258"/>
      <c r="W416" s="258"/>
      <c r="X416" s="258"/>
      <c r="Y416" s="258"/>
      <c r="Z416" s="258"/>
      <c r="AA416" s="258"/>
      <c r="AB416" s="258"/>
      <c r="AC416" s="258"/>
      <c r="AD416" s="258"/>
      <c r="AE416" s="258"/>
      <c r="AF416" s="258"/>
      <c r="AG416" s="258"/>
      <c r="AH416" s="258"/>
      <c r="AI416" s="258"/>
      <c r="AJ416" s="258"/>
      <c r="AK416" s="258"/>
      <c r="AL416" s="258"/>
      <c r="AM416" s="258"/>
      <c r="AN416" s="258"/>
      <c r="AO416" s="258"/>
      <c r="AP416" s="258"/>
      <c r="AQ416" s="258"/>
      <c r="AR416" s="258"/>
      <c r="AS416" s="258"/>
      <c r="AT416" s="258"/>
      <c r="AU416" s="258"/>
      <c r="AV416" s="258"/>
      <c r="AW416" s="258"/>
      <c r="AX416" s="258"/>
      <c r="AY416" s="258"/>
      <c r="AZ416" s="258"/>
      <c r="BA416" s="258"/>
      <c r="BB416" s="258"/>
      <c r="BC416" s="258"/>
      <c r="BD416" s="258"/>
      <c r="BE416" s="258"/>
      <c r="BF416" s="258"/>
      <c r="BG416" s="258"/>
      <c r="BH416" s="258"/>
      <c r="BI416" s="258"/>
      <c r="BJ416" s="258"/>
      <c r="BK416" s="258"/>
      <c r="BL416" s="258"/>
      <c r="BM416" s="258"/>
      <c r="BN416" s="258"/>
      <c r="BO416" s="258"/>
      <c r="BP416" s="258"/>
      <c r="BQ416" s="258"/>
      <c r="BR416" s="258"/>
      <c r="BS416" s="258"/>
      <c r="BT416" s="258"/>
      <c r="BU416" s="258"/>
      <c r="BV416" s="258"/>
      <c r="BW416" s="258"/>
      <c r="BX416" s="258"/>
      <c r="BY416" s="258"/>
      <c r="BZ416" s="258"/>
      <c r="CA416" s="258"/>
      <c r="CB416" s="258"/>
      <c r="CC416" s="26">
        <v>1500</v>
      </c>
      <c r="CD416" s="27">
        <v>1500</v>
      </c>
      <c r="CE416" s="26">
        <v>1000</v>
      </c>
      <c r="CF416" s="27">
        <v>1000</v>
      </c>
      <c r="CG416" s="26">
        <v>5000</v>
      </c>
      <c r="CH416" s="27">
        <v>5000</v>
      </c>
      <c r="CI416" s="26">
        <v>8000</v>
      </c>
      <c r="CJ416" s="27"/>
      <c r="CK416" s="26"/>
      <c r="CL416" s="27"/>
      <c r="CM416" s="29">
        <v>4340</v>
      </c>
      <c r="CN416" s="133">
        <v>4620</v>
      </c>
      <c r="CO416" s="29">
        <v>4340</v>
      </c>
      <c r="CP416" s="27">
        <v>6570</v>
      </c>
      <c r="CQ416" s="29">
        <v>4340</v>
      </c>
      <c r="CR416" s="27">
        <v>0</v>
      </c>
      <c r="CS416" s="29">
        <v>4340</v>
      </c>
      <c r="CT416" s="27">
        <v>7290</v>
      </c>
      <c r="CU416" s="29">
        <v>4340</v>
      </c>
      <c r="CV416" s="27">
        <v>12620</v>
      </c>
      <c r="CW416" s="29">
        <v>4340</v>
      </c>
      <c r="CX416" s="27"/>
      <c r="CY416" s="29">
        <v>4340</v>
      </c>
      <c r="CZ416" s="27"/>
      <c r="DA416" s="29">
        <v>4340</v>
      </c>
      <c r="DB416" s="27">
        <v>11620</v>
      </c>
      <c r="DC416" s="29">
        <v>4340</v>
      </c>
      <c r="DD416" s="27">
        <v>4340</v>
      </c>
      <c r="DE416" s="128"/>
      <c r="DF416" s="27"/>
      <c r="DG416" s="128"/>
      <c r="DH416" s="27"/>
      <c r="DI416" s="128"/>
      <c r="DJ416" s="27"/>
      <c r="DK416" s="28"/>
      <c r="DL416" s="27"/>
      <c r="DM416" s="28"/>
      <c r="DN416" s="27"/>
      <c r="DO416" s="28"/>
      <c r="DP416" s="27"/>
      <c r="DQ416" s="28"/>
      <c r="DR416" s="27"/>
      <c r="DS416" s="28"/>
      <c r="DT416" s="27"/>
      <c r="DU416" s="28"/>
      <c r="DV416" s="27"/>
      <c r="DW416" s="28"/>
      <c r="DX416" s="27"/>
      <c r="DY416" s="28"/>
      <c r="DZ416" s="27"/>
      <c r="EA416" s="28"/>
      <c r="EB416" s="27"/>
      <c r="EC416" s="28"/>
      <c r="ED416" s="27"/>
      <c r="EE416" s="28"/>
      <c r="EF416" s="27"/>
      <c r="EG416" s="28"/>
      <c r="EH416" s="27"/>
      <c r="EI416" s="28"/>
      <c r="EJ416" s="27"/>
      <c r="EK416" s="28"/>
      <c r="EL416" s="27"/>
      <c r="EM416" s="28"/>
      <c r="EN416" s="27"/>
      <c r="EO416" s="28"/>
      <c r="EP416" s="27"/>
      <c r="EQ416" s="28"/>
      <c r="ER416" s="27"/>
      <c r="ES416" s="28"/>
      <c r="ET416" s="27"/>
      <c r="EU416" s="26"/>
      <c r="EV416" s="27"/>
      <c r="EW416" s="26"/>
      <c r="EX416" s="27"/>
      <c r="EY416" s="26"/>
      <c r="EZ416" s="27"/>
      <c r="FA416" s="26"/>
      <c r="FB416" s="27"/>
      <c r="FC416" s="26"/>
      <c r="FD416" s="27"/>
      <c r="FE416" s="26"/>
      <c r="FF416" s="27"/>
      <c r="FG416" s="30"/>
      <c r="FH416" s="31"/>
      <c r="FI416" s="31">
        <f t="shared" si="40"/>
        <v>54560</v>
      </c>
      <c r="FJ416" s="31">
        <f t="shared" si="43"/>
        <v>54560</v>
      </c>
      <c r="FK416" s="31">
        <f t="shared" si="44"/>
        <v>54560</v>
      </c>
      <c r="FL416" s="32">
        <f t="shared" si="45"/>
        <v>0</v>
      </c>
    </row>
    <row r="417" spans="1:168" ht="20.25" customHeight="1">
      <c r="A417" s="172">
        <v>410</v>
      </c>
      <c r="B417" s="48" t="s">
        <v>478</v>
      </c>
      <c r="C417" s="20" t="s">
        <v>479</v>
      </c>
      <c r="D417" s="20" t="s">
        <v>1460</v>
      </c>
      <c r="E417" s="20" t="s">
        <v>1458</v>
      </c>
      <c r="F417" s="21" t="s">
        <v>480</v>
      </c>
      <c r="G417" s="212"/>
      <c r="H417" s="24"/>
      <c r="I417" s="23">
        <v>6600</v>
      </c>
      <c r="K417" s="34">
        <f t="shared" si="42"/>
        <v>57080</v>
      </c>
      <c r="L417" s="25">
        <f>FJ417</f>
        <v>57080</v>
      </c>
      <c r="M417" s="26">
        <v>1500</v>
      </c>
      <c r="N417" s="26">
        <v>1000</v>
      </c>
      <c r="O417" s="26">
        <v>5000</v>
      </c>
      <c r="P417" s="26">
        <v>8000</v>
      </c>
      <c r="Q417" s="258"/>
      <c r="R417" s="258"/>
      <c r="S417" s="258"/>
      <c r="T417" s="258"/>
      <c r="U417" s="258"/>
      <c r="V417" s="258"/>
      <c r="W417" s="258"/>
      <c r="X417" s="258"/>
      <c r="Y417" s="258"/>
      <c r="Z417" s="258"/>
      <c r="AA417" s="258"/>
      <c r="AB417" s="258"/>
      <c r="AC417" s="258"/>
      <c r="AD417" s="258"/>
      <c r="AE417" s="258"/>
      <c r="AF417" s="258"/>
      <c r="AG417" s="258"/>
      <c r="AH417" s="258"/>
      <c r="AI417" s="258"/>
      <c r="AJ417" s="258"/>
      <c r="AK417" s="258"/>
      <c r="AL417" s="258"/>
      <c r="AM417" s="258"/>
      <c r="AN417" s="258"/>
      <c r="AO417" s="258"/>
      <c r="AP417" s="258"/>
      <c r="AQ417" s="258"/>
      <c r="AR417" s="258"/>
      <c r="AS417" s="258"/>
      <c r="AT417" s="258"/>
      <c r="AU417" s="258"/>
      <c r="AV417" s="258"/>
      <c r="AW417" s="258"/>
      <c r="AX417" s="258"/>
      <c r="AY417" s="258"/>
      <c r="AZ417" s="258"/>
      <c r="BA417" s="258"/>
      <c r="BB417" s="258"/>
      <c r="BC417" s="258"/>
      <c r="BD417" s="258"/>
      <c r="BE417" s="258"/>
      <c r="BF417" s="258"/>
      <c r="BG417" s="258"/>
      <c r="BH417" s="258"/>
      <c r="BI417" s="258"/>
      <c r="BJ417" s="258"/>
      <c r="BK417" s="258"/>
      <c r="BL417" s="258"/>
      <c r="BM417" s="258"/>
      <c r="BN417" s="258"/>
      <c r="BO417" s="258"/>
      <c r="BP417" s="258"/>
      <c r="BQ417" s="258"/>
      <c r="BR417" s="258"/>
      <c r="BS417" s="258"/>
      <c r="BT417" s="258"/>
      <c r="BU417" s="258"/>
      <c r="BV417" s="258"/>
      <c r="BW417" s="258"/>
      <c r="BX417" s="258"/>
      <c r="BY417" s="258"/>
      <c r="BZ417" s="258"/>
      <c r="CA417" s="258"/>
      <c r="CB417" s="258"/>
      <c r="CC417" s="26">
        <v>1500</v>
      </c>
      <c r="CD417" s="27">
        <v>1500</v>
      </c>
      <c r="CE417" s="26">
        <v>1000</v>
      </c>
      <c r="CF417" s="27">
        <v>1000</v>
      </c>
      <c r="CG417" s="26">
        <v>5000</v>
      </c>
      <c r="CH417" s="27">
        <v>5000</v>
      </c>
      <c r="CI417" s="26">
        <v>8000</v>
      </c>
      <c r="CJ417" s="27">
        <v>0</v>
      </c>
      <c r="CK417" s="28"/>
      <c r="CL417" s="27"/>
      <c r="CM417" s="26"/>
      <c r="CN417" s="27"/>
      <c r="CO417" s="29">
        <v>4620</v>
      </c>
      <c r="CP417" s="27">
        <v>4620</v>
      </c>
      <c r="CQ417" s="29">
        <v>4620</v>
      </c>
      <c r="CR417" s="27">
        <v>4620</v>
      </c>
      <c r="CS417" s="29">
        <v>4620</v>
      </c>
      <c r="CT417" s="27">
        <v>0</v>
      </c>
      <c r="CU417" s="29">
        <v>4620</v>
      </c>
      <c r="CV417" s="27">
        <v>16240</v>
      </c>
      <c r="CW417" s="29">
        <v>4620</v>
      </c>
      <c r="CX417" s="27"/>
      <c r="CY417" s="29">
        <v>4620</v>
      </c>
      <c r="CZ417" s="27"/>
      <c r="DA417" s="29">
        <v>4620</v>
      </c>
      <c r="DB417" s="27"/>
      <c r="DC417" s="29">
        <v>4620</v>
      </c>
      <c r="DD417" s="27"/>
      <c r="DE417" s="29">
        <v>4620</v>
      </c>
      <c r="DF417" s="27">
        <v>9240</v>
      </c>
      <c r="DG417" s="28"/>
      <c r="DH417" s="27"/>
      <c r="DI417" s="28"/>
      <c r="DJ417" s="27"/>
      <c r="DK417" s="28"/>
      <c r="DL417" s="27"/>
      <c r="DM417" s="28"/>
      <c r="DN417" s="27"/>
      <c r="DO417" s="28"/>
      <c r="DP417" s="27"/>
      <c r="DQ417" s="28"/>
      <c r="DR417" s="27"/>
      <c r="DS417" s="28"/>
      <c r="DT417" s="27"/>
      <c r="DU417" s="28"/>
      <c r="DV417" s="27"/>
      <c r="DW417" s="28"/>
      <c r="DX417" s="27"/>
      <c r="DY417" s="28"/>
      <c r="DZ417" s="27"/>
      <c r="EA417" s="28"/>
      <c r="EB417" s="27"/>
      <c r="EC417" s="28"/>
      <c r="ED417" s="27"/>
      <c r="EE417" s="28"/>
      <c r="EF417" s="27"/>
      <c r="EG417" s="28"/>
      <c r="EH417" s="27"/>
      <c r="EI417" s="28"/>
      <c r="EJ417" s="27"/>
      <c r="EK417" s="28"/>
      <c r="EL417" s="27"/>
      <c r="EM417" s="28"/>
      <c r="EN417" s="27"/>
      <c r="EO417" s="28"/>
      <c r="EP417" s="27"/>
      <c r="EQ417" s="28"/>
      <c r="ER417" s="27"/>
      <c r="ES417" s="28"/>
      <c r="ET417" s="27"/>
      <c r="EU417" s="26"/>
      <c r="EV417" s="27"/>
      <c r="EW417" s="26"/>
      <c r="EX417" s="27"/>
      <c r="EY417" s="26"/>
      <c r="EZ417" s="27"/>
      <c r="FA417" s="26"/>
      <c r="FB417" s="27"/>
      <c r="FC417" s="26"/>
      <c r="FD417" s="27"/>
      <c r="FE417" s="26"/>
      <c r="FF417" s="27"/>
      <c r="FG417" s="30"/>
      <c r="FH417" s="31"/>
      <c r="FI417" s="31">
        <f t="shared" si="40"/>
        <v>42220</v>
      </c>
      <c r="FJ417" s="31">
        <f t="shared" si="43"/>
        <v>57080</v>
      </c>
      <c r="FK417" s="31">
        <f t="shared" si="44"/>
        <v>42220</v>
      </c>
      <c r="FL417" s="32">
        <f t="shared" si="45"/>
        <v>14860</v>
      </c>
    </row>
    <row r="418" spans="1:168" ht="20.25" customHeight="1">
      <c r="A418" s="41">
        <v>411</v>
      </c>
      <c r="B418" s="48" t="s">
        <v>1272</v>
      </c>
      <c r="C418" s="20" t="s">
        <v>1273</v>
      </c>
      <c r="D418" s="20" t="s">
        <v>1460</v>
      </c>
      <c r="E418" s="20" t="s">
        <v>1457</v>
      </c>
      <c r="F418" s="126" t="s">
        <v>1274</v>
      </c>
      <c r="G418" s="212"/>
      <c r="H418" s="147"/>
      <c r="I418" s="94">
        <v>6600</v>
      </c>
      <c r="J418" s="147"/>
      <c r="K418" s="34">
        <f t="shared" si="42"/>
        <v>57080</v>
      </c>
      <c r="L418" s="25">
        <f>FL418</f>
        <v>39580</v>
      </c>
      <c r="M418" s="26">
        <v>1500</v>
      </c>
      <c r="N418" s="26">
        <v>1000</v>
      </c>
      <c r="O418" s="26">
        <v>5000</v>
      </c>
      <c r="P418" s="26">
        <v>8000</v>
      </c>
      <c r="Q418" s="258"/>
      <c r="R418" s="258"/>
      <c r="S418" s="258"/>
      <c r="T418" s="258"/>
      <c r="U418" s="258"/>
      <c r="V418" s="258"/>
      <c r="W418" s="258"/>
      <c r="X418" s="258"/>
      <c r="Y418" s="258"/>
      <c r="Z418" s="258"/>
      <c r="AA418" s="258"/>
      <c r="AB418" s="258"/>
      <c r="AC418" s="258"/>
      <c r="AD418" s="258"/>
      <c r="AE418" s="258"/>
      <c r="AF418" s="258"/>
      <c r="AG418" s="258"/>
      <c r="AH418" s="258"/>
      <c r="AI418" s="258"/>
      <c r="AJ418" s="258"/>
      <c r="AK418" s="258"/>
      <c r="AL418" s="258"/>
      <c r="AM418" s="258"/>
      <c r="AN418" s="258"/>
      <c r="AO418" s="258"/>
      <c r="AP418" s="258"/>
      <c r="AQ418" s="258"/>
      <c r="AR418" s="258"/>
      <c r="AS418" s="258"/>
      <c r="AT418" s="258"/>
      <c r="AU418" s="258"/>
      <c r="AV418" s="258"/>
      <c r="AW418" s="258"/>
      <c r="AX418" s="258"/>
      <c r="AY418" s="258"/>
      <c r="AZ418" s="258"/>
      <c r="BA418" s="258"/>
      <c r="BB418" s="258"/>
      <c r="BC418" s="258"/>
      <c r="BD418" s="258"/>
      <c r="BE418" s="258"/>
      <c r="BF418" s="258"/>
      <c r="BG418" s="258"/>
      <c r="BH418" s="258"/>
      <c r="BI418" s="258"/>
      <c r="BJ418" s="258"/>
      <c r="BK418" s="258"/>
      <c r="BL418" s="258"/>
      <c r="BM418" s="258"/>
      <c r="BN418" s="258"/>
      <c r="BO418" s="258"/>
      <c r="BP418" s="258"/>
      <c r="BQ418" s="258"/>
      <c r="BR418" s="258"/>
      <c r="BS418" s="258"/>
      <c r="BT418" s="258"/>
      <c r="BU418" s="258"/>
      <c r="BV418" s="258"/>
      <c r="BW418" s="258"/>
      <c r="BX418" s="258"/>
      <c r="BY418" s="258"/>
      <c r="BZ418" s="258"/>
      <c r="CA418" s="258"/>
      <c r="CB418" s="258"/>
      <c r="CC418" s="26">
        <v>1500</v>
      </c>
      <c r="CD418" s="27">
        <v>1500</v>
      </c>
      <c r="CE418" s="26">
        <v>1000</v>
      </c>
      <c r="CF418" s="27">
        <v>1000</v>
      </c>
      <c r="CG418" s="26">
        <v>5000</v>
      </c>
      <c r="CH418" s="27">
        <v>5000</v>
      </c>
      <c r="CI418" s="26">
        <v>8000</v>
      </c>
      <c r="CJ418" s="27">
        <v>0</v>
      </c>
      <c r="CK418" s="26"/>
      <c r="CL418" s="27"/>
      <c r="CM418" s="29">
        <v>4620</v>
      </c>
      <c r="CN418" s="27">
        <v>0</v>
      </c>
      <c r="CO418" s="29">
        <v>4620</v>
      </c>
      <c r="CP418" s="27"/>
      <c r="CQ418" s="29">
        <v>4620</v>
      </c>
      <c r="CR418" s="27"/>
      <c r="CS418" s="29">
        <v>4620</v>
      </c>
      <c r="CT418" s="27">
        <v>10000</v>
      </c>
      <c r="CU418" s="29">
        <v>4620</v>
      </c>
      <c r="CV418" s="27"/>
      <c r="CW418" s="29">
        <v>4620</v>
      </c>
      <c r="CX418" s="27"/>
      <c r="CY418" s="29">
        <v>4620</v>
      </c>
      <c r="CZ418" s="27"/>
      <c r="DA418" s="29">
        <v>4620</v>
      </c>
      <c r="DB418" s="27"/>
      <c r="DC418" s="29">
        <v>4620</v>
      </c>
      <c r="DD418" s="27"/>
      <c r="DE418" s="128"/>
      <c r="DF418" s="27"/>
      <c r="DG418" s="128"/>
      <c r="DH418" s="27"/>
      <c r="DI418" s="128"/>
      <c r="DJ418" s="27"/>
      <c r="DK418" s="28"/>
      <c r="DL418" s="27"/>
      <c r="DM418" s="28"/>
      <c r="DN418" s="27"/>
      <c r="DO418" s="28"/>
      <c r="DP418" s="27"/>
      <c r="DQ418" s="28"/>
      <c r="DR418" s="27"/>
      <c r="DS418" s="28"/>
      <c r="DT418" s="27"/>
      <c r="DU418" s="28"/>
      <c r="DV418" s="27"/>
      <c r="DW418" s="28"/>
      <c r="DX418" s="27"/>
      <c r="DY418" s="28"/>
      <c r="DZ418" s="27"/>
      <c r="EA418" s="28"/>
      <c r="EB418" s="27"/>
      <c r="EC418" s="28"/>
      <c r="ED418" s="27"/>
      <c r="EE418" s="28"/>
      <c r="EF418" s="27"/>
      <c r="EG418" s="28"/>
      <c r="EH418" s="27"/>
      <c r="EI418" s="28"/>
      <c r="EJ418" s="27"/>
      <c r="EK418" s="28"/>
      <c r="EL418" s="27"/>
      <c r="EM418" s="28"/>
      <c r="EN418" s="27"/>
      <c r="EO418" s="28"/>
      <c r="EP418" s="27"/>
      <c r="EQ418" s="28"/>
      <c r="ER418" s="27"/>
      <c r="ES418" s="28"/>
      <c r="ET418" s="27"/>
      <c r="EU418" s="26"/>
      <c r="EV418" s="27"/>
      <c r="EW418" s="26"/>
      <c r="EX418" s="27"/>
      <c r="EY418" s="26"/>
      <c r="EZ418" s="27"/>
      <c r="FA418" s="26"/>
      <c r="FB418" s="27"/>
      <c r="FC418" s="26"/>
      <c r="FD418" s="27"/>
      <c r="FE418" s="26"/>
      <c r="FF418" s="27"/>
      <c r="FG418" s="30"/>
      <c r="FH418" s="31"/>
      <c r="FI418" s="31">
        <f t="shared" si="40"/>
        <v>17500</v>
      </c>
      <c r="FJ418" s="31">
        <f t="shared" si="43"/>
        <v>57080</v>
      </c>
      <c r="FK418" s="31">
        <f t="shared" si="44"/>
        <v>17500</v>
      </c>
      <c r="FL418" s="32">
        <f t="shared" si="45"/>
        <v>39580</v>
      </c>
    </row>
    <row r="419" spans="1:168" ht="20.25" customHeight="1">
      <c r="A419" s="172">
        <v>412</v>
      </c>
      <c r="B419" s="48" t="s">
        <v>1275</v>
      </c>
      <c r="C419" s="20" t="s">
        <v>1276</v>
      </c>
      <c r="D419" s="20" t="s">
        <v>1460</v>
      </c>
      <c r="E419" s="20" t="s">
        <v>1457</v>
      </c>
      <c r="F419" s="126" t="s">
        <v>1277</v>
      </c>
      <c r="G419" s="212"/>
      <c r="H419" s="147"/>
      <c r="I419" s="94">
        <v>6600</v>
      </c>
      <c r="J419" s="147"/>
      <c r="K419" s="34">
        <f t="shared" si="42"/>
        <v>57080</v>
      </c>
      <c r="L419" s="25">
        <f>FL419</f>
        <v>9240</v>
      </c>
      <c r="M419" s="26">
        <v>1500</v>
      </c>
      <c r="N419" s="26">
        <v>1000</v>
      </c>
      <c r="O419" s="26">
        <v>5000</v>
      </c>
      <c r="P419" s="26">
        <v>8000</v>
      </c>
      <c r="Q419" s="258"/>
      <c r="R419" s="258"/>
      <c r="S419" s="258"/>
      <c r="T419" s="258"/>
      <c r="U419" s="258"/>
      <c r="V419" s="258"/>
      <c r="W419" s="258"/>
      <c r="X419" s="258"/>
      <c r="Y419" s="258"/>
      <c r="Z419" s="258"/>
      <c r="AA419" s="258"/>
      <c r="AB419" s="258"/>
      <c r="AC419" s="258"/>
      <c r="AD419" s="258"/>
      <c r="AE419" s="258"/>
      <c r="AF419" s="258"/>
      <c r="AG419" s="258"/>
      <c r="AH419" s="258"/>
      <c r="AI419" s="258"/>
      <c r="AJ419" s="258"/>
      <c r="AK419" s="258"/>
      <c r="AL419" s="258"/>
      <c r="AM419" s="258"/>
      <c r="AN419" s="258"/>
      <c r="AO419" s="258"/>
      <c r="AP419" s="258"/>
      <c r="AQ419" s="258"/>
      <c r="AR419" s="258"/>
      <c r="AS419" s="258"/>
      <c r="AT419" s="258"/>
      <c r="AU419" s="258"/>
      <c r="AV419" s="258"/>
      <c r="AW419" s="258"/>
      <c r="AX419" s="258"/>
      <c r="AY419" s="258"/>
      <c r="AZ419" s="258"/>
      <c r="BA419" s="258"/>
      <c r="BB419" s="258"/>
      <c r="BC419" s="258"/>
      <c r="BD419" s="258"/>
      <c r="BE419" s="258"/>
      <c r="BF419" s="258"/>
      <c r="BG419" s="258"/>
      <c r="BH419" s="258"/>
      <c r="BI419" s="258"/>
      <c r="BJ419" s="258"/>
      <c r="BK419" s="258"/>
      <c r="BL419" s="258"/>
      <c r="BM419" s="258"/>
      <c r="BN419" s="258"/>
      <c r="BO419" s="258"/>
      <c r="BP419" s="258"/>
      <c r="BQ419" s="258"/>
      <c r="BR419" s="258"/>
      <c r="BS419" s="258"/>
      <c r="BT419" s="258"/>
      <c r="BU419" s="258"/>
      <c r="BV419" s="258"/>
      <c r="BW419" s="258"/>
      <c r="BX419" s="258"/>
      <c r="BY419" s="258"/>
      <c r="BZ419" s="258"/>
      <c r="CA419" s="258"/>
      <c r="CB419" s="258"/>
      <c r="CC419" s="26">
        <v>1500</v>
      </c>
      <c r="CD419" s="27">
        <v>1500</v>
      </c>
      <c r="CE419" s="26">
        <v>1000</v>
      </c>
      <c r="CF419" s="27">
        <v>1000</v>
      </c>
      <c r="CG419" s="26">
        <v>5000</v>
      </c>
      <c r="CH419" s="27">
        <v>5000</v>
      </c>
      <c r="CI419" s="26">
        <v>8000</v>
      </c>
      <c r="CJ419" s="27">
        <v>0</v>
      </c>
      <c r="CK419" s="26"/>
      <c r="CL419" s="27"/>
      <c r="CM419" s="29">
        <v>4620</v>
      </c>
      <c r="CN419" s="27">
        <v>0</v>
      </c>
      <c r="CO419" s="29">
        <v>4620</v>
      </c>
      <c r="CP419" s="27">
        <v>0</v>
      </c>
      <c r="CQ419" s="29">
        <v>4620</v>
      </c>
      <c r="CR419" s="27">
        <v>21860</v>
      </c>
      <c r="CS419" s="29">
        <v>4620</v>
      </c>
      <c r="CT419" s="27">
        <v>4620</v>
      </c>
      <c r="CU419" s="29">
        <v>4620</v>
      </c>
      <c r="CV419" s="27"/>
      <c r="CW419" s="29">
        <v>4620</v>
      </c>
      <c r="CX419" s="27"/>
      <c r="CY419" s="29">
        <v>4620</v>
      </c>
      <c r="CZ419" s="27"/>
      <c r="DA419" s="29">
        <v>4620</v>
      </c>
      <c r="DB419" s="27"/>
      <c r="DC419" s="29">
        <v>4620</v>
      </c>
      <c r="DD419" s="27">
        <v>13860</v>
      </c>
      <c r="DE419" s="128"/>
      <c r="DF419" s="27"/>
      <c r="DG419" s="128"/>
      <c r="DH419" s="27"/>
      <c r="DI419" s="128"/>
      <c r="DJ419" s="27"/>
      <c r="DK419" s="28"/>
      <c r="DL419" s="27"/>
      <c r="DM419" s="28"/>
      <c r="DN419" s="27"/>
      <c r="DO419" s="28"/>
      <c r="DP419" s="27"/>
      <c r="DQ419" s="28"/>
      <c r="DR419" s="27"/>
      <c r="DS419" s="28"/>
      <c r="DT419" s="27"/>
      <c r="DU419" s="28"/>
      <c r="DV419" s="27"/>
      <c r="DW419" s="28"/>
      <c r="DX419" s="27"/>
      <c r="DY419" s="28"/>
      <c r="DZ419" s="27"/>
      <c r="EA419" s="28"/>
      <c r="EB419" s="27"/>
      <c r="EC419" s="28"/>
      <c r="ED419" s="27"/>
      <c r="EE419" s="28"/>
      <c r="EF419" s="27"/>
      <c r="EG419" s="28"/>
      <c r="EH419" s="27"/>
      <c r="EI419" s="28"/>
      <c r="EJ419" s="27"/>
      <c r="EK419" s="28"/>
      <c r="EL419" s="27"/>
      <c r="EM419" s="28"/>
      <c r="EN419" s="27"/>
      <c r="EO419" s="28"/>
      <c r="EP419" s="27"/>
      <c r="EQ419" s="28"/>
      <c r="ER419" s="27"/>
      <c r="ES419" s="28"/>
      <c r="ET419" s="27"/>
      <c r="EU419" s="26"/>
      <c r="EV419" s="27"/>
      <c r="EW419" s="26"/>
      <c r="EX419" s="27"/>
      <c r="EY419" s="26"/>
      <c r="EZ419" s="27"/>
      <c r="FA419" s="26"/>
      <c r="FB419" s="27"/>
      <c r="FC419" s="26"/>
      <c r="FD419" s="27"/>
      <c r="FE419" s="26"/>
      <c r="FF419" s="27"/>
      <c r="FG419" s="30"/>
      <c r="FH419" s="31"/>
      <c r="FI419" s="31">
        <f t="shared" ref="FH419:FI445" si="47">FF419+FD419+FB419+EZ419+EX419+EV419+ET419+ER419+EP419+EN419+EL419+EJ419+EH419+EF419+ED419+EB419+DZ419+DX419+DV419+DT419+DR419+DP419+DN419+DL419+DJ419+DH419+DF419+DD419+DB419+CZ419+CX419+CV419+CT419+CR419+CP419+CN419+CL419+CH419+CF419+CD419+CJ419</f>
        <v>47840</v>
      </c>
      <c r="FJ419" s="31">
        <f t="shared" si="43"/>
        <v>57080</v>
      </c>
      <c r="FK419" s="31">
        <f t="shared" si="44"/>
        <v>47840</v>
      </c>
      <c r="FL419" s="32">
        <f t="shared" si="45"/>
        <v>9240</v>
      </c>
    </row>
    <row r="420" spans="1:168" ht="20.25" customHeight="1">
      <c r="A420" s="41">
        <v>413</v>
      </c>
      <c r="B420" s="48" t="s">
        <v>1278</v>
      </c>
      <c r="C420" s="20" t="s">
        <v>1279</v>
      </c>
      <c r="D420" s="20" t="s">
        <v>1460</v>
      </c>
      <c r="E420" s="20" t="s">
        <v>1457</v>
      </c>
      <c r="F420" s="126" t="s">
        <v>1280</v>
      </c>
      <c r="G420" s="33"/>
      <c r="H420" s="127"/>
      <c r="I420" s="94">
        <v>6600</v>
      </c>
      <c r="J420" s="127"/>
      <c r="K420" s="34">
        <f t="shared" si="42"/>
        <v>57080</v>
      </c>
      <c r="L420" s="25">
        <f>FL420</f>
        <v>0</v>
      </c>
      <c r="M420" s="26">
        <v>1500</v>
      </c>
      <c r="N420" s="26">
        <v>1000</v>
      </c>
      <c r="O420" s="26">
        <v>5000</v>
      </c>
      <c r="P420" s="26">
        <v>8000</v>
      </c>
      <c r="Q420" s="258"/>
      <c r="R420" s="258"/>
      <c r="S420" s="258"/>
      <c r="T420" s="258"/>
      <c r="U420" s="258"/>
      <c r="V420" s="258"/>
      <c r="W420" s="258"/>
      <c r="X420" s="258"/>
      <c r="Y420" s="258"/>
      <c r="Z420" s="258"/>
      <c r="AA420" s="258"/>
      <c r="AB420" s="258"/>
      <c r="AC420" s="258"/>
      <c r="AD420" s="258"/>
      <c r="AE420" s="258"/>
      <c r="AF420" s="258"/>
      <c r="AG420" s="258"/>
      <c r="AH420" s="258"/>
      <c r="AI420" s="258"/>
      <c r="AJ420" s="258"/>
      <c r="AK420" s="258"/>
      <c r="AL420" s="258"/>
      <c r="AM420" s="258"/>
      <c r="AN420" s="258"/>
      <c r="AO420" s="258"/>
      <c r="AP420" s="258"/>
      <c r="AQ420" s="258"/>
      <c r="AR420" s="258"/>
      <c r="AS420" s="258"/>
      <c r="AT420" s="258"/>
      <c r="AU420" s="258"/>
      <c r="AV420" s="258"/>
      <c r="AW420" s="258"/>
      <c r="AX420" s="258"/>
      <c r="AY420" s="258"/>
      <c r="AZ420" s="258"/>
      <c r="BA420" s="258"/>
      <c r="BB420" s="258"/>
      <c r="BC420" s="258"/>
      <c r="BD420" s="258"/>
      <c r="BE420" s="258"/>
      <c r="BF420" s="258"/>
      <c r="BG420" s="258"/>
      <c r="BH420" s="258"/>
      <c r="BI420" s="258"/>
      <c r="BJ420" s="258"/>
      <c r="BK420" s="258"/>
      <c r="BL420" s="258"/>
      <c r="BM420" s="258"/>
      <c r="BN420" s="258"/>
      <c r="BO420" s="258"/>
      <c r="BP420" s="258"/>
      <c r="BQ420" s="258"/>
      <c r="BR420" s="258"/>
      <c r="BS420" s="258"/>
      <c r="BT420" s="258"/>
      <c r="BU420" s="258"/>
      <c r="BV420" s="258"/>
      <c r="BW420" s="258"/>
      <c r="BX420" s="258"/>
      <c r="BY420" s="258"/>
      <c r="BZ420" s="258"/>
      <c r="CA420" s="258"/>
      <c r="CB420" s="258"/>
      <c r="CC420" s="26">
        <v>1500</v>
      </c>
      <c r="CD420" s="27">
        <v>1500</v>
      </c>
      <c r="CE420" s="26">
        <v>1000</v>
      </c>
      <c r="CF420" s="27">
        <v>1000</v>
      </c>
      <c r="CG420" s="26">
        <v>5000</v>
      </c>
      <c r="CH420" s="27">
        <v>5000</v>
      </c>
      <c r="CI420" s="26">
        <v>8000</v>
      </c>
      <c r="CJ420" s="27">
        <v>8000</v>
      </c>
      <c r="CK420" s="26"/>
      <c r="CL420" s="27"/>
      <c r="CM420" s="29">
        <v>4620</v>
      </c>
      <c r="CN420" s="27">
        <v>4620</v>
      </c>
      <c r="CO420" s="29">
        <v>4620</v>
      </c>
      <c r="CP420" s="27">
        <v>4620</v>
      </c>
      <c r="CQ420" s="29">
        <v>4620</v>
      </c>
      <c r="CR420" s="27">
        <v>4620</v>
      </c>
      <c r="CS420" s="29">
        <v>4620</v>
      </c>
      <c r="CT420" s="27">
        <v>4620</v>
      </c>
      <c r="CU420" s="29">
        <v>4620</v>
      </c>
      <c r="CV420" s="27"/>
      <c r="CW420" s="29">
        <v>4620</v>
      </c>
      <c r="CX420" s="27">
        <v>9240</v>
      </c>
      <c r="CY420" s="29">
        <v>4620</v>
      </c>
      <c r="CZ420" s="27"/>
      <c r="DA420" s="29">
        <v>4620</v>
      </c>
      <c r="DB420" s="27">
        <v>9240</v>
      </c>
      <c r="DC420" s="29">
        <v>4620</v>
      </c>
      <c r="DD420" s="27">
        <v>4620</v>
      </c>
      <c r="DE420" s="128"/>
      <c r="DF420" s="27"/>
      <c r="DG420" s="128"/>
      <c r="DH420" s="27"/>
      <c r="DI420" s="128"/>
      <c r="DJ420" s="27"/>
      <c r="DK420" s="28"/>
      <c r="DL420" s="27"/>
      <c r="DM420" s="28"/>
      <c r="DN420" s="27"/>
      <c r="DO420" s="28"/>
      <c r="DP420" s="27"/>
      <c r="DQ420" s="28"/>
      <c r="DR420" s="27"/>
      <c r="DS420" s="28"/>
      <c r="DT420" s="27"/>
      <c r="DU420" s="28"/>
      <c r="DV420" s="27"/>
      <c r="DW420" s="28"/>
      <c r="DX420" s="27"/>
      <c r="DY420" s="28"/>
      <c r="DZ420" s="27"/>
      <c r="EA420" s="28"/>
      <c r="EB420" s="27"/>
      <c r="EC420" s="28"/>
      <c r="ED420" s="27"/>
      <c r="EE420" s="28"/>
      <c r="EF420" s="27"/>
      <c r="EG420" s="28"/>
      <c r="EH420" s="27"/>
      <c r="EI420" s="28"/>
      <c r="EJ420" s="27"/>
      <c r="EK420" s="28"/>
      <c r="EL420" s="27"/>
      <c r="EM420" s="28"/>
      <c r="EN420" s="27"/>
      <c r="EO420" s="28"/>
      <c r="EP420" s="27"/>
      <c r="EQ420" s="28"/>
      <c r="ER420" s="27"/>
      <c r="ES420" s="28"/>
      <c r="ET420" s="27"/>
      <c r="EU420" s="26"/>
      <c r="EV420" s="27"/>
      <c r="EW420" s="26"/>
      <c r="EX420" s="27"/>
      <c r="EY420" s="26"/>
      <c r="EZ420" s="27"/>
      <c r="FA420" s="26"/>
      <c r="FB420" s="27"/>
      <c r="FC420" s="26"/>
      <c r="FD420" s="27"/>
      <c r="FE420" s="26"/>
      <c r="FF420" s="27"/>
      <c r="FG420" s="30"/>
      <c r="FH420" s="31"/>
      <c r="FI420" s="31">
        <f t="shared" si="47"/>
        <v>57080</v>
      </c>
      <c r="FJ420" s="31">
        <f t="shared" si="43"/>
        <v>57080</v>
      </c>
      <c r="FK420" s="31">
        <f t="shared" si="44"/>
        <v>57080</v>
      </c>
      <c r="FL420" s="32">
        <f t="shared" si="45"/>
        <v>0</v>
      </c>
    </row>
    <row r="421" spans="1:168" ht="20.25" customHeight="1">
      <c r="A421" s="172">
        <v>414</v>
      </c>
      <c r="B421" s="48" t="s">
        <v>1281</v>
      </c>
      <c r="C421" s="20" t="s">
        <v>1282</v>
      </c>
      <c r="D421" s="20" t="s">
        <v>1460</v>
      </c>
      <c r="E421" s="20" t="s">
        <v>1457</v>
      </c>
      <c r="F421" s="126" t="s">
        <v>1283</v>
      </c>
      <c r="G421" s="33"/>
      <c r="H421" s="127"/>
      <c r="I421" s="94">
        <v>6600</v>
      </c>
      <c r="J421" s="127"/>
      <c r="K421" s="34">
        <f t="shared" si="42"/>
        <v>57080</v>
      </c>
      <c r="L421" s="25">
        <f>FL421</f>
        <v>4620</v>
      </c>
      <c r="M421" s="26">
        <v>1500</v>
      </c>
      <c r="N421" s="26">
        <v>1000</v>
      </c>
      <c r="O421" s="26">
        <v>5000</v>
      </c>
      <c r="P421" s="26">
        <v>8000</v>
      </c>
      <c r="Q421" s="258"/>
      <c r="R421" s="258"/>
      <c r="S421" s="258"/>
      <c r="T421" s="258"/>
      <c r="U421" s="258"/>
      <c r="V421" s="258"/>
      <c r="W421" s="258"/>
      <c r="X421" s="258"/>
      <c r="Y421" s="258"/>
      <c r="Z421" s="258"/>
      <c r="AA421" s="258"/>
      <c r="AB421" s="258"/>
      <c r="AC421" s="258"/>
      <c r="AD421" s="258"/>
      <c r="AE421" s="258"/>
      <c r="AF421" s="258"/>
      <c r="AG421" s="258"/>
      <c r="AH421" s="258"/>
      <c r="AI421" s="258"/>
      <c r="AJ421" s="258"/>
      <c r="AK421" s="258"/>
      <c r="AL421" s="258"/>
      <c r="AM421" s="258"/>
      <c r="AN421" s="258"/>
      <c r="AO421" s="258"/>
      <c r="AP421" s="258"/>
      <c r="AQ421" s="258"/>
      <c r="AR421" s="258"/>
      <c r="AS421" s="258"/>
      <c r="AT421" s="258"/>
      <c r="AU421" s="258"/>
      <c r="AV421" s="258"/>
      <c r="AW421" s="258"/>
      <c r="AX421" s="258"/>
      <c r="AY421" s="258"/>
      <c r="AZ421" s="258"/>
      <c r="BA421" s="258"/>
      <c r="BB421" s="258"/>
      <c r="BC421" s="258"/>
      <c r="BD421" s="258"/>
      <c r="BE421" s="258"/>
      <c r="BF421" s="258"/>
      <c r="BG421" s="258"/>
      <c r="BH421" s="258"/>
      <c r="BI421" s="258"/>
      <c r="BJ421" s="258"/>
      <c r="BK421" s="258"/>
      <c r="BL421" s="258"/>
      <c r="BM421" s="258"/>
      <c r="BN421" s="258"/>
      <c r="BO421" s="258"/>
      <c r="BP421" s="258"/>
      <c r="BQ421" s="258"/>
      <c r="BR421" s="258"/>
      <c r="BS421" s="258"/>
      <c r="BT421" s="258"/>
      <c r="BU421" s="258"/>
      <c r="BV421" s="258"/>
      <c r="BW421" s="258"/>
      <c r="BX421" s="258"/>
      <c r="BY421" s="258"/>
      <c r="BZ421" s="258"/>
      <c r="CA421" s="258"/>
      <c r="CB421" s="258"/>
      <c r="CC421" s="26">
        <v>1500</v>
      </c>
      <c r="CD421" s="27">
        <v>1500</v>
      </c>
      <c r="CE421" s="26">
        <v>1000</v>
      </c>
      <c r="CF421" s="27">
        <v>1000</v>
      </c>
      <c r="CG421" s="26">
        <v>5000</v>
      </c>
      <c r="CH421" s="27">
        <v>5000</v>
      </c>
      <c r="CI421" s="26">
        <v>8000</v>
      </c>
      <c r="CJ421" s="27">
        <v>0</v>
      </c>
      <c r="CK421" s="26"/>
      <c r="CL421" s="27"/>
      <c r="CM421" s="29">
        <v>4620</v>
      </c>
      <c r="CN421" s="27">
        <v>0</v>
      </c>
      <c r="CO421" s="29">
        <v>4620</v>
      </c>
      <c r="CP421" s="27">
        <v>0</v>
      </c>
      <c r="CQ421" s="29">
        <v>4620</v>
      </c>
      <c r="CR421" s="27"/>
      <c r="CS421" s="29">
        <v>4620</v>
      </c>
      <c r="CT421" s="27">
        <v>17240</v>
      </c>
      <c r="CU421" s="29">
        <v>4620</v>
      </c>
      <c r="CV421" s="27">
        <v>9240</v>
      </c>
      <c r="CW421" s="29">
        <v>4620</v>
      </c>
      <c r="CX421" s="27"/>
      <c r="CY421" s="29">
        <v>4620</v>
      </c>
      <c r="CZ421" s="27">
        <v>9240</v>
      </c>
      <c r="DA421" s="29">
        <v>4620</v>
      </c>
      <c r="DB421" s="27"/>
      <c r="DC421" s="29">
        <v>4620</v>
      </c>
      <c r="DD421" s="27">
        <v>9240</v>
      </c>
      <c r="DE421" s="128"/>
      <c r="DF421" s="27"/>
      <c r="DG421" s="128"/>
      <c r="DH421" s="27"/>
      <c r="DI421" s="128"/>
      <c r="DJ421" s="27"/>
      <c r="DK421" s="28"/>
      <c r="DL421" s="27"/>
      <c r="DM421" s="28"/>
      <c r="DN421" s="27"/>
      <c r="DO421" s="28"/>
      <c r="DP421" s="27"/>
      <c r="DQ421" s="28"/>
      <c r="DR421" s="27"/>
      <c r="DS421" s="28"/>
      <c r="DT421" s="27"/>
      <c r="DU421" s="28"/>
      <c r="DV421" s="27"/>
      <c r="DW421" s="28"/>
      <c r="DX421" s="27"/>
      <c r="DY421" s="28"/>
      <c r="DZ421" s="27"/>
      <c r="EA421" s="28"/>
      <c r="EB421" s="27"/>
      <c r="EC421" s="28"/>
      <c r="ED421" s="27"/>
      <c r="EE421" s="28"/>
      <c r="EF421" s="27"/>
      <c r="EG421" s="28"/>
      <c r="EH421" s="27"/>
      <c r="EI421" s="28"/>
      <c r="EJ421" s="27"/>
      <c r="EK421" s="28"/>
      <c r="EL421" s="27"/>
      <c r="EM421" s="28"/>
      <c r="EN421" s="27"/>
      <c r="EO421" s="28"/>
      <c r="EP421" s="27"/>
      <c r="EQ421" s="28"/>
      <c r="ER421" s="27"/>
      <c r="ES421" s="28"/>
      <c r="ET421" s="27"/>
      <c r="EU421" s="26"/>
      <c r="EV421" s="27"/>
      <c r="EW421" s="26"/>
      <c r="EX421" s="27"/>
      <c r="EY421" s="26"/>
      <c r="EZ421" s="27"/>
      <c r="FA421" s="26"/>
      <c r="FB421" s="27"/>
      <c r="FC421" s="26"/>
      <c r="FD421" s="27"/>
      <c r="FE421" s="26"/>
      <c r="FF421" s="27"/>
      <c r="FG421" s="30"/>
      <c r="FH421" s="31"/>
      <c r="FI421" s="31">
        <f t="shared" si="47"/>
        <v>52460</v>
      </c>
      <c r="FJ421" s="31">
        <f t="shared" si="43"/>
        <v>57080</v>
      </c>
      <c r="FK421" s="31">
        <f t="shared" si="44"/>
        <v>52460</v>
      </c>
      <c r="FL421" s="32">
        <f t="shared" si="45"/>
        <v>4620</v>
      </c>
    </row>
    <row r="422" spans="1:168" ht="20.25" customHeight="1">
      <c r="A422" s="41">
        <v>415</v>
      </c>
      <c r="B422" s="48" t="s">
        <v>481</v>
      </c>
      <c r="C422" s="20" t="s">
        <v>482</v>
      </c>
      <c r="D422" s="20" t="s">
        <v>1460</v>
      </c>
      <c r="E422" s="20" t="s">
        <v>1458</v>
      </c>
      <c r="F422" s="21" t="s">
        <v>483</v>
      </c>
      <c r="G422" s="33"/>
      <c r="H422" s="127" t="s">
        <v>410</v>
      </c>
      <c r="I422" s="23">
        <v>6200</v>
      </c>
      <c r="J422" s="127" t="s">
        <v>410</v>
      </c>
      <c r="K422" s="34">
        <f t="shared" si="42"/>
        <v>54560</v>
      </c>
      <c r="L422" s="38">
        <f>FJ422</f>
        <v>54560</v>
      </c>
      <c r="M422" s="26">
        <v>1500</v>
      </c>
      <c r="N422" s="26">
        <v>1000</v>
      </c>
      <c r="O422" s="26">
        <v>5000</v>
      </c>
      <c r="P422" s="26">
        <v>8000</v>
      </c>
      <c r="Q422" s="258"/>
      <c r="R422" s="258"/>
      <c r="S422" s="258"/>
      <c r="T422" s="258"/>
      <c r="U422" s="258"/>
      <c r="V422" s="258"/>
      <c r="W422" s="258"/>
      <c r="X422" s="258"/>
      <c r="Y422" s="258"/>
      <c r="Z422" s="258"/>
      <c r="AA422" s="258"/>
      <c r="AB422" s="258"/>
      <c r="AC422" s="258"/>
      <c r="AD422" s="258"/>
      <c r="AE422" s="258"/>
      <c r="AF422" s="258"/>
      <c r="AG422" s="258"/>
      <c r="AH422" s="258"/>
      <c r="AI422" s="258"/>
      <c r="AJ422" s="258"/>
      <c r="AK422" s="258"/>
      <c r="AL422" s="258"/>
      <c r="AM422" s="258"/>
      <c r="AN422" s="258"/>
      <c r="AO422" s="258"/>
      <c r="AP422" s="258"/>
      <c r="AQ422" s="258"/>
      <c r="AR422" s="258"/>
      <c r="AS422" s="258"/>
      <c r="AT422" s="258"/>
      <c r="AU422" s="258"/>
      <c r="AV422" s="258"/>
      <c r="AW422" s="258"/>
      <c r="AX422" s="258"/>
      <c r="AY422" s="258"/>
      <c r="AZ422" s="258"/>
      <c r="BA422" s="258"/>
      <c r="BB422" s="258"/>
      <c r="BC422" s="258"/>
      <c r="BD422" s="258"/>
      <c r="BE422" s="258"/>
      <c r="BF422" s="258"/>
      <c r="BG422" s="258"/>
      <c r="BH422" s="258"/>
      <c r="BI422" s="258"/>
      <c r="BJ422" s="258"/>
      <c r="BK422" s="258"/>
      <c r="BL422" s="258"/>
      <c r="BM422" s="258"/>
      <c r="BN422" s="258"/>
      <c r="BO422" s="258"/>
      <c r="BP422" s="258"/>
      <c r="BQ422" s="258"/>
      <c r="BR422" s="258"/>
      <c r="BS422" s="258"/>
      <c r="BT422" s="258"/>
      <c r="BU422" s="258"/>
      <c r="BV422" s="258"/>
      <c r="BW422" s="258"/>
      <c r="BX422" s="258"/>
      <c r="BY422" s="258"/>
      <c r="BZ422" s="258"/>
      <c r="CA422" s="258"/>
      <c r="CB422" s="258"/>
      <c r="CC422" s="26">
        <v>1500</v>
      </c>
      <c r="CD422" s="27">
        <v>1500</v>
      </c>
      <c r="CE422" s="26">
        <v>1000</v>
      </c>
      <c r="CF422" s="27">
        <v>1000</v>
      </c>
      <c r="CG422" s="26">
        <v>5000</v>
      </c>
      <c r="CH422" s="27">
        <f>3000+0</f>
        <v>3000</v>
      </c>
      <c r="CI422" s="26">
        <v>8000</v>
      </c>
      <c r="CJ422" s="27"/>
      <c r="CK422" s="28"/>
      <c r="CL422" s="27"/>
      <c r="CM422" s="26"/>
      <c r="CN422" s="27"/>
      <c r="CO422" s="29">
        <v>4340</v>
      </c>
      <c r="CP422" s="27">
        <v>0</v>
      </c>
      <c r="CQ422" s="29">
        <v>4340</v>
      </c>
      <c r="CR422" s="27"/>
      <c r="CS422" s="29">
        <v>4340</v>
      </c>
      <c r="CT422" s="27"/>
      <c r="CU422" s="29">
        <v>4340</v>
      </c>
      <c r="CV422" s="27">
        <v>7120</v>
      </c>
      <c r="CW422" s="29">
        <v>4340</v>
      </c>
      <c r="CX422" s="27">
        <v>12620</v>
      </c>
      <c r="CY422" s="29">
        <v>4340</v>
      </c>
      <c r="CZ422" s="27"/>
      <c r="DA422" s="29">
        <v>4340</v>
      </c>
      <c r="DB422" s="27"/>
      <c r="DC422" s="29">
        <v>4340</v>
      </c>
      <c r="DD422" s="27">
        <v>24980</v>
      </c>
      <c r="DE422" s="29">
        <v>4340</v>
      </c>
      <c r="DF422" s="27">
        <v>4340</v>
      </c>
      <c r="DG422" s="28"/>
      <c r="DH422" s="27"/>
      <c r="DI422" s="28"/>
      <c r="DJ422" s="27"/>
      <c r="DK422" s="28"/>
      <c r="DL422" s="27"/>
      <c r="DM422" s="28"/>
      <c r="DN422" s="27"/>
      <c r="DO422" s="28"/>
      <c r="DP422" s="27"/>
      <c r="DQ422" s="28"/>
      <c r="DR422" s="27"/>
      <c r="DS422" s="28"/>
      <c r="DT422" s="27"/>
      <c r="DU422" s="28"/>
      <c r="DV422" s="27"/>
      <c r="DW422" s="28"/>
      <c r="DX422" s="27"/>
      <c r="DY422" s="28"/>
      <c r="DZ422" s="27"/>
      <c r="EA422" s="28"/>
      <c r="EB422" s="27"/>
      <c r="EC422" s="28"/>
      <c r="ED422" s="27"/>
      <c r="EE422" s="28"/>
      <c r="EF422" s="27"/>
      <c r="EG422" s="28"/>
      <c r="EH422" s="27"/>
      <c r="EI422" s="28"/>
      <c r="EJ422" s="27"/>
      <c r="EK422" s="28"/>
      <c r="EL422" s="27"/>
      <c r="EM422" s="28"/>
      <c r="EN422" s="27"/>
      <c r="EO422" s="28"/>
      <c r="EP422" s="27"/>
      <c r="EQ422" s="28"/>
      <c r="ER422" s="27"/>
      <c r="ES422" s="28"/>
      <c r="ET422" s="27"/>
      <c r="EU422" s="26"/>
      <c r="EV422" s="27"/>
      <c r="EW422" s="26"/>
      <c r="EX422" s="27"/>
      <c r="EY422" s="26"/>
      <c r="EZ422" s="27"/>
      <c r="FA422" s="26"/>
      <c r="FB422" s="27"/>
      <c r="FC422" s="26"/>
      <c r="FD422" s="27"/>
      <c r="FE422" s="26"/>
      <c r="FF422" s="27"/>
      <c r="FG422" s="30"/>
      <c r="FH422" s="31"/>
      <c r="FI422" s="31">
        <f t="shared" si="47"/>
        <v>54560</v>
      </c>
      <c r="FJ422" s="31">
        <f t="shared" si="43"/>
        <v>54560</v>
      </c>
      <c r="FK422" s="31">
        <f t="shared" si="44"/>
        <v>54560</v>
      </c>
      <c r="FL422" s="32">
        <f t="shared" si="45"/>
        <v>0</v>
      </c>
    </row>
    <row r="423" spans="1:168" ht="20.25" customHeight="1">
      <c r="A423" s="172">
        <v>416</v>
      </c>
      <c r="B423" s="48" t="s">
        <v>484</v>
      </c>
      <c r="C423" s="20" t="s">
        <v>485</v>
      </c>
      <c r="D423" s="20" t="s">
        <v>1460</v>
      </c>
      <c r="E423" s="20" t="s">
        <v>1458</v>
      </c>
      <c r="F423" s="21" t="s">
        <v>486</v>
      </c>
      <c r="G423" s="33"/>
      <c r="H423" s="35"/>
      <c r="I423" s="23">
        <v>6600</v>
      </c>
      <c r="J423" s="35"/>
      <c r="K423" s="34">
        <f t="shared" si="42"/>
        <v>57080</v>
      </c>
      <c r="L423" s="38">
        <f>FJ423</f>
        <v>57080</v>
      </c>
      <c r="M423" s="26">
        <v>1500</v>
      </c>
      <c r="N423" s="26">
        <v>1000</v>
      </c>
      <c r="O423" s="26">
        <v>5000</v>
      </c>
      <c r="P423" s="26">
        <v>8000</v>
      </c>
      <c r="Q423" s="258"/>
      <c r="R423" s="258"/>
      <c r="S423" s="258"/>
      <c r="T423" s="258"/>
      <c r="U423" s="258"/>
      <c r="V423" s="258"/>
      <c r="W423" s="258"/>
      <c r="X423" s="258"/>
      <c r="Y423" s="258"/>
      <c r="Z423" s="258"/>
      <c r="AA423" s="258"/>
      <c r="AB423" s="258"/>
      <c r="AC423" s="258"/>
      <c r="AD423" s="258"/>
      <c r="AE423" s="258"/>
      <c r="AF423" s="258"/>
      <c r="AG423" s="258"/>
      <c r="AH423" s="258"/>
      <c r="AI423" s="258"/>
      <c r="AJ423" s="258"/>
      <c r="AK423" s="258"/>
      <c r="AL423" s="258"/>
      <c r="AM423" s="258"/>
      <c r="AN423" s="258"/>
      <c r="AO423" s="258"/>
      <c r="AP423" s="258"/>
      <c r="AQ423" s="258"/>
      <c r="AR423" s="258"/>
      <c r="AS423" s="258"/>
      <c r="AT423" s="258"/>
      <c r="AU423" s="258"/>
      <c r="AV423" s="258"/>
      <c r="AW423" s="258"/>
      <c r="AX423" s="258"/>
      <c r="AY423" s="258"/>
      <c r="AZ423" s="258"/>
      <c r="BA423" s="258"/>
      <c r="BB423" s="258"/>
      <c r="BC423" s="258"/>
      <c r="BD423" s="258"/>
      <c r="BE423" s="258"/>
      <c r="BF423" s="258"/>
      <c r="BG423" s="258"/>
      <c r="BH423" s="258"/>
      <c r="BI423" s="258"/>
      <c r="BJ423" s="258"/>
      <c r="BK423" s="258"/>
      <c r="BL423" s="258"/>
      <c r="BM423" s="258"/>
      <c r="BN423" s="258"/>
      <c r="BO423" s="258"/>
      <c r="BP423" s="258"/>
      <c r="BQ423" s="258"/>
      <c r="BR423" s="258"/>
      <c r="BS423" s="258"/>
      <c r="BT423" s="258"/>
      <c r="BU423" s="258"/>
      <c r="BV423" s="258"/>
      <c r="BW423" s="258"/>
      <c r="BX423" s="258"/>
      <c r="BY423" s="258"/>
      <c r="BZ423" s="258"/>
      <c r="CA423" s="258"/>
      <c r="CB423" s="258"/>
      <c r="CC423" s="26">
        <v>1500</v>
      </c>
      <c r="CD423" s="27">
        <v>1500</v>
      </c>
      <c r="CE423" s="26">
        <v>1000</v>
      </c>
      <c r="CF423" s="27">
        <v>1000</v>
      </c>
      <c r="CG423" s="26">
        <v>5000</v>
      </c>
      <c r="CH423" s="27">
        <v>5000</v>
      </c>
      <c r="CI423" s="26">
        <v>8000</v>
      </c>
      <c r="CJ423" s="27">
        <v>0</v>
      </c>
      <c r="CK423" s="28"/>
      <c r="CL423" s="27"/>
      <c r="CM423" s="26"/>
      <c r="CN423" s="27"/>
      <c r="CO423" s="29">
        <v>4620</v>
      </c>
      <c r="CP423" s="27">
        <v>0</v>
      </c>
      <c r="CQ423" s="29">
        <v>4620</v>
      </c>
      <c r="CR423" s="27">
        <v>12620</v>
      </c>
      <c r="CS423" s="29">
        <v>4620</v>
      </c>
      <c r="CT423" s="27"/>
      <c r="CU423" s="29">
        <v>4620</v>
      </c>
      <c r="CV423" s="27"/>
      <c r="CW423" s="29">
        <v>4620</v>
      </c>
      <c r="CX423" s="27">
        <v>13860</v>
      </c>
      <c r="CY423" s="29">
        <v>4620</v>
      </c>
      <c r="CZ423" s="27"/>
      <c r="DA423" s="29">
        <v>4620</v>
      </c>
      <c r="DB423" s="27"/>
      <c r="DC423" s="29">
        <v>4620</v>
      </c>
      <c r="DD423" s="27"/>
      <c r="DE423" s="29">
        <v>4620</v>
      </c>
      <c r="DF423" s="27"/>
      <c r="DG423" s="28"/>
      <c r="DH423" s="27"/>
      <c r="DI423" s="28"/>
      <c r="DJ423" s="27"/>
      <c r="DK423" s="28"/>
      <c r="DL423" s="27"/>
      <c r="DM423" s="28"/>
      <c r="DN423" s="27"/>
      <c r="DO423" s="28"/>
      <c r="DP423" s="27"/>
      <c r="DQ423" s="28"/>
      <c r="DR423" s="27"/>
      <c r="DS423" s="28"/>
      <c r="DT423" s="27"/>
      <c r="DU423" s="28"/>
      <c r="DV423" s="27"/>
      <c r="DW423" s="28"/>
      <c r="DX423" s="27"/>
      <c r="DY423" s="28"/>
      <c r="DZ423" s="27"/>
      <c r="EA423" s="28"/>
      <c r="EB423" s="27"/>
      <c r="EC423" s="28"/>
      <c r="ED423" s="27"/>
      <c r="EE423" s="28"/>
      <c r="EF423" s="27"/>
      <c r="EG423" s="28"/>
      <c r="EH423" s="27"/>
      <c r="EI423" s="28"/>
      <c r="EJ423" s="27"/>
      <c r="EK423" s="28"/>
      <c r="EL423" s="27"/>
      <c r="EM423" s="28"/>
      <c r="EN423" s="27"/>
      <c r="EO423" s="28"/>
      <c r="EP423" s="27"/>
      <c r="EQ423" s="28"/>
      <c r="ER423" s="27"/>
      <c r="ES423" s="28"/>
      <c r="ET423" s="27"/>
      <c r="EU423" s="26"/>
      <c r="EV423" s="27"/>
      <c r="EW423" s="26"/>
      <c r="EX423" s="27"/>
      <c r="EY423" s="26"/>
      <c r="EZ423" s="27"/>
      <c r="FA423" s="26"/>
      <c r="FB423" s="27"/>
      <c r="FC423" s="26"/>
      <c r="FD423" s="27"/>
      <c r="FE423" s="26"/>
      <c r="FF423" s="27"/>
      <c r="FG423" s="30"/>
      <c r="FH423" s="31"/>
      <c r="FI423" s="31">
        <f t="shared" si="47"/>
        <v>33980</v>
      </c>
      <c r="FJ423" s="31">
        <f t="shared" si="43"/>
        <v>57080</v>
      </c>
      <c r="FK423" s="31">
        <f t="shared" si="44"/>
        <v>33980</v>
      </c>
      <c r="FL423" s="32">
        <f t="shared" si="45"/>
        <v>23100</v>
      </c>
    </row>
    <row r="424" spans="1:168" ht="20.25" customHeight="1">
      <c r="A424" s="41">
        <v>417</v>
      </c>
      <c r="B424" s="48" t="s">
        <v>487</v>
      </c>
      <c r="C424" s="20" t="s">
        <v>488</v>
      </c>
      <c r="D424" s="20" t="s">
        <v>1460</v>
      </c>
      <c r="E424" s="20" t="s">
        <v>1458</v>
      </c>
      <c r="F424" s="21" t="s">
        <v>489</v>
      </c>
      <c r="G424" s="37"/>
      <c r="H424" s="35"/>
      <c r="I424" s="23">
        <v>6600</v>
      </c>
      <c r="J424" s="35"/>
      <c r="K424" s="34">
        <f t="shared" si="42"/>
        <v>57080</v>
      </c>
      <c r="L424" s="38">
        <f>FJ424</f>
        <v>57080</v>
      </c>
      <c r="M424" s="26">
        <v>1500</v>
      </c>
      <c r="N424" s="26">
        <v>1000</v>
      </c>
      <c r="O424" s="26">
        <v>5000</v>
      </c>
      <c r="P424" s="26">
        <v>8000</v>
      </c>
      <c r="Q424" s="258"/>
      <c r="R424" s="258"/>
      <c r="S424" s="258"/>
      <c r="T424" s="258"/>
      <c r="U424" s="258"/>
      <c r="V424" s="258"/>
      <c r="W424" s="258"/>
      <c r="X424" s="258"/>
      <c r="Y424" s="258"/>
      <c r="Z424" s="258"/>
      <c r="AA424" s="258"/>
      <c r="AB424" s="258"/>
      <c r="AC424" s="258"/>
      <c r="AD424" s="258"/>
      <c r="AE424" s="258"/>
      <c r="AF424" s="258"/>
      <c r="AG424" s="258"/>
      <c r="AH424" s="258"/>
      <c r="AI424" s="258"/>
      <c r="AJ424" s="258"/>
      <c r="AK424" s="258"/>
      <c r="AL424" s="258"/>
      <c r="AM424" s="258"/>
      <c r="AN424" s="258"/>
      <c r="AO424" s="258"/>
      <c r="AP424" s="258"/>
      <c r="AQ424" s="258"/>
      <c r="AR424" s="258"/>
      <c r="AS424" s="258"/>
      <c r="AT424" s="258"/>
      <c r="AU424" s="258"/>
      <c r="AV424" s="258"/>
      <c r="AW424" s="258"/>
      <c r="AX424" s="258"/>
      <c r="AY424" s="258"/>
      <c r="AZ424" s="258"/>
      <c r="BA424" s="258"/>
      <c r="BB424" s="258"/>
      <c r="BC424" s="258"/>
      <c r="BD424" s="258"/>
      <c r="BE424" s="258"/>
      <c r="BF424" s="258"/>
      <c r="BG424" s="258"/>
      <c r="BH424" s="258"/>
      <c r="BI424" s="258"/>
      <c r="BJ424" s="258"/>
      <c r="BK424" s="258"/>
      <c r="BL424" s="258"/>
      <c r="BM424" s="258"/>
      <c r="BN424" s="258"/>
      <c r="BO424" s="258"/>
      <c r="BP424" s="258"/>
      <c r="BQ424" s="258"/>
      <c r="BR424" s="258"/>
      <c r="BS424" s="258"/>
      <c r="BT424" s="258"/>
      <c r="BU424" s="258"/>
      <c r="BV424" s="258"/>
      <c r="BW424" s="258"/>
      <c r="BX424" s="258"/>
      <c r="BY424" s="258"/>
      <c r="BZ424" s="258"/>
      <c r="CA424" s="258"/>
      <c r="CB424" s="258"/>
      <c r="CC424" s="26">
        <v>1500</v>
      </c>
      <c r="CD424" s="27">
        <v>1500</v>
      </c>
      <c r="CE424" s="26">
        <v>1000</v>
      </c>
      <c r="CF424" s="27">
        <v>1000</v>
      </c>
      <c r="CG424" s="26">
        <v>5000</v>
      </c>
      <c r="CH424" s="27">
        <v>5000</v>
      </c>
      <c r="CI424" s="26">
        <v>8000</v>
      </c>
      <c r="CJ424" s="27">
        <v>0</v>
      </c>
      <c r="CK424" s="28"/>
      <c r="CL424" s="27"/>
      <c r="CM424" s="26"/>
      <c r="CN424" s="27"/>
      <c r="CO424" s="29">
        <v>4620</v>
      </c>
      <c r="CP424" s="27">
        <v>0</v>
      </c>
      <c r="CQ424" s="29">
        <v>4620</v>
      </c>
      <c r="CR424" s="27">
        <v>0</v>
      </c>
      <c r="CS424" s="29">
        <v>4620</v>
      </c>
      <c r="CT424" s="27">
        <v>12620</v>
      </c>
      <c r="CU424" s="29">
        <v>4620</v>
      </c>
      <c r="CV424" s="27">
        <v>9240</v>
      </c>
      <c r="CW424" s="29">
        <v>4620</v>
      </c>
      <c r="CX424" s="27">
        <v>4620</v>
      </c>
      <c r="CY424" s="29">
        <v>4620</v>
      </c>
      <c r="CZ424" s="27"/>
      <c r="DA424" s="29">
        <v>4620</v>
      </c>
      <c r="DB424" s="27">
        <v>9240</v>
      </c>
      <c r="DC424" s="29">
        <v>4620</v>
      </c>
      <c r="DD424" s="27"/>
      <c r="DE424" s="29">
        <v>4620</v>
      </c>
      <c r="DF424" s="27"/>
      <c r="DG424" s="28"/>
      <c r="DH424" s="27"/>
      <c r="DI424" s="28"/>
      <c r="DJ424" s="27"/>
      <c r="DK424" s="28"/>
      <c r="DL424" s="27"/>
      <c r="DM424" s="28"/>
      <c r="DN424" s="27"/>
      <c r="DO424" s="28"/>
      <c r="DP424" s="27"/>
      <c r="DQ424" s="28"/>
      <c r="DR424" s="27"/>
      <c r="DS424" s="28"/>
      <c r="DT424" s="27"/>
      <c r="DU424" s="28"/>
      <c r="DV424" s="27"/>
      <c r="DW424" s="28"/>
      <c r="DX424" s="27"/>
      <c r="DY424" s="28"/>
      <c r="DZ424" s="27"/>
      <c r="EA424" s="28"/>
      <c r="EB424" s="27"/>
      <c r="EC424" s="28"/>
      <c r="ED424" s="27"/>
      <c r="EE424" s="28"/>
      <c r="EF424" s="27"/>
      <c r="EG424" s="28"/>
      <c r="EH424" s="27"/>
      <c r="EI424" s="28"/>
      <c r="EJ424" s="27"/>
      <c r="EK424" s="28"/>
      <c r="EL424" s="27"/>
      <c r="EM424" s="28"/>
      <c r="EN424" s="27"/>
      <c r="EO424" s="28"/>
      <c r="EP424" s="27"/>
      <c r="EQ424" s="28"/>
      <c r="ER424" s="27"/>
      <c r="ES424" s="28"/>
      <c r="ET424" s="27"/>
      <c r="EU424" s="26"/>
      <c r="EV424" s="27"/>
      <c r="EW424" s="26"/>
      <c r="EX424" s="27"/>
      <c r="EY424" s="26"/>
      <c r="EZ424" s="27"/>
      <c r="FA424" s="26"/>
      <c r="FB424" s="27"/>
      <c r="FC424" s="26"/>
      <c r="FD424" s="27"/>
      <c r="FE424" s="26"/>
      <c r="FF424" s="27"/>
      <c r="FG424" s="30"/>
      <c r="FH424" s="31"/>
      <c r="FI424" s="31">
        <f t="shared" si="47"/>
        <v>43220</v>
      </c>
      <c r="FJ424" s="31">
        <f t="shared" si="43"/>
        <v>57080</v>
      </c>
      <c r="FK424" s="31">
        <f t="shared" si="44"/>
        <v>43220</v>
      </c>
      <c r="FL424" s="32">
        <f t="shared" si="45"/>
        <v>13860</v>
      </c>
    </row>
    <row r="425" spans="1:168" ht="20.25" customHeight="1">
      <c r="A425" s="172">
        <v>418</v>
      </c>
      <c r="B425" s="48" t="s">
        <v>490</v>
      </c>
      <c r="C425" s="20" t="s">
        <v>491</v>
      </c>
      <c r="D425" s="20" t="s">
        <v>1460</v>
      </c>
      <c r="E425" s="20" t="s">
        <v>1458</v>
      </c>
      <c r="F425" s="21" t="s">
        <v>492</v>
      </c>
      <c r="G425" s="211"/>
      <c r="H425" s="35"/>
      <c r="I425" s="23">
        <v>6600</v>
      </c>
      <c r="J425" s="35"/>
      <c r="K425" s="34">
        <f t="shared" si="42"/>
        <v>57080</v>
      </c>
      <c r="L425" s="38">
        <f>FJ425</f>
        <v>57080</v>
      </c>
      <c r="M425" s="26">
        <v>1500</v>
      </c>
      <c r="N425" s="26">
        <v>1000</v>
      </c>
      <c r="O425" s="26">
        <v>5000</v>
      </c>
      <c r="P425" s="26">
        <v>8000</v>
      </c>
      <c r="Q425" s="258"/>
      <c r="R425" s="258"/>
      <c r="S425" s="258"/>
      <c r="T425" s="258"/>
      <c r="U425" s="258"/>
      <c r="V425" s="258"/>
      <c r="W425" s="258"/>
      <c r="X425" s="258"/>
      <c r="Y425" s="258"/>
      <c r="Z425" s="258"/>
      <c r="AA425" s="258"/>
      <c r="AB425" s="258"/>
      <c r="AC425" s="258"/>
      <c r="AD425" s="258"/>
      <c r="AE425" s="258"/>
      <c r="AF425" s="258"/>
      <c r="AG425" s="258"/>
      <c r="AH425" s="258"/>
      <c r="AI425" s="258"/>
      <c r="AJ425" s="258"/>
      <c r="AK425" s="258"/>
      <c r="AL425" s="258"/>
      <c r="AM425" s="258"/>
      <c r="AN425" s="258"/>
      <c r="AO425" s="258"/>
      <c r="AP425" s="258"/>
      <c r="AQ425" s="258"/>
      <c r="AR425" s="258"/>
      <c r="AS425" s="258"/>
      <c r="AT425" s="258"/>
      <c r="AU425" s="258"/>
      <c r="AV425" s="258"/>
      <c r="AW425" s="258"/>
      <c r="AX425" s="258"/>
      <c r="AY425" s="258"/>
      <c r="AZ425" s="258"/>
      <c r="BA425" s="258"/>
      <c r="BB425" s="258"/>
      <c r="BC425" s="258"/>
      <c r="BD425" s="258"/>
      <c r="BE425" s="258"/>
      <c r="BF425" s="258"/>
      <c r="BG425" s="258"/>
      <c r="BH425" s="258"/>
      <c r="BI425" s="258"/>
      <c r="BJ425" s="258"/>
      <c r="BK425" s="258"/>
      <c r="BL425" s="258"/>
      <c r="BM425" s="258"/>
      <c r="BN425" s="258"/>
      <c r="BO425" s="258"/>
      <c r="BP425" s="258"/>
      <c r="BQ425" s="258"/>
      <c r="BR425" s="258"/>
      <c r="BS425" s="258"/>
      <c r="BT425" s="258"/>
      <c r="BU425" s="258"/>
      <c r="BV425" s="258"/>
      <c r="BW425" s="258"/>
      <c r="BX425" s="258"/>
      <c r="BY425" s="258"/>
      <c r="BZ425" s="258"/>
      <c r="CA425" s="258"/>
      <c r="CB425" s="258"/>
      <c r="CC425" s="26">
        <v>1500</v>
      </c>
      <c r="CD425" s="27">
        <v>1500</v>
      </c>
      <c r="CE425" s="26">
        <v>1000</v>
      </c>
      <c r="CF425" s="27">
        <v>1000</v>
      </c>
      <c r="CG425" s="26">
        <v>5000</v>
      </c>
      <c r="CH425" s="27">
        <v>5000</v>
      </c>
      <c r="CI425" s="26">
        <v>8000</v>
      </c>
      <c r="CJ425" s="27">
        <v>0</v>
      </c>
      <c r="CK425" s="28"/>
      <c r="CL425" s="27"/>
      <c r="CM425" s="26"/>
      <c r="CN425" s="27"/>
      <c r="CO425" s="29">
        <v>4620</v>
      </c>
      <c r="CP425" s="27">
        <v>0</v>
      </c>
      <c r="CQ425" s="29">
        <v>4620</v>
      </c>
      <c r="CR425" s="27">
        <v>0</v>
      </c>
      <c r="CS425" s="29">
        <v>4620</v>
      </c>
      <c r="CT425" s="27">
        <v>0</v>
      </c>
      <c r="CU425" s="29">
        <v>4620</v>
      </c>
      <c r="CV425" s="27">
        <v>26480</v>
      </c>
      <c r="CW425" s="29">
        <v>4620</v>
      </c>
      <c r="CX425" s="27"/>
      <c r="CY425" s="29">
        <v>4620</v>
      </c>
      <c r="CZ425" s="27"/>
      <c r="DA425" s="29">
        <v>4620</v>
      </c>
      <c r="DB425" s="27"/>
      <c r="DC425" s="29">
        <v>4620</v>
      </c>
      <c r="DD425" s="27"/>
      <c r="DE425" s="29">
        <v>4620</v>
      </c>
      <c r="DF425" s="27">
        <v>18480</v>
      </c>
      <c r="DG425" s="28"/>
      <c r="DH425" s="27"/>
      <c r="DI425" s="28"/>
      <c r="DJ425" s="27"/>
      <c r="DK425" s="28"/>
      <c r="DL425" s="27"/>
      <c r="DM425" s="28"/>
      <c r="DN425" s="27"/>
      <c r="DO425" s="28"/>
      <c r="DP425" s="27"/>
      <c r="DQ425" s="28"/>
      <c r="DR425" s="27"/>
      <c r="DS425" s="28"/>
      <c r="DT425" s="27"/>
      <c r="DU425" s="28"/>
      <c r="DV425" s="27"/>
      <c r="DW425" s="28"/>
      <c r="DX425" s="27"/>
      <c r="DY425" s="28"/>
      <c r="DZ425" s="27"/>
      <c r="EA425" s="28"/>
      <c r="EB425" s="27"/>
      <c r="EC425" s="28"/>
      <c r="ED425" s="27"/>
      <c r="EE425" s="28"/>
      <c r="EF425" s="27"/>
      <c r="EG425" s="28"/>
      <c r="EH425" s="27"/>
      <c r="EI425" s="28"/>
      <c r="EJ425" s="27"/>
      <c r="EK425" s="28"/>
      <c r="EL425" s="27"/>
      <c r="EM425" s="28"/>
      <c r="EN425" s="27"/>
      <c r="EO425" s="28"/>
      <c r="EP425" s="27"/>
      <c r="EQ425" s="28"/>
      <c r="ER425" s="27"/>
      <c r="ES425" s="28"/>
      <c r="ET425" s="27"/>
      <c r="EU425" s="26"/>
      <c r="EV425" s="27"/>
      <c r="EW425" s="26"/>
      <c r="EX425" s="27"/>
      <c r="EY425" s="26"/>
      <c r="EZ425" s="27"/>
      <c r="FA425" s="26"/>
      <c r="FB425" s="27"/>
      <c r="FC425" s="26"/>
      <c r="FD425" s="27"/>
      <c r="FE425" s="26"/>
      <c r="FF425" s="27"/>
      <c r="FG425" s="30"/>
      <c r="FH425" s="31"/>
      <c r="FI425" s="31">
        <f t="shared" si="47"/>
        <v>52460</v>
      </c>
      <c r="FJ425" s="31">
        <f t="shared" si="43"/>
        <v>57080</v>
      </c>
      <c r="FK425" s="31">
        <f t="shared" si="44"/>
        <v>52460</v>
      </c>
      <c r="FL425" s="32">
        <f t="shared" si="45"/>
        <v>4620</v>
      </c>
    </row>
    <row r="426" spans="1:168" ht="20.25" customHeight="1">
      <c r="A426" s="41">
        <v>419</v>
      </c>
      <c r="B426" s="50" t="s">
        <v>493</v>
      </c>
      <c r="C426" s="20" t="s">
        <v>494</v>
      </c>
      <c r="D426" s="20" t="s">
        <v>1460</v>
      </c>
      <c r="E426" s="20" t="s">
        <v>1458</v>
      </c>
      <c r="F426" s="51" t="s">
        <v>495</v>
      </c>
      <c r="G426" s="211"/>
      <c r="H426" s="35"/>
      <c r="I426" s="23">
        <v>6600</v>
      </c>
      <c r="J426" s="35"/>
      <c r="K426" s="34">
        <f t="shared" si="42"/>
        <v>57080</v>
      </c>
      <c r="L426" s="38">
        <f>FJ426</f>
        <v>57080</v>
      </c>
      <c r="M426" s="26">
        <v>1500</v>
      </c>
      <c r="N426" s="26">
        <v>1000</v>
      </c>
      <c r="O426" s="26">
        <v>5000</v>
      </c>
      <c r="P426" s="26">
        <v>8000</v>
      </c>
      <c r="Q426" s="258"/>
      <c r="R426" s="258"/>
      <c r="S426" s="258"/>
      <c r="T426" s="258"/>
      <c r="U426" s="258"/>
      <c r="V426" s="258"/>
      <c r="W426" s="258"/>
      <c r="X426" s="258"/>
      <c r="Y426" s="258"/>
      <c r="Z426" s="258"/>
      <c r="AA426" s="258"/>
      <c r="AB426" s="258"/>
      <c r="AC426" s="258"/>
      <c r="AD426" s="258"/>
      <c r="AE426" s="258"/>
      <c r="AF426" s="258"/>
      <c r="AG426" s="258"/>
      <c r="AH426" s="258"/>
      <c r="AI426" s="258"/>
      <c r="AJ426" s="258"/>
      <c r="AK426" s="258"/>
      <c r="AL426" s="258"/>
      <c r="AM426" s="258"/>
      <c r="AN426" s="258"/>
      <c r="AO426" s="258"/>
      <c r="AP426" s="258"/>
      <c r="AQ426" s="258"/>
      <c r="AR426" s="258"/>
      <c r="AS426" s="258"/>
      <c r="AT426" s="258"/>
      <c r="AU426" s="258"/>
      <c r="AV426" s="258"/>
      <c r="AW426" s="258"/>
      <c r="AX426" s="258"/>
      <c r="AY426" s="258"/>
      <c r="AZ426" s="258"/>
      <c r="BA426" s="258"/>
      <c r="BB426" s="258"/>
      <c r="BC426" s="258"/>
      <c r="BD426" s="258"/>
      <c r="BE426" s="258"/>
      <c r="BF426" s="258"/>
      <c r="BG426" s="258"/>
      <c r="BH426" s="258"/>
      <c r="BI426" s="258"/>
      <c r="BJ426" s="258"/>
      <c r="BK426" s="258"/>
      <c r="BL426" s="258"/>
      <c r="BM426" s="258"/>
      <c r="BN426" s="258"/>
      <c r="BO426" s="258"/>
      <c r="BP426" s="258"/>
      <c r="BQ426" s="258"/>
      <c r="BR426" s="258"/>
      <c r="BS426" s="258"/>
      <c r="BT426" s="258"/>
      <c r="BU426" s="258"/>
      <c r="BV426" s="258"/>
      <c r="BW426" s="258"/>
      <c r="BX426" s="258"/>
      <c r="BY426" s="258"/>
      <c r="BZ426" s="258"/>
      <c r="CA426" s="258"/>
      <c r="CB426" s="258"/>
      <c r="CC426" s="26">
        <v>1500</v>
      </c>
      <c r="CD426" s="27">
        <v>1500</v>
      </c>
      <c r="CE426" s="26">
        <v>1000</v>
      </c>
      <c r="CF426" s="27">
        <v>1000</v>
      </c>
      <c r="CG426" s="26">
        <v>5000</v>
      </c>
      <c r="CH426" s="27">
        <v>5000</v>
      </c>
      <c r="CI426" s="26">
        <v>8000</v>
      </c>
      <c r="CJ426" s="27">
        <v>0</v>
      </c>
      <c r="CK426" s="28"/>
      <c r="CL426" s="27"/>
      <c r="CM426" s="26"/>
      <c r="CN426" s="27"/>
      <c r="CO426" s="29">
        <v>4620</v>
      </c>
      <c r="CP426" s="27">
        <v>0</v>
      </c>
      <c r="CQ426" s="29">
        <v>4620</v>
      </c>
      <c r="CR426" s="27">
        <v>0</v>
      </c>
      <c r="CS426" s="29">
        <v>4620</v>
      </c>
      <c r="CT426" s="27">
        <v>0</v>
      </c>
      <c r="CU426" s="29">
        <v>4620</v>
      </c>
      <c r="CV426" s="27">
        <v>21860</v>
      </c>
      <c r="CW426" s="29">
        <v>4620</v>
      </c>
      <c r="CX426" s="27"/>
      <c r="CY426" s="29">
        <v>4620</v>
      </c>
      <c r="CZ426" s="27"/>
      <c r="DA426" s="29">
        <v>4620</v>
      </c>
      <c r="DB426" s="27"/>
      <c r="DC426" s="29">
        <v>4620</v>
      </c>
      <c r="DD426" s="27"/>
      <c r="DE426" s="29">
        <v>4620</v>
      </c>
      <c r="DF426" s="27"/>
      <c r="DG426" s="28"/>
      <c r="DH426" s="27"/>
      <c r="DI426" s="28"/>
      <c r="DJ426" s="27"/>
      <c r="DK426" s="28"/>
      <c r="DL426" s="27"/>
      <c r="DM426" s="28"/>
      <c r="DN426" s="27"/>
      <c r="DO426" s="28"/>
      <c r="DP426" s="27"/>
      <c r="DQ426" s="28"/>
      <c r="DR426" s="27"/>
      <c r="DS426" s="28"/>
      <c r="DT426" s="27"/>
      <c r="DU426" s="28"/>
      <c r="DV426" s="27"/>
      <c r="DW426" s="28"/>
      <c r="DX426" s="27"/>
      <c r="DY426" s="28"/>
      <c r="DZ426" s="27"/>
      <c r="EA426" s="28"/>
      <c r="EB426" s="27"/>
      <c r="EC426" s="28"/>
      <c r="ED426" s="27"/>
      <c r="EE426" s="28"/>
      <c r="EF426" s="27"/>
      <c r="EG426" s="28"/>
      <c r="EH426" s="27"/>
      <c r="EI426" s="28"/>
      <c r="EJ426" s="27"/>
      <c r="EK426" s="28"/>
      <c r="EL426" s="27"/>
      <c r="EM426" s="28"/>
      <c r="EN426" s="27"/>
      <c r="EO426" s="28"/>
      <c r="EP426" s="27"/>
      <c r="EQ426" s="28"/>
      <c r="ER426" s="27"/>
      <c r="ES426" s="28"/>
      <c r="ET426" s="27"/>
      <c r="EU426" s="26"/>
      <c r="EV426" s="27"/>
      <c r="EW426" s="26"/>
      <c r="EX426" s="27"/>
      <c r="EY426" s="26"/>
      <c r="EZ426" s="27"/>
      <c r="FA426" s="26"/>
      <c r="FB426" s="27"/>
      <c r="FC426" s="26"/>
      <c r="FD426" s="27"/>
      <c r="FE426" s="26"/>
      <c r="FF426" s="27"/>
      <c r="FG426" s="30"/>
      <c r="FH426" s="31"/>
      <c r="FI426" s="31">
        <f t="shared" si="47"/>
        <v>29360</v>
      </c>
      <c r="FJ426" s="31">
        <f t="shared" si="43"/>
        <v>57080</v>
      </c>
      <c r="FK426" s="31">
        <f t="shared" si="44"/>
        <v>29360</v>
      </c>
      <c r="FL426" s="32">
        <f t="shared" si="45"/>
        <v>27720</v>
      </c>
    </row>
    <row r="427" spans="1:168" ht="20.25" customHeight="1">
      <c r="A427" s="172">
        <v>420</v>
      </c>
      <c r="B427" s="48" t="s">
        <v>1284</v>
      </c>
      <c r="C427" s="20" t="s">
        <v>1285</v>
      </c>
      <c r="D427" s="20" t="s">
        <v>1460</v>
      </c>
      <c r="E427" s="20" t="s">
        <v>1457</v>
      </c>
      <c r="F427" s="126" t="s">
        <v>1286</v>
      </c>
      <c r="G427" s="37"/>
      <c r="H427" s="127"/>
      <c r="I427" s="94">
        <v>6600</v>
      </c>
      <c r="J427" s="127"/>
      <c r="K427" s="34">
        <f t="shared" si="42"/>
        <v>57080</v>
      </c>
      <c r="L427" s="38">
        <f t="shared" ref="L427:L434" si="48">FL427</f>
        <v>0</v>
      </c>
      <c r="M427" s="26">
        <v>1500</v>
      </c>
      <c r="N427" s="26">
        <v>1000</v>
      </c>
      <c r="O427" s="26">
        <v>5000</v>
      </c>
      <c r="P427" s="26">
        <v>8000</v>
      </c>
      <c r="Q427" s="258"/>
      <c r="R427" s="258"/>
      <c r="S427" s="258"/>
      <c r="T427" s="258"/>
      <c r="U427" s="258"/>
      <c r="V427" s="258"/>
      <c r="W427" s="258"/>
      <c r="X427" s="258"/>
      <c r="Y427" s="258"/>
      <c r="Z427" s="258"/>
      <c r="AA427" s="258"/>
      <c r="AB427" s="258"/>
      <c r="AC427" s="258"/>
      <c r="AD427" s="258"/>
      <c r="AE427" s="258"/>
      <c r="AF427" s="258"/>
      <c r="AG427" s="258"/>
      <c r="AH427" s="258"/>
      <c r="AI427" s="258"/>
      <c r="AJ427" s="258"/>
      <c r="AK427" s="258"/>
      <c r="AL427" s="258"/>
      <c r="AM427" s="258"/>
      <c r="AN427" s="258"/>
      <c r="AO427" s="258"/>
      <c r="AP427" s="258"/>
      <c r="AQ427" s="258"/>
      <c r="AR427" s="258"/>
      <c r="AS427" s="258"/>
      <c r="AT427" s="258"/>
      <c r="AU427" s="258"/>
      <c r="AV427" s="258"/>
      <c r="AW427" s="258"/>
      <c r="AX427" s="258"/>
      <c r="AY427" s="258"/>
      <c r="AZ427" s="258"/>
      <c r="BA427" s="258"/>
      <c r="BB427" s="258"/>
      <c r="BC427" s="258"/>
      <c r="BD427" s="258"/>
      <c r="BE427" s="258"/>
      <c r="BF427" s="258"/>
      <c r="BG427" s="258"/>
      <c r="BH427" s="258"/>
      <c r="BI427" s="258"/>
      <c r="BJ427" s="258"/>
      <c r="BK427" s="258"/>
      <c r="BL427" s="258"/>
      <c r="BM427" s="258"/>
      <c r="BN427" s="258"/>
      <c r="BO427" s="258"/>
      <c r="BP427" s="258"/>
      <c r="BQ427" s="258"/>
      <c r="BR427" s="258"/>
      <c r="BS427" s="258"/>
      <c r="BT427" s="258"/>
      <c r="BU427" s="258"/>
      <c r="BV427" s="258"/>
      <c r="BW427" s="258"/>
      <c r="BX427" s="258"/>
      <c r="BY427" s="258"/>
      <c r="BZ427" s="258"/>
      <c r="CA427" s="258"/>
      <c r="CB427" s="258"/>
      <c r="CC427" s="26">
        <v>1500</v>
      </c>
      <c r="CD427" s="27">
        <v>1500</v>
      </c>
      <c r="CE427" s="26">
        <v>1000</v>
      </c>
      <c r="CF427" s="27">
        <v>1000</v>
      </c>
      <c r="CG427" s="26">
        <v>5000</v>
      </c>
      <c r="CH427" s="27">
        <v>5000</v>
      </c>
      <c r="CI427" s="26">
        <v>8000</v>
      </c>
      <c r="CJ427" s="27">
        <v>0</v>
      </c>
      <c r="CK427" s="26"/>
      <c r="CL427" s="27"/>
      <c r="CM427" s="29">
        <v>4620</v>
      </c>
      <c r="CN427" s="27">
        <v>0</v>
      </c>
      <c r="CO427" s="29">
        <v>4620</v>
      </c>
      <c r="CP427" s="27">
        <v>4620</v>
      </c>
      <c r="CQ427" s="29">
        <v>4620</v>
      </c>
      <c r="CR427" s="27">
        <f>4620+0</f>
        <v>4620</v>
      </c>
      <c r="CS427" s="29">
        <v>4620</v>
      </c>
      <c r="CT427" s="27">
        <f>4620+12620</f>
        <v>17240</v>
      </c>
      <c r="CU427" s="29">
        <v>4620</v>
      </c>
      <c r="CV427" s="27"/>
      <c r="CW427" s="29">
        <v>4620</v>
      </c>
      <c r="CX427" s="27"/>
      <c r="CY427" s="29">
        <v>4620</v>
      </c>
      <c r="CZ427" s="27"/>
      <c r="DA427" s="29">
        <v>4620</v>
      </c>
      <c r="DB427" s="27">
        <v>13860</v>
      </c>
      <c r="DC427" s="29">
        <v>4620</v>
      </c>
      <c r="DD427" s="27">
        <v>9240</v>
      </c>
      <c r="DE427" s="128"/>
      <c r="DF427" s="27"/>
      <c r="DG427" s="128"/>
      <c r="DH427" s="27"/>
      <c r="DI427" s="128"/>
      <c r="DJ427" s="27"/>
      <c r="DK427" s="28"/>
      <c r="DL427" s="27"/>
      <c r="DM427" s="28"/>
      <c r="DN427" s="27"/>
      <c r="DO427" s="28"/>
      <c r="DP427" s="27"/>
      <c r="DQ427" s="28"/>
      <c r="DR427" s="27"/>
      <c r="DS427" s="28"/>
      <c r="DT427" s="27"/>
      <c r="DU427" s="28"/>
      <c r="DV427" s="27"/>
      <c r="DW427" s="28"/>
      <c r="DX427" s="27"/>
      <c r="DY427" s="28"/>
      <c r="DZ427" s="27"/>
      <c r="EA427" s="28"/>
      <c r="EB427" s="27"/>
      <c r="EC427" s="28"/>
      <c r="ED427" s="27"/>
      <c r="EE427" s="28"/>
      <c r="EF427" s="27"/>
      <c r="EG427" s="28"/>
      <c r="EH427" s="27"/>
      <c r="EI427" s="28"/>
      <c r="EJ427" s="27"/>
      <c r="EK427" s="28"/>
      <c r="EL427" s="27"/>
      <c r="EM427" s="28"/>
      <c r="EN427" s="27"/>
      <c r="EO427" s="28"/>
      <c r="EP427" s="27"/>
      <c r="EQ427" s="28"/>
      <c r="ER427" s="27"/>
      <c r="ES427" s="28"/>
      <c r="ET427" s="27"/>
      <c r="EU427" s="26"/>
      <c r="EV427" s="27"/>
      <c r="EW427" s="26"/>
      <c r="EX427" s="27"/>
      <c r="EY427" s="26"/>
      <c r="EZ427" s="27"/>
      <c r="FA427" s="26"/>
      <c r="FB427" s="27"/>
      <c r="FC427" s="26"/>
      <c r="FD427" s="27"/>
      <c r="FE427" s="26"/>
      <c r="FF427" s="27"/>
      <c r="FG427" s="30"/>
      <c r="FH427" s="31"/>
      <c r="FI427" s="31">
        <f t="shared" si="47"/>
        <v>57080</v>
      </c>
      <c r="FJ427" s="31">
        <f t="shared" si="43"/>
        <v>57080</v>
      </c>
      <c r="FK427" s="31">
        <f t="shared" si="44"/>
        <v>57080</v>
      </c>
      <c r="FL427" s="32">
        <f t="shared" si="45"/>
        <v>0</v>
      </c>
    </row>
    <row r="428" spans="1:168" ht="20.25" customHeight="1">
      <c r="A428" s="41">
        <v>421</v>
      </c>
      <c r="B428" s="48" t="s">
        <v>1287</v>
      </c>
      <c r="C428" s="20" t="s">
        <v>1288</v>
      </c>
      <c r="D428" s="20" t="s">
        <v>1460</v>
      </c>
      <c r="E428" s="20" t="s">
        <v>1457</v>
      </c>
      <c r="F428" s="126" t="s">
        <v>1289</v>
      </c>
      <c r="G428" s="22"/>
      <c r="H428" s="147"/>
      <c r="I428" s="94">
        <v>6600</v>
      </c>
      <c r="J428" s="147"/>
      <c r="K428" s="34">
        <f t="shared" si="42"/>
        <v>57080</v>
      </c>
      <c r="L428" s="38">
        <f t="shared" si="48"/>
        <v>9240</v>
      </c>
      <c r="M428" s="26">
        <v>1500</v>
      </c>
      <c r="N428" s="26">
        <v>1000</v>
      </c>
      <c r="O428" s="26">
        <v>5000</v>
      </c>
      <c r="P428" s="26">
        <v>8000</v>
      </c>
      <c r="Q428" s="258"/>
      <c r="R428" s="258"/>
      <c r="S428" s="258"/>
      <c r="T428" s="258"/>
      <c r="U428" s="258"/>
      <c r="V428" s="258"/>
      <c r="W428" s="258"/>
      <c r="X428" s="258"/>
      <c r="Y428" s="258"/>
      <c r="Z428" s="258"/>
      <c r="AA428" s="258"/>
      <c r="AB428" s="258"/>
      <c r="AC428" s="258"/>
      <c r="AD428" s="258"/>
      <c r="AE428" s="258"/>
      <c r="AF428" s="258"/>
      <c r="AG428" s="258"/>
      <c r="AH428" s="258"/>
      <c r="AI428" s="258"/>
      <c r="AJ428" s="258"/>
      <c r="AK428" s="258"/>
      <c r="AL428" s="258"/>
      <c r="AM428" s="258"/>
      <c r="AN428" s="258"/>
      <c r="AO428" s="258"/>
      <c r="AP428" s="258"/>
      <c r="AQ428" s="258"/>
      <c r="AR428" s="258"/>
      <c r="AS428" s="258"/>
      <c r="AT428" s="258"/>
      <c r="AU428" s="258"/>
      <c r="AV428" s="258"/>
      <c r="AW428" s="258"/>
      <c r="AX428" s="258"/>
      <c r="AY428" s="258"/>
      <c r="AZ428" s="258"/>
      <c r="BA428" s="258"/>
      <c r="BB428" s="258"/>
      <c r="BC428" s="258"/>
      <c r="BD428" s="258"/>
      <c r="BE428" s="258"/>
      <c r="BF428" s="258"/>
      <c r="BG428" s="258"/>
      <c r="BH428" s="258"/>
      <c r="BI428" s="258"/>
      <c r="BJ428" s="258"/>
      <c r="BK428" s="258"/>
      <c r="BL428" s="258"/>
      <c r="BM428" s="258"/>
      <c r="BN428" s="258"/>
      <c r="BO428" s="258"/>
      <c r="BP428" s="258"/>
      <c r="BQ428" s="258"/>
      <c r="BR428" s="258"/>
      <c r="BS428" s="258"/>
      <c r="BT428" s="258"/>
      <c r="BU428" s="258"/>
      <c r="BV428" s="258"/>
      <c r="BW428" s="258"/>
      <c r="BX428" s="258"/>
      <c r="BY428" s="258"/>
      <c r="BZ428" s="258"/>
      <c r="CA428" s="258"/>
      <c r="CB428" s="258"/>
      <c r="CC428" s="26">
        <v>1500</v>
      </c>
      <c r="CD428" s="27">
        <v>1500</v>
      </c>
      <c r="CE428" s="26">
        <v>1000</v>
      </c>
      <c r="CF428" s="27">
        <v>1000</v>
      </c>
      <c r="CG428" s="26">
        <v>5000</v>
      </c>
      <c r="CH428" s="27">
        <v>5000</v>
      </c>
      <c r="CI428" s="26">
        <v>8000</v>
      </c>
      <c r="CJ428" s="27">
        <v>0</v>
      </c>
      <c r="CK428" s="26"/>
      <c r="CL428" s="27"/>
      <c r="CM428" s="29">
        <v>4620</v>
      </c>
      <c r="CN428" s="27">
        <v>0</v>
      </c>
      <c r="CO428" s="29">
        <v>4620</v>
      </c>
      <c r="CP428" s="27">
        <f>4620+0</f>
        <v>4620</v>
      </c>
      <c r="CQ428" s="29">
        <v>4620</v>
      </c>
      <c r="CR428" s="27">
        <v>0</v>
      </c>
      <c r="CS428" s="29">
        <v>4620</v>
      </c>
      <c r="CT428" s="27">
        <v>17240</v>
      </c>
      <c r="CU428" s="29">
        <v>4620</v>
      </c>
      <c r="CV428" s="27"/>
      <c r="CW428" s="29">
        <v>4620</v>
      </c>
      <c r="CX428" s="27">
        <v>9240</v>
      </c>
      <c r="CY428" s="29">
        <v>4620</v>
      </c>
      <c r="CZ428" s="27"/>
      <c r="DA428" s="29">
        <v>4620</v>
      </c>
      <c r="DB428" s="27"/>
      <c r="DC428" s="29">
        <v>4620</v>
      </c>
      <c r="DD428" s="27">
        <v>9240</v>
      </c>
      <c r="DE428" s="128"/>
      <c r="DF428" s="27"/>
      <c r="DG428" s="128"/>
      <c r="DH428" s="27"/>
      <c r="DI428" s="128"/>
      <c r="DJ428" s="27"/>
      <c r="DK428" s="28"/>
      <c r="DL428" s="27"/>
      <c r="DM428" s="28"/>
      <c r="DN428" s="27"/>
      <c r="DO428" s="28"/>
      <c r="DP428" s="27"/>
      <c r="DQ428" s="28"/>
      <c r="DR428" s="27"/>
      <c r="DS428" s="28"/>
      <c r="DT428" s="27"/>
      <c r="DU428" s="28"/>
      <c r="DV428" s="27"/>
      <c r="DW428" s="28"/>
      <c r="DX428" s="27"/>
      <c r="DY428" s="28"/>
      <c r="DZ428" s="27"/>
      <c r="EA428" s="28"/>
      <c r="EB428" s="27"/>
      <c r="EC428" s="28"/>
      <c r="ED428" s="27"/>
      <c r="EE428" s="28"/>
      <c r="EF428" s="27"/>
      <c r="EG428" s="28"/>
      <c r="EH428" s="27"/>
      <c r="EI428" s="28"/>
      <c r="EJ428" s="27"/>
      <c r="EK428" s="28"/>
      <c r="EL428" s="27"/>
      <c r="EM428" s="28"/>
      <c r="EN428" s="27"/>
      <c r="EO428" s="28"/>
      <c r="EP428" s="27"/>
      <c r="EQ428" s="28"/>
      <c r="ER428" s="27"/>
      <c r="ES428" s="28"/>
      <c r="ET428" s="27"/>
      <c r="EU428" s="26"/>
      <c r="EV428" s="27"/>
      <c r="EW428" s="26"/>
      <c r="EX428" s="27"/>
      <c r="EY428" s="26"/>
      <c r="EZ428" s="27"/>
      <c r="FA428" s="26"/>
      <c r="FB428" s="27"/>
      <c r="FC428" s="26"/>
      <c r="FD428" s="27"/>
      <c r="FE428" s="26"/>
      <c r="FF428" s="27"/>
      <c r="FG428" s="30"/>
      <c r="FH428" s="31"/>
      <c r="FI428" s="31">
        <f t="shared" si="47"/>
        <v>47840</v>
      </c>
      <c r="FJ428" s="31">
        <f t="shared" si="43"/>
        <v>57080</v>
      </c>
      <c r="FK428" s="31">
        <f t="shared" si="44"/>
        <v>47840</v>
      </c>
      <c r="FL428" s="32">
        <f t="shared" si="45"/>
        <v>9240</v>
      </c>
    </row>
    <row r="429" spans="1:168" ht="20.25" customHeight="1">
      <c r="A429" s="172">
        <v>422</v>
      </c>
      <c r="B429" s="48" t="s">
        <v>1290</v>
      </c>
      <c r="C429" s="20" t="s">
        <v>1291</v>
      </c>
      <c r="D429" s="20" t="s">
        <v>1460</v>
      </c>
      <c r="E429" s="20" t="s">
        <v>1457</v>
      </c>
      <c r="F429" s="126" t="s">
        <v>1292</v>
      </c>
      <c r="G429" s="22"/>
      <c r="H429" s="147"/>
      <c r="I429" s="94">
        <v>6600</v>
      </c>
      <c r="J429" s="147"/>
      <c r="K429" s="34">
        <f t="shared" si="42"/>
        <v>57080</v>
      </c>
      <c r="L429" s="38">
        <f t="shared" si="48"/>
        <v>36580</v>
      </c>
      <c r="M429" s="26">
        <v>1500</v>
      </c>
      <c r="N429" s="26">
        <v>1000</v>
      </c>
      <c r="O429" s="26">
        <v>5000</v>
      </c>
      <c r="P429" s="26">
        <v>8000</v>
      </c>
      <c r="Q429" s="258"/>
      <c r="R429" s="258"/>
      <c r="S429" s="258"/>
      <c r="T429" s="258"/>
      <c r="U429" s="258"/>
      <c r="V429" s="258"/>
      <c r="W429" s="258"/>
      <c r="X429" s="258"/>
      <c r="Y429" s="258"/>
      <c r="Z429" s="258"/>
      <c r="AA429" s="258"/>
      <c r="AB429" s="258"/>
      <c r="AC429" s="258"/>
      <c r="AD429" s="258"/>
      <c r="AE429" s="258"/>
      <c r="AF429" s="258"/>
      <c r="AG429" s="258"/>
      <c r="AH429" s="258"/>
      <c r="AI429" s="258"/>
      <c r="AJ429" s="258"/>
      <c r="AK429" s="258"/>
      <c r="AL429" s="258"/>
      <c r="AM429" s="258"/>
      <c r="AN429" s="258"/>
      <c r="AO429" s="258"/>
      <c r="AP429" s="258"/>
      <c r="AQ429" s="258"/>
      <c r="AR429" s="258"/>
      <c r="AS429" s="258"/>
      <c r="AT429" s="258"/>
      <c r="AU429" s="258"/>
      <c r="AV429" s="258"/>
      <c r="AW429" s="258"/>
      <c r="AX429" s="258"/>
      <c r="AY429" s="258"/>
      <c r="AZ429" s="258"/>
      <c r="BA429" s="258"/>
      <c r="BB429" s="258"/>
      <c r="BC429" s="258"/>
      <c r="BD429" s="258"/>
      <c r="BE429" s="258"/>
      <c r="BF429" s="258"/>
      <c r="BG429" s="258"/>
      <c r="BH429" s="258"/>
      <c r="BI429" s="258"/>
      <c r="BJ429" s="258"/>
      <c r="BK429" s="258"/>
      <c r="BL429" s="258"/>
      <c r="BM429" s="258"/>
      <c r="BN429" s="258"/>
      <c r="BO429" s="258"/>
      <c r="BP429" s="258"/>
      <c r="BQ429" s="258"/>
      <c r="BR429" s="258"/>
      <c r="BS429" s="258"/>
      <c r="BT429" s="258"/>
      <c r="BU429" s="258"/>
      <c r="BV429" s="258"/>
      <c r="BW429" s="258"/>
      <c r="BX429" s="258"/>
      <c r="BY429" s="258"/>
      <c r="BZ429" s="258"/>
      <c r="CA429" s="258"/>
      <c r="CB429" s="258"/>
      <c r="CC429" s="26">
        <v>1500</v>
      </c>
      <c r="CD429" s="27">
        <v>1500</v>
      </c>
      <c r="CE429" s="26">
        <v>1000</v>
      </c>
      <c r="CF429" s="27">
        <v>1000</v>
      </c>
      <c r="CG429" s="26">
        <v>5000</v>
      </c>
      <c r="CH429" s="27">
        <v>5000</v>
      </c>
      <c r="CI429" s="26">
        <v>8000</v>
      </c>
      <c r="CJ429" s="27">
        <v>0</v>
      </c>
      <c r="CK429" s="26"/>
      <c r="CL429" s="27"/>
      <c r="CM429" s="29">
        <v>4620</v>
      </c>
      <c r="CN429" s="27">
        <v>0</v>
      </c>
      <c r="CO429" s="29">
        <v>4620</v>
      </c>
      <c r="CP429" s="27">
        <v>0</v>
      </c>
      <c r="CQ429" s="29">
        <v>4620</v>
      </c>
      <c r="CR429" s="27"/>
      <c r="CS429" s="29">
        <v>4620</v>
      </c>
      <c r="CT429" s="27">
        <v>13000</v>
      </c>
      <c r="CU429" s="29">
        <v>4620</v>
      </c>
      <c r="CV429" s="27"/>
      <c r="CW429" s="29">
        <v>4620</v>
      </c>
      <c r="CX429" s="27"/>
      <c r="CY429" s="29">
        <v>4620</v>
      </c>
      <c r="CZ429" s="27"/>
      <c r="DA429" s="29">
        <v>4620</v>
      </c>
      <c r="DB429" s="27"/>
      <c r="DC429" s="29">
        <v>4620</v>
      </c>
      <c r="DD429" s="27"/>
      <c r="DE429" s="128"/>
      <c r="DF429" s="27"/>
      <c r="DG429" s="128"/>
      <c r="DH429" s="27"/>
      <c r="DI429" s="128"/>
      <c r="DJ429" s="27"/>
      <c r="DK429" s="28"/>
      <c r="DL429" s="27"/>
      <c r="DM429" s="28"/>
      <c r="DN429" s="27"/>
      <c r="DO429" s="28"/>
      <c r="DP429" s="27"/>
      <c r="DQ429" s="28"/>
      <c r="DR429" s="27"/>
      <c r="DS429" s="28"/>
      <c r="DT429" s="27"/>
      <c r="DU429" s="28"/>
      <c r="DV429" s="27"/>
      <c r="DW429" s="28"/>
      <c r="DX429" s="27"/>
      <c r="DY429" s="28"/>
      <c r="DZ429" s="27"/>
      <c r="EA429" s="28"/>
      <c r="EB429" s="27"/>
      <c r="EC429" s="28"/>
      <c r="ED429" s="27"/>
      <c r="EE429" s="28"/>
      <c r="EF429" s="27"/>
      <c r="EG429" s="28"/>
      <c r="EH429" s="27"/>
      <c r="EI429" s="28"/>
      <c r="EJ429" s="27"/>
      <c r="EK429" s="28"/>
      <c r="EL429" s="27"/>
      <c r="EM429" s="28"/>
      <c r="EN429" s="27"/>
      <c r="EO429" s="28"/>
      <c r="EP429" s="27"/>
      <c r="EQ429" s="28"/>
      <c r="ER429" s="27"/>
      <c r="ES429" s="28"/>
      <c r="ET429" s="27"/>
      <c r="EU429" s="26"/>
      <c r="EV429" s="27"/>
      <c r="EW429" s="26"/>
      <c r="EX429" s="27"/>
      <c r="EY429" s="26"/>
      <c r="EZ429" s="27"/>
      <c r="FA429" s="26"/>
      <c r="FB429" s="27"/>
      <c r="FC429" s="26"/>
      <c r="FD429" s="27"/>
      <c r="FE429" s="26"/>
      <c r="FF429" s="27"/>
      <c r="FG429" s="30"/>
      <c r="FH429" s="31"/>
      <c r="FI429" s="31">
        <f t="shared" si="47"/>
        <v>20500</v>
      </c>
      <c r="FJ429" s="31">
        <f t="shared" si="43"/>
        <v>57080</v>
      </c>
      <c r="FK429" s="31">
        <f t="shared" si="44"/>
        <v>20500</v>
      </c>
      <c r="FL429" s="32">
        <f t="shared" si="45"/>
        <v>36580</v>
      </c>
    </row>
    <row r="430" spans="1:168" ht="20.25" customHeight="1">
      <c r="A430" s="41">
        <v>423</v>
      </c>
      <c r="B430" s="48" t="s">
        <v>1293</v>
      </c>
      <c r="C430" s="20" t="s">
        <v>1294</v>
      </c>
      <c r="D430" s="20" t="s">
        <v>1460</v>
      </c>
      <c r="E430" s="20" t="s">
        <v>1457</v>
      </c>
      <c r="F430" s="126" t="s">
        <v>1295</v>
      </c>
      <c r="G430" s="211"/>
      <c r="H430" s="127"/>
      <c r="I430" s="94">
        <v>6600</v>
      </c>
      <c r="J430" s="127"/>
      <c r="K430" s="34">
        <f t="shared" si="42"/>
        <v>57080</v>
      </c>
      <c r="L430" s="38">
        <f t="shared" si="48"/>
        <v>4620</v>
      </c>
      <c r="M430" s="26">
        <v>1500</v>
      </c>
      <c r="N430" s="26">
        <v>1000</v>
      </c>
      <c r="O430" s="26">
        <v>5000</v>
      </c>
      <c r="P430" s="26">
        <v>8000</v>
      </c>
      <c r="Q430" s="258"/>
      <c r="R430" s="258"/>
      <c r="S430" s="258"/>
      <c r="T430" s="258"/>
      <c r="U430" s="258"/>
      <c r="V430" s="258"/>
      <c r="W430" s="258"/>
      <c r="X430" s="258"/>
      <c r="Y430" s="258"/>
      <c r="Z430" s="258"/>
      <c r="AA430" s="258"/>
      <c r="AB430" s="258"/>
      <c r="AC430" s="258"/>
      <c r="AD430" s="258"/>
      <c r="AE430" s="258"/>
      <c r="AF430" s="258"/>
      <c r="AG430" s="258"/>
      <c r="AH430" s="258"/>
      <c r="AI430" s="258"/>
      <c r="AJ430" s="258"/>
      <c r="AK430" s="258"/>
      <c r="AL430" s="258"/>
      <c r="AM430" s="258"/>
      <c r="AN430" s="258"/>
      <c r="AO430" s="258"/>
      <c r="AP430" s="258"/>
      <c r="AQ430" s="258"/>
      <c r="AR430" s="258"/>
      <c r="AS430" s="258"/>
      <c r="AT430" s="258"/>
      <c r="AU430" s="258"/>
      <c r="AV430" s="258"/>
      <c r="AW430" s="258"/>
      <c r="AX430" s="258"/>
      <c r="AY430" s="258"/>
      <c r="AZ430" s="258"/>
      <c r="BA430" s="258"/>
      <c r="BB430" s="258"/>
      <c r="BC430" s="258"/>
      <c r="BD430" s="258"/>
      <c r="BE430" s="258"/>
      <c r="BF430" s="258"/>
      <c r="BG430" s="258"/>
      <c r="BH430" s="258"/>
      <c r="BI430" s="258"/>
      <c r="BJ430" s="258"/>
      <c r="BK430" s="258"/>
      <c r="BL430" s="258"/>
      <c r="BM430" s="258"/>
      <c r="BN430" s="258"/>
      <c r="BO430" s="258"/>
      <c r="BP430" s="258"/>
      <c r="BQ430" s="258"/>
      <c r="BR430" s="258"/>
      <c r="BS430" s="258"/>
      <c r="BT430" s="258"/>
      <c r="BU430" s="258"/>
      <c r="BV430" s="258"/>
      <c r="BW430" s="258"/>
      <c r="BX430" s="258"/>
      <c r="BY430" s="258"/>
      <c r="BZ430" s="258"/>
      <c r="CA430" s="258"/>
      <c r="CB430" s="258"/>
      <c r="CC430" s="26">
        <v>1500</v>
      </c>
      <c r="CD430" s="27">
        <v>1500</v>
      </c>
      <c r="CE430" s="26">
        <v>1000</v>
      </c>
      <c r="CF430" s="27">
        <v>1000</v>
      </c>
      <c r="CG430" s="26">
        <v>5000</v>
      </c>
      <c r="CH430" s="27">
        <v>5000</v>
      </c>
      <c r="CI430" s="26">
        <v>8000</v>
      </c>
      <c r="CJ430" s="27"/>
      <c r="CK430" s="26"/>
      <c r="CL430" s="27"/>
      <c r="CM430" s="29">
        <v>4620</v>
      </c>
      <c r="CN430" s="133">
        <v>4620</v>
      </c>
      <c r="CO430" s="29">
        <v>4620</v>
      </c>
      <c r="CP430" s="27">
        <v>4620</v>
      </c>
      <c r="CQ430" s="29">
        <v>4620</v>
      </c>
      <c r="CR430" s="27">
        <v>4620</v>
      </c>
      <c r="CS430" s="29">
        <v>4620</v>
      </c>
      <c r="CT430" s="27">
        <v>4620</v>
      </c>
      <c r="CU430" s="29">
        <v>4620</v>
      </c>
      <c r="CV430" s="27">
        <v>8000</v>
      </c>
      <c r="CW430" s="29">
        <v>4620</v>
      </c>
      <c r="CX430" s="27"/>
      <c r="CY430" s="29">
        <v>4620</v>
      </c>
      <c r="CZ430" s="27">
        <v>4620</v>
      </c>
      <c r="DA430" s="29">
        <v>4620</v>
      </c>
      <c r="DB430" s="27"/>
      <c r="DC430" s="29">
        <v>4620</v>
      </c>
      <c r="DD430" s="27">
        <v>13860</v>
      </c>
      <c r="DE430" s="128"/>
      <c r="DF430" s="27"/>
      <c r="DG430" s="128"/>
      <c r="DH430" s="27"/>
      <c r="DI430" s="128"/>
      <c r="DJ430" s="27"/>
      <c r="DK430" s="28"/>
      <c r="DL430" s="27"/>
      <c r="DM430" s="28"/>
      <c r="DN430" s="27"/>
      <c r="DO430" s="28"/>
      <c r="DP430" s="27"/>
      <c r="DQ430" s="28"/>
      <c r="DR430" s="27"/>
      <c r="DS430" s="28"/>
      <c r="DT430" s="27"/>
      <c r="DU430" s="28"/>
      <c r="DV430" s="27"/>
      <c r="DW430" s="28"/>
      <c r="DX430" s="27"/>
      <c r="DY430" s="28"/>
      <c r="DZ430" s="27"/>
      <c r="EA430" s="28"/>
      <c r="EB430" s="27"/>
      <c r="EC430" s="28"/>
      <c r="ED430" s="27"/>
      <c r="EE430" s="28"/>
      <c r="EF430" s="27"/>
      <c r="EG430" s="28"/>
      <c r="EH430" s="27"/>
      <c r="EI430" s="28"/>
      <c r="EJ430" s="27"/>
      <c r="EK430" s="28"/>
      <c r="EL430" s="27"/>
      <c r="EM430" s="28"/>
      <c r="EN430" s="27"/>
      <c r="EO430" s="28"/>
      <c r="EP430" s="27"/>
      <c r="EQ430" s="28"/>
      <c r="ER430" s="27"/>
      <c r="ES430" s="28"/>
      <c r="ET430" s="27"/>
      <c r="EU430" s="26"/>
      <c r="EV430" s="27"/>
      <c r="EW430" s="26"/>
      <c r="EX430" s="27"/>
      <c r="EY430" s="26"/>
      <c r="EZ430" s="27"/>
      <c r="FA430" s="26"/>
      <c r="FB430" s="27"/>
      <c r="FC430" s="26"/>
      <c r="FD430" s="27"/>
      <c r="FE430" s="26"/>
      <c r="FF430" s="27"/>
      <c r="FG430" s="30"/>
      <c r="FH430" s="31"/>
      <c r="FI430" s="31">
        <f t="shared" si="47"/>
        <v>52460</v>
      </c>
      <c r="FJ430" s="31">
        <f t="shared" si="43"/>
        <v>57080</v>
      </c>
      <c r="FK430" s="31">
        <f t="shared" si="44"/>
        <v>52460</v>
      </c>
      <c r="FL430" s="32">
        <f t="shared" si="45"/>
        <v>4620</v>
      </c>
    </row>
    <row r="431" spans="1:168" ht="20.25" customHeight="1">
      <c r="A431" s="172">
        <v>424</v>
      </c>
      <c r="B431" s="48" t="s">
        <v>1296</v>
      </c>
      <c r="C431" s="20" t="s">
        <v>1297</v>
      </c>
      <c r="D431" s="20" t="s">
        <v>1460</v>
      </c>
      <c r="E431" s="20" t="s">
        <v>1457</v>
      </c>
      <c r="F431" s="126" t="s">
        <v>1298</v>
      </c>
      <c r="G431" s="211"/>
      <c r="H431" s="127"/>
      <c r="I431" s="94">
        <v>6600</v>
      </c>
      <c r="J431" s="127"/>
      <c r="K431" s="34">
        <f t="shared" si="42"/>
        <v>57080</v>
      </c>
      <c r="L431" s="38">
        <f t="shared" si="48"/>
        <v>49580</v>
      </c>
      <c r="M431" s="26">
        <v>1500</v>
      </c>
      <c r="N431" s="26">
        <v>1000</v>
      </c>
      <c r="O431" s="26">
        <v>5000</v>
      </c>
      <c r="P431" s="26">
        <v>8000</v>
      </c>
      <c r="Q431" s="258"/>
      <c r="R431" s="258"/>
      <c r="S431" s="258"/>
      <c r="T431" s="258"/>
      <c r="U431" s="258"/>
      <c r="V431" s="258"/>
      <c r="W431" s="258"/>
      <c r="X431" s="258"/>
      <c r="Y431" s="258"/>
      <c r="Z431" s="258"/>
      <c r="AA431" s="258"/>
      <c r="AB431" s="258"/>
      <c r="AC431" s="258"/>
      <c r="AD431" s="258"/>
      <c r="AE431" s="258"/>
      <c r="AF431" s="258"/>
      <c r="AG431" s="258"/>
      <c r="AH431" s="258"/>
      <c r="AI431" s="258"/>
      <c r="AJ431" s="258"/>
      <c r="AK431" s="258"/>
      <c r="AL431" s="258"/>
      <c r="AM431" s="258"/>
      <c r="AN431" s="258"/>
      <c r="AO431" s="258"/>
      <c r="AP431" s="258"/>
      <c r="AQ431" s="258"/>
      <c r="AR431" s="258"/>
      <c r="AS431" s="258"/>
      <c r="AT431" s="258"/>
      <c r="AU431" s="258"/>
      <c r="AV431" s="258"/>
      <c r="AW431" s="258"/>
      <c r="AX431" s="258"/>
      <c r="AY431" s="258"/>
      <c r="AZ431" s="258"/>
      <c r="BA431" s="258"/>
      <c r="BB431" s="258"/>
      <c r="BC431" s="258"/>
      <c r="BD431" s="258"/>
      <c r="BE431" s="258"/>
      <c r="BF431" s="258"/>
      <c r="BG431" s="258"/>
      <c r="BH431" s="258"/>
      <c r="BI431" s="258"/>
      <c r="BJ431" s="258"/>
      <c r="BK431" s="258"/>
      <c r="BL431" s="258"/>
      <c r="BM431" s="258"/>
      <c r="BN431" s="258"/>
      <c r="BO431" s="258"/>
      <c r="BP431" s="258"/>
      <c r="BQ431" s="258"/>
      <c r="BR431" s="258"/>
      <c r="BS431" s="258"/>
      <c r="BT431" s="258"/>
      <c r="BU431" s="258"/>
      <c r="BV431" s="258"/>
      <c r="BW431" s="258"/>
      <c r="BX431" s="258"/>
      <c r="BY431" s="258"/>
      <c r="BZ431" s="258"/>
      <c r="CA431" s="258"/>
      <c r="CB431" s="258"/>
      <c r="CC431" s="26">
        <v>1500</v>
      </c>
      <c r="CD431" s="27">
        <v>1500</v>
      </c>
      <c r="CE431" s="26">
        <v>1000</v>
      </c>
      <c r="CF431" s="27">
        <v>1000</v>
      </c>
      <c r="CG431" s="26">
        <v>5000</v>
      </c>
      <c r="CH431" s="27">
        <v>5000</v>
      </c>
      <c r="CI431" s="26">
        <v>8000</v>
      </c>
      <c r="CJ431" s="27"/>
      <c r="CK431" s="26"/>
      <c r="CL431" s="27"/>
      <c r="CM431" s="29">
        <v>4620</v>
      </c>
      <c r="CN431" s="27"/>
      <c r="CO431" s="29">
        <v>4620</v>
      </c>
      <c r="CP431" s="27"/>
      <c r="CQ431" s="29">
        <v>4620</v>
      </c>
      <c r="CR431" s="27"/>
      <c r="CS431" s="29">
        <v>4620</v>
      </c>
      <c r="CT431" s="27"/>
      <c r="CU431" s="29">
        <v>4620</v>
      </c>
      <c r="CV431" s="27"/>
      <c r="CW431" s="29">
        <v>4620</v>
      </c>
      <c r="CX431" s="27"/>
      <c r="CY431" s="29">
        <v>4620</v>
      </c>
      <c r="CZ431" s="27"/>
      <c r="DA431" s="29">
        <v>4620</v>
      </c>
      <c r="DB431" s="27"/>
      <c r="DC431" s="29">
        <v>4620</v>
      </c>
      <c r="DD431" s="27"/>
      <c r="DE431" s="128"/>
      <c r="DF431" s="27"/>
      <c r="DG431" s="128"/>
      <c r="DH431" s="27"/>
      <c r="DI431" s="128"/>
      <c r="DJ431" s="27"/>
      <c r="DK431" s="28"/>
      <c r="DL431" s="27"/>
      <c r="DM431" s="28"/>
      <c r="DN431" s="27"/>
      <c r="DO431" s="28"/>
      <c r="DP431" s="27"/>
      <c r="DQ431" s="28"/>
      <c r="DR431" s="27"/>
      <c r="DS431" s="28"/>
      <c r="DT431" s="27"/>
      <c r="DU431" s="28"/>
      <c r="DV431" s="27"/>
      <c r="DW431" s="28"/>
      <c r="DX431" s="27"/>
      <c r="DY431" s="28"/>
      <c r="DZ431" s="27"/>
      <c r="EA431" s="28"/>
      <c r="EB431" s="27"/>
      <c r="EC431" s="28"/>
      <c r="ED431" s="27"/>
      <c r="EE431" s="28"/>
      <c r="EF431" s="59"/>
      <c r="EG431" s="28"/>
      <c r="EH431" s="27"/>
      <c r="EI431" s="28"/>
      <c r="EJ431" s="27"/>
      <c r="EK431" s="28"/>
      <c r="EL431" s="27"/>
      <c r="EM431" s="28"/>
      <c r="EN431" s="27"/>
      <c r="EO431" s="28"/>
      <c r="EP431" s="27"/>
      <c r="EQ431" s="28"/>
      <c r="ER431" s="27"/>
      <c r="ES431" s="28"/>
      <c r="ET431" s="27"/>
      <c r="EU431" s="26"/>
      <c r="EV431" s="27"/>
      <c r="EW431" s="26"/>
      <c r="EX431" s="27"/>
      <c r="EY431" s="26"/>
      <c r="EZ431" s="27"/>
      <c r="FA431" s="26"/>
      <c r="FB431" s="27"/>
      <c r="FC431" s="26"/>
      <c r="FD431" s="27"/>
      <c r="FE431" s="26"/>
      <c r="FF431" s="27"/>
      <c r="FG431" s="30"/>
      <c r="FH431" s="31"/>
      <c r="FI431" s="31">
        <f t="shared" si="47"/>
        <v>7500</v>
      </c>
      <c r="FJ431" s="31">
        <f t="shared" si="43"/>
        <v>57080</v>
      </c>
      <c r="FK431" s="31">
        <f t="shared" si="44"/>
        <v>7500</v>
      </c>
      <c r="FL431" s="32">
        <f t="shared" si="45"/>
        <v>49580</v>
      </c>
    </row>
    <row r="432" spans="1:168" ht="20.25" customHeight="1">
      <c r="A432" s="41">
        <v>425</v>
      </c>
      <c r="B432" s="48" t="s">
        <v>1299</v>
      </c>
      <c r="C432" s="20" t="s">
        <v>1300</v>
      </c>
      <c r="D432" s="20" t="s">
        <v>1460</v>
      </c>
      <c r="E432" s="20" t="s">
        <v>1457</v>
      </c>
      <c r="F432" s="126" t="s">
        <v>1301</v>
      </c>
      <c r="G432" s="211"/>
      <c r="H432" s="127"/>
      <c r="I432" s="94">
        <v>6600</v>
      </c>
      <c r="J432" s="127"/>
      <c r="K432" s="34">
        <f t="shared" si="42"/>
        <v>57080</v>
      </c>
      <c r="L432" s="38">
        <f t="shared" si="48"/>
        <v>4620</v>
      </c>
      <c r="M432" s="26">
        <v>1500</v>
      </c>
      <c r="N432" s="26">
        <v>1000</v>
      </c>
      <c r="O432" s="26">
        <v>5000</v>
      </c>
      <c r="P432" s="26">
        <v>8000</v>
      </c>
      <c r="Q432" s="258"/>
      <c r="R432" s="258"/>
      <c r="S432" s="258"/>
      <c r="T432" s="258"/>
      <c r="U432" s="258"/>
      <c r="V432" s="258"/>
      <c r="W432" s="258"/>
      <c r="X432" s="258"/>
      <c r="Y432" s="258"/>
      <c r="Z432" s="258"/>
      <c r="AA432" s="258"/>
      <c r="AB432" s="258"/>
      <c r="AC432" s="258"/>
      <c r="AD432" s="258"/>
      <c r="AE432" s="258"/>
      <c r="AF432" s="258"/>
      <c r="AG432" s="258"/>
      <c r="AH432" s="258"/>
      <c r="AI432" s="258"/>
      <c r="AJ432" s="258"/>
      <c r="AK432" s="258"/>
      <c r="AL432" s="258"/>
      <c r="AM432" s="258"/>
      <c r="AN432" s="258"/>
      <c r="AO432" s="258"/>
      <c r="AP432" s="258"/>
      <c r="AQ432" s="258"/>
      <c r="AR432" s="258"/>
      <c r="AS432" s="258"/>
      <c r="AT432" s="258"/>
      <c r="AU432" s="258"/>
      <c r="AV432" s="258"/>
      <c r="AW432" s="258"/>
      <c r="AX432" s="258"/>
      <c r="AY432" s="258"/>
      <c r="AZ432" s="258"/>
      <c r="BA432" s="258"/>
      <c r="BB432" s="258"/>
      <c r="BC432" s="258"/>
      <c r="BD432" s="258"/>
      <c r="BE432" s="258"/>
      <c r="BF432" s="258"/>
      <c r="BG432" s="258"/>
      <c r="BH432" s="258"/>
      <c r="BI432" s="258"/>
      <c r="BJ432" s="258"/>
      <c r="BK432" s="258"/>
      <c r="BL432" s="258"/>
      <c r="BM432" s="258"/>
      <c r="BN432" s="258"/>
      <c r="BO432" s="258"/>
      <c r="BP432" s="258"/>
      <c r="BQ432" s="258"/>
      <c r="BR432" s="258"/>
      <c r="BS432" s="258"/>
      <c r="BT432" s="258"/>
      <c r="BU432" s="258"/>
      <c r="BV432" s="258"/>
      <c r="BW432" s="258"/>
      <c r="BX432" s="258"/>
      <c r="BY432" s="258"/>
      <c r="BZ432" s="258"/>
      <c r="CA432" s="258"/>
      <c r="CB432" s="258"/>
      <c r="CC432" s="26">
        <v>1500</v>
      </c>
      <c r="CD432" s="27">
        <v>1500</v>
      </c>
      <c r="CE432" s="26">
        <v>1000</v>
      </c>
      <c r="CF432" s="27">
        <v>1000</v>
      </c>
      <c r="CG432" s="26">
        <v>5000</v>
      </c>
      <c r="CH432" s="27">
        <v>5000</v>
      </c>
      <c r="CI432" s="26">
        <v>8000</v>
      </c>
      <c r="CJ432" s="27"/>
      <c r="CK432" s="26"/>
      <c r="CL432" s="27"/>
      <c r="CM432" s="29">
        <v>4620</v>
      </c>
      <c r="CN432" s="27">
        <v>0</v>
      </c>
      <c r="CO432" s="29">
        <v>4620</v>
      </c>
      <c r="CP432" s="27">
        <v>0</v>
      </c>
      <c r="CQ432" s="29">
        <v>4620</v>
      </c>
      <c r="CR432" s="27">
        <v>0</v>
      </c>
      <c r="CS432" s="29">
        <v>4620</v>
      </c>
      <c r="CT432" s="27">
        <v>18480</v>
      </c>
      <c r="CU432" s="29">
        <v>4620</v>
      </c>
      <c r="CV432" s="27">
        <v>8000</v>
      </c>
      <c r="CW432" s="29">
        <v>4620</v>
      </c>
      <c r="CX432" s="27"/>
      <c r="CY432" s="29">
        <v>4620</v>
      </c>
      <c r="CZ432" s="27"/>
      <c r="DA432" s="29">
        <v>4620</v>
      </c>
      <c r="DB432" s="27"/>
      <c r="DC432" s="29">
        <v>4620</v>
      </c>
      <c r="DD432" s="27">
        <v>18480</v>
      </c>
      <c r="DE432" s="128"/>
      <c r="DF432" s="27"/>
      <c r="DG432" s="128"/>
      <c r="DH432" s="27"/>
      <c r="DI432" s="128"/>
      <c r="DJ432" s="27"/>
      <c r="DK432" s="28"/>
      <c r="DL432" s="27"/>
      <c r="DM432" s="28"/>
      <c r="DN432" s="27"/>
      <c r="DO432" s="28"/>
      <c r="DP432" s="27"/>
      <c r="DQ432" s="28"/>
      <c r="DR432" s="27"/>
      <c r="DS432" s="28"/>
      <c r="DT432" s="27"/>
      <c r="DU432" s="28"/>
      <c r="DV432" s="27"/>
      <c r="DW432" s="28"/>
      <c r="DX432" s="27"/>
      <c r="DY432" s="28"/>
      <c r="DZ432" s="27"/>
      <c r="EA432" s="28"/>
      <c r="EB432" s="27"/>
      <c r="EC432" s="28"/>
      <c r="ED432" s="27"/>
      <c r="EE432" s="28"/>
      <c r="EF432" s="27"/>
      <c r="EG432" s="28"/>
      <c r="EH432" s="27"/>
      <c r="EI432" s="28"/>
      <c r="EJ432" s="27"/>
      <c r="EK432" s="28"/>
      <c r="EL432" s="27"/>
      <c r="EM432" s="28"/>
      <c r="EN432" s="27"/>
      <c r="EO432" s="28"/>
      <c r="EP432" s="27"/>
      <c r="EQ432" s="28"/>
      <c r="ER432" s="27"/>
      <c r="ES432" s="28"/>
      <c r="ET432" s="27"/>
      <c r="EU432" s="26"/>
      <c r="EV432" s="27"/>
      <c r="EW432" s="26"/>
      <c r="EX432" s="27"/>
      <c r="EY432" s="26"/>
      <c r="EZ432" s="27"/>
      <c r="FA432" s="26"/>
      <c r="FB432" s="27"/>
      <c r="FC432" s="26"/>
      <c r="FD432" s="27"/>
      <c r="FE432" s="26"/>
      <c r="FF432" s="27"/>
      <c r="FG432" s="30"/>
      <c r="FH432" s="31"/>
      <c r="FI432" s="31">
        <f t="shared" si="47"/>
        <v>52460</v>
      </c>
      <c r="FJ432" s="31">
        <f t="shared" si="43"/>
        <v>57080</v>
      </c>
      <c r="FK432" s="31">
        <f t="shared" si="44"/>
        <v>52460</v>
      </c>
      <c r="FL432" s="32">
        <f t="shared" si="45"/>
        <v>4620</v>
      </c>
    </row>
    <row r="433" spans="1:168" ht="20.25" customHeight="1">
      <c r="A433" s="172">
        <v>426</v>
      </c>
      <c r="B433" s="48" t="s">
        <v>1302</v>
      </c>
      <c r="C433" s="20" t="s">
        <v>1303</v>
      </c>
      <c r="D433" s="20" t="s">
        <v>1460</v>
      </c>
      <c r="E433" s="20" t="s">
        <v>1457</v>
      </c>
      <c r="F433" s="126" t="s">
        <v>1304</v>
      </c>
      <c r="G433" s="211"/>
      <c r="H433" s="127"/>
      <c r="I433" s="94">
        <v>6600</v>
      </c>
      <c r="J433" s="127"/>
      <c r="K433" s="34">
        <f t="shared" si="42"/>
        <v>57080</v>
      </c>
      <c r="L433" s="38">
        <f t="shared" si="48"/>
        <v>4620</v>
      </c>
      <c r="M433" s="26">
        <v>1500</v>
      </c>
      <c r="N433" s="26">
        <v>1000</v>
      </c>
      <c r="O433" s="26">
        <v>5000</v>
      </c>
      <c r="P433" s="26">
        <v>8000</v>
      </c>
      <c r="Q433" s="258"/>
      <c r="R433" s="258"/>
      <c r="S433" s="258"/>
      <c r="T433" s="258"/>
      <c r="U433" s="258"/>
      <c r="V433" s="258"/>
      <c r="W433" s="258"/>
      <c r="X433" s="258"/>
      <c r="Y433" s="258"/>
      <c r="Z433" s="258"/>
      <c r="AA433" s="258"/>
      <c r="AB433" s="258"/>
      <c r="AC433" s="258"/>
      <c r="AD433" s="258"/>
      <c r="AE433" s="258"/>
      <c r="AF433" s="258"/>
      <c r="AG433" s="258"/>
      <c r="AH433" s="258"/>
      <c r="AI433" s="258"/>
      <c r="AJ433" s="258"/>
      <c r="AK433" s="258"/>
      <c r="AL433" s="258"/>
      <c r="AM433" s="258"/>
      <c r="AN433" s="258"/>
      <c r="AO433" s="258"/>
      <c r="AP433" s="258"/>
      <c r="AQ433" s="258"/>
      <c r="AR433" s="258"/>
      <c r="AS433" s="258"/>
      <c r="AT433" s="258"/>
      <c r="AU433" s="258"/>
      <c r="AV433" s="258"/>
      <c r="AW433" s="258"/>
      <c r="AX433" s="258"/>
      <c r="AY433" s="258"/>
      <c r="AZ433" s="258"/>
      <c r="BA433" s="258"/>
      <c r="BB433" s="258"/>
      <c r="BC433" s="258"/>
      <c r="BD433" s="258"/>
      <c r="BE433" s="258"/>
      <c r="BF433" s="258"/>
      <c r="BG433" s="258"/>
      <c r="BH433" s="258"/>
      <c r="BI433" s="258"/>
      <c r="BJ433" s="258"/>
      <c r="BK433" s="258"/>
      <c r="BL433" s="258"/>
      <c r="BM433" s="258"/>
      <c r="BN433" s="258"/>
      <c r="BO433" s="258"/>
      <c r="BP433" s="258"/>
      <c r="BQ433" s="258"/>
      <c r="BR433" s="258"/>
      <c r="BS433" s="258"/>
      <c r="BT433" s="258"/>
      <c r="BU433" s="258"/>
      <c r="BV433" s="258"/>
      <c r="BW433" s="258"/>
      <c r="BX433" s="258"/>
      <c r="BY433" s="258"/>
      <c r="BZ433" s="258"/>
      <c r="CA433" s="258"/>
      <c r="CB433" s="258"/>
      <c r="CC433" s="26">
        <v>1500</v>
      </c>
      <c r="CD433" s="27">
        <v>1500</v>
      </c>
      <c r="CE433" s="26">
        <v>1000</v>
      </c>
      <c r="CF433" s="27">
        <v>1000</v>
      </c>
      <c r="CG433" s="26">
        <v>5000</v>
      </c>
      <c r="CH433" s="27">
        <v>5000</v>
      </c>
      <c r="CI433" s="26">
        <v>8000</v>
      </c>
      <c r="CJ433" s="27">
        <v>0</v>
      </c>
      <c r="CK433" s="26"/>
      <c r="CL433" s="27"/>
      <c r="CM433" s="29">
        <v>4620</v>
      </c>
      <c r="CN433" s="27">
        <v>0</v>
      </c>
      <c r="CO433" s="29">
        <v>4620</v>
      </c>
      <c r="CP433" s="27">
        <f>4620+0</f>
        <v>4620</v>
      </c>
      <c r="CQ433" s="29">
        <v>4620</v>
      </c>
      <c r="CR433" s="27">
        <v>0</v>
      </c>
      <c r="CS433" s="29">
        <v>4620</v>
      </c>
      <c r="CT433" s="27">
        <v>21860</v>
      </c>
      <c r="CU433" s="29">
        <v>4620</v>
      </c>
      <c r="CV433" s="27"/>
      <c r="CW433" s="29">
        <v>4620</v>
      </c>
      <c r="CX433" s="27"/>
      <c r="CY433" s="29">
        <v>4620</v>
      </c>
      <c r="CZ433" s="27"/>
      <c r="DA433" s="29">
        <v>4620</v>
      </c>
      <c r="DB433" s="27"/>
      <c r="DC433" s="29">
        <v>4620</v>
      </c>
      <c r="DD433" s="27">
        <v>18480</v>
      </c>
      <c r="DE433" s="128"/>
      <c r="DF433" s="27"/>
      <c r="DG433" s="128"/>
      <c r="DH433" s="27"/>
      <c r="DI433" s="128"/>
      <c r="DJ433" s="27"/>
      <c r="DK433" s="28"/>
      <c r="DL433" s="27"/>
      <c r="DM433" s="28"/>
      <c r="DN433" s="27"/>
      <c r="DO433" s="28"/>
      <c r="DP433" s="27"/>
      <c r="DQ433" s="28"/>
      <c r="DR433" s="27"/>
      <c r="DS433" s="28"/>
      <c r="DT433" s="27"/>
      <c r="DU433" s="28"/>
      <c r="DV433" s="27"/>
      <c r="DW433" s="28"/>
      <c r="DX433" s="27"/>
      <c r="DY433" s="28"/>
      <c r="DZ433" s="27"/>
      <c r="EA433" s="28"/>
      <c r="EB433" s="27"/>
      <c r="EC433" s="28"/>
      <c r="ED433" s="27"/>
      <c r="EE433" s="28"/>
      <c r="EF433" s="27"/>
      <c r="EG433" s="28"/>
      <c r="EH433" s="27"/>
      <c r="EI433" s="28"/>
      <c r="EJ433" s="27"/>
      <c r="EK433" s="28"/>
      <c r="EL433" s="27"/>
      <c r="EM433" s="28"/>
      <c r="EN433" s="27"/>
      <c r="EO433" s="28"/>
      <c r="EP433" s="27"/>
      <c r="EQ433" s="28"/>
      <c r="ER433" s="27"/>
      <c r="ES433" s="28"/>
      <c r="ET433" s="27"/>
      <c r="EU433" s="26"/>
      <c r="EV433" s="27"/>
      <c r="EW433" s="26"/>
      <c r="EX433" s="27"/>
      <c r="EY433" s="26"/>
      <c r="EZ433" s="27"/>
      <c r="FA433" s="26"/>
      <c r="FB433" s="27"/>
      <c r="FC433" s="26"/>
      <c r="FD433" s="27"/>
      <c r="FE433" s="26"/>
      <c r="FF433" s="27"/>
      <c r="FG433" s="30"/>
      <c r="FH433" s="31"/>
      <c r="FI433" s="31">
        <f t="shared" si="47"/>
        <v>52460</v>
      </c>
      <c r="FJ433" s="31">
        <f t="shared" si="43"/>
        <v>57080</v>
      </c>
      <c r="FK433" s="31">
        <f t="shared" si="44"/>
        <v>52460</v>
      </c>
      <c r="FL433" s="32">
        <f t="shared" si="45"/>
        <v>4620</v>
      </c>
    </row>
    <row r="434" spans="1:168" ht="20.25" customHeight="1">
      <c r="A434" s="41">
        <v>427</v>
      </c>
      <c r="B434" s="48" t="s">
        <v>1305</v>
      </c>
      <c r="C434" s="20" t="s">
        <v>1306</v>
      </c>
      <c r="D434" s="20" t="s">
        <v>1460</v>
      </c>
      <c r="E434" s="20" t="s">
        <v>1457</v>
      </c>
      <c r="F434" s="126" t="s">
        <v>1307</v>
      </c>
      <c r="G434" s="211"/>
      <c r="H434" s="53"/>
      <c r="I434" s="94">
        <v>6600</v>
      </c>
      <c r="J434" s="53"/>
      <c r="K434" s="34">
        <f t="shared" si="42"/>
        <v>57080</v>
      </c>
      <c r="L434" s="38">
        <f t="shared" si="48"/>
        <v>9240</v>
      </c>
      <c r="M434" s="26">
        <v>1500</v>
      </c>
      <c r="N434" s="26">
        <v>1000</v>
      </c>
      <c r="O434" s="26">
        <v>5000</v>
      </c>
      <c r="P434" s="26">
        <v>8000</v>
      </c>
      <c r="Q434" s="258"/>
      <c r="R434" s="258"/>
      <c r="S434" s="258"/>
      <c r="T434" s="258"/>
      <c r="U434" s="258"/>
      <c r="V434" s="258"/>
      <c r="W434" s="258"/>
      <c r="X434" s="258"/>
      <c r="Y434" s="258"/>
      <c r="Z434" s="258"/>
      <c r="AA434" s="258"/>
      <c r="AB434" s="258"/>
      <c r="AC434" s="258"/>
      <c r="AD434" s="258"/>
      <c r="AE434" s="258"/>
      <c r="AF434" s="258"/>
      <c r="AG434" s="258"/>
      <c r="AH434" s="258"/>
      <c r="AI434" s="258"/>
      <c r="AJ434" s="258"/>
      <c r="AK434" s="258"/>
      <c r="AL434" s="258"/>
      <c r="AM434" s="258"/>
      <c r="AN434" s="258"/>
      <c r="AO434" s="258"/>
      <c r="AP434" s="258"/>
      <c r="AQ434" s="258"/>
      <c r="AR434" s="258"/>
      <c r="AS434" s="258"/>
      <c r="AT434" s="258"/>
      <c r="AU434" s="258"/>
      <c r="AV434" s="258"/>
      <c r="AW434" s="258"/>
      <c r="AX434" s="258"/>
      <c r="AY434" s="258"/>
      <c r="AZ434" s="258"/>
      <c r="BA434" s="258"/>
      <c r="BB434" s="258"/>
      <c r="BC434" s="258"/>
      <c r="BD434" s="258"/>
      <c r="BE434" s="258"/>
      <c r="BF434" s="258"/>
      <c r="BG434" s="258"/>
      <c r="BH434" s="258"/>
      <c r="BI434" s="258"/>
      <c r="BJ434" s="258"/>
      <c r="BK434" s="258"/>
      <c r="BL434" s="258"/>
      <c r="BM434" s="258"/>
      <c r="BN434" s="258"/>
      <c r="BO434" s="258"/>
      <c r="BP434" s="258"/>
      <c r="BQ434" s="258"/>
      <c r="BR434" s="258"/>
      <c r="BS434" s="258"/>
      <c r="BT434" s="258"/>
      <c r="BU434" s="258"/>
      <c r="BV434" s="258"/>
      <c r="BW434" s="258"/>
      <c r="BX434" s="258"/>
      <c r="BY434" s="258"/>
      <c r="BZ434" s="258"/>
      <c r="CA434" s="258"/>
      <c r="CB434" s="258"/>
      <c r="CC434" s="26">
        <v>1500</v>
      </c>
      <c r="CD434" s="27">
        <v>1500</v>
      </c>
      <c r="CE434" s="26">
        <v>1000</v>
      </c>
      <c r="CF434" s="27">
        <v>1000</v>
      </c>
      <c r="CG434" s="26">
        <v>5000</v>
      </c>
      <c r="CH434" s="27">
        <v>5000</v>
      </c>
      <c r="CI434" s="26">
        <v>8000</v>
      </c>
      <c r="CJ434" s="27">
        <v>0</v>
      </c>
      <c r="CK434" s="26"/>
      <c r="CL434" s="27"/>
      <c r="CM434" s="29">
        <v>4620</v>
      </c>
      <c r="CN434" s="27">
        <v>0</v>
      </c>
      <c r="CO434" s="29">
        <v>4620</v>
      </c>
      <c r="CP434" s="27">
        <v>0</v>
      </c>
      <c r="CQ434" s="29">
        <v>4620</v>
      </c>
      <c r="CR434" s="27">
        <v>0</v>
      </c>
      <c r="CS434" s="29">
        <v>4620</v>
      </c>
      <c r="CT434" s="27">
        <v>26480</v>
      </c>
      <c r="CU434" s="29">
        <v>4620</v>
      </c>
      <c r="CV434" s="27"/>
      <c r="CW434" s="29">
        <v>4620</v>
      </c>
      <c r="CX434" s="27"/>
      <c r="CY434" s="29">
        <v>4620</v>
      </c>
      <c r="CZ434" s="27"/>
      <c r="DA434" s="29">
        <v>4620</v>
      </c>
      <c r="DB434" s="27"/>
      <c r="DC434" s="29">
        <v>4620</v>
      </c>
      <c r="DD434" s="27">
        <v>13860</v>
      </c>
      <c r="DE434" s="128"/>
      <c r="DF434" s="27"/>
      <c r="DG434" s="128"/>
      <c r="DH434" s="27"/>
      <c r="DI434" s="128"/>
      <c r="DJ434" s="27"/>
      <c r="DK434" s="28"/>
      <c r="DL434" s="27"/>
      <c r="DM434" s="28"/>
      <c r="DN434" s="27"/>
      <c r="DO434" s="28"/>
      <c r="DP434" s="27"/>
      <c r="DQ434" s="28"/>
      <c r="DR434" s="27"/>
      <c r="DS434" s="28"/>
      <c r="DT434" s="27"/>
      <c r="DU434" s="28"/>
      <c r="DV434" s="27"/>
      <c r="DW434" s="28"/>
      <c r="DX434" s="27"/>
      <c r="DY434" s="28"/>
      <c r="DZ434" s="27"/>
      <c r="EA434" s="28"/>
      <c r="EB434" s="27"/>
      <c r="EC434" s="28"/>
      <c r="ED434" s="27"/>
      <c r="EE434" s="28"/>
      <c r="EF434" s="27"/>
      <c r="EG434" s="28"/>
      <c r="EH434" s="27"/>
      <c r="EI434" s="28"/>
      <c r="EJ434" s="27"/>
      <c r="EK434" s="28"/>
      <c r="EL434" s="27"/>
      <c r="EM434" s="28"/>
      <c r="EN434" s="27"/>
      <c r="EO434" s="28"/>
      <c r="EP434" s="27"/>
      <c r="EQ434" s="28"/>
      <c r="ER434" s="27"/>
      <c r="ES434" s="28"/>
      <c r="ET434" s="27"/>
      <c r="EU434" s="26"/>
      <c r="EV434" s="27"/>
      <c r="EW434" s="26"/>
      <c r="EX434" s="27"/>
      <c r="EY434" s="26"/>
      <c r="EZ434" s="27"/>
      <c r="FA434" s="26"/>
      <c r="FB434" s="27"/>
      <c r="FC434" s="26"/>
      <c r="FD434" s="27"/>
      <c r="FE434" s="26"/>
      <c r="FF434" s="27"/>
      <c r="FG434" s="30"/>
      <c r="FH434" s="31"/>
      <c r="FI434" s="31">
        <f t="shared" si="47"/>
        <v>47840</v>
      </c>
      <c r="FJ434" s="31">
        <f t="shared" si="43"/>
        <v>57080</v>
      </c>
      <c r="FK434" s="31">
        <f t="shared" si="44"/>
        <v>47840</v>
      </c>
      <c r="FL434" s="32">
        <f t="shared" si="45"/>
        <v>9240</v>
      </c>
    </row>
    <row r="435" spans="1:168" ht="20.25" customHeight="1">
      <c r="A435" s="172">
        <v>428</v>
      </c>
      <c r="B435" s="48" t="s">
        <v>496</v>
      </c>
      <c r="C435" s="20" t="s">
        <v>497</v>
      </c>
      <c r="D435" s="20" t="s">
        <v>1460</v>
      </c>
      <c r="E435" s="20" t="s">
        <v>1458</v>
      </c>
      <c r="F435" s="21" t="s">
        <v>498</v>
      </c>
      <c r="G435" s="211"/>
      <c r="H435" s="35"/>
      <c r="I435" s="23">
        <v>6600</v>
      </c>
      <c r="J435" s="35"/>
      <c r="K435" s="34">
        <f t="shared" si="42"/>
        <v>57080</v>
      </c>
      <c r="L435" s="38">
        <f>FJ435</f>
        <v>57080</v>
      </c>
      <c r="M435" s="26">
        <v>1500</v>
      </c>
      <c r="N435" s="26">
        <v>1000</v>
      </c>
      <c r="O435" s="26">
        <v>5000</v>
      </c>
      <c r="P435" s="26">
        <v>8000</v>
      </c>
      <c r="Q435" s="258"/>
      <c r="R435" s="258"/>
      <c r="S435" s="258"/>
      <c r="T435" s="258"/>
      <c r="U435" s="258"/>
      <c r="V435" s="258"/>
      <c r="W435" s="258"/>
      <c r="X435" s="258"/>
      <c r="Y435" s="258"/>
      <c r="Z435" s="258"/>
      <c r="AA435" s="258"/>
      <c r="AB435" s="258"/>
      <c r="AC435" s="258"/>
      <c r="AD435" s="258"/>
      <c r="AE435" s="258"/>
      <c r="AF435" s="258"/>
      <c r="AG435" s="258"/>
      <c r="AH435" s="258"/>
      <c r="AI435" s="258"/>
      <c r="AJ435" s="258"/>
      <c r="AK435" s="258"/>
      <c r="AL435" s="258"/>
      <c r="AM435" s="258"/>
      <c r="AN435" s="258"/>
      <c r="AO435" s="258"/>
      <c r="AP435" s="258"/>
      <c r="AQ435" s="258"/>
      <c r="AR435" s="258"/>
      <c r="AS435" s="258"/>
      <c r="AT435" s="258"/>
      <c r="AU435" s="258"/>
      <c r="AV435" s="258"/>
      <c r="AW435" s="258"/>
      <c r="AX435" s="258"/>
      <c r="AY435" s="258"/>
      <c r="AZ435" s="258"/>
      <c r="BA435" s="258"/>
      <c r="BB435" s="258"/>
      <c r="BC435" s="258"/>
      <c r="BD435" s="258"/>
      <c r="BE435" s="258"/>
      <c r="BF435" s="258"/>
      <c r="BG435" s="258"/>
      <c r="BH435" s="258"/>
      <c r="BI435" s="258"/>
      <c r="BJ435" s="258"/>
      <c r="BK435" s="258"/>
      <c r="BL435" s="258"/>
      <c r="BM435" s="258"/>
      <c r="BN435" s="258"/>
      <c r="BO435" s="258"/>
      <c r="BP435" s="258"/>
      <c r="BQ435" s="258"/>
      <c r="BR435" s="258"/>
      <c r="BS435" s="258"/>
      <c r="BT435" s="258"/>
      <c r="BU435" s="258"/>
      <c r="BV435" s="258"/>
      <c r="BW435" s="258"/>
      <c r="BX435" s="258"/>
      <c r="BY435" s="258"/>
      <c r="BZ435" s="258"/>
      <c r="CA435" s="258"/>
      <c r="CB435" s="258"/>
      <c r="CC435" s="26">
        <v>1500</v>
      </c>
      <c r="CD435" s="27">
        <v>1500</v>
      </c>
      <c r="CE435" s="26">
        <v>1000</v>
      </c>
      <c r="CF435" s="27">
        <v>0</v>
      </c>
      <c r="CG435" s="26">
        <v>5000</v>
      </c>
      <c r="CH435" s="27">
        <v>0</v>
      </c>
      <c r="CI435" s="26">
        <v>8000</v>
      </c>
      <c r="CJ435" s="27">
        <v>0</v>
      </c>
      <c r="CK435" s="28"/>
      <c r="CL435" s="27"/>
      <c r="CM435" s="26"/>
      <c r="CN435" s="27"/>
      <c r="CO435" s="29">
        <v>4620</v>
      </c>
      <c r="CP435" s="27">
        <v>18620</v>
      </c>
      <c r="CQ435" s="29">
        <v>4620</v>
      </c>
      <c r="CR435" s="27"/>
      <c r="CS435" s="29">
        <v>4620</v>
      </c>
      <c r="CT435" s="27">
        <v>0</v>
      </c>
      <c r="CU435" s="29">
        <v>4620</v>
      </c>
      <c r="CV435" s="27">
        <v>9240</v>
      </c>
      <c r="CW435" s="29">
        <v>4620</v>
      </c>
      <c r="CX435" s="27"/>
      <c r="CY435" s="29">
        <v>4620</v>
      </c>
      <c r="CZ435" s="27"/>
      <c r="DA435" s="29">
        <v>4620</v>
      </c>
      <c r="DB435" s="27"/>
      <c r="DC435" s="29">
        <v>4620</v>
      </c>
      <c r="DD435" s="27"/>
      <c r="DE435" s="29">
        <v>4620</v>
      </c>
      <c r="DF435" s="27"/>
      <c r="DG435" s="28"/>
      <c r="DH435" s="27"/>
      <c r="DI435" s="28"/>
      <c r="DJ435" s="27"/>
      <c r="DK435" s="28"/>
      <c r="DL435" s="27"/>
      <c r="DM435" s="28"/>
      <c r="DN435" s="27"/>
      <c r="DO435" s="28"/>
      <c r="DP435" s="27"/>
      <c r="DQ435" s="28"/>
      <c r="DR435" s="27"/>
      <c r="DS435" s="28"/>
      <c r="DT435" s="27"/>
      <c r="DU435" s="28"/>
      <c r="DV435" s="27"/>
      <c r="DW435" s="28"/>
      <c r="DX435" s="27"/>
      <c r="DY435" s="28"/>
      <c r="DZ435" s="27"/>
      <c r="EA435" s="28"/>
      <c r="EB435" s="27"/>
      <c r="EC435" s="28"/>
      <c r="ED435" s="27"/>
      <c r="EE435" s="28"/>
      <c r="EF435" s="27"/>
      <c r="EG435" s="28"/>
      <c r="EH435" s="27"/>
      <c r="EI435" s="28"/>
      <c r="EJ435" s="27"/>
      <c r="EK435" s="28"/>
      <c r="EL435" s="27"/>
      <c r="EM435" s="28"/>
      <c r="EN435" s="27"/>
      <c r="EO435" s="28"/>
      <c r="EP435" s="27"/>
      <c r="EQ435" s="28"/>
      <c r="ER435" s="27"/>
      <c r="ES435" s="28"/>
      <c r="ET435" s="27"/>
      <c r="EU435" s="26"/>
      <c r="EV435" s="27"/>
      <c r="EW435" s="26"/>
      <c r="EX435" s="27"/>
      <c r="EY435" s="26"/>
      <c r="EZ435" s="27"/>
      <c r="FA435" s="26"/>
      <c r="FB435" s="27"/>
      <c r="FC435" s="26"/>
      <c r="FD435" s="27"/>
      <c r="FE435" s="26"/>
      <c r="FF435" s="27"/>
      <c r="FG435" s="30"/>
      <c r="FH435" s="31"/>
      <c r="FI435" s="31">
        <f t="shared" si="47"/>
        <v>29360</v>
      </c>
      <c r="FJ435" s="31">
        <f t="shared" si="43"/>
        <v>57080</v>
      </c>
      <c r="FK435" s="31">
        <f t="shared" si="44"/>
        <v>29360</v>
      </c>
      <c r="FL435" s="32">
        <f t="shared" si="45"/>
        <v>27720</v>
      </c>
    </row>
    <row r="436" spans="1:168" ht="20.25" customHeight="1">
      <c r="A436" s="41">
        <v>429</v>
      </c>
      <c r="B436" s="48" t="s">
        <v>1308</v>
      </c>
      <c r="C436" s="20" t="s">
        <v>1309</v>
      </c>
      <c r="D436" s="20" t="s">
        <v>1460</v>
      </c>
      <c r="E436" s="20" t="s">
        <v>1457</v>
      </c>
      <c r="F436" s="126" t="s">
        <v>1310</v>
      </c>
      <c r="G436" s="37"/>
      <c r="H436" s="127"/>
      <c r="I436" s="94">
        <v>6600</v>
      </c>
      <c r="J436" s="127"/>
      <c r="K436" s="34">
        <f t="shared" si="42"/>
        <v>57080</v>
      </c>
      <c r="L436" s="38">
        <f>FL436</f>
        <v>0</v>
      </c>
      <c r="M436" s="26">
        <v>1500</v>
      </c>
      <c r="N436" s="26">
        <v>1000</v>
      </c>
      <c r="O436" s="26">
        <v>5000</v>
      </c>
      <c r="P436" s="26">
        <v>8000</v>
      </c>
      <c r="Q436" s="258"/>
      <c r="R436" s="258"/>
      <c r="S436" s="258"/>
      <c r="T436" s="258"/>
      <c r="U436" s="258"/>
      <c r="V436" s="258"/>
      <c r="W436" s="258"/>
      <c r="X436" s="258"/>
      <c r="Y436" s="258"/>
      <c r="Z436" s="258"/>
      <c r="AA436" s="258"/>
      <c r="AB436" s="258"/>
      <c r="AC436" s="258"/>
      <c r="AD436" s="258"/>
      <c r="AE436" s="258"/>
      <c r="AF436" s="258"/>
      <c r="AG436" s="258"/>
      <c r="AH436" s="258"/>
      <c r="AI436" s="258"/>
      <c r="AJ436" s="258"/>
      <c r="AK436" s="258"/>
      <c r="AL436" s="258"/>
      <c r="AM436" s="258"/>
      <c r="AN436" s="258"/>
      <c r="AO436" s="258"/>
      <c r="AP436" s="258"/>
      <c r="AQ436" s="258"/>
      <c r="AR436" s="258"/>
      <c r="AS436" s="258"/>
      <c r="AT436" s="258"/>
      <c r="AU436" s="258"/>
      <c r="AV436" s="258"/>
      <c r="AW436" s="258"/>
      <c r="AX436" s="258"/>
      <c r="AY436" s="258"/>
      <c r="AZ436" s="258"/>
      <c r="BA436" s="258"/>
      <c r="BB436" s="258"/>
      <c r="BC436" s="258"/>
      <c r="BD436" s="258"/>
      <c r="BE436" s="258"/>
      <c r="BF436" s="258"/>
      <c r="BG436" s="258"/>
      <c r="BH436" s="258"/>
      <c r="BI436" s="258"/>
      <c r="BJ436" s="258"/>
      <c r="BK436" s="258"/>
      <c r="BL436" s="258"/>
      <c r="BM436" s="258"/>
      <c r="BN436" s="258"/>
      <c r="BO436" s="258"/>
      <c r="BP436" s="258"/>
      <c r="BQ436" s="258"/>
      <c r="BR436" s="258"/>
      <c r="BS436" s="258"/>
      <c r="BT436" s="258"/>
      <c r="BU436" s="258"/>
      <c r="BV436" s="258"/>
      <c r="BW436" s="258"/>
      <c r="BX436" s="258"/>
      <c r="BY436" s="258"/>
      <c r="BZ436" s="258"/>
      <c r="CA436" s="258"/>
      <c r="CB436" s="258"/>
      <c r="CC436" s="26">
        <v>1500</v>
      </c>
      <c r="CD436" s="27">
        <v>1500</v>
      </c>
      <c r="CE436" s="26">
        <v>1000</v>
      </c>
      <c r="CF436" s="27">
        <v>1000</v>
      </c>
      <c r="CG436" s="26">
        <v>5000</v>
      </c>
      <c r="CH436" s="27">
        <v>5000</v>
      </c>
      <c r="CI436" s="26">
        <v>8000</v>
      </c>
      <c r="CJ436" s="27">
        <v>0</v>
      </c>
      <c r="CK436" s="26"/>
      <c r="CL436" s="27"/>
      <c r="CM436" s="29">
        <v>4620</v>
      </c>
      <c r="CN436" s="27">
        <f>4620+8000</f>
        <v>12620</v>
      </c>
      <c r="CO436" s="29">
        <v>4620</v>
      </c>
      <c r="CP436" s="27">
        <v>4620</v>
      </c>
      <c r="CQ436" s="29">
        <v>4620</v>
      </c>
      <c r="CR436" s="27">
        <v>4620</v>
      </c>
      <c r="CS436" s="29">
        <v>4620</v>
      </c>
      <c r="CT436" s="27">
        <v>4620</v>
      </c>
      <c r="CU436" s="29">
        <v>4620</v>
      </c>
      <c r="CV436" s="27">
        <v>4620</v>
      </c>
      <c r="CW436" s="29">
        <v>4620</v>
      </c>
      <c r="CX436" s="27">
        <v>4620</v>
      </c>
      <c r="CY436" s="29">
        <v>4620</v>
      </c>
      <c r="CZ436" s="27"/>
      <c r="DA436" s="29">
        <v>4620</v>
      </c>
      <c r="DB436" s="27"/>
      <c r="DC436" s="29">
        <v>4620</v>
      </c>
      <c r="DD436" s="27">
        <f>4620+4620+4620</f>
        <v>13860</v>
      </c>
      <c r="DE436" s="128"/>
      <c r="DF436" s="27"/>
      <c r="DG436" s="128"/>
      <c r="DH436" s="27"/>
      <c r="DI436" s="128"/>
      <c r="DJ436" s="27"/>
      <c r="DK436" s="28"/>
      <c r="DL436" s="27"/>
      <c r="DM436" s="28"/>
      <c r="DN436" s="27"/>
      <c r="DO436" s="28"/>
      <c r="DP436" s="27"/>
      <c r="DQ436" s="28"/>
      <c r="DR436" s="27"/>
      <c r="DS436" s="28"/>
      <c r="DT436" s="27"/>
      <c r="DU436" s="28"/>
      <c r="DV436" s="27"/>
      <c r="DW436" s="28"/>
      <c r="DX436" s="27"/>
      <c r="DY436" s="28"/>
      <c r="DZ436" s="27"/>
      <c r="EA436" s="28"/>
      <c r="EB436" s="27"/>
      <c r="EC436" s="28"/>
      <c r="ED436" s="27"/>
      <c r="EE436" s="28"/>
      <c r="EF436" s="27"/>
      <c r="EG436" s="28"/>
      <c r="EH436" s="27"/>
      <c r="EI436" s="28"/>
      <c r="EJ436" s="27"/>
      <c r="EK436" s="28"/>
      <c r="EL436" s="27"/>
      <c r="EM436" s="28"/>
      <c r="EN436" s="27"/>
      <c r="EO436" s="28"/>
      <c r="EP436" s="27"/>
      <c r="EQ436" s="28"/>
      <c r="ER436" s="27"/>
      <c r="ES436" s="28"/>
      <c r="ET436" s="27"/>
      <c r="EU436" s="26"/>
      <c r="EV436" s="27"/>
      <c r="EW436" s="26"/>
      <c r="EX436" s="27"/>
      <c r="EY436" s="26"/>
      <c r="EZ436" s="27"/>
      <c r="FA436" s="26"/>
      <c r="FB436" s="27"/>
      <c r="FC436" s="26"/>
      <c r="FD436" s="27"/>
      <c r="FE436" s="26"/>
      <c r="FF436" s="27"/>
      <c r="FG436" s="30"/>
      <c r="FH436" s="31"/>
      <c r="FI436" s="31">
        <f t="shared" si="47"/>
        <v>57080</v>
      </c>
      <c r="FJ436" s="31">
        <f t="shared" si="43"/>
        <v>57080</v>
      </c>
      <c r="FK436" s="31">
        <f t="shared" si="44"/>
        <v>57080</v>
      </c>
      <c r="FL436" s="32">
        <f t="shared" si="45"/>
        <v>0</v>
      </c>
    </row>
    <row r="437" spans="1:168" ht="20.25" customHeight="1">
      <c r="A437" s="172">
        <v>430</v>
      </c>
      <c r="B437" s="48" t="s">
        <v>1311</v>
      </c>
      <c r="C437" s="20" t="s">
        <v>1312</v>
      </c>
      <c r="D437" s="20" t="s">
        <v>1460</v>
      </c>
      <c r="E437" s="20" t="s">
        <v>1457</v>
      </c>
      <c r="F437" s="126" t="s">
        <v>1313</v>
      </c>
      <c r="G437" s="37"/>
      <c r="H437" s="127"/>
      <c r="I437" s="94">
        <v>6600</v>
      </c>
      <c r="J437" s="127"/>
      <c r="K437" s="34">
        <f t="shared" si="42"/>
        <v>57080</v>
      </c>
      <c r="L437" s="38">
        <f>FL437</f>
        <v>27720</v>
      </c>
      <c r="M437" s="26">
        <v>1500</v>
      </c>
      <c r="N437" s="26">
        <v>1000</v>
      </c>
      <c r="O437" s="26">
        <v>5000</v>
      </c>
      <c r="P437" s="26">
        <v>8000</v>
      </c>
      <c r="Q437" s="258"/>
      <c r="R437" s="258"/>
      <c r="S437" s="258"/>
      <c r="T437" s="258"/>
      <c r="U437" s="258"/>
      <c r="V437" s="258"/>
      <c r="W437" s="258"/>
      <c r="X437" s="258"/>
      <c r="Y437" s="258"/>
      <c r="Z437" s="258"/>
      <c r="AA437" s="258"/>
      <c r="AB437" s="258"/>
      <c r="AC437" s="258"/>
      <c r="AD437" s="258"/>
      <c r="AE437" s="258"/>
      <c r="AF437" s="258"/>
      <c r="AG437" s="258"/>
      <c r="AH437" s="258"/>
      <c r="AI437" s="258"/>
      <c r="AJ437" s="258"/>
      <c r="AK437" s="258"/>
      <c r="AL437" s="258"/>
      <c r="AM437" s="258"/>
      <c r="AN437" s="258"/>
      <c r="AO437" s="258"/>
      <c r="AP437" s="258"/>
      <c r="AQ437" s="258"/>
      <c r="AR437" s="258"/>
      <c r="AS437" s="258"/>
      <c r="AT437" s="258"/>
      <c r="AU437" s="258"/>
      <c r="AV437" s="258"/>
      <c r="AW437" s="258"/>
      <c r="AX437" s="258"/>
      <c r="AY437" s="258"/>
      <c r="AZ437" s="258"/>
      <c r="BA437" s="258"/>
      <c r="BB437" s="258"/>
      <c r="BC437" s="258"/>
      <c r="BD437" s="258"/>
      <c r="BE437" s="258"/>
      <c r="BF437" s="258"/>
      <c r="BG437" s="258"/>
      <c r="BH437" s="258"/>
      <c r="BI437" s="258"/>
      <c r="BJ437" s="258"/>
      <c r="BK437" s="258"/>
      <c r="BL437" s="258"/>
      <c r="BM437" s="258"/>
      <c r="BN437" s="258"/>
      <c r="BO437" s="258"/>
      <c r="BP437" s="258"/>
      <c r="BQ437" s="258"/>
      <c r="BR437" s="258"/>
      <c r="BS437" s="258"/>
      <c r="BT437" s="258"/>
      <c r="BU437" s="258"/>
      <c r="BV437" s="258"/>
      <c r="BW437" s="258"/>
      <c r="BX437" s="258"/>
      <c r="BY437" s="258"/>
      <c r="BZ437" s="258"/>
      <c r="CA437" s="258"/>
      <c r="CB437" s="258"/>
      <c r="CC437" s="26">
        <v>1500</v>
      </c>
      <c r="CD437" s="27">
        <v>1500</v>
      </c>
      <c r="CE437" s="26">
        <v>1000</v>
      </c>
      <c r="CF437" s="27">
        <v>1000</v>
      </c>
      <c r="CG437" s="26">
        <v>5000</v>
      </c>
      <c r="CH437" s="27">
        <v>5000</v>
      </c>
      <c r="CI437" s="26">
        <v>8000</v>
      </c>
      <c r="CJ437" s="27">
        <v>0</v>
      </c>
      <c r="CK437" s="26"/>
      <c r="CL437" s="27"/>
      <c r="CM437" s="29">
        <v>4620</v>
      </c>
      <c r="CN437" s="27">
        <v>0</v>
      </c>
      <c r="CO437" s="29">
        <v>4620</v>
      </c>
      <c r="CP437" s="27">
        <v>0</v>
      </c>
      <c r="CQ437" s="29">
        <v>4620</v>
      </c>
      <c r="CR437" s="27">
        <v>0</v>
      </c>
      <c r="CS437" s="29">
        <v>4620</v>
      </c>
      <c r="CT437" s="27">
        <v>21860</v>
      </c>
      <c r="CU437" s="29">
        <v>4620</v>
      </c>
      <c r="CV437" s="27"/>
      <c r="CW437" s="29">
        <v>4620</v>
      </c>
      <c r="CX437" s="27"/>
      <c r="CY437" s="29">
        <v>4620</v>
      </c>
      <c r="CZ437" s="27"/>
      <c r="DA437" s="29">
        <v>4620</v>
      </c>
      <c r="DB437" s="27"/>
      <c r="DC437" s="29">
        <v>4620</v>
      </c>
      <c r="DD437" s="27"/>
      <c r="DE437" s="128"/>
      <c r="DF437" s="27"/>
      <c r="DG437" s="128"/>
      <c r="DH437" s="27"/>
      <c r="DI437" s="128"/>
      <c r="DJ437" s="27"/>
      <c r="DK437" s="28"/>
      <c r="DL437" s="27"/>
      <c r="DM437" s="28"/>
      <c r="DN437" s="27"/>
      <c r="DO437" s="28"/>
      <c r="DP437" s="27"/>
      <c r="DQ437" s="28"/>
      <c r="DR437" s="27"/>
      <c r="DS437" s="28"/>
      <c r="DT437" s="27"/>
      <c r="DU437" s="28"/>
      <c r="DV437" s="27"/>
      <c r="DW437" s="28"/>
      <c r="DX437" s="27"/>
      <c r="DY437" s="28"/>
      <c r="DZ437" s="27"/>
      <c r="EA437" s="28"/>
      <c r="EB437" s="27"/>
      <c r="EC437" s="28"/>
      <c r="ED437" s="27"/>
      <c r="EE437" s="28"/>
      <c r="EF437" s="27"/>
      <c r="EG437" s="28"/>
      <c r="EH437" s="27"/>
      <c r="EI437" s="28"/>
      <c r="EJ437" s="27"/>
      <c r="EK437" s="28"/>
      <c r="EL437" s="27"/>
      <c r="EM437" s="28"/>
      <c r="EN437" s="27"/>
      <c r="EO437" s="28"/>
      <c r="EP437" s="27"/>
      <c r="EQ437" s="28"/>
      <c r="ER437" s="27"/>
      <c r="ES437" s="28"/>
      <c r="ET437" s="27"/>
      <c r="EU437" s="26"/>
      <c r="EV437" s="27"/>
      <c r="EW437" s="26"/>
      <c r="EX437" s="27"/>
      <c r="EY437" s="26"/>
      <c r="EZ437" s="27"/>
      <c r="FA437" s="26"/>
      <c r="FB437" s="27"/>
      <c r="FC437" s="26"/>
      <c r="FD437" s="27"/>
      <c r="FE437" s="26"/>
      <c r="FF437" s="27"/>
      <c r="FG437" s="30"/>
      <c r="FH437" s="31"/>
      <c r="FI437" s="31">
        <f t="shared" si="47"/>
        <v>29360</v>
      </c>
      <c r="FJ437" s="31">
        <f t="shared" si="43"/>
        <v>57080</v>
      </c>
      <c r="FK437" s="31">
        <f t="shared" si="44"/>
        <v>29360</v>
      </c>
      <c r="FL437" s="32">
        <f t="shared" si="45"/>
        <v>27720</v>
      </c>
    </row>
    <row r="438" spans="1:168" ht="20.25" customHeight="1">
      <c r="A438" s="41">
        <v>431</v>
      </c>
      <c r="B438" s="48" t="s">
        <v>499</v>
      </c>
      <c r="C438" s="20" t="s">
        <v>500</v>
      </c>
      <c r="D438" s="20" t="s">
        <v>1460</v>
      </c>
      <c r="E438" s="20" t="s">
        <v>1458</v>
      </c>
      <c r="F438" s="21" t="s">
        <v>501</v>
      </c>
      <c r="G438" s="37"/>
      <c r="H438" s="222" t="s">
        <v>136</v>
      </c>
      <c r="I438" s="23"/>
      <c r="J438" s="222" t="s">
        <v>136</v>
      </c>
      <c r="K438" s="34">
        <f t="shared" si="42"/>
        <v>15500</v>
      </c>
      <c r="L438" s="38">
        <f>FJ438</f>
        <v>43220</v>
      </c>
      <c r="M438" s="26">
        <v>1500</v>
      </c>
      <c r="N438" s="26">
        <v>1000</v>
      </c>
      <c r="O438" s="26">
        <v>5000</v>
      </c>
      <c r="P438" s="26">
        <v>8000</v>
      </c>
      <c r="Q438" s="258"/>
      <c r="R438" s="258"/>
      <c r="S438" s="258"/>
      <c r="T438" s="258"/>
      <c r="U438" s="258"/>
      <c r="V438" s="258"/>
      <c r="W438" s="258"/>
      <c r="X438" s="258"/>
      <c r="Y438" s="258"/>
      <c r="Z438" s="258"/>
      <c r="AA438" s="258"/>
      <c r="AB438" s="258"/>
      <c r="AC438" s="258"/>
      <c r="AD438" s="258"/>
      <c r="AE438" s="258"/>
      <c r="AF438" s="258"/>
      <c r="AG438" s="258"/>
      <c r="AH438" s="258"/>
      <c r="AI438" s="258"/>
      <c r="AJ438" s="258"/>
      <c r="AK438" s="258"/>
      <c r="AL438" s="258"/>
      <c r="AM438" s="258"/>
      <c r="AN438" s="258"/>
      <c r="AO438" s="258"/>
      <c r="AP438" s="258"/>
      <c r="AQ438" s="258"/>
      <c r="AR438" s="258"/>
      <c r="AS438" s="258"/>
      <c r="AT438" s="258"/>
      <c r="AU438" s="258"/>
      <c r="AV438" s="258"/>
      <c r="AW438" s="258"/>
      <c r="AX438" s="258"/>
      <c r="AY438" s="258"/>
      <c r="AZ438" s="258"/>
      <c r="BA438" s="258"/>
      <c r="BB438" s="258"/>
      <c r="BC438" s="258"/>
      <c r="BD438" s="258"/>
      <c r="BE438" s="258"/>
      <c r="BF438" s="258"/>
      <c r="BG438" s="258"/>
      <c r="BH438" s="258"/>
      <c r="BI438" s="258"/>
      <c r="BJ438" s="258"/>
      <c r="BK438" s="258"/>
      <c r="BL438" s="258"/>
      <c r="BM438" s="258"/>
      <c r="BN438" s="258"/>
      <c r="BO438" s="258"/>
      <c r="BP438" s="258"/>
      <c r="BQ438" s="258"/>
      <c r="BR438" s="258"/>
      <c r="BS438" s="258"/>
      <c r="BT438" s="258"/>
      <c r="BU438" s="258"/>
      <c r="BV438" s="258"/>
      <c r="BW438" s="258"/>
      <c r="BX438" s="258"/>
      <c r="BY438" s="258"/>
      <c r="BZ438" s="258"/>
      <c r="CA438" s="258"/>
      <c r="CB438" s="258"/>
      <c r="CC438" s="26">
        <v>1500</v>
      </c>
      <c r="CD438" s="27">
        <v>1500</v>
      </c>
      <c r="CE438" s="26">
        <v>1000</v>
      </c>
      <c r="CF438" s="27">
        <v>1000</v>
      </c>
      <c r="CG438" s="26">
        <v>5000</v>
      </c>
      <c r="CH438" s="27">
        <v>5000</v>
      </c>
      <c r="CI438" s="26">
        <v>8000</v>
      </c>
      <c r="CJ438" s="27">
        <f>0+0</f>
        <v>0</v>
      </c>
      <c r="CK438" s="28"/>
      <c r="CL438" s="27"/>
      <c r="CM438" s="26"/>
      <c r="CN438" s="27"/>
      <c r="CO438" s="29">
        <v>4620</v>
      </c>
      <c r="CP438" s="27">
        <v>4620</v>
      </c>
      <c r="CQ438" s="29">
        <v>4620</v>
      </c>
      <c r="CR438" s="27">
        <v>4620</v>
      </c>
      <c r="CS438" s="29">
        <v>4620</v>
      </c>
      <c r="CT438" s="27">
        <v>4620</v>
      </c>
      <c r="CU438" s="29">
        <v>4620</v>
      </c>
      <c r="CV438" s="27">
        <v>6620</v>
      </c>
      <c r="CW438" s="29">
        <v>4620</v>
      </c>
      <c r="CX438" s="27">
        <v>10620</v>
      </c>
      <c r="CY438" s="29">
        <v>4620</v>
      </c>
      <c r="CZ438" s="27">
        <v>4620</v>
      </c>
      <c r="DA438" s="29"/>
      <c r="DB438" s="27"/>
      <c r="DC438" s="29"/>
      <c r="DD438" s="27"/>
      <c r="DE438" s="29"/>
      <c r="DF438" s="27"/>
      <c r="DG438" s="28"/>
      <c r="DH438" s="27"/>
      <c r="DI438" s="28"/>
      <c r="DJ438" s="27"/>
      <c r="DK438" s="28"/>
      <c r="DL438" s="27"/>
      <c r="DM438" s="28"/>
      <c r="DN438" s="27"/>
      <c r="DO438" s="28"/>
      <c r="DP438" s="27"/>
      <c r="DQ438" s="28"/>
      <c r="DR438" s="27"/>
      <c r="DS438" s="28"/>
      <c r="DT438" s="27"/>
      <c r="DU438" s="28"/>
      <c r="DV438" s="27"/>
      <c r="DW438" s="28"/>
      <c r="DX438" s="27"/>
      <c r="DY438" s="28"/>
      <c r="DZ438" s="27"/>
      <c r="EA438" s="28"/>
      <c r="EB438" s="27"/>
      <c r="EC438" s="28"/>
      <c r="ED438" s="27"/>
      <c r="EE438" s="28"/>
      <c r="EF438" s="27"/>
      <c r="EG438" s="28"/>
      <c r="EH438" s="27"/>
      <c r="EI438" s="28"/>
      <c r="EJ438" s="27"/>
      <c r="EK438" s="28"/>
      <c r="EL438" s="27"/>
      <c r="EM438" s="28"/>
      <c r="EN438" s="27"/>
      <c r="EO438" s="28"/>
      <c r="EP438" s="27"/>
      <c r="EQ438" s="28"/>
      <c r="ER438" s="27"/>
      <c r="ES438" s="28"/>
      <c r="ET438" s="27"/>
      <c r="EU438" s="26"/>
      <c r="EV438" s="27"/>
      <c r="EW438" s="26"/>
      <c r="EX438" s="27"/>
      <c r="EY438" s="26"/>
      <c r="EZ438" s="27"/>
      <c r="FA438" s="26"/>
      <c r="FB438" s="27"/>
      <c r="FC438" s="26"/>
      <c r="FD438" s="27"/>
      <c r="FE438" s="26"/>
      <c r="FF438" s="27"/>
      <c r="FG438" s="30"/>
      <c r="FH438" s="31"/>
      <c r="FI438" s="31">
        <f t="shared" si="47"/>
        <v>43220</v>
      </c>
      <c r="FJ438" s="31">
        <f t="shared" si="43"/>
        <v>43220</v>
      </c>
      <c r="FK438" s="31">
        <f t="shared" si="44"/>
        <v>43220</v>
      </c>
      <c r="FL438" s="32">
        <f t="shared" si="45"/>
        <v>0</v>
      </c>
    </row>
    <row r="439" spans="1:168" ht="20.25" customHeight="1">
      <c r="A439" s="172">
        <v>432</v>
      </c>
      <c r="B439" s="48" t="s">
        <v>1314</v>
      </c>
      <c r="C439" s="20" t="s">
        <v>1315</v>
      </c>
      <c r="D439" s="20" t="s">
        <v>1460</v>
      </c>
      <c r="E439" s="20" t="s">
        <v>1457</v>
      </c>
      <c r="F439" s="126" t="s">
        <v>1316</v>
      </c>
      <c r="G439" s="37"/>
      <c r="H439" s="127"/>
      <c r="I439" s="94">
        <v>6600</v>
      </c>
      <c r="J439" s="127"/>
      <c r="K439" s="34">
        <f t="shared" si="42"/>
        <v>57080</v>
      </c>
      <c r="L439" s="38">
        <f>FL439</f>
        <v>23100</v>
      </c>
      <c r="M439" s="26">
        <v>1500</v>
      </c>
      <c r="N439" s="26">
        <v>1000</v>
      </c>
      <c r="O439" s="26">
        <v>5000</v>
      </c>
      <c r="P439" s="26">
        <v>8000</v>
      </c>
      <c r="Q439" s="258"/>
      <c r="R439" s="258"/>
      <c r="S439" s="258"/>
      <c r="T439" s="258"/>
      <c r="U439" s="258"/>
      <c r="V439" s="258"/>
      <c r="W439" s="258"/>
      <c r="X439" s="258"/>
      <c r="Y439" s="258"/>
      <c r="Z439" s="258"/>
      <c r="AA439" s="258"/>
      <c r="AB439" s="258"/>
      <c r="AC439" s="258"/>
      <c r="AD439" s="258"/>
      <c r="AE439" s="258"/>
      <c r="AF439" s="258"/>
      <c r="AG439" s="258"/>
      <c r="AH439" s="258"/>
      <c r="AI439" s="258"/>
      <c r="AJ439" s="258"/>
      <c r="AK439" s="258"/>
      <c r="AL439" s="258"/>
      <c r="AM439" s="258"/>
      <c r="AN439" s="258"/>
      <c r="AO439" s="258"/>
      <c r="AP439" s="258"/>
      <c r="AQ439" s="258"/>
      <c r="AR439" s="258"/>
      <c r="AS439" s="258"/>
      <c r="AT439" s="258"/>
      <c r="AU439" s="258"/>
      <c r="AV439" s="258"/>
      <c r="AW439" s="258"/>
      <c r="AX439" s="258"/>
      <c r="AY439" s="258"/>
      <c r="AZ439" s="258"/>
      <c r="BA439" s="258"/>
      <c r="BB439" s="258"/>
      <c r="BC439" s="258"/>
      <c r="BD439" s="258"/>
      <c r="BE439" s="258"/>
      <c r="BF439" s="258"/>
      <c r="BG439" s="258"/>
      <c r="BH439" s="258"/>
      <c r="BI439" s="258"/>
      <c r="BJ439" s="258"/>
      <c r="BK439" s="258"/>
      <c r="BL439" s="258"/>
      <c r="BM439" s="258"/>
      <c r="BN439" s="258"/>
      <c r="BO439" s="258"/>
      <c r="BP439" s="258"/>
      <c r="BQ439" s="258"/>
      <c r="BR439" s="258"/>
      <c r="BS439" s="258"/>
      <c r="BT439" s="258"/>
      <c r="BU439" s="258"/>
      <c r="BV439" s="258"/>
      <c r="BW439" s="258"/>
      <c r="BX439" s="258"/>
      <c r="BY439" s="258"/>
      <c r="BZ439" s="258"/>
      <c r="CA439" s="258"/>
      <c r="CB439" s="258"/>
      <c r="CC439" s="26">
        <v>1500</v>
      </c>
      <c r="CD439" s="27">
        <v>1500</v>
      </c>
      <c r="CE439" s="26">
        <v>1000</v>
      </c>
      <c r="CF439" s="27">
        <v>1000</v>
      </c>
      <c r="CG439" s="26">
        <v>5000</v>
      </c>
      <c r="CH439" s="27">
        <v>0</v>
      </c>
      <c r="CI439" s="26">
        <v>8000</v>
      </c>
      <c r="CJ439" s="27">
        <v>0</v>
      </c>
      <c r="CK439" s="26"/>
      <c r="CL439" s="27"/>
      <c r="CM439" s="29">
        <v>4620</v>
      </c>
      <c r="CN439" s="27">
        <v>0</v>
      </c>
      <c r="CO439" s="29">
        <v>4620</v>
      </c>
      <c r="CP439" s="27">
        <v>0</v>
      </c>
      <c r="CQ439" s="29">
        <v>4620</v>
      </c>
      <c r="CR439" s="27">
        <f>17620+0</f>
        <v>17620</v>
      </c>
      <c r="CS439" s="29">
        <v>4620</v>
      </c>
      <c r="CT439" s="27">
        <v>13860</v>
      </c>
      <c r="CU439" s="29">
        <v>4620</v>
      </c>
      <c r="CV439" s="27"/>
      <c r="CW439" s="29">
        <v>4620</v>
      </c>
      <c r="CX439" s="27"/>
      <c r="CY439" s="29">
        <v>4620</v>
      </c>
      <c r="CZ439" s="27"/>
      <c r="DA439" s="29">
        <v>4620</v>
      </c>
      <c r="DB439" s="27"/>
      <c r="DC439" s="29">
        <v>4620</v>
      </c>
      <c r="DD439" s="27"/>
      <c r="DE439" s="128"/>
      <c r="DF439" s="27"/>
      <c r="DG439" s="128"/>
      <c r="DH439" s="27"/>
      <c r="DI439" s="128"/>
      <c r="DJ439" s="27"/>
      <c r="DK439" s="28"/>
      <c r="DL439" s="27"/>
      <c r="DM439" s="28"/>
      <c r="DN439" s="27"/>
      <c r="DO439" s="28"/>
      <c r="DP439" s="27"/>
      <c r="DQ439" s="28"/>
      <c r="DR439" s="27"/>
      <c r="DS439" s="28"/>
      <c r="DT439" s="27"/>
      <c r="DU439" s="28"/>
      <c r="DV439" s="27"/>
      <c r="DW439" s="28"/>
      <c r="DX439" s="27"/>
      <c r="DY439" s="28"/>
      <c r="DZ439" s="27"/>
      <c r="EA439" s="28"/>
      <c r="EB439" s="27"/>
      <c r="EC439" s="28"/>
      <c r="ED439" s="27"/>
      <c r="EE439" s="28"/>
      <c r="EF439" s="27"/>
      <c r="EG439" s="28"/>
      <c r="EH439" s="27"/>
      <c r="EI439" s="28"/>
      <c r="EJ439" s="27"/>
      <c r="EK439" s="28"/>
      <c r="EL439" s="27"/>
      <c r="EM439" s="28"/>
      <c r="EN439" s="27"/>
      <c r="EO439" s="28"/>
      <c r="EP439" s="27"/>
      <c r="EQ439" s="28"/>
      <c r="ER439" s="27"/>
      <c r="ES439" s="28"/>
      <c r="ET439" s="27"/>
      <c r="EU439" s="26"/>
      <c r="EV439" s="27"/>
      <c r="EW439" s="26"/>
      <c r="EX439" s="27"/>
      <c r="EY439" s="26"/>
      <c r="EZ439" s="27"/>
      <c r="FA439" s="26"/>
      <c r="FB439" s="27"/>
      <c r="FC439" s="26"/>
      <c r="FD439" s="27"/>
      <c r="FE439" s="26"/>
      <c r="FF439" s="27"/>
      <c r="FG439" s="30"/>
      <c r="FH439" s="31"/>
      <c r="FI439" s="31">
        <f t="shared" si="47"/>
        <v>33980</v>
      </c>
      <c r="FJ439" s="31">
        <f t="shared" si="43"/>
        <v>57080</v>
      </c>
      <c r="FK439" s="31">
        <f t="shared" si="44"/>
        <v>33980</v>
      </c>
      <c r="FL439" s="32">
        <f t="shared" si="45"/>
        <v>23100</v>
      </c>
    </row>
    <row r="440" spans="1:168" ht="21.75" customHeight="1">
      <c r="A440" s="41">
        <v>433</v>
      </c>
      <c r="B440" s="48" t="s">
        <v>1317</v>
      </c>
      <c r="C440" s="20" t="s">
        <v>1318</v>
      </c>
      <c r="D440" s="20" t="s">
        <v>1460</v>
      </c>
      <c r="E440" s="20" t="s">
        <v>1457</v>
      </c>
      <c r="F440" s="126" t="s">
        <v>1319</v>
      </c>
      <c r="G440" s="37"/>
      <c r="H440" s="214"/>
      <c r="I440" s="94">
        <v>6600</v>
      </c>
      <c r="J440" s="214"/>
      <c r="K440" s="34">
        <f t="shared" si="42"/>
        <v>57080</v>
      </c>
      <c r="L440" s="38">
        <f>FL440</f>
        <v>21720</v>
      </c>
      <c r="M440" s="26">
        <v>1500</v>
      </c>
      <c r="N440" s="26">
        <v>1000</v>
      </c>
      <c r="O440" s="26">
        <v>5000</v>
      </c>
      <c r="P440" s="26">
        <v>8000</v>
      </c>
      <c r="Q440" s="258"/>
      <c r="R440" s="258"/>
      <c r="S440" s="258"/>
      <c r="T440" s="258"/>
      <c r="U440" s="258"/>
      <c r="V440" s="258"/>
      <c r="W440" s="258"/>
      <c r="X440" s="258"/>
      <c r="Y440" s="258"/>
      <c r="Z440" s="258"/>
      <c r="AA440" s="258"/>
      <c r="AB440" s="258"/>
      <c r="AC440" s="258"/>
      <c r="AD440" s="258"/>
      <c r="AE440" s="258"/>
      <c r="AF440" s="258"/>
      <c r="AG440" s="258"/>
      <c r="AH440" s="258"/>
      <c r="AI440" s="258"/>
      <c r="AJ440" s="258"/>
      <c r="AK440" s="258"/>
      <c r="AL440" s="258"/>
      <c r="AM440" s="258"/>
      <c r="AN440" s="258"/>
      <c r="AO440" s="258"/>
      <c r="AP440" s="258"/>
      <c r="AQ440" s="258"/>
      <c r="AR440" s="258"/>
      <c r="AS440" s="258"/>
      <c r="AT440" s="258"/>
      <c r="AU440" s="258"/>
      <c r="AV440" s="258"/>
      <c r="AW440" s="258"/>
      <c r="AX440" s="258"/>
      <c r="AY440" s="258"/>
      <c r="AZ440" s="258"/>
      <c r="BA440" s="258"/>
      <c r="BB440" s="258"/>
      <c r="BC440" s="258"/>
      <c r="BD440" s="258"/>
      <c r="BE440" s="258"/>
      <c r="BF440" s="258"/>
      <c r="BG440" s="258"/>
      <c r="BH440" s="258"/>
      <c r="BI440" s="258"/>
      <c r="BJ440" s="258"/>
      <c r="BK440" s="258"/>
      <c r="BL440" s="258"/>
      <c r="BM440" s="258"/>
      <c r="BN440" s="258"/>
      <c r="BO440" s="258"/>
      <c r="BP440" s="258"/>
      <c r="BQ440" s="258"/>
      <c r="BR440" s="258"/>
      <c r="BS440" s="258"/>
      <c r="BT440" s="258"/>
      <c r="BU440" s="258"/>
      <c r="BV440" s="258"/>
      <c r="BW440" s="258"/>
      <c r="BX440" s="258"/>
      <c r="BY440" s="258"/>
      <c r="BZ440" s="258"/>
      <c r="CA440" s="258"/>
      <c r="CB440" s="258"/>
      <c r="CC440" s="26">
        <v>1500</v>
      </c>
      <c r="CD440" s="27">
        <v>1500</v>
      </c>
      <c r="CE440" s="26">
        <v>1000</v>
      </c>
      <c r="CF440" s="27">
        <v>1000</v>
      </c>
      <c r="CG440" s="26">
        <v>5000</v>
      </c>
      <c r="CH440" s="27">
        <v>5000</v>
      </c>
      <c r="CI440" s="26">
        <v>8000</v>
      </c>
      <c r="CJ440" s="27">
        <v>0</v>
      </c>
      <c r="CK440" s="26"/>
      <c r="CL440" s="27"/>
      <c r="CM440" s="29">
        <v>4620</v>
      </c>
      <c r="CN440" s="27">
        <v>0</v>
      </c>
      <c r="CO440" s="29">
        <v>4620</v>
      </c>
      <c r="CP440" s="27">
        <v>0</v>
      </c>
      <c r="CQ440" s="29">
        <v>4620</v>
      </c>
      <c r="CR440" s="27"/>
      <c r="CS440" s="29">
        <v>4620</v>
      </c>
      <c r="CT440" s="27">
        <v>14000</v>
      </c>
      <c r="CU440" s="29">
        <v>4620</v>
      </c>
      <c r="CV440" s="27"/>
      <c r="CW440" s="29">
        <v>4620</v>
      </c>
      <c r="CX440" s="27"/>
      <c r="CY440" s="29">
        <v>4620</v>
      </c>
      <c r="CZ440" s="27"/>
      <c r="DA440" s="29">
        <v>4620</v>
      </c>
      <c r="DB440" s="27"/>
      <c r="DC440" s="29">
        <v>4620</v>
      </c>
      <c r="DD440" s="27">
        <v>13860</v>
      </c>
      <c r="DE440" s="128"/>
      <c r="DF440" s="27"/>
      <c r="DG440" s="128"/>
      <c r="DH440" s="27"/>
      <c r="DI440" s="128"/>
      <c r="DJ440" s="27"/>
      <c r="DK440" s="28"/>
      <c r="DL440" s="27"/>
      <c r="DM440" s="28"/>
      <c r="DN440" s="27"/>
      <c r="DO440" s="28"/>
      <c r="DP440" s="27"/>
      <c r="DQ440" s="28"/>
      <c r="DR440" s="27"/>
      <c r="DS440" s="28"/>
      <c r="DT440" s="27"/>
      <c r="DU440" s="28"/>
      <c r="DV440" s="27"/>
      <c r="DW440" s="28"/>
      <c r="DX440" s="27"/>
      <c r="DY440" s="28"/>
      <c r="DZ440" s="27"/>
      <c r="EA440" s="28"/>
      <c r="EB440" s="27"/>
      <c r="EC440" s="28"/>
      <c r="ED440" s="27"/>
      <c r="EE440" s="28"/>
      <c r="EF440" s="27"/>
      <c r="EG440" s="28"/>
      <c r="EH440" s="27"/>
      <c r="EI440" s="28"/>
      <c r="EJ440" s="27"/>
      <c r="EK440" s="28"/>
      <c r="EL440" s="27"/>
      <c r="EM440" s="28"/>
      <c r="EN440" s="27"/>
      <c r="EO440" s="28"/>
      <c r="EP440" s="27"/>
      <c r="EQ440" s="28"/>
      <c r="ER440" s="27"/>
      <c r="ES440" s="28"/>
      <c r="ET440" s="27"/>
      <c r="EU440" s="26"/>
      <c r="EV440" s="27"/>
      <c r="EW440" s="26"/>
      <c r="EX440" s="27"/>
      <c r="EY440" s="26"/>
      <c r="EZ440" s="27"/>
      <c r="FA440" s="26"/>
      <c r="FB440" s="27"/>
      <c r="FC440" s="26"/>
      <c r="FD440" s="27"/>
      <c r="FE440" s="26"/>
      <c r="FF440" s="27"/>
      <c r="FG440" s="30"/>
      <c r="FH440" s="31"/>
      <c r="FI440" s="31">
        <f t="shared" si="47"/>
        <v>35360</v>
      </c>
      <c r="FJ440" s="31">
        <f t="shared" si="43"/>
        <v>57080</v>
      </c>
      <c r="FK440" s="31">
        <f t="shared" si="44"/>
        <v>35360</v>
      </c>
      <c r="FL440" s="32">
        <f t="shared" si="45"/>
        <v>21720</v>
      </c>
    </row>
    <row r="441" spans="1:168" ht="20.25" customHeight="1">
      <c r="A441" s="172">
        <v>434</v>
      </c>
      <c r="B441" s="48" t="s">
        <v>1320</v>
      </c>
      <c r="C441" s="20" t="s">
        <v>1321</v>
      </c>
      <c r="D441" s="20" t="s">
        <v>1460</v>
      </c>
      <c r="E441" s="20" t="s">
        <v>1457</v>
      </c>
      <c r="F441" s="126" t="s">
        <v>1322</v>
      </c>
      <c r="G441" s="37"/>
      <c r="H441" s="127"/>
      <c r="I441" s="94">
        <v>6600</v>
      </c>
      <c r="J441" s="127"/>
      <c r="K441" s="34">
        <f t="shared" si="42"/>
        <v>57080</v>
      </c>
      <c r="L441" s="38">
        <f>FL441</f>
        <v>4620</v>
      </c>
      <c r="M441" s="26">
        <v>1500</v>
      </c>
      <c r="N441" s="26">
        <v>1000</v>
      </c>
      <c r="O441" s="26">
        <v>5000</v>
      </c>
      <c r="P441" s="26">
        <v>8000</v>
      </c>
      <c r="Q441" s="258"/>
      <c r="R441" s="258"/>
      <c r="S441" s="258"/>
      <c r="T441" s="258"/>
      <c r="U441" s="258"/>
      <c r="V441" s="258"/>
      <c r="W441" s="258"/>
      <c r="X441" s="258"/>
      <c r="Y441" s="258"/>
      <c r="Z441" s="258"/>
      <c r="AA441" s="258"/>
      <c r="AB441" s="258"/>
      <c r="AC441" s="258"/>
      <c r="AD441" s="258"/>
      <c r="AE441" s="258"/>
      <c r="AF441" s="258"/>
      <c r="AG441" s="258"/>
      <c r="AH441" s="258"/>
      <c r="AI441" s="258"/>
      <c r="AJ441" s="258"/>
      <c r="AK441" s="258"/>
      <c r="AL441" s="258"/>
      <c r="AM441" s="258"/>
      <c r="AN441" s="258"/>
      <c r="AO441" s="258"/>
      <c r="AP441" s="258"/>
      <c r="AQ441" s="258"/>
      <c r="AR441" s="258"/>
      <c r="AS441" s="258"/>
      <c r="AT441" s="258"/>
      <c r="AU441" s="258"/>
      <c r="AV441" s="258"/>
      <c r="AW441" s="258"/>
      <c r="AX441" s="258"/>
      <c r="AY441" s="258"/>
      <c r="AZ441" s="258"/>
      <c r="BA441" s="258"/>
      <c r="BB441" s="258"/>
      <c r="BC441" s="258"/>
      <c r="BD441" s="258"/>
      <c r="BE441" s="258"/>
      <c r="BF441" s="258"/>
      <c r="BG441" s="258"/>
      <c r="BH441" s="258"/>
      <c r="BI441" s="258"/>
      <c r="BJ441" s="258"/>
      <c r="BK441" s="258"/>
      <c r="BL441" s="258"/>
      <c r="BM441" s="258"/>
      <c r="BN441" s="258"/>
      <c r="BO441" s="258"/>
      <c r="BP441" s="258"/>
      <c r="BQ441" s="258"/>
      <c r="BR441" s="258"/>
      <c r="BS441" s="258"/>
      <c r="BT441" s="258"/>
      <c r="BU441" s="258"/>
      <c r="BV441" s="258"/>
      <c r="BW441" s="258"/>
      <c r="BX441" s="258"/>
      <c r="BY441" s="258"/>
      <c r="BZ441" s="258"/>
      <c r="CA441" s="258"/>
      <c r="CB441" s="258"/>
      <c r="CC441" s="26">
        <v>1500</v>
      </c>
      <c r="CD441" s="27">
        <v>1500</v>
      </c>
      <c r="CE441" s="26">
        <v>1000</v>
      </c>
      <c r="CF441" s="27">
        <v>1000</v>
      </c>
      <c r="CG441" s="26">
        <v>5000</v>
      </c>
      <c r="CH441" s="27">
        <v>5000</v>
      </c>
      <c r="CI441" s="26">
        <v>8000</v>
      </c>
      <c r="CJ441" s="27"/>
      <c r="CK441" s="26"/>
      <c r="CL441" s="27"/>
      <c r="CM441" s="29">
        <v>4620</v>
      </c>
      <c r="CN441" s="27">
        <v>4620</v>
      </c>
      <c r="CO441" s="29">
        <v>4620</v>
      </c>
      <c r="CP441" s="27">
        <v>0</v>
      </c>
      <c r="CQ441" s="29">
        <v>4620</v>
      </c>
      <c r="CR441" s="27">
        <v>0</v>
      </c>
      <c r="CS441" s="29">
        <v>4620</v>
      </c>
      <c r="CT441" s="27">
        <v>9240</v>
      </c>
      <c r="CU441" s="29">
        <v>4620</v>
      </c>
      <c r="CV441" s="27">
        <v>12620</v>
      </c>
      <c r="CW441" s="29">
        <v>4620</v>
      </c>
      <c r="CX441" s="27"/>
      <c r="CY441" s="29">
        <v>4620</v>
      </c>
      <c r="CZ441" s="27"/>
      <c r="DA441" s="29">
        <v>4620</v>
      </c>
      <c r="DB441" s="27">
        <v>9240</v>
      </c>
      <c r="DC441" s="29">
        <v>4620</v>
      </c>
      <c r="DD441" s="27">
        <v>9240</v>
      </c>
      <c r="DE441" s="128"/>
      <c r="DF441" s="27"/>
      <c r="DG441" s="128"/>
      <c r="DH441" s="27"/>
      <c r="DI441" s="128"/>
      <c r="DJ441" s="27"/>
      <c r="DK441" s="28"/>
      <c r="DL441" s="27"/>
      <c r="DM441" s="28"/>
      <c r="DN441" s="27"/>
      <c r="DO441" s="28"/>
      <c r="DP441" s="27"/>
      <c r="DQ441" s="28"/>
      <c r="DR441" s="27"/>
      <c r="DS441" s="28"/>
      <c r="DT441" s="27"/>
      <c r="DU441" s="28"/>
      <c r="DV441" s="27"/>
      <c r="DW441" s="28"/>
      <c r="DX441" s="27"/>
      <c r="DY441" s="28"/>
      <c r="DZ441" s="27"/>
      <c r="EA441" s="28"/>
      <c r="EB441" s="27"/>
      <c r="EC441" s="28"/>
      <c r="ED441" s="27"/>
      <c r="EE441" s="28"/>
      <c r="EF441" s="27"/>
      <c r="EG441" s="28"/>
      <c r="EH441" s="27"/>
      <c r="EI441" s="28"/>
      <c r="EJ441" s="27"/>
      <c r="EK441" s="28"/>
      <c r="EL441" s="27"/>
      <c r="EM441" s="28"/>
      <c r="EN441" s="27"/>
      <c r="EO441" s="28"/>
      <c r="EP441" s="27"/>
      <c r="EQ441" s="28"/>
      <c r="ER441" s="27"/>
      <c r="ES441" s="28"/>
      <c r="ET441" s="27"/>
      <c r="EU441" s="26"/>
      <c r="EV441" s="27"/>
      <c r="EW441" s="26"/>
      <c r="EX441" s="27"/>
      <c r="EY441" s="26"/>
      <c r="EZ441" s="27"/>
      <c r="FA441" s="26"/>
      <c r="FB441" s="27"/>
      <c r="FC441" s="26"/>
      <c r="FD441" s="27"/>
      <c r="FE441" s="26"/>
      <c r="FF441" s="27"/>
      <c r="FG441" s="30"/>
      <c r="FH441" s="31"/>
      <c r="FI441" s="49">
        <f t="shared" si="47"/>
        <v>52460</v>
      </c>
      <c r="FJ441" s="31">
        <f t="shared" si="43"/>
        <v>57080</v>
      </c>
      <c r="FK441" s="31">
        <f t="shared" si="44"/>
        <v>52460</v>
      </c>
      <c r="FL441" s="32">
        <f t="shared" si="45"/>
        <v>4620</v>
      </c>
    </row>
    <row r="442" spans="1:168" ht="20.25" customHeight="1">
      <c r="A442" s="41">
        <v>435</v>
      </c>
      <c r="B442" s="48" t="s">
        <v>502</v>
      </c>
      <c r="C442" s="20" t="s">
        <v>503</v>
      </c>
      <c r="D442" s="20" t="s">
        <v>1460</v>
      </c>
      <c r="E442" s="20" t="s">
        <v>1458</v>
      </c>
      <c r="F442" s="21" t="s">
        <v>504</v>
      </c>
      <c r="G442" s="37"/>
      <c r="H442" s="127" t="s">
        <v>1468</v>
      </c>
      <c r="I442" s="23">
        <v>3300</v>
      </c>
      <c r="J442" s="34" t="s">
        <v>98</v>
      </c>
      <c r="K442" s="34">
        <f t="shared" si="42"/>
        <v>36290</v>
      </c>
      <c r="L442" s="38">
        <f>FJ442</f>
        <v>36290</v>
      </c>
      <c r="M442" s="26">
        <v>1500</v>
      </c>
      <c r="N442" s="26">
        <v>1000</v>
      </c>
      <c r="O442" s="26">
        <v>5000</v>
      </c>
      <c r="P442" s="26">
        <v>8000</v>
      </c>
      <c r="Q442" s="258"/>
      <c r="R442" s="258"/>
      <c r="S442" s="258"/>
      <c r="T442" s="258"/>
      <c r="U442" s="258"/>
      <c r="V442" s="258"/>
      <c r="W442" s="258"/>
      <c r="X442" s="258"/>
      <c r="Y442" s="258"/>
      <c r="Z442" s="258"/>
      <c r="AA442" s="258"/>
      <c r="AB442" s="258"/>
      <c r="AC442" s="258"/>
      <c r="AD442" s="258"/>
      <c r="AE442" s="258"/>
      <c r="AF442" s="258"/>
      <c r="AG442" s="258"/>
      <c r="AH442" s="258"/>
      <c r="AI442" s="258"/>
      <c r="AJ442" s="258"/>
      <c r="AK442" s="258"/>
      <c r="AL442" s="258"/>
      <c r="AM442" s="258"/>
      <c r="AN442" s="258"/>
      <c r="AO442" s="258"/>
      <c r="AP442" s="258"/>
      <c r="AQ442" s="258"/>
      <c r="AR442" s="258"/>
      <c r="AS442" s="258"/>
      <c r="AT442" s="258"/>
      <c r="AU442" s="258"/>
      <c r="AV442" s="258"/>
      <c r="AW442" s="258"/>
      <c r="AX442" s="258"/>
      <c r="AY442" s="258"/>
      <c r="AZ442" s="258"/>
      <c r="BA442" s="258"/>
      <c r="BB442" s="258"/>
      <c r="BC442" s="258"/>
      <c r="BD442" s="258"/>
      <c r="BE442" s="258"/>
      <c r="BF442" s="258"/>
      <c r="BG442" s="258"/>
      <c r="BH442" s="258"/>
      <c r="BI442" s="258"/>
      <c r="BJ442" s="258"/>
      <c r="BK442" s="258"/>
      <c r="BL442" s="258"/>
      <c r="BM442" s="258"/>
      <c r="BN442" s="258"/>
      <c r="BO442" s="258"/>
      <c r="BP442" s="258"/>
      <c r="BQ442" s="258"/>
      <c r="BR442" s="258"/>
      <c r="BS442" s="258"/>
      <c r="BT442" s="258"/>
      <c r="BU442" s="258"/>
      <c r="BV442" s="258"/>
      <c r="BW442" s="258"/>
      <c r="BX442" s="258"/>
      <c r="BY442" s="258"/>
      <c r="BZ442" s="258"/>
      <c r="CA442" s="258"/>
      <c r="CB442" s="258"/>
      <c r="CC442" s="26">
        <v>1500</v>
      </c>
      <c r="CD442" s="27">
        <v>1500</v>
      </c>
      <c r="CE442" s="26">
        <v>1000</v>
      </c>
      <c r="CF442" s="27">
        <v>1000</v>
      </c>
      <c r="CG442" s="26">
        <v>5000</v>
      </c>
      <c r="CH442" s="27">
        <v>5000</v>
      </c>
      <c r="CI442" s="26">
        <v>8000</v>
      </c>
      <c r="CJ442" s="27">
        <v>0</v>
      </c>
      <c r="CK442" s="28"/>
      <c r="CL442" s="27"/>
      <c r="CM442" s="26"/>
      <c r="CN442" s="27"/>
      <c r="CO442" s="29">
        <v>2310</v>
      </c>
      <c r="CP442" s="27">
        <v>0</v>
      </c>
      <c r="CQ442" s="29">
        <v>2310</v>
      </c>
      <c r="CR442" s="27">
        <v>0</v>
      </c>
      <c r="CS442" s="29">
        <v>2310</v>
      </c>
      <c r="CT442" s="27">
        <v>0</v>
      </c>
      <c r="CU442" s="29">
        <v>2310</v>
      </c>
      <c r="CV442" s="27">
        <v>17240</v>
      </c>
      <c r="CW442" s="29">
        <v>2310</v>
      </c>
      <c r="CX442" s="27"/>
      <c r="CY442" s="29">
        <v>2310</v>
      </c>
      <c r="CZ442" s="27"/>
      <c r="DA442" s="29">
        <v>2310</v>
      </c>
      <c r="DB442" s="27"/>
      <c r="DC442" s="29">
        <v>2310</v>
      </c>
      <c r="DD442" s="27"/>
      <c r="DE442" s="29">
        <v>2310</v>
      </c>
      <c r="DF442" s="27">
        <v>11550</v>
      </c>
      <c r="DG442" s="28"/>
      <c r="DH442" s="27"/>
      <c r="DI442" s="28"/>
      <c r="DJ442" s="27"/>
      <c r="DK442" s="28"/>
      <c r="DL442" s="27"/>
      <c r="DM442" s="28"/>
      <c r="DN442" s="27"/>
      <c r="DO442" s="28"/>
      <c r="DP442" s="27"/>
      <c r="DQ442" s="28"/>
      <c r="DR442" s="27"/>
      <c r="DS442" s="28"/>
      <c r="DT442" s="27"/>
      <c r="DU442" s="28"/>
      <c r="DV442" s="27"/>
      <c r="DW442" s="28"/>
      <c r="DX442" s="27"/>
      <c r="DY442" s="28"/>
      <c r="DZ442" s="27"/>
      <c r="EA442" s="28"/>
      <c r="EB442" s="27"/>
      <c r="EC442" s="28"/>
      <c r="ED442" s="27"/>
      <c r="EE442" s="28"/>
      <c r="EF442" s="27"/>
      <c r="EG442" s="28"/>
      <c r="EH442" s="27"/>
      <c r="EI442" s="28"/>
      <c r="EJ442" s="27"/>
      <c r="EK442" s="28"/>
      <c r="EL442" s="27"/>
      <c r="EM442" s="28"/>
      <c r="EN442" s="27"/>
      <c r="EO442" s="28"/>
      <c r="EP442" s="27"/>
      <c r="EQ442" s="28"/>
      <c r="ER442" s="27"/>
      <c r="ES442" s="28"/>
      <c r="ET442" s="27"/>
      <c r="EU442" s="26"/>
      <c r="EV442" s="27"/>
      <c r="EW442" s="26"/>
      <c r="EX442" s="27"/>
      <c r="EY442" s="26"/>
      <c r="EZ442" s="27"/>
      <c r="FA442" s="26"/>
      <c r="FB442" s="27"/>
      <c r="FC442" s="26"/>
      <c r="FD442" s="27"/>
      <c r="FE442" s="26"/>
      <c r="FF442" s="27"/>
      <c r="FG442" s="30"/>
      <c r="FH442" s="31"/>
      <c r="FI442" s="31">
        <f t="shared" si="47"/>
        <v>36290</v>
      </c>
      <c r="FJ442" s="31">
        <f t="shared" si="43"/>
        <v>36290</v>
      </c>
      <c r="FK442" s="31">
        <f t="shared" si="44"/>
        <v>36290</v>
      </c>
      <c r="FL442" s="32">
        <f t="shared" si="45"/>
        <v>0</v>
      </c>
    </row>
    <row r="443" spans="1:168" ht="20.25" customHeight="1">
      <c r="A443" s="172">
        <v>436</v>
      </c>
      <c r="B443" s="54" t="s">
        <v>505</v>
      </c>
      <c r="C443" s="20" t="s">
        <v>506</v>
      </c>
      <c r="D443" s="20" t="s">
        <v>1460</v>
      </c>
      <c r="E443" s="20" t="s">
        <v>1458</v>
      </c>
      <c r="F443" s="60" t="s">
        <v>507</v>
      </c>
      <c r="G443" s="37"/>
      <c r="H443" s="35"/>
      <c r="I443" s="23">
        <v>6600</v>
      </c>
      <c r="J443" s="35"/>
      <c r="K443" s="34">
        <f t="shared" si="42"/>
        <v>57080</v>
      </c>
      <c r="L443" s="38">
        <f>FJ443</f>
        <v>57080</v>
      </c>
      <c r="M443" s="26">
        <v>1500</v>
      </c>
      <c r="N443" s="26">
        <v>1000</v>
      </c>
      <c r="O443" s="26">
        <v>5000</v>
      </c>
      <c r="P443" s="26">
        <v>8000</v>
      </c>
      <c r="Q443" s="258"/>
      <c r="R443" s="258"/>
      <c r="S443" s="258"/>
      <c r="T443" s="258"/>
      <c r="U443" s="258"/>
      <c r="V443" s="258"/>
      <c r="W443" s="258"/>
      <c r="X443" s="258"/>
      <c r="Y443" s="258"/>
      <c r="Z443" s="258"/>
      <c r="AA443" s="258"/>
      <c r="AB443" s="258"/>
      <c r="AC443" s="258"/>
      <c r="AD443" s="258"/>
      <c r="AE443" s="258"/>
      <c r="AF443" s="258"/>
      <c r="AG443" s="258"/>
      <c r="AH443" s="258"/>
      <c r="AI443" s="258"/>
      <c r="AJ443" s="258"/>
      <c r="AK443" s="258"/>
      <c r="AL443" s="258"/>
      <c r="AM443" s="258"/>
      <c r="AN443" s="258"/>
      <c r="AO443" s="258"/>
      <c r="AP443" s="258"/>
      <c r="AQ443" s="258"/>
      <c r="AR443" s="258"/>
      <c r="AS443" s="258"/>
      <c r="AT443" s="258"/>
      <c r="AU443" s="258"/>
      <c r="AV443" s="258"/>
      <c r="AW443" s="258"/>
      <c r="AX443" s="258"/>
      <c r="AY443" s="258"/>
      <c r="AZ443" s="258"/>
      <c r="BA443" s="258"/>
      <c r="BB443" s="258"/>
      <c r="BC443" s="258"/>
      <c r="BD443" s="258"/>
      <c r="BE443" s="258"/>
      <c r="BF443" s="258"/>
      <c r="BG443" s="258"/>
      <c r="BH443" s="258"/>
      <c r="BI443" s="258"/>
      <c r="BJ443" s="258"/>
      <c r="BK443" s="258"/>
      <c r="BL443" s="258"/>
      <c r="BM443" s="258"/>
      <c r="BN443" s="258"/>
      <c r="BO443" s="258"/>
      <c r="BP443" s="258"/>
      <c r="BQ443" s="258"/>
      <c r="BR443" s="258"/>
      <c r="BS443" s="258"/>
      <c r="BT443" s="258"/>
      <c r="BU443" s="258"/>
      <c r="BV443" s="258"/>
      <c r="BW443" s="258"/>
      <c r="BX443" s="258"/>
      <c r="BY443" s="258"/>
      <c r="BZ443" s="258"/>
      <c r="CA443" s="258"/>
      <c r="CB443" s="258"/>
      <c r="CC443" s="26">
        <v>1500</v>
      </c>
      <c r="CD443" s="27">
        <v>1500</v>
      </c>
      <c r="CE443" s="26">
        <v>1000</v>
      </c>
      <c r="CF443" s="27">
        <v>0</v>
      </c>
      <c r="CG443" s="26">
        <v>5000</v>
      </c>
      <c r="CH443" s="27">
        <v>0</v>
      </c>
      <c r="CI443" s="26">
        <v>8000</v>
      </c>
      <c r="CJ443" s="27">
        <v>0</v>
      </c>
      <c r="CK443" s="28"/>
      <c r="CL443" s="27"/>
      <c r="CM443" s="26"/>
      <c r="CN443" s="27"/>
      <c r="CO443" s="29">
        <v>4620</v>
      </c>
      <c r="CP443" s="27"/>
      <c r="CQ443" s="29">
        <v>4620</v>
      </c>
      <c r="CR443" s="27"/>
      <c r="CS443" s="29">
        <v>4620</v>
      </c>
      <c r="CT443" s="27"/>
      <c r="CU443" s="29">
        <v>4620</v>
      </c>
      <c r="CV443" s="27">
        <v>10000</v>
      </c>
      <c r="CW443" s="29">
        <v>4620</v>
      </c>
      <c r="CX443" s="27"/>
      <c r="CY443" s="29">
        <v>4620</v>
      </c>
      <c r="CZ443" s="27"/>
      <c r="DA443" s="29">
        <v>4620</v>
      </c>
      <c r="DB443" s="27"/>
      <c r="DC443" s="29">
        <v>4620</v>
      </c>
      <c r="DD443" s="27"/>
      <c r="DE443" s="29">
        <v>4620</v>
      </c>
      <c r="DF443" s="27"/>
      <c r="DG443" s="28"/>
      <c r="DH443" s="27"/>
      <c r="DI443" s="28"/>
      <c r="DJ443" s="27"/>
      <c r="DK443" s="28"/>
      <c r="DL443" s="27"/>
      <c r="DM443" s="28"/>
      <c r="DN443" s="27"/>
      <c r="DO443" s="28"/>
      <c r="DP443" s="27"/>
      <c r="DQ443" s="28"/>
      <c r="DR443" s="27"/>
      <c r="DS443" s="28"/>
      <c r="DT443" s="27"/>
      <c r="DU443" s="28"/>
      <c r="DV443" s="27"/>
      <c r="DW443" s="28"/>
      <c r="DX443" s="27"/>
      <c r="DY443" s="28"/>
      <c r="DZ443" s="27"/>
      <c r="EA443" s="28"/>
      <c r="EB443" s="27"/>
      <c r="EC443" s="28"/>
      <c r="ED443" s="27"/>
      <c r="EE443" s="28"/>
      <c r="EF443" s="27"/>
      <c r="EG443" s="28"/>
      <c r="EH443" s="27"/>
      <c r="EI443" s="28"/>
      <c r="EJ443" s="27"/>
      <c r="EK443" s="28"/>
      <c r="EL443" s="27"/>
      <c r="EM443" s="28"/>
      <c r="EN443" s="27"/>
      <c r="EO443" s="28"/>
      <c r="EP443" s="27"/>
      <c r="EQ443" s="28"/>
      <c r="ER443" s="27"/>
      <c r="ES443" s="28"/>
      <c r="ET443" s="27"/>
      <c r="EU443" s="26"/>
      <c r="EV443" s="27"/>
      <c r="EW443" s="26"/>
      <c r="EX443" s="27"/>
      <c r="EY443" s="26"/>
      <c r="EZ443" s="27"/>
      <c r="FA443" s="26"/>
      <c r="FB443" s="27"/>
      <c r="FC443" s="26"/>
      <c r="FD443" s="27"/>
      <c r="FE443" s="26"/>
      <c r="FF443" s="27"/>
      <c r="FG443" s="30"/>
      <c r="FH443" s="31"/>
      <c r="FI443" s="31">
        <f t="shared" si="47"/>
        <v>11500</v>
      </c>
      <c r="FJ443" s="31">
        <f t="shared" si="43"/>
        <v>57080</v>
      </c>
      <c r="FK443" s="31">
        <f t="shared" si="44"/>
        <v>11500</v>
      </c>
      <c r="FL443" s="32">
        <f t="shared" si="45"/>
        <v>45580</v>
      </c>
    </row>
    <row r="444" spans="1:168" ht="21.75" customHeight="1">
      <c r="A444" s="41">
        <v>437</v>
      </c>
      <c r="B444" s="48" t="s">
        <v>1323</v>
      </c>
      <c r="C444" s="20" t="s">
        <v>1324</v>
      </c>
      <c r="D444" s="20" t="s">
        <v>1460</v>
      </c>
      <c r="E444" s="20" t="s">
        <v>1457</v>
      </c>
      <c r="F444" s="126" t="s">
        <v>1325</v>
      </c>
      <c r="G444" s="37"/>
      <c r="H444" s="214" t="s">
        <v>1468</v>
      </c>
      <c r="I444" s="94">
        <v>3300</v>
      </c>
      <c r="J444" s="214" t="s">
        <v>98</v>
      </c>
      <c r="K444" s="34">
        <f t="shared" si="42"/>
        <v>36290</v>
      </c>
      <c r="L444" s="38">
        <f>FL444</f>
        <v>4620</v>
      </c>
      <c r="M444" s="26">
        <v>1500</v>
      </c>
      <c r="N444" s="26">
        <v>1000</v>
      </c>
      <c r="O444" s="26">
        <v>5000</v>
      </c>
      <c r="P444" s="26">
        <v>8000</v>
      </c>
      <c r="Q444" s="258"/>
      <c r="R444" s="258"/>
      <c r="S444" s="258"/>
      <c r="T444" s="258"/>
      <c r="U444" s="258"/>
      <c r="V444" s="258"/>
      <c r="W444" s="258"/>
      <c r="X444" s="258"/>
      <c r="Y444" s="258"/>
      <c r="Z444" s="258"/>
      <c r="AA444" s="258"/>
      <c r="AB444" s="258"/>
      <c r="AC444" s="258"/>
      <c r="AD444" s="258"/>
      <c r="AE444" s="258"/>
      <c r="AF444" s="258"/>
      <c r="AG444" s="258"/>
      <c r="AH444" s="258"/>
      <c r="AI444" s="258"/>
      <c r="AJ444" s="258"/>
      <c r="AK444" s="258"/>
      <c r="AL444" s="258"/>
      <c r="AM444" s="258"/>
      <c r="AN444" s="258"/>
      <c r="AO444" s="258"/>
      <c r="AP444" s="258"/>
      <c r="AQ444" s="258"/>
      <c r="AR444" s="258"/>
      <c r="AS444" s="258"/>
      <c r="AT444" s="258"/>
      <c r="AU444" s="258"/>
      <c r="AV444" s="258"/>
      <c r="AW444" s="258"/>
      <c r="AX444" s="258"/>
      <c r="AY444" s="258"/>
      <c r="AZ444" s="258"/>
      <c r="BA444" s="258"/>
      <c r="BB444" s="258"/>
      <c r="BC444" s="258"/>
      <c r="BD444" s="258"/>
      <c r="BE444" s="258"/>
      <c r="BF444" s="258"/>
      <c r="BG444" s="258"/>
      <c r="BH444" s="258"/>
      <c r="BI444" s="258"/>
      <c r="BJ444" s="258"/>
      <c r="BK444" s="258"/>
      <c r="BL444" s="258"/>
      <c r="BM444" s="258"/>
      <c r="BN444" s="258"/>
      <c r="BO444" s="258"/>
      <c r="BP444" s="258"/>
      <c r="BQ444" s="258"/>
      <c r="BR444" s="258"/>
      <c r="BS444" s="258"/>
      <c r="BT444" s="258"/>
      <c r="BU444" s="258"/>
      <c r="BV444" s="258"/>
      <c r="BW444" s="258"/>
      <c r="BX444" s="258"/>
      <c r="BY444" s="258"/>
      <c r="BZ444" s="258"/>
      <c r="CA444" s="258"/>
      <c r="CB444" s="258"/>
      <c r="CC444" s="26">
        <v>1500</v>
      </c>
      <c r="CD444" s="27">
        <v>1500</v>
      </c>
      <c r="CE444" s="26">
        <v>1000</v>
      </c>
      <c r="CF444" s="27">
        <v>1000</v>
      </c>
      <c r="CG444" s="26">
        <v>5000</v>
      </c>
      <c r="CH444" s="27">
        <v>5000</v>
      </c>
      <c r="CI444" s="26">
        <v>8000</v>
      </c>
      <c r="CJ444" s="27"/>
      <c r="CK444" s="26"/>
      <c r="CL444" s="27"/>
      <c r="CM444" s="29">
        <v>2310</v>
      </c>
      <c r="CN444" s="27">
        <v>0</v>
      </c>
      <c r="CO444" s="29">
        <v>2310</v>
      </c>
      <c r="CP444" s="27">
        <v>0</v>
      </c>
      <c r="CQ444" s="29">
        <v>2310</v>
      </c>
      <c r="CR444" s="27">
        <v>0</v>
      </c>
      <c r="CS444" s="29">
        <v>2310</v>
      </c>
      <c r="CT444" s="27">
        <f>4620+4620</f>
        <v>9240</v>
      </c>
      <c r="CU444" s="29">
        <v>2310</v>
      </c>
      <c r="CV444" s="27"/>
      <c r="CW444" s="29">
        <v>2310</v>
      </c>
      <c r="CX444" s="27"/>
      <c r="CY444" s="29">
        <v>2310</v>
      </c>
      <c r="CZ444" s="27"/>
      <c r="DA444" s="29">
        <v>2310</v>
      </c>
      <c r="DB444" s="27"/>
      <c r="DC444" s="29">
        <v>2310</v>
      </c>
      <c r="DD444" s="27">
        <v>14930</v>
      </c>
      <c r="DE444" s="128"/>
      <c r="DF444" s="27"/>
      <c r="DG444" s="128"/>
      <c r="DH444" s="27"/>
      <c r="DI444" s="128"/>
      <c r="DJ444" s="27"/>
      <c r="DK444" s="28"/>
      <c r="DL444" s="27"/>
      <c r="DM444" s="28"/>
      <c r="DN444" s="27"/>
      <c r="DO444" s="28"/>
      <c r="DP444" s="27"/>
      <c r="DQ444" s="28"/>
      <c r="DR444" s="27"/>
      <c r="DS444" s="28"/>
      <c r="DT444" s="27"/>
      <c r="DU444" s="28"/>
      <c r="DV444" s="27"/>
      <c r="DW444" s="28"/>
      <c r="DX444" s="27"/>
      <c r="DY444" s="28"/>
      <c r="DZ444" s="27"/>
      <c r="EA444" s="28"/>
      <c r="EB444" s="27"/>
      <c r="EC444" s="28"/>
      <c r="ED444" s="27"/>
      <c r="EE444" s="28"/>
      <c r="EF444" s="27"/>
      <c r="EG444" s="28"/>
      <c r="EH444" s="27"/>
      <c r="EI444" s="28"/>
      <c r="EJ444" s="27"/>
      <c r="EK444" s="28"/>
      <c r="EL444" s="27"/>
      <c r="EM444" s="28"/>
      <c r="EN444" s="27"/>
      <c r="EO444" s="28"/>
      <c r="EP444" s="27"/>
      <c r="EQ444" s="28"/>
      <c r="ER444" s="27"/>
      <c r="ES444" s="28"/>
      <c r="ET444" s="27"/>
      <c r="EU444" s="26"/>
      <c r="EV444" s="27"/>
      <c r="EW444" s="26"/>
      <c r="EX444" s="27"/>
      <c r="EY444" s="26"/>
      <c r="EZ444" s="27"/>
      <c r="FA444" s="26"/>
      <c r="FB444" s="27"/>
      <c r="FC444" s="26"/>
      <c r="FD444" s="27"/>
      <c r="FE444" s="26"/>
      <c r="FF444" s="27"/>
      <c r="FG444" s="30"/>
      <c r="FH444" s="31"/>
      <c r="FI444" s="31">
        <f t="shared" si="47"/>
        <v>31670</v>
      </c>
      <c r="FJ444" s="31">
        <f t="shared" si="43"/>
        <v>36290</v>
      </c>
      <c r="FK444" s="31">
        <f t="shared" si="44"/>
        <v>31670</v>
      </c>
      <c r="FL444" s="32">
        <f t="shared" si="45"/>
        <v>4620</v>
      </c>
    </row>
    <row r="445" spans="1:168" ht="20.25" customHeight="1">
      <c r="A445" s="172">
        <v>438</v>
      </c>
      <c r="B445" s="48" t="s">
        <v>1326</v>
      </c>
      <c r="C445" s="20" t="s">
        <v>1327</v>
      </c>
      <c r="D445" s="20" t="s">
        <v>1460</v>
      </c>
      <c r="E445" s="20" t="s">
        <v>1457</v>
      </c>
      <c r="F445" s="126" t="s">
        <v>1328</v>
      </c>
      <c r="G445" s="37"/>
      <c r="H445" s="127"/>
      <c r="I445" s="94">
        <v>6600</v>
      </c>
      <c r="J445" s="127"/>
      <c r="K445" s="34">
        <f t="shared" si="42"/>
        <v>57080</v>
      </c>
      <c r="L445" s="38">
        <f>FL445</f>
        <v>49580</v>
      </c>
      <c r="M445" s="26">
        <v>1500</v>
      </c>
      <c r="N445" s="26">
        <v>1000</v>
      </c>
      <c r="O445" s="26">
        <v>5000</v>
      </c>
      <c r="P445" s="26">
        <v>8000</v>
      </c>
      <c r="Q445" s="258"/>
      <c r="R445" s="258"/>
      <c r="S445" s="258"/>
      <c r="T445" s="258"/>
      <c r="U445" s="258"/>
      <c r="V445" s="258"/>
      <c r="W445" s="258"/>
      <c r="X445" s="258"/>
      <c r="Y445" s="258"/>
      <c r="Z445" s="258"/>
      <c r="AA445" s="258"/>
      <c r="AB445" s="258"/>
      <c r="AC445" s="258"/>
      <c r="AD445" s="258"/>
      <c r="AE445" s="258"/>
      <c r="AF445" s="258"/>
      <c r="AG445" s="258"/>
      <c r="AH445" s="258"/>
      <c r="AI445" s="258"/>
      <c r="AJ445" s="258"/>
      <c r="AK445" s="258"/>
      <c r="AL445" s="258"/>
      <c r="AM445" s="258"/>
      <c r="AN445" s="258"/>
      <c r="AO445" s="258"/>
      <c r="AP445" s="258"/>
      <c r="AQ445" s="258"/>
      <c r="AR445" s="258"/>
      <c r="AS445" s="258"/>
      <c r="AT445" s="258"/>
      <c r="AU445" s="258"/>
      <c r="AV445" s="258"/>
      <c r="AW445" s="258"/>
      <c r="AX445" s="258"/>
      <c r="AY445" s="258"/>
      <c r="AZ445" s="258"/>
      <c r="BA445" s="258"/>
      <c r="BB445" s="258"/>
      <c r="BC445" s="258"/>
      <c r="BD445" s="258"/>
      <c r="BE445" s="258"/>
      <c r="BF445" s="258"/>
      <c r="BG445" s="258"/>
      <c r="BH445" s="258"/>
      <c r="BI445" s="258"/>
      <c r="BJ445" s="258"/>
      <c r="BK445" s="258"/>
      <c r="BL445" s="258"/>
      <c r="BM445" s="258"/>
      <c r="BN445" s="258"/>
      <c r="BO445" s="258"/>
      <c r="BP445" s="258"/>
      <c r="BQ445" s="258"/>
      <c r="BR445" s="258"/>
      <c r="BS445" s="258"/>
      <c r="BT445" s="258"/>
      <c r="BU445" s="258"/>
      <c r="BV445" s="258"/>
      <c r="BW445" s="258"/>
      <c r="BX445" s="258"/>
      <c r="BY445" s="258"/>
      <c r="BZ445" s="258"/>
      <c r="CA445" s="258"/>
      <c r="CB445" s="258"/>
      <c r="CC445" s="26">
        <v>1500</v>
      </c>
      <c r="CD445" s="27">
        <v>1500</v>
      </c>
      <c r="CE445" s="26">
        <v>1000</v>
      </c>
      <c r="CF445" s="27">
        <v>1000</v>
      </c>
      <c r="CG445" s="26">
        <v>5000</v>
      </c>
      <c r="CH445" s="27">
        <v>5000</v>
      </c>
      <c r="CI445" s="26">
        <v>8000</v>
      </c>
      <c r="CJ445" s="27"/>
      <c r="CK445" s="26"/>
      <c r="CL445" s="27"/>
      <c r="CM445" s="29">
        <v>4620</v>
      </c>
      <c r="CN445" s="27"/>
      <c r="CO445" s="29">
        <v>4620</v>
      </c>
      <c r="CP445" s="27"/>
      <c r="CQ445" s="29">
        <v>4620</v>
      </c>
      <c r="CR445" s="27"/>
      <c r="CS445" s="29">
        <v>4620</v>
      </c>
      <c r="CT445" s="27"/>
      <c r="CU445" s="29">
        <v>4620</v>
      </c>
      <c r="CV445" s="27"/>
      <c r="CW445" s="29">
        <v>4620</v>
      </c>
      <c r="CX445" s="27"/>
      <c r="CY445" s="29">
        <v>4620</v>
      </c>
      <c r="CZ445" s="27"/>
      <c r="DA445" s="29">
        <v>4620</v>
      </c>
      <c r="DB445" s="27"/>
      <c r="DC445" s="29">
        <v>4620</v>
      </c>
      <c r="DD445" s="27"/>
      <c r="DE445" s="128"/>
      <c r="DF445" s="27"/>
      <c r="DG445" s="128"/>
      <c r="DH445" s="27"/>
      <c r="DI445" s="128"/>
      <c r="DJ445" s="27"/>
      <c r="DK445" s="28"/>
      <c r="DL445" s="27"/>
      <c r="DM445" s="28"/>
      <c r="DN445" s="27"/>
      <c r="DO445" s="28"/>
      <c r="DP445" s="27"/>
      <c r="DQ445" s="28"/>
      <c r="DR445" s="27"/>
      <c r="DS445" s="28"/>
      <c r="DT445" s="27"/>
      <c r="DU445" s="28"/>
      <c r="DV445" s="27"/>
      <c r="DW445" s="28"/>
      <c r="DX445" s="27"/>
      <c r="DY445" s="28"/>
      <c r="DZ445" s="27"/>
      <c r="EA445" s="28"/>
      <c r="EB445" s="27"/>
      <c r="EC445" s="28"/>
      <c r="ED445" s="27"/>
      <c r="EE445" s="28"/>
      <c r="EF445" s="27"/>
      <c r="EG445" s="28"/>
      <c r="EH445" s="27"/>
      <c r="EI445" s="28"/>
      <c r="EJ445" s="27"/>
      <c r="EK445" s="28"/>
      <c r="EL445" s="27"/>
      <c r="EM445" s="28"/>
      <c r="EN445" s="27"/>
      <c r="EO445" s="28"/>
      <c r="EP445" s="27"/>
      <c r="EQ445" s="28"/>
      <c r="ER445" s="27"/>
      <c r="ES445" s="28"/>
      <c r="ET445" s="27"/>
      <c r="EU445" s="26"/>
      <c r="EV445" s="27"/>
      <c r="EW445" s="26"/>
      <c r="EX445" s="27"/>
      <c r="EY445" s="26"/>
      <c r="EZ445" s="27"/>
      <c r="FA445" s="26"/>
      <c r="FB445" s="27"/>
      <c r="FC445" s="26"/>
      <c r="FD445" s="27"/>
      <c r="FE445" s="26"/>
      <c r="FF445" s="27"/>
      <c r="FG445" s="30"/>
      <c r="FH445" s="31"/>
      <c r="FI445" s="31">
        <f t="shared" si="47"/>
        <v>7500</v>
      </c>
      <c r="FJ445" s="31">
        <f t="shared" si="43"/>
        <v>57080</v>
      </c>
      <c r="FK445" s="31">
        <f t="shared" si="44"/>
        <v>7500</v>
      </c>
      <c r="FL445" s="32">
        <f t="shared" si="45"/>
        <v>49580</v>
      </c>
    </row>
    <row r="446" spans="1:168" ht="20.25" customHeight="1">
      <c r="A446" s="41">
        <v>439</v>
      </c>
      <c r="B446" s="48" t="s">
        <v>508</v>
      </c>
      <c r="C446" s="164" t="s">
        <v>509</v>
      </c>
      <c r="D446" s="20" t="s">
        <v>1460</v>
      </c>
      <c r="E446" s="20" t="s">
        <v>1458</v>
      </c>
      <c r="F446" s="21" t="s">
        <v>510</v>
      </c>
      <c r="G446" s="216"/>
      <c r="H446" s="35"/>
      <c r="I446" s="23">
        <v>6600</v>
      </c>
      <c r="J446" s="35"/>
      <c r="K446" s="34">
        <f t="shared" si="42"/>
        <v>57080</v>
      </c>
      <c r="L446" s="38">
        <f>FJ446</f>
        <v>57080</v>
      </c>
      <c r="M446" s="26">
        <v>1500</v>
      </c>
      <c r="N446" s="26">
        <v>1000</v>
      </c>
      <c r="O446" s="26">
        <v>5000</v>
      </c>
      <c r="P446" s="26">
        <v>8000</v>
      </c>
      <c r="Q446" s="258"/>
      <c r="R446" s="258"/>
      <c r="S446" s="258"/>
      <c r="T446" s="258"/>
      <c r="U446" s="258"/>
      <c r="V446" s="258"/>
      <c r="W446" s="258"/>
      <c r="X446" s="258"/>
      <c r="Y446" s="258"/>
      <c r="Z446" s="258"/>
      <c r="AA446" s="258"/>
      <c r="AB446" s="258"/>
      <c r="AC446" s="258"/>
      <c r="AD446" s="258"/>
      <c r="AE446" s="258"/>
      <c r="AF446" s="258"/>
      <c r="AG446" s="258"/>
      <c r="AH446" s="258"/>
      <c r="AI446" s="258"/>
      <c r="AJ446" s="258"/>
      <c r="AK446" s="258"/>
      <c r="AL446" s="258"/>
      <c r="AM446" s="258"/>
      <c r="AN446" s="258"/>
      <c r="AO446" s="258"/>
      <c r="AP446" s="258"/>
      <c r="AQ446" s="258"/>
      <c r="AR446" s="258"/>
      <c r="AS446" s="258"/>
      <c r="AT446" s="258"/>
      <c r="AU446" s="258"/>
      <c r="AV446" s="258"/>
      <c r="AW446" s="258"/>
      <c r="AX446" s="258"/>
      <c r="AY446" s="258"/>
      <c r="AZ446" s="258"/>
      <c r="BA446" s="258"/>
      <c r="BB446" s="258"/>
      <c r="BC446" s="258"/>
      <c r="BD446" s="258"/>
      <c r="BE446" s="258"/>
      <c r="BF446" s="258"/>
      <c r="BG446" s="258"/>
      <c r="BH446" s="258"/>
      <c r="BI446" s="258"/>
      <c r="BJ446" s="258"/>
      <c r="BK446" s="258"/>
      <c r="BL446" s="258"/>
      <c r="BM446" s="258"/>
      <c r="BN446" s="258"/>
      <c r="BO446" s="258"/>
      <c r="BP446" s="258"/>
      <c r="BQ446" s="258"/>
      <c r="BR446" s="258"/>
      <c r="BS446" s="258"/>
      <c r="BT446" s="258"/>
      <c r="BU446" s="258"/>
      <c r="BV446" s="258"/>
      <c r="BW446" s="258"/>
      <c r="BX446" s="258"/>
      <c r="BY446" s="258"/>
      <c r="BZ446" s="258"/>
      <c r="CA446" s="258"/>
      <c r="CB446" s="258"/>
      <c r="CC446" s="26">
        <v>1500</v>
      </c>
      <c r="CD446" s="27">
        <v>1500</v>
      </c>
      <c r="CE446" s="26">
        <v>1000</v>
      </c>
      <c r="CF446" s="27">
        <v>1000</v>
      </c>
      <c r="CG446" s="26">
        <v>5000</v>
      </c>
      <c r="CH446" s="27">
        <v>5000</v>
      </c>
      <c r="CI446" s="26">
        <v>8000</v>
      </c>
      <c r="CJ446" s="27"/>
      <c r="CK446" s="28"/>
      <c r="CL446" s="27"/>
      <c r="CM446" s="26"/>
      <c r="CN446" s="27"/>
      <c r="CO446" s="29">
        <v>4620</v>
      </c>
      <c r="CP446" s="27"/>
      <c r="CQ446" s="29">
        <v>4620</v>
      </c>
      <c r="CR446" s="27"/>
      <c r="CS446" s="29">
        <v>4620</v>
      </c>
      <c r="CT446" s="27"/>
      <c r="CU446" s="29">
        <v>4620</v>
      </c>
      <c r="CV446" s="27">
        <v>25000</v>
      </c>
      <c r="CW446" s="29">
        <v>4620</v>
      </c>
      <c r="CX446" s="27"/>
      <c r="CY446" s="29">
        <v>4620</v>
      </c>
      <c r="CZ446" s="27"/>
      <c r="DA446" s="29">
        <v>4620</v>
      </c>
      <c r="DB446" s="27"/>
      <c r="DC446" s="29">
        <v>4620</v>
      </c>
      <c r="DD446" s="27"/>
      <c r="DE446" s="29">
        <v>4620</v>
      </c>
      <c r="DF446" s="27">
        <v>15340</v>
      </c>
      <c r="DG446" s="28"/>
      <c r="DH446" s="27"/>
      <c r="DI446" s="28"/>
      <c r="DJ446" s="27"/>
      <c r="DK446" s="28"/>
      <c r="DL446" s="27"/>
      <c r="DM446" s="28"/>
      <c r="DN446" s="27"/>
      <c r="DO446" s="28"/>
      <c r="DP446" s="27"/>
      <c r="DQ446" s="28"/>
      <c r="DR446" s="27"/>
      <c r="DS446" s="28"/>
      <c r="DT446" s="27"/>
      <c r="DU446" s="28"/>
      <c r="DV446" s="27"/>
      <c r="DW446" s="28"/>
      <c r="DX446" s="27"/>
      <c r="DY446" s="28"/>
      <c r="DZ446" s="27"/>
      <c r="EA446" s="28"/>
      <c r="EB446" s="27"/>
      <c r="EC446" s="28"/>
      <c r="ED446" s="27"/>
      <c r="EE446" s="28"/>
      <c r="EF446" s="27"/>
      <c r="EG446" s="28"/>
      <c r="EH446" s="27"/>
      <c r="EI446" s="28"/>
      <c r="EJ446" s="27"/>
      <c r="EK446" s="28"/>
      <c r="EL446" s="27"/>
      <c r="EM446" s="28"/>
      <c r="EN446" s="27"/>
      <c r="EO446" s="28"/>
      <c r="EP446" s="27"/>
      <c r="EQ446" s="28"/>
      <c r="ER446" s="27"/>
      <c r="ES446" s="28"/>
      <c r="ET446" s="27"/>
      <c r="EU446" s="26"/>
      <c r="EV446" s="27"/>
      <c r="EW446" s="26"/>
      <c r="EX446" s="27"/>
      <c r="EY446" s="26"/>
      <c r="EZ446" s="27"/>
      <c r="FA446" s="26"/>
      <c r="FB446" s="27"/>
      <c r="FC446" s="26"/>
      <c r="FD446" s="27"/>
      <c r="FE446" s="26"/>
      <c r="FF446" s="27"/>
      <c r="FG446" s="30"/>
      <c r="FH446" s="31"/>
      <c r="FI446" s="31">
        <f t="shared" ref="FH446:FI463" si="49">FF446+FD446+FB446+EZ446+EX446+EV446+ET446+ER446+EP446+EN446+EL446+EJ446+EH446+EF446+ED446+EB446+DZ446+DX446+DV446+DT446+DR446+DP446+DN446+DL446+DJ446+DH446+DF446+DD446+DB446+CZ446+CX446+CV446+CT446+CR446+CP446+CN446+CL446+CH446+CF446+CD446+CJ446</f>
        <v>47840</v>
      </c>
      <c r="FJ446" s="31">
        <f t="shared" si="43"/>
        <v>57080</v>
      </c>
      <c r="FK446" s="31">
        <f t="shared" si="44"/>
        <v>47840</v>
      </c>
      <c r="FL446" s="32">
        <f t="shared" si="45"/>
        <v>9240</v>
      </c>
    </row>
    <row r="447" spans="1:168" ht="20.25" customHeight="1">
      <c r="A447" s="172">
        <v>440</v>
      </c>
      <c r="B447" s="48" t="s">
        <v>1329</v>
      </c>
      <c r="C447" s="164" t="s">
        <v>1330</v>
      </c>
      <c r="D447" s="20" t="s">
        <v>1460</v>
      </c>
      <c r="E447" s="20" t="s">
        <v>1457</v>
      </c>
      <c r="F447" s="126" t="s">
        <v>1331</v>
      </c>
      <c r="G447" s="216"/>
      <c r="H447" s="127"/>
      <c r="I447" s="94">
        <v>6600</v>
      </c>
      <c r="J447" s="127"/>
      <c r="K447" s="34">
        <f t="shared" si="42"/>
        <v>57080</v>
      </c>
      <c r="L447" s="38">
        <f t="shared" ref="L447:L454" si="50">FL447</f>
        <v>23100</v>
      </c>
      <c r="M447" s="26">
        <v>1500</v>
      </c>
      <c r="N447" s="26">
        <v>1000</v>
      </c>
      <c r="O447" s="26">
        <v>5000</v>
      </c>
      <c r="P447" s="26">
        <v>8000</v>
      </c>
      <c r="Q447" s="258"/>
      <c r="R447" s="258"/>
      <c r="S447" s="258"/>
      <c r="T447" s="258"/>
      <c r="U447" s="258"/>
      <c r="V447" s="258"/>
      <c r="W447" s="258"/>
      <c r="X447" s="258"/>
      <c r="Y447" s="258"/>
      <c r="Z447" s="258"/>
      <c r="AA447" s="258"/>
      <c r="AB447" s="258"/>
      <c r="AC447" s="258"/>
      <c r="AD447" s="258"/>
      <c r="AE447" s="258"/>
      <c r="AF447" s="258"/>
      <c r="AG447" s="258"/>
      <c r="AH447" s="258"/>
      <c r="AI447" s="258"/>
      <c r="AJ447" s="258"/>
      <c r="AK447" s="258"/>
      <c r="AL447" s="258"/>
      <c r="AM447" s="258"/>
      <c r="AN447" s="258"/>
      <c r="AO447" s="258"/>
      <c r="AP447" s="258"/>
      <c r="AQ447" s="258"/>
      <c r="AR447" s="258"/>
      <c r="AS447" s="258"/>
      <c r="AT447" s="258"/>
      <c r="AU447" s="258"/>
      <c r="AV447" s="258"/>
      <c r="AW447" s="258"/>
      <c r="AX447" s="258"/>
      <c r="AY447" s="258"/>
      <c r="AZ447" s="258"/>
      <c r="BA447" s="258"/>
      <c r="BB447" s="258"/>
      <c r="BC447" s="258"/>
      <c r="BD447" s="258"/>
      <c r="BE447" s="258"/>
      <c r="BF447" s="258"/>
      <c r="BG447" s="258"/>
      <c r="BH447" s="258"/>
      <c r="BI447" s="258"/>
      <c r="BJ447" s="258"/>
      <c r="BK447" s="258"/>
      <c r="BL447" s="258"/>
      <c r="BM447" s="258"/>
      <c r="BN447" s="258"/>
      <c r="BO447" s="258"/>
      <c r="BP447" s="258"/>
      <c r="BQ447" s="258"/>
      <c r="BR447" s="258"/>
      <c r="BS447" s="258"/>
      <c r="BT447" s="258"/>
      <c r="BU447" s="258"/>
      <c r="BV447" s="258"/>
      <c r="BW447" s="258"/>
      <c r="BX447" s="258"/>
      <c r="BY447" s="258"/>
      <c r="BZ447" s="258"/>
      <c r="CA447" s="258"/>
      <c r="CB447" s="258"/>
      <c r="CC447" s="26">
        <v>1500</v>
      </c>
      <c r="CD447" s="27">
        <v>1500</v>
      </c>
      <c r="CE447" s="26">
        <v>1000</v>
      </c>
      <c r="CF447" s="27">
        <v>1000</v>
      </c>
      <c r="CG447" s="26">
        <v>5000</v>
      </c>
      <c r="CH447" s="27">
        <v>5000</v>
      </c>
      <c r="CI447" s="26">
        <v>8000</v>
      </c>
      <c r="CJ447" s="130">
        <v>0</v>
      </c>
      <c r="CK447" s="26"/>
      <c r="CL447" s="27"/>
      <c r="CM447" s="29">
        <v>4620</v>
      </c>
      <c r="CN447" s="130">
        <v>12620</v>
      </c>
      <c r="CO447" s="29">
        <v>4620</v>
      </c>
      <c r="CP447" s="27"/>
      <c r="CQ447" s="29">
        <v>4620</v>
      </c>
      <c r="CR447" s="27"/>
      <c r="CS447" s="29">
        <v>4620</v>
      </c>
      <c r="CT447" s="27">
        <v>13860</v>
      </c>
      <c r="CU447" s="29">
        <v>4620</v>
      </c>
      <c r="CV447" s="27"/>
      <c r="CW447" s="29">
        <v>4620</v>
      </c>
      <c r="CX447" s="27"/>
      <c r="CY447" s="29">
        <v>4620</v>
      </c>
      <c r="CZ447" s="27"/>
      <c r="DA447" s="29">
        <v>4620</v>
      </c>
      <c r="DB447" s="27"/>
      <c r="DC447" s="29">
        <v>4620</v>
      </c>
      <c r="DD447" s="27"/>
      <c r="DE447" s="128"/>
      <c r="DF447" s="27"/>
      <c r="DG447" s="128"/>
      <c r="DH447" s="27"/>
      <c r="DI447" s="128"/>
      <c r="DJ447" s="27"/>
      <c r="DK447" s="28"/>
      <c r="DL447" s="27"/>
      <c r="DM447" s="28"/>
      <c r="DN447" s="27"/>
      <c r="DO447" s="28"/>
      <c r="DP447" s="27"/>
      <c r="DQ447" s="28"/>
      <c r="DR447" s="27"/>
      <c r="DS447" s="28"/>
      <c r="DT447" s="27"/>
      <c r="DU447" s="28"/>
      <c r="DV447" s="27"/>
      <c r="DW447" s="28"/>
      <c r="DX447" s="27"/>
      <c r="DY447" s="28"/>
      <c r="DZ447" s="27"/>
      <c r="EA447" s="28"/>
      <c r="EB447" s="27"/>
      <c r="EC447" s="28"/>
      <c r="ED447" s="27"/>
      <c r="EE447" s="28"/>
      <c r="EF447" s="27"/>
      <c r="EG447" s="28"/>
      <c r="EH447" s="27"/>
      <c r="EI447" s="28"/>
      <c r="EJ447" s="27"/>
      <c r="EK447" s="28"/>
      <c r="EL447" s="27"/>
      <c r="EM447" s="28"/>
      <c r="EN447" s="27"/>
      <c r="EO447" s="28"/>
      <c r="EP447" s="27"/>
      <c r="EQ447" s="28"/>
      <c r="ER447" s="27"/>
      <c r="ES447" s="28"/>
      <c r="ET447" s="27"/>
      <c r="EU447" s="26"/>
      <c r="EV447" s="27"/>
      <c r="EW447" s="26"/>
      <c r="EX447" s="27"/>
      <c r="EY447" s="26"/>
      <c r="EZ447" s="27"/>
      <c r="FA447" s="26"/>
      <c r="FB447" s="27"/>
      <c r="FC447" s="26"/>
      <c r="FD447" s="27"/>
      <c r="FE447" s="26"/>
      <c r="FF447" s="27"/>
      <c r="FG447" s="30"/>
      <c r="FH447" s="31"/>
      <c r="FI447" s="31">
        <f t="shared" si="49"/>
        <v>33980</v>
      </c>
      <c r="FJ447" s="31">
        <f t="shared" si="43"/>
        <v>57080</v>
      </c>
      <c r="FK447" s="31">
        <f t="shared" si="44"/>
        <v>33980</v>
      </c>
      <c r="FL447" s="32">
        <f t="shared" si="45"/>
        <v>23100</v>
      </c>
    </row>
    <row r="448" spans="1:168" ht="20.25" customHeight="1">
      <c r="A448" s="41">
        <v>441</v>
      </c>
      <c r="B448" s="48" t="s">
        <v>1332</v>
      </c>
      <c r="C448" s="164" t="s">
        <v>1333</v>
      </c>
      <c r="D448" s="20" t="s">
        <v>1460</v>
      </c>
      <c r="E448" s="20" t="s">
        <v>1457</v>
      </c>
      <c r="F448" s="126" t="s">
        <v>1334</v>
      </c>
      <c r="G448" s="219"/>
      <c r="H448" s="147"/>
      <c r="I448" s="94">
        <v>6600</v>
      </c>
      <c r="J448" s="127"/>
      <c r="K448" s="34">
        <f t="shared" si="42"/>
        <v>57080</v>
      </c>
      <c r="L448" s="38">
        <f t="shared" si="50"/>
        <v>18480</v>
      </c>
      <c r="M448" s="26">
        <v>1500</v>
      </c>
      <c r="N448" s="26">
        <v>1000</v>
      </c>
      <c r="O448" s="26">
        <v>5000</v>
      </c>
      <c r="P448" s="26">
        <v>8000</v>
      </c>
      <c r="Q448" s="258"/>
      <c r="R448" s="258"/>
      <c r="S448" s="258"/>
      <c r="T448" s="258"/>
      <c r="U448" s="258"/>
      <c r="V448" s="258"/>
      <c r="W448" s="258"/>
      <c r="X448" s="258"/>
      <c r="Y448" s="258"/>
      <c r="Z448" s="258"/>
      <c r="AA448" s="258"/>
      <c r="AB448" s="258"/>
      <c r="AC448" s="258"/>
      <c r="AD448" s="258"/>
      <c r="AE448" s="258"/>
      <c r="AF448" s="258"/>
      <c r="AG448" s="258"/>
      <c r="AH448" s="258"/>
      <c r="AI448" s="258"/>
      <c r="AJ448" s="258"/>
      <c r="AK448" s="258"/>
      <c r="AL448" s="258"/>
      <c r="AM448" s="258"/>
      <c r="AN448" s="258"/>
      <c r="AO448" s="258"/>
      <c r="AP448" s="258"/>
      <c r="AQ448" s="258"/>
      <c r="AR448" s="258"/>
      <c r="AS448" s="258"/>
      <c r="AT448" s="258"/>
      <c r="AU448" s="258"/>
      <c r="AV448" s="258"/>
      <c r="AW448" s="258"/>
      <c r="AX448" s="258"/>
      <c r="AY448" s="258"/>
      <c r="AZ448" s="258"/>
      <c r="BA448" s="258"/>
      <c r="BB448" s="258"/>
      <c r="BC448" s="258"/>
      <c r="BD448" s="258"/>
      <c r="BE448" s="258"/>
      <c r="BF448" s="258"/>
      <c r="BG448" s="258"/>
      <c r="BH448" s="258"/>
      <c r="BI448" s="258"/>
      <c r="BJ448" s="258"/>
      <c r="BK448" s="258"/>
      <c r="BL448" s="258"/>
      <c r="BM448" s="258"/>
      <c r="BN448" s="258"/>
      <c r="BO448" s="258"/>
      <c r="BP448" s="258"/>
      <c r="BQ448" s="258"/>
      <c r="BR448" s="258"/>
      <c r="BS448" s="258"/>
      <c r="BT448" s="258"/>
      <c r="BU448" s="258"/>
      <c r="BV448" s="258"/>
      <c r="BW448" s="258"/>
      <c r="BX448" s="258"/>
      <c r="BY448" s="258"/>
      <c r="BZ448" s="258"/>
      <c r="CA448" s="258"/>
      <c r="CB448" s="258"/>
      <c r="CC448" s="26">
        <v>1500</v>
      </c>
      <c r="CD448" s="27">
        <v>1500</v>
      </c>
      <c r="CE448" s="26">
        <v>1000</v>
      </c>
      <c r="CF448" s="27">
        <v>1000</v>
      </c>
      <c r="CG448" s="26">
        <v>5000</v>
      </c>
      <c r="CH448" s="27">
        <v>5000</v>
      </c>
      <c r="CI448" s="26">
        <v>8000</v>
      </c>
      <c r="CJ448" s="27">
        <v>0</v>
      </c>
      <c r="CK448" s="26"/>
      <c r="CL448" s="27"/>
      <c r="CM448" s="29">
        <v>4620</v>
      </c>
      <c r="CN448" s="27">
        <v>12620</v>
      </c>
      <c r="CO448" s="29">
        <v>4620</v>
      </c>
      <c r="CP448" s="27">
        <v>4620</v>
      </c>
      <c r="CQ448" s="29">
        <v>4620</v>
      </c>
      <c r="CR448" s="27">
        <v>0</v>
      </c>
      <c r="CS448" s="29">
        <v>4620</v>
      </c>
      <c r="CT448" s="27">
        <v>9240</v>
      </c>
      <c r="CU448" s="29">
        <v>4620</v>
      </c>
      <c r="CV448" s="27"/>
      <c r="CW448" s="29">
        <v>4620</v>
      </c>
      <c r="CX448" s="27">
        <v>4620</v>
      </c>
      <c r="CY448" s="29">
        <v>4620</v>
      </c>
      <c r="CZ448" s="27"/>
      <c r="DA448" s="29">
        <v>4620</v>
      </c>
      <c r="DB448" s="27"/>
      <c r="DC448" s="29">
        <v>4620</v>
      </c>
      <c r="DD448" s="27"/>
      <c r="DE448" s="128"/>
      <c r="DF448" s="27"/>
      <c r="DG448" s="128"/>
      <c r="DH448" s="27"/>
      <c r="DI448" s="128"/>
      <c r="DJ448" s="27"/>
      <c r="DK448" s="28"/>
      <c r="DL448" s="27"/>
      <c r="DM448" s="28"/>
      <c r="DN448" s="27"/>
      <c r="DO448" s="28"/>
      <c r="DP448" s="27"/>
      <c r="DQ448" s="28"/>
      <c r="DR448" s="27"/>
      <c r="DS448" s="28"/>
      <c r="DT448" s="27"/>
      <c r="DU448" s="28"/>
      <c r="DV448" s="27"/>
      <c r="DW448" s="28"/>
      <c r="DX448" s="27"/>
      <c r="DY448" s="28"/>
      <c r="DZ448" s="27"/>
      <c r="EA448" s="28"/>
      <c r="EB448" s="27"/>
      <c r="EC448" s="28"/>
      <c r="ED448" s="27"/>
      <c r="EE448" s="28"/>
      <c r="EF448" s="27"/>
      <c r="EG448" s="28"/>
      <c r="EH448" s="27"/>
      <c r="EI448" s="28"/>
      <c r="EJ448" s="27"/>
      <c r="EK448" s="28"/>
      <c r="EL448" s="27"/>
      <c r="EM448" s="28"/>
      <c r="EN448" s="27"/>
      <c r="EO448" s="28"/>
      <c r="EP448" s="27"/>
      <c r="EQ448" s="28"/>
      <c r="ER448" s="27"/>
      <c r="ES448" s="28"/>
      <c r="ET448" s="27"/>
      <c r="EU448" s="26"/>
      <c r="EV448" s="27"/>
      <c r="EW448" s="26"/>
      <c r="EX448" s="27"/>
      <c r="EY448" s="26"/>
      <c r="EZ448" s="27"/>
      <c r="FA448" s="26"/>
      <c r="FB448" s="27"/>
      <c r="FC448" s="26"/>
      <c r="FD448" s="27"/>
      <c r="FE448" s="26"/>
      <c r="FF448" s="27"/>
      <c r="FG448" s="30"/>
      <c r="FH448" s="31"/>
      <c r="FI448" s="31">
        <f t="shared" si="49"/>
        <v>38600</v>
      </c>
      <c r="FJ448" s="31">
        <f t="shared" si="43"/>
        <v>57080</v>
      </c>
      <c r="FK448" s="31">
        <f t="shared" si="44"/>
        <v>38600</v>
      </c>
      <c r="FL448" s="32">
        <f t="shared" si="45"/>
        <v>18480</v>
      </c>
    </row>
    <row r="449" spans="1:168" ht="20.25" customHeight="1">
      <c r="A449" s="172">
        <v>442</v>
      </c>
      <c r="B449" s="48" t="s">
        <v>1335</v>
      </c>
      <c r="C449" s="164" t="s">
        <v>1336</v>
      </c>
      <c r="D449" s="20" t="s">
        <v>1460</v>
      </c>
      <c r="E449" s="20" t="s">
        <v>1457</v>
      </c>
      <c r="F449" s="126" t="s">
        <v>1337</v>
      </c>
      <c r="G449" s="216"/>
      <c r="H449" s="127" t="s">
        <v>680</v>
      </c>
      <c r="I449" s="94">
        <v>3300</v>
      </c>
      <c r="J449" s="127" t="s">
        <v>680</v>
      </c>
      <c r="K449" s="34">
        <f t="shared" si="42"/>
        <v>36290</v>
      </c>
      <c r="L449" s="38">
        <f t="shared" si="50"/>
        <v>18790</v>
      </c>
      <c r="M449" s="26">
        <v>1500</v>
      </c>
      <c r="N449" s="26">
        <v>1000</v>
      </c>
      <c r="O449" s="26">
        <v>5000</v>
      </c>
      <c r="P449" s="26">
        <v>8000</v>
      </c>
      <c r="Q449" s="258"/>
      <c r="R449" s="258"/>
      <c r="S449" s="258"/>
      <c r="T449" s="258"/>
      <c r="U449" s="258"/>
      <c r="V449" s="258"/>
      <c r="W449" s="258"/>
      <c r="X449" s="258"/>
      <c r="Y449" s="258"/>
      <c r="Z449" s="258"/>
      <c r="AA449" s="258"/>
      <c r="AB449" s="258"/>
      <c r="AC449" s="258"/>
      <c r="AD449" s="258"/>
      <c r="AE449" s="258"/>
      <c r="AF449" s="258"/>
      <c r="AG449" s="258"/>
      <c r="AH449" s="258"/>
      <c r="AI449" s="258"/>
      <c r="AJ449" s="258"/>
      <c r="AK449" s="258"/>
      <c r="AL449" s="258"/>
      <c r="AM449" s="258"/>
      <c r="AN449" s="258"/>
      <c r="AO449" s="258"/>
      <c r="AP449" s="258"/>
      <c r="AQ449" s="258"/>
      <c r="AR449" s="258"/>
      <c r="AS449" s="258"/>
      <c r="AT449" s="258"/>
      <c r="AU449" s="258"/>
      <c r="AV449" s="258"/>
      <c r="AW449" s="258"/>
      <c r="AX449" s="258"/>
      <c r="AY449" s="258"/>
      <c r="AZ449" s="258"/>
      <c r="BA449" s="258"/>
      <c r="BB449" s="258"/>
      <c r="BC449" s="258"/>
      <c r="BD449" s="258"/>
      <c r="BE449" s="258"/>
      <c r="BF449" s="258"/>
      <c r="BG449" s="258"/>
      <c r="BH449" s="258"/>
      <c r="BI449" s="258"/>
      <c r="BJ449" s="258"/>
      <c r="BK449" s="258"/>
      <c r="BL449" s="258"/>
      <c r="BM449" s="258"/>
      <c r="BN449" s="258"/>
      <c r="BO449" s="258"/>
      <c r="BP449" s="258"/>
      <c r="BQ449" s="258"/>
      <c r="BR449" s="258"/>
      <c r="BS449" s="258"/>
      <c r="BT449" s="258"/>
      <c r="BU449" s="258"/>
      <c r="BV449" s="258"/>
      <c r="BW449" s="258"/>
      <c r="BX449" s="258"/>
      <c r="BY449" s="258"/>
      <c r="BZ449" s="258"/>
      <c r="CA449" s="258"/>
      <c r="CB449" s="258"/>
      <c r="CC449" s="26">
        <v>1500</v>
      </c>
      <c r="CD449" s="27">
        <v>1500</v>
      </c>
      <c r="CE449" s="26">
        <v>1000</v>
      </c>
      <c r="CF449" s="27">
        <v>1000</v>
      </c>
      <c r="CG449" s="26">
        <v>5000</v>
      </c>
      <c r="CH449" s="27">
        <v>5000</v>
      </c>
      <c r="CI449" s="26">
        <v>8000</v>
      </c>
      <c r="CJ449" s="27"/>
      <c r="CK449" s="26"/>
      <c r="CL449" s="27"/>
      <c r="CM449" s="29">
        <v>2310</v>
      </c>
      <c r="CN449" s="27"/>
      <c r="CO449" s="29">
        <v>2310</v>
      </c>
      <c r="CP449" s="27"/>
      <c r="CQ449" s="29">
        <v>2310</v>
      </c>
      <c r="CR449" s="27"/>
      <c r="CS449" s="29">
        <v>2310</v>
      </c>
      <c r="CT449" s="27"/>
      <c r="CU449" s="29">
        <v>2310</v>
      </c>
      <c r="CV449" s="27">
        <v>10000</v>
      </c>
      <c r="CW449" s="29">
        <v>2310</v>
      </c>
      <c r="CX449" s="27"/>
      <c r="CY449" s="29">
        <v>2310</v>
      </c>
      <c r="CZ449" s="27"/>
      <c r="DA449" s="29">
        <v>2310</v>
      </c>
      <c r="DB449" s="27"/>
      <c r="DC449" s="29">
        <v>2310</v>
      </c>
      <c r="DD449" s="27"/>
      <c r="DE449" s="128"/>
      <c r="DF449" s="27"/>
      <c r="DG449" s="128"/>
      <c r="DH449" s="27"/>
      <c r="DI449" s="128"/>
      <c r="DJ449" s="27"/>
      <c r="DK449" s="28"/>
      <c r="DL449" s="27"/>
      <c r="DM449" s="28"/>
      <c r="DN449" s="27"/>
      <c r="DO449" s="28"/>
      <c r="DP449" s="27"/>
      <c r="DQ449" s="28"/>
      <c r="DR449" s="27"/>
      <c r="DS449" s="28"/>
      <c r="DT449" s="27"/>
      <c r="DU449" s="28"/>
      <c r="DV449" s="27"/>
      <c r="DW449" s="28"/>
      <c r="DX449" s="27"/>
      <c r="DY449" s="28"/>
      <c r="DZ449" s="27"/>
      <c r="EA449" s="28"/>
      <c r="EB449" s="27"/>
      <c r="EC449" s="28"/>
      <c r="ED449" s="27"/>
      <c r="EE449" s="28"/>
      <c r="EF449" s="27"/>
      <c r="EG449" s="28"/>
      <c r="EH449" s="27"/>
      <c r="EI449" s="28"/>
      <c r="EJ449" s="27"/>
      <c r="EK449" s="28"/>
      <c r="EL449" s="27"/>
      <c r="EM449" s="28"/>
      <c r="EN449" s="27"/>
      <c r="EO449" s="28"/>
      <c r="EP449" s="27"/>
      <c r="EQ449" s="28"/>
      <c r="ER449" s="27"/>
      <c r="ES449" s="28"/>
      <c r="ET449" s="27"/>
      <c r="EU449" s="26"/>
      <c r="EV449" s="27"/>
      <c r="EW449" s="26"/>
      <c r="EX449" s="27"/>
      <c r="EY449" s="26"/>
      <c r="EZ449" s="27"/>
      <c r="FA449" s="26"/>
      <c r="FB449" s="27"/>
      <c r="FC449" s="26"/>
      <c r="FD449" s="27"/>
      <c r="FE449" s="26"/>
      <c r="FF449" s="27"/>
      <c r="FG449" s="30"/>
      <c r="FH449" s="31"/>
      <c r="FI449" s="31">
        <f t="shared" si="49"/>
        <v>17500</v>
      </c>
      <c r="FJ449" s="31">
        <f t="shared" si="43"/>
        <v>36290</v>
      </c>
      <c r="FK449" s="31">
        <f t="shared" si="44"/>
        <v>17500</v>
      </c>
      <c r="FL449" s="32">
        <f t="shared" si="45"/>
        <v>18790</v>
      </c>
    </row>
    <row r="450" spans="1:168" ht="20.25" customHeight="1">
      <c r="A450" s="41">
        <v>443</v>
      </c>
      <c r="B450" s="48" t="s">
        <v>1338</v>
      </c>
      <c r="C450" s="164" t="s">
        <v>1339</v>
      </c>
      <c r="D450" s="20" t="s">
        <v>1460</v>
      </c>
      <c r="E450" s="20" t="s">
        <v>1457</v>
      </c>
      <c r="F450" s="126" t="s">
        <v>1340</v>
      </c>
      <c r="G450" s="216"/>
      <c r="H450" s="127" t="s">
        <v>680</v>
      </c>
      <c r="I450" s="94">
        <v>3300</v>
      </c>
      <c r="J450" s="127" t="s">
        <v>680</v>
      </c>
      <c r="K450" s="34">
        <f t="shared" si="42"/>
        <v>36290</v>
      </c>
      <c r="L450" s="38">
        <f t="shared" si="50"/>
        <v>0</v>
      </c>
      <c r="M450" s="26">
        <v>1500</v>
      </c>
      <c r="N450" s="26">
        <v>1000</v>
      </c>
      <c r="O450" s="26">
        <v>5000</v>
      </c>
      <c r="P450" s="26">
        <v>8000</v>
      </c>
      <c r="Q450" s="258"/>
      <c r="R450" s="258"/>
      <c r="S450" s="258"/>
      <c r="T450" s="258"/>
      <c r="U450" s="258"/>
      <c r="V450" s="258"/>
      <c r="W450" s="258"/>
      <c r="X450" s="258"/>
      <c r="Y450" s="258"/>
      <c r="Z450" s="258"/>
      <c r="AA450" s="258"/>
      <c r="AB450" s="258"/>
      <c r="AC450" s="258"/>
      <c r="AD450" s="258"/>
      <c r="AE450" s="258"/>
      <c r="AF450" s="258"/>
      <c r="AG450" s="258"/>
      <c r="AH450" s="258"/>
      <c r="AI450" s="258"/>
      <c r="AJ450" s="258"/>
      <c r="AK450" s="258"/>
      <c r="AL450" s="258"/>
      <c r="AM450" s="258"/>
      <c r="AN450" s="258"/>
      <c r="AO450" s="258"/>
      <c r="AP450" s="258"/>
      <c r="AQ450" s="258"/>
      <c r="AR450" s="258"/>
      <c r="AS450" s="258"/>
      <c r="AT450" s="258"/>
      <c r="AU450" s="258"/>
      <c r="AV450" s="258"/>
      <c r="AW450" s="258"/>
      <c r="AX450" s="258"/>
      <c r="AY450" s="258"/>
      <c r="AZ450" s="258"/>
      <c r="BA450" s="258"/>
      <c r="BB450" s="258"/>
      <c r="BC450" s="258"/>
      <c r="BD450" s="258"/>
      <c r="BE450" s="258"/>
      <c r="BF450" s="258"/>
      <c r="BG450" s="258"/>
      <c r="BH450" s="258"/>
      <c r="BI450" s="258"/>
      <c r="BJ450" s="258"/>
      <c r="BK450" s="258"/>
      <c r="BL450" s="258"/>
      <c r="BM450" s="258"/>
      <c r="BN450" s="258"/>
      <c r="BO450" s="258"/>
      <c r="BP450" s="258"/>
      <c r="BQ450" s="258"/>
      <c r="BR450" s="258"/>
      <c r="BS450" s="258"/>
      <c r="BT450" s="258"/>
      <c r="BU450" s="258"/>
      <c r="BV450" s="258"/>
      <c r="BW450" s="258"/>
      <c r="BX450" s="258"/>
      <c r="BY450" s="258"/>
      <c r="BZ450" s="258"/>
      <c r="CA450" s="258"/>
      <c r="CB450" s="258"/>
      <c r="CC450" s="26">
        <v>1500</v>
      </c>
      <c r="CD450" s="27">
        <v>1500</v>
      </c>
      <c r="CE450" s="26">
        <v>1000</v>
      </c>
      <c r="CF450" s="27">
        <v>1000</v>
      </c>
      <c r="CG450" s="26">
        <v>5000</v>
      </c>
      <c r="CH450" s="27">
        <v>3500</v>
      </c>
      <c r="CI450" s="26">
        <v>8000</v>
      </c>
      <c r="CJ450" s="27"/>
      <c r="CK450" s="26"/>
      <c r="CL450" s="27"/>
      <c r="CM450" s="29">
        <v>2310</v>
      </c>
      <c r="CN450" s="27">
        <v>0</v>
      </c>
      <c r="CO450" s="29">
        <v>2310</v>
      </c>
      <c r="CP450" s="27">
        <v>0</v>
      </c>
      <c r="CQ450" s="29">
        <v>2310</v>
      </c>
      <c r="CR450" s="27">
        <f>4620+11810</f>
        <v>16430</v>
      </c>
      <c r="CS450" s="29">
        <v>2310</v>
      </c>
      <c r="CT450" s="27">
        <v>2310</v>
      </c>
      <c r="CU450" s="29">
        <v>2310</v>
      </c>
      <c r="CV450" s="27">
        <v>2310</v>
      </c>
      <c r="CW450" s="29">
        <v>2310</v>
      </c>
      <c r="CX450" s="27"/>
      <c r="CY450" s="29">
        <v>2310</v>
      </c>
      <c r="CZ450" s="27"/>
      <c r="DA450" s="29">
        <v>2310</v>
      </c>
      <c r="DB450" s="27">
        <v>6930</v>
      </c>
      <c r="DC450" s="29">
        <v>2310</v>
      </c>
      <c r="DD450" s="27">
        <v>2310</v>
      </c>
      <c r="DE450" s="128"/>
      <c r="DF450" s="27"/>
      <c r="DG450" s="128"/>
      <c r="DH450" s="27"/>
      <c r="DI450" s="128"/>
      <c r="DJ450" s="27"/>
      <c r="DK450" s="28"/>
      <c r="DL450" s="27"/>
      <c r="DM450" s="28"/>
      <c r="DN450" s="27"/>
      <c r="DO450" s="28"/>
      <c r="DP450" s="27"/>
      <c r="DQ450" s="28"/>
      <c r="DR450" s="27"/>
      <c r="DS450" s="28"/>
      <c r="DT450" s="27"/>
      <c r="DU450" s="28"/>
      <c r="DV450" s="27"/>
      <c r="DW450" s="28"/>
      <c r="DX450" s="27"/>
      <c r="DY450" s="28"/>
      <c r="DZ450" s="27"/>
      <c r="EA450" s="28"/>
      <c r="EB450" s="27"/>
      <c r="EC450" s="28"/>
      <c r="ED450" s="27"/>
      <c r="EE450" s="28"/>
      <c r="EF450" s="27"/>
      <c r="EG450" s="28"/>
      <c r="EH450" s="27"/>
      <c r="EI450" s="28"/>
      <c r="EJ450" s="27"/>
      <c r="EK450" s="28"/>
      <c r="EL450" s="27"/>
      <c r="EM450" s="28"/>
      <c r="EN450" s="27"/>
      <c r="EO450" s="28"/>
      <c r="EP450" s="27"/>
      <c r="EQ450" s="28"/>
      <c r="ER450" s="27"/>
      <c r="ES450" s="28"/>
      <c r="ET450" s="27"/>
      <c r="EU450" s="26"/>
      <c r="EV450" s="27"/>
      <c r="EW450" s="26"/>
      <c r="EX450" s="27"/>
      <c r="EY450" s="26"/>
      <c r="EZ450" s="27"/>
      <c r="FA450" s="26"/>
      <c r="FB450" s="27"/>
      <c r="FC450" s="26"/>
      <c r="FD450" s="27"/>
      <c r="FE450" s="26"/>
      <c r="FF450" s="27"/>
      <c r="FG450" s="30"/>
      <c r="FH450" s="31"/>
      <c r="FI450" s="31">
        <f t="shared" si="49"/>
        <v>36290</v>
      </c>
      <c r="FJ450" s="31">
        <f t="shared" si="43"/>
        <v>36290</v>
      </c>
      <c r="FK450" s="31">
        <f t="shared" si="44"/>
        <v>36290</v>
      </c>
      <c r="FL450" s="32">
        <f t="shared" si="45"/>
        <v>0</v>
      </c>
    </row>
    <row r="451" spans="1:168" ht="20.25" customHeight="1">
      <c r="A451" s="172">
        <v>444</v>
      </c>
      <c r="B451" s="48" t="s">
        <v>1341</v>
      </c>
      <c r="C451" s="164" t="s">
        <v>1342</v>
      </c>
      <c r="D451" s="20" t="s">
        <v>1460</v>
      </c>
      <c r="E451" s="20" t="s">
        <v>1457</v>
      </c>
      <c r="F451" s="126" t="s">
        <v>1343</v>
      </c>
      <c r="G451" s="216"/>
      <c r="H451" s="222" t="s">
        <v>136</v>
      </c>
      <c r="I451" s="94"/>
      <c r="J451" s="222" t="s">
        <v>136</v>
      </c>
      <c r="K451" s="34">
        <f t="shared" si="42"/>
        <v>15500</v>
      </c>
      <c r="L451" s="38">
        <f t="shared" si="50"/>
        <v>0</v>
      </c>
      <c r="M451" s="26">
        <v>1500</v>
      </c>
      <c r="N451" s="26">
        <v>1000</v>
      </c>
      <c r="O451" s="26">
        <v>5000</v>
      </c>
      <c r="P451" s="26">
        <v>8000</v>
      </c>
      <c r="Q451" s="258"/>
      <c r="R451" s="258"/>
      <c r="S451" s="258"/>
      <c r="T451" s="258"/>
      <c r="U451" s="258"/>
      <c r="V451" s="258"/>
      <c r="W451" s="258"/>
      <c r="X451" s="258"/>
      <c r="Y451" s="258"/>
      <c r="Z451" s="258"/>
      <c r="AA451" s="258"/>
      <c r="AB451" s="258"/>
      <c r="AC451" s="258"/>
      <c r="AD451" s="258"/>
      <c r="AE451" s="258"/>
      <c r="AF451" s="258"/>
      <c r="AG451" s="258"/>
      <c r="AH451" s="258"/>
      <c r="AI451" s="258"/>
      <c r="AJ451" s="258"/>
      <c r="AK451" s="258"/>
      <c r="AL451" s="258"/>
      <c r="AM451" s="258"/>
      <c r="AN451" s="258"/>
      <c r="AO451" s="258"/>
      <c r="AP451" s="258"/>
      <c r="AQ451" s="258"/>
      <c r="AR451" s="258"/>
      <c r="AS451" s="258"/>
      <c r="AT451" s="258"/>
      <c r="AU451" s="258"/>
      <c r="AV451" s="258"/>
      <c r="AW451" s="258"/>
      <c r="AX451" s="258"/>
      <c r="AY451" s="258"/>
      <c r="AZ451" s="258"/>
      <c r="BA451" s="258"/>
      <c r="BB451" s="258"/>
      <c r="BC451" s="258"/>
      <c r="BD451" s="258"/>
      <c r="BE451" s="258"/>
      <c r="BF451" s="258"/>
      <c r="BG451" s="258"/>
      <c r="BH451" s="258"/>
      <c r="BI451" s="258"/>
      <c r="BJ451" s="258"/>
      <c r="BK451" s="258"/>
      <c r="BL451" s="258"/>
      <c r="BM451" s="258"/>
      <c r="BN451" s="258"/>
      <c r="BO451" s="258"/>
      <c r="BP451" s="258"/>
      <c r="BQ451" s="258"/>
      <c r="BR451" s="258"/>
      <c r="BS451" s="258"/>
      <c r="BT451" s="258"/>
      <c r="BU451" s="258"/>
      <c r="BV451" s="258"/>
      <c r="BW451" s="258"/>
      <c r="BX451" s="258"/>
      <c r="BY451" s="258"/>
      <c r="BZ451" s="258"/>
      <c r="CA451" s="258"/>
      <c r="CB451" s="258"/>
      <c r="CC451" s="26">
        <v>1500</v>
      </c>
      <c r="CD451" s="27">
        <v>1500</v>
      </c>
      <c r="CE451" s="26">
        <v>1000</v>
      </c>
      <c r="CF451" s="27">
        <v>1000</v>
      </c>
      <c r="CG451" s="26">
        <v>5000</v>
      </c>
      <c r="CH451" s="27">
        <v>5000</v>
      </c>
      <c r="CI451" s="26">
        <v>8000</v>
      </c>
      <c r="CJ451" s="27">
        <v>0</v>
      </c>
      <c r="CK451" s="26"/>
      <c r="CL451" s="27"/>
      <c r="CM451" s="29">
        <v>4620</v>
      </c>
      <c r="CN451" s="27">
        <v>10000</v>
      </c>
      <c r="CO451" s="29">
        <v>4620</v>
      </c>
      <c r="CP451" s="27">
        <v>4620</v>
      </c>
      <c r="CQ451" s="29">
        <v>4620</v>
      </c>
      <c r="CR451" s="27">
        <v>0</v>
      </c>
      <c r="CS451" s="29">
        <v>4620</v>
      </c>
      <c r="CT451" s="27">
        <v>11860</v>
      </c>
      <c r="CU451" s="29">
        <v>4620</v>
      </c>
      <c r="CV451" s="27"/>
      <c r="CW451" s="29">
        <v>4620</v>
      </c>
      <c r="CX451" s="27"/>
      <c r="CY451" s="29"/>
      <c r="CZ451" s="27">
        <v>9240</v>
      </c>
      <c r="DA451" s="29"/>
      <c r="DB451" s="27"/>
      <c r="DC451" s="29"/>
      <c r="DD451" s="27"/>
      <c r="DE451" s="128"/>
      <c r="DF451" s="27"/>
      <c r="DG451" s="128"/>
      <c r="DH451" s="27"/>
      <c r="DI451" s="128"/>
      <c r="DJ451" s="27"/>
      <c r="DK451" s="28"/>
      <c r="DL451" s="27"/>
      <c r="DM451" s="28"/>
      <c r="DN451" s="27"/>
      <c r="DO451" s="28"/>
      <c r="DP451" s="27"/>
      <c r="DQ451" s="28"/>
      <c r="DR451" s="27"/>
      <c r="DS451" s="28"/>
      <c r="DT451" s="27"/>
      <c r="DU451" s="28"/>
      <c r="DV451" s="27"/>
      <c r="DW451" s="28"/>
      <c r="DX451" s="27"/>
      <c r="DY451" s="28"/>
      <c r="DZ451" s="27"/>
      <c r="EA451" s="28"/>
      <c r="EB451" s="27"/>
      <c r="EC451" s="28"/>
      <c r="ED451" s="27"/>
      <c r="EE451" s="28"/>
      <c r="EF451" s="27"/>
      <c r="EG451" s="28"/>
      <c r="EH451" s="27"/>
      <c r="EI451" s="28"/>
      <c r="EJ451" s="27"/>
      <c r="EK451" s="28"/>
      <c r="EL451" s="27"/>
      <c r="EM451" s="28"/>
      <c r="EN451" s="27"/>
      <c r="EO451" s="28"/>
      <c r="EP451" s="27"/>
      <c r="EQ451" s="28"/>
      <c r="ER451" s="27"/>
      <c r="ES451" s="28"/>
      <c r="ET451" s="27"/>
      <c r="EU451" s="26"/>
      <c r="EV451" s="27"/>
      <c r="EW451" s="26"/>
      <c r="EX451" s="27"/>
      <c r="EY451" s="26"/>
      <c r="EZ451" s="27"/>
      <c r="FA451" s="26"/>
      <c r="FB451" s="27"/>
      <c r="FC451" s="26"/>
      <c r="FD451" s="27"/>
      <c r="FE451" s="26"/>
      <c r="FF451" s="27"/>
      <c r="FG451" s="30"/>
      <c r="FH451" s="31"/>
      <c r="FI451" s="31">
        <f t="shared" si="49"/>
        <v>43220</v>
      </c>
      <c r="FJ451" s="31">
        <f t="shared" si="43"/>
        <v>43220</v>
      </c>
      <c r="FK451" s="31">
        <f t="shared" si="44"/>
        <v>43220</v>
      </c>
      <c r="FL451" s="32">
        <f t="shared" si="45"/>
        <v>0</v>
      </c>
    </row>
    <row r="452" spans="1:168" ht="21.75" customHeight="1">
      <c r="A452" s="41">
        <v>445</v>
      </c>
      <c r="B452" s="48" t="s">
        <v>1344</v>
      </c>
      <c r="C452" s="164" t="s">
        <v>1345</v>
      </c>
      <c r="D452" s="20" t="s">
        <v>1460</v>
      </c>
      <c r="E452" s="20" t="s">
        <v>1457</v>
      </c>
      <c r="F452" s="126" t="s">
        <v>1346</v>
      </c>
      <c r="G452" s="217" t="s">
        <v>410</v>
      </c>
      <c r="H452" s="35" t="s">
        <v>1463</v>
      </c>
      <c r="I452" s="94">
        <v>6200</v>
      </c>
      <c r="J452" s="35"/>
      <c r="K452" s="34">
        <f t="shared" si="42"/>
        <v>54560</v>
      </c>
      <c r="L452" s="38">
        <f t="shared" si="50"/>
        <v>47060</v>
      </c>
      <c r="M452" s="26">
        <v>1500</v>
      </c>
      <c r="N452" s="26">
        <v>1000</v>
      </c>
      <c r="O452" s="26">
        <v>5000</v>
      </c>
      <c r="P452" s="26">
        <v>8000</v>
      </c>
      <c r="Q452" s="258"/>
      <c r="R452" s="258"/>
      <c r="S452" s="258"/>
      <c r="T452" s="258"/>
      <c r="U452" s="258"/>
      <c r="V452" s="258"/>
      <c r="W452" s="258"/>
      <c r="X452" s="258"/>
      <c r="Y452" s="258"/>
      <c r="Z452" s="258"/>
      <c r="AA452" s="258"/>
      <c r="AB452" s="258"/>
      <c r="AC452" s="258"/>
      <c r="AD452" s="258"/>
      <c r="AE452" s="258"/>
      <c r="AF452" s="258"/>
      <c r="AG452" s="258"/>
      <c r="AH452" s="258"/>
      <c r="AI452" s="258"/>
      <c r="AJ452" s="258"/>
      <c r="AK452" s="258"/>
      <c r="AL452" s="258"/>
      <c r="AM452" s="258"/>
      <c r="AN452" s="258"/>
      <c r="AO452" s="258"/>
      <c r="AP452" s="258"/>
      <c r="AQ452" s="258"/>
      <c r="AR452" s="258"/>
      <c r="AS452" s="258"/>
      <c r="AT452" s="258"/>
      <c r="AU452" s="258"/>
      <c r="AV452" s="258"/>
      <c r="AW452" s="258"/>
      <c r="AX452" s="258"/>
      <c r="AY452" s="258"/>
      <c r="AZ452" s="258"/>
      <c r="BA452" s="258"/>
      <c r="BB452" s="258"/>
      <c r="BC452" s="258"/>
      <c r="BD452" s="258"/>
      <c r="BE452" s="258"/>
      <c r="BF452" s="258"/>
      <c r="BG452" s="258"/>
      <c r="BH452" s="258"/>
      <c r="BI452" s="258"/>
      <c r="BJ452" s="258"/>
      <c r="BK452" s="258"/>
      <c r="BL452" s="258"/>
      <c r="BM452" s="258"/>
      <c r="BN452" s="258"/>
      <c r="BO452" s="258"/>
      <c r="BP452" s="258"/>
      <c r="BQ452" s="258"/>
      <c r="BR452" s="258"/>
      <c r="BS452" s="258"/>
      <c r="BT452" s="258"/>
      <c r="BU452" s="258"/>
      <c r="BV452" s="258"/>
      <c r="BW452" s="258"/>
      <c r="BX452" s="258"/>
      <c r="BY452" s="258"/>
      <c r="BZ452" s="258"/>
      <c r="CA452" s="258"/>
      <c r="CB452" s="258"/>
      <c r="CC452" s="26">
        <v>1500</v>
      </c>
      <c r="CD452" s="27">
        <v>1500</v>
      </c>
      <c r="CE452" s="26">
        <v>1000</v>
      </c>
      <c r="CF452" s="27">
        <v>1000</v>
      </c>
      <c r="CG452" s="26">
        <v>5000</v>
      </c>
      <c r="CH452" s="27">
        <v>5000</v>
      </c>
      <c r="CI452" s="26">
        <v>8000</v>
      </c>
      <c r="CJ452" s="27"/>
      <c r="CK452" s="26"/>
      <c r="CL452" s="27"/>
      <c r="CM452" s="29">
        <v>4340</v>
      </c>
      <c r="CN452" s="27"/>
      <c r="CO452" s="29">
        <v>4340</v>
      </c>
      <c r="CP452" s="27"/>
      <c r="CQ452" s="29">
        <v>4340</v>
      </c>
      <c r="CR452" s="27"/>
      <c r="CS452" s="29">
        <v>4340</v>
      </c>
      <c r="CT452" s="27"/>
      <c r="CU452" s="29">
        <v>4340</v>
      </c>
      <c r="CV452" s="27"/>
      <c r="CW452" s="29">
        <v>4340</v>
      </c>
      <c r="CX452" s="27"/>
      <c r="CY452" s="29">
        <v>4340</v>
      </c>
      <c r="CZ452" s="27"/>
      <c r="DA452" s="29">
        <v>4340</v>
      </c>
      <c r="DB452" s="27"/>
      <c r="DC452" s="29">
        <v>4340</v>
      </c>
      <c r="DD452" s="27"/>
      <c r="DE452" s="128"/>
      <c r="DF452" s="27"/>
      <c r="DG452" s="128"/>
      <c r="DH452" s="27"/>
      <c r="DI452" s="128"/>
      <c r="DJ452" s="27"/>
      <c r="DK452" s="28"/>
      <c r="DL452" s="27"/>
      <c r="DM452" s="28"/>
      <c r="DN452" s="27"/>
      <c r="DO452" s="28"/>
      <c r="DP452" s="27"/>
      <c r="DQ452" s="28"/>
      <c r="DR452" s="27"/>
      <c r="DS452" s="28"/>
      <c r="DT452" s="27"/>
      <c r="DU452" s="28"/>
      <c r="DV452" s="27"/>
      <c r="DW452" s="28"/>
      <c r="DX452" s="27"/>
      <c r="DY452" s="28"/>
      <c r="DZ452" s="27"/>
      <c r="EA452" s="28"/>
      <c r="EB452" s="27"/>
      <c r="EC452" s="28"/>
      <c r="ED452" s="27"/>
      <c r="EE452" s="28"/>
      <c r="EF452" s="27"/>
      <c r="EG452" s="28"/>
      <c r="EH452" s="27"/>
      <c r="EI452" s="28"/>
      <c r="EJ452" s="27"/>
      <c r="EK452" s="28"/>
      <c r="EL452" s="27"/>
      <c r="EM452" s="28"/>
      <c r="EN452" s="27"/>
      <c r="EO452" s="28"/>
      <c r="EP452" s="27"/>
      <c r="EQ452" s="28"/>
      <c r="ER452" s="27"/>
      <c r="ES452" s="28"/>
      <c r="ET452" s="27"/>
      <c r="EU452" s="26"/>
      <c r="EV452" s="27"/>
      <c r="EW452" s="26"/>
      <c r="EX452" s="27"/>
      <c r="EY452" s="26"/>
      <c r="EZ452" s="27"/>
      <c r="FA452" s="26"/>
      <c r="FB452" s="27"/>
      <c r="FC452" s="26"/>
      <c r="FD452" s="27"/>
      <c r="FE452" s="26"/>
      <c r="FF452" s="27"/>
      <c r="FG452" s="30"/>
      <c r="FH452" s="31"/>
      <c r="FI452" s="31">
        <f t="shared" si="49"/>
        <v>7500</v>
      </c>
      <c r="FJ452" s="31">
        <f t="shared" si="43"/>
        <v>54560</v>
      </c>
      <c r="FK452" s="31">
        <f t="shared" si="44"/>
        <v>7500</v>
      </c>
      <c r="FL452" s="32">
        <f t="shared" si="45"/>
        <v>47060</v>
      </c>
    </row>
    <row r="453" spans="1:168" ht="20.25" customHeight="1">
      <c r="A453" s="172">
        <v>446</v>
      </c>
      <c r="B453" s="48" t="s">
        <v>1347</v>
      </c>
      <c r="C453" s="164" t="s">
        <v>1348</v>
      </c>
      <c r="D453" s="20" t="s">
        <v>1460</v>
      </c>
      <c r="E453" s="20" t="s">
        <v>1457</v>
      </c>
      <c r="F453" s="126" t="s">
        <v>1349</v>
      </c>
      <c r="G453" s="216"/>
      <c r="H453" s="127"/>
      <c r="I453" s="94">
        <v>6600</v>
      </c>
      <c r="J453" s="127"/>
      <c r="K453" s="34">
        <f t="shared" si="42"/>
        <v>57080</v>
      </c>
      <c r="L453" s="38">
        <f t="shared" si="50"/>
        <v>13860</v>
      </c>
      <c r="M453" s="26">
        <v>1500</v>
      </c>
      <c r="N453" s="26">
        <v>1000</v>
      </c>
      <c r="O453" s="26">
        <v>5000</v>
      </c>
      <c r="P453" s="26">
        <v>8000</v>
      </c>
      <c r="Q453" s="258"/>
      <c r="R453" s="258"/>
      <c r="S453" s="258"/>
      <c r="T453" s="258"/>
      <c r="U453" s="258"/>
      <c r="V453" s="258"/>
      <c r="W453" s="258"/>
      <c r="X453" s="258"/>
      <c r="Y453" s="258"/>
      <c r="Z453" s="258"/>
      <c r="AA453" s="258"/>
      <c r="AB453" s="258"/>
      <c r="AC453" s="258"/>
      <c r="AD453" s="258"/>
      <c r="AE453" s="258"/>
      <c r="AF453" s="258"/>
      <c r="AG453" s="258"/>
      <c r="AH453" s="258"/>
      <c r="AI453" s="258"/>
      <c r="AJ453" s="258"/>
      <c r="AK453" s="258"/>
      <c r="AL453" s="258"/>
      <c r="AM453" s="258"/>
      <c r="AN453" s="258"/>
      <c r="AO453" s="258"/>
      <c r="AP453" s="258"/>
      <c r="AQ453" s="258"/>
      <c r="AR453" s="258"/>
      <c r="AS453" s="258"/>
      <c r="AT453" s="258"/>
      <c r="AU453" s="258"/>
      <c r="AV453" s="258"/>
      <c r="AW453" s="258"/>
      <c r="AX453" s="258"/>
      <c r="AY453" s="258"/>
      <c r="AZ453" s="258"/>
      <c r="BA453" s="258"/>
      <c r="BB453" s="258"/>
      <c r="BC453" s="258"/>
      <c r="BD453" s="258"/>
      <c r="BE453" s="258"/>
      <c r="BF453" s="258"/>
      <c r="BG453" s="258"/>
      <c r="BH453" s="258"/>
      <c r="BI453" s="258"/>
      <c r="BJ453" s="258"/>
      <c r="BK453" s="258"/>
      <c r="BL453" s="258"/>
      <c r="BM453" s="258"/>
      <c r="BN453" s="258"/>
      <c r="BO453" s="258"/>
      <c r="BP453" s="258"/>
      <c r="BQ453" s="258"/>
      <c r="BR453" s="258"/>
      <c r="BS453" s="258"/>
      <c r="BT453" s="258"/>
      <c r="BU453" s="258"/>
      <c r="BV453" s="258"/>
      <c r="BW453" s="258"/>
      <c r="BX453" s="258"/>
      <c r="BY453" s="258"/>
      <c r="BZ453" s="258"/>
      <c r="CA453" s="258"/>
      <c r="CB453" s="258"/>
      <c r="CC453" s="26">
        <v>1500</v>
      </c>
      <c r="CD453" s="27">
        <v>1500</v>
      </c>
      <c r="CE453" s="26">
        <v>1000</v>
      </c>
      <c r="CF453" s="27">
        <v>1000</v>
      </c>
      <c r="CG453" s="26">
        <v>5000</v>
      </c>
      <c r="CH453" s="27">
        <v>5000</v>
      </c>
      <c r="CI453" s="26">
        <v>8000</v>
      </c>
      <c r="CJ453" s="27">
        <v>8000</v>
      </c>
      <c r="CK453" s="26"/>
      <c r="CL453" s="27"/>
      <c r="CM453" s="29">
        <v>4620</v>
      </c>
      <c r="CN453" s="27">
        <v>0</v>
      </c>
      <c r="CO453" s="29">
        <v>4620</v>
      </c>
      <c r="CP453" s="27">
        <v>0</v>
      </c>
      <c r="CQ453" s="29">
        <v>4620</v>
      </c>
      <c r="CR453" s="27">
        <v>0</v>
      </c>
      <c r="CS453" s="29">
        <v>4620</v>
      </c>
      <c r="CT453" s="27">
        <v>18480</v>
      </c>
      <c r="CU453" s="29">
        <v>4620</v>
      </c>
      <c r="CV453" s="27"/>
      <c r="CW453" s="29">
        <v>4620</v>
      </c>
      <c r="CX453" s="27"/>
      <c r="CY453" s="29">
        <v>4620</v>
      </c>
      <c r="CZ453" s="27"/>
      <c r="DA453" s="29">
        <v>4620</v>
      </c>
      <c r="DB453" s="27"/>
      <c r="DC453" s="29">
        <v>4620</v>
      </c>
      <c r="DD453" s="27">
        <v>9240</v>
      </c>
      <c r="DE453" s="128"/>
      <c r="DF453" s="27"/>
      <c r="DG453" s="128"/>
      <c r="DH453" s="27"/>
      <c r="DI453" s="128"/>
      <c r="DJ453" s="27"/>
      <c r="DK453" s="28"/>
      <c r="DL453" s="27"/>
      <c r="DM453" s="28"/>
      <c r="DN453" s="27"/>
      <c r="DO453" s="28"/>
      <c r="DP453" s="27"/>
      <c r="DQ453" s="28"/>
      <c r="DR453" s="27"/>
      <c r="DS453" s="28"/>
      <c r="DT453" s="27"/>
      <c r="DU453" s="28"/>
      <c r="DV453" s="27"/>
      <c r="DW453" s="28"/>
      <c r="DX453" s="27"/>
      <c r="DY453" s="28"/>
      <c r="DZ453" s="27"/>
      <c r="EA453" s="28"/>
      <c r="EB453" s="27"/>
      <c r="EC453" s="28"/>
      <c r="ED453" s="27"/>
      <c r="EE453" s="28"/>
      <c r="EF453" s="27"/>
      <c r="EG453" s="28"/>
      <c r="EH453" s="27"/>
      <c r="EI453" s="28"/>
      <c r="EJ453" s="27"/>
      <c r="EK453" s="28"/>
      <c r="EL453" s="27"/>
      <c r="EM453" s="28"/>
      <c r="EN453" s="27"/>
      <c r="EO453" s="28"/>
      <c r="EP453" s="27"/>
      <c r="EQ453" s="28"/>
      <c r="ER453" s="27"/>
      <c r="ES453" s="28"/>
      <c r="ET453" s="27"/>
      <c r="EU453" s="26"/>
      <c r="EV453" s="27"/>
      <c r="EW453" s="26"/>
      <c r="EX453" s="27"/>
      <c r="EY453" s="26"/>
      <c r="EZ453" s="27"/>
      <c r="FA453" s="26"/>
      <c r="FB453" s="27"/>
      <c r="FC453" s="26"/>
      <c r="FD453" s="27"/>
      <c r="FE453" s="26"/>
      <c r="FF453" s="27"/>
      <c r="FG453" s="30"/>
      <c r="FH453" s="31"/>
      <c r="FI453" s="31">
        <f t="shared" si="49"/>
        <v>43220</v>
      </c>
      <c r="FJ453" s="31">
        <f t="shared" si="43"/>
        <v>57080</v>
      </c>
      <c r="FK453" s="31">
        <f t="shared" si="44"/>
        <v>43220</v>
      </c>
      <c r="FL453" s="32">
        <f t="shared" si="45"/>
        <v>13860</v>
      </c>
    </row>
    <row r="454" spans="1:168" ht="20.25" customHeight="1">
      <c r="A454" s="41">
        <v>447</v>
      </c>
      <c r="B454" s="48" t="s">
        <v>1180</v>
      </c>
      <c r="C454" s="164" t="s">
        <v>1350</v>
      </c>
      <c r="D454" s="20" t="s">
        <v>1460</v>
      </c>
      <c r="E454" s="20" t="s">
        <v>1457</v>
      </c>
      <c r="F454" s="126" t="s">
        <v>1351</v>
      </c>
      <c r="G454" s="22"/>
      <c r="H454" s="147"/>
      <c r="I454" s="94">
        <v>6600</v>
      </c>
      <c r="J454" s="147"/>
      <c r="K454" s="34">
        <f t="shared" si="42"/>
        <v>57080</v>
      </c>
      <c r="L454" s="38">
        <f t="shared" si="50"/>
        <v>29580</v>
      </c>
      <c r="M454" s="26">
        <v>1500</v>
      </c>
      <c r="N454" s="26">
        <v>1000</v>
      </c>
      <c r="O454" s="26">
        <v>5000</v>
      </c>
      <c r="P454" s="26">
        <v>8000</v>
      </c>
      <c r="Q454" s="258"/>
      <c r="R454" s="258"/>
      <c r="S454" s="258"/>
      <c r="T454" s="258"/>
      <c r="U454" s="258"/>
      <c r="V454" s="258"/>
      <c r="W454" s="258"/>
      <c r="X454" s="258"/>
      <c r="Y454" s="258"/>
      <c r="Z454" s="258"/>
      <c r="AA454" s="258"/>
      <c r="AB454" s="258"/>
      <c r="AC454" s="258"/>
      <c r="AD454" s="258"/>
      <c r="AE454" s="258"/>
      <c r="AF454" s="258"/>
      <c r="AG454" s="258"/>
      <c r="AH454" s="258"/>
      <c r="AI454" s="258"/>
      <c r="AJ454" s="258"/>
      <c r="AK454" s="258"/>
      <c r="AL454" s="258"/>
      <c r="AM454" s="258"/>
      <c r="AN454" s="258"/>
      <c r="AO454" s="258"/>
      <c r="AP454" s="258"/>
      <c r="AQ454" s="258"/>
      <c r="AR454" s="258"/>
      <c r="AS454" s="258"/>
      <c r="AT454" s="258"/>
      <c r="AU454" s="258"/>
      <c r="AV454" s="258"/>
      <c r="AW454" s="258"/>
      <c r="AX454" s="258"/>
      <c r="AY454" s="258"/>
      <c r="AZ454" s="258"/>
      <c r="BA454" s="258"/>
      <c r="BB454" s="258"/>
      <c r="BC454" s="258"/>
      <c r="BD454" s="258"/>
      <c r="BE454" s="258"/>
      <c r="BF454" s="258"/>
      <c r="BG454" s="258"/>
      <c r="BH454" s="258"/>
      <c r="BI454" s="258"/>
      <c r="BJ454" s="258"/>
      <c r="BK454" s="258"/>
      <c r="BL454" s="258"/>
      <c r="BM454" s="258"/>
      <c r="BN454" s="258"/>
      <c r="BO454" s="258"/>
      <c r="BP454" s="258"/>
      <c r="BQ454" s="258"/>
      <c r="BR454" s="258"/>
      <c r="BS454" s="258"/>
      <c r="BT454" s="258"/>
      <c r="BU454" s="258"/>
      <c r="BV454" s="258"/>
      <c r="BW454" s="258"/>
      <c r="BX454" s="258"/>
      <c r="BY454" s="258"/>
      <c r="BZ454" s="258"/>
      <c r="CA454" s="258"/>
      <c r="CB454" s="258"/>
      <c r="CC454" s="26">
        <v>1500</v>
      </c>
      <c r="CD454" s="27">
        <v>1500</v>
      </c>
      <c r="CE454" s="26">
        <v>1000</v>
      </c>
      <c r="CF454" s="27">
        <v>1000</v>
      </c>
      <c r="CG454" s="26">
        <v>5000</v>
      </c>
      <c r="CH454" s="27">
        <v>5000</v>
      </c>
      <c r="CI454" s="26">
        <v>8000</v>
      </c>
      <c r="CJ454" s="27">
        <v>0</v>
      </c>
      <c r="CK454" s="26"/>
      <c r="CL454" s="27"/>
      <c r="CM454" s="29">
        <v>4620</v>
      </c>
      <c r="CN454" s="27">
        <v>0</v>
      </c>
      <c r="CO454" s="29">
        <v>4620</v>
      </c>
      <c r="CP454" s="27">
        <v>0</v>
      </c>
      <c r="CQ454" s="29">
        <v>4620</v>
      </c>
      <c r="CR454" s="27">
        <v>0</v>
      </c>
      <c r="CS454" s="29">
        <v>4620</v>
      </c>
      <c r="CT454" s="27">
        <v>20000</v>
      </c>
      <c r="CU454" s="29">
        <v>4620</v>
      </c>
      <c r="CV454" s="27"/>
      <c r="CW454" s="29">
        <v>4620</v>
      </c>
      <c r="CX454" s="27"/>
      <c r="CY454" s="29">
        <v>4620</v>
      </c>
      <c r="CZ454" s="27"/>
      <c r="DA454" s="29">
        <v>4620</v>
      </c>
      <c r="DB454" s="27"/>
      <c r="DC454" s="29">
        <v>4620</v>
      </c>
      <c r="DD454" s="27"/>
      <c r="DE454" s="128"/>
      <c r="DF454" s="27"/>
      <c r="DG454" s="128"/>
      <c r="DH454" s="27"/>
      <c r="DI454" s="128"/>
      <c r="DJ454" s="27"/>
      <c r="DK454" s="28"/>
      <c r="DL454" s="27"/>
      <c r="DM454" s="28"/>
      <c r="DN454" s="27"/>
      <c r="DO454" s="28"/>
      <c r="DP454" s="27"/>
      <c r="DQ454" s="28"/>
      <c r="DR454" s="27"/>
      <c r="DS454" s="28"/>
      <c r="DT454" s="27"/>
      <c r="DU454" s="28"/>
      <c r="DV454" s="27"/>
      <c r="DW454" s="28"/>
      <c r="DX454" s="27"/>
      <c r="DY454" s="28"/>
      <c r="DZ454" s="27"/>
      <c r="EA454" s="28"/>
      <c r="EB454" s="27"/>
      <c r="EC454" s="28"/>
      <c r="ED454" s="27"/>
      <c r="EE454" s="28"/>
      <c r="EF454" s="27"/>
      <c r="EG454" s="28"/>
      <c r="EH454" s="27"/>
      <c r="EI454" s="28"/>
      <c r="EJ454" s="27"/>
      <c r="EK454" s="28"/>
      <c r="EL454" s="27"/>
      <c r="EM454" s="28"/>
      <c r="EN454" s="27"/>
      <c r="EO454" s="28"/>
      <c r="EP454" s="27"/>
      <c r="EQ454" s="28"/>
      <c r="ER454" s="27"/>
      <c r="ES454" s="28"/>
      <c r="ET454" s="27"/>
      <c r="EU454" s="26"/>
      <c r="EV454" s="27"/>
      <c r="EW454" s="26"/>
      <c r="EX454" s="27"/>
      <c r="EY454" s="26"/>
      <c r="EZ454" s="27"/>
      <c r="FA454" s="26"/>
      <c r="FB454" s="27"/>
      <c r="FC454" s="26"/>
      <c r="FD454" s="27"/>
      <c r="FE454" s="26"/>
      <c r="FF454" s="27"/>
      <c r="FG454" s="30"/>
      <c r="FH454" s="31"/>
      <c r="FI454" s="31">
        <f t="shared" si="49"/>
        <v>27500</v>
      </c>
      <c r="FJ454" s="31">
        <f t="shared" si="43"/>
        <v>57080</v>
      </c>
      <c r="FK454" s="31">
        <f t="shared" si="44"/>
        <v>27500</v>
      </c>
      <c r="FL454" s="32">
        <f t="shared" si="45"/>
        <v>29580</v>
      </c>
    </row>
    <row r="455" spans="1:168" ht="20.25" customHeight="1">
      <c r="A455" s="172">
        <v>448</v>
      </c>
      <c r="B455" s="48" t="s">
        <v>511</v>
      </c>
      <c r="C455" s="164" t="s">
        <v>512</v>
      </c>
      <c r="D455" s="20" t="s">
        <v>1460</v>
      </c>
      <c r="E455" s="20" t="s">
        <v>1458</v>
      </c>
      <c r="F455" s="21" t="s">
        <v>513</v>
      </c>
      <c r="G455" s="216"/>
      <c r="H455" s="222" t="s">
        <v>136</v>
      </c>
      <c r="I455" s="23"/>
      <c r="J455" s="222" t="s">
        <v>136</v>
      </c>
      <c r="K455" s="34">
        <f t="shared" si="42"/>
        <v>15500</v>
      </c>
      <c r="L455" s="38">
        <f>FJ455</f>
        <v>43220</v>
      </c>
      <c r="M455" s="26">
        <v>1500</v>
      </c>
      <c r="N455" s="26">
        <v>1000</v>
      </c>
      <c r="O455" s="26">
        <v>5000</v>
      </c>
      <c r="P455" s="26">
        <v>8000</v>
      </c>
      <c r="Q455" s="258"/>
      <c r="R455" s="258"/>
      <c r="S455" s="258"/>
      <c r="T455" s="258"/>
      <c r="U455" s="258"/>
      <c r="V455" s="258"/>
      <c r="W455" s="258"/>
      <c r="X455" s="258"/>
      <c r="Y455" s="258"/>
      <c r="Z455" s="258"/>
      <c r="AA455" s="258"/>
      <c r="AB455" s="258"/>
      <c r="AC455" s="258"/>
      <c r="AD455" s="258"/>
      <c r="AE455" s="258"/>
      <c r="AF455" s="258"/>
      <c r="AG455" s="258"/>
      <c r="AH455" s="258"/>
      <c r="AI455" s="258"/>
      <c r="AJ455" s="258"/>
      <c r="AK455" s="258"/>
      <c r="AL455" s="258"/>
      <c r="AM455" s="258"/>
      <c r="AN455" s="258"/>
      <c r="AO455" s="258"/>
      <c r="AP455" s="258"/>
      <c r="AQ455" s="258"/>
      <c r="AR455" s="258"/>
      <c r="AS455" s="258"/>
      <c r="AT455" s="258"/>
      <c r="AU455" s="258"/>
      <c r="AV455" s="258"/>
      <c r="AW455" s="258"/>
      <c r="AX455" s="258"/>
      <c r="AY455" s="258"/>
      <c r="AZ455" s="258"/>
      <c r="BA455" s="258"/>
      <c r="BB455" s="258"/>
      <c r="BC455" s="258"/>
      <c r="BD455" s="258"/>
      <c r="BE455" s="258"/>
      <c r="BF455" s="258"/>
      <c r="BG455" s="258"/>
      <c r="BH455" s="258"/>
      <c r="BI455" s="258"/>
      <c r="BJ455" s="258"/>
      <c r="BK455" s="258"/>
      <c r="BL455" s="258"/>
      <c r="BM455" s="258"/>
      <c r="BN455" s="258"/>
      <c r="BO455" s="258"/>
      <c r="BP455" s="258"/>
      <c r="BQ455" s="258"/>
      <c r="BR455" s="258"/>
      <c r="BS455" s="258"/>
      <c r="BT455" s="258"/>
      <c r="BU455" s="258"/>
      <c r="BV455" s="258"/>
      <c r="BW455" s="258"/>
      <c r="BX455" s="258"/>
      <c r="BY455" s="258"/>
      <c r="BZ455" s="258"/>
      <c r="CA455" s="258"/>
      <c r="CB455" s="258"/>
      <c r="CC455" s="26">
        <v>1500</v>
      </c>
      <c r="CD455" s="27">
        <v>1500</v>
      </c>
      <c r="CE455" s="26">
        <v>1000</v>
      </c>
      <c r="CF455" s="27">
        <v>1000</v>
      </c>
      <c r="CG455" s="26">
        <v>5000</v>
      </c>
      <c r="CH455" s="27">
        <v>5000</v>
      </c>
      <c r="CI455" s="26">
        <v>8000</v>
      </c>
      <c r="CJ455" s="27">
        <v>0</v>
      </c>
      <c r="CK455" s="28"/>
      <c r="CL455" s="27"/>
      <c r="CM455" s="26"/>
      <c r="CN455" s="27"/>
      <c r="CO455" s="29">
        <v>4620</v>
      </c>
      <c r="CP455" s="27">
        <v>0</v>
      </c>
      <c r="CQ455" s="29">
        <v>4620</v>
      </c>
      <c r="CR455" s="27">
        <v>17240</v>
      </c>
      <c r="CS455" s="29">
        <v>4620</v>
      </c>
      <c r="CT455" s="27">
        <v>4620</v>
      </c>
      <c r="CU455" s="29">
        <v>4620</v>
      </c>
      <c r="CV455" s="27">
        <v>4620</v>
      </c>
      <c r="CW455" s="29">
        <v>4620</v>
      </c>
      <c r="CX455" s="27">
        <v>4620</v>
      </c>
      <c r="CY455" s="29">
        <v>4620</v>
      </c>
      <c r="CZ455" s="27">
        <v>4620</v>
      </c>
      <c r="DA455" s="29"/>
      <c r="DB455" s="27"/>
      <c r="DC455" s="29"/>
      <c r="DD455" s="27"/>
      <c r="DE455" s="29"/>
      <c r="DF455" s="27"/>
      <c r="DG455" s="28"/>
      <c r="DH455" s="27"/>
      <c r="DI455" s="28"/>
      <c r="DJ455" s="27"/>
      <c r="DK455" s="28"/>
      <c r="DL455" s="27"/>
      <c r="DM455" s="28"/>
      <c r="DN455" s="27"/>
      <c r="DO455" s="28"/>
      <c r="DP455" s="27"/>
      <c r="DQ455" s="28"/>
      <c r="DR455" s="27"/>
      <c r="DS455" s="28"/>
      <c r="DT455" s="27"/>
      <c r="DU455" s="28"/>
      <c r="DV455" s="27"/>
      <c r="DW455" s="28"/>
      <c r="DX455" s="27"/>
      <c r="DY455" s="28"/>
      <c r="DZ455" s="27"/>
      <c r="EA455" s="28"/>
      <c r="EB455" s="27"/>
      <c r="EC455" s="28"/>
      <c r="ED455" s="27"/>
      <c r="EE455" s="28"/>
      <c r="EF455" s="27"/>
      <c r="EG455" s="28"/>
      <c r="EH455" s="27"/>
      <c r="EI455" s="28"/>
      <c r="EJ455" s="27"/>
      <c r="EK455" s="28"/>
      <c r="EL455" s="27"/>
      <c r="EM455" s="28"/>
      <c r="EN455" s="27"/>
      <c r="EO455" s="28"/>
      <c r="EP455" s="27"/>
      <c r="EQ455" s="28"/>
      <c r="ER455" s="27"/>
      <c r="ES455" s="28"/>
      <c r="ET455" s="27"/>
      <c r="EU455" s="26"/>
      <c r="EV455" s="27"/>
      <c r="EW455" s="26"/>
      <c r="EX455" s="27"/>
      <c r="EY455" s="26"/>
      <c r="EZ455" s="27"/>
      <c r="FA455" s="26"/>
      <c r="FB455" s="27"/>
      <c r="FC455" s="26"/>
      <c r="FD455" s="27"/>
      <c r="FE455" s="26"/>
      <c r="FF455" s="27"/>
      <c r="FG455" s="30"/>
      <c r="FH455" s="31"/>
      <c r="FI455" s="31">
        <f t="shared" si="49"/>
        <v>43220</v>
      </c>
      <c r="FJ455" s="31">
        <f t="shared" si="43"/>
        <v>43220</v>
      </c>
      <c r="FK455" s="31">
        <f t="shared" si="44"/>
        <v>43220</v>
      </c>
      <c r="FL455" s="32">
        <f t="shared" si="45"/>
        <v>0</v>
      </c>
    </row>
    <row r="456" spans="1:168" ht="20.25" customHeight="1">
      <c r="A456" s="41">
        <v>449</v>
      </c>
      <c r="B456" s="48" t="s">
        <v>514</v>
      </c>
      <c r="C456" s="164" t="s">
        <v>515</v>
      </c>
      <c r="D456" s="20" t="s">
        <v>1460</v>
      </c>
      <c r="E456" s="20" t="s">
        <v>1458</v>
      </c>
      <c r="F456" s="21" t="s">
        <v>516</v>
      </c>
      <c r="G456" s="216"/>
      <c r="H456" s="35"/>
      <c r="I456" s="23">
        <v>6600</v>
      </c>
      <c r="J456" s="35"/>
      <c r="K456" s="34">
        <f t="shared" si="42"/>
        <v>57080</v>
      </c>
      <c r="L456" s="38">
        <f>FJ456</f>
        <v>57080</v>
      </c>
      <c r="M456" s="26">
        <v>1500</v>
      </c>
      <c r="N456" s="26">
        <v>1000</v>
      </c>
      <c r="O456" s="26">
        <v>5000</v>
      </c>
      <c r="P456" s="26">
        <v>8000</v>
      </c>
      <c r="Q456" s="258"/>
      <c r="R456" s="258"/>
      <c r="S456" s="258"/>
      <c r="T456" s="258"/>
      <c r="U456" s="258"/>
      <c r="V456" s="258"/>
      <c r="W456" s="258"/>
      <c r="X456" s="258"/>
      <c r="Y456" s="258"/>
      <c r="Z456" s="258"/>
      <c r="AA456" s="258"/>
      <c r="AB456" s="258"/>
      <c r="AC456" s="258"/>
      <c r="AD456" s="258"/>
      <c r="AE456" s="258"/>
      <c r="AF456" s="258"/>
      <c r="AG456" s="258"/>
      <c r="AH456" s="258"/>
      <c r="AI456" s="258"/>
      <c r="AJ456" s="258"/>
      <c r="AK456" s="258"/>
      <c r="AL456" s="258"/>
      <c r="AM456" s="258"/>
      <c r="AN456" s="258"/>
      <c r="AO456" s="258"/>
      <c r="AP456" s="258"/>
      <c r="AQ456" s="258"/>
      <c r="AR456" s="258"/>
      <c r="AS456" s="258"/>
      <c r="AT456" s="258"/>
      <c r="AU456" s="258"/>
      <c r="AV456" s="258"/>
      <c r="AW456" s="258"/>
      <c r="AX456" s="258"/>
      <c r="AY456" s="258"/>
      <c r="AZ456" s="258"/>
      <c r="BA456" s="258"/>
      <c r="BB456" s="258"/>
      <c r="BC456" s="258"/>
      <c r="BD456" s="258"/>
      <c r="BE456" s="258"/>
      <c r="BF456" s="258"/>
      <c r="BG456" s="258"/>
      <c r="BH456" s="258"/>
      <c r="BI456" s="258"/>
      <c r="BJ456" s="258"/>
      <c r="BK456" s="258"/>
      <c r="BL456" s="258"/>
      <c r="BM456" s="258"/>
      <c r="BN456" s="258"/>
      <c r="BO456" s="258"/>
      <c r="BP456" s="258"/>
      <c r="BQ456" s="258"/>
      <c r="BR456" s="258"/>
      <c r="BS456" s="258"/>
      <c r="BT456" s="258"/>
      <c r="BU456" s="258"/>
      <c r="BV456" s="258"/>
      <c r="BW456" s="258"/>
      <c r="BX456" s="258"/>
      <c r="BY456" s="258"/>
      <c r="BZ456" s="258"/>
      <c r="CA456" s="258"/>
      <c r="CB456" s="258"/>
      <c r="CC456" s="26">
        <v>1500</v>
      </c>
      <c r="CD456" s="27">
        <v>1500</v>
      </c>
      <c r="CE456" s="26">
        <v>1000</v>
      </c>
      <c r="CF456" s="27">
        <v>1000</v>
      </c>
      <c r="CG456" s="26">
        <v>5000</v>
      </c>
      <c r="CH456" s="27">
        <v>5000</v>
      </c>
      <c r="CI456" s="26">
        <v>8000</v>
      </c>
      <c r="CJ456" s="27">
        <v>0</v>
      </c>
      <c r="CK456" s="28"/>
      <c r="CL456" s="27"/>
      <c r="CM456" s="26"/>
      <c r="CN456" s="27"/>
      <c r="CO456" s="29">
        <v>4620</v>
      </c>
      <c r="CP456" s="27">
        <v>0</v>
      </c>
      <c r="CQ456" s="29">
        <v>4620</v>
      </c>
      <c r="CR456" s="27">
        <v>0</v>
      </c>
      <c r="CS456" s="29">
        <v>4620</v>
      </c>
      <c r="CT456" s="27">
        <v>0</v>
      </c>
      <c r="CU456" s="29">
        <v>4620</v>
      </c>
      <c r="CV456" s="27">
        <v>26480</v>
      </c>
      <c r="CW456" s="29">
        <v>4620</v>
      </c>
      <c r="CX456" s="27"/>
      <c r="CY456" s="29">
        <v>4620</v>
      </c>
      <c r="CZ456" s="27"/>
      <c r="DA456" s="29">
        <v>4620</v>
      </c>
      <c r="DB456" s="27"/>
      <c r="DC456" s="29">
        <v>4620</v>
      </c>
      <c r="DD456" s="27"/>
      <c r="DE456" s="29">
        <v>4620</v>
      </c>
      <c r="DF456" s="27"/>
      <c r="DG456" s="28"/>
      <c r="DH456" s="27"/>
      <c r="DI456" s="28"/>
      <c r="DJ456" s="27"/>
      <c r="DK456" s="28"/>
      <c r="DL456" s="27"/>
      <c r="DM456" s="28"/>
      <c r="DN456" s="27"/>
      <c r="DO456" s="28"/>
      <c r="DP456" s="27"/>
      <c r="DQ456" s="28"/>
      <c r="DR456" s="27"/>
      <c r="DS456" s="28"/>
      <c r="DT456" s="27"/>
      <c r="DU456" s="28"/>
      <c r="DV456" s="27"/>
      <c r="DW456" s="28"/>
      <c r="DX456" s="27"/>
      <c r="DY456" s="28"/>
      <c r="DZ456" s="27"/>
      <c r="EA456" s="28"/>
      <c r="EB456" s="27"/>
      <c r="EC456" s="28"/>
      <c r="ED456" s="27"/>
      <c r="EE456" s="28"/>
      <c r="EF456" s="27"/>
      <c r="EG456" s="28"/>
      <c r="EH456" s="27"/>
      <c r="EI456" s="28"/>
      <c r="EJ456" s="27"/>
      <c r="EK456" s="28"/>
      <c r="EL456" s="27"/>
      <c r="EM456" s="28"/>
      <c r="EN456" s="27"/>
      <c r="EO456" s="28"/>
      <c r="EP456" s="27"/>
      <c r="EQ456" s="28"/>
      <c r="ER456" s="27"/>
      <c r="ES456" s="28"/>
      <c r="ET456" s="27"/>
      <c r="EU456" s="26"/>
      <c r="EV456" s="27"/>
      <c r="EW456" s="26"/>
      <c r="EX456" s="27"/>
      <c r="EY456" s="26"/>
      <c r="EZ456" s="27"/>
      <c r="FA456" s="26"/>
      <c r="FB456" s="27"/>
      <c r="FC456" s="26"/>
      <c r="FD456" s="27"/>
      <c r="FE456" s="26"/>
      <c r="FF456" s="27"/>
      <c r="FG456" s="30"/>
      <c r="FH456" s="31"/>
      <c r="FI456" s="31">
        <f t="shared" si="49"/>
        <v>33980</v>
      </c>
      <c r="FJ456" s="31">
        <f t="shared" si="43"/>
        <v>57080</v>
      </c>
      <c r="FK456" s="31">
        <f t="shared" si="44"/>
        <v>33980</v>
      </c>
      <c r="FL456" s="32">
        <f t="shared" si="45"/>
        <v>23100</v>
      </c>
    </row>
    <row r="457" spans="1:168" ht="20.25" customHeight="1">
      <c r="A457" s="172">
        <v>450</v>
      </c>
      <c r="B457" s="48" t="s">
        <v>1352</v>
      </c>
      <c r="C457" s="164" t="s">
        <v>1353</v>
      </c>
      <c r="D457" s="20" t="s">
        <v>1460</v>
      </c>
      <c r="E457" s="20" t="s">
        <v>1457</v>
      </c>
      <c r="F457" s="126" t="s">
        <v>1354</v>
      </c>
      <c r="G457" s="216"/>
      <c r="H457" s="127"/>
      <c r="I457" s="94">
        <v>6600</v>
      </c>
      <c r="J457" s="127"/>
      <c r="K457" s="34">
        <f t="shared" ref="K457:K463" si="51">I457*$K$6*0.7+SUM(M457:Q457)</f>
        <v>57080</v>
      </c>
      <c r="L457" s="38">
        <f t="shared" ref="L457:L463" si="52">FL457</f>
        <v>23100</v>
      </c>
      <c r="M457" s="26">
        <v>1500</v>
      </c>
      <c r="N457" s="26">
        <v>1000</v>
      </c>
      <c r="O457" s="26">
        <v>5000</v>
      </c>
      <c r="P457" s="26">
        <v>8000</v>
      </c>
      <c r="Q457" s="258"/>
      <c r="R457" s="258"/>
      <c r="S457" s="258"/>
      <c r="T457" s="258"/>
      <c r="U457" s="258"/>
      <c r="V457" s="258"/>
      <c r="W457" s="258"/>
      <c r="X457" s="258"/>
      <c r="Y457" s="258"/>
      <c r="Z457" s="258"/>
      <c r="AA457" s="258"/>
      <c r="AB457" s="258"/>
      <c r="AC457" s="258"/>
      <c r="AD457" s="258"/>
      <c r="AE457" s="258"/>
      <c r="AF457" s="258"/>
      <c r="AG457" s="258"/>
      <c r="AH457" s="258"/>
      <c r="AI457" s="258"/>
      <c r="AJ457" s="258"/>
      <c r="AK457" s="258"/>
      <c r="AL457" s="258"/>
      <c r="AM457" s="258"/>
      <c r="AN457" s="258"/>
      <c r="AO457" s="258"/>
      <c r="AP457" s="258"/>
      <c r="AQ457" s="258"/>
      <c r="AR457" s="258"/>
      <c r="AS457" s="258"/>
      <c r="AT457" s="258"/>
      <c r="AU457" s="258"/>
      <c r="AV457" s="258"/>
      <c r="AW457" s="258"/>
      <c r="AX457" s="258"/>
      <c r="AY457" s="258"/>
      <c r="AZ457" s="258"/>
      <c r="BA457" s="258"/>
      <c r="BB457" s="258"/>
      <c r="BC457" s="258"/>
      <c r="BD457" s="258"/>
      <c r="BE457" s="258"/>
      <c r="BF457" s="258"/>
      <c r="BG457" s="258"/>
      <c r="BH457" s="258"/>
      <c r="BI457" s="258"/>
      <c r="BJ457" s="258"/>
      <c r="BK457" s="258"/>
      <c r="BL457" s="258"/>
      <c r="BM457" s="258"/>
      <c r="BN457" s="258"/>
      <c r="BO457" s="258"/>
      <c r="BP457" s="258"/>
      <c r="BQ457" s="258"/>
      <c r="BR457" s="258"/>
      <c r="BS457" s="258"/>
      <c r="BT457" s="258"/>
      <c r="BU457" s="258"/>
      <c r="BV457" s="258"/>
      <c r="BW457" s="258"/>
      <c r="BX457" s="258"/>
      <c r="BY457" s="258"/>
      <c r="BZ457" s="258"/>
      <c r="CA457" s="258"/>
      <c r="CB457" s="258"/>
      <c r="CC457" s="26">
        <v>1500</v>
      </c>
      <c r="CD457" s="27">
        <v>1500</v>
      </c>
      <c r="CE457" s="26">
        <v>1000</v>
      </c>
      <c r="CF457" s="27">
        <v>1000</v>
      </c>
      <c r="CG457" s="26">
        <v>5000</v>
      </c>
      <c r="CH457" s="27">
        <v>5000</v>
      </c>
      <c r="CI457" s="26">
        <v>8000</v>
      </c>
      <c r="CJ457" s="27">
        <v>0</v>
      </c>
      <c r="CK457" s="26"/>
      <c r="CL457" s="27"/>
      <c r="CM457" s="29">
        <v>4620</v>
      </c>
      <c r="CN457" s="27">
        <v>0</v>
      </c>
      <c r="CO457" s="29">
        <v>4620</v>
      </c>
      <c r="CP457" s="27">
        <v>9240</v>
      </c>
      <c r="CQ457" s="29">
        <v>4620</v>
      </c>
      <c r="CR457" s="27">
        <v>0</v>
      </c>
      <c r="CS457" s="29">
        <v>4620</v>
      </c>
      <c r="CT457" s="27">
        <v>9240</v>
      </c>
      <c r="CU457" s="29">
        <v>4620</v>
      </c>
      <c r="CV457" s="27">
        <v>8000</v>
      </c>
      <c r="CW457" s="29">
        <v>4620</v>
      </c>
      <c r="CX457" s="27"/>
      <c r="CY457" s="29">
        <v>4620</v>
      </c>
      <c r="CZ457" s="27"/>
      <c r="DA457" s="29">
        <v>4620</v>
      </c>
      <c r="DB457" s="27"/>
      <c r="DC457" s="29">
        <v>4620</v>
      </c>
      <c r="DD457" s="27"/>
      <c r="DE457" s="128"/>
      <c r="DF457" s="27"/>
      <c r="DG457" s="128"/>
      <c r="DH457" s="27"/>
      <c r="DI457" s="128"/>
      <c r="DJ457" s="27"/>
      <c r="DK457" s="28"/>
      <c r="DL457" s="27"/>
      <c r="DM457" s="28"/>
      <c r="DN457" s="27"/>
      <c r="DO457" s="28"/>
      <c r="DP457" s="27"/>
      <c r="DQ457" s="28"/>
      <c r="DR457" s="27"/>
      <c r="DS457" s="28"/>
      <c r="DT457" s="27"/>
      <c r="DU457" s="28"/>
      <c r="DV457" s="27"/>
      <c r="DW457" s="28"/>
      <c r="DX457" s="27"/>
      <c r="DY457" s="28"/>
      <c r="DZ457" s="27"/>
      <c r="EA457" s="28"/>
      <c r="EB457" s="27"/>
      <c r="EC457" s="28"/>
      <c r="ED457" s="27"/>
      <c r="EE457" s="28"/>
      <c r="EF457" s="27"/>
      <c r="EG457" s="28"/>
      <c r="EH457" s="27"/>
      <c r="EI457" s="28"/>
      <c r="EJ457" s="27"/>
      <c r="EK457" s="28"/>
      <c r="EL457" s="27"/>
      <c r="EM457" s="28"/>
      <c r="EN457" s="27"/>
      <c r="EO457" s="28"/>
      <c r="EP457" s="27"/>
      <c r="EQ457" s="28"/>
      <c r="ER457" s="27"/>
      <c r="ES457" s="28"/>
      <c r="ET457" s="27"/>
      <c r="EU457" s="26"/>
      <c r="EV457" s="27"/>
      <c r="EW457" s="26"/>
      <c r="EX457" s="27"/>
      <c r="EY457" s="26"/>
      <c r="EZ457" s="27"/>
      <c r="FA457" s="26"/>
      <c r="FB457" s="27"/>
      <c r="FC457" s="26"/>
      <c r="FD457" s="27"/>
      <c r="FE457" s="26"/>
      <c r="FF457" s="27"/>
      <c r="FG457" s="30"/>
      <c r="FH457" s="31"/>
      <c r="FI457" s="31">
        <f t="shared" si="49"/>
        <v>33980</v>
      </c>
      <c r="FJ457" s="31">
        <f t="shared" ref="FJ457:FJ463" si="53">FG457+FE457+FC457+FA457+EY457+EW457+EU457+ES457+EQ457+EO457+EM457+EK457+EH457+EF457+ED457+EB457+DZ457+DX457+DV457+DT457+DR457+DP457+DN457+DL457+DI457+DG457+DE457+DC457+DA457+CY457+CW457+CU457+CS457+CQ457+CO457+CM457+CK457+CG457+CE457+CC457+CI457</f>
        <v>57080</v>
      </c>
      <c r="FK457" s="31">
        <f t="shared" ref="FK457:FK463" si="54">FH457+FF457+FD457+FB457+EZ457+EX457+EV457+ET457+ER457+EP457+EN457+EL457+EI457+EG457+EE457+EC457+EA457+DY457+DW457+DU457+DS457+DQ457+DO457+DM457+DJ457+DH457+DF457+DD457+DB457+CZ457+CX457+CV457+CT457+CR457+CP457+CN457+CL457+CH457+CF457+CD457+CJ457</f>
        <v>33980</v>
      </c>
      <c r="FL457" s="32">
        <f t="shared" ref="FL457:FL463" si="55">FJ457-FK457</f>
        <v>23100</v>
      </c>
    </row>
    <row r="458" spans="1:168" ht="20.25" customHeight="1">
      <c r="A458" s="41">
        <v>451</v>
      </c>
      <c r="B458" s="48" t="s">
        <v>1355</v>
      </c>
      <c r="C458" s="164" t="s">
        <v>1356</v>
      </c>
      <c r="D458" s="20" t="s">
        <v>1460</v>
      </c>
      <c r="E458" s="20" t="s">
        <v>1457</v>
      </c>
      <c r="F458" s="126" t="s">
        <v>1357</v>
      </c>
      <c r="G458" s="216"/>
      <c r="H458" s="127"/>
      <c r="I458" s="94">
        <v>6600</v>
      </c>
      <c r="J458" s="127"/>
      <c r="K458" s="34">
        <f t="shared" si="51"/>
        <v>57080</v>
      </c>
      <c r="L458" s="38">
        <f t="shared" si="52"/>
        <v>49580</v>
      </c>
      <c r="M458" s="26">
        <v>1500</v>
      </c>
      <c r="N458" s="26">
        <v>1000</v>
      </c>
      <c r="O458" s="26">
        <v>5000</v>
      </c>
      <c r="P458" s="26">
        <v>8000</v>
      </c>
      <c r="Q458" s="258"/>
      <c r="R458" s="258"/>
      <c r="S458" s="258"/>
      <c r="T458" s="258"/>
      <c r="U458" s="258"/>
      <c r="V458" s="258"/>
      <c r="W458" s="258"/>
      <c r="X458" s="258"/>
      <c r="Y458" s="258"/>
      <c r="Z458" s="258"/>
      <c r="AA458" s="258"/>
      <c r="AB458" s="258"/>
      <c r="AC458" s="258"/>
      <c r="AD458" s="258"/>
      <c r="AE458" s="258"/>
      <c r="AF458" s="258"/>
      <c r="AG458" s="258"/>
      <c r="AH458" s="258"/>
      <c r="AI458" s="258"/>
      <c r="AJ458" s="258"/>
      <c r="AK458" s="258"/>
      <c r="AL458" s="258"/>
      <c r="AM458" s="258"/>
      <c r="AN458" s="258"/>
      <c r="AO458" s="258"/>
      <c r="AP458" s="258"/>
      <c r="AQ458" s="258"/>
      <c r="AR458" s="258"/>
      <c r="AS458" s="258"/>
      <c r="AT458" s="258"/>
      <c r="AU458" s="258"/>
      <c r="AV458" s="258"/>
      <c r="AW458" s="258"/>
      <c r="AX458" s="258"/>
      <c r="AY458" s="258"/>
      <c r="AZ458" s="258"/>
      <c r="BA458" s="258"/>
      <c r="BB458" s="258"/>
      <c r="BC458" s="258"/>
      <c r="BD458" s="258"/>
      <c r="BE458" s="258"/>
      <c r="BF458" s="258"/>
      <c r="BG458" s="258"/>
      <c r="BH458" s="258"/>
      <c r="BI458" s="258"/>
      <c r="BJ458" s="258"/>
      <c r="BK458" s="258"/>
      <c r="BL458" s="258"/>
      <c r="BM458" s="258"/>
      <c r="BN458" s="258"/>
      <c r="BO458" s="258"/>
      <c r="BP458" s="258"/>
      <c r="BQ458" s="258"/>
      <c r="BR458" s="258"/>
      <c r="BS458" s="258"/>
      <c r="BT458" s="258"/>
      <c r="BU458" s="258"/>
      <c r="BV458" s="258"/>
      <c r="BW458" s="258"/>
      <c r="BX458" s="258"/>
      <c r="BY458" s="258"/>
      <c r="BZ458" s="258"/>
      <c r="CA458" s="258"/>
      <c r="CB458" s="258"/>
      <c r="CC458" s="26">
        <v>1500</v>
      </c>
      <c r="CD458" s="27">
        <v>1500</v>
      </c>
      <c r="CE458" s="26">
        <v>1000</v>
      </c>
      <c r="CF458" s="27">
        <v>1000</v>
      </c>
      <c r="CG458" s="26">
        <v>5000</v>
      </c>
      <c r="CH458" s="27">
        <v>5000</v>
      </c>
      <c r="CI458" s="26">
        <v>8000</v>
      </c>
      <c r="CJ458" s="27"/>
      <c r="CK458" s="26"/>
      <c r="CL458" s="27"/>
      <c r="CM458" s="29">
        <v>4620</v>
      </c>
      <c r="CN458" s="27"/>
      <c r="CO458" s="29">
        <v>4620</v>
      </c>
      <c r="CP458" s="27"/>
      <c r="CQ458" s="29">
        <v>4620</v>
      </c>
      <c r="CR458" s="27"/>
      <c r="CS458" s="29">
        <v>4620</v>
      </c>
      <c r="CT458" s="27"/>
      <c r="CU458" s="29">
        <v>4620</v>
      </c>
      <c r="CV458" s="27"/>
      <c r="CW458" s="29">
        <v>4620</v>
      </c>
      <c r="CX458" s="27"/>
      <c r="CY458" s="29">
        <v>4620</v>
      </c>
      <c r="CZ458" s="27"/>
      <c r="DA458" s="29">
        <v>4620</v>
      </c>
      <c r="DB458" s="27"/>
      <c r="DC458" s="29">
        <v>4620</v>
      </c>
      <c r="DD458" s="27"/>
      <c r="DE458" s="128"/>
      <c r="DF458" s="27"/>
      <c r="DG458" s="128"/>
      <c r="DH458" s="27"/>
      <c r="DI458" s="128"/>
      <c r="DJ458" s="27"/>
      <c r="DK458" s="28"/>
      <c r="DL458" s="27"/>
      <c r="DM458" s="28"/>
      <c r="DN458" s="27"/>
      <c r="DO458" s="28"/>
      <c r="DP458" s="27"/>
      <c r="DQ458" s="28"/>
      <c r="DR458" s="27"/>
      <c r="DS458" s="28"/>
      <c r="DT458" s="27"/>
      <c r="DU458" s="28"/>
      <c r="DV458" s="27"/>
      <c r="DW458" s="28"/>
      <c r="DX458" s="27"/>
      <c r="DY458" s="28"/>
      <c r="DZ458" s="27"/>
      <c r="EA458" s="28"/>
      <c r="EB458" s="27"/>
      <c r="EC458" s="28"/>
      <c r="ED458" s="27"/>
      <c r="EE458" s="28"/>
      <c r="EF458" s="27"/>
      <c r="EG458" s="28"/>
      <c r="EH458" s="27"/>
      <c r="EI458" s="28"/>
      <c r="EJ458" s="27"/>
      <c r="EK458" s="28"/>
      <c r="EL458" s="27"/>
      <c r="EM458" s="28"/>
      <c r="EN458" s="27"/>
      <c r="EO458" s="28"/>
      <c r="EP458" s="27"/>
      <c r="EQ458" s="28"/>
      <c r="ER458" s="27"/>
      <c r="ES458" s="28"/>
      <c r="ET458" s="27"/>
      <c r="EU458" s="26"/>
      <c r="EV458" s="27"/>
      <c r="EW458" s="26"/>
      <c r="EX458" s="27"/>
      <c r="EY458" s="26"/>
      <c r="EZ458" s="27"/>
      <c r="FA458" s="26"/>
      <c r="FB458" s="27"/>
      <c r="FC458" s="26"/>
      <c r="FD458" s="27"/>
      <c r="FE458" s="26"/>
      <c r="FF458" s="27"/>
      <c r="FG458" s="30"/>
      <c r="FH458" s="31"/>
      <c r="FI458" s="31">
        <f t="shared" si="49"/>
        <v>7500</v>
      </c>
      <c r="FJ458" s="31">
        <f t="shared" si="53"/>
        <v>57080</v>
      </c>
      <c r="FK458" s="31">
        <f t="shared" si="54"/>
        <v>7500</v>
      </c>
      <c r="FL458" s="32">
        <f t="shared" si="55"/>
        <v>49580</v>
      </c>
    </row>
    <row r="459" spans="1:168" ht="20.25" customHeight="1">
      <c r="A459" s="172">
        <v>452</v>
      </c>
      <c r="B459" s="36" t="s">
        <v>1358</v>
      </c>
      <c r="C459" s="164" t="s">
        <v>1359</v>
      </c>
      <c r="D459" s="20" t="s">
        <v>1460</v>
      </c>
      <c r="E459" s="20" t="s">
        <v>1457</v>
      </c>
      <c r="F459" s="202"/>
      <c r="G459" s="216"/>
      <c r="H459" s="127"/>
      <c r="I459" s="94">
        <v>6600</v>
      </c>
      <c r="J459" s="127"/>
      <c r="K459" s="34">
        <f t="shared" si="51"/>
        <v>57080</v>
      </c>
      <c r="L459" s="38">
        <f t="shared" si="52"/>
        <v>0</v>
      </c>
      <c r="M459" s="26">
        <v>1500</v>
      </c>
      <c r="N459" s="26">
        <v>1000</v>
      </c>
      <c r="O459" s="26">
        <v>5000</v>
      </c>
      <c r="P459" s="26">
        <v>8000</v>
      </c>
      <c r="Q459" s="258"/>
      <c r="R459" s="258"/>
      <c r="S459" s="258"/>
      <c r="T459" s="258"/>
      <c r="U459" s="258"/>
      <c r="V459" s="258"/>
      <c r="W459" s="258"/>
      <c r="X459" s="258"/>
      <c r="Y459" s="258"/>
      <c r="Z459" s="258"/>
      <c r="AA459" s="258"/>
      <c r="AB459" s="258"/>
      <c r="AC459" s="258"/>
      <c r="AD459" s="258"/>
      <c r="AE459" s="258"/>
      <c r="AF459" s="258"/>
      <c r="AG459" s="258"/>
      <c r="AH459" s="258"/>
      <c r="AI459" s="258"/>
      <c r="AJ459" s="258"/>
      <c r="AK459" s="258"/>
      <c r="AL459" s="258"/>
      <c r="AM459" s="258"/>
      <c r="AN459" s="258"/>
      <c r="AO459" s="258"/>
      <c r="AP459" s="258"/>
      <c r="AQ459" s="258"/>
      <c r="AR459" s="258"/>
      <c r="AS459" s="258"/>
      <c r="AT459" s="258"/>
      <c r="AU459" s="258"/>
      <c r="AV459" s="258"/>
      <c r="AW459" s="258"/>
      <c r="AX459" s="258"/>
      <c r="AY459" s="258"/>
      <c r="AZ459" s="258"/>
      <c r="BA459" s="258"/>
      <c r="BB459" s="258"/>
      <c r="BC459" s="258"/>
      <c r="BD459" s="258"/>
      <c r="BE459" s="258"/>
      <c r="BF459" s="258"/>
      <c r="BG459" s="258"/>
      <c r="BH459" s="258"/>
      <c r="BI459" s="258"/>
      <c r="BJ459" s="258"/>
      <c r="BK459" s="258"/>
      <c r="BL459" s="258"/>
      <c r="BM459" s="258"/>
      <c r="BN459" s="258"/>
      <c r="BO459" s="258"/>
      <c r="BP459" s="258"/>
      <c r="BQ459" s="258"/>
      <c r="BR459" s="258"/>
      <c r="BS459" s="258"/>
      <c r="BT459" s="258"/>
      <c r="BU459" s="258"/>
      <c r="BV459" s="258"/>
      <c r="BW459" s="258"/>
      <c r="BX459" s="258"/>
      <c r="BY459" s="258"/>
      <c r="BZ459" s="258"/>
      <c r="CA459" s="258"/>
      <c r="CB459" s="258"/>
      <c r="CC459" s="26">
        <v>1500</v>
      </c>
      <c r="CD459" s="27">
        <v>1500</v>
      </c>
      <c r="CE459" s="26">
        <v>1000</v>
      </c>
      <c r="CF459" s="27">
        <v>1000</v>
      </c>
      <c r="CG459" s="26">
        <v>5000</v>
      </c>
      <c r="CH459" s="27">
        <v>5000</v>
      </c>
      <c r="CI459" s="26">
        <v>8000</v>
      </c>
      <c r="CJ459" s="27">
        <f>4500+0</f>
        <v>4500</v>
      </c>
      <c r="CK459" s="26"/>
      <c r="CL459" s="27"/>
      <c r="CM459" s="29">
        <v>4620</v>
      </c>
      <c r="CN459" s="27">
        <v>0</v>
      </c>
      <c r="CO459" s="29">
        <v>4620</v>
      </c>
      <c r="CP459" s="27">
        <v>0</v>
      </c>
      <c r="CQ459" s="29">
        <v>4620</v>
      </c>
      <c r="CR459" s="27">
        <v>0</v>
      </c>
      <c r="CS459" s="29">
        <v>4620</v>
      </c>
      <c r="CT459" s="27">
        <v>21980</v>
      </c>
      <c r="CU459" s="29">
        <v>4620</v>
      </c>
      <c r="CV459" s="27"/>
      <c r="CW459" s="29">
        <v>4620</v>
      </c>
      <c r="CX459" s="27"/>
      <c r="CY459" s="29">
        <v>4620</v>
      </c>
      <c r="CZ459" s="27">
        <v>13860</v>
      </c>
      <c r="DA459" s="29">
        <v>4620</v>
      </c>
      <c r="DB459" s="27"/>
      <c r="DC459" s="29">
        <v>4620</v>
      </c>
      <c r="DD459" s="27">
        <v>9240</v>
      </c>
      <c r="DE459" s="128"/>
      <c r="DF459" s="27"/>
      <c r="DG459" s="128"/>
      <c r="DH459" s="27"/>
      <c r="DI459" s="128"/>
      <c r="DJ459" s="27"/>
      <c r="DK459" s="28"/>
      <c r="DL459" s="27"/>
      <c r="DM459" s="28"/>
      <c r="DN459" s="27"/>
      <c r="DO459" s="28"/>
      <c r="DP459" s="27"/>
      <c r="DQ459" s="28"/>
      <c r="DR459" s="27"/>
      <c r="DS459" s="28"/>
      <c r="DT459" s="27"/>
      <c r="DU459" s="28"/>
      <c r="DV459" s="27"/>
      <c r="DW459" s="28"/>
      <c r="DX459" s="27"/>
      <c r="DY459" s="28"/>
      <c r="DZ459" s="27"/>
      <c r="EA459" s="28"/>
      <c r="EB459" s="27"/>
      <c r="EC459" s="28"/>
      <c r="ED459" s="27"/>
      <c r="EE459" s="28"/>
      <c r="EF459" s="27"/>
      <c r="EG459" s="28"/>
      <c r="EH459" s="27"/>
      <c r="EI459" s="28"/>
      <c r="EJ459" s="27"/>
      <c r="EK459" s="28"/>
      <c r="EL459" s="27"/>
      <c r="EM459" s="28"/>
      <c r="EN459" s="27"/>
      <c r="EO459" s="28"/>
      <c r="EP459" s="27"/>
      <c r="EQ459" s="28"/>
      <c r="ER459" s="27"/>
      <c r="ES459" s="28"/>
      <c r="ET459" s="27"/>
      <c r="EU459" s="26"/>
      <c r="EV459" s="27"/>
      <c r="EW459" s="26"/>
      <c r="EX459" s="27"/>
      <c r="EY459" s="26"/>
      <c r="EZ459" s="27"/>
      <c r="FA459" s="26"/>
      <c r="FB459" s="27"/>
      <c r="FC459" s="26"/>
      <c r="FD459" s="27"/>
      <c r="FE459" s="26"/>
      <c r="FF459" s="27"/>
      <c r="FG459" s="30"/>
      <c r="FH459" s="31"/>
      <c r="FI459" s="31">
        <f t="shared" si="49"/>
        <v>57080</v>
      </c>
      <c r="FJ459" s="31">
        <f t="shared" si="53"/>
        <v>57080</v>
      </c>
      <c r="FK459" s="31">
        <f t="shared" si="54"/>
        <v>57080</v>
      </c>
      <c r="FL459" s="32">
        <f t="shared" si="55"/>
        <v>0</v>
      </c>
    </row>
    <row r="460" spans="1:168" ht="20.25" customHeight="1">
      <c r="A460" s="41">
        <v>453</v>
      </c>
      <c r="B460" s="36" t="s">
        <v>1360</v>
      </c>
      <c r="C460" s="164" t="s">
        <v>1361</v>
      </c>
      <c r="D460" s="20" t="s">
        <v>1460</v>
      </c>
      <c r="E460" s="20" t="s">
        <v>1457</v>
      </c>
      <c r="F460" s="202"/>
      <c r="G460" s="216"/>
      <c r="H460" s="127"/>
      <c r="I460" s="94">
        <v>6600</v>
      </c>
      <c r="J460" s="127"/>
      <c r="K460" s="34">
        <f t="shared" si="51"/>
        <v>57080</v>
      </c>
      <c r="L460" s="38">
        <f t="shared" si="52"/>
        <v>18480</v>
      </c>
      <c r="M460" s="26">
        <v>1500</v>
      </c>
      <c r="N460" s="26">
        <v>1000</v>
      </c>
      <c r="O460" s="26">
        <v>5000</v>
      </c>
      <c r="P460" s="26">
        <v>8000</v>
      </c>
      <c r="Q460" s="258"/>
      <c r="R460" s="258"/>
      <c r="S460" s="258"/>
      <c r="T460" s="258"/>
      <c r="U460" s="258"/>
      <c r="V460" s="258"/>
      <c r="W460" s="258"/>
      <c r="X460" s="258"/>
      <c r="Y460" s="258"/>
      <c r="Z460" s="258"/>
      <c r="AA460" s="258"/>
      <c r="AB460" s="258"/>
      <c r="AC460" s="258"/>
      <c r="AD460" s="258"/>
      <c r="AE460" s="258"/>
      <c r="AF460" s="258"/>
      <c r="AG460" s="258"/>
      <c r="AH460" s="258"/>
      <c r="AI460" s="258"/>
      <c r="AJ460" s="258"/>
      <c r="AK460" s="258"/>
      <c r="AL460" s="258"/>
      <c r="AM460" s="258"/>
      <c r="AN460" s="258"/>
      <c r="AO460" s="258"/>
      <c r="AP460" s="258"/>
      <c r="AQ460" s="258"/>
      <c r="AR460" s="258"/>
      <c r="AS460" s="258"/>
      <c r="AT460" s="258"/>
      <c r="AU460" s="258"/>
      <c r="AV460" s="258"/>
      <c r="AW460" s="258"/>
      <c r="AX460" s="258"/>
      <c r="AY460" s="258"/>
      <c r="AZ460" s="258"/>
      <c r="BA460" s="258"/>
      <c r="BB460" s="258"/>
      <c r="BC460" s="258"/>
      <c r="BD460" s="258"/>
      <c r="BE460" s="258"/>
      <c r="BF460" s="258"/>
      <c r="BG460" s="258"/>
      <c r="BH460" s="258"/>
      <c r="BI460" s="258"/>
      <c r="BJ460" s="258"/>
      <c r="BK460" s="258"/>
      <c r="BL460" s="258"/>
      <c r="BM460" s="258"/>
      <c r="BN460" s="258"/>
      <c r="BO460" s="258"/>
      <c r="BP460" s="258"/>
      <c r="BQ460" s="258"/>
      <c r="BR460" s="258"/>
      <c r="BS460" s="258"/>
      <c r="BT460" s="258"/>
      <c r="BU460" s="258"/>
      <c r="BV460" s="258"/>
      <c r="BW460" s="258"/>
      <c r="BX460" s="258"/>
      <c r="BY460" s="258"/>
      <c r="BZ460" s="258"/>
      <c r="CA460" s="258"/>
      <c r="CB460" s="258"/>
      <c r="CC460" s="26">
        <v>1500</v>
      </c>
      <c r="CD460" s="27">
        <v>1500</v>
      </c>
      <c r="CE460" s="26">
        <v>1000</v>
      </c>
      <c r="CF460" s="27">
        <v>1000</v>
      </c>
      <c r="CG460" s="26">
        <v>5000</v>
      </c>
      <c r="CH460" s="27">
        <v>5000</v>
      </c>
      <c r="CI460" s="26">
        <v>8000</v>
      </c>
      <c r="CJ460" s="27">
        <f>1500+0</f>
        <v>1500</v>
      </c>
      <c r="CK460" s="26"/>
      <c r="CL460" s="27"/>
      <c r="CM460" s="29">
        <v>4620</v>
      </c>
      <c r="CN460" s="27">
        <v>0</v>
      </c>
      <c r="CO460" s="29">
        <v>4620</v>
      </c>
      <c r="CP460" s="27"/>
      <c r="CQ460" s="29">
        <v>4620</v>
      </c>
      <c r="CR460" s="27"/>
      <c r="CS460" s="29">
        <v>4620</v>
      </c>
      <c r="CT460" s="27">
        <v>11120</v>
      </c>
      <c r="CU460" s="29">
        <v>4620</v>
      </c>
      <c r="CV460" s="27"/>
      <c r="CW460" s="29">
        <v>4620</v>
      </c>
      <c r="CX460" s="27"/>
      <c r="CY460" s="29">
        <v>4620</v>
      </c>
      <c r="CZ460" s="27"/>
      <c r="DA460" s="29">
        <v>4620</v>
      </c>
      <c r="DB460" s="27"/>
      <c r="DC460" s="29">
        <v>4620</v>
      </c>
      <c r="DD460" s="27">
        <v>18480</v>
      </c>
      <c r="DE460" s="128"/>
      <c r="DF460" s="27"/>
      <c r="DG460" s="128"/>
      <c r="DH460" s="27"/>
      <c r="DI460" s="128"/>
      <c r="DJ460" s="27"/>
      <c r="DK460" s="28"/>
      <c r="DL460" s="27"/>
      <c r="DM460" s="28"/>
      <c r="DN460" s="27"/>
      <c r="DO460" s="28"/>
      <c r="DP460" s="27"/>
      <c r="DQ460" s="28"/>
      <c r="DR460" s="27"/>
      <c r="DS460" s="28"/>
      <c r="DT460" s="27"/>
      <c r="DU460" s="28"/>
      <c r="DV460" s="27"/>
      <c r="DW460" s="28"/>
      <c r="DX460" s="27"/>
      <c r="DY460" s="28"/>
      <c r="DZ460" s="27"/>
      <c r="EA460" s="28"/>
      <c r="EB460" s="27"/>
      <c r="EC460" s="28"/>
      <c r="ED460" s="27"/>
      <c r="EE460" s="28"/>
      <c r="EF460" s="27"/>
      <c r="EG460" s="28"/>
      <c r="EH460" s="27"/>
      <c r="EI460" s="28"/>
      <c r="EJ460" s="27"/>
      <c r="EK460" s="28"/>
      <c r="EL460" s="27"/>
      <c r="EM460" s="28"/>
      <c r="EN460" s="27"/>
      <c r="EO460" s="28"/>
      <c r="EP460" s="27"/>
      <c r="EQ460" s="28"/>
      <c r="ER460" s="27"/>
      <c r="ES460" s="28"/>
      <c r="ET460" s="27"/>
      <c r="EU460" s="26"/>
      <c r="EV460" s="27"/>
      <c r="EW460" s="26"/>
      <c r="EX460" s="27"/>
      <c r="EY460" s="26"/>
      <c r="EZ460" s="27"/>
      <c r="FA460" s="26"/>
      <c r="FB460" s="27"/>
      <c r="FC460" s="26"/>
      <c r="FD460" s="27"/>
      <c r="FE460" s="26"/>
      <c r="FF460" s="27"/>
      <c r="FG460" s="30"/>
      <c r="FH460" s="31"/>
      <c r="FI460" s="31">
        <f t="shared" si="49"/>
        <v>38600</v>
      </c>
      <c r="FJ460" s="31">
        <f t="shared" si="53"/>
        <v>57080</v>
      </c>
      <c r="FK460" s="31">
        <f t="shared" si="54"/>
        <v>38600</v>
      </c>
      <c r="FL460" s="32">
        <f t="shared" si="55"/>
        <v>18480</v>
      </c>
    </row>
    <row r="461" spans="1:168" ht="20.25" customHeight="1">
      <c r="A461" s="172">
        <v>454</v>
      </c>
      <c r="B461" s="36" t="s">
        <v>1362</v>
      </c>
      <c r="C461" s="164" t="s">
        <v>1363</v>
      </c>
      <c r="D461" s="20" t="s">
        <v>1460</v>
      </c>
      <c r="E461" s="20" t="s">
        <v>1457</v>
      </c>
      <c r="F461" s="202" t="s">
        <v>1364</v>
      </c>
      <c r="G461" s="216"/>
      <c r="H461" s="127"/>
      <c r="I461" s="94">
        <v>6600</v>
      </c>
      <c r="J461" s="127"/>
      <c r="K461" s="34">
        <f t="shared" si="51"/>
        <v>57080</v>
      </c>
      <c r="L461" s="38">
        <f t="shared" si="52"/>
        <v>-4620</v>
      </c>
      <c r="M461" s="26">
        <v>1500</v>
      </c>
      <c r="N461" s="26">
        <v>1000</v>
      </c>
      <c r="O461" s="26">
        <v>5000</v>
      </c>
      <c r="P461" s="26">
        <v>8000</v>
      </c>
      <c r="Q461" s="258"/>
      <c r="R461" s="258"/>
      <c r="S461" s="258"/>
      <c r="T461" s="258"/>
      <c r="U461" s="258"/>
      <c r="V461" s="258"/>
      <c r="W461" s="258"/>
      <c r="X461" s="258"/>
      <c r="Y461" s="258"/>
      <c r="Z461" s="258"/>
      <c r="AA461" s="258"/>
      <c r="AB461" s="258"/>
      <c r="AC461" s="258"/>
      <c r="AD461" s="258"/>
      <c r="AE461" s="258"/>
      <c r="AF461" s="258"/>
      <c r="AG461" s="258"/>
      <c r="AH461" s="258"/>
      <c r="AI461" s="258"/>
      <c r="AJ461" s="258"/>
      <c r="AK461" s="258"/>
      <c r="AL461" s="258"/>
      <c r="AM461" s="258"/>
      <c r="AN461" s="258"/>
      <c r="AO461" s="258"/>
      <c r="AP461" s="258"/>
      <c r="AQ461" s="258"/>
      <c r="AR461" s="258"/>
      <c r="AS461" s="258"/>
      <c r="AT461" s="258"/>
      <c r="AU461" s="258"/>
      <c r="AV461" s="258"/>
      <c r="AW461" s="258"/>
      <c r="AX461" s="258"/>
      <c r="AY461" s="258"/>
      <c r="AZ461" s="258"/>
      <c r="BA461" s="258"/>
      <c r="BB461" s="258"/>
      <c r="BC461" s="258"/>
      <c r="BD461" s="258"/>
      <c r="BE461" s="258"/>
      <c r="BF461" s="258"/>
      <c r="BG461" s="258"/>
      <c r="BH461" s="258"/>
      <c r="BI461" s="258"/>
      <c r="BJ461" s="258"/>
      <c r="BK461" s="258"/>
      <c r="BL461" s="258"/>
      <c r="BM461" s="258"/>
      <c r="BN461" s="258"/>
      <c r="BO461" s="258"/>
      <c r="BP461" s="258"/>
      <c r="BQ461" s="258"/>
      <c r="BR461" s="258"/>
      <c r="BS461" s="258"/>
      <c r="BT461" s="258"/>
      <c r="BU461" s="258"/>
      <c r="BV461" s="258"/>
      <c r="BW461" s="258"/>
      <c r="BX461" s="258"/>
      <c r="BY461" s="258"/>
      <c r="BZ461" s="258"/>
      <c r="CA461" s="258"/>
      <c r="CB461" s="258"/>
      <c r="CC461" s="26">
        <v>1500</v>
      </c>
      <c r="CD461" s="27">
        <v>1500</v>
      </c>
      <c r="CE461" s="26">
        <v>1000</v>
      </c>
      <c r="CF461" s="27">
        <v>1000</v>
      </c>
      <c r="CG461" s="26">
        <v>5000</v>
      </c>
      <c r="CH461" s="27">
        <v>5000</v>
      </c>
      <c r="CI461" s="26">
        <v>8000</v>
      </c>
      <c r="CJ461" s="27">
        <v>0</v>
      </c>
      <c r="CK461" s="26"/>
      <c r="CL461" s="27"/>
      <c r="CM461" s="29">
        <v>4620</v>
      </c>
      <c r="CN461" s="27">
        <v>4620</v>
      </c>
      <c r="CO461" s="29">
        <v>4620</v>
      </c>
      <c r="CP461" s="27">
        <v>0</v>
      </c>
      <c r="CQ461" s="29">
        <v>4620</v>
      </c>
      <c r="CR461" s="27">
        <v>21860</v>
      </c>
      <c r="CS461" s="29">
        <v>4620</v>
      </c>
      <c r="CT461" s="27">
        <v>0</v>
      </c>
      <c r="CU461" s="29">
        <v>4620</v>
      </c>
      <c r="CV461" s="27"/>
      <c r="CW461" s="29">
        <v>4620</v>
      </c>
      <c r="CX461" s="27"/>
      <c r="CY461" s="29">
        <v>4620</v>
      </c>
      <c r="CZ461" s="27">
        <v>18480</v>
      </c>
      <c r="DA461" s="29">
        <v>4620</v>
      </c>
      <c r="DB461" s="27"/>
      <c r="DC461" s="29">
        <v>4620</v>
      </c>
      <c r="DD461" s="27">
        <v>9240</v>
      </c>
      <c r="DE461" s="128"/>
      <c r="DF461" s="27"/>
      <c r="DG461" s="128"/>
      <c r="DH461" s="27"/>
      <c r="DI461" s="128"/>
      <c r="DJ461" s="27"/>
      <c r="DK461" s="28"/>
      <c r="DL461" s="27"/>
      <c r="DM461" s="28"/>
      <c r="DN461" s="27"/>
      <c r="DO461" s="28"/>
      <c r="DP461" s="27"/>
      <c r="DQ461" s="28"/>
      <c r="DR461" s="27"/>
      <c r="DS461" s="28"/>
      <c r="DT461" s="27"/>
      <c r="DU461" s="28"/>
      <c r="DV461" s="27"/>
      <c r="DW461" s="28"/>
      <c r="DX461" s="27"/>
      <c r="DY461" s="28"/>
      <c r="DZ461" s="27"/>
      <c r="EA461" s="28"/>
      <c r="EB461" s="27"/>
      <c r="EC461" s="28"/>
      <c r="ED461" s="27"/>
      <c r="EE461" s="28"/>
      <c r="EF461" s="27"/>
      <c r="EG461" s="28"/>
      <c r="EH461" s="27"/>
      <c r="EI461" s="28"/>
      <c r="EJ461" s="27"/>
      <c r="EK461" s="28"/>
      <c r="EL461" s="27"/>
      <c r="EM461" s="28"/>
      <c r="EN461" s="27"/>
      <c r="EO461" s="28"/>
      <c r="EP461" s="27"/>
      <c r="EQ461" s="28"/>
      <c r="ER461" s="27"/>
      <c r="ES461" s="28"/>
      <c r="ET461" s="27"/>
      <c r="EU461" s="26"/>
      <c r="EV461" s="27"/>
      <c r="EW461" s="26"/>
      <c r="EX461" s="27"/>
      <c r="EY461" s="26"/>
      <c r="EZ461" s="27"/>
      <c r="FA461" s="26"/>
      <c r="FB461" s="27"/>
      <c r="FC461" s="26"/>
      <c r="FD461" s="27"/>
      <c r="FE461" s="26"/>
      <c r="FF461" s="27"/>
      <c r="FG461" s="30"/>
      <c r="FH461" s="31"/>
      <c r="FI461" s="31">
        <f t="shared" si="49"/>
        <v>61700</v>
      </c>
      <c r="FJ461" s="31">
        <f t="shared" si="53"/>
        <v>57080</v>
      </c>
      <c r="FK461" s="31">
        <f t="shared" si="54"/>
        <v>61700</v>
      </c>
      <c r="FL461" s="32">
        <f t="shared" si="55"/>
        <v>-4620</v>
      </c>
    </row>
    <row r="462" spans="1:168" ht="20.25" customHeight="1">
      <c r="A462" s="41">
        <v>455</v>
      </c>
      <c r="B462" s="36" t="s">
        <v>1365</v>
      </c>
      <c r="C462" s="164" t="s">
        <v>1366</v>
      </c>
      <c r="D462" s="20" t="s">
        <v>1460</v>
      </c>
      <c r="E462" s="20" t="s">
        <v>1457</v>
      </c>
      <c r="F462" s="202" t="s">
        <v>1367</v>
      </c>
      <c r="G462" s="216"/>
      <c r="H462" s="127"/>
      <c r="I462" s="94">
        <v>6600</v>
      </c>
      <c r="J462" s="127"/>
      <c r="K462" s="34">
        <f>I462*($K$6-6)*0.7+SUM(M462:Q462)</f>
        <v>29360</v>
      </c>
      <c r="L462" s="38">
        <f t="shared" si="52"/>
        <v>14740</v>
      </c>
      <c r="M462" s="26">
        <v>1500</v>
      </c>
      <c r="N462" s="26">
        <v>1000</v>
      </c>
      <c r="O462" s="26">
        <v>5000</v>
      </c>
      <c r="P462" s="26">
        <v>8000</v>
      </c>
      <c r="Q462" s="259"/>
      <c r="R462" s="259"/>
      <c r="S462" s="259"/>
      <c r="T462" s="259"/>
      <c r="U462" s="259"/>
      <c r="V462" s="259"/>
      <c r="W462" s="259"/>
      <c r="X462" s="259"/>
      <c r="Y462" s="259"/>
      <c r="Z462" s="259"/>
      <c r="AA462" s="259"/>
      <c r="AB462" s="259"/>
      <c r="AC462" s="259"/>
      <c r="AD462" s="259"/>
      <c r="AE462" s="259"/>
      <c r="AF462" s="259"/>
      <c r="AG462" s="259"/>
      <c r="AH462" s="259"/>
      <c r="AI462" s="259"/>
      <c r="AJ462" s="259"/>
      <c r="AK462" s="259"/>
      <c r="AL462" s="259"/>
      <c r="AM462" s="259"/>
      <c r="AN462" s="259"/>
      <c r="AO462" s="259"/>
      <c r="AP462" s="259"/>
      <c r="AQ462" s="259"/>
      <c r="AR462" s="259"/>
      <c r="AS462" s="259"/>
      <c r="AT462" s="259"/>
      <c r="AU462" s="259"/>
      <c r="AV462" s="259"/>
      <c r="AW462" s="259"/>
      <c r="AX462" s="259"/>
      <c r="AY462" s="259"/>
      <c r="AZ462" s="259"/>
      <c r="BA462" s="259"/>
      <c r="BB462" s="259"/>
      <c r="BC462" s="259"/>
      <c r="BD462" s="259"/>
      <c r="BE462" s="259"/>
      <c r="BF462" s="259"/>
      <c r="BG462" s="259"/>
      <c r="BH462" s="259"/>
      <c r="BI462" s="259"/>
      <c r="BJ462" s="259"/>
      <c r="BK462" s="259"/>
      <c r="BL462" s="259"/>
      <c r="BM462" s="259"/>
      <c r="BN462" s="259"/>
      <c r="BO462" s="259"/>
      <c r="BP462" s="259"/>
      <c r="BQ462" s="259"/>
      <c r="BR462" s="259"/>
      <c r="BS462" s="259"/>
      <c r="BT462" s="259"/>
      <c r="BU462" s="259"/>
      <c r="BV462" s="259"/>
      <c r="BW462" s="259"/>
      <c r="BX462" s="259"/>
      <c r="BY462" s="259"/>
      <c r="BZ462" s="259"/>
      <c r="CA462" s="259"/>
      <c r="CB462" s="259"/>
      <c r="CC462" s="26">
        <v>1500</v>
      </c>
      <c r="CD462" s="27">
        <v>1500</v>
      </c>
      <c r="CE462" s="26">
        <v>1000</v>
      </c>
      <c r="CF462" s="27">
        <v>1000</v>
      </c>
      <c r="CG462" s="26">
        <v>5000</v>
      </c>
      <c r="CH462" s="27">
        <v>5000</v>
      </c>
      <c r="CI462" s="26">
        <v>8000</v>
      </c>
      <c r="CJ462" s="27">
        <v>190</v>
      </c>
      <c r="CK462" s="26"/>
      <c r="CL462" s="27"/>
      <c r="CM462" s="29"/>
      <c r="CN462" s="27"/>
      <c r="CO462" s="29"/>
      <c r="CP462" s="27"/>
      <c r="CQ462" s="29"/>
      <c r="CR462" s="27"/>
      <c r="CS462" s="29"/>
      <c r="CT462" s="27"/>
      <c r="CU462" s="29"/>
      <c r="CV462" s="27"/>
      <c r="CW462" s="29"/>
      <c r="CX462" s="27"/>
      <c r="CY462" s="29">
        <v>2310</v>
      </c>
      <c r="CZ462" s="27"/>
      <c r="DA462" s="29">
        <v>2310</v>
      </c>
      <c r="DB462" s="27"/>
      <c r="DC462" s="29">
        <v>2310</v>
      </c>
      <c r="DD462" s="27"/>
      <c r="DE462" s="128"/>
      <c r="DF462" s="27"/>
      <c r="DG462" s="128"/>
      <c r="DH462" s="27"/>
      <c r="DI462" s="128"/>
      <c r="DJ462" s="27"/>
      <c r="DK462" s="28"/>
      <c r="DL462" s="27"/>
      <c r="DM462" s="28"/>
      <c r="DN462" s="27"/>
      <c r="DO462" s="28"/>
      <c r="DP462" s="27"/>
      <c r="DQ462" s="28"/>
      <c r="DR462" s="27"/>
      <c r="DS462" s="28"/>
      <c r="DT462" s="27"/>
      <c r="DU462" s="28"/>
      <c r="DV462" s="27"/>
      <c r="DW462" s="28"/>
      <c r="DX462" s="27"/>
      <c r="DY462" s="28"/>
      <c r="DZ462" s="27"/>
      <c r="EA462" s="28"/>
      <c r="EB462" s="27"/>
      <c r="EC462" s="28"/>
      <c r="ED462" s="27"/>
      <c r="EE462" s="28"/>
      <c r="EF462" s="27"/>
      <c r="EG462" s="28"/>
      <c r="EH462" s="27"/>
      <c r="EI462" s="28"/>
      <c r="EJ462" s="27"/>
      <c r="EK462" s="28"/>
      <c r="EL462" s="27"/>
      <c r="EM462" s="28"/>
      <c r="EN462" s="27"/>
      <c r="EO462" s="28"/>
      <c r="EP462" s="27"/>
      <c r="EQ462" s="28"/>
      <c r="ER462" s="27"/>
      <c r="ES462" s="28"/>
      <c r="ET462" s="27"/>
      <c r="EU462" s="28"/>
      <c r="EV462" s="27"/>
      <c r="EW462" s="28"/>
      <c r="EX462" s="27"/>
      <c r="EY462" s="28"/>
      <c r="EZ462" s="27"/>
      <c r="FA462" s="28"/>
      <c r="FB462" s="27"/>
      <c r="FC462" s="26"/>
      <c r="FD462" s="27"/>
      <c r="FE462" s="26"/>
      <c r="FF462" s="27"/>
      <c r="FG462" s="30"/>
      <c r="FH462" s="31"/>
      <c r="FI462" s="31">
        <f t="shared" si="49"/>
        <v>7690</v>
      </c>
      <c r="FJ462" s="31">
        <f t="shared" si="53"/>
        <v>22430</v>
      </c>
      <c r="FK462" s="31">
        <f t="shared" si="54"/>
        <v>7690</v>
      </c>
      <c r="FL462" s="32">
        <f t="shared" si="55"/>
        <v>14740</v>
      </c>
    </row>
    <row r="463" spans="1:168" ht="20.25" customHeight="1">
      <c r="A463" s="172">
        <v>456</v>
      </c>
      <c r="B463" s="36" t="s">
        <v>1368</v>
      </c>
      <c r="C463" s="62" t="s">
        <v>1369</v>
      </c>
      <c r="D463" s="20" t="s">
        <v>1460</v>
      </c>
      <c r="E463" s="20" t="s">
        <v>1457</v>
      </c>
      <c r="F463" s="203" t="s">
        <v>1370</v>
      </c>
      <c r="G463" s="64"/>
      <c r="H463" s="147"/>
      <c r="I463" s="102">
        <v>6600</v>
      </c>
      <c r="J463" s="147"/>
      <c r="K463" s="34">
        <f>I463*($K$6-7)*0.7+SUM(M463:Q463)</f>
        <v>24740</v>
      </c>
      <c r="L463" s="38">
        <f t="shared" si="52"/>
        <v>0</v>
      </c>
      <c r="M463" s="67">
        <v>1500</v>
      </c>
      <c r="N463" s="67">
        <v>1000</v>
      </c>
      <c r="O463" s="67">
        <v>5000</v>
      </c>
      <c r="P463" s="67">
        <v>8000</v>
      </c>
      <c r="Q463" s="260"/>
      <c r="R463" s="260"/>
      <c r="S463" s="260"/>
      <c r="T463" s="260"/>
      <c r="U463" s="260"/>
      <c r="V463" s="260"/>
      <c r="W463" s="260"/>
      <c r="X463" s="260"/>
      <c r="Y463" s="260"/>
      <c r="Z463" s="260"/>
      <c r="AA463" s="260"/>
      <c r="AB463" s="260"/>
      <c r="AC463" s="260"/>
      <c r="AD463" s="260"/>
      <c r="AE463" s="260"/>
      <c r="AF463" s="260"/>
      <c r="AG463" s="260"/>
      <c r="AH463" s="260"/>
      <c r="AI463" s="260"/>
      <c r="AJ463" s="260"/>
      <c r="AK463" s="260"/>
      <c r="AL463" s="260"/>
      <c r="AM463" s="260"/>
      <c r="AN463" s="260"/>
      <c r="AO463" s="260"/>
      <c r="AP463" s="260"/>
      <c r="AQ463" s="260"/>
      <c r="AR463" s="260"/>
      <c r="AS463" s="260"/>
      <c r="AT463" s="260"/>
      <c r="AU463" s="260"/>
      <c r="AV463" s="260"/>
      <c r="AW463" s="260"/>
      <c r="AX463" s="260"/>
      <c r="AY463" s="260"/>
      <c r="AZ463" s="260"/>
      <c r="BA463" s="260"/>
      <c r="BB463" s="260"/>
      <c r="BC463" s="260"/>
      <c r="BD463" s="260"/>
      <c r="BE463" s="260"/>
      <c r="BF463" s="260"/>
      <c r="BG463" s="260"/>
      <c r="BH463" s="260"/>
      <c r="BI463" s="260"/>
      <c r="BJ463" s="260"/>
      <c r="BK463" s="260"/>
      <c r="BL463" s="260"/>
      <c r="BM463" s="260"/>
      <c r="BN463" s="260"/>
      <c r="BO463" s="260"/>
      <c r="BP463" s="260"/>
      <c r="BQ463" s="260"/>
      <c r="BR463" s="260"/>
      <c r="BS463" s="260"/>
      <c r="BT463" s="260"/>
      <c r="BU463" s="260"/>
      <c r="BV463" s="260"/>
      <c r="BW463" s="260"/>
      <c r="BX463" s="260"/>
      <c r="BY463" s="260"/>
      <c r="BZ463" s="260"/>
      <c r="CA463" s="260"/>
      <c r="CB463" s="260"/>
      <c r="CC463" s="67">
        <v>1500</v>
      </c>
      <c r="CD463" s="68">
        <v>1500</v>
      </c>
      <c r="CE463" s="67">
        <v>1000</v>
      </c>
      <c r="CF463" s="68">
        <v>1000</v>
      </c>
      <c r="CG463" s="67">
        <v>5000</v>
      </c>
      <c r="CH463" s="68">
        <v>5000</v>
      </c>
      <c r="CI463" s="67">
        <v>8000</v>
      </c>
      <c r="CJ463" s="68">
        <v>8000</v>
      </c>
      <c r="CK463" s="67"/>
      <c r="CL463" s="68"/>
      <c r="CM463" s="70"/>
      <c r="CN463" s="68"/>
      <c r="CO463" s="70"/>
      <c r="CP463" s="68"/>
      <c r="CQ463" s="235"/>
      <c r="CR463" s="68"/>
      <c r="CS463" s="235"/>
      <c r="CT463" s="68"/>
      <c r="CU463" s="235"/>
      <c r="CV463" s="68"/>
      <c r="CW463" s="235"/>
      <c r="CX463" s="68"/>
      <c r="CY463" s="235"/>
      <c r="CZ463" s="71"/>
      <c r="DA463" s="235">
        <v>4620</v>
      </c>
      <c r="DB463" s="68">
        <v>4620</v>
      </c>
      <c r="DC463" s="235">
        <v>4620</v>
      </c>
      <c r="DD463" s="68">
        <v>4620</v>
      </c>
      <c r="DE463" s="236"/>
      <c r="DF463" s="68"/>
      <c r="DG463" s="236"/>
      <c r="DH463" s="68"/>
      <c r="DI463" s="236"/>
      <c r="DJ463" s="68"/>
      <c r="DK463" s="69"/>
      <c r="DL463" s="72"/>
      <c r="DM463" s="69"/>
      <c r="DN463" s="72"/>
      <c r="DO463" s="69"/>
      <c r="DP463" s="72"/>
      <c r="DQ463" s="69"/>
      <c r="DR463" s="72"/>
      <c r="DS463" s="69"/>
      <c r="DT463" s="72"/>
      <c r="DU463" s="69"/>
      <c r="DV463" s="72"/>
      <c r="DW463" s="69"/>
      <c r="DX463" s="72"/>
      <c r="DY463" s="69"/>
      <c r="DZ463" s="72"/>
      <c r="EA463" s="69"/>
      <c r="EB463" s="72"/>
      <c r="EC463" s="69"/>
      <c r="ED463" s="72"/>
      <c r="EE463" s="69"/>
      <c r="EF463" s="72"/>
      <c r="EG463" s="69"/>
      <c r="EH463" s="72"/>
      <c r="EI463" s="69"/>
      <c r="EJ463" s="72"/>
      <c r="EK463" s="69"/>
      <c r="EL463" s="72"/>
      <c r="EM463" s="69"/>
      <c r="EN463" s="72"/>
      <c r="EO463" s="69"/>
      <c r="EP463" s="72"/>
      <c r="EQ463" s="69"/>
      <c r="ER463" s="72"/>
      <c r="ES463" s="69"/>
      <c r="ET463" s="72"/>
      <c r="EU463" s="73"/>
      <c r="EV463" s="72"/>
      <c r="EW463" s="73"/>
      <c r="EX463" s="72"/>
      <c r="EY463" s="73"/>
      <c r="EZ463" s="72"/>
      <c r="FA463" s="73"/>
      <c r="FB463" s="72"/>
      <c r="FC463" s="73"/>
      <c r="FD463" s="72"/>
      <c r="FE463" s="73"/>
      <c r="FF463" s="72"/>
      <c r="FG463" s="74"/>
      <c r="FH463" s="31"/>
      <c r="FI463" s="31">
        <f t="shared" si="49"/>
        <v>24740</v>
      </c>
      <c r="FJ463" s="31">
        <f t="shared" si="53"/>
        <v>24740</v>
      </c>
      <c r="FK463" s="31">
        <f>FH463+FF463+FD463+FB463+EZ463+EX463+EV463+ET463+ER463+EP463+EN463+EL463+EI463+EG463+EE463+EC463+EA463+DY463+DW463+DU463+DS463+DQ463+DO463+DM463+DJ463+DH463+DF463+DD463+DB463+CZ463+CX463+CV463+CT463+CR463+CP463+CN463+CL463+CH463+CF463+CD463+CJ463</f>
        <v>24740</v>
      </c>
      <c r="FL463" s="32">
        <f t="shared" si="55"/>
        <v>0</v>
      </c>
    </row>
    <row r="464" spans="1:168">
      <c r="H464" s="24"/>
      <c r="M464" s="261"/>
      <c r="N464" s="261"/>
      <c r="O464" s="261"/>
      <c r="P464" s="261"/>
      <c r="Q464" s="261"/>
      <c r="R464" s="261"/>
      <c r="S464" s="261"/>
      <c r="T464" s="261"/>
      <c r="U464" s="261"/>
      <c r="V464" s="261"/>
      <c r="W464" s="261"/>
      <c r="X464" s="261"/>
      <c r="Y464" s="261"/>
      <c r="Z464" s="261"/>
      <c r="AA464" s="261"/>
      <c r="AB464" s="261"/>
      <c r="AC464" s="261"/>
      <c r="AD464" s="261"/>
      <c r="AE464" s="261"/>
      <c r="AF464" s="261"/>
      <c r="AG464" s="261"/>
      <c r="AH464" s="261"/>
      <c r="AI464" s="261"/>
      <c r="AJ464" s="261"/>
      <c r="AK464" s="261"/>
      <c r="AL464" s="261"/>
      <c r="AM464" s="261"/>
      <c r="AN464" s="261"/>
      <c r="AO464" s="261"/>
      <c r="AP464" s="261"/>
      <c r="AQ464" s="261"/>
      <c r="AR464" s="261"/>
      <c r="AS464" s="261"/>
      <c r="AT464" s="261"/>
      <c r="AU464" s="261"/>
      <c r="AV464" s="261"/>
      <c r="AW464" s="261"/>
      <c r="AX464" s="261"/>
      <c r="AY464" s="261"/>
      <c r="AZ464" s="261"/>
      <c r="BA464" s="261"/>
      <c r="BB464" s="261"/>
      <c r="BC464" s="261"/>
      <c r="BD464" s="261"/>
      <c r="BE464" s="261"/>
      <c r="BF464" s="261"/>
      <c r="BG464" s="261"/>
      <c r="BH464" s="261"/>
      <c r="BI464" s="261"/>
      <c r="BJ464" s="261"/>
      <c r="BK464" s="261"/>
      <c r="BL464" s="261"/>
      <c r="BM464" s="261"/>
      <c r="BN464" s="261"/>
      <c r="BO464" s="261"/>
      <c r="BP464" s="261"/>
      <c r="BQ464" s="261"/>
      <c r="BR464" s="261"/>
      <c r="BS464" s="261"/>
      <c r="BT464" s="261"/>
      <c r="BU464" s="261"/>
      <c r="BV464" s="261"/>
      <c r="BW464" s="261"/>
      <c r="BX464" s="261"/>
      <c r="BY464" s="261"/>
      <c r="BZ464" s="261"/>
      <c r="CA464" s="261"/>
      <c r="CB464" s="261"/>
    </row>
    <row r="465" spans="8:80">
      <c r="H465" s="24"/>
      <c r="M465" s="261"/>
      <c r="N465" s="261"/>
      <c r="O465" s="261"/>
      <c r="P465" s="261"/>
      <c r="Q465" s="261"/>
      <c r="R465" s="261"/>
      <c r="S465" s="261"/>
      <c r="T465" s="261"/>
      <c r="U465" s="261"/>
      <c r="V465" s="261"/>
      <c r="W465" s="261"/>
      <c r="X465" s="261"/>
      <c r="Y465" s="261"/>
      <c r="Z465" s="261"/>
      <c r="AA465" s="261"/>
      <c r="AB465" s="261"/>
      <c r="AC465" s="261"/>
      <c r="AD465" s="261"/>
      <c r="AE465" s="261"/>
      <c r="AF465" s="261"/>
      <c r="AG465" s="261"/>
      <c r="AH465" s="261"/>
      <c r="AI465" s="261"/>
      <c r="AJ465" s="261"/>
      <c r="AK465" s="261"/>
      <c r="AL465" s="261"/>
      <c r="AM465" s="261"/>
      <c r="AN465" s="261"/>
      <c r="AO465" s="261"/>
      <c r="AP465" s="261"/>
      <c r="AQ465" s="261"/>
      <c r="AR465" s="261"/>
      <c r="AS465" s="261"/>
      <c r="AT465" s="261"/>
      <c r="AU465" s="261"/>
      <c r="AV465" s="261"/>
      <c r="AW465" s="261"/>
      <c r="AX465" s="261"/>
      <c r="AY465" s="261"/>
      <c r="AZ465" s="261"/>
      <c r="BA465" s="261"/>
      <c r="BB465" s="261"/>
      <c r="BC465" s="261"/>
      <c r="BD465" s="261"/>
      <c r="BE465" s="261"/>
      <c r="BF465" s="261"/>
      <c r="BG465" s="261"/>
      <c r="BH465" s="261"/>
      <c r="BI465" s="261"/>
      <c r="BJ465" s="261"/>
      <c r="BK465" s="261"/>
      <c r="BL465" s="261"/>
      <c r="BM465" s="261"/>
      <c r="BN465" s="261"/>
      <c r="BO465" s="261"/>
      <c r="BP465" s="261"/>
      <c r="BQ465" s="261"/>
      <c r="BR465" s="261"/>
      <c r="BS465" s="261"/>
      <c r="BT465" s="261"/>
      <c r="BU465" s="261"/>
      <c r="BV465" s="261"/>
      <c r="BW465" s="261"/>
      <c r="BX465" s="261"/>
      <c r="BY465" s="261"/>
      <c r="BZ465" s="261"/>
      <c r="CA465" s="261"/>
      <c r="CB465" s="261"/>
    </row>
    <row r="466" spans="8:80">
      <c r="H466" s="24"/>
      <c r="M466" s="261"/>
      <c r="N466" s="261"/>
      <c r="O466" s="261"/>
      <c r="P466" s="261"/>
      <c r="Q466" s="261"/>
      <c r="R466" s="261"/>
      <c r="S466" s="261"/>
      <c r="T466" s="261"/>
      <c r="U466" s="261"/>
      <c r="V466" s="261"/>
      <c r="W466" s="261"/>
      <c r="X466" s="261"/>
      <c r="Y466" s="261"/>
      <c r="Z466" s="261"/>
      <c r="AA466" s="261"/>
      <c r="AB466" s="261"/>
      <c r="AC466" s="261"/>
      <c r="AD466" s="261"/>
      <c r="AE466" s="261"/>
      <c r="AF466" s="261"/>
      <c r="AG466" s="261"/>
      <c r="AH466" s="261"/>
      <c r="AI466" s="261"/>
      <c r="AJ466" s="261"/>
      <c r="AK466" s="261"/>
      <c r="AL466" s="261"/>
      <c r="AM466" s="261"/>
      <c r="AN466" s="261"/>
      <c r="AO466" s="261"/>
      <c r="AP466" s="261"/>
      <c r="AQ466" s="261"/>
      <c r="AR466" s="261"/>
      <c r="AS466" s="261"/>
      <c r="AT466" s="261"/>
      <c r="AU466" s="261"/>
      <c r="AV466" s="261"/>
      <c r="AW466" s="261"/>
      <c r="AX466" s="261"/>
      <c r="AY466" s="261"/>
      <c r="AZ466" s="261"/>
      <c r="BA466" s="261"/>
      <c r="BB466" s="261"/>
      <c r="BC466" s="261"/>
      <c r="BD466" s="261"/>
      <c r="BE466" s="261"/>
      <c r="BF466" s="261"/>
      <c r="BG466" s="261"/>
      <c r="BH466" s="261"/>
      <c r="BI466" s="261"/>
      <c r="BJ466" s="261"/>
      <c r="BK466" s="261"/>
      <c r="BL466" s="261"/>
      <c r="BM466" s="261"/>
      <c r="BN466" s="261"/>
      <c r="BO466" s="261"/>
      <c r="BP466" s="261"/>
      <c r="BQ466" s="261"/>
      <c r="BR466" s="261"/>
      <c r="BS466" s="261"/>
      <c r="BT466" s="261"/>
      <c r="BU466" s="261"/>
      <c r="BV466" s="261"/>
      <c r="BW466" s="261"/>
      <c r="BX466" s="261"/>
      <c r="BY466" s="261"/>
      <c r="BZ466" s="261"/>
      <c r="CA466" s="261"/>
      <c r="CB466" s="261"/>
    </row>
    <row r="467" spans="8:80">
      <c r="H467" s="24"/>
      <c r="M467" s="261"/>
      <c r="N467" s="261"/>
      <c r="O467" s="261"/>
      <c r="P467" s="261"/>
      <c r="Q467" s="261"/>
      <c r="R467" s="261"/>
      <c r="S467" s="261"/>
      <c r="T467" s="261"/>
      <c r="U467" s="261"/>
      <c r="V467" s="261"/>
      <c r="W467" s="261"/>
      <c r="X467" s="261"/>
      <c r="Y467" s="261"/>
      <c r="Z467" s="261"/>
      <c r="AA467" s="261"/>
      <c r="AB467" s="261"/>
      <c r="AC467" s="261"/>
      <c r="AD467" s="261"/>
      <c r="AE467" s="261"/>
      <c r="AF467" s="261"/>
      <c r="AG467" s="261"/>
      <c r="AH467" s="261"/>
      <c r="AI467" s="261"/>
      <c r="AJ467" s="261"/>
      <c r="AK467" s="261"/>
      <c r="AL467" s="261"/>
      <c r="AM467" s="261"/>
      <c r="AN467" s="261"/>
      <c r="AO467" s="261"/>
      <c r="AP467" s="261"/>
      <c r="AQ467" s="261"/>
      <c r="AR467" s="261"/>
      <c r="AS467" s="261"/>
      <c r="AT467" s="261"/>
      <c r="AU467" s="261"/>
      <c r="AV467" s="261"/>
      <c r="AW467" s="261"/>
      <c r="AX467" s="261"/>
      <c r="AY467" s="261"/>
      <c r="AZ467" s="261"/>
      <c r="BA467" s="261"/>
      <c r="BB467" s="261"/>
      <c r="BC467" s="261"/>
      <c r="BD467" s="261"/>
      <c r="BE467" s="261"/>
      <c r="BF467" s="261"/>
      <c r="BG467" s="261"/>
      <c r="BH467" s="261"/>
      <c r="BI467" s="261"/>
      <c r="BJ467" s="261"/>
      <c r="BK467" s="261"/>
      <c r="BL467" s="261"/>
      <c r="BM467" s="261"/>
      <c r="BN467" s="261"/>
      <c r="BO467" s="261"/>
      <c r="BP467" s="261"/>
      <c r="BQ467" s="261"/>
      <c r="BR467" s="261"/>
      <c r="BS467" s="261"/>
      <c r="BT467" s="261"/>
      <c r="BU467" s="261"/>
      <c r="BV467" s="261"/>
      <c r="BW467" s="261"/>
      <c r="BX467" s="261"/>
      <c r="BY467" s="261"/>
      <c r="BZ467" s="261"/>
      <c r="CA467" s="261"/>
      <c r="CB467" s="261"/>
    </row>
    <row r="468" spans="8:80">
      <c r="H468" s="24"/>
      <c r="M468" s="261"/>
      <c r="N468" s="261"/>
      <c r="O468" s="261"/>
      <c r="P468" s="261"/>
      <c r="Q468" s="261"/>
      <c r="R468" s="261"/>
      <c r="S468" s="261"/>
      <c r="T468" s="261"/>
      <c r="U468" s="261"/>
      <c r="V468" s="261"/>
      <c r="W468" s="261"/>
      <c r="X468" s="261"/>
      <c r="Y468" s="261"/>
      <c r="Z468" s="261"/>
      <c r="AA468" s="261"/>
      <c r="AB468" s="261"/>
      <c r="AC468" s="261"/>
      <c r="AD468" s="261"/>
      <c r="AE468" s="261"/>
      <c r="AF468" s="261"/>
      <c r="AG468" s="261"/>
      <c r="AH468" s="261"/>
      <c r="AI468" s="261"/>
      <c r="AJ468" s="261"/>
      <c r="AK468" s="261"/>
      <c r="AL468" s="261"/>
      <c r="AM468" s="261"/>
      <c r="AN468" s="261"/>
      <c r="AO468" s="261"/>
      <c r="AP468" s="261"/>
      <c r="AQ468" s="261"/>
      <c r="AR468" s="261"/>
      <c r="AS468" s="261"/>
      <c r="AT468" s="261"/>
      <c r="AU468" s="261"/>
      <c r="AV468" s="261"/>
      <c r="AW468" s="261"/>
      <c r="AX468" s="261"/>
      <c r="AY468" s="261"/>
      <c r="AZ468" s="261"/>
      <c r="BA468" s="261"/>
      <c r="BB468" s="261"/>
      <c r="BC468" s="261"/>
      <c r="BD468" s="261"/>
      <c r="BE468" s="261"/>
      <c r="BF468" s="261"/>
      <c r="BG468" s="261"/>
      <c r="BH468" s="261"/>
      <c r="BI468" s="261"/>
      <c r="BJ468" s="261"/>
      <c r="BK468" s="261"/>
      <c r="BL468" s="261"/>
      <c r="BM468" s="261"/>
      <c r="BN468" s="261"/>
      <c r="BO468" s="261"/>
      <c r="BP468" s="261"/>
      <c r="BQ468" s="261"/>
      <c r="BR468" s="261"/>
      <c r="BS468" s="261"/>
      <c r="BT468" s="261"/>
      <c r="BU468" s="261"/>
      <c r="BV468" s="261"/>
      <c r="BW468" s="261"/>
      <c r="BX468" s="261"/>
      <c r="BY468" s="261"/>
      <c r="BZ468" s="261"/>
      <c r="CA468" s="261"/>
      <c r="CB468" s="261"/>
    </row>
    <row r="469" spans="8:80">
      <c r="H469" s="24"/>
      <c r="M469" s="261"/>
      <c r="N469" s="261"/>
      <c r="O469" s="261"/>
      <c r="P469" s="261"/>
      <c r="Q469" s="261"/>
      <c r="R469" s="261"/>
      <c r="S469" s="261"/>
      <c r="T469" s="261"/>
      <c r="U469" s="261"/>
      <c r="V469" s="261"/>
      <c r="W469" s="261"/>
      <c r="X469" s="261"/>
      <c r="Y469" s="261"/>
      <c r="Z469" s="261"/>
      <c r="AA469" s="261"/>
      <c r="AB469" s="261"/>
      <c r="AC469" s="261"/>
      <c r="AD469" s="261"/>
      <c r="AE469" s="261"/>
      <c r="AF469" s="261"/>
      <c r="AG469" s="261"/>
      <c r="AH469" s="261"/>
      <c r="AI469" s="261"/>
      <c r="AJ469" s="261"/>
      <c r="AK469" s="261"/>
      <c r="AL469" s="261"/>
      <c r="AM469" s="261"/>
      <c r="AN469" s="261"/>
      <c r="AO469" s="261"/>
      <c r="AP469" s="261"/>
      <c r="AQ469" s="261"/>
      <c r="AR469" s="261"/>
      <c r="AS469" s="261"/>
      <c r="AT469" s="261"/>
      <c r="AU469" s="261"/>
      <c r="AV469" s="261"/>
      <c r="AW469" s="261"/>
      <c r="AX469" s="261"/>
      <c r="AY469" s="261"/>
      <c r="AZ469" s="261"/>
      <c r="BA469" s="261"/>
      <c r="BB469" s="261"/>
      <c r="BC469" s="261"/>
      <c r="BD469" s="261"/>
      <c r="BE469" s="261"/>
      <c r="BF469" s="261"/>
      <c r="BG469" s="261"/>
      <c r="BH469" s="261"/>
      <c r="BI469" s="261"/>
      <c r="BJ469" s="261"/>
      <c r="BK469" s="261"/>
      <c r="BL469" s="261"/>
      <c r="BM469" s="261"/>
      <c r="BN469" s="261"/>
      <c r="BO469" s="261"/>
      <c r="BP469" s="261"/>
      <c r="BQ469" s="261"/>
      <c r="BR469" s="261"/>
      <c r="BS469" s="261"/>
      <c r="BT469" s="261"/>
      <c r="BU469" s="261"/>
      <c r="BV469" s="261"/>
      <c r="BW469" s="261"/>
      <c r="BX469" s="261"/>
      <c r="BY469" s="261"/>
      <c r="BZ469" s="261"/>
      <c r="CA469" s="261"/>
      <c r="CB469" s="261"/>
    </row>
    <row r="470" spans="8:80">
      <c r="H470" s="24"/>
      <c r="M470" s="261"/>
      <c r="N470" s="261"/>
      <c r="O470" s="261"/>
      <c r="P470" s="261"/>
      <c r="Q470" s="261"/>
      <c r="R470" s="261"/>
      <c r="S470" s="261"/>
      <c r="T470" s="261"/>
      <c r="U470" s="261"/>
      <c r="V470" s="261"/>
      <c r="W470" s="261"/>
      <c r="X470" s="261"/>
      <c r="Y470" s="261"/>
      <c r="Z470" s="261"/>
      <c r="AA470" s="261"/>
      <c r="AB470" s="261"/>
      <c r="AC470" s="261"/>
      <c r="AD470" s="261"/>
      <c r="AE470" s="261"/>
      <c r="AF470" s="261"/>
      <c r="AG470" s="261"/>
      <c r="AH470" s="261"/>
      <c r="AI470" s="261"/>
      <c r="AJ470" s="261"/>
      <c r="AK470" s="261"/>
      <c r="AL470" s="261"/>
      <c r="AM470" s="261"/>
      <c r="AN470" s="261"/>
      <c r="AO470" s="261"/>
      <c r="AP470" s="261"/>
      <c r="AQ470" s="261"/>
      <c r="AR470" s="261"/>
      <c r="AS470" s="261"/>
      <c r="AT470" s="261"/>
      <c r="AU470" s="261"/>
      <c r="AV470" s="261"/>
      <c r="AW470" s="261"/>
      <c r="AX470" s="261"/>
      <c r="AY470" s="261"/>
      <c r="AZ470" s="261"/>
      <c r="BA470" s="261"/>
      <c r="BB470" s="261"/>
      <c r="BC470" s="261"/>
      <c r="BD470" s="261"/>
      <c r="BE470" s="261"/>
      <c r="BF470" s="261"/>
      <c r="BG470" s="261"/>
      <c r="BH470" s="261"/>
      <c r="BI470" s="261"/>
      <c r="BJ470" s="261"/>
      <c r="BK470" s="261"/>
      <c r="BL470" s="261"/>
      <c r="BM470" s="261"/>
      <c r="BN470" s="261"/>
      <c r="BO470" s="261"/>
      <c r="BP470" s="261"/>
      <c r="BQ470" s="261"/>
      <c r="BR470" s="261"/>
      <c r="BS470" s="261"/>
      <c r="BT470" s="261"/>
      <c r="BU470" s="261"/>
      <c r="BV470" s="261"/>
      <c r="BW470" s="261"/>
      <c r="BX470" s="261"/>
      <c r="BY470" s="261"/>
      <c r="BZ470" s="261"/>
      <c r="CA470" s="261"/>
      <c r="CB470" s="261"/>
    </row>
    <row r="471" spans="8:80">
      <c r="H471" s="24"/>
      <c r="M471" s="261"/>
      <c r="N471" s="261"/>
      <c r="O471" s="261"/>
      <c r="P471" s="261"/>
      <c r="Q471" s="261"/>
      <c r="R471" s="261"/>
      <c r="S471" s="261"/>
      <c r="T471" s="261"/>
      <c r="U471" s="261"/>
      <c r="V471" s="261"/>
      <c r="W471" s="261"/>
      <c r="X471" s="261"/>
      <c r="Y471" s="261"/>
      <c r="Z471" s="261"/>
      <c r="AA471" s="261"/>
      <c r="AB471" s="261"/>
      <c r="AC471" s="261"/>
      <c r="AD471" s="261"/>
      <c r="AE471" s="261"/>
      <c r="AF471" s="261"/>
      <c r="AG471" s="261"/>
      <c r="AH471" s="261"/>
      <c r="AI471" s="261"/>
      <c r="AJ471" s="261"/>
      <c r="AK471" s="261"/>
      <c r="AL471" s="261"/>
      <c r="AM471" s="261"/>
      <c r="AN471" s="261"/>
      <c r="AO471" s="261"/>
      <c r="AP471" s="261"/>
      <c r="AQ471" s="261"/>
      <c r="AR471" s="261"/>
      <c r="AS471" s="261"/>
      <c r="AT471" s="261"/>
      <c r="AU471" s="261"/>
      <c r="AV471" s="261"/>
      <c r="AW471" s="261"/>
      <c r="AX471" s="261"/>
      <c r="AY471" s="261"/>
      <c r="AZ471" s="261"/>
      <c r="BA471" s="261"/>
      <c r="BB471" s="261"/>
      <c r="BC471" s="261"/>
      <c r="BD471" s="261"/>
      <c r="BE471" s="261"/>
      <c r="BF471" s="261"/>
      <c r="BG471" s="261"/>
      <c r="BH471" s="261"/>
      <c r="BI471" s="261"/>
      <c r="BJ471" s="261"/>
      <c r="BK471" s="261"/>
      <c r="BL471" s="261"/>
      <c r="BM471" s="261"/>
      <c r="BN471" s="261"/>
      <c r="BO471" s="261"/>
      <c r="BP471" s="261"/>
      <c r="BQ471" s="261"/>
      <c r="BR471" s="261"/>
      <c r="BS471" s="261"/>
      <c r="BT471" s="261"/>
      <c r="BU471" s="261"/>
      <c r="BV471" s="261"/>
      <c r="BW471" s="261"/>
      <c r="BX471" s="261"/>
      <c r="BY471" s="261"/>
      <c r="BZ471" s="261"/>
      <c r="CA471" s="261"/>
      <c r="CB471" s="261"/>
    </row>
    <row r="472" spans="8:80">
      <c r="H472" s="24"/>
      <c r="M472" s="261"/>
      <c r="N472" s="261"/>
      <c r="O472" s="261"/>
      <c r="P472" s="261"/>
      <c r="Q472" s="261"/>
      <c r="R472" s="261"/>
      <c r="S472" s="261"/>
      <c r="T472" s="261"/>
      <c r="U472" s="261"/>
      <c r="V472" s="261"/>
      <c r="W472" s="261"/>
      <c r="X472" s="261"/>
      <c r="Y472" s="261"/>
      <c r="Z472" s="261"/>
      <c r="AA472" s="261"/>
      <c r="AB472" s="261"/>
      <c r="AC472" s="261"/>
      <c r="AD472" s="261"/>
      <c r="AE472" s="261"/>
      <c r="AF472" s="261"/>
      <c r="AG472" s="261"/>
      <c r="AH472" s="261"/>
      <c r="AI472" s="261"/>
      <c r="AJ472" s="261"/>
      <c r="AK472" s="261"/>
      <c r="AL472" s="261"/>
      <c r="AM472" s="261"/>
      <c r="AN472" s="261"/>
      <c r="AO472" s="261"/>
      <c r="AP472" s="261"/>
      <c r="AQ472" s="261"/>
      <c r="AR472" s="261"/>
      <c r="AS472" s="261"/>
      <c r="AT472" s="261"/>
      <c r="AU472" s="261"/>
      <c r="AV472" s="261"/>
      <c r="AW472" s="261"/>
      <c r="AX472" s="261"/>
      <c r="AY472" s="261"/>
      <c r="AZ472" s="261"/>
      <c r="BA472" s="261"/>
      <c r="BB472" s="261"/>
      <c r="BC472" s="261"/>
      <c r="BD472" s="261"/>
      <c r="BE472" s="261"/>
      <c r="BF472" s="261"/>
      <c r="BG472" s="261"/>
      <c r="BH472" s="261"/>
      <c r="BI472" s="261"/>
      <c r="BJ472" s="261"/>
      <c r="BK472" s="261"/>
      <c r="BL472" s="261"/>
      <c r="BM472" s="261"/>
      <c r="BN472" s="261"/>
      <c r="BO472" s="261"/>
      <c r="BP472" s="261"/>
      <c r="BQ472" s="261"/>
      <c r="BR472" s="261"/>
      <c r="BS472" s="261"/>
      <c r="BT472" s="261"/>
      <c r="BU472" s="261"/>
      <c r="BV472" s="261"/>
      <c r="BW472" s="261"/>
      <c r="BX472" s="261"/>
      <c r="BY472" s="261"/>
      <c r="BZ472" s="261"/>
      <c r="CA472" s="261"/>
      <c r="CB472" s="261"/>
    </row>
    <row r="473" spans="8:80">
      <c r="H473" s="24"/>
      <c r="M473" s="261"/>
      <c r="N473" s="261"/>
      <c r="O473" s="261"/>
      <c r="P473" s="261"/>
      <c r="Q473" s="261"/>
      <c r="R473" s="261"/>
      <c r="S473" s="261"/>
      <c r="T473" s="261"/>
      <c r="U473" s="261"/>
      <c r="V473" s="261"/>
      <c r="W473" s="261"/>
      <c r="X473" s="261"/>
      <c r="Y473" s="261"/>
      <c r="Z473" s="261"/>
      <c r="AA473" s="261"/>
      <c r="AB473" s="261"/>
      <c r="AC473" s="261"/>
      <c r="AD473" s="261"/>
      <c r="AE473" s="261"/>
      <c r="AF473" s="261"/>
      <c r="AG473" s="261"/>
      <c r="AH473" s="261"/>
      <c r="AI473" s="261"/>
      <c r="AJ473" s="261"/>
      <c r="AK473" s="261"/>
      <c r="AL473" s="261"/>
      <c r="AM473" s="261"/>
      <c r="AN473" s="261"/>
      <c r="AO473" s="261"/>
      <c r="AP473" s="261"/>
      <c r="AQ473" s="261"/>
      <c r="AR473" s="261"/>
      <c r="AS473" s="261"/>
      <c r="AT473" s="261"/>
      <c r="AU473" s="261"/>
      <c r="AV473" s="261"/>
      <c r="AW473" s="261"/>
      <c r="AX473" s="261"/>
      <c r="AY473" s="261"/>
      <c r="AZ473" s="261"/>
      <c r="BA473" s="261"/>
      <c r="BB473" s="261"/>
      <c r="BC473" s="261"/>
      <c r="BD473" s="261"/>
      <c r="BE473" s="261"/>
      <c r="BF473" s="261"/>
      <c r="BG473" s="261"/>
      <c r="BH473" s="261"/>
      <c r="BI473" s="261"/>
      <c r="BJ473" s="261"/>
      <c r="BK473" s="261"/>
      <c r="BL473" s="261"/>
      <c r="BM473" s="261"/>
      <c r="BN473" s="261"/>
      <c r="BO473" s="261"/>
      <c r="BP473" s="261"/>
      <c r="BQ473" s="261"/>
      <c r="BR473" s="261"/>
      <c r="BS473" s="261"/>
      <c r="BT473" s="261"/>
      <c r="BU473" s="261"/>
      <c r="BV473" s="261"/>
      <c r="BW473" s="261"/>
      <c r="BX473" s="261"/>
      <c r="BY473" s="261"/>
      <c r="BZ473" s="261"/>
      <c r="CA473" s="261"/>
      <c r="CB473" s="261"/>
    </row>
    <row r="474" spans="8:80">
      <c r="H474" s="24"/>
      <c r="M474" s="261"/>
      <c r="N474" s="261"/>
      <c r="O474" s="261"/>
      <c r="P474" s="261"/>
      <c r="Q474" s="261"/>
      <c r="R474" s="261"/>
      <c r="S474" s="261"/>
      <c r="T474" s="261"/>
      <c r="U474" s="261"/>
      <c r="V474" s="261"/>
      <c r="W474" s="261"/>
      <c r="X474" s="261"/>
      <c r="Y474" s="261"/>
      <c r="Z474" s="261"/>
      <c r="AA474" s="261"/>
      <c r="AB474" s="261"/>
      <c r="AC474" s="261"/>
      <c r="AD474" s="261"/>
      <c r="AE474" s="261"/>
      <c r="AF474" s="261"/>
      <c r="AG474" s="261"/>
      <c r="AH474" s="261"/>
      <c r="AI474" s="261"/>
      <c r="AJ474" s="261"/>
      <c r="AK474" s="261"/>
      <c r="AL474" s="261"/>
      <c r="AM474" s="261"/>
      <c r="AN474" s="261"/>
      <c r="AO474" s="261"/>
      <c r="AP474" s="261"/>
      <c r="AQ474" s="261"/>
      <c r="AR474" s="261"/>
      <c r="AS474" s="261"/>
      <c r="AT474" s="261"/>
      <c r="AU474" s="261"/>
      <c r="AV474" s="261"/>
      <c r="AW474" s="261"/>
      <c r="AX474" s="261"/>
      <c r="AY474" s="261"/>
      <c r="AZ474" s="261"/>
      <c r="BA474" s="261"/>
      <c r="BB474" s="261"/>
      <c r="BC474" s="261"/>
      <c r="BD474" s="261"/>
      <c r="BE474" s="261"/>
      <c r="BF474" s="261"/>
      <c r="BG474" s="261"/>
      <c r="BH474" s="261"/>
      <c r="BI474" s="261"/>
      <c r="BJ474" s="261"/>
      <c r="BK474" s="261"/>
      <c r="BL474" s="261"/>
      <c r="BM474" s="261"/>
      <c r="BN474" s="261"/>
      <c r="BO474" s="261"/>
      <c r="BP474" s="261"/>
      <c r="BQ474" s="261"/>
      <c r="BR474" s="261"/>
      <c r="BS474" s="261"/>
      <c r="BT474" s="261"/>
      <c r="BU474" s="261"/>
      <c r="BV474" s="261"/>
      <c r="BW474" s="261"/>
      <c r="BX474" s="261"/>
      <c r="BY474" s="261"/>
      <c r="BZ474" s="261"/>
      <c r="CA474" s="261"/>
      <c r="CB474" s="261"/>
    </row>
    <row r="475" spans="8:80">
      <c r="H475" s="24"/>
      <c r="M475" s="261"/>
      <c r="N475" s="261"/>
      <c r="O475" s="261"/>
      <c r="P475" s="261"/>
      <c r="Q475" s="261"/>
      <c r="R475" s="261"/>
      <c r="S475" s="261"/>
      <c r="T475" s="261"/>
      <c r="U475" s="261"/>
      <c r="V475" s="261"/>
      <c r="W475" s="261"/>
      <c r="X475" s="261"/>
      <c r="Y475" s="261"/>
      <c r="Z475" s="261"/>
      <c r="AA475" s="261"/>
      <c r="AB475" s="261"/>
      <c r="AC475" s="261"/>
      <c r="AD475" s="261"/>
      <c r="AE475" s="261"/>
      <c r="AF475" s="261"/>
      <c r="AG475" s="261"/>
      <c r="AH475" s="261"/>
      <c r="AI475" s="261"/>
      <c r="AJ475" s="261"/>
      <c r="AK475" s="261"/>
      <c r="AL475" s="261"/>
      <c r="AM475" s="261"/>
      <c r="AN475" s="261"/>
      <c r="AO475" s="261"/>
      <c r="AP475" s="261"/>
      <c r="AQ475" s="261"/>
      <c r="AR475" s="261"/>
      <c r="AS475" s="261"/>
      <c r="AT475" s="261"/>
      <c r="AU475" s="261"/>
      <c r="AV475" s="261"/>
      <c r="AW475" s="261"/>
      <c r="AX475" s="261"/>
      <c r="AY475" s="261"/>
      <c r="AZ475" s="261"/>
      <c r="BA475" s="261"/>
      <c r="BB475" s="261"/>
      <c r="BC475" s="261"/>
      <c r="BD475" s="261"/>
      <c r="BE475" s="261"/>
      <c r="BF475" s="261"/>
      <c r="BG475" s="261"/>
      <c r="BH475" s="261"/>
      <c r="BI475" s="261"/>
      <c r="BJ475" s="261"/>
      <c r="BK475" s="261"/>
      <c r="BL475" s="261"/>
      <c r="BM475" s="261"/>
      <c r="BN475" s="261"/>
      <c r="BO475" s="261"/>
      <c r="BP475" s="261"/>
      <c r="BQ475" s="261"/>
      <c r="BR475" s="261"/>
      <c r="BS475" s="261"/>
      <c r="BT475" s="261"/>
      <c r="BU475" s="261"/>
      <c r="BV475" s="261"/>
      <c r="BW475" s="261"/>
      <c r="BX475" s="261"/>
      <c r="BY475" s="261"/>
      <c r="BZ475" s="261"/>
      <c r="CA475" s="261"/>
      <c r="CB475" s="261"/>
    </row>
    <row r="476" spans="8:80">
      <c r="H476" s="24"/>
      <c r="M476" s="261"/>
      <c r="N476" s="261"/>
      <c r="O476" s="261"/>
      <c r="P476" s="261"/>
      <c r="Q476" s="261"/>
      <c r="R476" s="261"/>
      <c r="S476" s="261"/>
      <c r="T476" s="261"/>
      <c r="U476" s="261"/>
      <c r="V476" s="261"/>
      <c r="W476" s="261"/>
      <c r="X476" s="261"/>
      <c r="Y476" s="261"/>
      <c r="Z476" s="261"/>
      <c r="AA476" s="261"/>
      <c r="AB476" s="261"/>
      <c r="AC476" s="261"/>
      <c r="AD476" s="261"/>
      <c r="AE476" s="261"/>
      <c r="AF476" s="261"/>
      <c r="AG476" s="261"/>
      <c r="AH476" s="261"/>
      <c r="AI476" s="261"/>
      <c r="AJ476" s="261"/>
      <c r="AK476" s="261"/>
      <c r="AL476" s="261"/>
      <c r="AM476" s="261"/>
      <c r="AN476" s="261"/>
      <c r="AO476" s="261"/>
      <c r="AP476" s="261"/>
      <c r="AQ476" s="261"/>
      <c r="AR476" s="261"/>
      <c r="AS476" s="261"/>
      <c r="AT476" s="261"/>
      <c r="AU476" s="261"/>
      <c r="AV476" s="261"/>
      <c r="AW476" s="261"/>
      <c r="AX476" s="261"/>
      <c r="AY476" s="261"/>
      <c r="AZ476" s="261"/>
      <c r="BA476" s="261"/>
      <c r="BB476" s="261"/>
      <c r="BC476" s="261"/>
      <c r="BD476" s="261"/>
      <c r="BE476" s="261"/>
      <c r="BF476" s="261"/>
      <c r="BG476" s="261"/>
      <c r="BH476" s="261"/>
      <c r="BI476" s="261"/>
      <c r="BJ476" s="261"/>
      <c r="BK476" s="261"/>
      <c r="BL476" s="261"/>
      <c r="BM476" s="261"/>
      <c r="BN476" s="261"/>
      <c r="BO476" s="261"/>
      <c r="BP476" s="261"/>
      <c r="BQ476" s="261"/>
      <c r="BR476" s="261"/>
      <c r="BS476" s="261"/>
      <c r="BT476" s="261"/>
      <c r="BU476" s="261"/>
      <c r="BV476" s="261"/>
      <c r="BW476" s="261"/>
      <c r="BX476" s="261"/>
      <c r="BY476" s="261"/>
      <c r="BZ476" s="261"/>
      <c r="CA476" s="261"/>
      <c r="CB476" s="261"/>
    </row>
    <row r="477" spans="8:80">
      <c r="H477" s="24"/>
      <c r="M477" s="261"/>
      <c r="N477" s="261"/>
      <c r="O477" s="261"/>
      <c r="P477" s="261"/>
      <c r="Q477" s="261"/>
      <c r="R477" s="261"/>
      <c r="S477" s="261"/>
      <c r="T477" s="261"/>
      <c r="U477" s="261"/>
      <c r="V477" s="261"/>
      <c r="W477" s="261"/>
      <c r="X477" s="261"/>
      <c r="Y477" s="261"/>
      <c r="Z477" s="261"/>
      <c r="AA477" s="261"/>
      <c r="AB477" s="261"/>
      <c r="AC477" s="261"/>
      <c r="AD477" s="261"/>
      <c r="AE477" s="261"/>
      <c r="AF477" s="261"/>
      <c r="AG477" s="261"/>
      <c r="AH477" s="261"/>
      <c r="AI477" s="261"/>
      <c r="AJ477" s="261"/>
      <c r="AK477" s="261"/>
      <c r="AL477" s="261"/>
      <c r="AM477" s="261"/>
      <c r="AN477" s="261"/>
      <c r="AO477" s="261"/>
      <c r="AP477" s="261"/>
      <c r="AQ477" s="261"/>
      <c r="AR477" s="261"/>
      <c r="AS477" s="261"/>
      <c r="AT477" s="261"/>
      <c r="AU477" s="261"/>
      <c r="AV477" s="261"/>
      <c r="AW477" s="261"/>
      <c r="AX477" s="261"/>
      <c r="AY477" s="261"/>
      <c r="AZ477" s="261"/>
      <c r="BA477" s="261"/>
      <c r="BB477" s="261"/>
      <c r="BC477" s="261"/>
      <c r="BD477" s="261"/>
      <c r="BE477" s="261"/>
      <c r="BF477" s="261"/>
      <c r="BG477" s="261"/>
      <c r="BH477" s="261"/>
      <c r="BI477" s="261"/>
      <c r="BJ477" s="261"/>
      <c r="BK477" s="261"/>
      <c r="BL477" s="261"/>
      <c r="BM477" s="261"/>
      <c r="BN477" s="261"/>
      <c r="BO477" s="261"/>
      <c r="BP477" s="261"/>
      <c r="BQ477" s="261"/>
      <c r="BR477" s="261"/>
      <c r="BS477" s="261"/>
      <c r="BT477" s="261"/>
      <c r="BU477" s="261"/>
      <c r="BV477" s="261"/>
      <c r="BW477" s="261"/>
      <c r="BX477" s="261"/>
      <c r="BY477" s="261"/>
      <c r="BZ477" s="261"/>
      <c r="CA477" s="261"/>
      <c r="CB477" s="261"/>
    </row>
    <row r="478" spans="8:80">
      <c r="H478" s="24"/>
      <c r="M478" s="261"/>
      <c r="N478" s="261"/>
      <c r="O478" s="261"/>
      <c r="P478" s="261"/>
      <c r="Q478" s="261"/>
      <c r="R478" s="261"/>
      <c r="S478" s="261"/>
      <c r="T478" s="261"/>
      <c r="U478" s="261"/>
      <c r="V478" s="261"/>
      <c r="W478" s="261"/>
      <c r="X478" s="261"/>
      <c r="Y478" s="261"/>
      <c r="Z478" s="261"/>
      <c r="AA478" s="261"/>
      <c r="AB478" s="261"/>
      <c r="AC478" s="261"/>
      <c r="AD478" s="261"/>
      <c r="AE478" s="261"/>
      <c r="AF478" s="261"/>
      <c r="AG478" s="261"/>
      <c r="AH478" s="261"/>
      <c r="AI478" s="261"/>
      <c r="AJ478" s="261"/>
      <c r="AK478" s="261"/>
      <c r="AL478" s="261"/>
      <c r="AM478" s="261"/>
      <c r="AN478" s="261"/>
      <c r="AO478" s="261"/>
      <c r="AP478" s="261"/>
      <c r="AQ478" s="261"/>
      <c r="AR478" s="261"/>
      <c r="AS478" s="261"/>
      <c r="AT478" s="261"/>
      <c r="AU478" s="261"/>
      <c r="AV478" s="261"/>
      <c r="AW478" s="261"/>
      <c r="AX478" s="261"/>
      <c r="AY478" s="261"/>
      <c r="AZ478" s="261"/>
      <c r="BA478" s="261"/>
      <c r="BB478" s="261"/>
      <c r="BC478" s="261"/>
      <c r="BD478" s="261"/>
      <c r="BE478" s="261"/>
      <c r="BF478" s="261"/>
      <c r="BG478" s="261"/>
      <c r="BH478" s="261"/>
      <c r="BI478" s="261"/>
      <c r="BJ478" s="261"/>
      <c r="BK478" s="261"/>
      <c r="BL478" s="261"/>
      <c r="BM478" s="261"/>
      <c r="BN478" s="261"/>
      <c r="BO478" s="261"/>
      <c r="BP478" s="261"/>
      <c r="BQ478" s="261"/>
      <c r="BR478" s="261"/>
      <c r="BS478" s="261"/>
      <c r="BT478" s="261"/>
      <c r="BU478" s="261"/>
      <c r="BV478" s="261"/>
      <c r="BW478" s="261"/>
      <c r="BX478" s="261"/>
      <c r="BY478" s="261"/>
      <c r="BZ478" s="261"/>
      <c r="CA478" s="261"/>
      <c r="CB478" s="261"/>
    </row>
    <row r="479" spans="8:80">
      <c r="H479" s="24"/>
      <c r="M479" s="261"/>
      <c r="N479" s="261"/>
      <c r="O479" s="261"/>
      <c r="P479" s="261"/>
      <c r="Q479" s="261"/>
      <c r="R479" s="261"/>
      <c r="S479" s="261"/>
      <c r="T479" s="261"/>
      <c r="U479" s="261"/>
      <c r="V479" s="261"/>
      <c r="W479" s="261"/>
      <c r="X479" s="261"/>
      <c r="Y479" s="261"/>
      <c r="Z479" s="261"/>
      <c r="AA479" s="261"/>
      <c r="AB479" s="261"/>
      <c r="AC479" s="261"/>
      <c r="AD479" s="261"/>
      <c r="AE479" s="261"/>
      <c r="AF479" s="261"/>
      <c r="AG479" s="261"/>
      <c r="AH479" s="261"/>
      <c r="AI479" s="261"/>
      <c r="AJ479" s="261"/>
      <c r="AK479" s="261"/>
      <c r="AL479" s="261"/>
      <c r="AM479" s="261"/>
      <c r="AN479" s="261"/>
      <c r="AO479" s="261"/>
      <c r="AP479" s="261"/>
      <c r="AQ479" s="261"/>
      <c r="AR479" s="261"/>
      <c r="AS479" s="261"/>
      <c r="AT479" s="261"/>
      <c r="AU479" s="261"/>
      <c r="AV479" s="261"/>
      <c r="AW479" s="261"/>
      <c r="AX479" s="261"/>
      <c r="AY479" s="261"/>
      <c r="AZ479" s="261"/>
      <c r="BA479" s="261"/>
      <c r="BB479" s="261"/>
      <c r="BC479" s="261"/>
      <c r="BD479" s="261"/>
      <c r="BE479" s="261"/>
      <c r="BF479" s="261"/>
      <c r="BG479" s="261"/>
      <c r="BH479" s="261"/>
      <c r="BI479" s="261"/>
      <c r="BJ479" s="261"/>
      <c r="BK479" s="261"/>
      <c r="BL479" s="261"/>
      <c r="BM479" s="261"/>
      <c r="BN479" s="261"/>
      <c r="BO479" s="261"/>
      <c r="BP479" s="261"/>
      <c r="BQ479" s="261"/>
      <c r="BR479" s="261"/>
      <c r="BS479" s="261"/>
      <c r="BT479" s="261"/>
      <c r="BU479" s="261"/>
      <c r="BV479" s="261"/>
      <c r="BW479" s="261"/>
      <c r="BX479" s="261"/>
      <c r="BY479" s="261"/>
      <c r="BZ479" s="261"/>
      <c r="CA479" s="261"/>
      <c r="CB479" s="261"/>
    </row>
    <row r="480" spans="8:80">
      <c r="H480" s="24"/>
      <c r="M480" s="261"/>
      <c r="N480" s="261"/>
      <c r="O480" s="261"/>
      <c r="P480" s="261"/>
      <c r="Q480" s="261"/>
      <c r="R480" s="261"/>
      <c r="S480" s="261"/>
      <c r="T480" s="261"/>
      <c r="U480" s="261"/>
      <c r="V480" s="261"/>
      <c r="W480" s="261"/>
      <c r="X480" s="261"/>
      <c r="Y480" s="261"/>
      <c r="Z480" s="261"/>
      <c r="AA480" s="261"/>
      <c r="AB480" s="261"/>
      <c r="AC480" s="261"/>
      <c r="AD480" s="261"/>
      <c r="AE480" s="261"/>
      <c r="AF480" s="261"/>
      <c r="AG480" s="261"/>
      <c r="AH480" s="261"/>
      <c r="AI480" s="261"/>
      <c r="AJ480" s="261"/>
      <c r="AK480" s="261"/>
      <c r="AL480" s="261"/>
      <c r="AM480" s="261"/>
      <c r="AN480" s="261"/>
      <c r="AO480" s="261"/>
      <c r="AP480" s="261"/>
      <c r="AQ480" s="261"/>
      <c r="AR480" s="261"/>
      <c r="AS480" s="261"/>
      <c r="AT480" s="261"/>
      <c r="AU480" s="261"/>
      <c r="AV480" s="261"/>
      <c r="AW480" s="261"/>
      <c r="AX480" s="261"/>
      <c r="AY480" s="261"/>
      <c r="AZ480" s="261"/>
      <c r="BA480" s="261"/>
      <c r="BB480" s="261"/>
      <c r="BC480" s="261"/>
      <c r="BD480" s="261"/>
      <c r="BE480" s="261"/>
      <c r="BF480" s="261"/>
      <c r="BG480" s="261"/>
      <c r="BH480" s="261"/>
      <c r="BI480" s="261"/>
      <c r="BJ480" s="261"/>
      <c r="BK480" s="261"/>
      <c r="BL480" s="261"/>
      <c r="BM480" s="261"/>
      <c r="BN480" s="261"/>
      <c r="BO480" s="261"/>
      <c r="BP480" s="261"/>
      <c r="BQ480" s="261"/>
      <c r="BR480" s="261"/>
      <c r="BS480" s="261"/>
      <c r="BT480" s="261"/>
      <c r="BU480" s="261"/>
      <c r="BV480" s="261"/>
      <c r="BW480" s="261"/>
      <c r="BX480" s="261"/>
      <c r="BY480" s="261"/>
      <c r="BZ480" s="261"/>
      <c r="CA480" s="261"/>
      <c r="CB480" s="261"/>
    </row>
    <row r="481" spans="8:80">
      <c r="H481" s="24"/>
      <c r="M481" s="261"/>
      <c r="N481" s="261"/>
      <c r="O481" s="261"/>
      <c r="P481" s="261"/>
      <c r="Q481" s="261"/>
      <c r="R481" s="261"/>
      <c r="S481" s="261"/>
      <c r="T481" s="261"/>
      <c r="U481" s="261"/>
      <c r="V481" s="261"/>
      <c r="W481" s="261"/>
      <c r="X481" s="261"/>
      <c r="Y481" s="261"/>
      <c r="Z481" s="261"/>
      <c r="AA481" s="261"/>
      <c r="AB481" s="261"/>
      <c r="AC481" s="261"/>
      <c r="AD481" s="261"/>
      <c r="AE481" s="261"/>
      <c r="AF481" s="261"/>
      <c r="AG481" s="261"/>
      <c r="AH481" s="261"/>
      <c r="AI481" s="261"/>
      <c r="AJ481" s="261"/>
      <c r="AK481" s="261"/>
      <c r="AL481" s="261"/>
      <c r="AM481" s="261"/>
      <c r="AN481" s="261"/>
      <c r="AO481" s="261"/>
      <c r="AP481" s="261"/>
      <c r="AQ481" s="261"/>
      <c r="AR481" s="261"/>
      <c r="AS481" s="261"/>
      <c r="AT481" s="261"/>
      <c r="AU481" s="261"/>
      <c r="AV481" s="261"/>
      <c r="AW481" s="261"/>
      <c r="AX481" s="261"/>
      <c r="AY481" s="261"/>
      <c r="AZ481" s="261"/>
      <c r="BA481" s="261"/>
      <c r="BB481" s="261"/>
      <c r="BC481" s="261"/>
      <c r="BD481" s="261"/>
      <c r="BE481" s="261"/>
      <c r="BF481" s="261"/>
      <c r="BG481" s="261"/>
      <c r="BH481" s="261"/>
      <c r="BI481" s="261"/>
      <c r="BJ481" s="261"/>
      <c r="BK481" s="261"/>
      <c r="BL481" s="261"/>
      <c r="BM481" s="261"/>
      <c r="BN481" s="261"/>
      <c r="BO481" s="261"/>
      <c r="BP481" s="261"/>
      <c r="BQ481" s="261"/>
      <c r="BR481" s="261"/>
      <c r="BS481" s="261"/>
      <c r="BT481" s="261"/>
      <c r="BU481" s="261"/>
      <c r="BV481" s="261"/>
      <c r="BW481" s="261"/>
      <c r="BX481" s="261"/>
      <c r="BY481" s="261"/>
      <c r="BZ481" s="261"/>
      <c r="CA481" s="261"/>
      <c r="CB481" s="261"/>
    </row>
    <row r="482" spans="8:80">
      <c r="H482" s="24"/>
      <c r="M482" s="261"/>
      <c r="N482" s="261"/>
      <c r="O482" s="261"/>
      <c r="P482" s="261"/>
      <c r="Q482" s="261"/>
      <c r="R482" s="261"/>
      <c r="S482" s="261"/>
      <c r="T482" s="261"/>
      <c r="U482" s="261"/>
      <c r="V482" s="261"/>
      <c r="W482" s="261"/>
      <c r="X482" s="261"/>
      <c r="Y482" s="261"/>
      <c r="Z482" s="261"/>
      <c r="AA482" s="261"/>
      <c r="AB482" s="261"/>
      <c r="AC482" s="261"/>
      <c r="AD482" s="261"/>
      <c r="AE482" s="261"/>
      <c r="AF482" s="261"/>
      <c r="AG482" s="261"/>
      <c r="AH482" s="261"/>
      <c r="AI482" s="261"/>
      <c r="AJ482" s="261"/>
      <c r="AK482" s="261"/>
      <c r="AL482" s="261"/>
      <c r="AM482" s="261"/>
      <c r="AN482" s="261"/>
      <c r="AO482" s="261"/>
      <c r="AP482" s="261"/>
      <c r="AQ482" s="261"/>
      <c r="AR482" s="261"/>
      <c r="AS482" s="261"/>
      <c r="AT482" s="261"/>
      <c r="AU482" s="261"/>
      <c r="AV482" s="261"/>
      <c r="AW482" s="261"/>
      <c r="AX482" s="261"/>
      <c r="AY482" s="261"/>
      <c r="AZ482" s="261"/>
      <c r="BA482" s="261"/>
      <c r="BB482" s="261"/>
      <c r="BC482" s="261"/>
      <c r="BD482" s="261"/>
      <c r="BE482" s="261"/>
      <c r="BF482" s="261"/>
      <c r="BG482" s="261"/>
      <c r="BH482" s="261"/>
      <c r="BI482" s="261"/>
      <c r="BJ482" s="261"/>
      <c r="BK482" s="261"/>
      <c r="BL482" s="261"/>
      <c r="BM482" s="261"/>
      <c r="BN482" s="261"/>
      <c r="BO482" s="261"/>
      <c r="BP482" s="261"/>
      <c r="BQ482" s="261"/>
      <c r="BR482" s="261"/>
      <c r="BS482" s="261"/>
      <c r="BT482" s="261"/>
      <c r="BU482" s="261"/>
      <c r="BV482" s="261"/>
      <c r="BW482" s="261"/>
      <c r="BX482" s="261"/>
      <c r="BY482" s="261"/>
      <c r="BZ482" s="261"/>
      <c r="CA482" s="261"/>
      <c r="CB482" s="261"/>
    </row>
    <row r="483" spans="8:80">
      <c r="H483" s="24"/>
      <c r="M483" s="261"/>
      <c r="N483" s="261"/>
      <c r="O483" s="261"/>
      <c r="P483" s="261"/>
      <c r="Q483" s="261"/>
      <c r="R483" s="261"/>
      <c r="S483" s="261"/>
      <c r="T483" s="261"/>
      <c r="U483" s="261"/>
      <c r="V483" s="261"/>
      <c r="W483" s="261"/>
      <c r="X483" s="261"/>
      <c r="Y483" s="261"/>
      <c r="Z483" s="261"/>
      <c r="AA483" s="261"/>
      <c r="AB483" s="261"/>
      <c r="AC483" s="261"/>
      <c r="AD483" s="261"/>
      <c r="AE483" s="261"/>
      <c r="AF483" s="261"/>
      <c r="AG483" s="261"/>
      <c r="AH483" s="261"/>
      <c r="AI483" s="261"/>
      <c r="AJ483" s="261"/>
      <c r="AK483" s="261"/>
      <c r="AL483" s="261"/>
      <c r="AM483" s="261"/>
      <c r="AN483" s="261"/>
      <c r="AO483" s="261"/>
      <c r="AP483" s="261"/>
      <c r="AQ483" s="261"/>
      <c r="AR483" s="261"/>
      <c r="AS483" s="261"/>
      <c r="AT483" s="261"/>
      <c r="AU483" s="261"/>
      <c r="AV483" s="261"/>
      <c r="AW483" s="261"/>
      <c r="AX483" s="261"/>
      <c r="AY483" s="261"/>
      <c r="AZ483" s="261"/>
      <c r="BA483" s="261"/>
      <c r="BB483" s="261"/>
      <c r="BC483" s="261"/>
      <c r="BD483" s="261"/>
      <c r="BE483" s="261"/>
      <c r="BF483" s="261"/>
      <c r="BG483" s="261"/>
      <c r="BH483" s="261"/>
      <c r="BI483" s="261"/>
      <c r="BJ483" s="261"/>
      <c r="BK483" s="261"/>
      <c r="BL483" s="261"/>
      <c r="BM483" s="261"/>
      <c r="BN483" s="261"/>
      <c r="BO483" s="261"/>
      <c r="BP483" s="261"/>
      <c r="BQ483" s="261"/>
      <c r="BR483" s="261"/>
      <c r="BS483" s="261"/>
      <c r="BT483" s="261"/>
      <c r="BU483" s="261"/>
      <c r="BV483" s="261"/>
      <c r="BW483" s="261"/>
      <c r="BX483" s="261"/>
      <c r="BY483" s="261"/>
      <c r="BZ483" s="261"/>
      <c r="CA483" s="261"/>
      <c r="CB483" s="261"/>
    </row>
    <row r="484" spans="8:80">
      <c r="H484" s="24"/>
      <c r="M484" s="261"/>
      <c r="N484" s="261"/>
      <c r="O484" s="261"/>
      <c r="P484" s="261"/>
      <c r="Q484" s="261"/>
      <c r="R484" s="261"/>
      <c r="S484" s="261"/>
      <c r="T484" s="261"/>
      <c r="U484" s="261"/>
      <c r="V484" s="261"/>
      <c r="W484" s="261"/>
      <c r="X484" s="261"/>
      <c r="Y484" s="261"/>
      <c r="Z484" s="261"/>
      <c r="AA484" s="261"/>
      <c r="AB484" s="261"/>
      <c r="AC484" s="261"/>
      <c r="AD484" s="261"/>
      <c r="AE484" s="261"/>
      <c r="AF484" s="261"/>
      <c r="AG484" s="261"/>
      <c r="AH484" s="261"/>
      <c r="AI484" s="261"/>
      <c r="AJ484" s="261"/>
      <c r="AK484" s="261"/>
      <c r="AL484" s="261"/>
      <c r="AM484" s="261"/>
      <c r="AN484" s="261"/>
      <c r="AO484" s="261"/>
      <c r="AP484" s="261"/>
      <c r="AQ484" s="261"/>
      <c r="AR484" s="261"/>
      <c r="AS484" s="261"/>
      <c r="AT484" s="261"/>
      <c r="AU484" s="261"/>
      <c r="AV484" s="261"/>
      <c r="AW484" s="261"/>
      <c r="AX484" s="261"/>
      <c r="AY484" s="261"/>
      <c r="AZ484" s="261"/>
      <c r="BA484" s="261"/>
      <c r="BB484" s="261"/>
      <c r="BC484" s="261"/>
      <c r="BD484" s="261"/>
      <c r="BE484" s="261"/>
      <c r="BF484" s="261"/>
      <c r="BG484" s="261"/>
      <c r="BH484" s="261"/>
      <c r="BI484" s="261"/>
      <c r="BJ484" s="261"/>
      <c r="BK484" s="261"/>
      <c r="BL484" s="261"/>
      <c r="BM484" s="261"/>
      <c r="BN484" s="261"/>
      <c r="BO484" s="261"/>
      <c r="BP484" s="261"/>
      <c r="BQ484" s="261"/>
      <c r="BR484" s="261"/>
      <c r="BS484" s="261"/>
      <c r="BT484" s="261"/>
      <c r="BU484" s="261"/>
      <c r="BV484" s="261"/>
      <c r="BW484" s="261"/>
      <c r="BX484" s="261"/>
      <c r="BY484" s="261"/>
      <c r="BZ484" s="261"/>
      <c r="CA484" s="261"/>
      <c r="CB484" s="261"/>
    </row>
    <row r="485" spans="8:80">
      <c r="H485" s="24"/>
      <c r="M485" s="261"/>
      <c r="N485" s="261"/>
      <c r="O485" s="261"/>
      <c r="P485" s="261"/>
      <c r="Q485" s="261"/>
      <c r="R485" s="261"/>
      <c r="S485" s="261"/>
      <c r="T485" s="261"/>
      <c r="U485" s="261"/>
      <c r="V485" s="261"/>
      <c r="W485" s="261"/>
      <c r="X485" s="261"/>
      <c r="Y485" s="261"/>
      <c r="Z485" s="261"/>
      <c r="AA485" s="261"/>
      <c r="AB485" s="261"/>
      <c r="AC485" s="261"/>
      <c r="AD485" s="261"/>
      <c r="AE485" s="261"/>
      <c r="AF485" s="261"/>
      <c r="AG485" s="261"/>
      <c r="AH485" s="261"/>
      <c r="AI485" s="261"/>
      <c r="AJ485" s="261"/>
      <c r="AK485" s="261"/>
      <c r="AL485" s="261"/>
      <c r="AM485" s="261"/>
      <c r="AN485" s="261"/>
      <c r="AO485" s="261"/>
      <c r="AP485" s="261"/>
      <c r="AQ485" s="261"/>
      <c r="AR485" s="261"/>
      <c r="AS485" s="261"/>
      <c r="AT485" s="261"/>
      <c r="AU485" s="261"/>
      <c r="AV485" s="261"/>
      <c r="AW485" s="261"/>
      <c r="AX485" s="261"/>
      <c r="AY485" s="261"/>
      <c r="AZ485" s="261"/>
      <c r="BA485" s="261"/>
      <c r="BB485" s="261"/>
      <c r="BC485" s="261"/>
      <c r="BD485" s="261"/>
      <c r="BE485" s="261"/>
      <c r="BF485" s="261"/>
      <c r="BG485" s="261"/>
      <c r="BH485" s="261"/>
      <c r="BI485" s="261"/>
      <c r="BJ485" s="261"/>
      <c r="BK485" s="261"/>
      <c r="BL485" s="261"/>
      <c r="BM485" s="261"/>
      <c r="BN485" s="261"/>
      <c r="BO485" s="261"/>
      <c r="BP485" s="261"/>
      <c r="BQ485" s="261"/>
      <c r="BR485" s="261"/>
      <c r="BS485" s="261"/>
      <c r="BT485" s="261"/>
      <c r="BU485" s="261"/>
      <c r="BV485" s="261"/>
      <c r="BW485" s="261"/>
      <c r="BX485" s="261"/>
      <c r="BY485" s="261"/>
      <c r="BZ485" s="261"/>
      <c r="CA485" s="261"/>
      <c r="CB485" s="261"/>
    </row>
    <row r="486" spans="8:80">
      <c r="H486" s="24"/>
      <c r="M486" s="261"/>
      <c r="N486" s="261"/>
      <c r="O486" s="261"/>
      <c r="P486" s="261"/>
      <c r="Q486" s="261"/>
      <c r="R486" s="261"/>
      <c r="S486" s="261"/>
      <c r="T486" s="261"/>
      <c r="U486" s="261"/>
      <c r="V486" s="261"/>
      <c r="W486" s="261"/>
      <c r="X486" s="261"/>
      <c r="Y486" s="261"/>
      <c r="Z486" s="261"/>
      <c r="AA486" s="261"/>
      <c r="AB486" s="261"/>
      <c r="AC486" s="261"/>
      <c r="AD486" s="261"/>
      <c r="AE486" s="261"/>
      <c r="AF486" s="261"/>
      <c r="AG486" s="261"/>
      <c r="AH486" s="261"/>
      <c r="AI486" s="261"/>
      <c r="AJ486" s="261"/>
      <c r="AK486" s="261"/>
      <c r="AL486" s="261"/>
      <c r="AM486" s="261"/>
      <c r="AN486" s="261"/>
      <c r="AO486" s="261"/>
      <c r="AP486" s="261"/>
      <c r="AQ486" s="261"/>
      <c r="AR486" s="261"/>
      <c r="AS486" s="261"/>
      <c r="AT486" s="261"/>
      <c r="AU486" s="261"/>
      <c r="AV486" s="261"/>
      <c r="AW486" s="261"/>
      <c r="AX486" s="261"/>
      <c r="AY486" s="261"/>
      <c r="AZ486" s="261"/>
      <c r="BA486" s="261"/>
      <c r="BB486" s="261"/>
      <c r="BC486" s="261"/>
      <c r="BD486" s="261"/>
      <c r="BE486" s="261"/>
      <c r="BF486" s="261"/>
      <c r="BG486" s="261"/>
      <c r="BH486" s="261"/>
      <c r="BI486" s="261"/>
      <c r="BJ486" s="261"/>
      <c r="BK486" s="261"/>
      <c r="BL486" s="261"/>
      <c r="BM486" s="261"/>
      <c r="BN486" s="261"/>
      <c r="BO486" s="261"/>
      <c r="BP486" s="261"/>
      <c r="BQ486" s="261"/>
      <c r="BR486" s="261"/>
      <c r="BS486" s="261"/>
      <c r="BT486" s="261"/>
      <c r="BU486" s="261"/>
      <c r="BV486" s="261"/>
      <c r="BW486" s="261"/>
      <c r="BX486" s="261"/>
      <c r="BY486" s="261"/>
      <c r="BZ486" s="261"/>
      <c r="CA486" s="261"/>
      <c r="CB486" s="261"/>
    </row>
    <row r="487" spans="8:80">
      <c r="H487" s="24"/>
      <c r="M487" s="261"/>
      <c r="N487" s="261"/>
      <c r="O487" s="261"/>
      <c r="P487" s="261"/>
      <c r="Q487" s="261"/>
      <c r="R487" s="261"/>
      <c r="S487" s="261"/>
      <c r="T487" s="261"/>
      <c r="U487" s="261"/>
      <c r="V487" s="261"/>
      <c r="W487" s="261"/>
      <c r="X487" s="261"/>
      <c r="Y487" s="261"/>
      <c r="Z487" s="261"/>
      <c r="AA487" s="261"/>
      <c r="AB487" s="261"/>
      <c r="AC487" s="261"/>
      <c r="AD487" s="261"/>
      <c r="AE487" s="261"/>
      <c r="AF487" s="261"/>
      <c r="AG487" s="261"/>
      <c r="AH487" s="261"/>
      <c r="AI487" s="261"/>
      <c r="AJ487" s="261"/>
      <c r="AK487" s="261"/>
      <c r="AL487" s="261"/>
      <c r="AM487" s="261"/>
      <c r="AN487" s="261"/>
      <c r="AO487" s="261"/>
      <c r="AP487" s="261"/>
      <c r="AQ487" s="261"/>
      <c r="AR487" s="261"/>
      <c r="AS487" s="261"/>
      <c r="AT487" s="261"/>
      <c r="AU487" s="261"/>
      <c r="AV487" s="261"/>
      <c r="AW487" s="261"/>
      <c r="AX487" s="261"/>
      <c r="AY487" s="261"/>
      <c r="AZ487" s="261"/>
      <c r="BA487" s="261"/>
      <c r="BB487" s="261"/>
      <c r="BC487" s="261"/>
      <c r="BD487" s="261"/>
      <c r="BE487" s="261"/>
      <c r="BF487" s="261"/>
      <c r="BG487" s="261"/>
      <c r="BH487" s="261"/>
      <c r="BI487" s="261"/>
      <c r="BJ487" s="261"/>
      <c r="BK487" s="261"/>
      <c r="BL487" s="261"/>
      <c r="BM487" s="261"/>
      <c r="BN487" s="261"/>
      <c r="BO487" s="261"/>
      <c r="BP487" s="261"/>
      <c r="BQ487" s="261"/>
      <c r="BR487" s="261"/>
      <c r="BS487" s="261"/>
      <c r="BT487" s="261"/>
      <c r="BU487" s="261"/>
      <c r="BV487" s="261"/>
      <c r="BW487" s="261"/>
      <c r="BX487" s="261"/>
      <c r="BY487" s="261"/>
      <c r="BZ487" s="261"/>
      <c r="CA487" s="261"/>
      <c r="CB487" s="261"/>
    </row>
    <row r="488" spans="8:80">
      <c r="H488" s="24"/>
      <c r="M488" s="261"/>
      <c r="N488" s="261"/>
      <c r="O488" s="261"/>
      <c r="P488" s="261"/>
      <c r="Q488" s="261"/>
      <c r="R488" s="261"/>
      <c r="S488" s="261"/>
      <c r="T488" s="261"/>
      <c r="U488" s="261"/>
      <c r="V488" s="261"/>
      <c r="W488" s="261"/>
      <c r="X488" s="261"/>
      <c r="Y488" s="261"/>
      <c r="Z488" s="261"/>
      <c r="AA488" s="261"/>
      <c r="AB488" s="261"/>
      <c r="AC488" s="261"/>
      <c r="AD488" s="261"/>
      <c r="AE488" s="261"/>
      <c r="AF488" s="261"/>
      <c r="AG488" s="261"/>
      <c r="AH488" s="261"/>
      <c r="AI488" s="261"/>
      <c r="AJ488" s="261"/>
      <c r="AK488" s="261"/>
      <c r="AL488" s="261"/>
      <c r="AM488" s="261"/>
      <c r="AN488" s="261"/>
      <c r="AO488" s="261"/>
      <c r="AP488" s="261"/>
      <c r="AQ488" s="261"/>
      <c r="AR488" s="261"/>
      <c r="AS488" s="261"/>
      <c r="AT488" s="261"/>
      <c r="AU488" s="261"/>
      <c r="AV488" s="261"/>
      <c r="AW488" s="261"/>
      <c r="AX488" s="261"/>
      <c r="AY488" s="261"/>
      <c r="AZ488" s="261"/>
      <c r="BA488" s="261"/>
      <c r="BB488" s="261"/>
      <c r="BC488" s="261"/>
      <c r="BD488" s="261"/>
      <c r="BE488" s="261"/>
      <c r="BF488" s="261"/>
      <c r="BG488" s="261"/>
      <c r="BH488" s="261"/>
      <c r="BI488" s="261"/>
      <c r="BJ488" s="261"/>
      <c r="BK488" s="261"/>
      <c r="BL488" s="261"/>
      <c r="BM488" s="261"/>
      <c r="BN488" s="261"/>
      <c r="BO488" s="261"/>
      <c r="BP488" s="261"/>
      <c r="BQ488" s="261"/>
      <c r="BR488" s="261"/>
      <c r="BS488" s="261"/>
      <c r="BT488" s="261"/>
      <c r="BU488" s="261"/>
      <c r="BV488" s="261"/>
      <c r="BW488" s="261"/>
      <c r="BX488" s="261"/>
      <c r="BY488" s="261"/>
      <c r="BZ488" s="261"/>
      <c r="CA488" s="261"/>
      <c r="CB488" s="261"/>
    </row>
    <row r="489" spans="8:80">
      <c r="H489" s="24"/>
      <c r="M489" s="261"/>
      <c r="N489" s="261"/>
      <c r="O489" s="261"/>
      <c r="P489" s="261"/>
      <c r="Q489" s="261"/>
      <c r="R489" s="261"/>
      <c r="S489" s="261"/>
      <c r="T489" s="261"/>
      <c r="U489" s="261"/>
      <c r="V489" s="261"/>
      <c r="W489" s="261"/>
      <c r="X489" s="261"/>
      <c r="Y489" s="261"/>
      <c r="Z489" s="261"/>
      <c r="AA489" s="261"/>
      <c r="AB489" s="261"/>
      <c r="AC489" s="261"/>
      <c r="AD489" s="261"/>
      <c r="AE489" s="261"/>
      <c r="AF489" s="261"/>
      <c r="AG489" s="261"/>
      <c r="AH489" s="261"/>
      <c r="AI489" s="261"/>
      <c r="AJ489" s="261"/>
      <c r="AK489" s="261"/>
      <c r="AL489" s="261"/>
      <c r="AM489" s="261"/>
      <c r="AN489" s="261"/>
      <c r="AO489" s="261"/>
      <c r="AP489" s="261"/>
      <c r="AQ489" s="261"/>
      <c r="AR489" s="261"/>
      <c r="AS489" s="261"/>
      <c r="AT489" s="261"/>
      <c r="AU489" s="261"/>
      <c r="AV489" s="261"/>
      <c r="AW489" s="261"/>
      <c r="AX489" s="261"/>
      <c r="AY489" s="261"/>
      <c r="AZ489" s="261"/>
      <c r="BA489" s="261"/>
      <c r="BB489" s="261"/>
      <c r="BC489" s="261"/>
      <c r="BD489" s="261"/>
      <c r="BE489" s="261"/>
      <c r="BF489" s="261"/>
      <c r="BG489" s="261"/>
      <c r="BH489" s="261"/>
      <c r="BI489" s="261"/>
      <c r="BJ489" s="261"/>
      <c r="BK489" s="261"/>
      <c r="BL489" s="261"/>
      <c r="BM489" s="261"/>
      <c r="BN489" s="261"/>
      <c r="BO489" s="261"/>
      <c r="BP489" s="261"/>
      <c r="BQ489" s="261"/>
      <c r="BR489" s="261"/>
      <c r="BS489" s="261"/>
      <c r="BT489" s="261"/>
      <c r="BU489" s="261"/>
      <c r="BV489" s="261"/>
      <c r="BW489" s="261"/>
      <c r="BX489" s="261"/>
      <c r="BY489" s="261"/>
      <c r="BZ489" s="261"/>
      <c r="CA489" s="261"/>
      <c r="CB489" s="261"/>
    </row>
    <row r="490" spans="8:80">
      <c r="H490" s="24"/>
      <c r="M490" s="261"/>
      <c r="N490" s="261"/>
      <c r="O490" s="261"/>
      <c r="P490" s="261"/>
      <c r="Q490" s="261"/>
      <c r="R490" s="261"/>
      <c r="S490" s="261"/>
      <c r="T490" s="261"/>
      <c r="U490" s="261"/>
      <c r="V490" s="261"/>
      <c r="W490" s="261"/>
      <c r="X490" s="261"/>
      <c r="Y490" s="261"/>
      <c r="Z490" s="261"/>
      <c r="AA490" s="261"/>
      <c r="AB490" s="261"/>
      <c r="AC490" s="261"/>
      <c r="AD490" s="261"/>
      <c r="AE490" s="261"/>
      <c r="AF490" s="261"/>
      <c r="AG490" s="261"/>
      <c r="AH490" s="261"/>
      <c r="AI490" s="261"/>
      <c r="AJ490" s="261"/>
      <c r="AK490" s="261"/>
      <c r="AL490" s="261"/>
      <c r="AM490" s="261"/>
      <c r="AN490" s="261"/>
      <c r="AO490" s="261"/>
      <c r="AP490" s="261"/>
      <c r="AQ490" s="261"/>
      <c r="AR490" s="261"/>
      <c r="AS490" s="261"/>
      <c r="AT490" s="261"/>
      <c r="AU490" s="261"/>
      <c r="AV490" s="261"/>
      <c r="AW490" s="261"/>
      <c r="AX490" s="261"/>
      <c r="AY490" s="261"/>
      <c r="AZ490" s="261"/>
      <c r="BA490" s="261"/>
      <c r="BB490" s="261"/>
      <c r="BC490" s="261"/>
      <c r="BD490" s="261"/>
      <c r="BE490" s="261"/>
      <c r="BF490" s="261"/>
      <c r="BG490" s="261"/>
      <c r="BH490" s="261"/>
      <c r="BI490" s="261"/>
      <c r="BJ490" s="261"/>
      <c r="BK490" s="261"/>
      <c r="BL490" s="261"/>
      <c r="BM490" s="261"/>
      <c r="BN490" s="261"/>
      <c r="BO490" s="261"/>
      <c r="BP490" s="261"/>
      <c r="BQ490" s="261"/>
      <c r="BR490" s="261"/>
      <c r="BS490" s="261"/>
      <c r="BT490" s="261"/>
      <c r="BU490" s="261"/>
      <c r="BV490" s="261"/>
      <c r="BW490" s="261"/>
      <c r="BX490" s="261"/>
      <c r="BY490" s="261"/>
      <c r="BZ490" s="261"/>
      <c r="CA490" s="261"/>
      <c r="CB490" s="261"/>
    </row>
    <row r="491" spans="8:80">
      <c r="H491" s="24"/>
      <c r="M491" s="261"/>
      <c r="N491" s="261"/>
      <c r="O491" s="261"/>
      <c r="P491" s="261"/>
      <c r="Q491" s="261"/>
      <c r="R491" s="261"/>
      <c r="S491" s="261"/>
      <c r="T491" s="261"/>
      <c r="U491" s="261"/>
      <c r="V491" s="261"/>
      <c r="W491" s="261"/>
      <c r="X491" s="261"/>
      <c r="Y491" s="261"/>
      <c r="Z491" s="261"/>
      <c r="AA491" s="261"/>
      <c r="AB491" s="261"/>
      <c r="AC491" s="261"/>
      <c r="AD491" s="261"/>
      <c r="AE491" s="261"/>
      <c r="AF491" s="261"/>
      <c r="AG491" s="261"/>
      <c r="AH491" s="261"/>
      <c r="AI491" s="261"/>
      <c r="AJ491" s="261"/>
      <c r="AK491" s="261"/>
      <c r="AL491" s="261"/>
      <c r="AM491" s="261"/>
      <c r="AN491" s="261"/>
      <c r="AO491" s="261"/>
      <c r="AP491" s="261"/>
      <c r="AQ491" s="261"/>
      <c r="AR491" s="261"/>
      <c r="AS491" s="261"/>
      <c r="AT491" s="261"/>
      <c r="AU491" s="261"/>
      <c r="AV491" s="261"/>
      <c r="AW491" s="261"/>
      <c r="AX491" s="261"/>
      <c r="AY491" s="261"/>
      <c r="AZ491" s="261"/>
      <c r="BA491" s="261"/>
      <c r="BB491" s="261"/>
      <c r="BC491" s="261"/>
      <c r="BD491" s="261"/>
      <c r="BE491" s="261"/>
      <c r="BF491" s="261"/>
      <c r="BG491" s="261"/>
      <c r="BH491" s="261"/>
      <c r="BI491" s="261"/>
      <c r="BJ491" s="261"/>
      <c r="BK491" s="261"/>
      <c r="BL491" s="261"/>
      <c r="BM491" s="261"/>
      <c r="BN491" s="261"/>
      <c r="BO491" s="261"/>
      <c r="BP491" s="261"/>
      <c r="BQ491" s="261"/>
      <c r="BR491" s="261"/>
      <c r="BS491" s="261"/>
      <c r="BT491" s="261"/>
      <c r="BU491" s="261"/>
      <c r="BV491" s="261"/>
      <c r="BW491" s="261"/>
      <c r="BX491" s="261"/>
      <c r="BY491" s="261"/>
      <c r="BZ491" s="261"/>
      <c r="CA491" s="261"/>
      <c r="CB491" s="261"/>
    </row>
    <row r="492" spans="8:80">
      <c r="H492" s="24"/>
      <c r="M492" s="261"/>
      <c r="N492" s="261"/>
      <c r="O492" s="261"/>
      <c r="P492" s="261"/>
      <c r="Q492" s="261"/>
      <c r="R492" s="261"/>
      <c r="S492" s="261"/>
      <c r="T492" s="261"/>
      <c r="U492" s="261"/>
      <c r="V492" s="261"/>
      <c r="W492" s="261"/>
      <c r="X492" s="261"/>
      <c r="Y492" s="261"/>
      <c r="Z492" s="261"/>
      <c r="AA492" s="261"/>
      <c r="AB492" s="261"/>
      <c r="AC492" s="261"/>
      <c r="AD492" s="261"/>
      <c r="AE492" s="261"/>
      <c r="AF492" s="261"/>
      <c r="AG492" s="261"/>
      <c r="AH492" s="261"/>
      <c r="AI492" s="261"/>
      <c r="AJ492" s="261"/>
      <c r="AK492" s="261"/>
      <c r="AL492" s="261"/>
      <c r="AM492" s="261"/>
      <c r="AN492" s="261"/>
      <c r="AO492" s="261"/>
      <c r="AP492" s="261"/>
      <c r="AQ492" s="261"/>
      <c r="AR492" s="261"/>
      <c r="AS492" s="261"/>
      <c r="AT492" s="261"/>
      <c r="AU492" s="261"/>
      <c r="AV492" s="261"/>
      <c r="AW492" s="261"/>
      <c r="AX492" s="261"/>
      <c r="AY492" s="261"/>
      <c r="AZ492" s="261"/>
      <c r="BA492" s="261"/>
      <c r="BB492" s="261"/>
      <c r="BC492" s="261"/>
      <c r="BD492" s="261"/>
      <c r="BE492" s="261"/>
      <c r="BF492" s="261"/>
      <c r="BG492" s="261"/>
      <c r="BH492" s="261"/>
      <c r="BI492" s="261"/>
      <c r="BJ492" s="261"/>
      <c r="BK492" s="261"/>
      <c r="BL492" s="261"/>
      <c r="BM492" s="261"/>
      <c r="BN492" s="261"/>
      <c r="BO492" s="261"/>
      <c r="BP492" s="261"/>
      <c r="BQ492" s="261"/>
      <c r="BR492" s="261"/>
      <c r="BS492" s="261"/>
      <c r="BT492" s="261"/>
      <c r="BU492" s="261"/>
      <c r="BV492" s="261"/>
      <c r="BW492" s="261"/>
      <c r="BX492" s="261"/>
      <c r="BY492" s="261"/>
      <c r="BZ492" s="261"/>
      <c r="CA492" s="261"/>
      <c r="CB492" s="261"/>
    </row>
    <row r="493" spans="8:80">
      <c r="H493" s="24"/>
      <c r="M493" s="261"/>
      <c r="N493" s="261"/>
      <c r="O493" s="261"/>
      <c r="P493" s="261"/>
      <c r="Q493" s="261"/>
      <c r="R493" s="261"/>
      <c r="S493" s="261"/>
      <c r="T493" s="261"/>
      <c r="U493" s="261"/>
      <c r="V493" s="261"/>
      <c r="W493" s="261"/>
      <c r="X493" s="261"/>
      <c r="Y493" s="261"/>
      <c r="Z493" s="261"/>
      <c r="AA493" s="261"/>
      <c r="AB493" s="261"/>
      <c r="AC493" s="261"/>
      <c r="AD493" s="261"/>
      <c r="AE493" s="261"/>
      <c r="AF493" s="261"/>
      <c r="AG493" s="261"/>
      <c r="AH493" s="261"/>
      <c r="AI493" s="261"/>
      <c r="AJ493" s="261"/>
      <c r="AK493" s="261"/>
      <c r="AL493" s="261"/>
      <c r="AM493" s="261"/>
      <c r="AN493" s="261"/>
      <c r="AO493" s="261"/>
      <c r="AP493" s="261"/>
      <c r="AQ493" s="261"/>
      <c r="AR493" s="261"/>
      <c r="AS493" s="261"/>
      <c r="AT493" s="261"/>
      <c r="AU493" s="261"/>
      <c r="AV493" s="261"/>
      <c r="AW493" s="261"/>
      <c r="AX493" s="261"/>
      <c r="AY493" s="261"/>
      <c r="AZ493" s="261"/>
      <c r="BA493" s="261"/>
      <c r="BB493" s="261"/>
      <c r="BC493" s="261"/>
      <c r="BD493" s="261"/>
      <c r="BE493" s="261"/>
      <c r="BF493" s="261"/>
      <c r="BG493" s="261"/>
      <c r="BH493" s="261"/>
      <c r="BI493" s="261"/>
      <c r="BJ493" s="261"/>
      <c r="BK493" s="261"/>
      <c r="BL493" s="261"/>
      <c r="BM493" s="261"/>
      <c r="BN493" s="261"/>
      <c r="BO493" s="261"/>
      <c r="BP493" s="261"/>
      <c r="BQ493" s="261"/>
      <c r="BR493" s="261"/>
      <c r="BS493" s="261"/>
      <c r="BT493" s="261"/>
      <c r="BU493" s="261"/>
      <c r="BV493" s="261"/>
      <c r="BW493" s="261"/>
      <c r="BX493" s="261"/>
      <c r="BY493" s="261"/>
      <c r="BZ493" s="261"/>
      <c r="CA493" s="261"/>
      <c r="CB493" s="261"/>
    </row>
    <row r="494" spans="8:80">
      <c r="H494" s="24"/>
      <c r="M494" s="261"/>
      <c r="N494" s="261"/>
      <c r="O494" s="261"/>
      <c r="P494" s="261"/>
      <c r="Q494" s="261"/>
      <c r="R494" s="261"/>
      <c r="S494" s="261"/>
      <c r="T494" s="261"/>
      <c r="U494" s="261"/>
      <c r="V494" s="261"/>
      <c r="W494" s="261"/>
      <c r="X494" s="261"/>
      <c r="Y494" s="261"/>
      <c r="Z494" s="261"/>
      <c r="AA494" s="261"/>
      <c r="AB494" s="261"/>
      <c r="AC494" s="261"/>
      <c r="AD494" s="261"/>
      <c r="AE494" s="261"/>
      <c r="AF494" s="261"/>
      <c r="AG494" s="261"/>
      <c r="AH494" s="261"/>
      <c r="AI494" s="261"/>
      <c r="AJ494" s="261"/>
      <c r="AK494" s="261"/>
      <c r="AL494" s="261"/>
      <c r="AM494" s="261"/>
      <c r="AN494" s="261"/>
      <c r="AO494" s="261"/>
      <c r="AP494" s="261"/>
      <c r="AQ494" s="261"/>
      <c r="AR494" s="261"/>
      <c r="AS494" s="261"/>
      <c r="AT494" s="261"/>
      <c r="AU494" s="261"/>
      <c r="AV494" s="261"/>
      <c r="AW494" s="261"/>
      <c r="AX494" s="261"/>
      <c r="AY494" s="261"/>
      <c r="AZ494" s="261"/>
      <c r="BA494" s="261"/>
      <c r="BB494" s="261"/>
      <c r="BC494" s="261"/>
      <c r="BD494" s="261"/>
      <c r="BE494" s="261"/>
      <c r="BF494" s="261"/>
      <c r="BG494" s="261"/>
      <c r="BH494" s="261"/>
      <c r="BI494" s="261"/>
      <c r="BJ494" s="261"/>
      <c r="BK494" s="261"/>
      <c r="BL494" s="261"/>
      <c r="BM494" s="261"/>
      <c r="BN494" s="261"/>
      <c r="BO494" s="261"/>
      <c r="BP494" s="261"/>
      <c r="BQ494" s="261"/>
      <c r="BR494" s="261"/>
      <c r="BS494" s="261"/>
      <c r="BT494" s="261"/>
      <c r="BU494" s="261"/>
      <c r="BV494" s="261"/>
      <c r="BW494" s="261"/>
      <c r="BX494" s="261"/>
      <c r="BY494" s="261"/>
      <c r="BZ494" s="261"/>
      <c r="CA494" s="261"/>
      <c r="CB494" s="261"/>
    </row>
    <row r="495" spans="8:80">
      <c r="H495" s="24"/>
      <c r="M495" s="261"/>
      <c r="N495" s="261"/>
      <c r="O495" s="261"/>
      <c r="P495" s="261"/>
      <c r="Q495" s="261"/>
      <c r="R495" s="261"/>
      <c r="S495" s="261"/>
      <c r="T495" s="261"/>
      <c r="U495" s="261"/>
      <c r="V495" s="261"/>
      <c r="W495" s="261"/>
      <c r="X495" s="261"/>
      <c r="Y495" s="261"/>
      <c r="Z495" s="261"/>
      <c r="AA495" s="261"/>
      <c r="AB495" s="261"/>
      <c r="AC495" s="261"/>
      <c r="AD495" s="261"/>
      <c r="AE495" s="261"/>
      <c r="AF495" s="261"/>
      <c r="AG495" s="261"/>
      <c r="AH495" s="261"/>
      <c r="AI495" s="261"/>
      <c r="AJ495" s="261"/>
      <c r="AK495" s="261"/>
      <c r="AL495" s="261"/>
      <c r="AM495" s="261"/>
      <c r="AN495" s="261"/>
      <c r="AO495" s="261"/>
      <c r="AP495" s="261"/>
      <c r="AQ495" s="261"/>
      <c r="AR495" s="261"/>
      <c r="AS495" s="261"/>
      <c r="AT495" s="261"/>
      <c r="AU495" s="261"/>
      <c r="AV495" s="261"/>
      <c r="AW495" s="261"/>
      <c r="AX495" s="261"/>
      <c r="AY495" s="261"/>
      <c r="AZ495" s="261"/>
      <c r="BA495" s="261"/>
      <c r="BB495" s="261"/>
      <c r="BC495" s="261"/>
      <c r="BD495" s="261"/>
      <c r="BE495" s="261"/>
      <c r="BF495" s="261"/>
      <c r="BG495" s="261"/>
      <c r="BH495" s="261"/>
      <c r="BI495" s="261"/>
      <c r="BJ495" s="261"/>
      <c r="BK495" s="261"/>
      <c r="BL495" s="261"/>
      <c r="BM495" s="261"/>
      <c r="BN495" s="261"/>
      <c r="BO495" s="261"/>
      <c r="BP495" s="261"/>
      <c r="BQ495" s="261"/>
      <c r="BR495" s="261"/>
      <c r="BS495" s="261"/>
      <c r="BT495" s="261"/>
      <c r="BU495" s="261"/>
      <c r="BV495" s="261"/>
      <c r="BW495" s="261"/>
      <c r="BX495" s="261"/>
      <c r="BY495" s="261"/>
      <c r="BZ495" s="261"/>
      <c r="CA495" s="261"/>
      <c r="CB495" s="261"/>
    </row>
    <row r="496" spans="8:80">
      <c r="H496" s="24"/>
      <c r="M496" s="261"/>
      <c r="N496" s="261"/>
      <c r="O496" s="261"/>
      <c r="P496" s="261"/>
      <c r="Q496" s="261"/>
      <c r="R496" s="261"/>
      <c r="S496" s="261"/>
      <c r="T496" s="261"/>
      <c r="U496" s="261"/>
      <c r="V496" s="261"/>
      <c r="W496" s="261"/>
      <c r="X496" s="261"/>
      <c r="Y496" s="261"/>
      <c r="Z496" s="261"/>
      <c r="AA496" s="261"/>
      <c r="AB496" s="261"/>
      <c r="AC496" s="261"/>
      <c r="AD496" s="261"/>
      <c r="AE496" s="261"/>
      <c r="AF496" s="261"/>
      <c r="AG496" s="261"/>
      <c r="AH496" s="261"/>
      <c r="AI496" s="261"/>
      <c r="AJ496" s="261"/>
      <c r="AK496" s="261"/>
      <c r="AL496" s="261"/>
      <c r="AM496" s="261"/>
      <c r="AN496" s="261"/>
      <c r="AO496" s="261"/>
      <c r="AP496" s="261"/>
      <c r="AQ496" s="261"/>
      <c r="AR496" s="261"/>
      <c r="AS496" s="261"/>
      <c r="AT496" s="261"/>
      <c r="AU496" s="261"/>
      <c r="AV496" s="261"/>
      <c r="AW496" s="261"/>
      <c r="AX496" s="261"/>
      <c r="AY496" s="261"/>
      <c r="AZ496" s="261"/>
      <c r="BA496" s="261"/>
      <c r="BB496" s="261"/>
      <c r="BC496" s="261"/>
      <c r="BD496" s="261"/>
      <c r="BE496" s="261"/>
      <c r="BF496" s="261"/>
      <c r="BG496" s="261"/>
      <c r="BH496" s="261"/>
      <c r="BI496" s="261"/>
      <c r="BJ496" s="261"/>
      <c r="BK496" s="261"/>
      <c r="BL496" s="261"/>
      <c r="BM496" s="261"/>
      <c r="BN496" s="261"/>
      <c r="BO496" s="261"/>
      <c r="BP496" s="261"/>
      <c r="BQ496" s="261"/>
      <c r="BR496" s="261"/>
      <c r="BS496" s="261"/>
      <c r="BT496" s="261"/>
      <c r="BU496" s="261"/>
      <c r="BV496" s="261"/>
      <c r="BW496" s="261"/>
      <c r="BX496" s="261"/>
      <c r="BY496" s="261"/>
      <c r="BZ496" s="261"/>
      <c r="CA496" s="261"/>
      <c r="CB496" s="261"/>
    </row>
    <row r="497" spans="8:80">
      <c r="H497" s="24"/>
      <c r="M497" s="261"/>
      <c r="N497" s="261"/>
      <c r="O497" s="261"/>
      <c r="P497" s="261"/>
      <c r="Q497" s="261"/>
      <c r="R497" s="261"/>
      <c r="S497" s="261"/>
      <c r="T497" s="261"/>
      <c r="U497" s="261"/>
      <c r="V497" s="261"/>
      <c r="W497" s="261"/>
      <c r="X497" s="261"/>
      <c r="Y497" s="261"/>
      <c r="Z497" s="261"/>
      <c r="AA497" s="261"/>
      <c r="AB497" s="261"/>
      <c r="AC497" s="261"/>
      <c r="AD497" s="261"/>
      <c r="AE497" s="261"/>
      <c r="AF497" s="261"/>
      <c r="AG497" s="261"/>
      <c r="AH497" s="261"/>
      <c r="AI497" s="261"/>
      <c r="AJ497" s="261"/>
      <c r="AK497" s="261"/>
      <c r="AL497" s="261"/>
      <c r="AM497" s="261"/>
      <c r="AN497" s="261"/>
      <c r="AO497" s="261"/>
      <c r="AP497" s="261"/>
      <c r="AQ497" s="261"/>
      <c r="AR497" s="261"/>
      <c r="AS497" s="261"/>
      <c r="AT497" s="261"/>
      <c r="AU497" s="261"/>
      <c r="AV497" s="261"/>
      <c r="AW497" s="261"/>
      <c r="AX497" s="261"/>
      <c r="AY497" s="261"/>
      <c r="AZ497" s="261"/>
      <c r="BA497" s="261"/>
      <c r="BB497" s="261"/>
      <c r="BC497" s="261"/>
      <c r="BD497" s="261"/>
      <c r="BE497" s="261"/>
      <c r="BF497" s="261"/>
      <c r="BG497" s="261"/>
      <c r="BH497" s="261"/>
      <c r="BI497" s="261"/>
      <c r="BJ497" s="261"/>
      <c r="BK497" s="261"/>
      <c r="BL497" s="261"/>
      <c r="BM497" s="261"/>
      <c r="BN497" s="261"/>
      <c r="BO497" s="261"/>
      <c r="BP497" s="261"/>
      <c r="BQ497" s="261"/>
      <c r="BR497" s="261"/>
      <c r="BS497" s="261"/>
      <c r="BT497" s="261"/>
      <c r="BU497" s="261"/>
      <c r="BV497" s="261"/>
      <c r="BW497" s="261"/>
      <c r="BX497" s="261"/>
      <c r="BY497" s="261"/>
      <c r="BZ497" s="261"/>
      <c r="CA497" s="261"/>
      <c r="CB497" s="261"/>
    </row>
    <row r="498" spans="8:80">
      <c r="H498" s="24"/>
      <c r="M498" s="261"/>
      <c r="N498" s="261"/>
      <c r="O498" s="261"/>
      <c r="P498" s="261"/>
      <c r="Q498" s="261"/>
      <c r="R498" s="261"/>
      <c r="S498" s="261"/>
      <c r="T498" s="261"/>
      <c r="U498" s="261"/>
      <c r="V498" s="261"/>
      <c r="W498" s="261"/>
      <c r="X498" s="261"/>
      <c r="Y498" s="261"/>
      <c r="Z498" s="261"/>
      <c r="AA498" s="261"/>
      <c r="AB498" s="261"/>
      <c r="AC498" s="261"/>
      <c r="AD498" s="261"/>
      <c r="AE498" s="261"/>
      <c r="AF498" s="261"/>
      <c r="AG498" s="261"/>
      <c r="AH498" s="261"/>
      <c r="AI498" s="261"/>
      <c r="AJ498" s="261"/>
      <c r="AK498" s="261"/>
      <c r="AL498" s="261"/>
      <c r="AM498" s="261"/>
      <c r="AN498" s="261"/>
      <c r="AO498" s="261"/>
      <c r="AP498" s="261"/>
      <c r="AQ498" s="261"/>
      <c r="AR498" s="261"/>
      <c r="AS498" s="261"/>
      <c r="AT498" s="261"/>
      <c r="AU498" s="261"/>
      <c r="AV498" s="261"/>
      <c r="AW498" s="261"/>
      <c r="AX498" s="261"/>
      <c r="AY498" s="261"/>
      <c r="AZ498" s="261"/>
      <c r="BA498" s="261"/>
      <c r="BB498" s="261"/>
      <c r="BC498" s="261"/>
      <c r="BD498" s="261"/>
      <c r="BE498" s="261"/>
      <c r="BF498" s="261"/>
      <c r="BG498" s="261"/>
      <c r="BH498" s="261"/>
      <c r="BI498" s="261"/>
      <c r="BJ498" s="261"/>
      <c r="BK498" s="261"/>
      <c r="BL498" s="261"/>
      <c r="BM498" s="261"/>
      <c r="BN498" s="261"/>
      <c r="BO498" s="261"/>
      <c r="BP498" s="261"/>
      <c r="BQ498" s="261"/>
      <c r="BR498" s="261"/>
      <c r="BS498" s="261"/>
      <c r="BT498" s="261"/>
      <c r="BU498" s="261"/>
      <c r="BV498" s="261"/>
      <c r="BW498" s="261"/>
      <c r="BX498" s="261"/>
      <c r="BY498" s="261"/>
      <c r="BZ498" s="261"/>
      <c r="CA498" s="261"/>
      <c r="CB498" s="261"/>
    </row>
    <row r="499" spans="8:80">
      <c r="H499" s="24"/>
      <c r="M499" s="261"/>
      <c r="N499" s="261"/>
      <c r="O499" s="261"/>
      <c r="P499" s="261"/>
      <c r="Q499" s="261"/>
      <c r="R499" s="261"/>
      <c r="S499" s="261"/>
      <c r="T499" s="261"/>
      <c r="U499" s="261"/>
      <c r="V499" s="261"/>
      <c r="W499" s="261"/>
      <c r="X499" s="261"/>
      <c r="Y499" s="261"/>
      <c r="Z499" s="261"/>
      <c r="AA499" s="261"/>
      <c r="AB499" s="261"/>
      <c r="AC499" s="261"/>
      <c r="AD499" s="261"/>
      <c r="AE499" s="261"/>
      <c r="AF499" s="261"/>
      <c r="AG499" s="261"/>
      <c r="AH499" s="261"/>
      <c r="AI499" s="261"/>
      <c r="AJ499" s="261"/>
      <c r="AK499" s="261"/>
      <c r="AL499" s="261"/>
      <c r="AM499" s="261"/>
      <c r="AN499" s="261"/>
      <c r="AO499" s="261"/>
      <c r="AP499" s="261"/>
      <c r="AQ499" s="261"/>
      <c r="AR499" s="261"/>
      <c r="AS499" s="261"/>
      <c r="AT499" s="261"/>
      <c r="AU499" s="261"/>
      <c r="AV499" s="261"/>
      <c r="AW499" s="261"/>
      <c r="AX499" s="261"/>
      <c r="AY499" s="261"/>
      <c r="AZ499" s="261"/>
      <c r="BA499" s="261"/>
      <c r="BB499" s="261"/>
      <c r="BC499" s="261"/>
      <c r="BD499" s="261"/>
      <c r="BE499" s="261"/>
      <c r="BF499" s="261"/>
      <c r="BG499" s="261"/>
      <c r="BH499" s="261"/>
      <c r="BI499" s="261"/>
      <c r="BJ499" s="261"/>
      <c r="BK499" s="261"/>
      <c r="BL499" s="261"/>
      <c r="BM499" s="261"/>
      <c r="BN499" s="261"/>
      <c r="BO499" s="261"/>
      <c r="BP499" s="261"/>
      <c r="BQ499" s="261"/>
      <c r="BR499" s="261"/>
      <c r="BS499" s="261"/>
      <c r="BT499" s="261"/>
      <c r="BU499" s="261"/>
      <c r="BV499" s="261"/>
      <c r="BW499" s="261"/>
      <c r="BX499" s="261"/>
      <c r="BY499" s="261"/>
      <c r="BZ499" s="261"/>
      <c r="CA499" s="261"/>
      <c r="CB499" s="261"/>
    </row>
    <row r="500" spans="8:80">
      <c r="H500" s="24"/>
      <c r="M500" s="261"/>
      <c r="N500" s="261"/>
      <c r="O500" s="261"/>
      <c r="P500" s="261"/>
      <c r="Q500" s="261"/>
      <c r="R500" s="261"/>
      <c r="S500" s="261"/>
      <c r="T500" s="261"/>
      <c r="U500" s="261"/>
      <c r="V500" s="261"/>
      <c r="W500" s="261"/>
      <c r="X500" s="261"/>
      <c r="Y500" s="261"/>
      <c r="Z500" s="261"/>
      <c r="AA500" s="261"/>
      <c r="AB500" s="261"/>
      <c r="AC500" s="261"/>
      <c r="AD500" s="261"/>
      <c r="AE500" s="261"/>
      <c r="AF500" s="261"/>
      <c r="AG500" s="261"/>
      <c r="AH500" s="261"/>
      <c r="AI500" s="261"/>
      <c r="AJ500" s="261"/>
      <c r="AK500" s="261"/>
      <c r="AL500" s="261"/>
      <c r="AM500" s="261"/>
      <c r="AN500" s="261"/>
      <c r="AO500" s="261"/>
      <c r="AP500" s="261"/>
      <c r="AQ500" s="261"/>
      <c r="AR500" s="261"/>
      <c r="AS500" s="261"/>
      <c r="AT500" s="261"/>
      <c r="AU500" s="261"/>
      <c r="AV500" s="261"/>
      <c r="AW500" s="261"/>
      <c r="AX500" s="261"/>
      <c r="AY500" s="261"/>
      <c r="AZ500" s="261"/>
      <c r="BA500" s="261"/>
      <c r="BB500" s="261"/>
      <c r="BC500" s="261"/>
      <c r="BD500" s="261"/>
      <c r="BE500" s="261"/>
      <c r="BF500" s="261"/>
      <c r="BG500" s="261"/>
      <c r="BH500" s="261"/>
      <c r="BI500" s="261"/>
      <c r="BJ500" s="261"/>
      <c r="BK500" s="261"/>
      <c r="BL500" s="261"/>
      <c r="BM500" s="261"/>
      <c r="BN500" s="261"/>
      <c r="BO500" s="261"/>
      <c r="BP500" s="261"/>
      <c r="BQ500" s="261"/>
      <c r="BR500" s="261"/>
      <c r="BS500" s="261"/>
      <c r="BT500" s="261"/>
      <c r="BU500" s="261"/>
      <c r="BV500" s="261"/>
      <c r="BW500" s="261"/>
      <c r="BX500" s="261"/>
      <c r="BY500" s="261"/>
      <c r="BZ500" s="261"/>
      <c r="CA500" s="261"/>
      <c r="CB500" s="261"/>
    </row>
    <row r="501" spans="8:80">
      <c r="H501" s="24"/>
      <c r="M501" s="261"/>
      <c r="N501" s="261"/>
      <c r="O501" s="261"/>
      <c r="P501" s="261"/>
      <c r="Q501" s="261"/>
      <c r="R501" s="261"/>
      <c r="S501" s="261"/>
      <c r="T501" s="261"/>
      <c r="U501" s="261"/>
      <c r="V501" s="261"/>
      <c r="W501" s="261"/>
      <c r="X501" s="261"/>
      <c r="Y501" s="261"/>
      <c r="Z501" s="261"/>
      <c r="AA501" s="261"/>
      <c r="AB501" s="261"/>
      <c r="AC501" s="261"/>
      <c r="AD501" s="261"/>
      <c r="AE501" s="261"/>
      <c r="AF501" s="261"/>
      <c r="AG501" s="261"/>
      <c r="AH501" s="261"/>
      <c r="AI501" s="261"/>
      <c r="AJ501" s="261"/>
      <c r="AK501" s="261"/>
      <c r="AL501" s="261"/>
      <c r="AM501" s="261"/>
      <c r="AN501" s="261"/>
      <c r="AO501" s="261"/>
      <c r="AP501" s="261"/>
      <c r="AQ501" s="261"/>
      <c r="AR501" s="261"/>
      <c r="AS501" s="261"/>
      <c r="AT501" s="261"/>
      <c r="AU501" s="261"/>
      <c r="AV501" s="261"/>
      <c r="AW501" s="261"/>
      <c r="AX501" s="261"/>
      <c r="AY501" s="261"/>
      <c r="AZ501" s="261"/>
      <c r="BA501" s="261"/>
      <c r="BB501" s="261"/>
      <c r="BC501" s="261"/>
      <c r="BD501" s="261"/>
      <c r="BE501" s="261"/>
      <c r="BF501" s="261"/>
      <c r="BG501" s="261"/>
      <c r="BH501" s="261"/>
      <c r="BI501" s="261"/>
      <c r="BJ501" s="261"/>
      <c r="BK501" s="261"/>
      <c r="BL501" s="261"/>
      <c r="BM501" s="261"/>
      <c r="BN501" s="261"/>
      <c r="BO501" s="261"/>
      <c r="BP501" s="261"/>
      <c r="BQ501" s="261"/>
      <c r="BR501" s="261"/>
      <c r="BS501" s="261"/>
      <c r="BT501" s="261"/>
      <c r="BU501" s="261"/>
      <c r="BV501" s="261"/>
      <c r="BW501" s="261"/>
      <c r="BX501" s="261"/>
      <c r="BY501" s="261"/>
      <c r="BZ501" s="261"/>
      <c r="CA501" s="261"/>
      <c r="CB501" s="261"/>
    </row>
    <row r="502" spans="8:80">
      <c r="H502" s="24"/>
      <c r="M502" s="261"/>
      <c r="N502" s="261"/>
      <c r="O502" s="261"/>
      <c r="P502" s="261"/>
      <c r="Q502" s="261"/>
      <c r="R502" s="261"/>
      <c r="S502" s="261"/>
      <c r="T502" s="261"/>
      <c r="U502" s="261"/>
      <c r="V502" s="261"/>
      <c r="W502" s="261"/>
      <c r="X502" s="261"/>
      <c r="Y502" s="261"/>
      <c r="Z502" s="261"/>
      <c r="AA502" s="261"/>
      <c r="AB502" s="261"/>
      <c r="AC502" s="261"/>
      <c r="AD502" s="261"/>
      <c r="AE502" s="261"/>
      <c r="AF502" s="261"/>
      <c r="AG502" s="261"/>
      <c r="AH502" s="261"/>
      <c r="AI502" s="261"/>
      <c r="AJ502" s="261"/>
      <c r="AK502" s="261"/>
      <c r="AL502" s="261"/>
      <c r="AM502" s="261"/>
      <c r="AN502" s="261"/>
      <c r="AO502" s="261"/>
      <c r="AP502" s="261"/>
      <c r="AQ502" s="261"/>
      <c r="AR502" s="261"/>
      <c r="AS502" s="261"/>
      <c r="AT502" s="261"/>
      <c r="AU502" s="261"/>
      <c r="AV502" s="261"/>
      <c r="AW502" s="261"/>
      <c r="AX502" s="261"/>
      <c r="AY502" s="261"/>
      <c r="AZ502" s="261"/>
      <c r="BA502" s="261"/>
      <c r="BB502" s="261"/>
      <c r="BC502" s="261"/>
      <c r="BD502" s="261"/>
      <c r="BE502" s="261"/>
      <c r="BF502" s="261"/>
      <c r="BG502" s="261"/>
      <c r="BH502" s="261"/>
      <c r="BI502" s="261"/>
      <c r="BJ502" s="261"/>
      <c r="BK502" s="261"/>
      <c r="BL502" s="261"/>
      <c r="BM502" s="261"/>
      <c r="BN502" s="261"/>
      <c r="BO502" s="261"/>
      <c r="BP502" s="261"/>
      <c r="BQ502" s="261"/>
      <c r="BR502" s="261"/>
      <c r="BS502" s="261"/>
      <c r="BT502" s="261"/>
      <c r="BU502" s="261"/>
      <c r="BV502" s="261"/>
      <c r="BW502" s="261"/>
      <c r="BX502" s="261"/>
      <c r="BY502" s="261"/>
      <c r="BZ502" s="261"/>
      <c r="CA502" s="261"/>
      <c r="CB502" s="261"/>
    </row>
    <row r="503" spans="8:80">
      <c r="H503" s="24"/>
      <c r="M503" s="261"/>
      <c r="N503" s="261"/>
      <c r="O503" s="261"/>
      <c r="P503" s="261"/>
      <c r="Q503" s="261"/>
      <c r="R503" s="261"/>
      <c r="S503" s="261"/>
      <c r="T503" s="261"/>
      <c r="U503" s="261"/>
      <c r="V503" s="261"/>
      <c r="W503" s="261"/>
      <c r="X503" s="261"/>
      <c r="Y503" s="261"/>
      <c r="Z503" s="261"/>
      <c r="AA503" s="261"/>
      <c r="AB503" s="261"/>
      <c r="AC503" s="261"/>
      <c r="AD503" s="261"/>
      <c r="AE503" s="261"/>
      <c r="AF503" s="261"/>
      <c r="AG503" s="261"/>
      <c r="AH503" s="261"/>
      <c r="AI503" s="261"/>
      <c r="AJ503" s="261"/>
      <c r="AK503" s="261"/>
      <c r="AL503" s="261"/>
      <c r="AM503" s="261"/>
      <c r="AN503" s="261"/>
      <c r="AO503" s="261"/>
      <c r="AP503" s="261"/>
      <c r="AQ503" s="261"/>
      <c r="AR503" s="261"/>
      <c r="AS503" s="261"/>
      <c r="AT503" s="261"/>
      <c r="AU503" s="261"/>
      <c r="AV503" s="261"/>
      <c r="AW503" s="261"/>
      <c r="AX503" s="261"/>
      <c r="AY503" s="261"/>
      <c r="AZ503" s="261"/>
      <c r="BA503" s="261"/>
      <c r="BB503" s="261"/>
      <c r="BC503" s="261"/>
      <c r="BD503" s="261"/>
      <c r="BE503" s="261"/>
      <c r="BF503" s="261"/>
      <c r="BG503" s="261"/>
      <c r="BH503" s="261"/>
      <c r="BI503" s="261"/>
      <c r="BJ503" s="261"/>
      <c r="BK503" s="261"/>
      <c r="BL503" s="261"/>
      <c r="BM503" s="261"/>
      <c r="BN503" s="261"/>
      <c r="BO503" s="261"/>
      <c r="BP503" s="261"/>
      <c r="BQ503" s="261"/>
      <c r="BR503" s="261"/>
      <c r="BS503" s="261"/>
      <c r="BT503" s="261"/>
      <c r="BU503" s="261"/>
      <c r="BV503" s="261"/>
      <c r="BW503" s="261"/>
      <c r="BX503" s="261"/>
      <c r="BY503" s="261"/>
      <c r="BZ503" s="261"/>
      <c r="CA503" s="261"/>
      <c r="CB503" s="261"/>
    </row>
    <row r="504" spans="8:80">
      <c r="H504" s="24"/>
      <c r="M504" s="261"/>
      <c r="N504" s="261"/>
      <c r="O504" s="261"/>
      <c r="P504" s="261"/>
      <c r="Q504" s="261"/>
      <c r="R504" s="261"/>
      <c r="S504" s="261"/>
      <c r="T504" s="261"/>
      <c r="U504" s="261"/>
      <c r="V504" s="261"/>
      <c r="W504" s="261"/>
      <c r="X504" s="261"/>
      <c r="Y504" s="261"/>
      <c r="Z504" s="261"/>
      <c r="AA504" s="261"/>
      <c r="AB504" s="261"/>
      <c r="AC504" s="261"/>
      <c r="AD504" s="261"/>
      <c r="AE504" s="261"/>
      <c r="AF504" s="261"/>
      <c r="AG504" s="261"/>
      <c r="AH504" s="261"/>
      <c r="AI504" s="261"/>
      <c r="AJ504" s="261"/>
      <c r="AK504" s="261"/>
      <c r="AL504" s="261"/>
      <c r="AM504" s="261"/>
      <c r="AN504" s="261"/>
      <c r="AO504" s="261"/>
      <c r="AP504" s="261"/>
      <c r="AQ504" s="261"/>
      <c r="AR504" s="261"/>
      <c r="AS504" s="261"/>
      <c r="AT504" s="261"/>
      <c r="AU504" s="261"/>
      <c r="AV504" s="261"/>
      <c r="AW504" s="261"/>
      <c r="AX504" s="261"/>
      <c r="AY504" s="261"/>
      <c r="AZ504" s="261"/>
      <c r="BA504" s="261"/>
      <c r="BB504" s="261"/>
      <c r="BC504" s="261"/>
      <c r="BD504" s="261"/>
      <c r="BE504" s="261"/>
      <c r="BF504" s="261"/>
      <c r="BG504" s="261"/>
      <c r="BH504" s="261"/>
      <c r="BI504" s="261"/>
      <c r="BJ504" s="261"/>
      <c r="BK504" s="261"/>
      <c r="BL504" s="261"/>
      <c r="BM504" s="261"/>
      <c r="BN504" s="261"/>
      <c r="BO504" s="261"/>
      <c r="BP504" s="261"/>
      <c r="BQ504" s="261"/>
      <c r="BR504" s="261"/>
      <c r="BS504" s="261"/>
      <c r="BT504" s="261"/>
      <c r="BU504" s="261"/>
      <c r="BV504" s="261"/>
      <c r="BW504" s="261"/>
      <c r="BX504" s="261"/>
      <c r="BY504" s="261"/>
      <c r="BZ504" s="261"/>
      <c r="CA504" s="261"/>
      <c r="CB504" s="261"/>
    </row>
    <row r="505" spans="8:80">
      <c r="H505" s="24"/>
      <c r="M505" s="261"/>
      <c r="N505" s="261"/>
      <c r="O505" s="261"/>
      <c r="P505" s="261"/>
      <c r="Q505" s="261"/>
      <c r="R505" s="261"/>
      <c r="S505" s="261"/>
      <c r="T505" s="261"/>
      <c r="U505" s="261"/>
      <c r="V505" s="261"/>
      <c r="W505" s="261"/>
      <c r="X505" s="261"/>
      <c r="Y505" s="261"/>
      <c r="Z505" s="261"/>
      <c r="AA505" s="261"/>
      <c r="AB505" s="261"/>
      <c r="AC505" s="261"/>
      <c r="AD505" s="261"/>
      <c r="AE505" s="261"/>
      <c r="AF505" s="261"/>
      <c r="AG505" s="261"/>
      <c r="AH505" s="261"/>
      <c r="AI505" s="261"/>
      <c r="AJ505" s="261"/>
      <c r="AK505" s="261"/>
      <c r="AL505" s="261"/>
      <c r="AM505" s="261"/>
      <c r="AN505" s="261"/>
      <c r="AO505" s="261"/>
      <c r="AP505" s="261"/>
      <c r="AQ505" s="261"/>
      <c r="AR505" s="261"/>
      <c r="AS505" s="261"/>
      <c r="AT505" s="261"/>
      <c r="AU505" s="261"/>
      <c r="AV505" s="261"/>
      <c r="AW505" s="261"/>
      <c r="AX505" s="261"/>
      <c r="AY505" s="261"/>
      <c r="AZ505" s="261"/>
      <c r="BA505" s="261"/>
      <c r="BB505" s="261"/>
      <c r="BC505" s="261"/>
      <c r="BD505" s="261"/>
      <c r="BE505" s="261"/>
      <c r="BF505" s="261"/>
      <c r="BG505" s="261"/>
      <c r="BH505" s="261"/>
      <c r="BI505" s="261"/>
      <c r="BJ505" s="261"/>
      <c r="BK505" s="261"/>
      <c r="BL505" s="261"/>
      <c r="BM505" s="261"/>
      <c r="BN505" s="261"/>
      <c r="BO505" s="261"/>
      <c r="BP505" s="261"/>
      <c r="BQ505" s="261"/>
      <c r="BR505" s="261"/>
      <c r="BS505" s="261"/>
      <c r="BT505" s="261"/>
      <c r="BU505" s="261"/>
      <c r="BV505" s="261"/>
      <c r="BW505" s="261"/>
      <c r="BX505" s="261"/>
      <c r="BY505" s="261"/>
      <c r="BZ505" s="261"/>
      <c r="CA505" s="261"/>
      <c r="CB505" s="261"/>
    </row>
    <row r="506" spans="8:80">
      <c r="H506" s="24"/>
      <c r="M506" s="261"/>
      <c r="N506" s="261"/>
      <c r="O506" s="261"/>
      <c r="P506" s="261"/>
      <c r="Q506" s="261"/>
      <c r="R506" s="261"/>
      <c r="S506" s="261"/>
      <c r="T506" s="261"/>
      <c r="U506" s="261"/>
      <c r="V506" s="261"/>
      <c r="W506" s="261"/>
      <c r="X506" s="261"/>
      <c r="Y506" s="261"/>
      <c r="Z506" s="261"/>
      <c r="AA506" s="261"/>
      <c r="AB506" s="261"/>
      <c r="AC506" s="261"/>
      <c r="AD506" s="261"/>
      <c r="AE506" s="261"/>
      <c r="AF506" s="261"/>
      <c r="AG506" s="261"/>
      <c r="AH506" s="261"/>
      <c r="AI506" s="261"/>
      <c r="AJ506" s="261"/>
      <c r="AK506" s="261"/>
      <c r="AL506" s="261"/>
      <c r="AM506" s="261"/>
      <c r="AN506" s="261"/>
      <c r="AO506" s="261"/>
      <c r="AP506" s="261"/>
      <c r="AQ506" s="261"/>
      <c r="AR506" s="261"/>
      <c r="AS506" s="261"/>
      <c r="AT506" s="261"/>
      <c r="AU506" s="261"/>
      <c r="AV506" s="261"/>
      <c r="AW506" s="261"/>
      <c r="AX506" s="261"/>
      <c r="AY506" s="261"/>
      <c r="AZ506" s="261"/>
      <c r="BA506" s="261"/>
      <c r="BB506" s="261"/>
      <c r="BC506" s="261"/>
      <c r="BD506" s="261"/>
      <c r="BE506" s="261"/>
      <c r="BF506" s="261"/>
      <c r="BG506" s="261"/>
      <c r="BH506" s="261"/>
      <c r="BI506" s="261"/>
      <c r="BJ506" s="261"/>
      <c r="BK506" s="261"/>
      <c r="BL506" s="261"/>
      <c r="BM506" s="261"/>
      <c r="BN506" s="261"/>
      <c r="BO506" s="261"/>
      <c r="BP506" s="261"/>
      <c r="BQ506" s="261"/>
      <c r="BR506" s="261"/>
      <c r="BS506" s="261"/>
      <c r="BT506" s="261"/>
      <c r="BU506" s="261"/>
      <c r="BV506" s="261"/>
      <c r="BW506" s="261"/>
      <c r="BX506" s="261"/>
      <c r="BY506" s="261"/>
      <c r="BZ506" s="261"/>
      <c r="CA506" s="261"/>
      <c r="CB506" s="261"/>
    </row>
    <row r="507" spans="8:80">
      <c r="H507" s="24"/>
      <c r="M507" s="261"/>
      <c r="N507" s="261"/>
      <c r="O507" s="261"/>
      <c r="P507" s="261"/>
      <c r="Q507" s="261"/>
      <c r="R507" s="261"/>
      <c r="S507" s="261"/>
      <c r="T507" s="261"/>
      <c r="U507" s="261"/>
      <c r="V507" s="261"/>
      <c r="W507" s="261"/>
      <c r="X507" s="261"/>
      <c r="Y507" s="261"/>
      <c r="Z507" s="261"/>
      <c r="AA507" s="261"/>
      <c r="AB507" s="261"/>
      <c r="AC507" s="261"/>
      <c r="AD507" s="261"/>
      <c r="AE507" s="261"/>
      <c r="AF507" s="261"/>
      <c r="AG507" s="261"/>
      <c r="AH507" s="261"/>
      <c r="AI507" s="261"/>
      <c r="AJ507" s="261"/>
      <c r="AK507" s="261"/>
      <c r="AL507" s="261"/>
      <c r="AM507" s="261"/>
      <c r="AN507" s="261"/>
      <c r="AO507" s="261"/>
      <c r="AP507" s="261"/>
      <c r="AQ507" s="261"/>
      <c r="AR507" s="261"/>
      <c r="AS507" s="261"/>
      <c r="AT507" s="261"/>
      <c r="AU507" s="261"/>
      <c r="AV507" s="261"/>
      <c r="AW507" s="261"/>
      <c r="AX507" s="261"/>
      <c r="AY507" s="261"/>
      <c r="AZ507" s="261"/>
      <c r="BA507" s="261"/>
      <c r="BB507" s="261"/>
      <c r="BC507" s="261"/>
      <c r="BD507" s="261"/>
      <c r="BE507" s="261"/>
      <c r="BF507" s="261"/>
      <c r="BG507" s="261"/>
      <c r="BH507" s="261"/>
      <c r="BI507" s="261"/>
      <c r="BJ507" s="261"/>
      <c r="BK507" s="261"/>
      <c r="BL507" s="261"/>
      <c r="BM507" s="261"/>
      <c r="BN507" s="261"/>
      <c r="BO507" s="261"/>
      <c r="BP507" s="261"/>
      <c r="BQ507" s="261"/>
      <c r="BR507" s="261"/>
      <c r="BS507" s="261"/>
      <c r="BT507" s="261"/>
      <c r="BU507" s="261"/>
      <c r="BV507" s="261"/>
      <c r="BW507" s="261"/>
      <c r="BX507" s="261"/>
      <c r="BY507" s="261"/>
      <c r="BZ507" s="261"/>
      <c r="CA507" s="261"/>
      <c r="CB507" s="261"/>
    </row>
    <row r="508" spans="8:80">
      <c r="H508" s="24"/>
      <c r="M508" s="261"/>
      <c r="N508" s="261"/>
      <c r="O508" s="261"/>
      <c r="P508" s="261"/>
      <c r="Q508" s="261"/>
      <c r="R508" s="261"/>
      <c r="S508" s="261"/>
      <c r="T508" s="261"/>
      <c r="U508" s="261"/>
      <c r="V508" s="261"/>
      <c r="W508" s="261"/>
      <c r="X508" s="261"/>
      <c r="Y508" s="261"/>
      <c r="Z508" s="261"/>
      <c r="AA508" s="261"/>
      <c r="AB508" s="261"/>
      <c r="AC508" s="261"/>
      <c r="AD508" s="261"/>
      <c r="AE508" s="261"/>
      <c r="AF508" s="261"/>
      <c r="AG508" s="261"/>
      <c r="AH508" s="261"/>
      <c r="AI508" s="261"/>
      <c r="AJ508" s="261"/>
      <c r="AK508" s="261"/>
      <c r="AL508" s="261"/>
      <c r="AM508" s="261"/>
      <c r="AN508" s="261"/>
      <c r="AO508" s="261"/>
      <c r="AP508" s="261"/>
      <c r="AQ508" s="261"/>
      <c r="AR508" s="261"/>
      <c r="AS508" s="261"/>
      <c r="AT508" s="261"/>
      <c r="AU508" s="261"/>
      <c r="AV508" s="261"/>
      <c r="AW508" s="261"/>
      <c r="AX508" s="261"/>
      <c r="AY508" s="261"/>
      <c r="AZ508" s="261"/>
      <c r="BA508" s="261"/>
      <c r="BB508" s="261"/>
      <c r="BC508" s="261"/>
      <c r="BD508" s="261"/>
      <c r="BE508" s="261"/>
      <c r="BF508" s="261"/>
      <c r="BG508" s="261"/>
      <c r="BH508" s="261"/>
      <c r="BI508" s="261"/>
      <c r="BJ508" s="261"/>
      <c r="BK508" s="261"/>
      <c r="BL508" s="261"/>
      <c r="BM508" s="261"/>
      <c r="BN508" s="261"/>
      <c r="BO508" s="261"/>
      <c r="BP508" s="261"/>
      <c r="BQ508" s="261"/>
      <c r="BR508" s="261"/>
      <c r="BS508" s="261"/>
      <c r="BT508" s="261"/>
      <c r="BU508" s="261"/>
      <c r="BV508" s="261"/>
      <c r="BW508" s="261"/>
      <c r="BX508" s="261"/>
      <c r="BY508" s="261"/>
      <c r="BZ508" s="261"/>
      <c r="CA508" s="261"/>
      <c r="CB508" s="261"/>
    </row>
    <row r="509" spans="8:80">
      <c r="H509" s="24"/>
      <c r="M509" s="261"/>
      <c r="N509" s="261"/>
      <c r="O509" s="261"/>
      <c r="P509" s="261"/>
      <c r="Q509" s="261"/>
      <c r="R509" s="261"/>
      <c r="S509" s="261"/>
      <c r="T509" s="261"/>
      <c r="U509" s="261"/>
      <c r="V509" s="261"/>
      <c r="W509" s="261"/>
      <c r="X509" s="261"/>
      <c r="Y509" s="261"/>
      <c r="Z509" s="261"/>
      <c r="AA509" s="261"/>
      <c r="AB509" s="261"/>
      <c r="AC509" s="261"/>
      <c r="AD509" s="261"/>
      <c r="AE509" s="261"/>
      <c r="AF509" s="261"/>
      <c r="AG509" s="261"/>
      <c r="AH509" s="261"/>
      <c r="AI509" s="261"/>
      <c r="AJ509" s="261"/>
      <c r="AK509" s="261"/>
      <c r="AL509" s="261"/>
      <c r="AM509" s="261"/>
      <c r="AN509" s="261"/>
      <c r="AO509" s="261"/>
      <c r="AP509" s="261"/>
      <c r="AQ509" s="261"/>
      <c r="AR509" s="261"/>
      <c r="AS509" s="261"/>
      <c r="AT509" s="261"/>
      <c r="AU509" s="261"/>
      <c r="AV509" s="261"/>
      <c r="AW509" s="261"/>
      <c r="AX509" s="261"/>
      <c r="AY509" s="261"/>
      <c r="AZ509" s="261"/>
      <c r="BA509" s="261"/>
      <c r="BB509" s="261"/>
      <c r="BC509" s="261"/>
      <c r="BD509" s="261"/>
      <c r="BE509" s="261"/>
      <c r="BF509" s="261"/>
      <c r="BG509" s="261"/>
      <c r="BH509" s="261"/>
      <c r="BI509" s="261"/>
      <c r="BJ509" s="261"/>
      <c r="BK509" s="261"/>
      <c r="BL509" s="261"/>
      <c r="BM509" s="261"/>
      <c r="BN509" s="261"/>
      <c r="BO509" s="261"/>
      <c r="BP509" s="261"/>
      <c r="BQ509" s="261"/>
      <c r="BR509" s="261"/>
      <c r="BS509" s="261"/>
      <c r="BT509" s="261"/>
      <c r="BU509" s="261"/>
      <c r="BV509" s="261"/>
      <c r="BW509" s="261"/>
      <c r="BX509" s="261"/>
      <c r="BY509" s="261"/>
      <c r="BZ509" s="261"/>
      <c r="CA509" s="261"/>
      <c r="CB509" s="261"/>
    </row>
    <row r="510" spans="8:80">
      <c r="H510" s="24"/>
      <c r="M510" s="261"/>
      <c r="N510" s="261"/>
      <c r="O510" s="261"/>
      <c r="P510" s="261"/>
      <c r="Q510" s="261"/>
      <c r="R510" s="261"/>
      <c r="S510" s="261"/>
      <c r="T510" s="261"/>
      <c r="U510" s="261"/>
      <c r="V510" s="261"/>
      <c r="W510" s="261"/>
      <c r="X510" s="261"/>
      <c r="Y510" s="261"/>
      <c r="Z510" s="261"/>
      <c r="AA510" s="261"/>
      <c r="AB510" s="261"/>
      <c r="AC510" s="261"/>
      <c r="AD510" s="261"/>
      <c r="AE510" s="261"/>
      <c r="AF510" s="261"/>
      <c r="AG510" s="261"/>
      <c r="AH510" s="261"/>
      <c r="AI510" s="261"/>
      <c r="AJ510" s="261"/>
      <c r="AK510" s="261"/>
      <c r="AL510" s="261"/>
      <c r="AM510" s="261"/>
      <c r="AN510" s="261"/>
      <c r="AO510" s="261"/>
      <c r="AP510" s="261"/>
      <c r="AQ510" s="261"/>
      <c r="AR510" s="261"/>
      <c r="AS510" s="261"/>
      <c r="AT510" s="261"/>
      <c r="AU510" s="261"/>
      <c r="AV510" s="261"/>
      <c r="AW510" s="261"/>
      <c r="AX510" s="261"/>
      <c r="AY510" s="261"/>
      <c r="AZ510" s="261"/>
      <c r="BA510" s="261"/>
      <c r="BB510" s="261"/>
      <c r="BC510" s="261"/>
      <c r="BD510" s="261"/>
      <c r="BE510" s="261"/>
      <c r="BF510" s="261"/>
      <c r="BG510" s="261"/>
      <c r="BH510" s="261"/>
      <c r="BI510" s="261"/>
      <c r="BJ510" s="261"/>
      <c r="BK510" s="261"/>
      <c r="BL510" s="261"/>
      <c r="BM510" s="261"/>
      <c r="BN510" s="261"/>
      <c r="BO510" s="261"/>
      <c r="BP510" s="261"/>
      <c r="BQ510" s="261"/>
      <c r="BR510" s="261"/>
      <c r="BS510" s="261"/>
      <c r="BT510" s="261"/>
      <c r="BU510" s="261"/>
      <c r="BV510" s="261"/>
      <c r="BW510" s="261"/>
      <c r="BX510" s="261"/>
      <c r="BY510" s="261"/>
      <c r="BZ510" s="261"/>
      <c r="CA510" s="261"/>
      <c r="CB510" s="261"/>
    </row>
    <row r="511" spans="8:80">
      <c r="H511" s="24"/>
      <c r="M511" s="261"/>
      <c r="N511" s="261"/>
      <c r="O511" s="261"/>
      <c r="P511" s="261"/>
      <c r="Q511" s="261"/>
      <c r="R511" s="261"/>
      <c r="S511" s="261"/>
      <c r="T511" s="261"/>
      <c r="U511" s="261"/>
      <c r="V511" s="261"/>
      <c r="W511" s="261"/>
      <c r="X511" s="261"/>
      <c r="Y511" s="261"/>
      <c r="Z511" s="261"/>
      <c r="AA511" s="261"/>
      <c r="AB511" s="261"/>
      <c r="AC511" s="261"/>
      <c r="AD511" s="261"/>
      <c r="AE511" s="261"/>
      <c r="AF511" s="261"/>
      <c r="AG511" s="261"/>
      <c r="AH511" s="261"/>
      <c r="AI511" s="261"/>
      <c r="AJ511" s="261"/>
      <c r="AK511" s="261"/>
      <c r="AL511" s="261"/>
      <c r="AM511" s="261"/>
      <c r="AN511" s="261"/>
      <c r="AO511" s="261"/>
      <c r="AP511" s="261"/>
      <c r="AQ511" s="261"/>
      <c r="AR511" s="261"/>
      <c r="AS511" s="261"/>
      <c r="AT511" s="261"/>
      <c r="AU511" s="261"/>
      <c r="AV511" s="261"/>
      <c r="AW511" s="261"/>
      <c r="AX511" s="261"/>
      <c r="AY511" s="261"/>
      <c r="AZ511" s="261"/>
      <c r="BA511" s="261"/>
      <c r="BB511" s="261"/>
      <c r="BC511" s="261"/>
      <c r="BD511" s="261"/>
      <c r="BE511" s="261"/>
      <c r="BF511" s="261"/>
      <c r="BG511" s="261"/>
      <c r="BH511" s="261"/>
      <c r="BI511" s="261"/>
      <c r="BJ511" s="261"/>
      <c r="BK511" s="261"/>
      <c r="BL511" s="261"/>
      <c r="BM511" s="261"/>
      <c r="BN511" s="261"/>
      <c r="BO511" s="261"/>
      <c r="BP511" s="261"/>
      <c r="BQ511" s="261"/>
      <c r="BR511" s="261"/>
      <c r="BS511" s="261"/>
      <c r="BT511" s="261"/>
      <c r="BU511" s="261"/>
      <c r="BV511" s="261"/>
      <c r="BW511" s="261"/>
      <c r="BX511" s="261"/>
      <c r="BY511" s="261"/>
      <c r="BZ511" s="261"/>
      <c r="CA511" s="261"/>
      <c r="CB511" s="261"/>
    </row>
    <row r="512" spans="8:80">
      <c r="H512" s="24"/>
      <c r="M512" s="261"/>
      <c r="N512" s="261"/>
      <c r="O512" s="261"/>
      <c r="P512" s="261"/>
      <c r="Q512" s="261"/>
      <c r="R512" s="261"/>
      <c r="S512" s="261"/>
      <c r="T512" s="261"/>
      <c r="U512" s="261"/>
      <c r="V512" s="261"/>
      <c r="W512" s="261"/>
      <c r="X512" s="261"/>
      <c r="Y512" s="261"/>
      <c r="Z512" s="261"/>
      <c r="AA512" s="261"/>
      <c r="AB512" s="261"/>
      <c r="AC512" s="261"/>
      <c r="AD512" s="261"/>
      <c r="AE512" s="261"/>
      <c r="AF512" s="261"/>
      <c r="AG512" s="261"/>
      <c r="AH512" s="261"/>
      <c r="AI512" s="261"/>
      <c r="AJ512" s="261"/>
      <c r="AK512" s="261"/>
      <c r="AL512" s="261"/>
      <c r="AM512" s="261"/>
      <c r="AN512" s="261"/>
      <c r="AO512" s="261"/>
      <c r="AP512" s="261"/>
      <c r="AQ512" s="261"/>
      <c r="AR512" s="261"/>
      <c r="AS512" s="261"/>
      <c r="AT512" s="261"/>
      <c r="AU512" s="261"/>
      <c r="AV512" s="261"/>
      <c r="AW512" s="261"/>
      <c r="AX512" s="261"/>
      <c r="AY512" s="261"/>
      <c r="AZ512" s="261"/>
      <c r="BA512" s="261"/>
      <c r="BB512" s="261"/>
      <c r="BC512" s="261"/>
      <c r="BD512" s="261"/>
      <c r="BE512" s="261"/>
      <c r="BF512" s="261"/>
      <c r="BG512" s="261"/>
      <c r="BH512" s="261"/>
      <c r="BI512" s="261"/>
      <c r="BJ512" s="261"/>
      <c r="BK512" s="261"/>
      <c r="BL512" s="261"/>
      <c r="BM512" s="261"/>
      <c r="BN512" s="261"/>
      <c r="BO512" s="261"/>
      <c r="BP512" s="261"/>
      <c r="BQ512" s="261"/>
      <c r="BR512" s="261"/>
      <c r="BS512" s="261"/>
      <c r="BT512" s="261"/>
      <c r="BU512" s="261"/>
      <c r="BV512" s="261"/>
      <c r="BW512" s="261"/>
      <c r="BX512" s="261"/>
      <c r="BY512" s="261"/>
      <c r="BZ512" s="261"/>
      <c r="CA512" s="261"/>
      <c r="CB512" s="261"/>
    </row>
    <row r="513" spans="8:80">
      <c r="H513" s="24"/>
      <c r="M513" s="261"/>
      <c r="N513" s="261"/>
      <c r="O513" s="261"/>
      <c r="P513" s="261"/>
      <c r="Q513" s="261"/>
      <c r="R513" s="261"/>
      <c r="S513" s="261"/>
      <c r="T513" s="261"/>
      <c r="U513" s="261"/>
      <c r="V513" s="261"/>
      <c r="W513" s="261"/>
      <c r="X513" s="261"/>
      <c r="Y513" s="261"/>
      <c r="Z513" s="261"/>
      <c r="AA513" s="261"/>
      <c r="AB513" s="261"/>
      <c r="AC513" s="261"/>
      <c r="AD513" s="261"/>
      <c r="AE513" s="261"/>
      <c r="AF513" s="261"/>
      <c r="AG513" s="261"/>
      <c r="AH513" s="261"/>
      <c r="AI513" s="261"/>
      <c r="AJ513" s="261"/>
      <c r="AK513" s="261"/>
      <c r="AL513" s="261"/>
      <c r="AM513" s="261"/>
      <c r="AN513" s="261"/>
      <c r="AO513" s="261"/>
      <c r="AP513" s="261"/>
      <c r="AQ513" s="261"/>
      <c r="AR513" s="261"/>
      <c r="AS513" s="261"/>
      <c r="AT513" s="261"/>
      <c r="AU513" s="261"/>
      <c r="AV513" s="261"/>
      <c r="AW513" s="261"/>
      <c r="AX513" s="261"/>
      <c r="AY513" s="261"/>
      <c r="AZ513" s="261"/>
      <c r="BA513" s="261"/>
      <c r="BB513" s="261"/>
      <c r="BC513" s="261"/>
      <c r="BD513" s="261"/>
      <c r="BE513" s="261"/>
      <c r="BF513" s="261"/>
      <c r="BG513" s="261"/>
      <c r="BH513" s="261"/>
      <c r="BI513" s="261"/>
      <c r="BJ513" s="261"/>
      <c r="BK513" s="261"/>
      <c r="BL513" s="261"/>
      <c r="BM513" s="261"/>
      <c r="BN513" s="261"/>
      <c r="BO513" s="261"/>
      <c r="BP513" s="261"/>
      <c r="BQ513" s="261"/>
      <c r="BR513" s="261"/>
      <c r="BS513" s="261"/>
      <c r="BT513" s="261"/>
      <c r="BU513" s="261"/>
      <c r="BV513" s="261"/>
      <c r="BW513" s="261"/>
      <c r="BX513" s="261"/>
      <c r="BY513" s="261"/>
      <c r="BZ513" s="261"/>
      <c r="CA513" s="261"/>
      <c r="CB513" s="261"/>
    </row>
    <row r="514" spans="8:80">
      <c r="H514" s="24"/>
      <c r="M514" s="261"/>
      <c r="N514" s="261"/>
      <c r="O514" s="261"/>
      <c r="P514" s="261"/>
      <c r="Q514" s="261"/>
      <c r="R514" s="261"/>
      <c r="S514" s="261"/>
      <c r="T514" s="261"/>
      <c r="U514" s="261"/>
      <c r="V514" s="261"/>
      <c r="W514" s="261"/>
      <c r="X514" s="261"/>
      <c r="Y514" s="261"/>
      <c r="Z514" s="261"/>
      <c r="AA514" s="261"/>
      <c r="AB514" s="261"/>
      <c r="AC514" s="261"/>
      <c r="AD514" s="261"/>
      <c r="AE514" s="261"/>
      <c r="AF514" s="261"/>
      <c r="AG514" s="261"/>
      <c r="AH514" s="261"/>
      <c r="AI514" s="261"/>
      <c r="AJ514" s="261"/>
      <c r="AK514" s="261"/>
      <c r="AL514" s="261"/>
      <c r="AM514" s="261"/>
      <c r="AN514" s="261"/>
      <c r="AO514" s="261"/>
      <c r="AP514" s="261"/>
      <c r="AQ514" s="261"/>
      <c r="AR514" s="261"/>
      <c r="AS514" s="261"/>
      <c r="AT514" s="261"/>
      <c r="AU514" s="261"/>
      <c r="AV514" s="261"/>
      <c r="AW514" s="261"/>
      <c r="AX514" s="261"/>
      <c r="AY514" s="261"/>
      <c r="AZ514" s="261"/>
      <c r="BA514" s="261"/>
      <c r="BB514" s="261"/>
      <c r="BC514" s="261"/>
      <c r="BD514" s="261"/>
      <c r="BE514" s="261"/>
      <c r="BF514" s="261"/>
      <c r="BG514" s="261"/>
      <c r="BH514" s="261"/>
      <c r="BI514" s="261"/>
      <c r="BJ514" s="261"/>
      <c r="BK514" s="261"/>
      <c r="BL514" s="261"/>
      <c r="BM514" s="261"/>
      <c r="BN514" s="261"/>
      <c r="BO514" s="261"/>
      <c r="BP514" s="261"/>
      <c r="BQ514" s="261"/>
      <c r="BR514" s="261"/>
      <c r="BS514" s="261"/>
      <c r="BT514" s="261"/>
      <c r="BU514" s="261"/>
      <c r="BV514" s="261"/>
      <c r="BW514" s="261"/>
      <c r="BX514" s="261"/>
      <c r="BY514" s="261"/>
      <c r="BZ514" s="261"/>
      <c r="CA514" s="261"/>
      <c r="CB514" s="261"/>
    </row>
    <row r="515" spans="8:80">
      <c r="H515" s="24"/>
      <c r="M515" s="261"/>
      <c r="N515" s="261"/>
      <c r="O515" s="261"/>
      <c r="P515" s="261"/>
      <c r="Q515" s="261"/>
      <c r="R515" s="261"/>
      <c r="S515" s="261"/>
      <c r="T515" s="261"/>
      <c r="U515" s="261"/>
      <c r="V515" s="261"/>
      <c r="W515" s="261"/>
      <c r="X515" s="261"/>
      <c r="Y515" s="261"/>
      <c r="Z515" s="261"/>
      <c r="AA515" s="261"/>
      <c r="AB515" s="261"/>
      <c r="AC515" s="261"/>
      <c r="AD515" s="261"/>
      <c r="AE515" s="261"/>
      <c r="AF515" s="261"/>
      <c r="AG515" s="261"/>
      <c r="AH515" s="261"/>
      <c r="AI515" s="261"/>
      <c r="AJ515" s="261"/>
      <c r="AK515" s="261"/>
      <c r="AL515" s="261"/>
      <c r="AM515" s="261"/>
      <c r="AN515" s="261"/>
      <c r="AO515" s="261"/>
      <c r="AP515" s="261"/>
      <c r="AQ515" s="261"/>
      <c r="AR515" s="261"/>
      <c r="AS515" s="261"/>
      <c r="AT515" s="261"/>
      <c r="AU515" s="261"/>
      <c r="AV515" s="261"/>
      <c r="AW515" s="261"/>
      <c r="AX515" s="261"/>
      <c r="AY515" s="261"/>
      <c r="AZ515" s="261"/>
      <c r="BA515" s="261"/>
      <c r="BB515" s="261"/>
      <c r="BC515" s="261"/>
      <c r="BD515" s="261"/>
      <c r="BE515" s="261"/>
      <c r="BF515" s="261"/>
      <c r="BG515" s="261"/>
      <c r="BH515" s="261"/>
      <c r="BI515" s="261"/>
      <c r="BJ515" s="261"/>
      <c r="BK515" s="261"/>
      <c r="BL515" s="261"/>
      <c r="BM515" s="261"/>
      <c r="BN515" s="261"/>
      <c r="BO515" s="261"/>
      <c r="BP515" s="261"/>
      <c r="BQ515" s="261"/>
      <c r="BR515" s="261"/>
      <c r="BS515" s="261"/>
      <c r="BT515" s="261"/>
      <c r="BU515" s="261"/>
      <c r="BV515" s="261"/>
      <c r="BW515" s="261"/>
      <c r="BX515" s="261"/>
      <c r="BY515" s="261"/>
      <c r="BZ515" s="261"/>
      <c r="CA515" s="261"/>
      <c r="CB515" s="261"/>
    </row>
    <row r="516" spans="8:80">
      <c r="H516" s="24"/>
      <c r="M516" s="261"/>
      <c r="N516" s="261"/>
      <c r="O516" s="261"/>
      <c r="P516" s="261"/>
      <c r="Q516" s="261"/>
      <c r="R516" s="261"/>
      <c r="S516" s="261"/>
      <c r="T516" s="261"/>
      <c r="U516" s="261"/>
      <c r="V516" s="261"/>
      <c r="W516" s="261"/>
      <c r="X516" s="261"/>
      <c r="Y516" s="261"/>
      <c r="Z516" s="261"/>
      <c r="AA516" s="261"/>
      <c r="AB516" s="261"/>
      <c r="AC516" s="261"/>
      <c r="AD516" s="261"/>
      <c r="AE516" s="261"/>
      <c r="AF516" s="261"/>
      <c r="AG516" s="261"/>
      <c r="AH516" s="261"/>
      <c r="AI516" s="261"/>
      <c r="AJ516" s="261"/>
      <c r="AK516" s="261"/>
      <c r="AL516" s="261"/>
      <c r="AM516" s="261"/>
      <c r="AN516" s="261"/>
      <c r="AO516" s="261"/>
      <c r="AP516" s="261"/>
      <c r="AQ516" s="261"/>
      <c r="AR516" s="261"/>
      <c r="AS516" s="261"/>
      <c r="AT516" s="261"/>
      <c r="AU516" s="261"/>
      <c r="AV516" s="261"/>
      <c r="AW516" s="261"/>
      <c r="AX516" s="261"/>
      <c r="AY516" s="261"/>
      <c r="AZ516" s="261"/>
      <c r="BA516" s="261"/>
      <c r="BB516" s="261"/>
      <c r="BC516" s="261"/>
      <c r="BD516" s="261"/>
      <c r="BE516" s="261"/>
      <c r="BF516" s="261"/>
      <c r="BG516" s="261"/>
      <c r="BH516" s="261"/>
      <c r="BI516" s="261"/>
      <c r="BJ516" s="261"/>
      <c r="BK516" s="261"/>
      <c r="BL516" s="261"/>
      <c r="BM516" s="261"/>
      <c r="BN516" s="261"/>
      <c r="BO516" s="261"/>
      <c r="BP516" s="261"/>
      <c r="BQ516" s="261"/>
      <c r="BR516" s="261"/>
      <c r="BS516" s="261"/>
      <c r="BT516" s="261"/>
      <c r="BU516" s="261"/>
      <c r="BV516" s="261"/>
      <c r="BW516" s="261"/>
      <c r="BX516" s="261"/>
      <c r="BY516" s="261"/>
      <c r="BZ516" s="261"/>
      <c r="CA516" s="261"/>
      <c r="CB516" s="261"/>
    </row>
    <row r="517" spans="8:80">
      <c r="H517" s="24"/>
      <c r="M517" s="261"/>
      <c r="N517" s="261"/>
      <c r="O517" s="261"/>
      <c r="P517" s="261"/>
      <c r="Q517" s="261"/>
      <c r="R517" s="261"/>
      <c r="S517" s="261"/>
      <c r="T517" s="261"/>
      <c r="U517" s="261"/>
      <c r="V517" s="261"/>
      <c r="W517" s="261"/>
      <c r="X517" s="261"/>
      <c r="Y517" s="261"/>
      <c r="Z517" s="261"/>
      <c r="AA517" s="261"/>
      <c r="AB517" s="261"/>
      <c r="AC517" s="261"/>
      <c r="AD517" s="261"/>
      <c r="AE517" s="261"/>
      <c r="AF517" s="261"/>
      <c r="AG517" s="261"/>
      <c r="AH517" s="261"/>
      <c r="AI517" s="261"/>
      <c r="AJ517" s="261"/>
      <c r="AK517" s="261"/>
      <c r="AL517" s="261"/>
      <c r="AM517" s="261"/>
      <c r="AN517" s="261"/>
      <c r="AO517" s="261"/>
      <c r="AP517" s="261"/>
      <c r="AQ517" s="261"/>
      <c r="AR517" s="261"/>
      <c r="AS517" s="261"/>
      <c r="AT517" s="261"/>
      <c r="AU517" s="261"/>
      <c r="AV517" s="261"/>
      <c r="AW517" s="261"/>
      <c r="AX517" s="261"/>
      <c r="AY517" s="261"/>
      <c r="AZ517" s="261"/>
      <c r="BA517" s="261"/>
      <c r="BB517" s="261"/>
      <c r="BC517" s="261"/>
      <c r="BD517" s="261"/>
      <c r="BE517" s="261"/>
      <c r="BF517" s="261"/>
      <c r="BG517" s="261"/>
      <c r="BH517" s="261"/>
      <c r="BI517" s="261"/>
      <c r="BJ517" s="261"/>
      <c r="BK517" s="261"/>
      <c r="BL517" s="261"/>
      <c r="BM517" s="261"/>
      <c r="BN517" s="261"/>
      <c r="BO517" s="261"/>
      <c r="BP517" s="261"/>
      <c r="BQ517" s="261"/>
      <c r="BR517" s="261"/>
      <c r="BS517" s="261"/>
      <c r="BT517" s="261"/>
      <c r="BU517" s="261"/>
      <c r="BV517" s="261"/>
      <c r="BW517" s="261"/>
      <c r="BX517" s="261"/>
      <c r="BY517" s="261"/>
      <c r="BZ517" s="261"/>
      <c r="CA517" s="261"/>
      <c r="CB517" s="261"/>
    </row>
    <row r="518" spans="8:80">
      <c r="H518" s="24"/>
      <c r="M518" s="261"/>
      <c r="N518" s="261"/>
      <c r="O518" s="261"/>
      <c r="P518" s="261"/>
      <c r="Q518" s="261"/>
      <c r="R518" s="261"/>
      <c r="S518" s="261"/>
      <c r="T518" s="261"/>
      <c r="U518" s="261"/>
      <c r="V518" s="261"/>
      <c r="W518" s="261"/>
      <c r="X518" s="261"/>
      <c r="Y518" s="261"/>
      <c r="Z518" s="261"/>
      <c r="AA518" s="261"/>
      <c r="AB518" s="261"/>
      <c r="AC518" s="261"/>
      <c r="AD518" s="261"/>
      <c r="AE518" s="261"/>
      <c r="AF518" s="261"/>
      <c r="AG518" s="261"/>
      <c r="AH518" s="261"/>
      <c r="AI518" s="261"/>
      <c r="AJ518" s="261"/>
      <c r="AK518" s="261"/>
      <c r="AL518" s="261"/>
      <c r="AM518" s="261"/>
      <c r="AN518" s="261"/>
      <c r="AO518" s="261"/>
      <c r="AP518" s="261"/>
      <c r="AQ518" s="261"/>
      <c r="AR518" s="261"/>
      <c r="AS518" s="261"/>
      <c r="AT518" s="261"/>
      <c r="AU518" s="261"/>
      <c r="AV518" s="261"/>
      <c r="AW518" s="261"/>
      <c r="AX518" s="261"/>
      <c r="AY518" s="261"/>
      <c r="AZ518" s="261"/>
      <c r="BA518" s="261"/>
      <c r="BB518" s="261"/>
      <c r="BC518" s="261"/>
      <c r="BD518" s="261"/>
      <c r="BE518" s="261"/>
      <c r="BF518" s="261"/>
      <c r="BG518" s="261"/>
      <c r="BH518" s="261"/>
      <c r="BI518" s="261"/>
      <c r="BJ518" s="261"/>
      <c r="BK518" s="261"/>
      <c r="BL518" s="261"/>
      <c r="BM518" s="261"/>
      <c r="BN518" s="261"/>
      <c r="BO518" s="261"/>
      <c r="BP518" s="261"/>
      <c r="BQ518" s="261"/>
      <c r="BR518" s="261"/>
      <c r="BS518" s="261"/>
      <c r="BT518" s="261"/>
      <c r="BU518" s="261"/>
      <c r="BV518" s="261"/>
      <c r="BW518" s="261"/>
      <c r="BX518" s="261"/>
      <c r="BY518" s="261"/>
      <c r="BZ518" s="261"/>
      <c r="CA518" s="261"/>
      <c r="CB518" s="261"/>
    </row>
    <row r="519" spans="8:80">
      <c r="H519" s="24"/>
      <c r="M519" s="261"/>
      <c r="N519" s="261"/>
      <c r="O519" s="261"/>
      <c r="P519" s="261"/>
      <c r="Q519" s="261"/>
      <c r="R519" s="261"/>
      <c r="S519" s="261"/>
      <c r="T519" s="261"/>
      <c r="U519" s="261"/>
      <c r="V519" s="261"/>
      <c r="W519" s="261"/>
      <c r="X519" s="261"/>
      <c r="Y519" s="261"/>
      <c r="Z519" s="261"/>
      <c r="AA519" s="261"/>
      <c r="AB519" s="261"/>
      <c r="AC519" s="261"/>
      <c r="AD519" s="261"/>
      <c r="AE519" s="261"/>
      <c r="AF519" s="261"/>
      <c r="AG519" s="261"/>
      <c r="AH519" s="261"/>
      <c r="AI519" s="261"/>
      <c r="AJ519" s="261"/>
      <c r="AK519" s="261"/>
      <c r="AL519" s="261"/>
      <c r="AM519" s="261"/>
      <c r="AN519" s="261"/>
      <c r="AO519" s="261"/>
      <c r="AP519" s="261"/>
      <c r="AQ519" s="261"/>
      <c r="AR519" s="261"/>
      <c r="AS519" s="261"/>
      <c r="AT519" s="261"/>
      <c r="AU519" s="261"/>
      <c r="AV519" s="261"/>
      <c r="AW519" s="261"/>
      <c r="AX519" s="261"/>
      <c r="AY519" s="261"/>
      <c r="AZ519" s="261"/>
      <c r="BA519" s="261"/>
      <c r="BB519" s="261"/>
      <c r="BC519" s="261"/>
      <c r="BD519" s="261"/>
      <c r="BE519" s="261"/>
      <c r="BF519" s="261"/>
      <c r="BG519" s="261"/>
      <c r="BH519" s="261"/>
      <c r="BI519" s="261"/>
      <c r="BJ519" s="261"/>
      <c r="BK519" s="261"/>
      <c r="BL519" s="261"/>
      <c r="BM519" s="261"/>
      <c r="BN519" s="261"/>
      <c r="BO519" s="261"/>
      <c r="BP519" s="261"/>
      <c r="BQ519" s="261"/>
      <c r="BR519" s="261"/>
      <c r="BS519" s="261"/>
      <c r="BT519" s="261"/>
      <c r="BU519" s="261"/>
      <c r="BV519" s="261"/>
      <c r="BW519" s="261"/>
      <c r="BX519" s="261"/>
      <c r="BY519" s="261"/>
      <c r="BZ519" s="261"/>
      <c r="CA519" s="261"/>
      <c r="CB519" s="261"/>
    </row>
    <row r="520" spans="8:80">
      <c r="H520" s="24"/>
      <c r="M520" s="261"/>
      <c r="N520" s="261"/>
      <c r="O520" s="261"/>
      <c r="P520" s="261"/>
      <c r="Q520" s="261"/>
      <c r="R520" s="261"/>
      <c r="S520" s="261"/>
      <c r="T520" s="261"/>
      <c r="U520" s="261"/>
      <c r="V520" s="261"/>
      <c r="W520" s="261"/>
      <c r="X520" s="261"/>
      <c r="Y520" s="261"/>
      <c r="Z520" s="261"/>
      <c r="AA520" s="261"/>
      <c r="AB520" s="261"/>
      <c r="AC520" s="261"/>
      <c r="AD520" s="261"/>
      <c r="AE520" s="261"/>
      <c r="AF520" s="261"/>
      <c r="AG520" s="261"/>
      <c r="AH520" s="261"/>
      <c r="AI520" s="261"/>
      <c r="AJ520" s="261"/>
      <c r="AK520" s="261"/>
      <c r="AL520" s="261"/>
      <c r="AM520" s="261"/>
      <c r="AN520" s="261"/>
      <c r="AO520" s="261"/>
      <c r="AP520" s="261"/>
      <c r="AQ520" s="261"/>
      <c r="AR520" s="261"/>
      <c r="AS520" s="261"/>
      <c r="AT520" s="261"/>
      <c r="AU520" s="261"/>
      <c r="AV520" s="261"/>
      <c r="AW520" s="261"/>
      <c r="AX520" s="261"/>
      <c r="AY520" s="261"/>
      <c r="AZ520" s="261"/>
      <c r="BA520" s="261"/>
      <c r="BB520" s="261"/>
      <c r="BC520" s="261"/>
      <c r="BD520" s="261"/>
      <c r="BE520" s="261"/>
      <c r="BF520" s="261"/>
      <c r="BG520" s="261"/>
      <c r="BH520" s="261"/>
      <c r="BI520" s="261"/>
      <c r="BJ520" s="261"/>
      <c r="BK520" s="261"/>
      <c r="BL520" s="261"/>
      <c r="BM520" s="261"/>
      <c r="BN520" s="261"/>
      <c r="BO520" s="261"/>
      <c r="BP520" s="261"/>
      <c r="BQ520" s="261"/>
      <c r="BR520" s="261"/>
      <c r="BS520" s="261"/>
      <c r="BT520" s="261"/>
      <c r="BU520" s="261"/>
      <c r="BV520" s="261"/>
      <c r="BW520" s="261"/>
      <c r="BX520" s="261"/>
      <c r="BY520" s="261"/>
      <c r="BZ520" s="261"/>
      <c r="CA520" s="261"/>
      <c r="CB520" s="261"/>
    </row>
    <row r="521" spans="8:80">
      <c r="H521" s="24"/>
      <c r="M521" s="261"/>
      <c r="N521" s="261"/>
      <c r="O521" s="261"/>
      <c r="P521" s="261"/>
      <c r="Q521" s="261"/>
      <c r="R521" s="261"/>
      <c r="S521" s="261"/>
      <c r="T521" s="261"/>
      <c r="U521" s="261"/>
      <c r="V521" s="261"/>
      <c r="W521" s="261"/>
      <c r="X521" s="261"/>
      <c r="Y521" s="261"/>
      <c r="Z521" s="261"/>
      <c r="AA521" s="261"/>
      <c r="AB521" s="261"/>
      <c r="AC521" s="261"/>
      <c r="AD521" s="261"/>
      <c r="AE521" s="261"/>
      <c r="AF521" s="261"/>
      <c r="AG521" s="261"/>
      <c r="AH521" s="261"/>
      <c r="AI521" s="261"/>
      <c r="AJ521" s="261"/>
      <c r="AK521" s="261"/>
      <c r="AL521" s="261"/>
      <c r="AM521" s="261"/>
      <c r="AN521" s="261"/>
      <c r="AO521" s="261"/>
      <c r="AP521" s="261"/>
      <c r="AQ521" s="261"/>
      <c r="AR521" s="261"/>
      <c r="AS521" s="261"/>
      <c r="AT521" s="261"/>
      <c r="AU521" s="261"/>
      <c r="AV521" s="261"/>
      <c r="AW521" s="261"/>
      <c r="AX521" s="261"/>
      <c r="AY521" s="261"/>
      <c r="AZ521" s="261"/>
      <c r="BA521" s="261"/>
      <c r="BB521" s="261"/>
      <c r="BC521" s="261"/>
      <c r="BD521" s="261"/>
      <c r="BE521" s="261"/>
      <c r="BF521" s="261"/>
      <c r="BG521" s="261"/>
      <c r="BH521" s="261"/>
      <c r="BI521" s="261"/>
      <c r="BJ521" s="261"/>
      <c r="BK521" s="261"/>
      <c r="BL521" s="261"/>
      <c r="BM521" s="261"/>
      <c r="BN521" s="261"/>
      <c r="BO521" s="261"/>
      <c r="BP521" s="261"/>
      <c r="BQ521" s="261"/>
      <c r="BR521" s="261"/>
      <c r="BS521" s="261"/>
      <c r="BT521" s="261"/>
      <c r="BU521" s="261"/>
      <c r="BV521" s="261"/>
      <c r="BW521" s="261"/>
      <c r="BX521" s="261"/>
      <c r="BY521" s="261"/>
      <c r="BZ521" s="261"/>
      <c r="CA521" s="261"/>
      <c r="CB521" s="261"/>
    </row>
    <row r="522" spans="8:80">
      <c r="H522" s="24"/>
      <c r="M522" s="261"/>
      <c r="N522" s="261"/>
      <c r="O522" s="261"/>
      <c r="P522" s="261"/>
      <c r="Q522" s="261"/>
      <c r="R522" s="261"/>
      <c r="S522" s="261"/>
      <c r="T522" s="261"/>
      <c r="U522" s="261"/>
      <c r="V522" s="261"/>
      <c r="W522" s="261"/>
      <c r="X522" s="261"/>
      <c r="Y522" s="261"/>
      <c r="Z522" s="261"/>
      <c r="AA522" s="261"/>
      <c r="AB522" s="261"/>
      <c r="AC522" s="261"/>
      <c r="AD522" s="261"/>
      <c r="AE522" s="261"/>
      <c r="AF522" s="261"/>
      <c r="AG522" s="261"/>
      <c r="AH522" s="261"/>
      <c r="AI522" s="261"/>
      <c r="AJ522" s="261"/>
      <c r="AK522" s="261"/>
      <c r="AL522" s="261"/>
      <c r="AM522" s="261"/>
      <c r="AN522" s="261"/>
      <c r="AO522" s="261"/>
      <c r="AP522" s="261"/>
      <c r="AQ522" s="261"/>
      <c r="AR522" s="261"/>
      <c r="AS522" s="261"/>
      <c r="AT522" s="261"/>
      <c r="AU522" s="261"/>
      <c r="AV522" s="261"/>
      <c r="AW522" s="261"/>
      <c r="AX522" s="261"/>
      <c r="AY522" s="261"/>
      <c r="AZ522" s="261"/>
      <c r="BA522" s="261"/>
      <c r="BB522" s="261"/>
      <c r="BC522" s="261"/>
      <c r="BD522" s="261"/>
      <c r="BE522" s="261"/>
      <c r="BF522" s="261"/>
      <c r="BG522" s="261"/>
      <c r="BH522" s="261"/>
      <c r="BI522" s="261"/>
      <c r="BJ522" s="261"/>
      <c r="BK522" s="261"/>
      <c r="BL522" s="261"/>
      <c r="BM522" s="261"/>
      <c r="BN522" s="261"/>
      <c r="BO522" s="261"/>
      <c r="BP522" s="261"/>
      <c r="BQ522" s="261"/>
      <c r="BR522" s="261"/>
      <c r="BS522" s="261"/>
      <c r="BT522" s="261"/>
      <c r="BU522" s="261"/>
      <c r="BV522" s="261"/>
      <c r="BW522" s="261"/>
      <c r="BX522" s="261"/>
      <c r="BY522" s="261"/>
      <c r="BZ522" s="261"/>
      <c r="CA522" s="261"/>
      <c r="CB522" s="261"/>
    </row>
    <row r="523" spans="8:80">
      <c r="H523" s="24"/>
      <c r="M523" s="261"/>
      <c r="N523" s="261"/>
      <c r="O523" s="261"/>
      <c r="P523" s="261"/>
      <c r="Q523" s="261"/>
      <c r="R523" s="261"/>
      <c r="S523" s="261"/>
      <c r="T523" s="261"/>
      <c r="U523" s="261"/>
      <c r="V523" s="261"/>
      <c r="W523" s="261"/>
      <c r="X523" s="261"/>
      <c r="Y523" s="261"/>
      <c r="Z523" s="261"/>
      <c r="AA523" s="261"/>
      <c r="AB523" s="261"/>
      <c r="AC523" s="261"/>
      <c r="AD523" s="261"/>
      <c r="AE523" s="261"/>
      <c r="AF523" s="261"/>
      <c r="AG523" s="261"/>
      <c r="AH523" s="261"/>
      <c r="AI523" s="261"/>
      <c r="AJ523" s="261"/>
      <c r="AK523" s="261"/>
      <c r="AL523" s="261"/>
      <c r="AM523" s="261"/>
      <c r="AN523" s="261"/>
      <c r="AO523" s="261"/>
      <c r="AP523" s="261"/>
      <c r="AQ523" s="261"/>
      <c r="AR523" s="261"/>
      <c r="AS523" s="261"/>
      <c r="AT523" s="261"/>
      <c r="AU523" s="261"/>
      <c r="AV523" s="261"/>
      <c r="AW523" s="261"/>
      <c r="AX523" s="261"/>
      <c r="AY523" s="261"/>
      <c r="AZ523" s="261"/>
      <c r="BA523" s="261"/>
      <c r="BB523" s="261"/>
      <c r="BC523" s="261"/>
      <c r="BD523" s="261"/>
      <c r="BE523" s="261"/>
      <c r="BF523" s="261"/>
      <c r="BG523" s="261"/>
      <c r="BH523" s="261"/>
      <c r="BI523" s="261"/>
      <c r="BJ523" s="261"/>
      <c r="BK523" s="261"/>
      <c r="BL523" s="261"/>
      <c r="BM523" s="261"/>
      <c r="BN523" s="261"/>
      <c r="BO523" s="261"/>
      <c r="BP523" s="261"/>
      <c r="BQ523" s="261"/>
      <c r="BR523" s="261"/>
      <c r="BS523" s="261"/>
      <c r="BT523" s="261"/>
      <c r="BU523" s="261"/>
      <c r="BV523" s="261"/>
      <c r="BW523" s="261"/>
      <c r="BX523" s="261"/>
      <c r="BY523" s="261"/>
      <c r="BZ523" s="261"/>
      <c r="CA523" s="261"/>
      <c r="CB523" s="261"/>
    </row>
    <row r="524" spans="8:80">
      <c r="H524" s="24"/>
      <c r="M524" s="261"/>
      <c r="N524" s="261"/>
      <c r="O524" s="261"/>
      <c r="P524" s="261"/>
      <c r="Q524" s="261"/>
      <c r="R524" s="261"/>
      <c r="S524" s="261"/>
      <c r="T524" s="261"/>
      <c r="U524" s="261"/>
      <c r="V524" s="261"/>
      <c r="W524" s="261"/>
      <c r="X524" s="261"/>
      <c r="Y524" s="261"/>
      <c r="Z524" s="261"/>
      <c r="AA524" s="261"/>
      <c r="AB524" s="261"/>
      <c r="AC524" s="261"/>
      <c r="AD524" s="261"/>
      <c r="AE524" s="261"/>
      <c r="AF524" s="261"/>
      <c r="AG524" s="261"/>
      <c r="AH524" s="261"/>
      <c r="AI524" s="261"/>
      <c r="AJ524" s="261"/>
      <c r="AK524" s="261"/>
      <c r="AL524" s="261"/>
      <c r="AM524" s="261"/>
      <c r="AN524" s="261"/>
      <c r="AO524" s="261"/>
      <c r="AP524" s="261"/>
      <c r="AQ524" s="261"/>
      <c r="AR524" s="261"/>
      <c r="AS524" s="261"/>
      <c r="AT524" s="261"/>
      <c r="AU524" s="261"/>
      <c r="AV524" s="261"/>
      <c r="AW524" s="261"/>
      <c r="AX524" s="261"/>
      <c r="AY524" s="261"/>
      <c r="AZ524" s="261"/>
      <c r="BA524" s="261"/>
      <c r="BB524" s="261"/>
      <c r="BC524" s="261"/>
      <c r="BD524" s="261"/>
      <c r="BE524" s="261"/>
      <c r="BF524" s="261"/>
      <c r="BG524" s="261"/>
      <c r="BH524" s="261"/>
      <c r="BI524" s="261"/>
      <c r="BJ524" s="261"/>
      <c r="BK524" s="261"/>
      <c r="BL524" s="261"/>
      <c r="BM524" s="261"/>
      <c r="BN524" s="261"/>
      <c r="BO524" s="261"/>
      <c r="BP524" s="261"/>
      <c r="BQ524" s="261"/>
      <c r="BR524" s="261"/>
      <c r="BS524" s="261"/>
      <c r="BT524" s="261"/>
      <c r="BU524" s="261"/>
      <c r="BV524" s="261"/>
      <c r="BW524" s="261"/>
      <c r="BX524" s="261"/>
      <c r="BY524" s="261"/>
      <c r="BZ524" s="261"/>
      <c r="CA524" s="261"/>
      <c r="CB524" s="261"/>
    </row>
    <row r="525" spans="8:80">
      <c r="H525" s="24"/>
      <c r="M525" s="261"/>
      <c r="N525" s="261"/>
      <c r="O525" s="261"/>
      <c r="P525" s="261"/>
      <c r="Q525" s="261"/>
      <c r="R525" s="261"/>
      <c r="S525" s="261"/>
      <c r="T525" s="261"/>
      <c r="U525" s="261"/>
      <c r="V525" s="261"/>
      <c r="W525" s="261"/>
      <c r="X525" s="261"/>
      <c r="Y525" s="261"/>
      <c r="Z525" s="261"/>
      <c r="AA525" s="261"/>
      <c r="AB525" s="261"/>
      <c r="AC525" s="261"/>
      <c r="AD525" s="261"/>
      <c r="AE525" s="261"/>
      <c r="AF525" s="261"/>
      <c r="AG525" s="261"/>
      <c r="AH525" s="261"/>
      <c r="AI525" s="261"/>
      <c r="AJ525" s="261"/>
      <c r="AK525" s="261"/>
      <c r="AL525" s="261"/>
      <c r="AM525" s="261"/>
      <c r="AN525" s="261"/>
      <c r="AO525" s="261"/>
      <c r="AP525" s="261"/>
      <c r="AQ525" s="261"/>
      <c r="AR525" s="261"/>
      <c r="AS525" s="261"/>
      <c r="AT525" s="261"/>
      <c r="AU525" s="261"/>
      <c r="AV525" s="261"/>
      <c r="AW525" s="261"/>
      <c r="AX525" s="261"/>
      <c r="AY525" s="261"/>
      <c r="AZ525" s="261"/>
      <c r="BA525" s="261"/>
      <c r="BB525" s="261"/>
      <c r="BC525" s="261"/>
      <c r="BD525" s="261"/>
      <c r="BE525" s="261"/>
      <c r="BF525" s="261"/>
      <c r="BG525" s="261"/>
      <c r="BH525" s="261"/>
      <c r="BI525" s="261"/>
      <c r="BJ525" s="261"/>
      <c r="BK525" s="261"/>
      <c r="BL525" s="261"/>
      <c r="BM525" s="261"/>
      <c r="BN525" s="261"/>
      <c r="BO525" s="261"/>
      <c r="BP525" s="261"/>
      <c r="BQ525" s="261"/>
      <c r="BR525" s="261"/>
      <c r="BS525" s="261"/>
      <c r="BT525" s="261"/>
      <c r="BU525" s="261"/>
      <c r="BV525" s="261"/>
      <c r="BW525" s="261"/>
      <c r="BX525" s="261"/>
      <c r="BY525" s="261"/>
      <c r="BZ525" s="261"/>
      <c r="CA525" s="261"/>
      <c r="CB525" s="261"/>
    </row>
    <row r="526" spans="8:80">
      <c r="H526" s="24"/>
      <c r="M526" s="261"/>
      <c r="N526" s="261"/>
      <c r="O526" s="261"/>
      <c r="P526" s="261"/>
      <c r="Q526" s="261"/>
      <c r="R526" s="261"/>
      <c r="S526" s="261"/>
      <c r="T526" s="261"/>
      <c r="U526" s="261"/>
      <c r="V526" s="261"/>
      <c r="W526" s="261"/>
      <c r="X526" s="261"/>
      <c r="Y526" s="261"/>
      <c r="Z526" s="261"/>
      <c r="AA526" s="261"/>
      <c r="AB526" s="261"/>
      <c r="AC526" s="261"/>
      <c r="AD526" s="261"/>
      <c r="AE526" s="261"/>
      <c r="AF526" s="261"/>
      <c r="AG526" s="261"/>
      <c r="AH526" s="261"/>
      <c r="AI526" s="261"/>
      <c r="AJ526" s="261"/>
      <c r="AK526" s="261"/>
      <c r="AL526" s="261"/>
      <c r="AM526" s="261"/>
      <c r="AN526" s="261"/>
      <c r="AO526" s="261"/>
      <c r="AP526" s="261"/>
      <c r="AQ526" s="261"/>
      <c r="AR526" s="261"/>
      <c r="AS526" s="261"/>
      <c r="AT526" s="261"/>
      <c r="AU526" s="261"/>
      <c r="AV526" s="261"/>
      <c r="AW526" s="261"/>
      <c r="AX526" s="261"/>
      <c r="AY526" s="261"/>
      <c r="AZ526" s="261"/>
      <c r="BA526" s="261"/>
      <c r="BB526" s="261"/>
      <c r="BC526" s="261"/>
      <c r="BD526" s="261"/>
      <c r="BE526" s="261"/>
      <c r="BF526" s="261"/>
      <c r="BG526" s="261"/>
      <c r="BH526" s="261"/>
      <c r="BI526" s="261"/>
      <c r="BJ526" s="261"/>
      <c r="BK526" s="261"/>
      <c r="BL526" s="261"/>
      <c r="BM526" s="261"/>
      <c r="BN526" s="261"/>
      <c r="BO526" s="261"/>
      <c r="BP526" s="261"/>
      <c r="BQ526" s="261"/>
      <c r="BR526" s="261"/>
      <c r="BS526" s="261"/>
      <c r="BT526" s="261"/>
      <c r="BU526" s="261"/>
      <c r="BV526" s="261"/>
      <c r="BW526" s="261"/>
      <c r="BX526" s="261"/>
      <c r="BY526" s="261"/>
      <c r="BZ526" s="261"/>
      <c r="CA526" s="261"/>
      <c r="CB526" s="261"/>
    </row>
    <row r="527" spans="8:80">
      <c r="H527" s="24"/>
      <c r="M527" s="261"/>
      <c r="N527" s="261"/>
      <c r="O527" s="261"/>
      <c r="P527" s="261"/>
      <c r="Q527" s="261"/>
      <c r="R527" s="261"/>
      <c r="S527" s="261"/>
      <c r="T527" s="261"/>
      <c r="U527" s="261"/>
      <c r="V527" s="261"/>
      <c r="W527" s="261"/>
      <c r="X527" s="261"/>
      <c r="Y527" s="261"/>
      <c r="Z527" s="261"/>
      <c r="AA527" s="261"/>
      <c r="AB527" s="261"/>
      <c r="AC527" s="261"/>
      <c r="AD527" s="261"/>
      <c r="AE527" s="261"/>
      <c r="AF527" s="261"/>
      <c r="AG527" s="261"/>
      <c r="AH527" s="261"/>
      <c r="AI527" s="261"/>
      <c r="AJ527" s="261"/>
      <c r="AK527" s="261"/>
      <c r="AL527" s="261"/>
      <c r="AM527" s="261"/>
      <c r="AN527" s="261"/>
      <c r="AO527" s="261"/>
      <c r="AP527" s="261"/>
      <c r="AQ527" s="261"/>
      <c r="AR527" s="261"/>
      <c r="AS527" s="261"/>
      <c r="AT527" s="261"/>
      <c r="AU527" s="261"/>
      <c r="AV527" s="261"/>
      <c r="AW527" s="261"/>
      <c r="AX527" s="261"/>
      <c r="AY527" s="261"/>
      <c r="AZ527" s="261"/>
      <c r="BA527" s="261"/>
      <c r="BB527" s="261"/>
      <c r="BC527" s="261"/>
      <c r="BD527" s="261"/>
      <c r="BE527" s="261"/>
      <c r="BF527" s="261"/>
      <c r="BG527" s="261"/>
      <c r="BH527" s="261"/>
      <c r="BI527" s="261"/>
      <c r="BJ527" s="261"/>
      <c r="BK527" s="261"/>
      <c r="BL527" s="261"/>
      <c r="BM527" s="261"/>
      <c r="BN527" s="261"/>
      <c r="BO527" s="261"/>
      <c r="BP527" s="261"/>
      <c r="BQ527" s="261"/>
      <c r="BR527" s="261"/>
      <c r="BS527" s="261"/>
      <c r="BT527" s="261"/>
      <c r="BU527" s="261"/>
      <c r="BV527" s="261"/>
      <c r="BW527" s="261"/>
      <c r="BX527" s="261"/>
      <c r="BY527" s="261"/>
      <c r="BZ527" s="261"/>
      <c r="CA527" s="261"/>
      <c r="CB527" s="261"/>
    </row>
    <row r="528" spans="8:80">
      <c r="H528" s="24"/>
      <c r="M528" s="261"/>
      <c r="N528" s="261"/>
      <c r="O528" s="261"/>
      <c r="P528" s="261"/>
      <c r="Q528" s="261"/>
      <c r="R528" s="261"/>
      <c r="S528" s="261"/>
      <c r="T528" s="261"/>
      <c r="U528" s="261"/>
      <c r="V528" s="261"/>
      <c r="W528" s="261"/>
      <c r="X528" s="261"/>
      <c r="Y528" s="261"/>
      <c r="Z528" s="261"/>
      <c r="AA528" s="261"/>
      <c r="AB528" s="261"/>
      <c r="AC528" s="261"/>
      <c r="AD528" s="261"/>
      <c r="AE528" s="261"/>
      <c r="AF528" s="261"/>
      <c r="AG528" s="261"/>
      <c r="AH528" s="261"/>
      <c r="AI528" s="261"/>
      <c r="AJ528" s="261"/>
      <c r="AK528" s="261"/>
      <c r="AL528" s="261"/>
      <c r="AM528" s="261"/>
      <c r="AN528" s="261"/>
      <c r="AO528" s="261"/>
      <c r="AP528" s="261"/>
      <c r="AQ528" s="261"/>
      <c r="AR528" s="261"/>
      <c r="AS528" s="261"/>
      <c r="AT528" s="261"/>
      <c r="AU528" s="261"/>
      <c r="AV528" s="261"/>
      <c r="AW528" s="261"/>
      <c r="AX528" s="261"/>
      <c r="AY528" s="261"/>
      <c r="AZ528" s="261"/>
      <c r="BA528" s="261"/>
      <c r="BB528" s="261"/>
      <c r="BC528" s="261"/>
      <c r="BD528" s="261"/>
      <c r="BE528" s="261"/>
      <c r="BF528" s="261"/>
      <c r="BG528" s="261"/>
      <c r="BH528" s="261"/>
      <c r="BI528" s="261"/>
      <c r="BJ528" s="261"/>
      <c r="BK528" s="261"/>
      <c r="BL528" s="261"/>
      <c r="BM528" s="261"/>
      <c r="BN528" s="261"/>
      <c r="BO528" s="261"/>
      <c r="BP528" s="261"/>
      <c r="BQ528" s="261"/>
      <c r="BR528" s="261"/>
      <c r="BS528" s="261"/>
      <c r="BT528" s="261"/>
      <c r="BU528" s="261"/>
      <c r="BV528" s="261"/>
      <c r="BW528" s="261"/>
      <c r="BX528" s="261"/>
      <c r="BY528" s="261"/>
      <c r="BZ528" s="261"/>
      <c r="CA528" s="261"/>
      <c r="CB528" s="261"/>
    </row>
    <row r="529" spans="8:80">
      <c r="H529" s="24"/>
      <c r="M529" s="261"/>
      <c r="N529" s="261"/>
      <c r="O529" s="261"/>
      <c r="P529" s="261"/>
      <c r="Q529" s="261"/>
      <c r="R529" s="261"/>
      <c r="S529" s="261"/>
      <c r="T529" s="261"/>
      <c r="U529" s="261"/>
      <c r="V529" s="261"/>
      <c r="W529" s="261"/>
      <c r="X529" s="261"/>
      <c r="Y529" s="261"/>
      <c r="Z529" s="261"/>
      <c r="AA529" s="261"/>
      <c r="AB529" s="261"/>
      <c r="AC529" s="261"/>
      <c r="AD529" s="261"/>
      <c r="AE529" s="261"/>
      <c r="AF529" s="261"/>
      <c r="AG529" s="261"/>
      <c r="AH529" s="261"/>
      <c r="AI529" s="261"/>
      <c r="AJ529" s="261"/>
      <c r="AK529" s="261"/>
      <c r="AL529" s="261"/>
      <c r="AM529" s="261"/>
      <c r="AN529" s="261"/>
      <c r="AO529" s="261"/>
      <c r="AP529" s="261"/>
      <c r="AQ529" s="261"/>
      <c r="AR529" s="261"/>
      <c r="AS529" s="261"/>
      <c r="AT529" s="261"/>
      <c r="AU529" s="261"/>
      <c r="AV529" s="261"/>
      <c r="AW529" s="261"/>
      <c r="AX529" s="261"/>
      <c r="AY529" s="261"/>
      <c r="AZ529" s="261"/>
      <c r="BA529" s="261"/>
      <c r="BB529" s="261"/>
      <c r="BC529" s="261"/>
      <c r="BD529" s="261"/>
      <c r="BE529" s="261"/>
      <c r="BF529" s="261"/>
      <c r="BG529" s="261"/>
      <c r="BH529" s="261"/>
      <c r="BI529" s="261"/>
      <c r="BJ529" s="261"/>
      <c r="BK529" s="261"/>
      <c r="BL529" s="261"/>
      <c r="BM529" s="261"/>
      <c r="BN529" s="261"/>
      <c r="BO529" s="261"/>
      <c r="BP529" s="261"/>
      <c r="BQ529" s="261"/>
      <c r="BR529" s="261"/>
      <c r="BS529" s="261"/>
      <c r="BT529" s="261"/>
      <c r="BU529" s="261"/>
      <c r="BV529" s="261"/>
      <c r="BW529" s="261"/>
      <c r="BX529" s="261"/>
      <c r="BY529" s="261"/>
      <c r="BZ529" s="261"/>
      <c r="CA529" s="261"/>
      <c r="CB529" s="261"/>
    </row>
    <row r="530" spans="8:80">
      <c r="H530" s="24"/>
      <c r="M530" s="261"/>
      <c r="N530" s="261"/>
      <c r="O530" s="261"/>
      <c r="P530" s="261"/>
      <c r="Q530" s="261"/>
      <c r="R530" s="261"/>
      <c r="S530" s="261"/>
      <c r="T530" s="261"/>
      <c r="U530" s="261"/>
      <c r="V530" s="261"/>
      <c r="W530" s="261"/>
      <c r="X530" s="261"/>
      <c r="Y530" s="261"/>
      <c r="Z530" s="261"/>
      <c r="AA530" s="261"/>
      <c r="AB530" s="261"/>
      <c r="AC530" s="261"/>
      <c r="AD530" s="261"/>
      <c r="AE530" s="261"/>
      <c r="AF530" s="261"/>
      <c r="AG530" s="261"/>
      <c r="AH530" s="261"/>
      <c r="AI530" s="261"/>
      <c r="AJ530" s="261"/>
      <c r="AK530" s="261"/>
      <c r="AL530" s="261"/>
      <c r="AM530" s="261"/>
      <c r="AN530" s="261"/>
      <c r="AO530" s="261"/>
      <c r="AP530" s="261"/>
      <c r="AQ530" s="261"/>
      <c r="AR530" s="261"/>
      <c r="AS530" s="261"/>
      <c r="AT530" s="261"/>
      <c r="AU530" s="261"/>
      <c r="AV530" s="261"/>
      <c r="AW530" s="261"/>
      <c r="AX530" s="261"/>
      <c r="AY530" s="261"/>
      <c r="AZ530" s="261"/>
      <c r="BA530" s="261"/>
      <c r="BB530" s="261"/>
      <c r="BC530" s="261"/>
      <c r="BD530" s="261"/>
      <c r="BE530" s="261"/>
      <c r="BF530" s="261"/>
      <c r="BG530" s="261"/>
      <c r="BH530" s="261"/>
      <c r="BI530" s="261"/>
      <c r="BJ530" s="261"/>
      <c r="BK530" s="261"/>
      <c r="BL530" s="261"/>
      <c r="BM530" s="261"/>
      <c r="BN530" s="261"/>
      <c r="BO530" s="261"/>
      <c r="BP530" s="261"/>
      <c r="BQ530" s="261"/>
      <c r="BR530" s="261"/>
      <c r="BS530" s="261"/>
      <c r="BT530" s="261"/>
      <c r="BU530" s="261"/>
      <c r="BV530" s="261"/>
      <c r="BW530" s="261"/>
      <c r="BX530" s="261"/>
      <c r="BY530" s="261"/>
      <c r="BZ530" s="261"/>
      <c r="CA530" s="261"/>
      <c r="CB530" s="261"/>
    </row>
    <row r="531" spans="8:80">
      <c r="H531" s="24"/>
      <c r="M531" s="261"/>
      <c r="N531" s="261"/>
      <c r="O531" s="261"/>
      <c r="P531" s="261"/>
      <c r="Q531" s="261"/>
      <c r="R531" s="261"/>
      <c r="S531" s="261"/>
      <c r="T531" s="261"/>
      <c r="U531" s="261"/>
      <c r="V531" s="261"/>
      <c r="W531" s="261"/>
      <c r="X531" s="261"/>
      <c r="Y531" s="261"/>
      <c r="Z531" s="261"/>
      <c r="AA531" s="261"/>
      <c r="AB531" s="261"/>
      <c r="AC531" s="261"/>
      <c r="AD531" s="261"/>
      <c r="AE531" s="261"/>
      <c r="AF531" s="261"/>
      <c r="AG531" s="261"/>
      <c r="AH531" s="261"/>
      <c r="AI531" s="261"/>
      <c r="AJ531" s="261"/>
      <c r="AK531" s="261"/>
      <c r="AL531" s="261"/>
      <c r="AM531" s="261"/>
      <c r="AN531" s="261"/>
      <c r="AO531" s="261"/>
      <c r="AP531" s="261"/>
      <c r="AQ531" s="261"/>
      <c r="AR531" s="261"/>
      <c r="AS531" s="261"/>
      <c r="AT531" s="261"/>
      <c r="AU531" s="261"/>
      <c r="AV531" s="261"/>
      <c r="AW531" s="261"/>
      <c r="AX531" s="261"/>
      <c r="AY531" s="261"/>
      <c r="AZ531" s="261"/>
      <c r="BA531" s="261"/>
      <c r="BB531" s="261"/>
      <c r="BC531" s="261"/>
      <c r="BD531" s="261"/>
      <c r="BE531" s="261"/>
      <c r="BF531" s="261"/>
      <c r="BG531" s="261"/>
      <c r="BH531" s="261"/>
      <c r="BI531" s="261"/>
      <c r="BJ531" s="261"/>
      <c r="BK531" s="261"/>
      <c r="BL531" s="261"/>
      <c r="BM531" s="261"/>
      <c r="BN531" s="261"/>
      <c r="BO531" s="261"/>
      <c r="BP531" s="261"/>
      <c r="BQ531" s="261"/>
      <c r="BR531" s="261"/>
      <c r="BS531" s="261"/>
      <c r="BT531" s="261"/>
      <c r="BU531" s="261"/>
      <c r="BV531" s="261"/>
      <c r="BW531" s="261"/>
      <c r="BX531" s="261"/>
      <c r="BY531" s="261"/>
      <c r="BZ531" s="261"/>
      <c r="CA531" s="261"/>
      <c r="CB531" s="261"/>
    </row>
    <row r="532" spans="8:80">
      <c r="H532" s="24"/>
      <c r="M532" s="261"/>
      <c r="N532" s="261"/>
      <c r="O532" s="261"/>
      <c r="P532" s="261"/>
      <c r="Q532" s="261"/>
      <c r="R532" s="261"/>
      <c r="S532" s="261"/>
      <c r="T532" s="261"/>
      <c r="U532" s="261"/>
      <c r="V532" s="261"/>
      <c r="W532" s="261"/>
      <c r="X532" s="261"/>
      <c r="Y532" s="261"/>
      <c r="Z532" s="261"/>
      <c r="AA532" s="261"/>
      <c r="AB532" s="261"/>
      <c r="AC532" s="261"/>
      <c r="AD532" s="261"/>
      <c r="AE532" s="261"/>
      <c r="AF532" s="261"/>
      <c r="AG532" s="261"/>
      <c r="AH532" s="261"/>
      <c r="AI532" s="261"/>
      <c r="AJ532" s="261"/>
      <c r="AK532" s="261"/>
      <c r="AL532" s="261"/>
      <c r="AM532" s="261"/>
      <c r="AN532" s="261"/>
      <c r="AO532" s="261"/>
      <c r="AP532" s="261"/>
      <c r="AQ532" s="261"/>
      <c r="AR532" s="261"/>
      <c r="AS532" s="261"/>
      <c r="AT532" s="261"/>
      <c r="AU532" s="261"/>
      <c r="AV532" s="261"/>
      <c r="AW532" s="261"/>
      <c r="AX532" s="261"/>
      <c r="AY532" s="261"/>
      <c r="AZ532" s="261"/>
      <c r="BA532" s="261"/>
      <c r="BB532" s="261"/>
      <c r="BC532" s="261"/>
      <c r="BD532" s="261"/>
      <c r="BE532" s="261"/>
      <c r="BF532" s="261"/>
      <c r="BG532" s="261"/>
      <c r="BH532" s="261"/>
      <c r="BI532" s="261"/>
      <c r="BJ532" s="261"/>
      <c r="BK532" s="261"/>
      <c r="BL532" s="261"/>
      <c r="BM532" s="261"/>
      <c r="BN532" s="261"/>
      <c r="BO532" s="261"/>
      <c r="BP532" s="261"/>
      <c r="BQ532" s="261"/>
      <c r="BR532" s="261"/>
      <c r="BS532" s="261"/>
      <c r="BT532" s="261"/>
      <c r="BU532" s="261"/>
      <c r="BV532" s="261"/>
      <c r="BW532" s="261"/>
      <c r="BX532" s="261"/>
      <c r="BY532" s="261"/>
      <c r="BZ532" s="261"/>
      <c r="CA532" s="261"/>
      <c r="CB532" s="261"/>
    </row>
    <row r="533" spans="8:80">
      <c r="H533" s="24"/>
      <c r="M533" s="261"/>
      <c r="N533" s="261"/>
      <c r="O533" s="261"/>
      <c r="P533" s="261"/>
      <c r="Q533" s="261"/>
      <c r="R533" s="261"/>
      <c r="S533" s="261"/>
      <c r="T533" s="261"/>
      <c r="U533" s="261"/>
      <c r="V533" s="261"/>
      <c r="W533" s="261"/>
      <c r="X533" s="261"/>
      <c r="Y533" s="261"/>
      <c r="Z533" s="261"/>
      <c r="AA533" s="261"/>
      <c r="AB533" s="261"/>
      <c r="AC533" s="261"/>
      <c r="AD533" s="261"/>
      <c r="AE533" s="261"/>
      <c r="AF533" s="261"/>
      <c r="AG533" s="261"/>
      <c r="AH533" s="261"/>
      <c r="AI533" s="261"/>
      <c r="AJ533" s="261"/>
      <c r="AK533" s="261"/>
      <c r="AL533" s="261"/>
      <c r="AM533" s="261"/>
      <c r="AN533" s="261"/>
      <c r="AO533" s="261"/>
      <c r="AP533" s="261"/>
      <c r="AQ533" s="261"/>
      <c r="AR533" s="261"/>
      <c r="AS533" s="261"/>
      <c r="AT533" s="261"/>
      <c r="AU533" s="261"/>
      <c r="AV533" s="261"/>
      <c r="AW533" s="261"/>
      <c r="AX533" s="261"/>
      <c r="AY533" s="261"/>
      <c r="AZ533" s="261"/>
      <c r="BA533" s="261"/>
      <c r="BB533" s="261"/>
      <c r="BC533" s="261"/>
      <c r="BD533" s="261"/>
      <c r="BE533" s="261"/>
      <c r="BF533" s="261"/>
      <c r="BG533" s="261"/>
      <c r="BH533" s="261"/>
      <c r="BI533" s="261"/>
      <c r="BJ533" s="261"/>
      <c r="BK533" s="261"/>
      <c r="BL533" s="261"/>
      <c r="BM533" s="261"/>
      <c r="BN533" s="261"/>
      <c r="BO533" s="261"/>
      <c r="BP533" s="261"/>
      <c r="BQ533" s="261"/>
      <c r="BR533" s="261"/>
      <c r="BS533" s="261"/>
      <c r="BT533" s="261"/>
      <c r="BU533" s="261"/>
      <c r="BV533" s="261"/>
      <c r="BW533" s="261"/>
      <c r="BX533" s="261"/>
      <c r="BY533" s="261"/>
      <c r="BZ533" s="261"/>
      <c r="CA533" s="261"/>
      <c r="CB533" s="261"/>
    </row>
    <row r="534" spans="8:80">
      <c r="H534" s="24"/>
      <c r="M534" s="261"/>
      <c r="N534" s="261"/>
      <c r="O534" s="261"/>
      <c r="P534" s="261"/>
      <c r="Q534" s="261"/>
      <c r="R534" s="261"/>
      <c r="S534" s="261"/>
      <c r="T534" s="261"/>
      <c r="U534" s="261"/>
      <c r="V534" s="261"/>
      <c r="W534" s="261"/>
      <c r="X534" s="261"/>
      <c r="Y534" s="261"/>
      <c r="Z534" s="261"/>
      <c r="AA534" s="261"/>
      <c r="AB534" s="261"/>
      <c r="AC534" s="261"/>
      <c r="AD534" s="261"/>
      <c r="AE534" s="261"/>
      <c r="AF534" s="261"/>
      <c r="AG534" s="261"/>
      <c r="AH534" s="261"/>
      <c r="AI534" s="261"/>
      <c r="AJ534" s="261"/>
      <c r="AK534" s="261"/>
      <c r="AL534" s="261"/>
      <c r="AM534" s="261"/>
      <c r="AN534" s="261"/>
      <c r="AO534" s="261"/>
      <c r="AP534" s="261"/>
      <c r="AQ534" s="261"/>
      <c r="AR534" s="261"/>
      <c r="AS534" s="261"/>
      <c r="AT534" s="261"/>
      <c r="AU534" s="261"/>
      <c r="AV534" s="261"/>
      <c r="AW534" s="261"/>
      <c r="AX534" s="261"/>
      <c r="AY534" s="261"/>
      <c r="AZ534" s="261"/>
      <c r="BA534" s="261"/>
      <c r="BB534" s="261"/>
      <c r="BC534" s="261"/>
      <c r="BD534" s="261"/>
      <c r="BE534" s="261"/>
      <c r="BF534" s="261"/>
      <c r="BG534" s="261"/>
      <c r="BH534" s="261"/>
      <c r="BI534" s="261"/>
      <c r="BJ534" s="261"/>
      <c r="BK534" s="261"/>
      <c r="BL534" s="261"/>
      <c r="BM534" s="261"/>
      <c r="BN534" s="261"/>
      <c r="BO534" s="261"/>
      <c r="BP534" s="261"/>
      <c r="BQ534" s="261"/>
      <c r="BR534" s="261"/>
      <c r="BS534" s="261"/>
      <c r="BT534" s="261"/>
      <c r="BU534" s="261"/>
      <c r="BV534" s="261"/>
      <c r="BW534" s="261"/>
      <c r="BX534" s="261"/>
      <c r="BY534" s="261"/>
      <c r="BZ534" s="261"/>
      <c r="CA534" s="261"/>
      <c r="CB534" s="261"/>
    </row>
    <row r="535" spans="8:80">
      <c r="H535" s="24"/>
      <c r="M535" s="261"/>
      <c r="N535" s="261"/>
      <c r="O535" s="261"/>
      <c r="P535" s="261"/>
      <c r="Q535" s="261"/>
      <c r="R535" s="261"/>
      <c r="S535" s="261"/>
      <c r="T535" s="261"/>
      <c r="U535" s="261"/>
      <c r="V535" s="261"/>
      <c r="W535" s="261"/>
      <c r="X535" s="261"/>
      <c r="Y535" s="261"/>
      <c r="Z535" s="261"/>
      <c r="AA535" s="261"/>
      <c r="AB535" s="261"/>
      <c r="AC535" s="261"/>
      <c r="AD535" s="261"/>
      <c r="AE535" s="261"/>
      <c r="AF535" s="261"/>
      <c r="AG535" s="261"/>
      <c r="AH535" s="261"/>
      <c r="AI535" s="261"/>
      <c r="AJ535" s="261"/>
      <c r="AK535" s="261"/>
      <c r="AL535" s="261"/>
      <c r="AM535" s="261"/>
      <c r="AN535" s="261"/>
      <c r="AO535" s="261"/>
      <c r="AP535" s="261"/>
      <c r="AQ535" s="261"/>
      <c r="AR535" s="261"/>
      <c r="AS535" s="261"/>
      <c r="AT535" s="261"/>
      <c r="AU535" s="261"/>
      <c r="AV535" s="261"/>
      <c r="AW535" s="261"/>
      <c r="AX535" s="261"/>
      <c r="AY535" s="261"/>
      <c r="AZ535" s="261"/>
      <c r="BA535" s="261"/>
      <c r="BB535" s="261"/>
      <c r="BC535" s="261"/>
      <c r="BD535" s="261"/>
      <c r="BE535" s="261"/>
      <c r="BF535" s="261"/>
      <c r="BG535" s="261"/>
      <c r="BH535" s="261"/>
      <c r="BI535" s="261"/>
      <c r="BJ535" s="261"/>
      <c r="BK535" s="261"/>
      <c r="BL535" s="261"/>
      <c r="BM535" s="261"/>
      <c r="BN535" s="261"/>
      <c r="BO535" s="261"/>
      <c r="BP535" s="261"/>
      <c r="BQ535" s="261"/>
      <c r="BR535" s="261"/>
      <c r="BS535" s="261"/>
      <c r="BT535" s="261"/>
      <c r="BU535" s="261"/>
      <c r="BV535" s="261"/>
      <c r="BW535" s="261"/>
      <c r="BX535" s="261"/>
      <c r="BY535" s="261"/>
      <c r="BZ535" s="261"/>
      <c r="CA535" s="261"/>
      <c r="CB535" s="261"/>
    </row>
    <row r="536" spans="8:80">
      <c r="H536" s="24"/>
      <c r="M536" s="261"/>
      <c r="N536" s="261"/>
      <c r="O536" s="261"/>
      <c r="P536" s="261"/>
      <c r="Q536" s="261"/>
      <c r="R536" s="261"/>
      <c r="S536" s="261"/>
      <c r="T536" s="261"/>
      <c r="U536" s="261"/>
      <c r="V536" s="261"/>
      <c r="W536" s="261"/>
      <c r="X536" s="261"/>
      <c r="Y536" s="261"/>
      <c r="Z536" s="261"/>
      <c r="AA536" s="261"/>
      <c r="AB536" s="261"/>
      <c r="AC536" s="261"/>
      <c r="AD536" s="261"/>
      <c r="AE536" s="261"/>
      <c r="AF536" s="261"/>
      <c r="AG536" s="261"/>
      <c r="AH536" s="261"/>
      <c r="AI536" s="261"/>
      <c r="AJ536" s="261"/>
      <c r="AK536" s="261"/>
      <c r="AL536" s="261"/>
      <c r="AM536" s="261"/>
      <c r="AN536" s="261"/>
      <c r="AO536" s="261"/>
      <c r="AP536" s="261"/>
      <c r="AQ536" s="261"/>
      <c r="AR536" s="261"/>
      <c r="AS536" s="261"/>
      <c r="AT536" s="261"/>
      <c r="AU536" s="261"/>
      <c r="AV536" s="261"/>
      <c r="AW536" s="261"/>
      <c r="AX536" s="261"/>
      <c r="AY536" s="261"/>
      <c r="AZ536" s="261"/>
      <c r="BA536" s="261"/>
      <c r="BB536" s="261"/>
      <c r="BC536" s="261"/>
      <c r="BD536" s="261"/>
      <c r="BE536" s="261"/>
      <c r="BF536" s="261"/>
      <c r="BG536" s="261"/>
      <c r="BH536" s="261"/>
      <c r="BI536" s="261"/>
      <c r="BJ536" s="261"/>
      <c r="BK536" s="261"/>
      <c r="BL536" s="261"/>
      <c r="BM536" s="261"/>
      <c r="BN536" s="261"/>
      <c r="BO536" s="261"/>
      <c r="BP536" s="261"/>
      <c r="BQ536" s="261"/>
      <c r="BR536" s="261"/>
      <c r="BS536" s="261"/>
      <c r="BT536" s="261"/>
      <c r="BU536" s="261"/>
      <c r="BV536" s="261"/>
      <c r="BW536" s="261"/>
      <c r="BX536" s="261"/>
      <c r="BY536" s="261"/>
      <c r="BZ536" s="261"/>
      <c r="CA536" s="261"/>
      <c r="CB536" s="261"/>
    </row>
    <row r="537" spans="8:80">
      <c r="H537" s="24"/>
      <c r="M537" s="261"/>
      <c r="N537" s="261"/>
      <c r="O537" s="261"/>
      <c r="P537" s="261"/>
      <c r="Q537" s="261"/>
      <c r="R537" s="261"/>
      <c r="S537" s="261"/>
      <c r="T537" s="261"/>
      <c r="U537" s="261"/>
      <c r="V537" s="261"/>
      <c r="W537" s="261"/>
      <c r="X537" s="261"/>
      <c r="Y537" s="261"/>
      <c r="Z537" s="261"/>
      <c r="AA537" s="261"/>
      <c r="AB537" s="261"/>
      <c r="AC537" s="261"/>
      <c r="AD537" s="261"/>
      <c r="AE537" s="261"/>
      <c r="AF537" s="261"/>
      <c r="AG537" s="261"/>
      <c r="AH537" s="261"/>
      <c r="AI537" s="261"/>
      <c r="AJ537" s="261"/>
      <c r="AK537" s="261"/>
      <c r="AL537" s="261"/>
      <c r="AM537" s="261"/>
      <c r="AN537" s="261"/>
      <c r="AO537" s="261"/>
      <c r="AP537" s="261"/>
      <c r="AQ537" s="261"/>
      <c r="AR537" s="261"/>
      <c r="AS537" s="261"/>
      <c r="AT537" s="261"/>
      <c r="AU537" s="261"/>
      <c r="AV537" s="261"/>
      <c r="AW537" s="261"/>
      <c r="AX537" s="261"/>
      <c r="AY537" s="261"/>
      <c r="AZ537" s="261"/>
      <c r="BA537" s="261"/>
      <c r="BB537" s="261"/>
      <c r="BC537" s="261"/>
      <c r="BD537" s="261"/>
      <c r="BE537" s="261"/>
      <c r="BF537" s="261"/>
      <c r="BG537" s="261"/>
      <c r="BH537" s="261"/>
      <c r="BI537" s="261"/>
      <c r="BJ537" s="261"/>
      <c r="BK537" s="261"/>
      <c r="BL537" s="261"/>
      <c r="BM537" s="261"/>
      <c r="BN537" s="261"/>
      <c r="BO537" s="261"/>
      <c r="BP537" s="261"/>
      <c r="BQ537" s="261"/>
      <c r="BR537" s="261"/>
      <c r="BS537" s="261"/>
      <c r="BT537" s="261"/>
      <c r="BU537" s="261"/>
      <c r="BV537" s="261"/>
      <c r="BW537" s="261"/>
      <c r="BX537" s="261"/>
      <c r="BY537" s="261"/>
      <c r="BZ537" s="261"/>
      <c r="CA537" s="261"/>
      <c r="CB537" s="261"/>
    </row>
    <row r="538" spans="8:80">
      <c r="H538" s="24"/>
      <c r="M538" s="261"/>
      <c r="N538" s="261"/>
      <c r="O538" s="261"/>
      <c r="P538" s="261"/>
      <c r="Q538" s="261"/>
      <c r="R538" s="261"/>
      <c r="S538" s="261"/>
      <c r="T538" s="261"/>
      <c r="U538" s="261"/>
      <c r="V538" s="261"/>
      <c r="W538" s="261"/>
      <c r="X538" s="261"/>
      <c r="Y538" s="261"/>
      <c r="Z538" s="261"/>
      <c r="AA538" s="261"/>
      <c r="AB538" s="261"/>
      <c r="AC538" s="261"/>
      <c r="AD538" s="261"/>
      <c r="AE538" s="261"/>
      <c r="AF538" s="261"/>
      <c r="AG538" s="261"/>
      <c r="AH538" s="261"/>
      <c r="AI538" s="261"/>
      <c r="AJ538" s="261"/>
      <c r="AK538" s="261"/>
      <c r="AL538" s="261"/>
      <c r="AM538" s="261"/>
      <c r="AN538" s="261"/>
      <c r="AO538" s="261"/>
      <c r="AP538" s="261"/>
      <c r="AQ538" s="261"/>
      <c r="AR538" s="261"/>
      <c r="AS538" s="261"/>
      <c r="AT538" s="261"/>
      <c r="AU538" s="261"/>
      <c r="AV538" s="261"/>
      <c r="AW538" s="261"/>
      <c r="AX538" s="261"/>
      <c r="AY538" s="261"/>
      <c r="AZ538" s="261"/>
      <c r="BA538" s="261"/>
      <c r="BB538" s="261"/>
      <c r="BC538" s="261"/>
      <c r="BD538" s="261"/>
      <c r="BE538" s="261"/>
      <c r="BF538" s="261"/>
      <c r="BG538" s="261"/>
      <c r="BH538" s="261"/>
      <c r="BI538" s="261"/>
      <c r="BJ538" s="261"/>
      <c r="BK538" s="261"/>
      <c r="BL538" s="261"/>
      <c r="BM538" s="261"/>
      <c r="BN538" s="261"/>
      <c r="BO538" s="261"/>
      <c r="BP538" s="261"/>
      <c r="BQ538" s="261"/>
      <c r="BR538" s="261"/>
      <c r="BS538" s="261"/>
      <c r="BT538" s="261"/>
      <c r="BU538" s="261"/>
      <c r="BV538" s="261"/>
      <c r="BW538" s="261"/>
      <c r="BX538" s="261"/>
      <c r="BY538" s="261"/>
      <c r="BZ538" s="261"/>
      <c r="CA538" s="261"/>
      <c r="CB538" s="261"/>
    </row>
    <row r="539" spans="8:80">
      <c r="H539" s="24"/>
    </row>
    <row r="540" spans="8:80">
      <c r="H540" s="24"/>
    </row>
    <row r="541" spans="8:80">
      <c r="H541" s="24"/>
    </row>
    <row r="542" spans="8:80">
      <c r="H542" s="24"/>
    </row>
    <row r="543" spans="8:80">
      <c r="H543" s="24"/>
    </row>
    <row r="544" spans="8:80">
      <c r="H544" s="24"/>
    </row>
    <row r="545" spans="8:8">
      <c r="H545" s="24"/>
    </row>
    <row r="546" spans="8:8">
      <c r="H546" s="24"/>
    </row>
    <row r="547" spans="8:8">
      <c r="H547" s="24"/>
    </row>
    <row r="548" spans="8:8">
      <c r="H548" s="24"/>
    </row>
    <row r="549" spans="8:8">
      <c r="H549" s="24"/>
    </row>
    <row r="550" spans="8:8">
      <c r="H550" s="24"/>
    </row>
    <row r="551" spans="8:8">
      <c r="H551" s="24"/>
    </row>
    <row r="552" spans="8:8">
      <c r="H552" s="24"/>
    </row>
    <row r="553" spans="8:8">
      <c r="H553" s="24"/>
    </row>
    <row r="554" spans="8:8">
      <c r="H554" s="24"/>
    </row>
    <row r="555" spans="8:8">
      <c r="H555" s="24"/>
    </row>
    <row r="556" spans="8:8">
      <c r="H556" s="24"/>
    </row>
    <row r="557" spans="8:8">
      <c r="H557" s="24"/>
    </row>
    <row r="558" spans="8:8">
      <c r="H558" s="24"/>
    </row>
    <row r="559" spans="8:8">
      <c r="H559" s="24"/>
    </row>
    <row r="560" spans="8:8">
      <c r="H560" s="24"/>
    </row>
    <row r="561" spans="8:8">
      <c r="H561" s="24"/>
    </row>
    <row r="562" spans="8:8">
      <c r="H562" s="24"/>
    </row>
    <row r="563" spans="8:8">
      <c r="H563" s="24"/>
    </row>
    <row r="564" spans="8:8">
      <c r="H564" s="24"/>
    </row>
    <row r="565" spans="8:8">
      <c r="H565" s="24"/>
    </row>
    <row r="566" spans="8:8">
      <c r="H566" s="24"/>
    </row>
    <row r="567" spans="8:8">
      <c r="H567" s="24"/>
    </row>
    <row r="568" spans="8:8">
      <c r="H568" s="24"/>
    </row>
    <row r="569" spans="8:8">
      <c r="H569" s="24"/>
    </row>
    <row r="570" spans="8:8">
      <c r="H570" s="24"/>
    </row>
    <row r="571" spans="8:8">
      <c r="H571" s="24"/>
    </row>
    <row r="572" spans="8:8">
      <c r="H572" s="24"/>
    </row>
    <row r="573" spans="8:8">
      <c r="H573" s="24"/>
    </row>
    <row r="574" spans="8:8">
      <c r="H574" s="24"/>
    </row>
    <row r="575" spans="8:8">
      <c r="H575" s="24"/>
    </row>
    <row r="576" spans="8:8">
      <c r="H576" s="24"/>
    </row>
    <row r="577" spans="8:8">
      <c r="H577" s="24"/>
    </row>
    <row r="578" spans="8:8">
      <c r="H578" s="24"/>
    </row>
    <row r="579" spans="8:8">
      <c r="H579" s="24"/>
    </row>
    <row r="580" spans="8:8">
      <c r="H580" s="24"/>
    </row>
    <row r="581" spans="8:8">
      <c r="H581" s="24"/>
    </row>
    <row r="582" spans="8:8">
      <c r="H582" s="24"/>
    </row>
    <row r="583" spans="8:8">
      <c r="H583" s="24"/>
    </row>
    <row r="584" spans="8:8">
      <c r="H584" s="24"/>
    </row>
    <row r="585" spans="8:8">
      <c r="H585" s="24"/>
    </row>
    <row r="586" spans="8:8">
      <c r="H586" s="24"/>
    </row>
    <row r="587" spans="8:8">
      <c r="H587" s="24"/>
    </row>
    <row r="588" spans="8:8">
      <c r="H588" s="24"/>
    </row>
    <row r="589" spans="8:8">
      <c r="H589" s="24"/>
    </row>
    <row r="590" spans="8:8">
      <c r="H590" s="24"/>
    </row>
    <row r="591" spans="8:8">
      <c r="H591" s="24"/>
    </row>
    <row r="592" spans="8:8">
      <c r="H592" s="24"/>
    </row>
    <row r="593" spans="8:8">
      <c r="H593" s="24"/>
    </row>
    <row r="594" spans="8:8">
      <c r="H594" s="24"/>
    </row>
    <row r="595" spans="8:8">
      <c r="H595" s="24"/>
    </row>
    <row r="596" spans="8:8">
      <c r="H596" s="24"/>
    </row>
    <row r="597" spans="8:8">
      <c r="H597" s="24"/>
    </row>
    <row r="598" spans="8:8">
      <c r="H598" s="24"/>
    </row>
    <row r="599" spans="8:8">
      <c r="H599" s="24"/>
    </row>
    <row r="600" spans="8:8">
      <c r="H600" s="24"/>
    </row>
    <row r="601" spans="8:8">
      <c r="H601" s="24"/>
    </row>
    <row r="602" spans="8:8">
      <c r="H602" s="24"/>
    </row>
    <row r="603" spans="8:8">
      <c r="H603" s="24"/>
    </row>
    <row r="604" spans="8:8">
      <c r="H604" s="24"/>
    </row>
    <row r="605" spans="8:8">
      <c r="H605" s="24"/>
    </row>
    <row r="606" spans="8:8">
      <c r="H606" s="24"/>
    </row>
    <row r="607" spans="8:8">
      <c r="H607" s="24"/>
    </row>
    <row r="608" spans="8:8">
      <c r="H608" s="24"/>
    </row>
    <row r="609" spans="8:8">
      <c r="H609" s="24"/>
    </row>
    <row r="610" spans="8:8">
      <c r="H610" s="24"/>
    </row>
    <row r="611" spans="8:8">
      <c r="H611" s="24"/>
    </row>
    <row r="612" spans="8:8">
      <c r="H612" s="24"/>
    </row>
    <row r="613" spans="8:8">
      <c r="H613" s="24"/>
    </row>
    <row r="614" spans="8:8">
      <c r="H614" s="24"/>
    </row>
    <row r="615" spans="8:8">
      <c r="H615" s="24"/>
    </row>
    <row r="616" spans="8:8">
      <c r="H616" s="24"/>
    </row>
    <row r="617" spans="8:8">
      <c r="H617" s="24"/>
    </row>
  </sheetData>
  <mergeCells count="53">
    <mergeCell ref="CI1:CJ2"/>
    <mergeCell ref="A1:L2"/>
    <mergeCell ref="M1:M2"/>
    <mergeCell ref="CC1:CD2"/>
    <mergeCell ref="CE1:CF2"/>
    <mergeCell ref="CG1:CH2"/>
    <mergeCell ref="DL1:DQ1"/>
    <mergeCell ref="CK1:CL2"/>
    <mergeCell ref="CM1:CN2"/>
    <mergeCell ref="CO1:CP2"/>
    <mergeCell ref="CQ1:CR2"/>
    <mergeCell ref="CS1:CT2"/>
    <mergeCell ref="CU1:CV2"/>
    <mergeCell ref="CW1:CX2"/>
    <mergeCell ref="CY1:CZ2"/>
    <mergeCell ref="DA1:DB2"/>
    <mergeCell ref="DC1:DD2"/>
    <mergeCell ref="DK1:DK2"/>
    <mergeCell ref="FJ1:FJ4"/>
    <mergeCell ref="DV2:DW2"/>
    <mergeCell ref="DX2:DY2"/>
    <mergeCell ref="DZ2:EA2"/>
    <mergeCell ref="EB2:EC2"/>
    <mergeCell ref="EO2:EP2"/>
    <mergeCell ref="FK1:FK4"/>
    <mergeCell ref="FL1:FL4"/>
    <mergeCell ref="DE2:DF2"/>
    <mergeCell ref="DG2:DH2"/>
    <mergeCell ref="DI2:DJ2"/>
    <mergeCell ref="DL2:DM2"/>
    <mergeCell ref="DN2:DO2"/>
    <mergeCell ref="DP2:DQ2"/>
    <mergeCell ref="DR2:DS2"/>
    <mergeCell ref="DT2:DU2"/>
    <mergeCell ref="DR1:EI1"/>
    <mergeCell ref="EJ1:EJ4"/>
    <mergeCell ref="EK1:EP1"/>
    <mergeCell ref="EQ1:FH1"/>
    <mergeCell ref="FI1:FI4"/>
    <mergeCell ref="ED2:EE2"/>
    <mergeCell ref="EF2:EG2"/>
    <mergeCell ref="EH2:EI2"/>
    <mergeCell ref="EK2:EL2"/>
    <mergeCell ref="EM2:EN2"/>
    <mergeCell ref="FC2:FD2"/>
    <mergeCell ref="FE2:FF2"/>
    <mergeCell ref="FG2:FH2"/>
    <mergeCell ref="EQ2:ER2"/>
    <mergeCell ref="ES2:ET2"/>
    <mergeCell ref="EU2:EV2"/>
    <mergeCell ref="EW2:EX2"/>
    <mergeCell ref="EY2:EZ2"/>
    <mergeCell ref="FA2:FB2"/>
  </mergeCells>
  <pageMargins left="0.75" right="0.75" top="1" bottom="1" header="0.5" footer="0.5"/>
  <pageSetup scale="90" orientation="portrait" r:id="rId1"/>
  <headerFooter alignWithMargins="0"/>
  <legacyDrawing r:id="rId2"/>
</worksheet>
</file>

<file path=xl/worksheets/sheet6.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Girls</vt:lpstr>
      <vt:lpstr>Boys</vt:lpstr>
      <vt:lpstr>Girls (2)</vt:lpstr>
      <vt:lpstr>All_student (2)</vt:lpstr>
      <vt:lpstr>All_student</vt:lpstr>
      <vt:lpstr>Sheet2</vt:lpstr>
      <vt:lpstr>Sheet3</vt:lpstr>
      <vt:lpstr>Girls!Print_Area</vt:lpstr>
      <vt:lpstr>'Girls (2)'!Print_Area</vt:lpstr>
      <vt:lpstr>Girls!Print_Titles</vt:lpstr>
      <vt:lpstr>'Girls (2)'!Print_Titles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2021-06-17T13:40:39Z</dcterms:created>
  <dcterms:modified xsi:type="dcterms:W3CDTF">2021-06-17T15:25:38Z</dcterms:modified>
</cp:coreProperties>
</file>